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55142330\Downloads\"/>
    </mc:Choice>
  </mc:AlternateContent>
  <xr:revisionPtr revIDLastSave="0" documentId="13_ncr:1_{C625CCFF-AAFE-4BB7-88CA-095EF1419775}" xr6:coauthVersionLast="36" xr6:coauthVersionMax="36" xr10:uidLastSave="{00000000-0000-0000-0000-000000000000}"/>
  <bookViews>
    <workbookView xWindow="0" yWindow="0" windowWidth="23970" windowHeight="9375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D1570" i="1" l="1"/>
  <c r="D1834" i="1"/>
  <c r="D1018" i="1"/>
  <c r="D970" i="1"/>
  <c r="D1810" i="1"/>
  <c r="D994" i="1"/>
  <c r="D946" i="1"/>
  <c r="D1306" i="1"/>
  <c r="D1546" i="1"/>
  <c r="D2122" i="1"/>
  <c r="D1522" i="1"/>
  <c r="D1258" i="1"/>
  <c r="D1282" i="1"/>
  <c r="D2074" i="1"/>
  <c r="D922" i="1"/>
  <c r="D1786" i="1"/>
  <c r="D850" i="1"/>
  <c r="D1210" i="1"/>
  <c r="D898" i="1"/>
  <c r="D1186" i="1"/>
  <c r="D1594" i="1"/>
  <c r="D1858" i="1"/>
  <c r="D2098" i="1"/>
  <c r="D1762" i="1"/>
  <c r="D1234" i="1"/>
  <c r="D874" i="1"/>
  <c r="D1498" i="1"/>
  <c r="D2050" i="1"/>
  <c r="D1714" i="1"/>
  <c r="D2338" i="1"/>
  <c r="D2314" i="1"/>
  <c r="D1474" i="1"/>
  <c r="D1162" i="1"/>
  <c r="D1426" i="1"/>
  <c r="D2170" i="1"/>
  <c r="D2002" i="1"/>
  <c r="D730" i="1"/>
  <c r="D2026" i="1"/>
  <c r="D1138" i="1"/>
  <c r="D1690" i="1"/>
  <c r="D1402" i="1"/>
  <c r="D1978" i="1"/>
  <c r="D2290" i="1"/>
  <c r="D1378" i="1"/>
  <c r="D1114" i="1"/>
  <c r="D2266" i="1"/>
  <c r="D1738" i="1"/>
  <c r="D826" i="1"/>
  <c r="D1354" i="1"/>
  <c r="D2242" i="1"/>
  <c r="D1066" i="1"/>
  <c r="D1930" i="1"/>
  <c r="D2218" i="1"/>
  <c r="D1642" i="1"/>
  <c r="D754" i="1"/>
  <c r="D1882" i="1"/>
  <c r="D1618" i="1"/>
  <c r="D802" i="1"/>
  <c r="D1954" i="1"/>
  <c r="D1330" i="1"/>
  <c r="D778" i="1"/>
  <c r="D1906" i="1"/>
  <c r="D1666" i="1"/>
  <c r="D1450" i="1"/>
  <c r="D1042" i="1"/>
  <c r="D2146" i="1"/>
  <c r="D1090" i="1"/>
  <c r="D2164" i="1"/>
  <c r="D2260" i="1"/>
  <c r="D2194" i="1"/>
  <c r="D2258" i="1"/>
  <c r="D1802" i="1"/>
  <c r="D2210" i="1"/>
  <c r="D2114" i="1"/>
  <c r="D2162" i="1"/>
  <c r="D1874" i="1"/>
  <c r="D1658" i="1"/>
  <c r="D1922" i="1"/>
  <c r="D2066" i="1"/>
  <c r="D1970" i="1"/>
  <c r="D2018" i="1"/>
  <c r="D1610" i="1"/>
  <c r="D1298" i="1"/>
  <c r="D1346" i="1"/>
  <c r="D1754" i="1"/>
  <c r="D1706" i="1"/>
  <c r="D1202" i="1"/>
  <c r="D1562" i="1"/>
  <c r="D1154" i="1"/>
  <c r="D1394" i="1"/>
  <c r="D1226" i="1"/>
  <c r="D1274" i="1"/>
  <c r="D1490" i="1"/>
  <c r="D1082" i="1"/>
  <c r="D1250" i="1"/>
  <c r="D1130" i="1"/>
  <c r="D1106" i="1"/>
  <c r="D1034" i="1"/>
  <c r="D1442" i="1"/>
  <c r="D1058" i="1"/>
  <c r="D986" i="1"/>
  <c r="D1010" i="1"/>
  <c r="D818" i="1"/>
  <c r="D866" i="1"/>
  <c r="D770" i="1"/>
  <c r="D746" i="1"/>
  <c r="D890" i="1"/>
  <c r="D962" i="1"/>
  <c r="D938" i="1"/>
  <c r="D794" i="1"/>
  <c r="D458" i="1"/>
  <c r="D674" i="1"/>
  <c r="D914" i="1"/>
  <c r="D842" i="1"/>
  <c r="D434" i="1"/>
  <c r="D578" i="1"/>
  <c r="D602" i="1"/>
  <c r="D626" i="1"/>
  <c r="D650" i="1"/>
  <c r="D410" i="1"/>
  <c r="D482" i="1"/>
  <c r="D530" i="1"/>
  <c r="D698" i="1"/>
  <c r="D314" i="1"/>
  <c r="D554" i="1"/>
  <c r="D722" i="1"/>
  <c r="D338" i="1"/>
  <c r="D290" i="1"/>
  <c r="D506" i="1"/>
  <c r="D386" i="1"/>
  <c r="D266" i="1"/>
  <c r="D362" i="1"/>
  <c r="D242" i="1"/>
  <c r="D218" i="1"/>
  <c r="D194" i="1"/>
  <c r="D170" i="1"/>
  <c r="D146" i="1"/>
  <c r="D1994" i="1"/>
  <c r="D122" i="1"/>
  <c r="D98" i="1"/>
  <c r="D74" i="1"/>
  <c r="D50" i="1"/>
  <c r="D2090" i="1"/>
  <c r="D2332" i="1"/>
  <c r="D2330" i="1"/>
  <c r="D1826" i="1"/>
  <c r="D1946" i="1"/>
  <c r="D2042" i="1"/>
  <c r="D1778" i="1"/>
  <c r="D2116" i="1"/>
  <c r="D2138" i="1"/>
  <c r="D1730" i="1"/>
  <c r="D26" i="1"/>
  <c r="D1682" i="1"/>
  <c r="D2186" i="1"/>
  <c r="D1586" i="1"/>
  <c r="D2234" i="1"/>
  <c r="D1898" i="1"/>
  <c r="D1850" i="1"/>
  <c r="D1538" i="1"/>
  <c r="D1634" i="1"/>
  <c r="D1370" i="1"/>
  <c r="D1514" i="1"/>
  <c r="D1466" i="1"/>
  <c r="D1178" i="1"/>
  <c r="D1418" i="1"/>
  <c r="D2256" i="1"/>
  <c r="D1968" i="1"/>
  <c r="D1322" i="1"/>
  <c r="D2328" i="1"/>
  <c r="D2304" i="1"/>
  <c r="D2136" i="1"/>
  <c r="D2232" i="1"/>
  <c r="D2208" i="1"/>
  <c r="D2280" i="1"/>
  <c r="D2064" i="1"/>
  <c r="D1896" i="1"/>
  <c r="D2160" i="1"/>
  <c r="D1944" i="1"/>
  <c r="D2112" i="1"/>
  <c r="D1920" i="1"/>
  <c r="D1992" i="1"/>
  <c r="D2088" i="1"/>
  <c r="D2184" i="1"/>
  <c r="D2040" i="1"/>
  <c r="D2016" i="1"/>
  <c r="D1872" i="1"/>
  <c r="D1776" i="1"/>
  <c r="D1800" i="1"/>
  <c r="D1848" i="1"/>
  <c r="D1824" i="1"/>
  <c r="D1752" i="1"/>
  <c r="D1728" i="1"/>
  <c r="D1704" i="1"/>
  <c r="D1680" i="1"/>
  <c r="D1656" i="1"/>
  <c r="D1584" i="1"/>
  <c r="D1536" i="1"/>
  <c r="D1608" i="1"/>
  <c r="D1488" i="1"/>
  <c r="D1416" i="1"/>
  <c r="D1632" i="1"/>
  <c r="D1440" i="1"/>
  <c r="D1272" i="1"/>
  <c r="D1464" i="1"/>
  <c r="D1200" i="1"/>
  <c r="D1392" i="1"/>
  <c r="D1344" i="1"/>
  <c r="D1368" i="1"/>
  <c r="D1320" i="1"/>
  <c r="D1512" i="1"/>
  <c r="D1560" i="1"/>
  <c r="D1296" i="1"/>
  <c r="D1176" i="1"/>
  <c r="D1128" i="1"/>
  <c r="D1248" i="1"/>
  <c r="D1224" i="1"/>
  <c r="D1104" i="1"/>
  <c r="D1152" i="1"/>
  <c r="D1056" i="1"/>
  <c r="D1080" i="1"/>
  <c r="D960" i="1"/>
  <c r="D1008" i="1"/>
  <c r="D528" i="1"/>
  <c r="D1032" i="1"/>
  <c r="D888" i="1"/>
  <c r="D864" i="1"/>
  <c r="D984" i="1"/>
  <c r="D792" i="1"/>
  <c r="D936" i="1"/>
  <c r="D576" i="1"/>
  <c r="D912" i="1"/>
  <c r="D552" i="1"/>
  <c r="D600" i="1"/>
  <c r="D816" i="1"/>
  <c r="D840" i="1"/>
  <c r="D768" i="1"/>
  <c r="D648" i="1"/>
  <c r="D696" i="1"/>
  <c r="D624" i="1"/>
  <c r="D480" i="1"/>
  <c r="D744" i="1"/>
  <c r="D312" i="1"/>
  <c r="D720" i="1"/>
  <c r="D504" i="1"/>
  <c r="D672" i="1"/>
  <c r="D456" i="1"/>
  <c r="D432" i="1"/>
  <c r="D288" i="1"/>
  <c r="D408" i="1"/>
  <c r="D384" i="1"/>
  <c r="D360" i="1"/>
  <c r="D336" i="1"/>
  <c r="D264" i="1"/>
  <c r="D216" i="1"/>
  <c r="D240" i="1"/>
  <c r="D192" i="1"/>
  <c r="D168" i="1"/>
  <c r="D144" i="1"/>
  <c r="D48" i="1"/>
  <c r="D96" i="1"/>
  <c r="D120" i="1"/>
  <c r="D72" i="1"/>
  <c r="D24" i="1"/>
  <c r="D1798" i="1"/>
  <c r="D1972" i="1"/>
  <c r="D2278" i="1"/>
  <c r="D2134" i="1"/>
  <c r="D2086" i="1"/>
  <c r="D1894" i="1"/>
  <c r="D2308" i="1"/>
  <c r="D1990" i="1"/>
  <c r="D2038" i="1"/>
  <c r="D1750" i="1"/>
  <c r="D1942" i="1"/>
  <c r="D1654" i="1"/>
  <c r="D1462" i="1"/>
  <c r="D1510" i="1"/>
  <c r="D1702" i="1"/>
  <c r="D1846" i="1"/>
  <c r="D1606" i="1"/>
  <c r="D1558" i="1"/>
  <c r="D1366" i="1"/>
  <c r="D1414" i="1"/>
  <c r="D1246" i="1"/>
  <c r="D1318" i="1"/>
  <c r="D1198" i="1"/>
  <c r="D1150" i="1"/>
  <c r="D1294" i="1"/>
  <c r="D1102" i="1"/>
  <c r="D1222" i="1"/>
  <c r="D1174" i="1"/>
  <c r="D862" i="1"/>
  <c r="D1006" i="1"/>
  <c r="D886" i="1"/>
  <c r="D718" i="1"/>
  <c r="D910" i="1"/>
  <c r="D1054" i="1"/>
  <c r="D958" i="1"/>
  <c r="D982" i="1"/>
  <c r="D1030" i="1"/>
  <c r="D1078" i="1"/>
  <c r="D790" i="1"/>
  <c r="D838" i="1"/>
  <c r="D934" i="1"/>
  <c r="D646" i="1"/>
  <c r="D766" i="1"/>
  <c r="D742" i="1"/>
  <c r="D814" i="1"/>
  <c r="D670" i="1"/>
  <c r="D694" i="1"/>
  <c r="D598" i="1"/>
  <c r="D574" i="1"/>
  <c r="D550" i="1"/>
  <c r="D502" i="1"/>
  <c r="D478" i="1"/>
  <c r="D622" i="1"/>
  <c r="D310" i="1"/>
  <c r="D382" i="1"/>
  <c r="D406" i="1"/>
  <c r="D526" i="1"/>
  <c r="D358" i="1"/>
  <c r="D430" i="1"/>
  <c r="D454" i="1"/>
  <c r="D262" i="1"/>
  <c r="D334" i="1"/>
  <c r="D94" i="1"/>
  <c r="D238" i="1"/>
  <c r="D286" i="1"/>
  <c r="D2282" i="1"/>
  <c r="D118" i="1"/>
  <c r="D190" i="1"/>
  <c r="D166" i="1"/>
  <c r="D2140" i="1"/>
  <c r="D214" i="1"/>
  <c r="D70" i="1"/>
  <c r="D142" i="1"/>
  <c r="D22" i="1"/>
  <c r="D46" i="1"/>
  <c r="D2110" i="1"/>
  <c r="D2014" i="1"/>
  <c r="D2230" i="1"/>
  <c r="D2062" i="1"/>
  <c r="D1918" i="1"/>
  <c r="D1966" i="1"/>
  <c r="D1582" i="1"/>
  <c r="D1534" i="1"/>
  <c r="D1630" i="1"/>
  <c r="D1774" i="1"/>
  <c r="D1678" i="1"/>
  <c r="D1870" i="1"/>
  <c r="D1822" i="1"/>
  <c r="D1726" i="1"/>
  <c r="D1390" i="1"/>
  <c r="D1486" i="1"/>
  <c r="D1438" i="1"/>
  <c r="D1270" i="1"/>
  <c r="D1342" i="1"/>
  <c r="D2324" i="1"/>
  <c r="D1126" i="1"/>
  <c r="D2348" i="1"/>
  <c r="D2300" i="1"/>
  <c r="D2276" i="1"/>
  <c r="D2252" i="1"/>
  <c r="D2060" i="1"/>
  <c r="D2180" i="1"/>
  <c r="D2228" i="1"/>
  <c r="D2204" i="1"/>
  <c r="D2156" i="1"/>
  <c r="D2132" i="1"/>
  <c r="D2084" i="1"/>
  <c r="D2036" i="1"/>
  <c r="D2108" i="1"/>
  <c r="D2012" i="1"/>
  <c r="D1796" i="1"/>
  <c r="D1988" i="1"/>
  <c r="D1940" i="1"/>
  <c r="D1820" i="1"/>
  <c r="D1964" i="1"/>
  <c r="D1868" i="1"/>
  <c r="D1916" i="1"/>
  <c r="D1892" i="1"/>
  <c r="D1844" i="1"/>
  <c r="D1724" i="1"/>
  <c r="D1772" i="1"/>
  <c r="D1604" i="1"/>
  <c r="D1628" i="1"/>
  <c r="D1676" i="1"/>
  <c r="D1748" i="1"/>
  <c r="D1700" i="1"/>
  <c r="D1652" i="1"/>
  <c r="D1556" i="1"/>
  <c r="D1580" i="1"/>
  <c r="D1532" i="1"/>
  <c r="D1460" i="1"/>
  <c r="D1508" i="1"/>
  <c r="D1388" i="1"/>
  <c r="D1484" i="1"/>
  <c r="D1364" i="1"/>
  <c r="D1436" i="1"/>
  <c r="D1412" i="1"/>
  <c r="D1268" i="1"/>
  <c r="D1316" i="1"/>
  <c r="D1340" i="1"/>
  <c r="D1244" i="1"/>
  <c r="D932" i="1"/>
  <c r="D1172" i="1"/>
  <c r="D884" i="1"/>
  <c r="D956" i="1"/>
  <c r="D1220" i="1"/>
  <c r="D836" i="1"/>
  <c r="D1292" i="1"/>
  <c r="D1196" i="1"/>
  <c r="D1148" i="1"/>
  <c r="D1076" i="1"/>
  <c r="D1028" i="1"/>
  <c r="D860" i="1"/>
  <c r="D1100" i="1"/>
  <c r="D1124" i="1"/>
  <c r="D1004" i="1"/>
  <c r="D1052" i="1"/>
  <c r="D908" i="1"/>
  <c r="D980" i="1"/>
  <c r="D788" i="1"/>
  <c r="D764" i="1"/>
  <c r="D236" i="1"/>
  <c r="D284" i="1"/>
  <c r="D716" i="1"/>
  <c r="D812" i="1"/>
  <c r="D524" i="1"/>
  <c r="D476" i="1"/>
  <c r="D644" i="1"/>
  <c r="D620" i="1"/>
  <c r="D596" i="1"/>
  <c r="D332" i="1"/>
  <c r="D740" i="1"/>
  <c r="D356" i="1"/>
  <c r="D668" i="1"/>
  <c r="D692" i="1"/>
  <c r="D548" i="1"/>
  <c r="D380" i="1"/>
  <c r="D428" i="1"/>
  <c r="D452" i="1"/>
  <c r="D404" i="1"/>
  <c r="D140" i="1"/>
  <c r="D260" i="1"/>
  <c r="D212" i="1"/>
  <c r="D500" i="1"/>
  <c r="D68" i="1"/>
  <c r="D572" i="1"/>
  <c r="D164" i="1"/>
  <c r="D308" i="1"/>
  <c r="D188" i="1"/>
  <c r="D92" i="1"/>
  <c r="D116" i="1"/>
  <c r="D44" i="1"/>
  <c r="D20" i="1"/>
  <c r="D2306" i="1"/>
  <c r="D1914" i="1"/>
  <c r="D2334" i="1"/>
  <c r="D2092" i="1"/>
  <c r="D2322" i="1"/>
  <c r="D2206" i="1"/>
  <c r="D1650" i="1"/>
  <c r="D1578" i="1"/>
  <c r="D1674" i="1"/>
  <c r="D1698" i="1"/>
  <c r="D1794" i="1"/>
  <c r="D2250" i="1"/>
  <c r="D1626" i="1"/>
  <c r="D1842" i="1"/>
  <c r="D1746" i="1"/>
  <c r="D1890" i="1"/>
  <c r="D2154" i="1"/>
  <c r="D1938" i="1"/>
  <c r="D2034" i="1"/>
  <c r="D1962" i="1"/>
  <c r="D1722" i="1"/>
  <c r="D2106" i="1"/>
  <c r="D1866" i="1"/>
  <c r="D1602" i="1"/>
  <c r="D1554" i="1"/>
  <c r="D1818" i="1"/>
  <c r="D1770" i="1"/>
  <c r="D1506" i="1"/>
  <c r="D1530" i="1"/>
  <c r="D1482" i="1"/>
  <c r="D1410" i="1"/>
  <c r="D1458" i="1"/>
  <c r="D1386" i="1"/>
  <c r="D1266" i="1"/>
  <c r="D1314" i="1"/>
  <c r="D1362" i="1"/>
  <c r="D930" i="1"/>
  <c r="D1434" i="1"/>
  <c r="D978" i="1"/>
  <c r="D1338" i="1"/>
  <c r="D1218" i="1"/>
  <c r="D1290" i="1"/>
  <c r="D1122" i="1"/>
  <c r="D1194" i="1"/>
  <c r="D1026" i="1"/>
  <c r="D1074" i="1"/>
  <c r="D1170" i="1"/>
  <c r="D1242" i="1"/>
  <c r="D834" i="1"/>
  <c r="D1002" i="1"/>
  <c r="D906" i="1"/>
  <c r="D1146" i="1"/>
  <c r="D954" i="1"/>
  <c r="D858" i="1"/>
  <c r="D1050" i="1"/>
  <c r="D786" i="1"/>
  <c r="D1098" i="1"/>
  <c r="D882" i="1"/>
  <c r="D762" i="1"/>
  <c r="D690" i="1"/>
  <c r="D810" i="1"/>
  <c r="D714" i="1"/>
  <c r="D594" i="1"/>
  <c r="D738" i="1"/>
  <c r="D666" i="1"/>
  <c r="D378" i="1"/>
  <c r="D234" i="1"/>
  <c r="D402" i="1"/>
  <c r="D426" i="1"/>
  <c r="D330" i="1"/>
  <c r="D642" i="1"/>
  <c r="D186" i="1"/>
  <c r="D546" i="1"/>
  <c r="D306" i="1"/>
  <c r="D354" i="1"/>
  <c r="D258" i="1"/>
  <c r="D498" i="1"/>
  <c r="D162" i="1"/>
  <c r="D210" i="1"/>
  <c r="D282" i="1"/>
  <c r="D618" i="1"/>
  <c r="D570" i="1"/>
  <c r="D522" i="1"/>
  <c r="D474" i="1"/>
  <c r="D450" i="1"/>
  <c r="D138" i="1"/>
  <c r="D66" i="1"/>
  <c r="D114" i="1"/>
  <c r="D90" i="1"/>
  <c r="D42" i="1"/>
  <c r="D2284" i="1"/>
  <c r="D18" i="1"/>
  <c r="D2044" i="1"/>
  <c r="D2274" i="1"/>
  <c r="D2178" i="1"/>
  <c r="D2182" i="1"/>
  <c r="D2302" i="1"/>
  <c r="D2058" i="1"/>
  <c r="D2248" i="1"/>
  <c r="D1432" i="1"/>
  <c r="D2200" i="1"/>
  <c r="D2344" i="1"/>
  <c r="D1720" i="1"/>
  <c r="D1624" i="1"/>
  <c r="D1864" i="1"/>
  <c r="D1408" i="1"/>
  <c r="D1648" i="1"/>
  <c r="D1936" i="1"/>
  <c r="D1312" i="1"/>
  <c r="D1480" i="1"/>
  <c r="D2104" i="1"/>
  <c r="D1336" i="1"/>
  <c r="D1360" i="1"/>
  <c r="D1792" i="1"/>
  <c r="D2008" i="1"/>
  <c r="D1504" i="1"/>
  <c r="D1456" i="1"/>
  <c r="D1528" i="1"/>
  <c r="D1600" i="1"/>
  <c r="D1384" i="1"/>
  <c r="D1288" i="1"/>
  <c r="D1264" i="1"/>
  <c r="D1240" i="1"/>
  <c r="D1216" i="1"/>
  <c r="D1144" i="1"/>
  <c r="D1192" i="1"/>
  <c r="D1120" i="1"/>
  <c r="D1168" i="1"/>
  <c r="D664" i="1"/>
  <c r="D952" i="1"/>
  <c r="D976" i="1"/>
  <c r="D1000" i="1"/>
  <c r="D904" i="1"/>
  <c r="D784" i="1"/>
  <c r="D1024" i="1"/>
  <c r="D928" i="1"/>
  <c r="D1096" i="1"/>
  <c r="D760" i="1"/>
  <c r="D736" i="1"/>
  <c r="D808" i="1"/>
  <c r="D856" i="1"/>
  <c r="D1048" i="1"/>
  <c r="D640" i="1"/>
  <c r="D1072" i="1"/>
  <c r="D688" i="1"/>
  <c r="D832" i="1"/>
  <c r="D712" i="1"/>
  <c r="D880" i="1"/>
  <c r="D616" i="1"/>
  <c r="D568" i="1"/>
  <c r="D592" i="1"/>
  <c r="D520" i="1"/>
  <c r="D472" i="1"/>
  <c r="D448" i="1"/>
  <c r="D544" i="1"/>
  <c r="D376" i="1"/>
  <c r="D424" i="1"/>
  <c r="D496" i="1"/>
  <c r="D352" i="1"/>
  <c r="D400" i="1"/>
  <c r="D280" i="1"/>
  <c r="D304" i="1"/>
  <c r="D256" i="1"/>
  <c r="D232" i="1"/>
  <c r="D328" i="1"/>
  <c r="D136" i="1"/>
  <c r="D160" i="1"/>
  <c r="D64" i="1"/>
  <c r="D88" i="1"/>
  <c r="D2158" i="1"/>
  <c r="D2236" i="1"/>
  <c r="D112" i="1"/>
  <c r="D2082" i="1"/>
  <c r="D208" i="1"/>
  <c r="D2298" i="1"/>
  <c r="D184" i="1"/>
  <c r="D40" i="1"/>
  <c r="D16" i="1"/>
  <c r="D2020" i="1"/>
  <c r="D2202" i="1"/>
  <c r="D2080" i="1"/>
  <c r="D2296" i="1"/>
  <c r="D2128" i="1"/>
  <c r="D2176" i="1"/>
  <c r="D1986" i="1"/>
  <c r="D1672" i="1"/>
  <c r="D1960" i="1"/>
  <c r="D1888" i="1"/>
  <c r="D1744" i="1"/>
  <c r="D2032" i="1"/>
  <c r="D1816" i="1"/>
  <c r="D1552" i="1"/>
  <c r="D1982" i="1"/>
  <c r="D2318" i="1"/>
  <c r="D2150" i="1"/>
  <c r="D1958" i="1"/>
  <c r="D2078" i="1"/>
  <c r="D2270" i="1"/>
  <c r="D2174" i="1"/>
  <c r="D2030" i="1"/>
  <c r="D2006" i="1"/>
  <c r="D2198" i="1"/>
  <c r="D2126" i="1"/>
  <c r="D2102" i="1"/>
  <c r="D1886" i="1"/>
  <c r="D2222" i="1"/>
  <c r="D2054" i="1"/>
  <c r="D1934" i="1"/>
  <c r="D1622" i="1"/>
  <c r="D1910" i="1"/>
  <c r="D1646" i="1"/>
  <c r="D1814" i="1"/>
  <c r="D1862" i="1"/>
  <c r="D1670" i="1"/>
  <c r="D1742" i="1"/>
  <c r="D1718" i="1"/>
  <c r="D1790" i="1"/>
  <c r="D1838" i="1"/>
  <c r="D1574" i="1"/>
  <c r="D1766" i="1"/>
  <c r="D1694" i="1"/>
  <c r="D1598" i="1"/>
  <c r="D1550" i="1"/>
  <c r="D1526" i="1"/>
  <c r="D1454" i="1"/>
  <c r="D1310" i="1"/>
  <c r="D1358" i="1"/>
  <c r="D1382" i="1"/>
  <c r="D1478" i="1"/>
  <c r="D1022" i="1"/>
  <c r="D950" i="1"/>
  <c r="D1238" i="1"/>
  <c r="D1430" i="1"/>
  <c r="D782" i="1"/>
  <c r="D830" i="1"/>
  <c r="D854" i="1"/>
  <c r="D878" i="1"/>
  <c r="D1334" i="1"/>
  <c r="D974" i="1"/>
  <c r="D902" i="1"/>
  <c r="D1070" i="1"/>
  <c r="D998" i="1"/>
  <c r="D1406" i="1"/>
  <c r="D1166" i="1"/>
  <c r="D806" i="1"/>
  <c r="D1262" i="1"/>
  <c r="D1118" i="1"/>
  <c r="D1214" i="1"/>
  <c r="D1190" i="1"/>
  <c r="D1142" i="1"/>
  <c r="D1094" i="1"/>
  <c r="D1502" i="1"/>
  <c r="D1046" i="1"/>
  <c r="D758" i="1"/>
  <c r="D1286" i="1"/>
  <c r="D926" i="1"/>
  <c r="D542" i="1"/>
  <c r="D38" i="1"/>
  <c r="D686" i="1"/>
  <c r="D374" i="1"/>
  <c r="D470" i="1"/>
  <c r="D614" i="1"/>
  <c r="D254" i="1"/>
  <c r="D446" i="1"/>
  <c r="D590" i="1"/>
  <c r="D1768" i="1"/>
  <c r="D518" i="1"/>
  <c r="D756" i="1"/>
  <c r="D662" i="1"/>
  <c r="D2196" i="1"/>
  <c r="D710" i="1"/>
  <c r="D734" i="1"/>
  <c r="D1576" i="1"/>
  <c r="D2076" i="1"/>
  <c r="D1840" i="1"/>
  <c r="D158" i="1"/>
  <c r="D2224" i="1"/>
  <c r="D2246" i="1"/>
  <c r="D2292" i="1"/>
  <c r="D1912" i="1"/>
  <c r="D2056" i="1"/>
  <c r="D2316" i="1"/>
  <c r="D2152" i="1"/>
  <c r="D2326" i="1"/>
  <c r="D1740" i="1"/>
  <c r="D2254" i="1"/>
  <c r="D182" i="1"/>
  <c r="D2148" i="1"/>
  <c r="D638" i="1"/>
  <c r="D566" i="1"/>
  <c r="D398" i="1"/>
  <c r="D350" i="1"/>
  <c r="D494" i="1"/>
  <c r="D422" i="1"/>
  <c r="D326" i="1"/>
  <c r="D302" i="1"/>
  <c r="D278" i="1"/>
  <c r="D230" i="1"/>
  <c r="D206" i="1"/>
  <c r="D62" i="1"/>
  <c r="D134" i="1"/>
  <c r="D110" i="1"/>
  <c r="D1996" i="1"/>
  <c r="D2212" i="1"/>
  <c r="D14" i="1"/>
  <c r="D86" i="1"/>
  <c r="D2346" i="1"/>
  <c r="D2172" i="1"/>
  <c r="D2226" i="1"/>
  <c r="D2010" i="1"/>
  <c r="D2130" i="1"/>
  <c r="D2320" i="1"/>
  <c r="D1696" i="1"/>
  <c r="D2272" i="1"/>
  <c r="D1984" i="1"/>
  <c r="D2220" i="1"/>
  <c r="D2342" i="1"/>
  <c r="D2294" i="1"/>
  <c r="D2340" i="1"/>
  <c r="D2244" i="1"/>
  <c r="D2100" i="1"/>
  <c r="D2268" i="1"/>
  <c r="D2124" i="1"/>
  <c r="D2052" i="1"/>
  <c r="D2004" i="1"/>
  <c r="D1908" i="1"/>
  <c r="D2028" i="1"/>
  <c r="D1956" i="1"/>
  <c r="D1932" i="1"/>
  <c r="D1860" i="1"/>
  <c r="D1980" i="1"/>
  <c r="D1788" i="1"/>
  <c r="D156" i="1"/>
  <c r="D1524" i="1"/>
  <c r="D1764" i="1"/>
  <c r="D1716" i="1"/>
  <c r="D1668" i="1"/>
  <c r="D1884" i="1"/>
  <c r="D1500" i="1"/>
  <c r="D1836" i="1"/>
  <c r="D1548" i="1"/>
  <c r="D1644" i="1"/>
  <c r="D1620" i="1"/>
  <c r="D1812" i="1"/>
  <c r="D1692" i="1"/>
  <c r="D1596" i="1"/>
  <c r="D1572" i="1"/>
  <c r="D1452" i="1"/>
  <c r="D1404" i="1"/>
  <c r="D1428" i="1"/>
  <c r="D1380" i="1"/>
  <c r="D1476" i="1"/>
  <c r="D1356" i="1"/>
  <c r="D1332" i="1"/>
  <c r="D1308" i="1"/>
  <c r="D1260" i="1"/>
  <c r="D1284" i="1"/>
  <c r="D1236" i="1"/>
  <c r="D1164" i="1"/>
  <c r="D1188" i="1"/>
  <c r="D1068" i="1"/>
  <c r="D1212" i="1"/>
  <c r="D1140" i="1"/>
  <c r="D1092" i="1"/>
  <c r="D996" i="1"/>
  <c r="D852" i="1"/>
  <c r="D948" i="1"/>
  <c r="D828" i="1"/>
  <c r="D1116" i="1"/>
  <c r="D1020" i="1"/>
  <c r="D1044" i="1"/>
  <c r="D900" i="1"/>
  <c r="D780" i="1"/>
  <c r="D708" i="1"/>
  <c r="D684" i="1"/>
  <c r="D972" i="1"/>
  <c r="D876" i="1"/>
  <c r="D732" i="1"/>
  <c r="D804" i="1"/>
  <c r="D924" i="1"/>
  <c r="D636" i="1"/>
  <c r="D564" i="1"/>
  <c r="D660" i="1"/>
  <c r="D540" i="1"/>
  <c r="D612" i="1"/>
  <c r="D444" i="1"/>
  <c r="D588" i="1"/>
  <c r="D516" i="1"/>
  <c r="D492" i="1"/>
  <c r="D324" i="1"/>
  <c r="D396" i="1"/>
  <c r="D420" i="1"/>
  <c r="D372" i="1"/>
  <c r="D468" i="1"/>
  <c r="D228" i="1"/>
  <c r="D300" i="1"/>
  <c r="D634" i="1"/>
  <c r="D252" i="1"/>
  <c r="D348" i="1"/>
  <c r="D276" i="1"/>
  <c r="D36" i="1"/>
  <c r="D682" i="1"/>
  <c r="D586" i="1"/>
  <c r="D12" i="1"/>
  <c r="D84" i="1"/>
  <c r="D180" i="1"/>
  <c r="D204" i="1"/>
  <c r="D658" i="1"/>
  <c r="D108" i="1"/>
  <c r="D10" i="1"/>
  <c r="D60" i="1"/>
  <c r="D132" i="1"/>
  <c r="D610" i="1"/>
  <c r="D562" i="1"/>
  <c r="D466" i="1"/>
  <c r="D394" i="1"/>
  <c r="D442" i="1"/>
  <c r="D514" i="1"/>
  <c r="D706" i="1"/>
  <c r="D418" i="1"/>
  <c r="D538" i="1"/>
  <c r="D370" i="1"/>
  <c r="D490" i="1"/>
  <c r="D346" i="1"/>
  <c r="D82" i="1"/>
  <c r="D1304" i="1"/>
  <c r="D274" i="1"/>
  <c r="D322" i="1"/>
  <c r="D298" i="1"/>
  <c r="D226" i="1"/>
  <c r="D202" i="1"/>
  <c r="D154" i="1"/>
  <c r="D2336" i="1"/>
  <c r="D178" i="1"/>
  <c r="D34" i="1"/>
  <c r="D58" i="1"/>
  <c r="D106" i="1"/>
  <c r="D130" i="1"/>
  <c r="D2216" i="1"/>
  <c r="D250" i="1"/>
  <c r="D2312" i="1"/>
  <c r="D2288" i="1"/>
  <c r="D1254" i="1"/>
  <c r="D2264" i="1"/>
  <c r="D1926" i="1"/>
  <c r="D2024" i="1"/>
  <c r="D2240" i="1"/>
  <c r="D2192" i="1"/>
  <c r="D2144" i="1"/>
  <c r="D2168" i="1"/>
  <c r="D2120" i="1"/>
  <c r="D1808" i="1"/>
  <c r="D2096" i="1"/>
  <c r="D1976" i="1"/>
  <c r="D2072" i="1"/>
  <c r="D1784" i="1"/>
  <c r="D2000" i="1"/>
  <c r="D1856" i="1"/>
  <c r="D1880" i="1"/>
  <c r="D1712" i="1"/>
  <c r="D2048" i="1"/>
  <c r="D1904" i="1"/>
  <c r="D1832" i="1"/>
  <c r="D1952" i="1"/>
  <c r="D1688" i="1"/>
  <c r="D1736" i="1"/>
  <c r="D1928" i="1"/>
  <c r="D1760" i="1"/>
  <c r="D1664" i="1"/>
  <c r="D1616" i="1"/>
  <c r="D1592" i="1"/>
  <c r="D1568" i="1"/>
  <c r="D1640" i="1"/>
  <c r="D1520" i="1"/>
  <c r="D1544" i="1"/>
  <c r="D1496" i="1"/>
  <c r="D1472" i="1"/>
  <c r="D1518" i="1"/>
  <c r="D1448" i="1"/>
  <c r="D1424" i="1"/>
  <c r="D1400" i="1"/>
  <c r="D1208" i="1"/>
  <c r="D776" i="1"/>
  <c r="D944" i="1"/>
  <c r="D1376" i="1"/>
  <c r="D1112" i="1"/>
  <c r="D1088" i="1"/>
  <c r="D1256" i="1"/>
  <c r="D1136" i="1"/>
  <c r="D1328" i="1"/>
  <c r="D1352" i="1"/>
  <c r="D1280" i="1"/>
  <c r="D56" i="1"/>
  <c r="D824" i="1"/>
  <c r="D1184" i="1"/>
  <c r="D1064" i="1"/>
  <c r="D992" i="1"/>
  <c r="D968" i="1"/>
  <c r="D1040" i="1"/>
  <c r="D510" i="1"/>
  <c r="D896" i="1"/>
  <c r="D1232" i="1"/>
  <c r="D1016" i="1"/>
  <c r="D1160" i="1"/>
  <c r="D920" i="1"/>
  <c r="D872" i="1"/>
  <c r="D848" i="1"/>
  <c r="D800" i="1"/>
  <c r="D752" i="1"/>
  <c r="D584" i="1"/>
  <c r="D512" i="1"/>
  <c r="D248" i="1"/>
  <c r="D728" i="1"/>
  <c r="D680" i="1"/>
  <c r="D392" i="1"/>
  <c r="D296" i="1"/>
  <c r="D656" i="1"/>
  <c r="D464" i="1"/>
  <c r="D608" i="1"/>
  <c r="D344" i="1"/>
  <c r="D440" i="1"/>
  <c r="D536" i="1"/>
  <c r="D704" i="1"/>
  <c r="D632" i="1"/>
  <c r="D416" i="1"/>
  <c r="D560" i="1"/>
  <c r="D152" i="1"/>
  <c r="D272" i="1"/>
  <c r="D368" i="1"/>
  <c r="D176" i="1"/>
  <c r="D224" i="1"/>
  <c r="D320" i="1"/>
  <c r="D488" i="1"/>
  <c r="D128" i="1"/>
  <c r="D200" i="1"/>
  <c r="D104" i="1"/>
  <c r="D80" i="1"/>
  <c r="D2286" i="1"/>
  <c r="D1950" i="1"/>
  <c r="D1830" i="1"/>
  <c r="D1806" i="1"/>
  <c r="D1998" i="1"/>
  <c r="D1854" i="1"/>
  <c r="D1758" i="1"/>
  <c r="D8" i="1"/>
  <c r="D2070" i="1"/>
  <c r="D1734" i="1"/>
  <c r="D2310" i="1"/>
  <c r="D2262" i="1"/>
  <c r="D1974" i="1"/>
  <c r="D1782" i="1"/>
  <c r="D2214" i="1"/>
  <c r="D2094" i="1"/>
  <c r="D32" i="1"/>
  <c r="D2046" i="1"/>
  <c r="D2166" i="1"/>
  <c r="D1878" i="1"/>
  <c r="D2238" i="1"/>
  <c r="D2190" i="1"/>
  <c r="D2022" i="1"/>
  <c r="D2118" i="1"/>
  <c r="D1902" i="1"/>
  <c r="D2142" i="1"/>
  <c r="D1590" i="1"/>
  <c r="D1710" i="1"/>
  <c r="D1302" i="1"/>
  <c r="D1158" i="1"/>
  <c r="D942" i="1"/>
  <c r="D822" i="1"/>
  <c r="D1446" i="1"/>
  <c r="D1014" i="1"/>
  <c r="D606" i="1"/>
  <c r="D1230" i="1"/>
  <c r="D486" i="1"/>
  <c r="D1686" i="1"/>
  <c r="D1350" i="1"/>
  <c r="D990" i="1"/>
  <c r="D438" i="1"/>
  <c r="D318" i="1"/>
  <c r="D1542" i="1"/>
  <c r="D294" i="1"/>
  <c r="D1614" i="1"/>
  <c r="D414" i="1"/>
  <c r="D1470" i="1"/>
  <c r="D1038" i="1"/>
  <c r="D1348" i="1"/>
  <c r="D678" i="1"/>
  <c r="D702" i="1"/>
  <c r="D1374" i="1"/>
  <c r="D1206" i="1"/>
  <c r="D366" i="1"/>
  <c r="D462" i="1"/>
  <c r="D966" i="1"/>
  <c r="D534" i="1"/>
  <c r="D1566" i="1"/>
  <c r="D1278" i="1"/>
  <c r="D774" i="1"/>
  <c r="D870" i="1"/>
  <c r="D246" i="1"/>
  <c r="D1134" i="1"/>
  <c r="D846" i="1"/>
  <c r="D750" i="1"/>
  <c r="D1422" i="1"/>
  <c r="D726" i="1"/>
  <c r="D1662" i="1"/>
  <c r="D1062" i="1"/>
  <c r="D630" i="1"/>
  <c r="D918" i="1"/>
  <c r="D270" i="1"/>
  <c r="D1398" i="1"/>
  <c r="D654" i="1"/>
  <c r="D342" i="1"/>
  <c r="D1638" i="1"/>
  <c r="D582" i="1"/>
  <c r="D1494" i="1"/>
  <c r="D1110" i="1"/>
  <c r="D558" i="1"/>
  <c r="D798" i="1"/>
  <c r="D390" i="1"/>
  <c r="D1326" i="1"/>
  <c r="D1182" i="1"/>
  <c r="D894" i="1"/>
  <c r="D222" i="1"/>
  <c r="D1086" i="1"/>
  <c r="D198" i="1"/>
  <c r="D1924" i="1"/>
  <c r="D1852" i="1"/>
  <c r="D174" i="1"/>
  <c r="D1828" i="1"/>
  <c r="D1780" i="1"/>
  <c r="D126" i="1"/>
  <c r="D1756" i="1"/>
  <c r="D30" i="1"/>
  <c r="D150" i="1"/>
  <c r="D1708" i="1"/>
  <c r="D1900" i="1"/>
  <c r="D1804" i="1"/>
  <c r="D1948" i="1"/>
  <c r="D6" i="1"/>
  <c r="D1684" i="1"/>
  <c r="D1876" i="1"/>
  <c r="D1636" i="1"/>
  <c r="D1732" i="1"/>
  <c r="D78" i="1"/>
  <c r="D1564" i="1"/>
  <c r="D102" i="1"/>
  <c r="D54" i="1"/>
  <c r="D2188" i="1"/>
  <c r="D2068" i="1"/>
  <c r="D1588" i="1"/>
  <c r="D1660" i="1"/>
  <c r="D1540" i="1"/>
  <c r="D1012" i="1"/>
  <c r="D1612" i="1"/>
  <c r="D1444" i="1"/>
  <c r="D1180" i="1"/>
  <c r="D1324" i="1"/>
  <c r="D1492" i="1"/>
  <c r="D1396" i="1"/>
  <c r="D988" i="1"/>
  <c r="D1228" i="1"/>
  <c r="D1300" i="1"/>
  <c r="D1420" i="1"/>
  <c r="D1276" i="1"/>
  <c r="D1468" i="1"/>
  <c r="D1156" i="1"/>
  <c r="D1252" i="1"/>
  <c r="D1516" i="1"/>
  <c r="D844" i="1"/>
  <c r="D964" i="1"/>
  <c r="D1132" i="1"/>
  <c r="D1372" i="1"/>
  <c r="D1204" i="1"/>
  <c r="D1036" i="1"/>
  <c r="D772" i="1"/>
  <c r="D892" i="1"/>
  <c r="D940" i="1"/>
  <c r="D868" i="1"/>
  <c r="D1084" i="1"/>
  <c r="D1060" i="1"/>
  <c r="D820" i="1"/>
  <c r="D916" i="1"/>
  <c r="D1108" i="1"/>
  <c r="D796" i="1"/>
  <c r="D508" i="1"/>
  <c r="D460" i="1"/>
  <c r="D268" i="1"/>
  <c r="D676" i="1"/>
  <c r="D412" i="1"/>
  <c r="D292" i="1"/>
  <c r="D556" i="1"/>
  <c r="D580" i="1"/>
  <c r="D388" i="1"/>
  <c r="D244" i="1"/>
  <c r="D532" i="1"/>
  <c r="D340" i="1"/>
  <c r="D604" i="1"/>
  <c r="D628" i="1"/>
  <c r="D724" i="1"/>
  <c r="D484" i="1"/>
  <c r="D100" i="1"/>
  <c r="D4" i="1"/>
  <c r="D436" i="1"/>
  <c r="D148" i="1"/>
  <c r="D652" i="1"/>
  <c r="D76" i="1"/>
  <c r="D28" i="1"/>
  <c r="D748" i="1"/>
  <c r="D700" i="1"/>
  <c r="D220" i="1"/>
  <c r="D364" i="1"/>
  <c r="D316" i="1"/>
  <c r="D52" i="1"/>
  <c r="D124" i="1"/>
  <c r="D172" i="1"/>
  <c r="D196" i="1"/>
  <c r="D2" i="1"/>
</calcChain>
</file>

<file path=xl/sharedStrings.xml><?xml version="1.0" encoding="utf-8"?>
<sst xmlns="http://schemas.openxmlformats.org/spreadsheetml/2006/main" count="3524" uniqueCount="1203">
  <si>
    <t>start_date</t>
  </si>
  <si>
    <t>end_date</t>
  </si>
  <si>
    <t>0111145D UN Equity</t>
  </si>
  <si>
    <t>0202445Q UN Equity</t>
  </si>
  <si>
    <t>0203524D UN Equity</t>
  </si>
  <si>
    <t>0226226D UN Equity</t>
  </si>
  <si>
    <t>0544749D UN Equity</t>
  </si>
  <si>
    <t>0848680D UN Equity</t>
  </si>
  <si>
    <t>0872237D UN Equity</t>
  </si>
  <si>
    <t>0910150D US Equity</t>
  </si>
  <si>
    <t>0948669D UN Equity</t>
  </si>
  <si>
    <t>0961514D UN Equity</t>
  </si>
  <si>
    <t>0964591D UQ Equity</t>
  </si>
  <si>
    <t>1028411Q UN Equity</t>
  </si>
  <si>
    <t>1051665D UN Equity</t>
  </si>
  <si>
    <t>1086832D UN Equity</t>
  </si>
  <si>
    <t>1255173D UN Equity</t>
  </si>
  <si>
    <t>1255177D UN Equity</t>
  </si>
  <si>
    <t>1281683D UN Equity</t>
  </si>
  <si>
    <t>1284849D UN Equity</t>
  </si>
  <si>
    <t>1288652D US Equity</t>
  </si>
  <si>
    <t>1312089D UN Equity</t>
  </si>
  <si>
    <t>1317355D UN Equity</t>
  </si>
  <si>
    <t>140402Q UN Equity</t>
  </si>
  <si>
    <t>1431816D UN Equity</t>
  </si>
  <si>
    <t>1436513D UN Equity</t>
  </si>
  <si>
    <t>1518855D US Equity</t>
  </si>
  <si>
    <t>1519128D UQ Equity</t>
  </si>
  <si>
    <t>1621582D UN Equity</t>
  </si>
  <si>
    <t>1627457D UN Equity</t>
  </si>
  <si>
    <t>1649858D UQ Equity</t>
  </si>
  <si>
    <t>1683997D UQ Equity</t>
  </si>
  <si>
    <t>1684442D UN Equity</t>
  </si>
  <si>
    <t>1697067D UN Equity</t>
  </si>
  <si>
    <t>1704453D UN Equity</t>
  </si>
  <si>
    <t>1715651D UN Equity</t>
  </si>
  <si>
    <t>1719868D UN Equity</t>
  </si>
  <si>
    <t>1727044D UN Equity</t>
  </si>
  <si>
    <t>1746513D UQ Equity</t>
  </si>
  <si>
    <t>1752754D UN Equity</t>
  </si>
  <si>
    <t>1778808D UQ Equity</t>
  </si>
  <si>
    <t>1789494D UN Equity</t>
  </si>
  <si>
    <t>1799685D UN Equity</t>
  </si>
  <si>
    <t>1822785D UN Equity</t>
  </si>
  <si>
    <t>1825471D UN Equity</t>
  </si>
  <si>
    <t>1837572D UN Equity</t>
  </si>
  <si>
    <t>1916672D UN Equity</t>
  </si>
  <si>
    <t>1920486D UQ Equity</t>
  </si>
  <si>
    <t>1922150D UN Equity</t>
  </si>
  <si>
    <t>1972693D UN Equity</t>
  </si>
  <si>
    <t>1996074D UN Equity</t>
  </si>
  <si>
    <t>2269312Q UN Equity</t>
  </si>
  <si>
    <t>228510Q UN Equity</t>
  </si>
  <si>
    <t>236555Q UN Equity</t>
  </si>
  <si>
    <t>253647Q UN Equity</t>
  </si>
  <si>
    <t>2641504Q UN Equity</t>
  </si>
  <si>
    <t>2676187Q UQ Equity</t>
  </si>
  <si>
    <t>2727195Q UN Equity</t>
  </si>
  <si>
    <t>2731112Q UN Equity</t>
  </si>
  <si>
    <t>285939Q UN Equity</t>
  </si>
  <si>
    <t>291784Q UN Equity</t>
  </si>
  <si>
    <t>2942331Q UN Equity</t>
  </si>
  <si>
    <t>2953349Q UN Equity</t>
  </si>
  <si>
    <t>2968900Q UN Equity</t>
  </si>
  <si>
    <t>297504Q UN Equity</t>
  </si>
  <si>
    <t>2999130Q UN Equity</t>
  </si>
  <si>
    <t>300583Q UN Equity</t>
  </si>
  <si>
    <t>301710Q UN Equity</t>
  </si>
  <si>
    <t>3022239Q UN Equity</t>
  </si>
  <si>
    <t>3026360Q UN Equity</t>
  </si>
  <si>
    <t>3029830Q UQ Equity</t>
  </si>
  <si>
    <t>304024Q UN Equity</t>
  </si>
  <si>
    <t>3075558Q UN Equity</t>
  </si>
  <si>
    <t>3080867Q UN Equity</t>
  </si>
  <si>
    <t>3133754Q UN Equity</t>
  </si>
  <si>
    <t>3253Q UN Equity</t>
  </si>
  <si>
    <t>3277Q UN Equity</t>
  </si>
  <si>
    <t>3286728Q UN Equity</t>
  </si>
  <si>
    <t>329556Q UN Equity</t>
  </si>
  <si>
    <t>3301Q UN Equity</t>
  </si>
  <si>
    <t>3346Q UN Equity</t>
  </si>
  <si>
    <t>3393199Q UN Equity</t>
  </si>
  <si>
    <t>3403545Q UN Equity</t>
  </si>
  <si>
    <t>3423152Q UN Equity</t>
  </si>
  <si>
    <t>3517233Q UN Equity</t>
  </si>
  <si>
    <t>355488Q UQ Equity</t>
  </si>
  <si>
    <t>3605818Q UN Equity</t>
  </si>
  <si>
    <t>3621240Q UN Equity</t>
  </si>
  <si>
    <t>3692470Q UN Equity</t>
  </si>
  <si>
    <t>41018Q US Equity</t>
  </si>
  <si>
    <t>45200Q UN Equity</t>
  </si>
  <si>
    <t>502466Q US Equity</t>
  </si>
  <si>
    <t>544791Q UN Equity</t>
  </si>
  <si>
    <t>571300Q UN Equity</t>
  </si>
  <si>
    <t>605555Q UN Equity</t>
  </si>
  <si>
    <t>653707Q UN Equity</t>
  </si>
  <si>
    <t>667517Q UN Equity</t>
  </si>
  <si>
    <t>677004Q UN Equity</t>
  </si>
  <si>
    <t>680884Q UN Equity</t>
  </si>
  <si>
    <t>68335Q UN Equity</t>
  </si>
  <si>
    <t>723588Q UN Equity</t>
  </si>
  <si>
    <t>739306Q UN Equity</t>
  </si>
  <si>
    <t>748957Q UN Equity</t>
  </si>
  <si>
    <t>8214761Q UN Equity</t>
  </si>
  <si>
    <t>827663Q UN Equity</t>
  </si>
  <si>
    <t>929530Q UN Equity</t>
  </si>
  <si>
    <t>945852Q UN Equity</t>
  </si>
  <si>
    <t>950967Q UN Equity</t>
  </si>
  <si>
    <t>987200Q UN Equity</t>
  </si>
  <si>
    <t>9876566D UN Equity</t>
  </si>
  <si>
    <t>9990253D UN Equity</t>
  </si>
  <si>
    <t>9995522D UN Equity</t>
  </si>
  <si>
    <t>AA UN Equity</t>
  </si>
  <si>
    <t>AAMRQ UN Equity</t>
  </si>
  <si>
    <t>AAPL UQ Equity</t>
  </si>
  <si>
    <t>ABT UN Equity</t>
  </si>
  <si>
    <t>ACKH UN Equity</t>
  </si>
  <si>
    <t>ADBE UQ Equity</t>
  </si>
  <si>
    <t>ADI UN Equity</t>
  </si>
  <si>
    <t>ADM UN Equity</t>
  </si>
  <si>
    <t>ADP UN Equity</t>
  </si>
  <si>
    <t>ADSK UQ Equity</t>
  </si>
  <si>
    <t>AEE UN Equity</t>
  </si>
  <si>
    <t>AEP UN Equity</t>
  </si>
  <si>
    <t>AES UN Equity</t>
  </si>
  <si>
    <t>AFL UN Equity</t>
  </si>
  <si>
    <t>AFS UN Equity</t>
  </si>
  <si>
    <t>AGN UN Equity</t>
  </si>
  <si>
    <t>AIG UN Equity</t>
  </si>
  <si>
    <t>ALL UN Equity</t>
  </si>
  <si>
    <t>AMAT UQ Equity</t>
  </si>
  <si>
    <t>AMD UN Equity</t>
  </si>
  <si>
    <t>AMGN UQ Equity</t>
  </si>
  <si>
    <t>ANDW UQ Equity</t>
  </si>
  <si>
    <t>AON UN Equity</t>
  </si>
  <si>
    <t>APA UN Equity</t>
  </si>
  <si>
    <t>APC UN Equity</t>
  </si>
  <si>
    <t>APD UN Equity</t>
  </si>
  <si>
    <t>ASH UN Equity</t>
  </si>
  <si>
    <t>ATI UN Equity</t>
  </si>
  <si>
    <t>AVP UN Equity</t>
  </si>
  <si>
    <t>AVY UN Equity</t>
  </si>
  <si>
    <t>AW UN Equity</t>
  </si>
  <si>
    <t>AXP UN Equity</t>
  </si>
  <si>
    <t>AZA UN Equity</t>
  </si>
  <si>
    <t>AZO UN Equity</t>
  </si>
  <si>
    <t>BA UN Equity</t>
  </si>
  <si>
    <t>BAC UN Equity</t>
  </si>
  <si>
    <t>BALL UN Equity</t>
  </si>
  <si>
    <t>BAX UN Equity</t>
  </si>
  <si>
    <t>BBBY UQ Equity</t>
  </si>
  <si>
    <t>BBWI UN Equity</t>
  </si>
  <si>
    <t>BBY UN Equity</t>
  </si>
  <si>
    <t>BC UN Equity</t>
  </si>
  <si>
    <t>BCR UN Equity</t>
  </si>
  <si>
    <t>BDK UN Equity</t>
  </si>
  <si>
    <t>BDX UN Equity</t>
  </si>
  <si>
    <t>BEN UN Equity</t>
  </si>
  <si>
    <t>BF/B UN Equity</t>
  </si>
  <si>
    <t>BGGSQ UN Equity</t>
  </si>
  <si>
    <t>BHI UN Equity</t>
  </si>
  <si>
    <t>BHMSQ UN Equity</t>
  </si>
  <si>
    <t>BIG UN Equity</t>
  </si>
  <si>
    <t>BK UN Equity</t>
  </si>
  <si>
    <t>BLS UN Equity</t>
  </si>
  <si>
    <t>BMC UQ Equity</t>
  </si>
  <si>
    <t>BMS UN Equity</t>
  </si>
  <si>
    <t>BMY UN Equity</t>
  </si>
  <si>
    <t>BNI UN Equity</t>
  </si>
  <si>
    <t>BOL UN Equity</t>
  </si>
  <si>
    <t>BSX UN Equity</t>
  </si>
  <si>
    <t>C UN Equity</t>
  </si>
  <si>
    <t>CA UN Equity</t>
  </si>
  <si>
    <t>CAG UN Equity</t>
  </si>
  <si>
    <t>CAH UN Equity</t>
  </si>
  <si>
    <t>CAR UN Equity</t>
  </si>
  <si>
    <t>CAT UN Equity</t>
  </si>
  <si>
    <t>CBE UN Equity</t>
  </si>
  <si>
    <t>CCEP UN Equity</t>
  </si>
  <si>
    <t>CCK UN Equity</t>
  </si>
  <si>
    <t>CCL UN Equity</t>
  </si>
  <si>
    <t>CCTYQ UN Equity</t>
  </si>
  <si>
    <t>CFC UN Equity</t>
  </si>
  <si>
    <t>CGP UN Equity</t>
  </si>
  <si>
    <t>CI UN Equity</t>
  </si>
  <si>
    <t>CIN UN Equity</t>
  </si>
  <si>
    <t>CINF UQ Equity</t>
  </si>
  <si>
    <t>CL UN Equity</t>
  </si>
  <si>
    <t>CLX UN Equity</t>
  </si>
  <si>
    <t>CMA UN Equity</t>
  </si>
  <si>
    <t>CMCSK UQ Equity</t>
  </si>
  <si>
    <t>CMI UN Equity</t>
  </si>
  <si>
    <t>CMS UN Equity</t>
  </si>
  <si>
    <t>CMVT UQ Equity</t>
  </si>
  <si>
    <t>CNCEQ UN Equity</t>
  </si>
  <si>
    <t>CNP UN Equity</t>
  </si>
  <si>
    <t>COC UN Equity</t>
  </si>
  <si>
    <t>COF UN Equity</t>
  </si>
  <si>
    <t>COP UN Equity</t>
  </si>
  <si>
    <t>COST UQ Equity</t>
  </si>
  <si>
    <t>CPB UN Equity</t>
  </si>
  <si>
    <t>CPPRQ UN Equity</t>
  </si>
  <si>
    <t>CSC UN Equity</t>
  </si>
  <si>
    <t>CSCO UQ Equity</t>
  </si>
  <si>
    <t>CSX UN Equity</t>
  </si>
  <si>
    <t>CTB UN Equity</t>
  </si>
  <si>
    <t>CTXS UQ Equity</t>
  </si>
  <si>
    <t>CVS UN Equity</t>
  </si>
  <si>
    <t>CVX UN Equity</t>
  </si>
  <si>
    <t>D UN Equity</t>
  </si>
  <si>
    <t>DALRQ UN Equity</t>
  </si>
  <si>
    <t>DCNAQ UN Equity</t>
  </si>
  <si>
    <t>DDS UN Equity</t>
  </si>
  <si>
    <t>DE UN Equity</t>
  </si>
  <si>
    <t>DHR UN Equity</t>
  </si>
  <si>
    <t>DIS UN Equity</t>
  </si>
  <si>
    <t>DJ UN Equity</t>
  </si>
  <si>
    <t>DLX UN Equity</t>
  </si>
  <si>
    <t>DOV UN Equity</t>
  </si>
  <si>
    <t>DPHIQ UN Equity</t>
  </si>
  <si>
    <t>DRI UN Equity</t>
  </si>
  <si>
    <t>DTE UN Equity</t>
  </si>
  <si>
    <t>DUK UN Equity</t>
  </si>
  <si>
    <t>ECL UN Equity</t>
  </si>
  <si>
    <t>ED UN Equity</t>
  </si>
  <si>
    <t>EFX UN Equity</t>
  </si>
  <si>
    <t>EHC UN Equity</t>
  </si>
  <si>
    <t>EIX UN Equity</t>
  </si>
  <si>
    <t>EKDKQ UN Equity</t>
  </si>
  <si>
    <t>EMC UN Equity</t>
  </si>
  <si>
    <t>EMN UN Equity</t>
  </si>
  <si>
    <t>EMR UN Equity</t>
  </si>
  <si>
    <t>ENRNQ UN Equity</t>
  </si>
  <si>
    <t>ETN UN Equity</t>
  </si>
  <si>
    <t>ETR UN Equity</t>
  </si>
  <si>
    <t>ETS UN Equity</t>
  </si>
  <si>
    <t>EXC UN Equity</t>
  </si>
  <si>
    <t>F UN Equity</t>
  </si>
  <si>
    <t>FBF UN Equity</t>
  </si>
  <si>
    <t>FCX UN Equity</t>
  </si>
  <si>
    <t>FDX UN Equity</t>
  </si>
  <si>
    <t>FE UN Equity</t>
  </si>
  <si>
    <t>FITB UQ Equity</t>
  </si>
  <si>
    <t>FJ UN Equity</t>
  </si>
  <si>
    <t>FLTWQ UN Equity</t>
  </si>
  <si>
    <t>FMC UN Equity</t>
  </si>
  <si>
    <t>FMCC UN Equity</t>
  </si>
  <si>
    <t>FNMA UN Equity</t>
  </si>
  <si>
    <t>FPC UN Equity</t>
  </si>
  <si>
    <t>FWLT US Equity</t>
  </si>
  <si>
    <t>GAPTQ UN Equity</t>
  </si>
  <si>
    <t>GBLXQ US Equity</t>
  </si>
  <si>
    <t>GD UN Equity</t>
  </si>
  <si>
    <t>GDT UN Equity</t>
  </si>
  <si>
    <t>GDW UN Equity</t>
  </si>
  <si>
    <t>GE UN Equity</t>
  </si>
  <si>
    <t>GIS UN Equity</t>
  </si>
  <si>
    <t>GL UN Equity</t>
  </si>
  <si>
    <t>GLW UN Equity</t>
  </si>
  <si>
    <t>GOLD UN Equity</t>
  </si>
  <si>
    <t>GPC UN Equity</t>
  </si>
  <si>
    <t>GPS UN Equity</t>
  </si>
  <si>
    <t>GPUI UN Equity</t>
  </si>
  <si>
    <t>GR UN Equity</t>
  </si>
  <si>
    <t>GRA UN Equity</t>
  </si>
  <si>
    <t>GT UN Equity</t>
  </si>
  <si>
    <t>GTW UN Equity</t>
  </si>
  <si>
    <t>GWW UN Equity</t>
  </si>
  <si>
    <t>HAL UN Equity</t>
  </si>
  <si>
    <t>HAS UN Equity</t>
  </si>
  <si>
    <t>HBAN UQ Equity</t>
  </si>
  <si>
    <t>HD UN Equity</t>
  </si>
  <si>
    <t>HES UN Equity</t>
  </si>
  <si>
    <t>HET UN Equity</t>
  </si>
  <si>
    <t>HIG UN Equity</t>
  </si>
  <si>
    <t>HM UN Equity</t>
  </si>
  <si>
    <t>HNZ UN Equity</t>
  </si>
  <si>
    <t>HON UN Equity</t>
  </si>
  <si>
    <t>HPC US Equity</t>
  </si>
  <si>
    <t>HPQ UN Equity</t>
  </si>
  <si>
    <t>HRB UN Equity</t>
  </si>
  <si>
    <t>HSH UN Equity</t>
  </si>
  <si>
    <t>HSY UN Equity</t>
  </si>
  <si>
    <t>HUM UN Equity</t>
  </si>
  <si>
    <t>IBM UN Equity</t>
  </si>
  <si>
    <t>IFF UN Equity</t>
  </si>
  <si>
    <t>IKN UN Equity</t>
  </si>
  <si>
    <t>INCLF UN Equity</t>
  </si>
  <si>
    <t>INTC UQ Equity</t>
  </si>
  <si>
    <t>IP UN Equity</t>
  </si>
  <si>
    <t>IPG UN Equity</t>
  </si>
  <si>
    <t>ITT UN Equity</t>
  </si>
  <si>
    <t>ITW UN Equity</t>
  </si>
  <si>
    <t>JCI UN Equity</t>
  </si>
  <si>
    <t>JNJ UN Equity</t>
  </si>
  <si>
    <t>JOSEA US Equity</t>
  </si>
  <si>
    <t>JPM UN Equity</t>
  </si>
  <si>
    <t>JWN UN Equity</t>
  </si>
  <si>
    <t>K UN Equity</t>
  </si>
  <si>
    <t>KATE UN Equity</t>
  </si>
  <si>
    <t>KBH UN Equity</t>
  </si>
  <si>
    <t>KEY UN Equity</t>
  </si>
  <si>
    <t>KLAC UQ Equity</t>
  </si>
  <si>
    <t>KMB UN Equity</t>
  </si>
  <si>
    <t>KMRTQ UN Equity</t>
  </si>
  <si>
    <t>KO UN Equity</t>
  </si>
  <si>
    <t>KR UN Equity</t>
  </si>
  <si>
    <t>KRB UN Equity</t>
  </si>
  <si>
    <t>KRI UN Equity</t>
  </si>
  <si>
    <t>KSS UN Equity</t>
  </si>
  <si>
    <t>KSU UN Equity</t>
  </si>
  <si>
    <t>L UN Equity</t>
  </si>
  <si>
    <t>LDG UN Equity</t>
  </si>
  <si>
    <t>LEG UN Equity</t>
  </si>
  <si>
    <t>LEHMQ UN Equity</t>
  </si>
  <si>
    <t>LLY UN Equity</t>
  </si>
  <si>
    <t>LMT UN Equity</t>
  </si>
  <si>
    <t>LNC UN Equity</t>
  </si>
  <si>
    <t>LOW UN Equity</t>
  </si>
  <si>
    <t>LPX UN Equity</t>
  </si>
  <si>
    <t>LUMN UN Equity</t>
  </si>
  <si>
    <t>LUV UN Equity</t>
  </si>
  <si>
    <t>LXK UN Equity</t>
  </si>
  <si>
    <t>M UN Equity</t>
  </si>
  <si>
    <t>MAR UN Equity</t>
  </si>
  <si>
    <t>MAS UN Equity</t>
  </si>
  <si>
    <t>MAT UN Equity</t>
  </si>
  <si>
    <t>MBI UN Equity</t>
  </si>
  <si>
    <t>MCD UN Equity</t>
  </si>
  <si>
    <t>MCK UN Equity</t>
  </si>
  <si>
    <t>MCO UN Equity</t>
  </si>
  <si>
    <t>MDP UN Equity</t>
  </si>
  <si>
    <t>MDRIQ UN Equity</t>
  </si>
  <si>
    <t>MDT UN Equity</t>
  </si>
  <si>
    <t>MEE UN Equity</t>
  </si>
  <si>
    <t>MEL UN Equity</t>
  </si>
  <si>
    <t>MER UN Equity</t>
  </si>
  <si>
    <t>MKG UN Equity</t>
  </si>
  <si>
    <t>MMC UN Equity</t>
  </si>
  <si>
    <t>MMM UN Equity</t>
  </si>
  <si>
    <t>MO UN Equity</t>
  </si>
  <si>
    <t>MOLX UQ Equity</t>
  </si>
  <si>
    <t>MRK UN Equity</t>
  </si>
  <si>
    <t>MRO UN Equity</t>
  </si>
  <si>
    <t>MS UN Equity</t>
  </si>
  <si>
    <t>MSFT UQ Equity</t>
  </si>
  <si>
    <t>MSI UN Equity</t>
  </si>
  <si>
    <t>MTG UN Equity</t>
  </si>
  <si>
    <t>MTLQQ UN Equity</t>
  </si>
  <si>
    <t>MU UN Equity</t>
  </si>
  <si>
    <t>MZIAQ UN Equity</t>
  </si>
  <si>
    <t>NAV UN Equity</t>
  </si>
  <si>
    <t>NC UN Equity</t>
  </si>
  <si>
    <t>NCC UN Equity</t>
  </si>
  <si>
    <t>NCE UN Equity</t>
  </si>
  <si>
    <t>NEE UN Equity</t>
  </si>
  <si>
    <t>NEM UN Equity</t>
  </si>
  <si>
    <t>NGH UN Equity</t>
  </si>
  <si>
    <t>NKE UN Equity</t>
  </si>
  <si>
    <t>NMK UN Equity</t>
  </si>
  <si>
    <t>NOC UN Equity</t>
  </si>
  <si>
    <t>NOVL UQ Equity</t>
  </si>
  <si>
    <t>NRTLQ UN Equity</t>
  </si>
  <si>
    <t>NSC UN Equity</t>
  </si>
  <si>
    <t>NTAP UQ Equity</t>
  </si>
  <si>
    <t>NTRS UQ Equity</t>
  </si>
  <si>
    <t>NUE UN Equity</t>
  </si>
  <si>
    <t>NWL UN Equity</t>
  </si>
  <si>
    <t>NXTL UQ Equity</t>
  </si>
  <si>
    <t>NYT UN Equity</t>
  </si>
  <si>
    <t>OAT UN Equity</t>
  </si>
  <si>
    <t>OI UN Equity</t>
  </si>
  <si>
    <t>OK UN Equity</t>
  </si>
  <si>
    <t>OKE UN Equity</t>
  </si>
  <si>
    <t>OMC UN Equity</t>
  </si>
  <si>
    <t>OMX UN Equity</t>
  </si>
  <si>
    <t>ORCL UQ Equity</t>
  </si>
  <si>
    <t>OWENQ UN Equity</t>
  </si>
  <si>
    <t>OXY UN Equity</t>
  </si>
  <si>
    <t>PARA UN Equity</t>
  </si>
  <si>
    <t>PAYX UQ Equity</t>
  </si>
  <si>
    <t>PBI UN Equity</t>
  </si>
  <si>
    <t>PCAR UQ Equity</t>
  </si>
  <si>
    <t>PCG UN Equity</t>
  </si>
  <si>
    <t>PCH UN Equity</t>
  </si>
  <si>
    <t>PDG UN Equity</t>
  </si>
  <si>
    <t>PEG UN Equity</t>
  </si>
  <si>
    <t>PEP UN Equity</t>
  </si>
  <si>
    <t>PFE UN Equity</t>
  </si>
  <si>
    <t>PG UN Equity</t>
  </si>
  <si>
    <t>PGL UN Equity</t>
  </si>
  <si>
    <t>PGR UN Equity</t>
  </si>
  <si>
    <t>PH UN Equity</t>
  </si>
  <si>
    <t>PHM UN Equity</t>
  </si>
  <si>
    <t>PKI UN Equity</t>
  </si>
  <si>
    <t>PNC UN Equity</t>
  </si>
  <si>
    <t>PNW UN Equity</t>
  </si>
  <si>
    <t>PPG UN Equity</t>
  </si>
  <si>
    <t>PPL UN Equity</t>
  </si>
  <si>
    <t>PRDCQ UN Equity</t>
  </si>
  <si>
    <t>PTC UQ Equity</t>
  </si>
  <si>
    <t>PTV UN Equity</t>
  </si>
  <si>
    <t>PVN UN Equity</t>
  </si>
  <si>
    <t>QCOM UQ Equity</t>
  </si>
  <si>
    <t>QTRN UQ Equity</t>
  </si>
  <si>
    <t>R UN Equity</t>
  </si>
  <si>
    <t>RAD UN Equity</t>
  </si>
  <si>
    <t>RAL UN Equity</t>
  </si>
  <si>
    <t>RBK UN Equity</t>
  </si>
  <si>
    <t>RDC UN Equity</t>
  </si>
  <si>
    <t>RDPL UN Equity</t>
  </si>
  <si>
    <t>RIG UN Equity</t>
  </si>
  <si>
    <t>RML UN Equity</t>
  </si>
  <si>
    <t>RNB US Equity</t>
  </si>
  <si>
    <t>ROH UN Equity</t>
  </si>
  <si>
    <t>ROK UN Equity</t>
  </si>
  <si>
    <t>RRD UN Equity</t>
  </si>
  <si>
    <t>RSHCQ UN Equity</t>
  </si>
  <si>
    <t>RTN UN Equity</t>
  </si>
  <si>
    <t>RTX UN Equity</t>
  </si>
  <si>
    <t>RX UN Equity</t>
  </si>
  <si>
    <t>SCHW UN Equity</t>
  </si>
  <si>
    <t>SCI UN Equity</t>
  </si>
  <si>
    <t>SEE UN Equity</t>
  </si>
  <si>
    <t>SGID UN Equity</t>
  </si>
  <si>
    <t>SGP UN Equity</t>
  </si>
  <si>
    <t>SHW UN Equity</t>
  </si>
  <si>
    <t>SIAL UQ Equity</t>
  </si>
  <si>
    <t>SLB UN Equity</t>
  </si>
  <si>
    <t>SLM UN Equity</t>
  </si>
  <si>
    <t>SNA UN Equity</t>
  </si>
  <si>
    <t>SNV UN Equity</t>
  </si>
  <si>
    <t>SO UN Equity</t>
  </si>
  <si>
    <t>SPGI UN Equity</t>
  </si>
  <si>
    <t>SPLS UQ Equity</t>
  </si>
  <si>
    <t>SRE UN Equity</t>
  </si>
  <si>
    <t>STI UN Equity</t>
  </si>
  <si>
    <t>STJ UN Equity</t>
  </si>
  <si>
    <t>STT UN Equity</t>
  </si>
  <si>
    <t>SVU UN Equity</t>
  </si>
  <si>
    <t>SWK UN Equity</t>
  </si>
  <si>
    <t>SWY UN Equity</t>
  </si>
  <si>
    <t>SXCL UQ Equity</t>
  </si>
  <si>
    <t>SYY UN Equity</t>
  </si>
  <si>
    <t>T UN Equity</t>
  </si>
  <si>
    <t>TAP UN Equity</t>
  </si>
  <si>
    <t>TEK UN Equity</t>
  </si>
  <si>
    <t>TER UN Equity</t>
  </si>
  <si>
    <t>TFC UN Equity</t>
  </si>
  <si>
    <t>TGNA UN Equity</t>
  </si>
  <si>
    <t>TGT UN Equity</t>
  </si>
  <si>
    <t>THC UN Equity</t>
  </si>
  <si>
    <t>TIN UN Equity</t>
  </si>
  <si>
    <t>TJX UN Equity</t>
  </si>
  <si>
    <t>TKR UN Equity</t>
  </si>
  <si>
    <t>TLAB UQ Equity</t>
  </si>
  <si>
    <t>TMO UN Equity</t>
  </si>
  <si>
    <t>TNB UN Equity</t>
  </si>
  <si>
    <t>TOS UN Equity</t>
  </si>
  <si>
    <t>TOY UN Equity</t>
  </si>
  <si>
    <t>TRB UN Equity</t>
  </si>
  <si>
    <t>TROW UQ Equity</t>
  </si>
  <si>
    <t>TRV UN Equity</t>
  </si>
  <si>
    <t>TT UN Equity</t>
  </si>
  <si>
    <t>TUP UN Equity</t>
  </si>
  <si>
    <t>TWX UN Equity</t>
  </si>
  <si>
    <t>TXN UN Equity</t>
  </si>
  <si>
    <t>TXT UN Equity</t>
  </si>
  <si>
    <t>TXU US Equity</t>
  </si>
  <si>
    <t>UAWGQ UN Equity</t>
  </si>
  <si>
    <t>UCM UN Equity</t>
  </si>
  <si>
    <t>UIS UN Equity</t>
  </si>
  <si>
    <t>UMGI UN Equity</t>
  </si>
  <si>
    <t>UN UN Equity</t>
  </si>
  <si>
    <t>UNH UN Equity</t>
  </si>
  <si>
    <t>UNM UN Equity</t>
  </si>
  <si>
    <t>UNP UN Equity</t>
  </si>
  <si>
    <t>USB UN Equity</t>
  </si>
  <si>
    <t>USW UN Equity</t>
  </si>
  <si>
    <t>VFC UN Equity</t>
  </si>
  <si>
    <t>VMC UN Equity</t>
  </si>
  <si>
    <t>VZ UN Equity</t>
  </si>
  <si>
    <t>WAMUQ UN Equity</t>
  </si>
  <si>
    <t>WBA UN Equity</t>
  </si>
  <si>
    <t>WCOEQ UQ Equity</t>
  </si>
  <si>
    <t>WFC UN Equity</t>
  </si>
  <si>
    <t>WHR UN Equity</t>
  </si>
  <si>
    <t>WLA UN Equity</t>
  </si>
  <si>
    <t>WM UN Equity</t>
  </si>
  <si>
    <t>WMB UN Equity</t>
  </si>
  <si>
    <t>WMT UN Equity</t>
  </si>
  <si>
    <t>WNDXQ UN Equity</t>
  </si>
  <si>
    <t>WOR UQ Equity</t>
  </si>
  <si>
    <t>WWY UN Equity</t>
  </si>
  <si>
    <t>WY UN Equity</t>
  </si>
  <si>
    <t>WYE UN Equity</t>
  </si>
  <si>
    <t>X UN Equity</t>
  </si>
  <si>
    <t>XEL UN Equity</t>
  </si>
  <si>
    <t>XLNX UQ Equity</t>
  </si>
  <si>
    <t>XOM UN Equity</t>
  </si>
  <si>
    <t>XRX UN Equity</t>
  </si>
  <si>
    <t>YUM UN Equity</t>
  </si>
  <si>
    <t>NCR UN Equity</t>
  </si>
  <si>
    <t>BRCM UQ Equity</t>
  </si>
  <si>
    <t>FLR UN Equity</t>
  </si>
  <si>
    <t>PALM UQ Equity</t>
  </si>
  <si>
    <t>CVG UN Equity</t>
  </si>
  <si>
    <t>NI UN Equity</t>
  </si>
  <si>
    <t>1040983D UQ Equity</t>
  </si>
  <si>
    <t>89236Q UN Equity</t>
  </si>
  <si>
    <t>AYE UN Equity</t>
  </si>
  <si>
    <t>1528159D UN Equity</t>
  </si>
  <si>
    <t>CPNLQ UN Equity</t>
  </si>
  <si>
    <t>HOG UN Equity</t>
  </si>
  <si>
    <t>MET UN Equity</t>
  </si>
  <si>
    <t>KG UN Equity</t>
  </si>
  <si>
    <t>1541931D UQ Equity</t>
  </si>
  <si>
    <t>LLTC UQ Equity</t>
  </si>
  <si>
    <t>SBUX UQ Equity</t>
  </si>
  <si>
    <t>DYNIQ UN Equity</t>
  </si>
  <si>
    <t>A UN Equity</t>
  </si>
  <si>
    <t>JNS UN Equity</t>
  </si>
  <si>
    <t>2987536Q UN Equity</t>
  </si>
  <si>
    <t>KSE UN Equity</t>
  </si>
  <si>
    <t>GBLXQ UN Equity</t>
  </si>
  <si>
    <t>VTSS UQ Equity</t>
  </si>
  <si>
    <t>SAPE UQ Equity</t>
  </si>
  <si>
    <t>QLGC UQ Equity</t>
  </si>
  <si>
    <t>NBR UA Equity</t>
  </si>
  <si>
    <t>AET UN Equity</t>
  </si>
  <si>
    <t>1280712D UQ Equity</t>
  </si>
  <si>
    <t>0772031D UN Equity</t>
  </si>
  <si>
    <t>2078185D UN Equity</t>
  </si>
  <si>
    <t>DVN UA Equity</t>
  </si>
  <si>
    <t>SYK UN Equity</t>
  </si>
  <si>
    <t>MXIM UQ Equity</t>
  </si>
  <si>
    <t>1858968D UN Equity</t>
  </si>
  <si>
    <t>BGEN UQ Equity</t>
  </si>
  <si>
    <t>EOG UN Equity</t>
  </si>
  <si>
    <t>ABKFQ UN Equity</t>
  </si>
  <si>
    <t>1683351D UQ Equity</t>
  </si>
  <si>
    <t>HAS US Equity</t>
  </si>
  <si>
    <t>605018Q UN Equity</t>
  </si>
  <si>
    <t>2207158D UQ Equity</t>
  </si>
  <si>
    <t>VIAV UQ Equity</t>
  </si>
  <si>
    <t>2307532Q UQ Equity</t>
  </si>
  <si>
    <t>SANM UQ Equity</t>
  </si>
  <si>
    <t>WOR UN Equity</t>
  </si>
  <si>
    <t>PWER UQ Equity</t>
  </si>
  <si>
    <t>VSTNQ UN Equity</t>
  </si>
  <si>
    <t>BVSN UQ Equity</t>
  </si>
  <si>
    <t>3153670Q UQ Equity</t>
  </si>
  <si>
    <t>RHI UN Equity</t>
  </si>
  <si>
    <t>INTU UQ Equity</t>
  </si>
  <si>
    <t>4621824Q UN Equity</t>
  </si>
  <si>
    <t>SEBL UQ Equity</t>
  </si>
  <si>
    <t>HOT UN Equity</t>
  </si>
  <si>
    <t>MERQ UQ Equity</t>
  </si>
  <si>
    <t>3414924Q US Equity</t>
  </si>
  <si>
    <t>AMCC UQ Equity</t>
  </si>
  <si>
    <t>ABC UN Equity</t>
  </si>
  <si>
    <t>9876544D UN Equity</t>
  </si>
  <si>
    <t>NVDA UQ Equity</t>
  </si>
  <si>
    <t>MIRKQ UN Equity</t>
  </si>
  <si>
    <t>JHF UN Equity</t>
  </si>
  <si>
    <t>FDO UN Equity</t>
  </si>
  <si>
    <t>IMNX UQ Equity</t>
  </si>
  <si>
    <t>JNY UN Equity</t>
  </si>
  <si>
    <t>ZBH UN Equity</t>
  </si>
  <si>
    <t>EOP UN Equity</t>
  </si>
  <si>
    <t>519239Q UQ Equity</t>
  </si>
  <si>
    <t>FISV UQ Equity</t>
  </si>
  <si>
    <t>MWW UQ Equity</t>
  </si>
  <si>
    <t>JBL UN Equity</t>
  </si>
  <si>
    <t>GENZ UQ Equity</t>
  </si>
  <si>
    <t>ZION UQ Equity</t>
  </si>
  <si>
    <t>EQR UN Equity</t>
  </si>
  <si>
    <t>CIEN UQ Equity</t>
  </si>
  <si>
    <t>PBG UN Equity</t>
  </si>
  <si>
    <t>FTRCQ UN Equity</t>
  </si>
  <si>
    <t>PMCS UQ Equity</t>
  </si>
  <si>
    <t>1500785D UN Equity</t>
  </si>
  <si>
    <t>1293405D UN Equity</t>
  </si>
  <si>
    <t>1996760D UN Equity</t>
  </si>
  <si>
    <t>NEBLQ UN Equity</t>
  </si>
  <si>
    <t>BMC UN Equity</t>
  </si>
  <si>
    <t>CTAS UQ Equity</t>
  </si>
  <si>
    <t>1831877D UN Equity</t>
  </si>
  <si>
    <t>AWE UN Equity</t>
  </si>
  <si>
    <t>COL UN Equity</t>
  </si>
  <si>
    <t>PFG UN Equity</t>
  </si>
  <si>
    <t>WAT UN Equity</t>
  </si>
  <si>
    <t>CMCSA UQ Equity</t>
  </si>
  <si>
    <t>RATL UQ Equity</t>
  </si>
  <si>
    <t>ELV UN Equity</t>
  </si>
  <si>
    <t>1524867D UN Equity</t>
  </si>
  <si>
    <t>EBAY UQ Equity</t>
  </si>
  <si>
    <t>355488Q UN Equity</t>
  </si>
  <si>
    <t>APOL UQ Equity</t>
  </si>
  <si>
    <t>764144Q UN Equity</t>
  </si>
  <si>
    <t>UPS UN Equity</t>
  </si>
  <si>
    <t>SPG UN Equity</t>
  </si>
  <si>
    <t>GS UN Equity</t>
  </si>
  <si>
    <t>TAP/B UN Equity</t>
  </si>
  <si>
    <t>MI UN Equity</t>
  </si>
  <si>
    <t>DGX UN Equity</t>
  </si>
  <si>
    <t>RAI UN Equity</t>
  </si>
  <si>
    <t>EA UQ Equity</t>
  </si>
  <si>
    <t>FHN UN Equity</t>
  </si>
  <si>
    <t>1856613D UN Equity</t>
  </si>
  <si>
    <t>NFB UN Equity</t>
  </si>
  <si>
    <t>PCL UN Equity</t>
  </si>
  <si>
    <t>MWV UN Equity</t>
  </si>
  <si>
    <t>519239Q UN Equity</t>
  </si>
  <si>
    <t>PRU UN Equity</t>
  </si>
  <si>
    <t>5656565D UN Equity</t>
  </si>
  <si>
    <t>CB UN Equity</t>
  </si>
  <si>
    <t>8394653Q UN Equity</t>
  </si>
  <si>
    <t>AN UN Equity</t>
  </si>
  <si>
    <t>MHS UN Equity</t>
  </si>
  <si>
    <t>ESRX UQ Equity</t>
  </si>
  <si>
    <t>BIIB UQ Equity</t>
  </si>
  <si>
    <t>GEN UQ Equity</t>
  </si>
  <si>
    <t>MKC UN Equity</t>
  </si>
  <si>
    <t>AIV UN Equity</t>
  </si>
  <si>
    <t>FHI UN Equity</t>
  </si>
  <si>
    <t>SOV UN Equity</t>
  </si>
  <si>
    <t>MTB UN Equity</t>
  </si>
  <si>
    <t>CITGQ UN Equity</t>
  </si>
  <si>
    <t>8277831Q UN Equity</t>
  </si>
  <si>
    <t>CMX UN Equity</t>
  </si>
  <si>
    <t>DVN UN Equity</t>
  </si>
  <si>
    <t>MYL UN Equity</t>
  </si>
  <si>
    <t>HSP UN Equity</t>
  </si>
  <si>
    <t>VLO UN Equity</t>
  </si>
  <si>
    <t>LH UN Equity</t>
  </si>
  <si>
    <t>1927294D UN Equity</t>
  </si>
  <si>
    <t>TPR UN Equity</t>
  </si>
  <si>
    <t>0574018D UN Equity</t>
  </si>
  <si>
    <t>XTO UN Equity</t>
  </si>
  <si>
    <t>GILD UQ Equity</t>
  </si>
  <si>
    <t>FSH UN Equity</t>
  </si>
  <si>
    <t>TFCFA UN Equity</t>
  </si>
  <si>
    <t>8206908Q UQ Equity</t>
  </si>
  <si>
    <t>FSL/B UN Equity</t>
  </si>
  <si>
    <t>RF UN Equity</t>
  </si>
  <si>
    <t>ETFC UN Equity</t>
  </si>
  <si>
    <t>SCHW UQ Equity</t>
  </si>
  <si>
    <t>AMZN UQ Equity</t>
  </si>
  <si>
    <t>STZ UN Equity</t>
  </si>
  <si>
    <t>LEN UN Equity</t>
  </si>
  <si>
    <t>CVH UN Equity</t>
  </si>
  <si>
    <t>AMP UN Equity</t>
  </si>
  <si>
    <t>DHI UN Equity</t>
  </si>
  <si>
    <t>WFTIQ UN Equity</t>
  </si>
  <si>
    <t>SHLDQ UQ Equity</t>
  </si>
  <si>
    <t>VNO UN Equity</t>
  </si>
  <si>
    <t>TSN UN Equity</t>
  </si>
  <si>
    <t>PDCO UQ Equity</t>
  </si>
  <si>
    <t>PSA UN Equity</t>
  </si>
  <si>
    <t>MUR UN Equity</t>
  </si>
  <si>
    <t>NBR UN Equity</t>
  </si>
  <si>
    <t>SSP UN Equity</t>
  </si>
  <si>
    <t>NOV UN Equity</t>
  </si>
  <si>
    <t>GNW UN Equity</t>
  </si>
  <si>
    <t>1654539D UN Equity</t>
  </si>
  <si>
    <t>FISV UW Equity</t>
  </si>
  <si>
    <t>CIEN UW Equity</t>
  </si>
  <si>
    <t>COST UW Equity</t>
  </si>
  <si>
    <t>WU UN Equity</t>
  </si>
  <si>
    <t>ESRX UW Equity</t>
  </si>
  <si>
    <t>EL UN Equity</t>
  </si>
  <si>
    <t>TLAB UW Equity</t>
  </si>
  <si>
    <t>CELG UW Equity</t>
  </si>
  <si>
    <t>INTU UW Equity</t>
  </si>
  <si>
    <t>NTAP UW Equity</t>
  </si>
  <si>
    <t>VRSN UW Equity</t>
  </si>
  <si>
    <t>1812212D UW Equity</t>
  </si>
  <si>
    <t>QCOM UW Equity</t>
  </si>
  <si>
    <t>QLGC UW Equity</t>
  </si>
  <si>
    <t>XLNX UW Equity</t>
  </si>
  <si>
    <t>CINF UW Equity</t>
  </si>
  <si>
    <t>CSCO UW Equity</t>
  </si>
  <si>
    <t>KIM UN Equity</t>
  </si>
  <si>
    <t>EBAY UW Equity</t>
  </si>
  <si>
    <t>EA UW Equity</t>
  </si>
  <si>
    <t>PCAR UW Equity</t>
  </si>
  <si>
    <t>SANM UW Equity</t>
  </si>
  <si>
    <t>PDCO UW Equity</t>
  </si>
  <si>
    <t>GILD UW Equity</t>
  </si>
  <si>
    <t>BRCM UW Equity</t>
  </si>
  <si>
    <t>CMCSA UW Equity</t>
  </si>
  <si>
    <t>CME UN Equity</t>
  </si>
  <si>
    <t>APOL UW Equity</t>
  </si>
  <si>
    <t>CNX UN Equity</t>
  </si>
  <si>
    <t>BXP UN Equity</t>
  </si>
  <si>
    <t>CHKAQ UN Equity</t>
  </si>
  <si>
    <t>1746513D UW Equity</t>
  </si>
  <si>
    <t>TNL UN Equity</t>
  </si>
  <si>
    <t>DFODQ UN Equity</t>
  </si>
  <si>
    <t>MXIM UW Equity</t>
  </si>
  <si>
    <t>BIIB UW Equity</t>
  </si>
  <si>
    <t>GOOGL UW Equity</t>
  </si>
  <si>
    <t>CTAS UW Equity</t>
  </si>
  <si>
    <t>0964591D UW Equity</t>
  </si>
  <si>
    <t>AMGN UW Equity</t>
  </si>
  <si>
    <t>BTUUQ UN Equity</t>
  </si>
  <si>
    <t>MSFT UW Equity</t>
  </si>
  <si>
    <t>CBRE UN Equity</t>
  </si>
  <si>
    <t>BBBY UW Equity</t>
  </si>
  <si>
    <t>MOLX UW Equity</t>
  </si>
  <si>
    <t>SHLDQ UW Equity</t>
  </si>
  <si>
    <t>FITB UW Equity</t>
  </si>
  <si>
    <t>NVDA UW Equity</t>
  </si>
  <si>
    <t>1520415D UN Equity</t>
  </si>
  <si>
    <t>3362726Q UN Equity</t>
  </si>
  <si>
    <t>2073714D UN Equity</t>
  </si>
  <si>
    <t>WINMQ UN Equity</t>
  </si>
  <si>
    <t>MWW UW Equity</t>
  </si>
  <si>
    <t>ORCL UW Equity</t>
  </si>
  <si>
    <t>1280712D UW Equity</t>
  </si>
  <si>
    <t>AMAT UW Equity</t>
  </si>
  <si>
    <t>1448062D UN Equity</t>
  </si>
  <si>
    <t>HBAN UW Equity</t>
  </si>
  <si>
    <t>SPLS UW Equity</t>
  </si>
  <si>
    <t>SNDK UW Equity</t>
  </si>
  <si>
    <t>JNPR UW Equity</t>
  </si>
  <si>
    <t>1649858D UN Equity</t>
  </si>
  <si>
    <t>ADBE UW Equity</t>
  </si>
  <si>
    <t>PAYX UW Equity</t>
  </si>
  <si>
    <t>1519128D UW Equity</t>
  </si>
  <si>
    <t>GEN UW Equity</t>
  </si>
  <si>
    <t>ETFC UW Equity</t>
  </si>
  <si>
    <t>GENZ UW Equity</t>
  </si>
  <si>
    <t>AAPL UW Equity</t>
  </si>
  <si>
    <t>1810430D UN Equity</t>
  </si>
  <si>
    <t>KLAC UW Equity</t>
  </si>
  <si>
    <t>NOVL UW Equity</t>
  </si>
  <si>
    <t>VIAB UN Equity</t>
  </si>
  <si>
    <t>2307532Q UW Equity</t>
  </si>
  <si>
    <t>2207158D UW Equity</t>
  </si>
  <si>
    <t>CTXS UW Equity</t>
  </si>
  <si>
    <t>HAR UN Equity</t>
  </si>
  <si>
    <t>INTC UW Equity</t>
  </si>
  <si>
    <t>1683997D UW Equity</t>
  </si>
  <si>
    <t>TEX UN Equity</t>
  </si>
  <si>
    <t>LLTC UW Equity</t>
  </si>
  <si>
    <t>LM UN Equity</t>
  </si>
  <si>
    <t>WFM UW Equity</t>
  </si>
  <si>
    <t>VIAV UW Equity</t>
  </si>
  <si>
    <t>SCHW UW Equity</t>
  </si>
  <si>
    <t>FIS UN Equity</t>
  </si>
  <si>
    <t>PMCS UW Equity</t>
  </si>
  <si>
    <t>PTC UW Equity</t>
  </si>
  <si>
    <t>TROW UW Equity</t>
  </si>
  <si>
    <t>ZION UW Equity</t>
  </si>
  <si>
    <t>AMZN UW Equity</t>
  </si>
  <si>
    <t>BRL UN Equity</t>
  </si>
  <si>
    <t>NTRS UW Equity</t>
  </si>
  <si>
    <t>8206908Q UW Equity</t>
  </si>
  <si>
    <t>1920486D UW Equity</t>
  </si>
  <si>
    <t>SIAL UW Equity</t>
  </si>
  <si>
    <t>SBUX UW Equity</t>
  </si>
  <si>
    <t>CTSH UW Equity</t>
  </si>
  <si>
    <t>ADSK UW Equity</t>
  </si>
  <si>
    <t>PCP UN Equity</t>
  </si>
  <si>
    <t>TDC UN Equity</t>
  </si>
  <si>
    <t>RL UN Equity</t>
  </si>
  <si>
    <t>VAR UN Equity</t>
  </si>
  <si>
    <t>RRC UN Equity</t>
  </si>
  <si>
    <t>MTW UN Equity</t>
  </si>
  <si>
    <t>NBL UN Equity</t>
  </si>
  <si>
    <t>AIZ UN Equity</t>
  </si>
  <si>
    <t>ANDV UN Equity</t>
  </si>
  <si>
    <t>ANF UN Equity</t>
  </si>
  <si>
    <t>SUNEQ UN Equity</t>
  </si>
  <si>
    <t>TEL UN Equity</t>
  </si>
  <si>
    <t>1539941D UN Equity</t>
  </si>
  <si>
    <t>EXPD UW Equity</t>
  </si>
  <si>
    <t>CHRW UW Equity</t>
  </si>
  <si>
    <t>2071296D UN Equity</t>
  </si>
  <si>
    <t>ACAS UW Equity</t>
  </si>
  <si>
    <t>MDLZ UN Equity</t>
  </si>
  <si>
    <t>MCHP UW Equity</t>
  </si>
  <si>
    <t>GGP UN Equity</t>
  </si>
  <si>
    <t>AMT UN Equity</t>
  </si>
  <si>
    <t>AVB UN Equity</t>
  </si>
  <si>
    <t>TIE UN Equity</t>
  </si>
  <si>
    <t>HST UN Equity</t>
  </si>
  <si>
    <t>1448062D UW Equity</t>
  </si>
  <si>
    <t>GHC UN Equity</t>
  </si>
  <si>
    <t>9990213D UN Equity</t>
  </si>
  <si>
    <t>DFS UN Equity</t>
  </si>
  <si>
    <t>TEG UN Equity</t>
  </si>
  <si>
    <t>AKAM UW Equity</t>
  </si>
  <si>
    <t>GME UN Equity</t>
  </si>
  <si>
    <t>EXPE UW Equity</t>
  </si>
  <si>
    <t>ICE UN Equity</t>
  </si>
  <si>
    <t>HCBK UW Equity</t>
  </si>
  <si>
    <t>SITC UN Equity</t>
  </si>
  <si>
    <t>VALPQ UN Equity</t>
  </si>
  <si>
    <t>COV UN Equity</t>
  </si>
  <si>
    <t>JEF UN Equity</t>
  </si>
  <si>
    <t>POM UN Equity</t>
  </si>
  <si>
    <t>MWW UN Equity</t>
  </si>
  <si>
    <t>WEC UN Equity</t>
  </si>
  <si>
    <t>AKS UN Equity</t>
  </si>
  <si>
    <t>SNI UN Equity</t>
  </si>
  <si>
    <t>PM UN Equity</t>
  </si>
  <si>
    <t>RSG UN Equity</t>
  </si>
  <si>
    <t>KDP UN Equity</t>
  </si>
  <si>
    <t>CTRA UN Equity</t>
  </si>
  <si>
    <t>CME UW Equity</t>
  </si>
  <si>
    <t>XRAY UW Equity</t>
  </si>
  <si>
    <t>DVA UN Equity</t>
  </si>
  <si>
    <t>ADP UW Equity</t>
  </si>
  <si>
    <t>1255459D UW Equity</t>
  </si>
  <si>
    <t>MFE UN Equity</t>
  </si>
  <si>
    <t>MA UN Equity</t>
  </si>
  <si>
    <t>ISRG UW Equity</t>
  </si>
  <si>
    <t>1541931D UW Equity</t>
  </si>
  <si>
    <t>CEPH UW Equity</t>
  </si>
  <si>
    <t>CRM UN Equity</t>
  </si>
  <si>
    <t>TFCFA UW Equity</t>
  </si>
  <si>
    <t>PBCT UW Equity</t>
  </si>
  <si>
    <t>FLS UN Equity</t>
  </si>
  <si>
    <t>MYL UW Equity</t>
  </si>
  <si>
    <t>CF UN Equity</t>
  </si>
  <si>
    <t>TSS UN Equity</t>
  </si>
  <si>
    <t>FAST UW Equity</t>
  </si>
  <si>
    <t>EQT UN Equity</t>
  </si>
  <si>
    <t>CAM UN Equity</t>
  </si>
  <si>
    <t>LHX UN Equity</t>
  </si>
  <si>
    <t>SRCL UW Equity</t>
  </si>
  <si>
    <t>APH UN Equity</t>
  </si>
  <si>
    <t>NDAQ UW Equity</t>
  </si>
  <si>
    <t>PEAK UN Equity</t>
  </si>
  <si>
    <t>SJM UN Equity</t>
  </si>
  <si>
    <t>LO UN Equity</t>
  </si>
  <si>
    <t>PXD UN Equity</t>
  </si>
  <si>
    <t>1806854D UN Equity</t>
  </si>
  <si>
    <t>CA UW Equity</t>
  </si>
  <si>
    <t>WYNN UW Equity</t>
  </si>
  <si>
    <t>SWN UN Equity</t>
  </si>
  <si>
    <t>IVZ UN Equity</t>
  </si>
  <si>
    <t>JNPR UN Equity</t>
  </si>
  <si>
    <t>BMC UW Equity</t>
  </si>
  <si>
    <t>PWR UN Equity</t>
  </si>
  <si>
    <t>WELL UN Equity</t>
  </si>
  <si>
    <t>FLIR UW Equity</t>
  </si>
  <si>
    <t>WINMQ UW Equity</t>
  </si>
  <si>
    <t>TWC UN Equity</t>
  </si>
  <si>
    <t>LDOS UN Equity</t>
  </si>
  <si>
    <t>DNRCQ UN Equity</t>
  </si>
  <si>
    <t>ES UN Equity</t>
  </si>
  <si>
    <t>CFN UN Equity</t>
  </si>
  <si>
    <t>FTI UN Equity</t>
  </si>
  <si>
    <t>ORLY UW Equity</t>
  </si>
  <si>
    <t>ROP UN Equity</t>
  </si>
  <si>
    <t>HRL UN Equity</t>
  </si>
  <si>
    <t>IRM UN Equity</t>
  </si>
  <si>
    <t>RHT UN Equity</t>
  </si>
  <si>
    <t>VTR UN Equity</t>
  </si>
  <si>
    <t>ARG UN Equity</t>
  </si>
  <si>
    <t>FSLR UW Equity</t>
  </si>
  <si>
    <t>WDC UN Equity</t>
  </si>
  <si>
    <t>CLF UN Equity</t>
  </si>
  <si>
    <t>SCG UN Equity</t>
  </si>
  <si>
    <t>ATGE UN Equity</t>
  </si>
  <si>
    <t>V UN Equity</t>
  </si>
  <si>
    <t>MU UW Equity</t>
  </si>
  <si>
    <t>ROST UW Equity</t>
  </si>
  <si>
    <t>MJN UN Equity</t>
  </si>
  <si>
    <t>DOFSQ UN Equity</t>
  </si>
  <si>
    <t>MAT UW Equity</t>
  </si>
  <si>
    <t>TMUS UN Equity</t>
  </si>
  <si>
    <t>RRD UW Equity</t>
  </si>
  <si>
    <t>BKNG UW Equity</t>
  </si>
  <si>
    <t>URBN UW Equity</t>
  </si>
  <si>
    <t>DISCA UW Equity</t>
  </si>
  <si>
    <t>CVC UN Equity</t>
  </si>
  <si>
    <t>NRG UN Equity</t>
  </si>
  <si>
    <t>NFX UN Equity</t>
  </si>
  <si>
    <t>NFLX UW Equity</t>
  </si>
  <si>
    <t>HAS UW Equity</t>
  </si>
  <si>
    <t>HP UN Equity</t>
  </si>
  <si>
    <t>BRK/B UN Equity</t>
  </si>
  <si>
    <t>KMX UN Equity</t>
  </si>
  <si>
    <t>FFIV UW Equity</t>
  </si>
  <si>
    <t>QEP UN Equity</t>
  </si>
  <si>
    <t>CERN UW Equity</t>
  </si>
  <si>
    <t>SLM UW Equity</t>
  </si>
  <si>
    <t>MOS UN Equity</t>
  </si>
  <si>
    <t>ACN UN Equity</t>
  </si>
  <si>
    <t>MPC UN Equity</t>
  </si>
  <si>
    <t>GAS UN Equity</t>
  </si>
  <si>
    <t>VIAB UW Equity</t>
  </si>
  <si>
    <t>DLTR UW Equity</t>
  </si>
  <si>
    <t>ANRZQ UN Equity</t>
  </si>
  <si>
    <t>PLD UN Equity</t>
  </si>
  <si>
    <t>FTRCQ UW Equity</t>
  </si>
  <si>
    <t>JOY UN Equity</t>
  </si>
  <si>
    <t>BLK UN Equity</t>
  </si>
  <si>
    <t>CMG UN Equity</t>
  </si>
  <si>
    <t>EW UN Equity</t>
  </si>
  <si>
    <t>XYL UN Equity</t>
  </si>
  <si>
    <t>TRIP UW Equity</t>
  </si>
  <si>
    <t>BWA UN Equity</t>
  </si>
  <si>
    <t>PRGO UW Equity</t>
  </si>
  <si>
    <t>0867887D UN Equity</t>
  </si>
  <si>
    <t>DG UN Equity</t>
  </si>
  <si>
    <t>ALXN UW Equity</t>
  </si>
  <si>
    <t>1431816D UW Equity</t>
  </si>
  <si>
    <t>WDC UW Equity</t>
  </si>
  <si>
    <t>1288453D UW Equity</t>
  </si>
  <si>
    <t>FOSL UW Equity</t>
  </si>
  <si>
    <t>KRFT UW Equity</t>
  </si>
  <si>
    <t>CCI UN Equity</t>
  </si>
  <si>
    <t>PETM UW Equity</t>
  </si>
  <si>
    <t>KMI UN Equity</t>
  </si>
  <si>
    <t>ADI UW Equity</t>
  </si>
  <si>
    <t>PNR UN Equity</t>
  </si>
  <si>
    <t>1566019D UN Equity</t>
  </si>
  <si>
    <t>TXN UW Equity</t>
  </si>
  <si>
    <t>LYB UN Equity</t>
  </si>
  <si>
    <t>GRMN UW Equity</t>
  </si>
  <si>
    <t>APTV UN Equity</t>
  </si>
  <si>
    <t>MDLZ UW Equity</t>
  </si>
  <si>
    <t>WPX UN Equity</t>
  </si>
  <si>
    <t>GT UW Equity</t>
  </si>
  <si>
    <t>STX UW Equity</t>
  </si>
  <si>
    <t>LRCX UW Equity</t>
  </si>
  <si>
    <t>PSX UN Equity</t>
  </si>
  <si>
    <t>MAR UW Equity</t>
  </si>
  <si>
    <t>MAC UN Equity</t>
  </si>
  <si>
    <t>PRGO UN Equity</t>
  </si>
  <si>
    <t>ABBV UN Equity</t>
  </si>
  <si>
    <t>ALLE UN Equity</t>
  </si>
  <si>
    <t>REGN UW Equity</t>
  </si>
  <si>
    <t>ZTS UN Equity</t>
  </si>
  <si>
    <t>ORCL UN Equity</t>
  </si>
  <si>
    <t>GM UN Equity</t>
  </si>
  <si>
    <t>NWSA UW Equity</t>
  </si>
  <si>
    <t>VRTX UW Equity</t>
  </si>
  <si>
    <t>BFH UN Equity</t>
  </si>
  <si>
    <t>DAL UN Equity</t>
  </si>
  <si>
    <t>AME UN Equity</t>
  </si>
  <si>
    <t>PVH UN Equity</t>
  </si>
  <si>
    <t>MHK UN Equity</t>
  </si>
  <si>
    <t>9876549D UN Equity</t>
  </si>
  <si>
    <t>META UW Equity</t>
  </si>
  <si>
    <t>CPRI UN Equity</t>
  </si>
  <si>
    <t>UAA UN Equity</t>
  </si>
  <si>
    <t>DISCK UW Equity</t>
  </si>
  <si>
    <t>ESS UN Equity</t>
  </si>
  <si>
    <t>RCL UN Equity</t>
  </si>
  <si>
    <t>XEC UN Equity</t>
  </si>
  <si>
    <t>AVGO UW Equity</t>
  </si>
  <si>
    <t>MLM UN Equity</t>
  </si>
  <si>
    <t>WBA UW Equity</t>
  </si>
  <si>
    <t>LVLT UN Equity</t>
  </si>
  <si>
    <t>MNKKQ UN Equity</t>
  </si>
  <si>
    <t>TSCO UW Equity</t>
  </si>
  <si>
    <t>GOOG UW Equity</t>
  </si>
  <si>
    <t>UHS UN Equity</t>
  </si>
  <si>
    <t>NAVI UW Equity</t>
  </si>
  <si>
    <t>URI UN Equity</t>
  </si>
  <si>
    <t>AMG UN Equity</t>
  </si>
  <si>
    <t>GMCR UW Equity</t>
  </si>
  <si>
    <t>JBHT UW Equity</t>
  </si>
  <si>
    <t>SWKS UW Equity</t>
  </si>
  <si>
    <t>HPE UN Equity</t>
  </si>
  <si>
    <t>HBI UN Equity</t>
  </si>
  <si>
    <t>NWS UW Equity</t>
  </si>
  <si>
    <t>VRSK UW Equity</t>
  </si>
  <si>
    <t>CSRA UN Equity</t>
  </si>
  <si>
    <t>HCA UN Equity</t>
  </si>
  <si>
    <t>PYPL UW Equity</t>
  </si>
  <si>
    <t>ENDPQ UW Equity</t>
  </si>
  <si>
    <t>ATVI UW Equity</t>
  </si>
  <si>
    <t>QRVO UW Equity</t>
  </si>
  <si>
    <t>UAL UN Equity</t>
  </si>
  <si>
    <t>O UN Equity</t>
  </si>
  <si>
    <t>CHD UN Equity</t>
  </si>
  <si>
    <t>EQIX UW Equity</t>
  </si>
  <si>
    <t>MNST UW Equity</t>
  </si>
  <si>
    <t>KHC UW Equity</t>
  </si>
  <si>
    <t>HSIC UW Equity</t>
  </si>
  <si>
    <t>WRK UN Equity</t>
  </si>
  <si>
    <t>TFCF UW Equity</t>
  </si>
  <si>
    <t>SLG UN Equity</t>
  </si>
  <si>
    <t>AAP UN Equity</t>
  </si>
  <si>
    <t>ILMN UW Equity</t>
  </si>
  <si>
    <t>CSX UW Equity</t>
  </si>
  <si>
    <t>CPGX UN Equity</t>
  </si>
  <si>
    <t>SIG UN Equity</t>
  </si>
  <si>
    <t>AAL UW Equity</t>
  </si>
  <si>
    <t>SYF UN Equity</t>
  </si>
  <si>
    <t>NLSN UN Equity</t>
  </si>
  <si>
    <t>BXLT UN Equity</t>
  </si>
  <si>
    <t>LNT UN Equity</t>
  </si>
  <si>
    <t>UDR UN Equity</t>
  </si>
  <si>
    <t>MAA UN Equity</t>
  </si>
  <si>
    <t>AWK UN Equity</t>
  </si>
  <si>
    <t>EXR UN Equity</t>
  </si>
  <si>
    <t>ALB UN Equity</t>
  </si>
  <si>
    <t>AYI UN Equity</t>
  </si>
  <si>
    <t>FTV UN Equity</t>
  </si>
  <si>
    <t>CHTR UW Equity</t>
  </si>
  <si>
    <t>EVHC UN Equity</t>
  </si>
  <si>
    <t>GPN UN Equity</t>
  </si>
  <si>
    <t>HOLX UW Equity</t>
  </si>
  <si>
    <t>CXO UN Equity</t>
  </si>
  <si>
    <t>COO UN Equity</t>
  </si>
  <si>
    <t>WTW UW Equity</t>
  </si>
  <si>
    <t>HWM UN Equity</t>
  </si>
  <si>
    <t>CFG UN Equity</t>
  </si>
  <si>
    <t>FBHS UN Equity</t>
  </si>
  <si>
    <t>ALK UN Equity</t>
  </si>
  <si>
    <t>SNI UW Equity</t>
  </si>
  <si>
    <t>FL UN Equity</t>
  </si>
  <si>
    <t>LKQ UW Equity</t>
  </si>
  <si>
    <t>FRT UN Equity</t>
  </si>
  <si>
    <t>ULTA UW Equity</t>
  </si>
  <si>
    <t>AJG UN Equity</t>
  </si>
  <si>
    <t>UA UN Equity</t>
  </si>
  <si>
    <t>MTD UN Equity</t>
  </si>
  <si>
    <t>TDG UN Equity</t>
  </si>
  <si>
    <t>CNC UN Equity</t>
  </si>
  <si>
    <t>COTY UN Equity</t>
  </si>
  <si>
    <t>DLR UN Equity</t>
  </si>
  <si>
    <t>ALGN UW Equity</t>
  </si>
  <si>
    <t>CBOE UW Equity</t>
  </si>
  <si>
    <t>SNPS UW Equity</t>
  </si>
  <si>
    <t>INCY UW Equity</t>
  </si>
  <si>
    <t>DISH UW Equity</t>
  </si>
  <si>
    <t>RE UN Equity</t>
  </si>
  <si>
    <t>IQV UN Equity</t>
  </si>
  <si>
    <t>PKG UN Equity</t>
  </si>
  <si>
    <t>IT UN Equity</t>
  </si>
  <si>
    <t>AMD UR Equity</t>
  </si>
  <si>
    <t>MGM UN Equity</t>
  </si>
  <si>
    <t>DD UN Equity</t>
  </si>
  <si>
    <t>RMD UN Equity</t>
  </si>
  <si>
    <t>DRE UN Equity</t>
  </si>
  <si>
    <t>BKR UN Equity</t>
  </si>
  <si>
    <t>REG UN Equity</t>
  </si>
  <si>
    <t>INFO UW Equity</t>
  </si>
  <si>
    <t>NCLH UN Equity</t>
  </si>
  <si>
    <t>BHF UW Equity</t>
  </si>
  <si>
    <t>ARE UN Equity</t>
  </si>
  <si>
    <t>SBAC UW Equity</t>
  </si>
  <si>
    <t>HLT UN Equity</t>
  </si>
  <si>
    <t>PFG UW Equity</t>
  </si>
  <si>
    <t>PEP UW Equity</t>
  </si>
  <si>
    <t>DXC UN Equity</t>
  </si>
  <si>
    <t>AOS UN Equity</t>
  </si>
  <si>
    <t>IDXX UW Equity</t>
  </si>
  <si>
    <t>CDNS UW Equity</t>
  </si>
  <si>
    <t>ANSS UW Equity</t>
  </si>
  <si>
    <t>RJF UN Equity</t>
  </si>
  <si>
    <t>UAL UW Equity</t>
  </si>
  <si>
    <t>TTWO UW Equity</t>
  </si>
  <si>
    <t>IPGP UW Equity</t>
  </si>
  <si>
    <t>CBOE UF Equity</t>
  </si>
  <si>
    <t>LIN UN Equity</t>
  </si>
  <si>
    <t>CE UN Equity</t>
  </si>
  <si>
    <t>ABMD UW Equity</t>
  </si>
  <si>
    <t>ANET UN Equity</t>
  </si>
  <si>
    <t>NWL UW Equity</t>
  </si>
  <si>
    <t>BR UN Equity</t>
  </si>
  <si>
    <t>XEL UW Equity</t>
  </si>
  <si>
    <t>EVRG UN Equity</t>
  </si>
  <si>
    <t>LW UN Equity</t>
  </si>
  <si>
    <t>FLT UN Equity</t>
  </si>
  <si>
    <t>FANG UW Equity</t>
  </si>
  <si>
    <t>REG UW Equity</t>
  </si>
  <si>
    <t>CPRT UW Equity</t>
  </si>
  <si>
    <t>HFC UN Equity</t>
  </si>
  <si>
    <t>JKHY UW Equity</t>
  </si>
  <si>
    <t>TWTR UN Equity</t>
  </si>
  <si>
    <t>WCG UN Equity</t>
  </si>
  <si>
    <t>FTNT UW Equity</t>
  </si>
  <si>
    <t>HII UN Equity</t>
  </si>
  <si>
    <t>MSCI UN Equity</t>
  </si>
  <si>
    <t>SIVB UW Equity</t>
  </si>
  <si>
    <t>NKTR UW Equity</t>
  </si>
  <si>
    <t>ROL UN Equity</t>
  </si>
  <si>
    <t>LNT UW Equity</t>
  </si>
  <si>
    <t>AMD UW Equity</t>
  </si>
  <si>
    <t>KEYS UN Equity</t>
  </si>
  <si>
    <t>CDW UW Equity</t>
  </si>
  <si>
    <t>WRB UN Equity</t>
  </si>
  <si>
    <t>TMUS UW Equity</t>
  </si>
  <si>
    <t>TFX UN Equity</t>
  </si>
  <si>
    <t>EXC UW Equity</t>
  </si>
  <si>
    <t>INFO UN Equity</t>
  </si>
  <si>
    <t>MKTX UW Equity</t>
  </si>
  <si>
    <t>DOW UN Equity</t>
  </si>
  <si>
    <t>PARA UW Equity</t>
  </si>
  <si>
    <t>LVS UN Equity</t>
  </si>
  <si>
    <t>FRC UN Equity</t>
  </si>
  <si>
    <t>ODFL UW Equity</t>
  </si>
  <si>
    <t>NOW UN Equity</t>
  </si>
  <si>
    <t>CTVA UN Equity</t>
  </si>
  <si>
    <t>FOX UW Equity</t>
  </si>
  <si>
    <t>ATO UN Equity</t>
  </si>
  <si>
    <t>NBL UW Equity</t>
  </si>
  <si>
    <t>NVR UN Equity</t>
  </si>
  <si>
    <t>WAB UN Equity</t>
  </si>
  <si>
    <t>LYV UN Equity</t>
  </si>
  <si>
    <t>ZBRA UW Equity</t>
  </si>
  <si>
    <t>STE UN Equity</t>
  </si>
  <si>
    <t>FOXA UW Equity</t>
  </si>
  <si>
    <t>AMCR UN Equity</t>
  </si>
  <si>
    <t>IEX UN Equity</t>
  </si>
  <si>
    <t>CTLT UN Equity</t>
  </si>
  <si>
    <t>IR UN Equity</t>
  </si>
  <si>
    <t>AEP UW Equity</t>
  </si>
  <si>
    <t>HST UW Equity</t>
  </si>
  <si>
    <t>PAYC UN Equity</t>
  </si>
  <si>
    <t>CARR UN Equity</t>
  </si>
  <si>
    <t>TSLA UW Equity</t>
  </si>
  <si>
    <t>OTIS UN Equity</t>
  </si>
  <si>
    <t>TYL UN Equity</t>
  </si>
  <si>
    <t>TER UW Equity</t>
  </si>
  <si>
    <t>POOL UW Equity</t>
  </si>
  <si>
    <t>DPZ UN Equity</t>
  </si>
  <si>
    <t>VNT UN Equity</t>
  </si>
  <si>
    <t>BIO UN Equity</t>
  </si>
  <si>
    <t>APA UW Equity</t>
  </si>
  <si>
    <t>DXCM UW Equity</t>
  </si>
  <si>
    <t>VTRS UW Equity</t>
  </si>
  <si>
    <t>ETSY UW Equity</t>
  </si>
  <si>
    <t>TDY UN Equity</t>
  </si>
  <si>
    <t>WST UN Equity</t>
  </si>
  <si>
    <t>EPAM UN Equity</t>
  </si>
  <si>
    <t>GNRC UN Equity</t>
  </si>
  <si>
    <t>FDS UN Equity</t>
  </si>
  <si>
    <t>SEDG UW Equity</t>
  </si>
  <si>
    <t>MPWR UW Equity</t>
  </si>
  <si>
    <t>NXPI UW Equity</t>
  </si>
  <si>
    <t>CDAY UN Equity</t>
  </si>
  <si>
    <t>OGN UN Equity</t>
  </si>
  <si>
    <t>CRL UN Equity</t>
  </si>
  <si>
    <t>CZR UW Equity</t>
  </si>
  <si>
    <t>BRO UN Equity</t>
  </si>
  <si>
    <t>TRMB UW Equity</t>
  </si>
  <si>
    <t>MTCH UW Equity</t>
  </si>
  <si>
    <t>ENPH UQ Equity</t>
  </si>
  <si>
    <t>BKR UW Equity</t>
  </si>
  <si>
    <t>HON UW Equity</t>
  </si>
  <si>
    <t>MRNA UW Equity</t>
  </si>
  <si>
    <t>SBNY UW Equity</t>
  </si>
  <si>
    <t>TECH UW Equity</t>
  </si>
  <si>
    <t>PENN UW Equity</t>
  </si>
  <si>
    <t>GRMN UN Equity</t>
  </si>
  <si>
    <t>2000-01-01</t>
  </si>
  <si>
    <t>2000-12-30</t>
  </si>
  <si>
    <t>2002-01-01</t>
  </si>
  <si>
    <t>2003-01-01</t>
  </si>
  <si>
    <t>2004-01-01</t>
  </si>
  <si>
    <t>2005-01-01</t>
  </si>
  <si>
    <t>2005-12-31</t>
  </si>
  <si>
    <t>2006-12-30</t>
  </si>
  <si>
    <t>2008-01-01</t>
  </si>
  <si>
    <t>2009-01-01</t>
  </si>
  <si>
    <t>2010-01-01</t>
  </si>
  <si>
    <t>2011-01-01</t>
  </si>
  <si>
    <t>2011-12-31</t>
  </si>
  <si>
    <t>2013-01-01</t>
  </si>
  <si>
    <t>2014-01-01</t>
  </si>
  <si>
    <t>2015-01-01</t>
  </si>
  <si>
    <t>2016-01-01</t>
  </si>
  <si>
    <t>2016-12-31</t>
  </si>
  <si>
    <t>2017-12-30</t>
  </si>
  <si>
    <t>2019-01-01</t>
  </si>
  <si>
    <t>2020-01-01</t>
  </si>
  <si>
    <t>2021-01-01</t>
  </si>
  <si>
    <t>2022-01-01</t>
  </si>
  <si>
    <t>2011-12-30</t>
  </si>
  <si>
    <t>2010-12-31</t>
  </si>
  <si>
    <t>2009-12-31</t>
  </si>
  <si>
    <t>2006-12-29</t>
  </si>
  <si>
    <t>2013-12-31</t>
  </si>
  <si>
    <t>2000-12-29</t>
  </si>
  <si>
    <t>2007-12-31</t>
  </si>
  <si>
    <t>2004-12-31</t>
  </si>
  <si>
    <t>2012-12-31</t>
  </si>
  <si>
    <t>2005-12-30</t>
  </si>
  <si>
    <t>2002-12-31</t>
  </si>
  <si>
    <t>2001-12-31</t>
  </si>
  <si>
    <t>2015-12-31</t>
  </si>
  <si>
    <t>2016-12-30</t>
  </si>
  <si>
    <t>2017-12-29</t>
  </si>
  <si>
    <t>2014-12-31</t>
  </si>
  <si>
    <t>2018-12-31</t>
  </si>
  <si>
    <t>2003-12-31</t>
  </si>
  <si>
    <t>2008-12-31</t>
  </si>
  <si>
    <t>2022-11-01</t>
  </si>
  <si>
    <t>2020-12-31</t>
  </si>
  <si>
    <t>2019-12-31</t>
  </si>
  <si>
    <t>2021-12-31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</si>
</sst>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mm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0" fontId="0" fillId="0" borderId="1" xfId="0" applyBorder="1"/>
    <xf numFmtId="0" fontId="1" fillId="0" borderId="0" xfId="0" applyFont="1" applyBorder="1" applyAlignment="1">
      <alignment horizontal="center" vertical="top"/>
    </xf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BDH|16212174813298666408</stp>
        <tr r="D1608" s="1"/>
      </tp>
      <tp t="s">
        <v>#N/A N/A</v>
        <stp/>
        <stp>BDH|15658840476758122858</stp>
        <tr r="D660" s="1"/>
      </tp>
      <tp t="s">
        <v>#N/A N/A</v>
        <stp/>
        <stp>BDH|12475560214824581834</stp>
        <tr r="D1552" s="1"/>
      </tp>
      <tp t="s">
        <v>#N/A N/A</v>
        <stp/>
        <stp>BDH|16463926174996947484</stp>
        <tr r="D1956" s="1"/>
      </tp>
      <tp t="s">
        <v>#N/A N/A</v>
        <stp/>
        <stp>BDH|18133140566967016203</stp>
        <tr r="D1366" s="1"/>
      </tp>
      <tp t="s">
        <v>#N/A N/A</v>
        <stp/>
        <stp>BDH|15388746077398164731</stp>
        <tr r="D1726" s="1"/>
      </tp>
      <tp t="s">
        <v>#N/A N/A</v>
        <stp/>
        <stp>BDH|11095307794442669305</stp>
        <tr r="D2036" s="1"/>
      </tp>
      <tp t="s">
        <v>#N/A N/A</v>
        <stp/>
        <stp>BDH|17498934555895078405</stp>
        <tr r="D844" s="1"/>
      </tp>
      <tp t="s">
        <v>#N/A N/A</v>
        <stp/>
        <stp>BDH|15550815326801351441</stp>
        <tr r="D978" s="1"/>
      </tp>
      <tp t="s">
        <v>#N/A N/A</v>
        <stp/>
        <stp>BDH|16004853507256621213</stp>
        <tr r="D1384" s="1"/>
      </tp>
      <tp t="s">
        <v>#N/A N/A</v>
        <stp/>
        <stp>BDH|11520499203408309799</stp>
        <tr r="D2228" s="1"/>
      </tp>
      <tp t="s">
        <v>#N/A N/A</v>
        <stp/>
        <stp>BDH|18177369231660012223</stp>
        <tr r="D1468" s="1"/>
      </tp>
      <tp t="s">
        <v>#N/A N/A</v>
        <stp/>
        <stp>BDH|11575429775870348851</stp>
        <tr r="D1972" s="1"/>
      </tp>
      <tp t="s">
        <v>#N/A N/A</v>
        <stp/>
        <stp>BDH|12963071427173959944</stp>
        <tr r="D432" s="1"/>
      </tp>
      <tp t="s">
        <v>#N/A N/A</v>
        <stp/>
        <stp>BDH|12094829963630767625</stp>
        <tr r="D1014" s="1"/>
      </tp>
      <tp t="s">
        <v>#N/A N/A</v>
        <stp/>
        <stp>BDH|11672400050122250830</stp>
        <tr r="D134" s="1"/>
      </tp>
      <tp t="s">
        <v>#N/A N/A</v>
        <stp/>
        <stp>BDH|13205234185225223613</stp>
        <tr r="D364" s="1"/>
      </tp>
      <tp t="s">
        <v>#N/A N/A</v>
        <stp/>
        <stp>BDH|10836483800946608809</stp>
        <tr r="D1008" s="1"/>
      </tp>
      <tp t="s">
        <v>#N/A N/A</v>
        <stp/>
        <stp>BDH|14334978445454931718</stp>
        <tr r="D104" s="1"/>
      </tp>
      <tp t="s">
        <v>#N/A N/A</v>
        <stp/>
        <stp>BDH|15401198927518523472</stp>
        <tr r="D1420" s="1"/>
      </tp>
      <tp t="s">
        <v>#N/A N/A</v>
        <stp/>
        <stp>BDH|14414941171295305582</stp>
        <tr r="D968" s="1"/>
      </tp>
      <tp t="s">
        <v>#N/A N/A</v>
        <stp/>
        <stp>BDH|12024707953919084394</stp>
        <tr r="D1302" s="1"/>
      </tp>
      <tp t="s">
        <v>#N/A N/A</v>
        <stp/>
        <stp>BDH|11050707008014002822</stp>
        <tr r="D2144" s="1"/>
      </tp>
      <tp t="s">
        <v>#N/A N/A</v>
        <stp/>
        <stp>BDH|15452778896591096084</stp>
        <tr r="D636" s="1"/>
      </tp>
      <tp t="s">
        <v>#N/A N/A</v>
        <stp/>
        <stp>BDH|18260635071887949453</stp>
        <tr r="D1342" s="1"/>
      </tp>
      <tp t="s">
        <v>#N/A N/A</v>
        <stp/>
        <stp>BDH|11813718007188614478</stp>
        <tr r="D2226" s="1"/>
      </tp>
      <tp t="s">
        <v>#N/A N/A</v>
        <stp/>
        <stp>BDH|16889808837133702477</stp>
        <tr r="D1804" s="1"/>
      </tp>
      <tp t="s">
        <v>#N/A N/A</v>
        <stp/>
        <stp>BDH|18351991115928842295</stp>
        <tr r="D1126" s="1"/>
      </tp>
      <tp t="s">
        <v>#N/A N/A</v>
        <stp/>
        <stp>BDH|16204347785752544581</stp>
        <tr r="D924" s="1"/>
      </tp>
      <tp t="s">
        <v>#N/A N/A</v>
        <stp/>
        <stp>BDH|17906196609138161598</stp>
        <tr r="D206" s="1"/>
      </tp>
      <tp t="s">
        <v>#N/A N/A</v>
        <stp/>
        <stp>BDH|16027755806363684949</stp>
        <tr r="D878" s="1"/>
      </tp>
      <tp t="s">
        <v>#N/A N/A</v>
        <stp/>
        <stp>BDH|16419576883224669468</stp>
        <tr r="D2296" s="1"/>
      </tp>
      <tp t="s">
        <v>#N/A N/A</v>
        <stp/>
        <stp>BDH|17300165174862936880</stp>
        <tr r="D1226" s="1"/>
      </tp>
      <tp t="s">
        <v>#N/A N/A</v>
        <stp/>
        <stp>BDH|11544849721239659956</stp>
        <tr r="D1254" s="1"/>
      </tp>
      <tp t="s">
        <v>#N/A N/A</v>
        <stp/>
        <stp>BDH|13138120301629017017</stp>
        <tr r="D1084" s="1"/>
      </tp>
      <tp t="s">
        <v>#N/A N/A</v>
        <stp/>
        <stp>BDH|15222626251134075921</stp>
        <tr r="D1140" s="1"/>
      </tp>
      <tp t="s">
        <v>#N/A N/A</v>
        <stp/>
        <stp>BDH|12506324597851560204</stp>
        <tr r="D794" s="1"/>
      </tp>
      <tp t="s">
        <v>#N/A N/A</v>
        <stp/>
        <stp>BDH|10181014462844589932</stp>
        <tr r="D1458" s="1"/>
      </tp>
      <tp t="s">
        <v>#N/A N/A</v>
        <stp/>
        <stp>BDH|10599133256819614622</stp>
        <tr r="D938" s="1"/>
      </tp>
      <tp t="s">
        <v>#N/A N/A</v>
        <stp/>
        <stp>BDH|18426144037605055407</stp>
        <tr r="D1872" s="1"/>
      </tp>
      <tp t="s">
        <v>#N/A N/A</v>
        <stp/>
        <stp>BDH|11258322390241300142</stp>
        <tr r="D1352" s="1"/>
      </tp>
      <tp t="s">
        <v>#N/A N/A</v>
        <stp/>
        <stp>BDH|15573668185756660679</stp>
        <tr r="D504" s="1"/>
      </tp>
      <tp t="s">
        <v>#N/A N/A</v>
        <stp/>
        <stp>BDH|16249109592882134760</stp>
        <tr r="D830" s="1"/>
      </tp>
      <tp t="s">
        <v>#N/A N/A</v>
        <stp/>
        <stp>BDH|11363601163698130266</stp>
        <tr r="D1246" s="1"/>
      </tp>
      <tp t="s">
        <v>#N/A N/A</v>
        <stp/>
        <stp>BDH|10944243593250020093</stp>
        <tr r="D1834" s="1"/>
      </tp>
      <tp t="s">
        <v>#N/A N/A</v>
        <stp/>
        <stp>BDH|12225540828427050988</stp>
        <tr r="D1032" s="1"/>
      </tp>
      <tp t="s">
        <v>#N/A N/A</v>
        <stp/>
        <stp>BDH|13605322612508690262</stp>
        <tr r="D984" s="1"/>
      </tp>
      <tp t="s">
        <v>#N/A N/A</v>
        <stp/>
        <stp>BDH|12778350312659270243</stp>
        <tr r="D512" s="1"/>
      </tp>
      <tp t="s">
        <v>#N/A N/A</v>
        <stp/>
        <stp>BDH|15480061071169993028</stp>
        <tr r="D282" s="1"/>
      </tp>
      <tp t="s">
        <v>#N/A N/A</v>
        <stp/>
        <stp>BDH|10745399394808485961</stp>
        <tr r="D166" s="1"/>
      </tp>
      <tp t="s">
        <v>#N/A N/A</v>
        <stp/>
        <stp>BDH|12356625026575975861</stp>
        <tr r="D362" s="1"/>
      </tp>
      <tp t="s">
        <v>#N/A N/A</v>
        <stp/>
        <stp>BDH|16316050992003969769</stp>
        <tr r="D932" s="1"/>
      </tp>
      <tp t="s">
        <v>#N/A N/A</v>
        <stp/>
        <stp>BDH|16573823551622560285</stp>
        <tr r="D1880" s="1"/>
      </tp>
      <tp t="s">
        <v>#N/A N/A</v>
        <stp/>
        <stp>BDH|14586284815729611544</stp>
        <tr r="D1194" s="1"/>
      </tp>
      <tp t="s">
        <v>#N/A N/A</v>
        <stp/>
        <stp>BDH|13912228135590726932</stp>
        <tr r="D1868" s="1"/>
      </tp>
      <tp t="s">
        <v>#N/A N/A</v>
        <stp/>
        <stp>BDH|12243047014889755190</stp>
        <tr r="D1742" s="1"/>
      </tp>
      <tp t="s">
        <v>#N/A N/A</v>
        <stp/>
        <stp>BDH|18139235142660543599</stp>
        <tr r="D466" s="1"/>
      </tp>
      <tp t="s">
        <v>#N/A N/A</v>
        <stp/>
        <stp>BDH|15018714429263632825</stp>
        <tr r="D2292" s="1"/>
      </tp>
      <tp t="s">
        <v>#N/A N/A</v>
        <stp/>
        <stp>BDH|12259831539147070578</stp>
        <tr r="D1572" s="1"/>
      </tp>
      <tp t="s">
        <v>#N/A N/A</v>
        <stp/>
        <stp>BDH|15394143612548685520</stp>
        <tr r="D310" s="1"/>
      </tp>
      <tp t="s">
        <v>#N/A N/A</v>
        <stp/>
        <stp>BDH|17346337626397496927</stp>
        <tr r="D714" s="1"/>
      </tp>
      <tp t="s">
        <v>#N/A N/A</v>
        <stp/>
        <stp>BDH|15149445092262203209</stp>
        <tr r="D1818" s="1"/>
      </tp>
      <tp t="s">
        <v>#N/A N/A</v>
        <stp/>
        <stp>BDH|15014791609372719839</stp>
        <tr r="D2114" s="1"/>
      </tp>
      <tp t="s">
        <v>#N/A N/A</v>
        <stp/>
        <stp>BDH|12304020725480759872</stp>
        <tr r="D828" s="1"/>
      </tp>
      <tp t="s">
        <v>#N/A N/A</v>
        <stp/>
        <stp>BDH|11885919935304005785</stp>
        <tr r="D1378" s="1"/>
      </tp>
      <tp t="s">
        <v>#N/A N/A</v>
        <stp/>
        <stp>BDH|14502190907799549498</stp>
        <tr r="D62" s="1"/>
      </tp>
      <tp t="s">
        <v>#N/A N/A</v>
        <stp/>
        <stp>BDH|12485093126848897054</stp>
        <tr r="D256" s="1"/>
      </tp>
      <tp t="s">
        <v>#N/A N/A</v>
        <stp/>
        <stp>BDH|13792945315387160415</stp>
        <tr r="D1082" s="1"/>
      </tp>
      <tp t="s">
        <v>#N/A N/A</v>
        <stp/>
        <stp>BDH|16594751481011730009</stp>
        <tr r="D1124" s="1"/>
      </tp>
      <tp t="s">
        <v>#N/A N/A</v>
        <stp/>
        <stp>BDH|12482875843390295641</stp>
        <tr r="D1376" s="1"/>
      </tp>
      <tp t="s">
        <v>#N/A N/A</v>
        <stp/>
        <stp>BDH|17727375062452150852</stp>
        <tr r="D834" s="1"/>
      </tp>
      <tp t="s">
        <v>#N/A N/A</v>
        <stp/>
        <stp>BDH|10284956978122548411</stp>
        <tr r="D1268" s="1"/>
      </tp>
      <tp t="s">
        <v>#N/A N/A</v>
        <stp/>
        <stp>BDH|10018632583667914127</stp>
        <tr r="D1504" s="1"/>
      </tp>
      <tp t="s">
        <v>#N/A N/A</v>
        <stp/>
        <stp>BDH|11540806413199400983</stp>
        <tr r="D1006" s="1"/>
      </tp>
      <tp t="s">
        <v>#N/A N/A</v>
        <stp/>
        <stp>BDH|16597395104088002545</stp>
        <tr r="D124" s="1"/>
      </tp>
      <tp t="s">
        <v>#N/A N/A</v>
        <stp/>
        <stp>BDH|10405862872145541296</stp>
        <tr r="D2060" s="1"/>
      </tp>
      <tp t="s">
        <v>#N/A N/A</v>
        <stp/>
        <stp>BDH|16960449487077529503</stp>
        <tr r="D1506" s="1"/>
      </tp>
      <tp t="s">
        <v>#N/A N/A</v>
        <stp/>
        <stp>BDH|11721933668110774644</stp>
        <tr r="D986" s="1"/>
      </tp>
      <tp t="s">
        <v>#N/A N/A</v>
        <stp/>
        <stp>BDH|16199205678632080963</stp>
        <tr r="D2318" s="1"/>
      </tp>
      <tp t="s">
        <v>#N/A N/A</v>
        <stp/>
        <stp>BDH|14848304326904776968</stp>
        <tr r="D1848" s="1"/>
      </tp>
      <tp t="s">
        <v>#N/A N/A</v>
        <stp/>
        <stp>BDH|11949876463913746446</stp>
        <tr r="D1766" s="1"/>
      </tp>
      <tp t="s">
        <v>#N/A N/A</v>
        <stp/>
        <stp>BDH|15749880072227098537</stp>
        <tr r="D2156" s="1"/>
      </tp>
      <tp t="s">
        <v>#N/A N/A</v>
        <stp/>
        <stp>BDH|17131778170308650602</stp>
        <tr r="D852" s="1"/>
      </tp>
      <tp t="s">
        <v>#N/A N/A</v>
        <stp/>
        <stp>BDH|13600827309753466196</stp>
        <tr r="D406" s="1"/>
      </tp>
      <tp t="s">
        <v>#N/A N/A</v>
        <stp/>
        <stp>BDH|15687626712348617309</stp>
        <tr r="D368" s="1"/>
      </tp>
      <tp t="s">
        <v>#N/A N/A</v>
        <stp/>
        <stp>BDH|13213638760129578375</stp>
        <tr r="D640" s="1"/>
      </tp>
      <tp t="s">
        <v>#N/A N/A</v>
        <stp/>
        <stp>BDH|12237698338047676972</stp>
        <tr r="D1668" s="1"/>
      </tp>
      <tp t="s">
        <v>#N/A N/A</v>
        <stp/>
        <stp>BDH|16558956206357793138</stp>
        <tr r="D1210" s="1"/>
      </tp>
      <tp t="s">
        <v>#N/A N/A</v>
        <stp/>
        <stp>BDH|16034769484716491640</stp>
        <tr r="D1838" s="1"/>
      </tp>
      <tp t="s">
        <v>#N/A N/A</v>
        <stp/>
        <stp>BDH|11853189314248507041</stp>
        <tr r="D280" s="1"/>
      </tp>
      <tp t="s">
        <v>#N/A N/A</v>
        <stp/>
        <stp>BDH|12721493235114792895</stp>
        <tr r="D974" s="1"/>
      </tp>
      <tp t="s">
        <v>#N/A N/A</v>
        <stp/>
        <stp>BDH|16649469395960953288</stp>
        <tr r="D1132" s="1"/>
      </tp>
      <tp t="s">
        <v>#N/A N/A</v>
        <stp/>
        <stp>BDH|17503906674941608137</stp>
        <tr r="D336" s="1"/>
      </tp>
      <tp t="s">
        <v>#N/A N/A</v>
        <stp/>
        <stp>BDH|13480242935598650375</stp>
        <tr r="D2180" s="1"/>
      </tp>
      <tp t="s">
        <v>#N/A N/A</v>
        <stp/>
        <stp>BDH|15560552195135289530</stp>
        <tr r="D140" s="1"/>
      </tp>
      <tp t="s">
        <v>#N/A N/A</v>
        <stp/>
        <stp>BDH|18325878513519765149</stp>
        <tr r="D2136" s="1"/>
      </tp>
      <tp t="s">
        <v>#N/A N/A</v>
        <stp/>
        <stp>BDH|13578756881153796612</stp>
        <tr r="D2182" s="1"/>
      </tp>
      <tp t="s">
        <v>#N/A N/A</v>
        <stp/>
        <stp>BDH|14451772793601385243</stp>
        <tr r="D1534" s="1"/>
      </tp>
      <tp t="s">
        <v>#N/A N/A</v>
        <stp/>
        <stp>BDH|15076406031738350351</stp>
        <tr r="D112" s="1"/>
      </tp>
      <tp t="s">
        <v>#N/A N/A</v>
        <stp/>
        <stp>BDH|17766740693163145370</stp>
        <tr r="D2338" s="1"/>
      </tp>
      <tp t="s">
        <v>#N/A N/A</v>
        <stp/>
        <stp>BDH|17994320393283783764</stp>
        <tr r="D1588" s="1"/>
      </tp>
      <tp t="s">
        <v>#N/A N/A</v>
        <stp/>
        <stp>BDH|13529890593423258870</stp>
        <tr r="D96" s="1"/>
      </tp>
      <tp t="s">
        <v>#N/A N/A</v>
        <stp/>
        <stp>BDH|14444109638588051705</stp>
        <tr r="D550" s="1"/>
      </tp>
      <tp t="s">
        <v>#N/A N/A</v>
        <stp/>
        <stp>BDH|12053597197504393311</stp>
        <tr r="D2216" s="1"/>
      </tp>
      <tp t="s">
        <v>#N/A N/A</v>
        <stp/>
        <stp>BDH|12565947848271300763</stp>
        <tr r="D1422" s="1"/>
      </tp>
      <tp t="s">
        <v>#N/A N/A</v>
        <stp/>
        <stp>BDH|10908428598760931457</stp>
        <tr r="D212" s="1"/>
      </tp>
      <tp t="s">
        <v>#N/A N/A</v>
        <stp/>
        <stp>BDH|15847947152087146705</stp>
        <tr r="D460" s="1"/>
      </tp>
      <tp t="s">
        <v>#N/A N/A</v>
        <stp/>
        <stp>BDH|14953417181789767809</stp>
        <tr r="D1220" s="1"/>
      </tp>
      <tp t="s">
        <v>#N/A N/A</v>
        <stp/>
        <stp>BDH|10582949046085820112</stp>
        <tr r="D446" s="1"/>
      </tp>
      <tp t="s">
        <v>#N/A N/A</v>
        <stp/>
        <stp>BDH|14825663168782393853</stp>
        <tr r="D454" s="1"/>
      </tp>
      <tp t="s">
        <v>#N/A N/A</v>
        <stp/>
        <stp>BDH|12910795683232374104</stp>
        <tr r="D2288" s="1"/>
      </tp>
      <tp t="s">
        <v>#N/A N/A</v>
        <stp/>
        <stp>BDH|12613215399264478399</stp>
        <tr r="D710" s="1"/>
      </tp>
      <tp t="s">
        <v>#N/A N/A</v>
        <stp/>
        <stp>BDH|14182907600367112432</stp>
        <tr r="D1278" s="1"/>
      </tp>
      <tp t="s">
        <v>#N/A N/A</v>
        <stp/>
        <stp>BDH|14794062232970862983</stp>
        <tr r="D1752" s="1"/>
      </tp>
      <tp t="s">
        <v>#N/A N/A</v>
        <stp/>
        <stp>BDH|17710123748435705993</stp>
        <tr r="D1744" s="1"/>
      </tp>
      <tp t="s">
        <v>#N/A N/A</v>
        <stp/>
        <stp>BDH|11643046780753696478</stp>
        <tr r="D536" s="1"/>
      </tp>
      <tp t="s">
        <v>#N/A N/A</v>
        <stp/>
        <stp>BDH|12870610277568507586</stp>
        <tr r="D1320" s="1"/>
      </tp>
      <tp t="s">
        <v>#N/A N/A</v>
        <stp/>
        <stp>BDH|18053047713770711759</stp>
        <tr r="D1500" s="1"/>
      </tp>
      <tp t="s">
        <v>#N/A N/A</v>
        <stp/>
        <stp>BDH|12469950310486174257</stp>
        <tr r="D1734" s="1"/>
      </tp>
      <tp t="s">
        <v>#N/A N/A</v>
        <stp/>
        <stp>BDH|11070527897742755176</stp>
        <tr r="D448" s="1"/>
      </tp>
      <tp t="s">
        <v>#N/A N/A</v>
        <stp/>
        <stp>BDH|17422303697117639410</stp>
        <tr r="D2188" s="1"/>
      </tp>
      <tp t="s">
        <v>#N/A N/A</v>
        <stp/>
        <stp>BDH|15139735493394657137</stp>
        <tr r="D210" s="1"/>
      </tp>
      <tp t="s">
        <v>#N/A N/A</v>
        <stp/>
        <stp>BDH|14698619466282550801</stp>
        <tr r="D1870" s="1"/>
      </tp>
      <tp t="s">
        <v>#N/A N/A</v>
        <stp/>
        <stp>BDH|10579069867709779153</stp>
        <tr r="D468" s="1"/>
      </tp>
      <tp t="s">
        <v>#N/A N/A</v>
        <stp/>
        <stp>BDH|17293183141934523885</stp>
        <tr r="D2266" s="1"/>
      </tp>
      <tp t="s">
        <v>#N/A N/A</v>
        <stp/>
        <stp>BDH|17702539061353752990</stp>
        <tr r="D1432" s="1"/>
      </tp>
      <tp t="s">
        <v>#N/A N/A</v>
        <stp/>
        <stp>BDH|11600868256854898655</stp>
        <tr r="D736" s="1"/>
      </tp>
      <tp t="s">
        <v>#N/A N/A</v>
        <stp/>
        <stp>BDH|13214799612099122225</stp>
        <tr r="D1674" s="1"/>
      </tp>
      <tp t="s">
        <v>#N/A N/A</v>
        <stp/>
        <stp>BDH|14427061839060278935</stp>
        <tr r="D1916" s="1"/>
      </tp>
      <tp t="s">
        <v>#N/A N/A</v>
        <stp/>
        <stp>BDH|16566349881765312699</stp>
        <tr r="D572" s="1"/>
      </tp>
      <tp t="s">
        <v>#N/A N/A</v>
        <stp/>
        <stp>BDH|16551883903565002539</stp>
        <tr r="D110" s="1"/>
      </tp>
      <tp t="s">
        <v>#N/A N/A</v>
        <stp/>
        <stp>BDH|13973171243868213026</stp>
        <tr r="D1770" s="1"/>
      </tp>
      <tp t="s">
        <v>#N/A N/A</v>
        <stp/>
        <stp>BDH|14521314389296459748</stp>
        <tr r="D194" s="1"/>
      </tp>
      <tp t="s">
        <v>#N/A N/A</v>
        <stp/>
        <stp>BDH|13870048195424644023</stp>
        <tr r="D920" s="1"/>
      </tp>
      <tp t="s">
        <v>#N/A N/A</v>
        <stp/>
        <stp>BDH|11462965928746669214</stp>
        <tr r="D1512" s="1"/>
      </tp>
      <tp t="s">
        <v>#N/A N/A</v>
        <stp/>
        <stp>BDH|11693279993346701299</stp>
        <tr r="D676" s="1"/>
      </tp>
      <tp t="s">
        <v>#N/A N/A</v>
        <stp/>
        <stp>BDH|16320589781413595630</stp>
        <tr r="D2090" s="1"/>
      </tp>
      <tp t="s">
        <v>#N/A N/A</v>
        <stp/>
        <stp>BDH|17153578012498913528</stp>
        <tr r="D888" s="1"/>
      </tp>
      <tp t="s">
        <v>#N/A N/A</v>
        <stp/>
        <stp>BDH|15825304086386748679</stp>
        <tr r="D1356" s="1"/>
      </tp>
      <tp t="s">
        <v>#N/A N/A</v>
        <stp/>
        <stp>BDH|17951459692046741278</stp>
        <tr r="D380" s="1"/>
      </tp>
      <tp t="s">
        <v>#N/A N/A</v>
        <stp/>
        <stp>BDH|14963822519265758742</stp>
        <tr r="D1858" s="1"/>
      </tp>
      <tp t="s">
        <v>#N/A N/A</v>
        <stp/>
        <stp>BDH|15890445942352986862</stp>
        <tr r="D522" s="1"/>
      </tp>
      <tp t="s">
        <v>#N/A N/A</v>
        <stp/>
        <stp>BDH|11410007192801529635</stp>
        <tr r="D1536" s="1"/>
      </tp>
      <tp t="s">
        <v>#N/A N/A</v>
        <stp/>
        <stp>BDH|10487613497461613140</stp>
        <tr r="D292" s="1"/>
      </tp>
      <tp t="s">
        <v>#N/A N/A</v>
        <stp/>
        <stp>BDH|16643339052027641814</stp>
        <tr r="D930" s="1"/>
      </tp>
      <tp t="s">
        <v>#N/A N/A</v>
        <stp/>
        <stp>BDH|18193861001078122741</stp>
        <tr r="D1750" s="1"/>
      </tp>
      <tp t="s">
        <v>#N/A N/A</v>
        <stp/>
        <stp>BDH|14064255305979337000</stp>
        <tr r="D148" s="1"/>
      </tp>
      <tp t="s">
        <v>#N/A N/A</v>
        <stp/>
        <stp>BDH|15278277890500152170</stp>
        <tr r="D1738" s="1"/>
      </tp>
      <tp t="s">
        <v>#N/A N/A</v>
        <stp/>
        <stp>BDH|15388521583800921792</stp>
        <tr r="D2112" s="1"/>
      </tp>
      <tp t="s">
        <v>#N/A N/A</v>
        <stp/>
        <stp>BDH|17725137051544639869</stp>
        <tr r="D950" s="1"/>
      </tp>
      <tp t="s">
        <v>#N/A N/A</v>
        <stp/>
        <stp>BDH|11195079993995161215</stp>
        <tr r="D1682" s="1"/>
      </tp>
      <tp t="s">
        <v>#N/A N/A</v>
        <stp/>
        <stp>BDH|13988305295431134783</stp>
        <tr r="D348" s="1"/>
      </tp>
      <tp t="s">
        <v>#N/A N/A</v>
        <stp/>
        <stp>BDH|16012256464984630925</stp>
        <tr r="D1010" s="1"/>
      </tp>
      <tp t="s">
        <v>#N/A N/A</v>
        <stp/>
        <stp>BDH|15004151793290488276</stp>
        <tr r="D1486" s="1"/>
      </tp>
      <tp t="s">
        <v>#N/A N/A</v>
        <stp/>
        <stp>BDH|14467440686055457272</stp>
        <tr r="D802" s="1"/>
      </tp>
      <tp t="s">
        <v>#N/A N/A</v>
        <stp/>
        <stp>BDH|15150231598359934863</stp>
        <tr r="D2202" s="1"/>
      </tp>
      <tp t="s">
        <v>#N/A N/A</v>
        <stp/>
        <stp>BDH|10163066953462515840</stp>
        <tr r="D388" s="1"/>
      </tp>
      <tp t="s">
        <v>#N/A N/A</v>
        <stp/>
        <stp>BDH|16972495163212027979</stp>
        <tr r="D628" s="1"/>
      </tp>
      <tp t="s">
        <v>#N/A N/A</v>
        <stp/>
        <stp>BDH|16582679298775792390</stp>
        <tr r="D922" s="1"/>
      </tp>
      <tp t="s">
        <v>#N/A N/A</v>
        <stp/>
        <stp>BDH|16838451102258861538</stp>
        <tr r="D2310" s="1"/>
      </tp>
      <tp t="s">
        <v>#N/A N/A</v>
        <stp/>
        <stp>BDH|10104227214345483979</stp>
        <tr r="D1568" s="1"/>
      </tp>
      <tp t="s">
        <v>#N/A N/A</v>
        <stp/>
        <stp>BDH|18184402329436787783</stp>
        <tr r="D982" s="1"/>
      </tp>
      <tp t="s">
        <v>#N/A N/A</v>
        <stp/>
        <stp>BDH|16098864866013719416</stp>
        <tr r="D2250" s="1"/>
      </tp>
      <tp t="s">
        <v>#N/A N/A</v>
        <stp/>
        <stp>BDH|14843492923844018946</stp>
        <tr r="D692" s="1"/>
      </tp>
      <tp t="s">
        <v>#N/A N/A</v>
        <stp/>
        <stp>BDH|13881304842172547997</stp>
        <tr r="D538" s="1"/>
      </tp>
      <tp t="s">
        <v>#N/A N/A</v>
        <stp/>
        <stp>BDH|16705165682452506207</stp>
        <tr r="D48" s="1"/>
      </tp>
      <tp t="s">
        <v>#N/A N/A</v>
        <stp/>
        <stp>BDH|10790831829026021343</stp>
        <tr r="D586" s="1"/>
      </tp>
      <tp t="s">
        <v>#N/A N/A</v>
        <stp/>
        <stp>BDH|15508242088573013318</stp>
        <tr r="D2314" s="1"/>
      </tp>
      <tp t="s">
        <v>#N/A N/A</v>
        <stp/>
        <stp>BDH|14961115726000191841</stp>
        <tr r="D1040" s="1"/>
      </tp>
      <tp t="s">
        <v>#N/A N/A</v>
        <stp/>
        <stp>BDH|10684163610029231692</stp>
        <tr r="D440" s="1"/>
      </tp>
      <tp t="s">
        <v>#N/A N/A</v>
        <stp/>
        <stp>BDH|12564933419606486308</stp>
        <tr r="D8" s="1"/>
      </tp>
      <tp t="s">
        <v>#N/A N/A</v>
        <stp/>
        <stp>BDH|10917186630434243980</stp>
        <tr r="D1114" s="1"/>
      </tp>
      <tp t="s">
        <v>#N/A N/A</v>
        <stp/>
        <stp>BDH|18309085770017318732</stp>
        <tr r="D1904" s="1"/>
      </tp>
      <tp t="s">
        <v>#N/A N/A</v>
        <stp/>
        <stp>BDH|13549251383352892468</stp>
        <tr r="D2270" s="1"/>
      </tp>
      <tp t="s">
        <v>#N/A N/A</v>
        <stp/>
        <stp>BDH|12284807209806389359</stp>
        <tr r="D2256" s="1"/>
      </tp>
      <tp t="s">
        <v>#N/A N/A</v>
        <stp/>
        <stp>BDH|14853842421007786652</stp>
        <tr r="D2304" s="1"/>
      </tp>
      <tp t="s">
        <v>#N/A N/A</v>
        <stp/>
        <stp>BDH|10166624008661352869</stp>
        <tr r="D766" s="1"/>
      </tp>
      <tp t="s">
        <v>#N/A N/A</v>
        <stp/>
        <stp>BDH|10388121171492192806</stp>
        <tr r="D1128" s="1"/>
      </tp>
      <tp t="s">
        <v>#N/A N/A</v>
        <stp/>
        <stp>BDH|17590112675874771974</stp>
        <tr r="D2118" s="1"/>
      </tp>
      <tp t="s">
        <v>#N/A N/A</v>
        <stp/>
        <stp>BDH|17884414391837019185</stp>
        <tr r="D524" s="1"/>
      </tp>
      <tp t="s">
        <v>#N/A N/A</v>
        <stp/>
        <stp>BDH|13747859431892080606</stp>
        <tr r="D398" s="1"/>
      </tp>
      <tp t="s">
        <v>#N/A N/A</v>
        <stp/>
        <stp>BDH|13230588828498976085</stp>
        <tr r="D2218" s="1"/>
      </tp>
      <tp t="s">
        <v>#N/A N/A</v>
        <stp/>
        <stp>BDH|10180473140868454408</stp>
        <tr r="D2284" s="1"/>
      </tp>
      <tp t="s">
        <v>#N/A N/A</v>
        <stp/>
        <stp>BDH|16657407434224043908</stp>
        <tr r="D1724" s="1"/>
      </tp>
      <tp t="s">
        <v>#N/A N/A</v>
        <stp/>
        <stp>BDH|13296278929657843863</stp>
        <tr r="D1878" s="1"/>
      </tp>
      <tp t="s">
        <v>#N/A N/A</v>
        <stp/>
        <stp>BDH|12111552175639619552</stp>
        <tr r="D704" s="1"/>
      </tp>
      <tp t="s">
        <v>#N/A N/A</v>
        <stp/>
        <stp>BDH|18079846573842648944</stp>
        <tr r="D618" s="1"/>
      </tp>
      <tp t="s">
        <v>#N/A N/A</v>
        <stp/>
        <stp>BDH|14646258433061569814</stp>
        <tr r="D2128" s="1"/>
      </tp>
      <tp t="s">
        <v>#N/A N/A</v>
        <stp/>
        <stp>BDH|11158933198505894869</stp>
        <tr r="D1146" s="1"/>
      </tp>
      <tp t="s">
        <v>#N/A N/A</v>
        <stp/>
        <stp>BDH|18409165237166453069</stp>
        <tr r="D1412" s="1"/>
      </tp>
      <tp t="s">
        <v>#N/A N/A</v>
        <stp/>
        <stp>BDH|10067085095441899426</stp>
        <tr r="D2028" s="1"/>
      </tp>
      <tp t="s">
        <v>#N/A N/A</v>
        <stp/>
        <stp>BDH|11693737122158387023</stp>
        <tr r="D2046" s="1"/>
      </tp>
      <tp t="s">
        <v>#N/A N/A</v>
        <stp/>
        <stp>BDH|14712445199841638451</stp>
        <tr r="D2148" s="1"/>
      </tp>
      <tp t="s">
        <v>#N/A N/A</v>
        <stp/>
        <stp>BDH|17428306999897373677</stp>
        <tr r="D590" s="1"/>
      </tp>
      <tp t="s">
        <v>#N/A N/A</v>
        <stp/>
        <stp>BDH|17156965558545463221</stp>
        <tr r="D1172" s="1"/>
      </tp>
      <tp t="s">
        <v>#N/A N/A</v>
        <stp/>
        <stp>BDH|16843200694794577504</stp>
        <tr r="D1786" s="1"/>
      </tp>
      <tp t="s">
        <v>#N/A N/A</v>
        <stp/>
        <stp>BDH|16420446308589583758</stp>
        <tr r="D1874" s="1"/>
      </tp>
      <tp t="s">
        <v>#N/A N/A</v>
        <stp/>
        <stp>BDH|10082855431714654395</stp>
        <tr r="D1564" s="1"/>
      </tp>
      <tp t="s">
        <v>#N/A N/A</v>
        <stp/>
        <stp>BDH|16885418331979449475</stp>
        <tr r="D2346" s="1"/>
      </tp>
      <tp t="s">
        <v>#N/A N/A</v>
        <stp/>
        <stp>BDH|12986147195367465175</stp>
        <tr r="D1238" s="1"/>
      </tp>
      <tp t="s">
        <v>#N/A N/A</v>
        <stp/>
        <stp>BDH|13124455579428075468</stp>
        <tr r="D1158" s="1"/>
      </tp>
      <tp t="s">
        <v>#N/A N/A</v>
        <stp/>
        <stp>BDH|17564438918926396876</stp>
        <tr r="D604" s="1"/>
      </tp>
      <tp t="s">
        <v>#N/A N/A</v>
        <stp/>
        <stp>BDH|11955807100181324409</stp>
        <tr r="D1652" s="1"/>
      </tp>
      <tp t="s">
        <v>#N/A N/A</v>
        <stp/>
        <stp>BDH|11590695170648208447</stp>
        <tr r="D556" s="1"/>
      </tp>
      <tp t="s">
        <v>#N/A N/A</v>
        <stp/>
        <stp>BDH|13639382704579111519</stp>
        <tr r="D2276" s="1"/>
      </tp>
      <tp t="s">
        <v>#N/A N/A</v>
        <stp/>
        <stp>BDH|11405003683071523481</stp>
        <tr r="D226" s="1"/>
      </tp>
      <tp t="s">
        <v>#N/A N/A</v>
        <stp/>
        <stp>BDH|10981480028688577212</stp>
        <tr r="D2054" s="1"/>
      </tp>
      <tp t="s">
        <v>#N/A N/A</v>
        <stp/>
        <stp>BDH|14959895557555280086</stp>
        <tr r="D306" s="1"/>
      </tp>
      <tp t="s">
        <v>#N/A N/A</v>
        <stp/>
        <stp>BDH|14095834218533507237</stp>
        <tr r="D1292" s="1"/>
      </tp>
      <tp t="s">
        <v>#N/A N/A</v>
        <stp/>
        <stp>BDH|11920823391844424823</stp>
        <tr r="D580" s="1"/>
      </tp>
      <tp t="s">
        <v>#N/A N/A</v>
        <stp/>
        <stp>BDH|12743829684826929849</stp>
        <tr r="D66" s="1"/>
      </tp>
      <tp t="s">
        <v>#N/A N/A</v>
        <stp/>
        <stp>BDH|16743419064640761893</stp>
        <tr r="D116" s="1"/>
      </tp>
      <tp t="s">
        <v>#N/A N/A</v>
        <stp/>
        <stp>BDH|13057189699276872161</stp>
        <tr r="D1890" s="1"/>
      </tp>
      <tp t="s">
        <v>#N/A N/A</v>
        <stp/>
        <stp>BDH|15643945839860166344</stp>
        <tr r="D168" s="1"/>
      </tp>
      <tp t="s">
        <v>#N/A N/A</v>
        <stp/>
        <stp>BDH|10274864120042318492</stp>
        <tr r="D1542" s="1"/>
      </tp>
      <tp t="s">
        <v>#N/A N/A</v>
        <stp/>
        <stp>BDH|18234557201756922711</stp>
        <tr r="D98" s="1"/>
      </tp>
      <tp t="s">
        <v>#N/A N/A</v>
        <stp/>
        <stp>BDH|10169338229864390969</stp>
        <tr r="D1360" s="1"/>
      </tp>
      <tp t="s">
        <v>#N/A N/A</v>
        <stp/>
        <stp>BDH|16769552597875605220</stp>
        <tr r="D2320" s="1"/>
      </tp>
      <tp t="s">
        <v>#N/A N/A</v>
        <stp/>
        <stp>BDH|16054485139285499949</stp>
        <tr r="D1684" s="1"/>
      </tp>
      <tp t="s">
        <v>#N/A N/A</v>
        <stp/>
        <stp>BDH|16410966766072242671</stp>
        <tr r="D472" s="1"/>
      </tp>
      <tp t="s">
        <v>#N/A N/A</v>
        <stp/>
        <stp>BDH|11755236340183507903</stp>
        <tr r="D2190" s="1"/>
      </tp>
      <tp t="s">
        <v>#N/A N/A</v>
        <stp/>
        <stp>BDH|10811452507040926939</stp>
        <tr r="D342" s="1"/>
      </tp>
      <tp t="s">
        <v>#N/A N/A</v>
        <stp/>
        <stp>BDH|12457716081824230468</stp>
        <tr r="D732" s="1"/>
      </tp>
      <tp t="s">
        <v>#N/A N/A</v>
        <stp/>
        <stp>BDH|16704442631024401865</stp>
        <tr r="D2108" s="1"/>
      </tp>
      <tp t="s">
        <v>#N/A N/A</v>
        <stp/>
        <stp>BDH|12037018255028098278</stp>
        <tr r="D1882" s="1"/>
      </tp>
      <tp t="s">
        <v>#N/A N/A</v>
        <stp/>
        <stp>BDH|17185494219546781959</stp>
        <tr r="D914" s="1"/>
      </tp>
      <tp t="s">
        <v>#N/A N/A</v>
        <stp/>
        <stp>BDH|18332026634753163574</stp>
        <tr r="D1670" s="1"/>
      </tp>
      <tp t="s">
        <v>#N/A N/A</v>
        <stp/>
        <stp>BDH|16059432543463206801</stp>
        <tr r="D868" s="1"/>
      </tp>
      <tp t="s">
        <v>#N/A N/A</v>
        <stp/>
        <stp>BDH|12267673532498163238</stp>
        <tr r="D1628" s="1"/>
      </tp>
      <tp t="s">
        <v>#N/A N/A</v>
        <stp/>
        <stp>BDH|18304466802582540379</stp>
        <tr r="D850" s="1"/>
      </tp>
      <tp t="s">
        <v>#N/A N/A</v>
        <stp/>
        <stp>BDH|13783911972873522343</stp>
        <tr r="D1186" s="1"/>
      </tp>
      <tp t="s">
        <v>#N/A N/A</v>
        <stp/>
        <stp>BDH|16260831825872282308</stp>
        <tr r="D1514" s="1"/>
      </tp>
      <tp t="s">
        <v>#N/A N/A</v>
        <stp/>
        <stp>BDH|13485561637480662858</stp>
        <tr r="D840" s="1"/>
      </tp>
      <tp t="s">
        <v>#N/A N/A</v>
        <stp/>
        <stp>BDH|11621842533344408337</stp>
        <tr r="D394" s="1"/>
      </tp>
      <tp t="s">
        <v>#N/A N/A</v>
        <stp/>
        <stp>BDH|12698314959109293071</stp>
        <tr r="D2336" s="1"/>
      </tp>
      <tp t="s">
        <v>#N/A N/A</v>
        <stp/>
        <stp>BDH|14902536971023823890</stp>
        <tr r="D1690" s="1"/>
      </tp>
      <tp t="s">
        <v>#N/A N/A</v>
        <stp/>
        <stp>BDH|15495382895551379377</stp>
        <tr r="D1538" s="1"/>
      </tp>
      <tp t="s">
        <v>#N/A N/A</v>
        <stp/>
        <stp>BDH|13014236648619385170</stp>
        <tr r="D642" s="1"/>
      </tp>
      <tp t="s">
        <v>#N/A N/A</v>
        <stp/>
        <stp>BDH|17658992315877348570</stp>
        <tr r="D2106" s="1"/>
      </tp>
      <tp t="s">
        <v>#N/A N/A</v>
        <stp/>
        <stp>BDH|18282775312880196384</stp>
        <tr r="D1054" s="1"/>
      </tp>
      <tp t="s">
        <v>#N/A N/A</v>
        <stp/>
        <stp>BDH|10928553305761633916</stp>
        <tr r="D1094" s="1"/>
      </tp>
      <tp t="s">
        <v>#N/A N/A</v>
        <stp/>
        <stp>BDH|17950986081141100509</stp>
        <tr r="D1430" s="1"/>
      </tp>
      <tp t="s">
        <v>#N/A N/A</v>
        <stp/>
        <stp>BDH|13792226257444696258</stp>
        <tr r="D688" s="1"/>
      </tp>
      <tp t="s">
        <v>#N/A N/A</v>
        <stp/>
        <stp>BDH|13137640594917356933</stp>
        <tr r="D1952" s="1"/>
      </tp>
      <tp t="s">
        <v>#N/A N/A</v>
        <stp/>
        <stp>BDH|11018024500467410475</stp>
        <tr r="D20" s="1"/>
      </tp>
      <tp t="s">
        <v>#N/A N/A</v>
        <stp/>
        <stp>BDH|14753959522924791973</stp>
        <tr r="D360" s="1"/>
      </tp>
      <tp t="s">
        <v>#N/A N/A</v>
        <stp/>
        <stp>BDH|15532265012567818391</stp>
        <tr r="D250" s="1"/>
      </tp>
      <tp t="s">
        <v>#N/A N/A</v>
        <stp/>
        <stp>BDH|14928427768005743178</stp>
        <tr r="D1248" s="1"/>
      </tp>
      <tp t="s">
        <v>#N/A N/A</v>
        <stp/>
        <stp>BDH|16858688660252526662</stp>
        <tr r="D1520" s="1"/>
      </tp>
      <tp t="s">
        <v>#N/A N/A</v>
        <stp/>
        <stp>BDH|12724731141935237646</stp>
        <tr r="D1716" s="1"/>
      </tp>
      <tp t="s">
        <v>#N/A N/A</v>
        <stp/>
        <stp>BDH|10529539173974342452</stp>
        <tr r="D626" s="1"/>
      </tp>
      <tp t="s">
        <v>#N/A N/A</v>
        <stp/>
        <stp>BDH|12428238816543722059</stp>
        <tr r="D2208" s="1"/>
      </tp>
      <tp t="s">
        <v>#N/A N/A</v>
        <stp/>
        <stp>BDH|11058501511697506076</stp>
        <tr r="D1926" s="1"/>
      </tp>
      <tp t="s">
        <v>#N/A N/A</v>
        <stp/>
        <stp>BDH|10219072435108399916</stp>
        <tr r="D1896" s="1"/>
      </tp>
      <tp t="s">
        <v>#N/A N/A</v>
        <stp/>
        <stp>BDH|15688591206300299294</stp>
        <tr r="D2232" s="1"/>
      </tp>
      <tp t="s">
        <v>#N/A N/A</v>
        <stp/>
        <stp>BDH|16077168164060466320</stp>
        <tr r="D548" s="1"/>
      </tp>
      <tp t="s">
        <v>#N/A N/A</v>
        <stp/>
        <stp>BDH|10645827533190458979</stp>
        <tr r="D2066" s="1"/>
      </tp>
      <tp t="s">
        <v>#N/A N/A</v>
        <stp/>
        <stp>BDH|11345403886928035710</stp>
        <tr r="D1148" s="1"/>
      </tp>
      <tp t="s">
        <v>#N/A N/A</v>
        <stp/>
        <stp>BDH|16728857154171565871</stp>
        <tr r="D708" s="1"/>
      </tp>
      <tp t="s">
        <v>#N/A N/A</v>
        <stp/>
        <stp>BDH|10839775758542623261</stp>
        <tr r="D960" s="1"/>
      </tp>
      <tp t="s">
        <v>#N/A N/A</v>
        <stp/>
        <stp>BDH|17453661464453612671</stp>
        <tr r="D422" s="1"/>
      </tp>
      <tp t="s">
        <v>#N/A N/A</v>
        <stp/>
        <stp>BDH|11852957181661841335</stp>
        <tr r="D1026" s="1"/>
      </tp>
      <tp t="s">
        <v>#N/A N/A</v>
        <stp/>
        <stp>BDH|10359612557607406685</stp>
        <tr r="D1068" s="1"/>
      </tp>
      <tp t="s">
        <v>#N/A N/A</v>
        <stp/>
        <stp>BDH|15324507731204299586</stp>
        <tr r="D1200" s="1"/>
      </tp>
      <tp t="s">
        <v>#N/A N/A</v>
        <stp/>
        <stp>BDH|11805609200096228325</stp>
        <tr r="D610" s="1"/>
      </tp>
      <tp t="s">
        <v>#N/A N/A</v>
        <stp/>
        <stp>BDH|12257250669194264046</stp>
        <tr r="D554" s="1"/>
      </tp>
      <tp t="s">
        <v>#N/A N/A</v>
        <stp/>
        <stp>BDH|11044574688988447604</stp>
        <tr r="D14" s="1"/>
      </tp>
      <tp t="s">
        <v>#N/A N/A</v>
        <stp/>
        <stp>BDH|11168793221687098124</stp>
        <tr r="D1996" s="1"/>
      </tp>
      <tp t="s">
        <v>#N/A N/A</v>
        <stp/>
        <stp>BDH|16283178865332392184</stp>
        <tr r="D152" s="1"/>
      </tp>
      <tp t="s">
        <v>#N/A N/A</v>
        <stp/>
        <stp>BDH|13595314217675801611</stp>
        <tr r="D1632" s="1"/>
      </tp>
      <tp t="s">
        <v>#N/A N/A</v>
        <stp/>
        <stp>BDH|12670299045750425645</stp>
        <tr r="D1304" s="1"/>
      </tp>
      <tp t="s">
        <v>#N/A N/A</v>
        <stp/>
        <stp>BDH|17879011776602350069</stp>
        <tr r="D1518" s="1"/>
      </tp>
      <tp t="s">
        <v>#N/A N/A</v>
        <stp/>
        <stp>BDH|13713243718105877797</stp>
        <tr r="D1340" s="1"/>
      </tp>
      <tp t="s">
        <v>#N/A N/A</v>
        <stp/>
        <stp>BDH|18141845498512647912</stp>
        <tr r="D2260" s="1"/>
      </tp>
      <tp t="s">
        <v>#N/A N/A</v>
        <stp/>
        <stp>BDH|12483009341423655795</stp>
        <tr r="D1408" s="1"/>
      </tp>
      <tp t="s">
        <v>#N/A N/A</v>
        <stp/>
        <stp>BDH|13478480446296243758</stp>
        <tr r="D102" s="1"/>
      </tp>
      <tp t="s">
        <v>#N/A N/A</v>
        <stp/>
        <stp>BDH|17680782445632185479</stp>
        <tr r="D1852" s="1"/>
      </tp>
      <tp t="s">
        <v>#N/A N/A</v>
        <stp/>
        <stp>BDH|13278747577557479699</stp>
        <tr r="D1636" s="1"/>
      </tp>
      <tp t="s">
        <v>#N/A N/A</v>
        <stp/>
        <stp>BDH|10573320277954473283</stp>
        <tr r="D1906" s="1"/>
      </tp>
      <tp t="s">
        <v>#N/A N/A</v>
        <stp/>
        <stp>BDH|18054868945866763083</stp>
        <tr r="D546" s="1"/>
      </tp>
      <tp t="s">
        <v>#N/A N/A</v>
        <stp/>
        <stp>BDH|17935791677613935623</stp>
        <tr r="D1984" s="1"/>
      </tp>
      <tp t="s">
        <v>#N/A N/A</v>
        <stp/>
        <stp>BDH|12409990303498349128</stp>
        <tr r="D1152" s="1"/>
      </tp>
      <tp t="s">
        <v>#N/A N/A</v>
        <stp/>
        <stp>BDH|12845705203422453503</stp>
        <tr r="D1768" s="1"/>
      </tp>
      <tp t="s">
        <v>#N/A N/A</v>
        <stp/>
        <stp>BDH|17745211442744883727</stp>
        <tr r="D484" s="1"/>
      </tp>
      <tp t="s">
        <v>#N/A N/A</v>
        <stp/>
        <stp>BDH|16631756319423009140</stp>
        <tr r="D2096" s="1"/>
      </tp>
      <tp t="s">
        <v>#N/A N/A</v>
        <stp/>
        <stp>BDH|14074168443105235698</stp>
        <tr r="D1784" s="1"/>
      </tp>
      <tp t="s">
        <v>#N/A N/A</v>
        <stp/>
        <stp>BDH|13617083292500579983</stp>
        <tr r="D1266" s="1"/>
      </tp>
      <tp t="s">
        <v>#N/A N/A</v>
        <stp/>
        <stp>BDH|17892124238654440264</stp>
        <tr r="D1814" s="1"/>
      </tp>
      <tp t="s">
        <v>#N/A N/A</v>
        <stp/>
        <stp>BDH|13757262355875579212</stp>
        <tr r="D2264" s="1"/>
      </tp>
      <tp t="s">
        <v>#N/A N/A</v>
        <stp/>
        <stp>BDH|16356762006672747046</stp>
        <tr r="D1998" s="1"/>
      </tp>
      <tp t="s">
        <v>#N/A N/A</v>
        <stp/>
        <stp>BDH|13948218281292257891</stp>
        <tr r="D664" s="1"/>
      </tp>
      <tp t="s">
        <v>#N/A N/A</v>
        <stp/>
        <stp>BDH|16443325777055218418</stp>
        <tr r="D352" s="1"/>
      </tp>
      <tp t="s">
        <v>#N/A N/A</v>
        <stp/>
        <stp>BDH|18270001009629952206</stp>
        <tr r="D1988" s="1"/>
      </tp>
      <tp t="s">
        <v>#N/A N/A</v>
        <stp/>
        <stp>BDH|16598341924980510427</stp>
        <tr r="D1258" s="1"/>
      </tp>
      <tp t="s">
        <v>#N/A N/A</v>
        <stp/>
        <stp>BDH|15377196689988732709</stp>
        <tr r="D1222" s="1"/>
      </tp>
      <tp t="s">
        <v>#N/A N/A</v>
        <stp/>
        <stp>BDH|16623727476760696532</stp>
        <tr r="D2312" s="1"/>
      </tp>
      <tp t="s">
        <v>#N/A N/A</v>
        <stp/>
        <stp>BDH|15415776953701141562</stp>
        <tr r="D1496" s="1"/>
      </tp>
      <tp t="s">
        <v>#N/A N/A</v>
        <stp/>
        <stp>BDH|17668863984380470477</stp>
        <tr r="D180" s="1"/>
      </tp>
      <tp t="s">
        <v>#N/A N/A</v>
        <stp/>
        <stp>BDH|11706821782555458744</stp>
        <tr r="D1594" s="1"/>
      </tp>
      <tp t="s">
        <v>#N/A N/A</v>
        <stp/>
        <stp>BDH|13780171641173089678</stp>
        <tr r="D40" s="1"/>
      </tp>
      <tp t="s">
        <v>#N/A N/A</v>
        <stp/>
        <stp>BDH|12680038048394000149</stp>
        <tr r="D1638" s="1"/>
      </tp>
      <tp t="s">
        <v>#N/A N/A</v>
        <stp/>
        <stp>BDH|15865373346412338322</stp>
        <tr r="D1374" s="1"/>
      </tp>
      <tp t="s">
        <v>#N/A N/A</v>
        <stp/>
        <stp>BDH|14877231074885795703</stp>
        <tr r="D1398" s="1"/>
      </tp>
      <tp t="s">
        <v>#N/A N/A</v>
        <stp/>
        <stp>BDH|12340206349394822392</stp>
        <tr r="D1524" s="1"/>
      </tp>
      <tp t="s">
        <v>#N/A N/A</v>
        <stp/>
        <stp>BDH|14129109000855385383</stp>
        <tr r="D1212" s="1"/>
      </tp>
      <tp t="s">
        <v>#N/A N/A</v>
        <stp/>
        <stp>BDH|12346686172811087148</stp>
        <tr r="D2020" s="1"/>
      </tp>
      <tp t="s">
        <v>#N/A N/A</v>
        <stp/>
        <stp>BDH|14169792172525115268</stp>
        <tr r="D2102" s="1"/>
      </tp>
      <tp t="s">
        <v>#N/A N/A</v>
        <stp/>
        <stp>BDH|15380007590966692988</stp>
        <tr r="D726" s="1"/>
      </tp>
      <tp t="s">
        <v>#N/A N/A</v>
        <stp/>
        <stp>BDH|14456194506667745103</stp>
        <tr r="D2316" s="1"/>
      </tp>
      <tp t="s">
        <v>#N/A N/A</v>
        <stp/>
        <stp>BDH|15067773671075191385</stp>
        <tr r="D1452" s="1"/>
      </tp>
      <tp t="s">
        <v>#N/A N/A</v>
        <stp/>
        <stp>BDH|13752613649124536652</stp>
        <tr r="D144" s="1"/>
      </tp>
      <tp t="s">
        <v>#N/A N/A</v>
        <stp/>
        <stp>BDH|12965298323603439291</stp>
        <tr r="D832" s="1"/>
      </tp>
      <tp t="s">
        <v>#N/A N/A</v>
        <stp/>
        <stp>BDH|15428752331314701693</stp>
        <tr r="D720" s="1"/>
      </tp>
      <tp t="s">
        <v>#N/A N/A</v>
        <stp/>
        <stp>BDH|14120389313932315777</stp>
        <tr r="D1460" s="1"/>
      </tp>
      <tp t="s">
        <v>#N/A N/A</v>
        <stp/>
        <stp>BDH|15529172117153669628</stp>
        <tr r="D646" s="1"/>
      </tp>
      <tp t="s">
        <v>#N/A N/A</v>
        <stp/>
        <stp>BDH|13786636612004298059</stp>
        <tr r="D1328" s="1"/>
      </tp>
      <tp t="s">
        <v>#N/A N/A</v>
        <stp/>
        <stp>BDH|13832696435172631439</stp>
        <tr r="D2258" s="1"/>
      </tp>
      <tp t="s">
        <v>#N/A N/A</v>
        <stp/>
        <stp>BDH|16196381908794485146</stp>
        <tr r="D822" s="1"/>
      </tp>
      <tp t="s">
        <v>#N/A N/A</v>
        <stp/>
        <stp>BDH|15341249912871306775</stp>
        <tr r="D2344" s="1"/>
      </tp>
      <tp t="s">
        <v>#N/A N/A</v>
        <stp/>
        <stp>BDH|11327402272673187107</stp>
        <tr r="D672" s="1"/>
      </tp>
      <tp t="s">
        <v>#N/A N/A</v>
        <stp/>
        <stp>BDH|16219245770582641109</stp>
        <tr r="D2126" s="1"/>
      </tp>
      <tp t="s">
        <v>#N/A N/A</v>
        <stp/>
        <stp>BDH|14055005822992252437</stp>
        <tr r="D1728" s="1"/>
      </tp>
      <tp t="s">
        <v>#N/A N/A</v>
        <stp/>
        <stp>BDH|17897789441603640746</stp>
        <tr r="D1052" s="1"/>
      </tp>
      <tp t="s">
        <v>#N/A N/A</v>
        <stp/>
        <stp>BDH|14933697105146138415</stp>
        <tr r="D442" s="1"/>
      </tp>
      <tp t="s">
        <v>#N/A N/A</v>
        <stp/>
        <stp>BDH|15038967181734572073</stp>
        <tr r="D392" s="1"/>
      </tp>
      <tp t="s">
        <v>#N/A N/A</v>
        <stp/>
        <stp>BDH|16327468144506102048</stp>
        <tr r="D1106" s="1"/>
      </tp>
      <tp t="s">
        <v>#N/A N/A</v>
        <stp/>
        <stp>BDH|14554975175873375934</stp>
        <tr r="D598" s="1"/>
      </tp>
      <tp t="s">
        <v>#N/A N/A</v>
        <stp/>
        <stp>BDH|10650615291887016813</stp>
        <tr r="D1666" s="1"/>
      </tp>
      <tp t="s">
        <v>#N/A N/A</v>
        <stp/>
        <stp>BDH|12990118311861881366</stp>
        <tr r="D1416" s="1"/>
      </tp>
      <tp t="s">
        <v>#N/A N/A</v>
        <stp/>
        <stp>BDH|15159711547447817199</stp>
        <tr r="D1214" s="1"/>
      </tp>
      <tp t="s">
        <v>#N/A N/A</v>
        <stp/>
        <stp>BDH|12010528324353305637</stp>
        <tr r="D1912" s="1"/>
      </tp>
      <tp t="s">
        <v>#N/A N/A</v>
        <stp/>
        <stp>BDH|14438734416710012270</stp>
        <tr r="D1178" s="1"/>
      </tp>
      <tp t="s">
        <v>#N/A N/A</v>
        <stp/>
        <stp>BDH|16539028689547121964</stp>
        <tr r="D812" s="1"/>
      </tp>
      <tp t="s">
        <v>#N/A N/A</v>
        <stp/>
        <stp>BDH|16088484147330723611</stp>
        <tr r="D244" s="1"/>
      </tp>
      <tp t="s">
        <v>#N/A N/A</v>
        <stp/>
        <stp>BDH|14354285705895156376</stp>
        <tr r="D1646" s="1"/>
      </tp>
      <tp t="s">
        <v>#N/A N/A</v>
        <stp/>
        <stp>BDH|11129958123658996267</stp>
        <tr r="D2150" s="1"/>
      </tp>
      <tp t="s">
        <v>#N/A N/A</v>
        <stp/>
        <stp>BDH|13494155239073251217</stp>
        <tr r="D1762" s="1"/>
      </tp>
      <tp t="s">
        <v>#N/A N/A</v>
        <stp/>
        <stp>BDH|11868713583847707977</stp>
        <tr r="D178" s="1"/>
      </tp>
      <tp t="s">
        <v>#N/A N/A</v>
        <stp/>
        <stp>BDH|11121196742057790371</stp>
        <tr r="D1074" s="1"/>
      </tp>
      <tp t="s">
        <v>#N/A N/A</v>
        <stp/>
        <stp>BDH|15311378844854489692</stp>
        <tr r="D1492" s="1"/>
      </tp>
      <tp t="s">
        <v>#N/A N/A</v>
        <stp/>
        <stp>BDH|17372488742005258265</stp>
        <tr r="D1622" s="1"/>
      </tp>
      <tp t="s">
        <v>#N/A N/A</v>
        <stp/>
        <stp>BDH|15134895411618603424</stp>
        <tr r="D64" s="1"/>
      </tp>
      <tp t="s">
        <v>#N/A N/A</v>
        <stp/>
        <stp>BDH|16448441994269078288</stp>
        <tr r="D856" s="1"/>
      </tp>
      <tp t="s">
        <v>#N/A N/A</v>
        <stp/>
        <stp>BDH|10409089824361641326</stp>
        <tr r="D2248" s="1"/>
      </tp>
      <tp t="s">
        <v>#N/A N/A</v>
        <stp/>
        <stp>BDH|12733994408403845821</stp>
        <tr r="D1710" s="1"/>
      </tp>
      <tp t="s">
        <v>#N/A N/A</v>
        <stp/>
        <stp>BDH|16989365510554196010</stp>
        <tr r="D1404" s="1"/>
      </tp>
      <tp t="s">
        <v>#N/A N/A</v>
        <stp/>
        <stp>BDH|10581451167960939207</stp>
        <tr r="D846" s="1"/>
      </tp>
      <tp t="s">
        <v>#N/A N/A</v>
        <stp/>
        <stp>BDH|16233484714312843078</stp>
        <tr r="D464" s="1"/>
      </tp>
      <tp t="s">
        <v>#N/A N/A</v>
        <stp/>
        <stp>BDH|11304919725378054367</stp>
        <tr r="D2130" s="1"/>
      </tp>
      <tp t="s">
        <v>#N/A N/A</v>
        <stp/>
        <stp>BDH|16860548966742348681</stp>
        <tr r="D1778" s="1"/>
      </tp>
      <tp t="s">
        <v>#N/A N/A</v>
        <stp/>
        <stp>BDH|14497698126064972537</stp>
        <tr r="D60" s="1"/>
      </tp>
      <tp t="s">
        <v>#N/A N/A</v>
        <stp/>
        <stp>BDH|15646744066717649228</stp>
        <tr r="D16" s="1"/>
      </tp>
      <tp t="s">
        <v>#N/A N/A</v>
        <stp/>
        <stp>BDH|17078601067595340346</stp>
        <tr r="D68" s="1"/>
      </tp>
      <tp t="s">
        <v>#N/A N/A</v>
        <stp/>
        <stp>BDH|11232333641183033405</stp>
        <tr r="D270" s="1"/>
      </tp>
      <tp t="s">
        <v>#N/A N/A</v>
        <stp/>
        <stp>BDH|13996439968020816098</stp>
        <tr r="D1162" s="1"/>
      </tp>
      <tp t="s">
        <v>#N/A N/A</v>
        <stp/>
        <stp>BDH|15648051545126592602</stp>
        <tr r="D2048" s="1"/>
      </tp>
      <tp t="s">
        <v>#N/A N/A</v>
        <stp/>
        <stp>BDH|14966879646429206097</stp>
        <tr r="D1900" s="1"/>
      </tp>
      <tp t="s">
        <v>#N/A N/A</v>
        <stp/>
        <stp>BDH|11418057957966221365</stp>
        <tr r="D958" s="1"/>
      </tp>
      <tp t="s">
        <v>#N/A N/A</v>
        <stp/>
        <stp>BDH|14345443935953944196</stp>
        <tr r="D584" s="1"/>
      </tp>
      <tp t="s">
        <v>#N/A N/A</v>
        <stp/>
        <stp>BDH|14404737830257048653</stp>
        <tr r="D1796" s="1"/>
      </tp>
      <tp t="s">
        <v>#N/A N/A</v>
        <stp/>
        <stp>BDH|10315168081630944885</stp>
        <tr r="D2076" s="1"/>
      </tp>
      <tp t="s">
        <v>#N/A N/A</v>
        <stp/>
        <stp>BDH|14071164870110637352</stp>
        <tr r="D990" s="1"/>
      </tp>
      <tp t="s">
        <v>#N/A N/A</v>
        <stp/>
        <stp>BDH|15832053789309262536</stp>
        <tr r="D1100" s="1"/>
      </tp>
      <tp t="s">
        <v>#N/A N/A</v>
        <stp/>
        <stp>BDH|18238755596243428415</stp>
        <tr r="D2050" s="1"/>
      </tp>
      <tp t="s">
        <v>#N/A N/A</v>
        <stp/>
        <stp>BDH|15546649875894704177</stp>
        <tr r="D480" s="1"/>
      </tp>
      <tp t="s">
        <v>#N/A N/A</v>
        <stp/>
        <stp>BDH|16465728886240710800</stp>
        <tr r="D1962" s="1"/>
      </tp>
      <tp t="s">
        <v>#N/A N/A</v>
        <stp/>
        <stp>BDH|11301077314957364644</stp>
        <tr r="D956" s="1"/>
      </tp>
      <tp t="s">
        <v>#N/A N/A</v>
        <stp/>
        <stp>BDH|11555812826793563903</stp>
        <tr r="D172" s="1"/>
      </tp>
      <tp t="s">
        <v>#N/A N/A</v>
        <stp/>
        <stp>BDH|10763250030568037854</stp>
        <tr r="D90" s="1"/>
      </tp>
      <tp t="s">
        <v>#N/A N/A</v>
        <stp/>
        <stp>BDH|14855260128572691796</stp>
        <tr r="D2322" s="1"/>
      </tp>
      <tp t="s">
        <v>#N/A N/A</v>
        <stp/>
        <stp>BDH|18354066931093421996</stp>
        <tr r="D1402" s="1"/>
      </tp>
      <tp t="s">
        <v>#N/A N/A</v>
        <stp/>
        <stp>BDH|14819701835793784239</stp>
        <tr r="D702" s="1"/>
      </tp>
      <tp t="s">
        <v>#N/A N/A</v>
        <stp/>
        <stp>BDH|10283644473795894559</stp>
        <tr r="D616" s="1"/>
      </tp>
      <tp t="s">
        <v>#N/A N/A</v>
        <stp/>
        <stp>BDH|16508005055446877401</stp>
        <tr r="D1470" s="1"/>
      </tp>
      <tp t="s">
        <v>#N/A N/A</v>
        <stp/>
        <stp>BDH|15677226254884277790</stp>
        <tr r="D1876" s="1"/>
      </tp>
      <tp t="s">
        <v>#N/A N/A</v>
        <stp/>
        <stp>BDH|15279378688339466626</stp>
        <tr r="D2100" s="1"/>
      </tp>
      <tp t="s">
        <v>#N/A N/A</v>
        <stp/>
        <stp>BDH|13884165793589381351</stp>
        <tr r="D1664" s="1"/>
      </tp>
      <tp t="s">
        <v>#N/A N/A</v>
        <stp/>
        <stp>BDH|12428688013643169741</stp>
        <tr r="D900" s="1"/>
      </tp>
      <tp t="s">
        <v>#N/A N/A</v>
        <stp/>
        <stp>BDH|15807357359196636488</stp>
        <tr r="D804" s="1"/>
      </tp>
      <tp t="s">
        <v>#N/A N/A</v>
        <stp/>
        <stp>BDH|17812336440521118072</stp>
        <tr r="D1326" s="1"/>
      </tp>
      <tp t="s">
        <v>#N/A N/A</v>
        <stp/>
        <stp>BDH|10442105008623522344</stp>
        <tr r="D72" s="1"/>
      </tp>
      <tp t="s">
        <v>#N/A N/A</v>
        <stp/>
        <stp>BDH|14423073650470670082</stp>
        <tr r="D1908" s="1"/>
      </tp>
      <tp t="s">
        <v>#N/A N/A</v>
        <stp/>
        <stp>BDH|11958498795169178486</stp>
        <tr r="D314" s="1"/>
      </tp>
      <tp t="s">
        <v>#N/A N/A</v>
        <stp/>
        <stp>BDH|16583540771873945656</stp>
        <tr r="D1688" s="1"/>
      </tp>
      <tp t="s">
        <v>#N/A N/A</v>
        <stp/>
        <stp>BDH|16609294959389985904</stp>
        <tr r="D1694" s="1"/>
      </tp>
      <tp t="s">
        <v>#N/A N/A</v>
        <stp/>
        <stp>BDH|15124361317184614291</stp>
        <tr r="D2348" s="1"/>
      </tp>
      <tp t="s">
        <v>#N/A N/A</v>
        <stp/>
        <stp>BDH|10832497339550227652</stp>
        <tr r="D2282" s="1"/>
      </tp>
      <tp t="s">
        <v>#N/A N/A</v>
        <stp/>
        <stp>BDH|14337905576449975235</stp>
        <tr r="D1732" s="1"/>
      </tp>
      <tp t="s">
        <v>#N/A N/A</v>
        <stp/>
        <stp>BDH|12941141634094856205</stp>
        <tr r="D992" s="1"/>
      </tp>
      <tp t="s">
        <v>#N/A N/A</v>
        <stp/>
        <stp>BDH|15695681317255118186</stp>
        <tr r="D1760" s="1"/>
      </tp>
      <tp t="s">
        <v>#N/A N/A</v>
        <stp/>
        <stp>BDH|17683402774817341511</stp>
        <tr r="D2178" s="1"/>
      </tp>
      <tp t="s">
        <v>#N/A N/A</v>
        <stp/>
        <stp>BDH|18331074662449163143</stp>
        <tr r="D1112" s="1"/>
      </tp>
      <tp t="s">
        <v>#N/A N/A</v>
        <stp/>
        <stp>BDH|10128981616706263889</stp>
        <tr r="D1822" s="1"/>
      </tp>
      <tp t="s">
        <v>#N/A N/A</v>
        <stp/>
        <stp>BDH|13698173686499074526</stp>
        <tr r="D1050" s="1"/>
      </tp>
      <tp t="s">
        <v>#N/A N/A</v>
        <stp/>
        <stp>BDH|11951646985671914840</stp>
        <tr r="D2212" s="1"/>
      </tp>
      <tp t="s">
        <v>#N/A N/A</v>
        <stp/>
        <stp>BDH|10533215586194636808</stp>
        <tr r="D1456" s="1"/>
      </tp>
      <tp t="s">
        <v>#N/A N/A</v>
        <stp/>
        <stp>BDH|12962989614549506549</stp>
        <tr r="D142" s="1"/>
      </tp>
      <tp t="s">
        <v>#N/A N/A</v>
        <stp/>
        <stp>BDH|12481726939159927916</stp>
        <tr r="D532" s="1"/>
      </tp>
      <tp t="s">
        <v>#N/A N/A</v>
        <stp/>
        <stp>BDH|11778343804992806684</stp>
        <tr r="D740" s="1"/>
      </tp>
      <tp t="s">
        <v>#N/A N/A</v>
        <stp/>
        <stp>BDH|14015612693559178441</stp>
        <tr r="D1426" s="1"/>
      </tp>
      <tp t="s">
        <v>#N/A N/A</v>
        <stp/>
        <stp>BDH|15700884872009969532</stp>
        <tr r="D2024" s="1"/>
      </tp>
      <tp t="s">
        <v>#N/A N/A</v>
        <stp/>
        <stp>BDH|18039369848850123987</stp>
        <tr r="D324" s="1"/>
      </tp>
      <tp t="s">
        <v>#N/A N/A</v>
        <stp/>
        <stp>BDH|12088086549400505024</stp>
        <tr r="D424" s="1"/>
      </tp>
      <tp t="s">
        <v>#N/A N/A</v>
        <stp/>
        <stp>BDH|12123039377011152228</stp>
        <tr r="D190" s="1"/>
      </tp>
      <tp t="s">
        <v>#N/A N/A</v>
        <stp/>
        <stp>BDH|18230996722037767272</stp>
        <tr r="D526" s="1"/>
      </tp>
      <tp t="s">
        <v>#N/A N/A</v>
        <stp/>
        <stp>BDH|18264650536369847201</stp>
        <tr r="D1142" s="1"/>
      </tp>
      <tp t="s">
        <v>#N/A N/A</v>
        <stp/>
        <stp>BDH|11668631909859740831</stp>
        <tr r="D2140" s="1"/>
      </tp>
      <tp t="s">
        <v>#N/A N/A</v>
        <stp/>
        <stp>BDH|14338615197908864550</stp>
        <tr r="D426" s="1"/>
      </tp>
      <tp t="s">
        <v>#N/A N/A</v>
        <stp/>
        <stp>BDH|13372041118454769008</stp>
        <tr r="D1348" s="1"/>
      </tp>
      <tp t="s">
        <v>#N/A N/A</v>
        <stp/>
        <stp>BDH|11695624096970834821</stp>
        <tr r="D128" s="1"/>
      </tp>
      <tp t="s">
        <v>#N/A N/A</v>
        <stp/>
        <stp>BDH|10737717945455352081</stp>
        <tr r="D510" s="1"/>
      </tp>
      <tp t="s">
        <v>#N/A N/A</v>
        <stp/>
        <stp>BDH|11790720653252552784</stp>
        <tr r="D936" s="1"/>
      </tp>
      <tp t="s">
        <v>#N/A N/A</v>
        <stp/>
        <stp>BDH|13406026096478250492</stp>
        <tr r="D228" s="1"/>
      </tp>
      <tp t="s">
        <v>#N/A N/A</v>
        <stp/>
        <stp>BDH|12659736634833323380</stp>
        <tr r="D2142" s="1"/>
      </tp>
      <tp t="s">
        <v>#N/A N/A</v>
        <stp/>
        <stp>BDH|14161396712811731174</stp>
        <tr r="D1932" s="1"/>
      </tp>
      <tp t="s">
        <v>#N/A N/A</v>
        <stp/>
        <stp>BDH|12353682070364201133</stp>
        <tr r="D500" s="1"/>
      </tp>
      <tp t="s">
        <v>#N/A N/A</v>
        <stp/>
        <stp>BDH|17660474008664663156</stp>
        <tr r="D1198" s="1"/>
      </tp>
      <tp t="s">
        <v>#N/A N/A</v>
        <stp/>
        <stp>BDH|11159017299749074749</stp>
        <tr r="D2186" s="1"/>
      </tp>
      <tp t="s">
        <v>#N/A N/A</v>
        <stp/>
        <stp>BDH|11017726431663885060</stp>
        <tr r="D1250" s="1"/>
      </tp>
      <tp t="s">
        <v>#N/A N/A</v>
        <stp/>
        <stp>BDH|15086089232821050178</stp>
        <tr r="D138" s="1"/>
      </tp>
      <tp t="s">
        <v>#N/A N/A</v>
        <stp/>
        <stp>BDH|17502077843006819357</stp>
        <tr r="D1350" s="1"/>
      </tp>
      <tp t="s">
        <v>#N/A N/A</v>
        <stp/>
        <stp>BDH|15957739269865998754</stp>
        <tr r="D2192" s="1"/>
      </tp>
      <tp t="s">
        <v>#N/A N/A</v>
        <stp/>
        <stp>BDH|11826022640830508305</stp>
        <tr r="D2246" s="1"/>
      </tp>
      <tp t="s">
        <v>#N/A N/A</v>
        <stp/>
        <stp>BDH|11567791125847397556</stp>
        <tr r="D1614" s="1"/>
      </tp>
      <tp t="s">
        <v>#N/A N/A</v>
        <stp/>
        <stp>BDH|13756905288485024101</stp>
        <tr r="D1344" s="1"/>
      </tp>
      <tp t="s">
        <v>#N/A N/A</v>
        <stp/>
        <stp>BDH|15690205954274940050</stp>
        <tr r="D1850" s="1"/>
      </tp>
      <tp t="s">
        <v>#N/A N/A</v>
        <stp/>
        <stp>BDH|18253132777980137897</stp>
        <tr r="D1288" s="1"/>
      </tp>
      <tp t="s">
        <v>#N/A N/A</v>
        <stp/>
        <stp>BDH|14915234345517135309</stp>
        <tr r="D678" s="1"/>
      </tp>
      <tp t="s">
        <v>#N/A N/A</v>
        <stp/>
        <stp>BDH|18050991403216106158</stp>
        <tr r="D1610" s="1"/>
      </tp>
      <tp t="s">
        <v>#N/A N/A</v>
        <stp/>
        <stp>BDH|17625007625494652649</stp>
        <tr r="D1978" s="1"/>
      </tp>
      <tp t="s">
        <v>#N/A N/A</v>
        <stp/>
        <stp>BDH|12003402609714949513</stp>
        <tr r="D1820" s="1"/>
      </tp>
      <tp t="s">
        <v>#N/A N/A</v>
        <stp/>
        <stp>BDH|12664215665870261105</stp>
        <tr r="D778" s="1"/>
      </tp>
      <tp t="s">
        <v>#N/A N/A</v>
        <stp/>
        <stp>BDH|17607995642489445499</stp>
        <tr r="D782" s="1"/>
      </tp>
      <tp t="s">
        <v>#N/A N/A</v>
        <stp/>
        <stp>BDH|16414300704486305436</stp>
        <tr r="D120" s="1"/>
      </tp>
      <tp t="s">
        <v>#N/A N/A</v>
        <stp/>
        <stp>BDH|11499204364771377311</stp>
        <tr r="D318" s="1"/>
      </tp>
      <tp t="s">
        <v>#N/A N/A</v>
        <stp/>
        <stp>BDH|16504389527255714581</stp>
        <tr r="D644" s="1"/>
      </tp>
      <tp t="s">
        <v>#N/A N/A</v>
        <stp/>
        <stp>BDH|10561583707522600098</stp>
        <tr r="D1270" s="1"/>
      </tp>
      <tp t="s">
        <v>#N/A N/A</v>
        <stp/>
        <stp>BDH|18178654270507935984</stp>
        <tr r="D1252" s="1"/>
      </tp>
      <tp t="s">
        <v>#N/A N/A</v>
        <stp/>
        <stp>BDH|14246011810191349350</stp>
        <tr r="D1182" s="1"/>
      </tp>
      <tp t="s">
        <v>#N/A N/A</v>
        <stp/>
        <stp>BDH|14162454403415660246</stp>
        <tr r="D1772" s="1"/>
      </tp>
      <tp t="s">
        <v>#N/A N/A</v>
        <stp/>
        <stp>BDH|18249871719236950012</stp>
        <tr r="D334" s="1"/>
      </tp>
      <tp t="s">
        <v>#N/A N/A</v>
        <stp/>
        <stp>BDH|15225200759000942561</stp>
        <tr r="D2198" s="1"/>
      </tp>
      <tp t="s">
        <v>#N/A N/A</v>
        <stp/>
        <stp>BDH|16552782908701210737</stp>
        <tr r="D1338" s="1"/>
      </tp>
      <tp t="s">
        <v>#N/A N/A</v>
        <stp/>
        <stp>BDH|11300735410041110151</stp>
        <tr r="D1966" s="1"/>
      </tp>
      <tp t="s">
        <v>#N/A N/A</v>
        <stp/>
        <stp>BDH|14029747046840191046</stp>
        <tr r="D892" s="1"/>
      </tp>
      <tp t="s">
        <v>#N/A N/A</v>
        <stp/>
        <stp>BDH|10785010175434719422</stp>
        <tr r="D788" s="1"/>
      </tp>
      <tp t="s">
        <v>#N/A N/A</v>
        <stp/>
        <stp>BDH|13274539523322655125</stp>
        <tr r="D1840" s="1"/>
      </tp>
      <tp t="s">
        <v>#N/A N/A</v>
        <stp/>
        <stp>BDH|13051897624258952620</stp>
        <tr r="D1758" s="1"/>
      </tp>
      <tp t="s">
        <v>#N/A N/A</v>
        <stp/>
        <stp>BDH|16345402213020031499</stp>
        <tr r="D1174" s="1"/>
      </tp>
      <tp t="s">
        <v>#N/A N/A</v>
        <stp/>
        <stp>BDH|13817722704465147666</stp>
        <tr r="D200" s="1"/>
      </tp>
      <tp t="s">
        <v>#N/A N/A</v>
        <stp/>
        <stp>BDH|10848763536844225722</stp>
        <tr r="D198" s="1"/>
      </tp>
      <tp t="s">
        <v>#N/A N/A</v>
        <stp/>
        <stp>BDH|12030344526156286281</stp>
        <tr r="D1168" s="1"/>
      </tp>
      <tp t="s">
        <v>#N/A N/A</v>
        <stp/>
        <stp>BDH|11903611312686547770</stp>
        <tr r="D1706" s="1"/>
      </tp>
      <tp t="s">
        <v>#N/A N/A</v>
        <stp/>
        <stp>BDH|15647241116730938154</stp>
        <tr r="D1354" s="1"/>
      </tp>
      <tp t="s">
        <v>#N/A N/A</v>
        <stp/>
        <stp>BDH|12526222609857524009</stp>
        <tr r="D474" s="1"/>
      </tp>
      <tp t="s">
        <v>#N/A N/A</v>
        <stp/>
        <stp>BDH|10277543132177981670</stp>
        <tr r="D746" s="1"/>
      </tp>
      <tp t="s">
        <v>#N/A N/A</v>
        <stp/>
        <stp>BDH|12003598564310723608</stp>
        <tr r="D1274" s="1"/>
      </tp>
      <tp t="s">
        <v>#N/A N/A</v>
        <stp/>
        <stp>BDH|13428113750809786987</stp>
        <tr r="D2034" s="1"/>
      </tp>
      <tp t="s">
        <v>#N/A N/A</v>
        <stp/>
        <stp>BDH|17089865219478774152</stp>
        <tr r="D2026" s="1"/>
      </tp>
      <tp t="s">
        <v>#N/A N/A</v>
        <stp/>
        <stp>BDH|11683690462090195612</stp>
        <tr r="D1044" s="1"/>
      </tp>
      <tp t="s">
        <v>#N/A N/A</v>
        <stp/>
        <stp>BDH|16586133638351402263</stp>
        <tr r="D1002" s="1"/>
      </tp>
      <tp t="s">
        <v>#N/A N/A</v>
        <stp/>
        <stp>BDH|15374213769933578524</stp>
        <tr r="D1324" s="1"/>
      </tp>
      <tp t="s">
        <v>#N/A N/A</v>
        <stp/>
        <stp>BDH|17235100508498491922</stp>
        <tr r="D236" s="1"/>
      </tp>
      <tp t="s">
        <v>#N/A N/A</v>
        <stp/>
        <stp>BDH|11465730604373614297</stp>
        <tr r="D1330" s="1"/>
      </tp>
      <tp t="s">
        <v>#N/A N/A</v>
        <stp/>
        <stp>BDH|18005281144671544860</stp>
        <tr r="D2184" s="1"/>
      </tp>
      <tp t="s">
        <v>#N/A N/A</v>
        <stp/>
        <stp>BDH|10260127038870686512</stp>
        <tr r="D114" s="1"/>
      </tp>
      <tp t="s">
        <v>#N/A N/A</v>
        <stp/>
        <stp>BDH|13652278282569878748</stp>
        <tr r="D1170" s="1"/>
      </tp>
      <tp t="s">
        <v>#N/A N/A</v>
        <stp/>
        <stp>BDH|10016658275467601182</stp>
        <tr r="D1004" s="1"/>
      </tp>
      <tp t="s">
        <v>#N/A N/A</v>
        <stp/>
        <stp>BDH|16687492541308516955</stp>
        <tr r="D1946" s="1"/>
      </tp>
      <tp t="s">
        <v>#N/A N/A</v>
        <stp/>
        <stp>BDH|13339451530015173697</stp>
        <tr r="D2008" s="1"/>
      </tp>
      <tp t="s">
        <v>#N/A N/A</v>
        <stp/>
        <stp>BDH|18359723634900368873</stp>
        <tr r="D1910" s="1"/>
      </tp>
      <tp t="s">
        <v>#N/A N/A</v>
        <stp/>
        <stp>BDH|11228759045240122630</stp>
        <tr r="D2016" s="1"/>
      </tp>
      <tp t="s">
        <v>#N/A N/A</v>
        <stp/>
        <stp>BDH|16586747165135230667</stp>
        <tr r="D412" s="1"/>
      </tp>
      <tp t="s">
        <v>#N/A N/A</v>
        <stp/>
        <stp>BDH|10693475906488132865</stp>
        <tr r="D386" s="1"/>
      </tp>
      <tp t="s">
        <v>#N/A N/A</v>
        <stp/>
        <stp>BDH|16341191729112834381</stp>
        <tr r="D234" s="1"/>
      </tp>
      <tp t="s">
        <v>#N/A N/A</v>
        <stp/>
        <stp>BDH|13604817704347383851</stp>
        <tr r="D662" s="1"/>
      </tp>
      <tp t="s">
        <v>#N/A N/A</v>
        <stp/>
        <stp>BDH|16223143342531842693</stp>
        <tr r="D1204" s="1"/>
      </tp>
      <tp t="s">
        <v>#N/A N/A</v>
        <stp/>
        <stp>BDH|14829596015107032317</stp>
        <tr r="D452" s="1"/>
      </tp>
      <tp t="s">
        <v>#N/A N/A</v>
        <stp/>
        <stp>BDH|15545165334863256009</stp>
        <tr r="D514" s="1"/>
      </tp>
      <tp t="s">
        <v>#N/A N/A</v>
        <stp/>
        <stp>BDH|17462489334105565193</stp>
        <tr r="D1802" s="1"/>
      </tp>
      <tp t="s">
        <v>#N/A N/A</v>
        <stp/>
        <stp>BDH|17342968932501581861</stp>
        <tr r="D1692" s="1"/>
      </tp>
      <tp t="s">
        <v>#N/A N/A</v>
        <stp/>
        <stp>BDH|14867598854857510774</stp>
        <tr r="D1464" s="1"/>
      </tp>
      <tp t="s">
        <v>#N/A N/A</v>
        <stp/>
        <stp>BDH|17062244184920169970</stp>
        <tr r="D560" s="1"/>
      </tp>
      <tp t="s">
        <v>#N/A N/A</v>
        <stp/>
        <stp>BDH|15718566550744630512</stp>
        <tr r="D1474" s="1"/>
      </tp>
      <tp t="s">
        <v>#N/A N/A</v>
        <stp/>
        <stp>BDH|10025410118190610194</stp>
        <tr r="D358" s="1"/>
      </tp>
      <tp t="s">
        <v>#N/A N/A</v>
        <stp/>
        <stp>BDH|17406379703932113274</stp>
        <tr r="D470" s="1"/>
      </tp>
      <tp t="s">
        <v>#N/A N/A</v>
        <stp/>
        <stp>BDH|10112484334955748634</stp>
        <tr r="D768" s="1"/>
      </tp>
      <tp t="s">
        <v>#N/A N/A</v>
        <stp/>
        <stp>BDH|14272725558382715061</stp>
        <tr r="D1982" s="1"/>
      </tp>
      <tp t="s">
        <v>#N/A N/A</v>
        <stp/>
        <stp>BDH|16989130335436448628</stp>
        <tr r="D824" s="1"/>
      </tp>
      <tp t="s">
        <v>#N/A N/A</v>
        <stp/>
        <stp>BDH|17094488417841117763</stp>
        <tr r="D1386" s="1"/>
      </tp>
      <tp t="s">
        <v>#N/A N/A</v>
        <stp/>
        <stp>BDH|10782515840891845460</stp>
        <tr r="D420" s="1"/>
      </tp>
      <tp t="s">
        <v>#N/A N/A</v>
        <stp/>
        <stp>BDH|15075564447586139682</stp>
        <tr r="D1634" s="1"/>
      </tp>
      <tp t="s">
        <v>#N/A N/A</v>
        <stp/>
        <stp>BDH|11162745221357781780</stp>
        <tr r="D46" s="1"/>
      </tp>
      <tp t="s">
        <v>#N/A N/A</v>
        <stp/>
        <stp>BDH|10994073573330627307</stp>
        <tr r="D366" s="1"/>
      </tp>
      <tp t="s">
        <v>#N/A N/A</v>
        <stp/>
        <stp>BDH|15471860599325650561</stp>
        <tr r="D1960" s="1"/>
      </tp>
      <tp t="s">
        <v>#N/A N/A</v>
        <stp/>
        <stp>BDH|16974150605320604341</stp>
        <tr r="D1450" s="1"/>
      </tp>
      <tp t="s">
        <v>#N/A N/A</v>
        <stp/>
        <stp>BDH|16243548778454215461</stp>
        <tr r="D1046" s="1"/>
      </tp>
      <tp t="s">
        <v>#N/A N/A</v>
        <stp/>
        <stp>BDH|10791008998234718920</stp>
        <tr r="D2158" s="1"/>
      </tp>
      <tp t="s">
        <v>#N/A N/A</v>
        <stp/>
        <stp>BDH|16947142352130077657</stp>
        <tr r="D6" s="1"/>
      </tp>
      <tp t="s">
        <v>#N/A N/A</v>
        <stp/>
        <stp>BDH|16064723618856819289</stp>
        <tr r="D562" s="1"/>
      </tp>
      <tp t="s">
        <v>#N/A N/A</v>
        <stp/>
        <stp>BDH|13049596754267663067</stp>
        <tr r="D744" s="1"/>
      </tp>
      <tp t="s">
        <v>#N/A N/A</v>
        <stp/>
        <stp>BDH|16684097947921237775</stp>
        <tr r="D1392" s="1"/>
      </tp>
      <tp t="s">
        <v>#N/A N/A</v>
        <stp/>
        <stp>BDH|14980616421521578501</stp>
        <tr r="D1284" s="1"/>
      </tp>
      <tp t="s">
        <v>#N/A N/A</v>
        <stp/>
        <stp>BDH|16078452749673990197</stp>
        <tr r="D1076" s="1"/>
      </tp>
      <tp t="s">
        <v>#N/A N/A</v>
        <stp/>
        <stp>BDH|12421297154992680337</stp>
        <tr r="D1466" s="1"/>
      </tp>
      <tp t="s">
        <v>#N/A N/A</v>
        <stp/>
        <stp>BDH|13581121923185967119</stp>
        <tr r="D1602" s="1"/>
      </tp>
      <tp t="s">
        <v>#N/A N/A</v>
        <stp/>
        <stp>BDH|16505212583570969825</stp>
        <tr r="D182" s="1"/>
      </tp>
      <tp t="s">
        <v>#N/A N/A</v>
        <stp/>
        <stp>BDH|11742681104866568510</stp>
        <tr r="D50" s="1"/>
      </tp>
      <tp t="s">
        <v>#N/A N/A</v>
        <stp/>
        <stp>BDH|12873934948198582391</stp>
        <tr r="D690" s="1"/>
      </tp>
      <tp t="s">
        <v>#N/A N/A</v>
        <stp/>
        <stp>BDH|14116033649497173345</stp>
        <tr r="D214" s="1"/>
      </tp>
      <tp t="s">
        <v>#N/A N/A</v>
        <stp/>
        <stp>BDH|10852372218756536139</stp>
        <tr r="D2074" s="1"/>
      </tp>
      <tp t="s">
        <v>#N/A N/A</v>
        <stp/>
        <stp>BDH|12559409264394866187</stp>
        <tr r="D864" s="1"/>
      </tp>
      <tp t="s">
        <v>#N/A N/A</v>
        <stp/>
        <stp>BDH|15246308469684288182</stp>
        <tr r="D882" s="1"/>
      </tp>
      <tp t="s">
        <v>#N/A N/A</v>
        <stp/>
        <stp>BDH|17849603255746449782</stp>
        <tr r="D728" s="1"/>
      </tp>
      <tp t="s">
        <v>#N/A N/A</v>
        <stp/>
        <stp>BDH|11357839295965172054</stp>
        <tr r="D1144" s="1"/>
      </tp>
      <tp t="s">
        <v>#N/A N/A</v>
        <stp/>
        <stp>BDH|17282953537511031918</stp>
        <tr r="D158" s="1"/>
      </tp>
      <tp t="s">
        <v>#N/A N/A</v>
        <stp/>
        <stp>BDH|15203788002255963217</stp>
        <tr r="D1058" s="1"/>
      </tp>
      <tp t="s">
        <v>#N/A N/A</v>
        <stp/>
        <stp>BDH|16249235448945862016</stp>
        <tr r="D1704" s="1"/>
      </tp>
      <tp t="s">
        <v>#N/A N/A</v>
        <stp/>
        <stp>BDH|13680725233954208659</stp>
        <tr r="D666" s="1"/>
      </tp>
      <tp t="s">
        <v>#N/A N/A</v>
        <stp/>
        <stp>BDH|15655515815931657540</stp>
        <tr r="D1958" s="1"/>
      </tp>
      <tp t="s">
        <v>#N/A N/A</v>
        <stp/>
        <stp>BDH|11526645821035571553</stp>
        <tr r="D612" s="1"/>
      </tp>
      <tp t="s">
        <v>#N/A N/A</v>
        <stp/>
        <stp>BDH|15718202474462569764</stp>
        <tr r="D28" s="1"/>
      </tp>
      <tp t="s">
        <v>#N/A N/A</v>
        <stp/>
        <stp>BDH|10643993695315890015</stp>
        <tr r="D1380" s="1"/>
      </tp>
      <tp t="s">
        <v>#N/A N/A</v>
        <stp/>
        <stp>BDH|14197384253515836216</stp>
        <tr r="D192" s="1"/>
      </tp>
      <tp t="s">
        <v>#N/A N/A</v>
        <stp/>
        <stp>BDH|13120874995620907794</stp>
        <tr r="D614" s="1"/>
      </tp>
      <tp t="s">
        <v>#N/A N/A</v>
        <stp/>
        <stp>BDH|10827584566305377366</stp>
        <tr r="D870" s="1"/>
      </tp>
      <tp t="s">
        <v>#N/A N/A</v>
        <stp/>
        <stp>BDH|17629100158743928557</stp>
        <tr r="D1700" s="1"/>
      </tp>
      <tp t="s">
        <v>#N/A N/A</v>
        <stp/>
        <stp>BDH|15719368313882040002</stp>
        <tr r="D370" s="1"/>
      </tp>
      <tp t="s">
        <v>#N/A N/A</v>
        <stp/>
        <stp>BDH|17173735557712439232</stp>
        <tr r="D1888" s="1"/>
      </tp>
      <tp t="s">
        <v>#N/A N/A</v>
        <stp/>
        <stp>BDH|16141261684451591832</stp>
        <tr r="D1108" s="1"/>
      </tp>
      <tp t="s">
        <v>#N/A N/A</v>
        <stp/>
        <stp>BDH|13750997332175887916</stp>
        <tr r="D290" s="1"/>
      </tp>
      <tp t="s">
        <v>#N/A N/A</v>
        <stp/>
        <stp>BDH|14872700272764990565</stp>
        <tr r="D862" s="1"/>
      </tp>
      <tp t="s">
        <v>#N/A N/A</v>
        <stp/>
        <stp>BDH|16239903115423706855</stp>
        <tr r="D624" s="1"/>
      </tp>
      <tp t="s">
        <v>#N/A N/A</v>
        <stp/>
        <stp>BDH|12475854006436391918</stp>
        <tr r="D476" s="1"/>
      </tp>
      <tp t="s">
        <v>#N/A N/A</v>
        <stp/>
        <stp>BDH|17412108115761774320</stp>
        <tr r="D1846" s="1"/>
      </tp>
      <tp t="s">
        <v>#N/A N/A</v>
        <stp/>
        <stp>BDH|14764439632394378215</stp>
        <tr r="D1860" s="1"/>
      </tp>
      <tp t="s">
        <v>#N/A N/A</v>
        <stp/>
        <stp>BDH|10025440626745669604</stp>
        <tr r="D994" s="1"/>
      </tp>
      <tp t="s">
        <v>#N/A N/A</v>
        <stp/>
        <stp>BDH|11209337566922080333</stp>
        <tr r="D2290" s="1"/>
      </tp>
      <tp t="s">
        <v>#N/A N/A</v>
        <stp/>
        <stp>BDH|17708533847246208563</stp>
        <tr r="D2002" s="1"/>
      </tp>
      <tp t="s">
        <v>#N/A N/A</v>
        <stp/>
        <stp>BDH|18267186288900005458</stp>
        <tr r="D1296" s="1"/>
      </tp>
      <tp t="s">
        <v>#N/A N/A</v>
        <stp/>
        <stp>BDH|15282922793352299264</stp>
        <tr r="D1938" s="1"/>
      </tp>
      <tp t="s">
        <v>#N/A N/A</v>
        <stp/>
        <stp>BDH|14967767344077411591</stp>
        <tr r="D742" s="1"/>
      </tp>
      <tp t="s">
        <v>#N/A N/A</v>
        <stp/>
        <stp>BDH|14405034482648308107</stp>
        <tr r="D1702" s="1"/>
      </tp>
      <tp t="s">
        <v>#N/A N/A</v>
        <stp/>
        <stp>BDH|11823023861626774459</stp>
        <tr r="D530" s="1"/>
      </tp>
      <tp t="s">
        <v>#N/A N/A</v>
        <stp/>
        <stp>BDH|11713154116854494086</stp>
        <tr r="D904" s="1"/>
      </tp>
      <tp t="s">
        <v>#N/A N/A</v>
        <stp/>
        <stp>BDH|16820186827461978161</stp>
        <tr r="D2214" s="1"/>
      </tp>
      <tp t="s">
        <v>#N/A N/A</v>
        <stp/>
        <stp>BDH|12468423502823494080</stp>
        <tr r="D418" s="1"/>
      </tp>
      <tp t="s">
        <v>#N/A N/A</v>
        <stp/>
        <stp>BDH|14084663377050274087</stp>
        <tr r="D712" s="1"/>
      </tp>
      <tp t="s">
        <v>#N/A N/A</v>
        <stp/>
        <stp>BDH|16401667605765820058</stp>
        <tr r="D912" s="1"/>
      </tp>
      <tp t="s">
        <v>#N/A N/A</v>
        <stp/>
        <stp>BDH|15196860859149619424</stp>
        <tr r="D2306" s="1"/>
      </tp>
      <tp t="s">
        <v>#N/A N/A</v>
        <stp/>
        <stp>BDH|13856570415413159110</stp>
        <tr r="D2088" s="1"/>
      </tp>
      <tp t="s">
        <v>#N/A N/A</v>
        <stp/>
        <stp>BDH|18061556169248918686</stp>
        <tr r="D2042" s="1"/>
      </tp>
      <tp t="s">
        <v>#N/A N/A</v>
        <stp/>
        <stp>BDH|10296759258180458777</stp>
        <tr r="D1918" s="1"/>
      </tp>
      <tp t="s">
        <v>#N/A N/A</v>
        <stp/>
        <stp>BDH|11771147309283595639</stp>
        <tr r="D410" s="1"/>
      </tp>
      <tp t="s">
        <v>#N/A N/A</v>
        <stp/>
        <stp>BDH|14157467952765102581</stp>
        <tr r="D154" s="1"/>
      </tp>
      <tp t="s">
        <v>#N/A N/A</v>
        <stp/>
        <stp>BDH|14750268658207599134</stp>
        <tr r="D1188" s="1"/>
      </tp>
      <tp t="s">
        <v>#N/A N/A</v>
        <stp/>
        <stp>BDH|14339115412520819163</stp>
        <tr r="D1530" s="1"/>
      </tp>
    </main>
    <main first="bofaddin.rtdserver">
      <tp t="s">
        <v>#N/A N/A</v>
        <stp/>
        <stp>BDH|8170057408474643001</stp>
        <tr r="D970" s="1"/>
      </tp>
      <tp t="s">
        <v>#N/A N/A</v>
        <stp/>
        <stp>BDH|3200772407308863000</stp>
        <tr r="D966" s="1"/>
      </tp>
      <tp t="s">
        <v>#N/A N/A</v>
        <stp/>
        <stp>BDH|2903439012829616246</stp>
        <tr r="D564" s="1"/>
      </tp>
      <tp t="s">
        <v>#N/A N/A</v>
        <stp/>
        <stp>BDH|4342893063385523376</stp>
        <tr r="D552" s="1"/>
      </tp>
      <tp t="s">
        <v>#N/A N/A</v>
        <stp/>
        <stp>BDH|9846459146141562458</stp>
        <tr r="D288" s="1"/>
      </tp>
      <tp t="s">
        <v>#N/A N/A</v>
        <stp/>
        <stp>BDH|9967268624620223527</stp>
        <tr r="D1974" s="1"/>
      </tp>
      <tp t="s">
        <v>#N/A N/A</v>
        <stp/>
        <stp>BDH|3375049698012376448</stp>
        <tr r="D1548" s="1"/>
      </tp>
      <tp t="s">
        <v>#N/A N/A</v>
        <stp/>
        <stp>BDH|1904772081182156065</stp>
        <tr r="D502" s="1"/>
      </tp>
      <tp t="s">
        <v>#N/A N/A</v>
        <stp/>
        <stp>BDH|7999999332182943333</stp>
        <tr r="D622" s="1"/>
      </tp>
      <tp t="s">
        <v>#N/A N/A</v>
        <stp/>
        <stp>BDH|5884378986684610666</stp>
        <tr r="D1080" s="1"/>
      </tp>
      <tp t="s">
        <v>#N/A N/A</v>
        <stp/>
        <stp>BDH|6101883542540436600</stp>
        <tr r="D1864" s="1"/>
      </tp>
      <tp t="s">
        <v>#N/A N/A</v>
        <stp/>
        <stp>BDH|7973825683642740906</stp>
        <tr r="D600" s="1"/>
      </tp>
      <tp t="s">
        <v>#N/A N/A</v>
        <stp/>
        <stp>BDH|5425841649577415205</stp>
        <tr r="D1034" s="1"/>
      </tp>
      <tp t="s">
        <v>#N/A N/A</v>
        <stp/>
        <stp>BDH|2004863798496860956</stp>
        <tr r="D1884" s="1"/>
      </tp>
      <tp t="s">
        <v>#N/A N/A</v>
        <stp/>
        <stp>BDH|1016352793551525609</stp>
        <tr r="D1202" s="1"/>
      </tp>
      <tp t="s">
        <v>#N/A N/A</v>
        <stp/>
        <stp>BDH|4377246436790013916</stp>
        <tr r="D436" s="1"/>
      </tp>
      <tp t="s">
        <v>#N/A N/A</v>
        <stp/>
        <stp>BDH|6496922122486491703</stp>
        <tr r="D1718" s="1"/>
      </tp>
      <tp t="s">
        <v>#N/A N/A</v>
        <stp/>
        <stp>BDH|8497786104335812606</stp>
        <tr r="D1892" s="1"/>
      </tp>
      <tp t="s">
        <v>#N/A N/A</v>
        <stp/>
        <stp>BDH|9131913423158615643</stp>
        <tr r="D1242" s="1"/>
      </tp>
      <tp t="s">
        <v>#N/A N/A</v>
        <stp/>
        <stp>BDH|9108461677070718610</stp>
        <tr r="D1824" s="1"/>
      </tp>
      <tp t="s">
        <v>#N/A N/A</v>
        <stp/>
        <stp>BDH|6195236895767984682</stp>
        <tr r="D1582" s="1"/>
      </tp>
      <tp t="s">
        <v>#N/A N/A</v>
        <stp/>
        <stp>BDH|2932620729429097342</stp>
        <tr r="D444" s="1"/>
      </tp>
      <tp t="s">
        <v>#N/A N/A</v>
        <stp/>
        <stp>BDH|7677472183365366260</stp>
        <tr r="D842" s="1"/>
      </tp>
      <tp t="s">
        <v>#N/A N/A</v>
        <stp/>
        <stp>BDH|4906942268664607341</stp>
        <tr r="D998" s="1"/>
      </tp>
      <tp t="s">
        <v>#N/A N/A</v>
        <stp/>
        <stp>BDH|7561661348628938157</stp>
        <tr r="D1436" s="1"/>
      </tp>
      <tp t="s">
        <v>#N/A N/A</v>
        <stp/>
        <stp>BDH|8726731276231359560</stp>
        <tr r="D1030" s="1"/>
      </tp>
      <tp t="s">
        <v>#N/A N/A</v>
        <stp/>
        <stp>BDH|3063783786712088292</stp>
        <tr r="D1556" s="1"/>
      </tp>
      <tp t="s">
        <v>#N/A N/A</v>
        <stp/>
        <stp>BDH|5736022347809789414</stp>
        <tr r="D222" s="1"/>
      </tp>
      <tp t="s">
        <v>#N/A N/A</v>
        <stp/>
        <stp>BDH|9143338329995841162</stp>
        <tr r="D196" s="1"/>
      </tp>
      <tp t="s">
        <v>#N/A N/A</v>
        <stp/>
        <stp>BDH|8683744260712564724</stp>
        <tr r="D2254" s="1"/>
      </tp>
      <tp t="s">
        <v>#N/A N/A</v>
        <stp/>
        <stp>BDH|9810928168213196897</stp>
        <tr r="D1190" s="1"/>
      </tp>
      <tp t="s">
        <v>#N/A N/A</v>
        <stp/>
        <stp>BDH|8917724642524682250</stp>
        <tr r="D1446" s="1"/>
      </tp>
      <tp t="s">
        <v>#N/A N/A</v>
        <stp/>
        <stp>BDH|4587776388740387615</stp>
        <tr r="D2124" s="1"/>
      </tp>
      <tp t="s">
        <v>#N/A N/A</v>
        <stp/>
        <stp>BDH|9772456619040213116</stp>
        <tr r="D2122" s="1"/>
      </tp>
      <tp t="s">
        <v>#N/A N/A</v>
        <stp/>
        <stp>BDH|3848297206909906565</stp>
        <tr r="D2006" s="1"/>
      </tp>
      <tp t="s">
        <v>#N/A N/A</v>
        <stp/>
        <stp>BDH|6817847064701542440</stp>
        <tr r="D1454" s="1"/>
      </tp>
      <tp t="s">
        <v>#N/A N/A</v>
        <stp/>
        <stp>BDH|1267476922233619985</stp>
        <tr r="D1018" s="1"/>
      </tp>
      <tp t="s">
        <v>#N/A N/A</v>
        <stp/>
        <stp>BDH|3324980843283794019</stp>
        <tr r="D54" s="1"/>
      </tp>
      <tp t="s">
        <v>#N/A N/A</v>
        <stp/>
        <stp>BDH|7832062476128716515</stp>
        <tr r="D2152" s="1"/>
      </tp>
      <tp t="s">
        <v>#N/A N/A</v>
        <stp/>
        <stp>BDH|7251441759609245223</stp>
        <tr r="D1118" s="1"/>
      </tp>
      <tp t="s">
        <v>#N/A N/A</v>
        <stp/>
        <stp>BDH|5165391236639018116</stp>
        <tr r="D376" s="1"/>
      </tp>
      <tp t="s">
        <v>#N/A N/A</v>
        <stp/>
        <stp>BDH|3856471224711461908</stp>
        <tr r="D44" s="1"/>
      </tp>
      <tp t="s">
        <v>#N/A N/A</v>
        <stp/>
        <stp>BDH|6440419662708046183</stp>
        <tr r="D2240" s="1"/>
      </tp>
      <tp t="s">
        <v>#N/A N/A</v>
        <stp/>
        <stp>BDH|3783287013209315433</stp>
        <tr r="D1928" s="1"/>
      </tp>
      <tp t="s">
        <v>#N/A N/A</v>
        <stp/>
        <stp>BDH|1000547669056860980</stp>
        <tr r="D1400" s="1"/>
      </tp>
      <tp t="s">
        <v>#N/A N/A</v>
        <stp/>
        <stp>BDH|2660935000234848202</stp>
        <tr r="D1098" s="1"/>
      </tp>
      <tp t="s">
        <v>#N/A N/A</v>
        <stp/>
        <stp>BDH|8915593324404008690</stp>
        <tr r="D1056" s="1"/>
      </tp>
      <tp t="s">
        <v>#N/A N/A</v>
        <stp/>
        <stp>BDH|7303956101852641135</stp>
        <tr r="D492" s="1"/>
      </tp>
      <tp t="s">
        <v>#N/A N/A</v>
        <stp/>
        <stp>BDH|7560266180666822685</stp>
        <tr r="D430" s="1"/>
      </tp>
      <tp t="s">
        <v>#N/A N/A</v>
        <stp/>
        <stp>BDH|3844948118920560623</stp>
        <tr r="D494" s="1"/>
      </tp>
      <tp t="s">
        <v>#N/A N/A</v>
        <stp/>
        <stp>BDH|7330119864348631539</stp>
        <tr r="D898" s="1"/>
      </tp>
      <tp t="s">
        <v>#N/A N/A</v>
        <stp/>
        <stp>BDH|4612361423848931092</stp>
        <tr r="D962" s="1"/>
      </tp>
      <tp t="s">
        <v>#N/A N/A</v>
        <stp/>
        <stp>BDH|8116254976827519746</stp>
        <tr r="D126" s="1"/>
      </tp>
      <tp t="s">
        <v>#N/A N/A</v>
        <stp/>
        <stp>BDH|3680516205948399309</stp>
        <tr r="D2098" s="1"/>
      </tp>
      <tp t="s">
        <v>#N/A N/A</v>
        <stp/>
        <stp>BDH|4658880814652344281</stp>
        <tr r="D162" s="1"/>
      </tp>
      <tp t="s">
        <v>#N/A N/A</v>
        <stp/>
        <stp>BDH|8747052771306602434</stp>
        <tr r="D1618" s="1"/>
      </tp>
      <tp t="s">
        <v>#N/A N/A</v>
        <stp/>
        <stp>BDH|5331794450748567295</stp>
        <tr r="D2222" s="1"/>
      </tp>
      <tp t="s">
        <v>#N/A N/A</v>
        <stp/>
        <stp>BDH|6611656587076788359</stp>
        <tr r="D1842" s="1"/>
      </tp>
      <tp t="s">
        <v>#N/A N/A</v>
        <stp/>
        <stp>BDH|4614224191746553469</stp>
        <tr r="D656" s="1"/>
      </tp>
      <tp t="s">
        <v>#N/A N/A</v>
        <stp/>
        <stp>BDH|7022968877683368758</stp>
        <tr r="D1698" s="1"/>
      </tp>
      <tp t="s">
        <v>#N/A N/A</v>
        <stp/>
        <stp>BDH|8655300373212161337</stp>
        <tr r="D36" s="1"/>
      </tp>
      <tp t="s">
        <v>#N/A N/A</v>
        <stp/>
        <stp>BDH|5349452212244548966</stp>
        <tr r="D902" s="1"/>
      </tp>
      <tp t="s">
        <v>#N/A N/A</v>
        <stp/>
        <stp>BDH|8915101410887942244</stp>
        <tr r="D772" s="1"/>
      </tp>
      <tp t="s">
        <v>#N/A N/A</v>
        <stp/>
        <stp>BDH|6301831651503282561</stp>
        <tr r="D1442" s="1"/>
      </tp>
      <tp t="s">
        <v>#N/A N/A</v>
        <stp/>
        <stp>BDH|3381664630909649193</stp>
        <tr r="D1736" s="1"/>
      </tp>
      <tp t="s">
        <v>#N/A N/A</v>
        <stp/>
        <stp>BDH|1868305080120654449</stp>
        <tr r="D848" s="1"/>
      </tp>
      <tp t="s">
        <v>#N/A N/A</v>
        <stp/>
        <stp>BDH|9060559846122902417</stp>
        <tr r="D806" s="1"/>
      </tp>
      <tp t="s">
        <v>#N/A N/A</v>
        <stp/>
        <stp>BDH|7327086593040740072</stp>
        <tr r="D1012" s="1"/>
      </tp>
      <tp t="s">
        <v>#N/A N/A</v>
        <stp/>
        <stp>BDH|8388045841476876466</stp>
        <tr r="D1286" s="1"/>
      </tp>
      <tp t="s">
        <v>#N/A N/A</v>
        <stp/>
        <stp>BDH|5961773797797856287</stp>
        <tr r="D2236" s="1"/>
      </tp>
      <tp t="s">
        <v>#N/A N/A</v>
        <stp/>
        <stp>BDH|2432864632500143783</stp>
        <tr r="D42" s="1"/>
      </tp>
      <tp t="s">
        <v>#N/A N/A</v>
        <stp/>
        <stp>BDH|4655896780238466221</stp>
        <tr r="D404" s="1"/>
      </tp>
      <tp t="s">
        <v>#N/A N/A</v>
        <stp/>
        <stp>BDH|7991251103729411224</stp>
        <tr r="D1756" s="1"/>
      </tp>
      <tp t="s">
        <v>#N/A N/A</v>
        <stp/>
        <stp>BDH|1470567196173567088</stp>
        <tr r="D2342" s="1"/>
      </tp>
      <tp t="s">
        <v>#N/A N/A</v>
        <stp/>
        <stp>BDH|1772207759308552057</stp>
        <tr r="D654" s="1"/>
      </tp>
      <tp t="s">
        <v>#N/A N/A</v>
        <stp/>
        <stp>BDH|1441686183472821380</stp>
        <tr r="D296" s="1"/>
      </tp>
      <tp t="s">
        <v>#N/A N/A</v>
        <stp/>
        <stp>BDH|4822898079993691617</stp>
        <tr r="D1642" s="1"/>
      </tp>
      <tp t="s">
        <v>#N/A N/A</v>
        <stp/>
        <stp>BDH|2236542690472952235</stp>
        <tr r="D1438" s="1"/>
      </tp>
      <tp t="s">
        <v>#N/A N/A</v>
        <stp/>
        <stp>BDH|3823640991415606779</stp>
        <tr r="D1022" s="1"/>
      </tp>
      <tp t="s">
        <v>#N/A N/A</v>
        <stp/>
        <stp>BDH|4795947107335548638</stp>
        <tr r="D1902" s="1"/>
      </tp>
      <tp t="s">
        <v>#N/A N/A</v>
        <stp/>
        <stp>BDH|3809951305236351295</stp>
        <tr r="D810" s="1"/>
      </tp>
      <tp t="s">
        <v>#N/A N/A</v>
        <stp/>
        <stp>BDH|2242043786600111434</stp>
        <tr r="D1494" s="1"/>
      </tp>
      <tp t="s">
        <v>#N/A N/A</v>
        <stp/>
        <stp>BDH|6855353399087612523</stp>
        <tr r="D544" s="1"/>
      </tp>
      <tp t="s">
        <v>#N/A N/A</v>
        <stp/>
        <stp>BDH|9584735754487516273</stp>
        <tr r="D1948" s="1"/>
      </tp>
      <tp t="s">
        <v>#N/A N/A</v>
        <stp/>
        <stp>BDH|7364069236512218814</stp>
        <tr r="D716" s="1"/>
      </tp>
      <tp t="s">
        <v>#N/A N/A</v>
        <stp/>
        <stp>BDH|7367441449650720983</stp>
        <tr r="D784" s="1"/>
      </tp>
      <tp t="s">
        <v>#N/A N/A</v>
        <stp/>
        <stp>BDH|4445487158418416318</stp>
        <tr r="D1088" s="1"/>
      </tp>
      <tp t="s">
        <v>#N/A N/A</v>
        <stp/>
        <stp>BDH|5770813700422816192</stp>
        <tr r="D2172" s="1"/>
      </tp>
      <tp t="s">
        <v>#N/A N/A</v>
        <stp/>
        <stp>BDH|7660877971755799300</stp>
        <tr r="D204" s="1"/>
      </tp>
      <tp t="s">
        <v>#N/A N/A</v>
        <stp/>
        <stp>BDH|9398825665058763145</stp>
        <tr r="D188" s="1"/>
      </tp>
      <tp t="s">
        <v>#N/A N/A</v>
        <stp/>
        <stp>BDH|3744178296532465769</stp>
        <tr r="D1116" s="1"/>
      </tp>
      <tp t="s">
        <v>#N/A N/A</v>
        <stp/>
        <stp>BDH|8812993499875956352</stp>
        <tr r="D908" s="1"/>
      </tp>
      <tp t="s">
        <v>#N/A N/A</v>
        <stp/>
        <stp>BDH|8047885718418405717</stp>
        <tr r="D588" s="1"/>
      </tp>
      <tp t="s">
        <v>#N/A N/A</v>
        <stp/>
        <stp>BDH|3029124686537170301</stp>
        <tr r="D1042" s="1"/>
      </tp>
      <tp t="s">
        <v>#N/A N/A</v>
        <stp/>
        <stp>BDH|2409373687027703197</stp>
        <tr r="D1558" s="1"/>
      </tp>
      <tp t="s">
        <v>#N/A N/A</v>
        <stp/>
        <stp>BDH|8186795315168034974</stp>
        <tr r="D302" s="1"/>
      </tp>
      <tp t="s">
        <v>#N/A N/A</v>
        <stp/>
        <stp>BDH|7735184460299369672</stp>
        <tr r="D880" s="1"/>
      </tp>
      <tp t="s">
        <v>#N/A N/A</v>
        <stp/>
        <stp>BDH|7215741149472462904</stp>
        <tr r="D1024" s="1"/>
      </tp>
      <tp t="s">
        <v>#N/A N/A</v>
        <stp/>
        <stp>BDH|3621186984413178636</stp>
        <tr r="D1730" s="1"/>
      </tp>
      <tp t="s">
        <v>#N/A N/A</v>
        <stp/>
        <stp>BDH|8463137852616834558</stp>
        <tr r="D2072" s="1"/>
      </tp>
      <tp t="s">
        <v>#N/A N/A</v>
        <stp/>
        <stp>BDH|8376814489381671645</stp>
        <tr r="D1612" s="1"/>
      </tp>
      <tp t="s">
        <v>#N/A N/A</v>
        <stp/>
        <stp>BDH|2085744811738856347</stp>
        <tr r="D258" s="1"/>
      </tp>
      <tp t="s">
        <v>#N/A N/A</v>
        <stp/>
        <stp>BDH|8507527659314237327</stp>
        <tr r="D2262" s="1"/>
      </tp>
      <tp t="s">
        <v>#N/A N/A</v>
        <stp/>
        <stp>BDH|8523094535354621011</stp>
        <tr r="D38" s="1"/>
      </tp>
      <tp t="s">
        <v>#N/A N/A</v>
        <stp/>
        <stp>BDH|6955844990478338000</stp>
        <tr r="D122" s="1"/>
      </tp>
      <tp t="s">
        <v>#N/A N/A</v>
        <stp/>
        <stp>BDH|2047632884096873507</stp>
        <tr r="D26" s="1"/>
      </tp>
      <tp t="s">
        <v>#N/A N/A</v>
        <stp/>
        <stp>BDH|6367563929767970995</stp>
        <tr r="D462" s="1"/>
      </tp>
      <tp t="s">
        <v>#N/A N/A</v>
        <stp/>
        <stp>BDH|1282631160249919740</stp>
        <tr r="D1774" s="1"/>
      </tp>
      <tp t="s">
        <v>#N/A N/A</v>
        <stp/>
        <stp>BDH|5345025538018228162</stp>
        <tr r="D988" s="1"/>
      </tp>
      <tp t="s">
        <v>#N/A N/A</v>
        <stp/>
        <stp>BDH|1050971764454735564</stp>
        <tr r="D1994" s="1"/>
      </tp>
      <tp t="s">
        <v>#N/A N/A</v>
        <stp/>
        <stp>BDH|1632485769049774528</stp>
        <tr r="D838" s="1"/>
      </tp>
      <tp t="s">
        <v>#N/A N/A</v>
        <stp/>
        <stp>BDH|5090297481423211383</stp>
        <tr r="D790" s="1"/>
      </tp>
      <tp t="s">
        <v>#N/A N/A</v>
        <stp/>
        <stp>BDH|2543127483175665114</stp>
        <tr r="D1658" s="1"/>
      </tp>
      <tp t="s">
        <v>#N/A N/A</v>
        <stp/>
        <stp>BDH|2023930357777123652</stp>
        <tr r="D372" s="1"/>
      </tp>
      <tp t="s">
        <v>#N/A N/A</v>
        <stp/>
        <stp>BDH|4479756233039567672</stp>
        <tr r="D1794" s="1"/>
      </tp>
      <tp t="s">
        <v>#N/A N/A</v>
        <stp/>
        <stp>BDH|3382333298257081188</stp>
        <tr r="D458" s="1"/>
      </tp>
      <tp t="s">
        <v>#N/A N/A</v>
        <stp/>
        <stp>BDH|2511986089124182851</stp>
        <tr r="D558" s="1"/>
      </tp>
      <tp t="s">
        <v>#N/A N/A</v>
        <stp/>
        <stp>BDH|9462487024076049691</stp>
        <tr r="D592" s="1"/>
      </tp>
      <tp t="s">
        <v>#N/A N/A</v>
        <stp/>
        <stp>BDH|8470778997691150840</stp>
        <tr r="D1282" s="1"/>
      </tp>
      <tp t="s">
        <v>#N/A N/A</v>
        <stp/>
        <stp>BDH|9197649351330230509</stp>
        <tr r="D1482" s="1"/>
      </tp>
      <tp t="s">
        <v>#N/A N/A</v>
        <stp/>
        <stp>BDH|7812000428128218248</stp>
        <tr r="D698" s="1"/>
      </tp>
      <tp t="s">
        <v>#N/A N/A</v>
        <stp/>
        <stp>BDH|2848790394920342305</stp>
        <tr r="D758" s="1"/>
      </tp>
      <tp t="s">
        <v>#N/A N/A</v>
        <stp/>
        <stp>BDH|2565532928679091399</stp>
        <tr r="D2110" s="1"/>
      </tp>
      <tp t="s">
        <v>#N/A N/A</v>
        <stp/>
        <stp>BDH|9062497516491831203</stp>
        <tr r="D1318" s="1"/>
      </tp>
      <tp t="s">
        <v>#N/A N/A</v>
        <stp/>
        <stp>BDH|6634580740771125980</stp>
        <tr r="D1740" s="1"/>
      </tp>
      <tp t="s">
        <v>#N/A N/A</v>
        <stp/>
        <stp>BDH|3291205739228444585</stp>
        <tr r="D774" s="1"/>
      </tp>
      <tp t="s">
        <v>#N/A N/A</v>
        <stp/>
        <stp>BDH|8400771624417735544</stp>
        <tr r="D378" s="1"/>
      </tp>
      <tp t="s">
        <v>#N/A N/A</v>
        <stp/>
        <stp>BDH|4253311466138341625</stp>
        <tr r="D1830" s="1"/>
      </tp>
      <tp t="s">
        <v>#N/A N/A</v>
        <stp/>
        <stp>BDH|2912655917478986271</stp>
        <tr r="D338" s="1"/>
      </tp>
      <tp t="s">
        <v>#N/A N/A</v>
        <stp/>
        <stp>BDH|77034083128191293</stp>
        <tr r="D1954" s="1"/>
      </tp>
      <tp t="s">
        <v>#N/A N/A</v>
        <stp/>
        <stp>BDH|4028895980568457476</stp>
        <tr r="D2086" s="1"/>
      </tp>
      <tp t="s">
        <v>#N/A N/A</v>
        <stp/>
        <stp>BDH|3006941249813015574</stp>
        <tr r="D946" s="1"/>
      </tp>
      <tp t="s">
        <v>#N/A N/A</v>
        <stp/>
        <stp>BDH|6088506199923416166</stp>
        <tr r="D2298" s="1"/>
      </tp>
      <tp t="s">
        <v>#N/A N/A</v>
        <stp/>
        <stp>BDH|9091797221677620359</stp>
        <tr r="D1110" s="1"/>
      </tp>
      <tp t="s">
        <v>#N/A N/A</v>
        <stp/>
        <stp>BDH|3037502375589812067</stp>
        <tr r="D1516" s="1"/>
      </tp>
      <tp t="s">
        <v>#N/A N/A</v>
        <stp/>
        <stp>BDH|6733311539147777932</stp>
        <tr r="D1164" s="1"/>
      </tp>
      <tp t="s">
        <v>#N/A N/A</v>
        <stp/>
        <stp>BDH|3308405988955190219</stp>
        <tr r="D1428" s="1"/>
      </tp>
      <tp t="s">
        <v>#N/A N/A</v>
        <stp/>
        <stp>BDH|4418517008559196048</stp>
        <tr r="D1584" s="1"/>
      </tp>
      <tp t="s">
        <v>#N/A N/A</v>
        <stp/>
        <stp>BDH|6279886906954346277</stp>
        <tr r="D1294" s="1"/>
      </tp>
      <tp t="s">
        <v>#N/A N/A</v>
        <stp/>
        <stp>BDH|5014269568568406122</stp>
        <tr r="D1390" s="1"/>
      </tp>
      <tp t="s">
        <v>#N/A N/A</v>
        <stp/>
        <stp>BDH|5039785743478521673</stp>
        <tr r="D578" s="1"/>
      </tp>
      <tp t="s">
        <v>#N/A N/A</v>
        <stp/>
        <stp>BDH|1854063636232747868</stp>
        <tr r="D56" s="1"/>
      </tp>
      <tp t="s">
        <v>#N/A N/A</v>
        <stp/>
        <stp>BDH|3363251496808818867</stp>
        <tr r="D2168" s="1"/>
      </tp>
      <tp t="s">
        <v>#N/A N/A</v>
        <stp/>
        <stp>BDH|2407608310544945931</stp>
        <tr r="D1660" s="1"/>
      </tp>
      <tp t="s">
        <v>#N/A N/A</v>
        <stp/>
        <stp>BDH|2480918348422713550</stp>
        <tr r="D976" s="1"/>
      </tp>
      <tp t="s">
        <v>#N/A N/A</v>
        <stp/>
        <stp>BDH|9139791647254269623</stp>
        <tr r="D718" s="1"/>
      </tp>
      <tp t="s">
        <v>#N/A N/A</v>
        <stp/>
        <stp>BDH|8098683607844223228</stp>
        <tr r="D438" s="1"/>
      </tp>
      <tp t="s">
        <v>#N/A N/A</v>
        <stp/>
        <stp>BDH|6460811629823294727</stp>
        <tr r="D1176" s="1"/>
      </tp>
      <tp t="s">
        <v>#N/A N/A</v>
        <stp/>
        <stp>BDH|2437371627739803207</stp>
        <tr r="D32" s="1"/>
      </tp>
      <tp t="s">
        <v>#N/A N/A</v>
        <stp/>
        <stp>BDH|8745380406041063257</stp>
        <tr r="D2116" s="1"/>
      </tp>
      <tp t="s">
        <v>#N/A N/A</v>
        <stp/>
        <stp>BDH|8946701206954465376</stp>
        <tr r="D1816" s="1"/>
      </tp>
      <tp t="s">
        <v>#N/A N/A</v>
        <stp/>
        <stp>BDH|4846824944133395309</stp>
        <tr r="D2094" s="1"/>
      </tp>
      <tp t="s">
        <v>#N/A N/A</v>
        <stp/>
        <stp>BDH|1399380471944740904</stp>
        <tr r="D248" s="1"/>
      </tp>
      <tp t="s">
        <v>#N/A N/A</v>
        <stp/>
        <stp>BDH|4334217687651086786</stp>
        <tr r="D84" s="1"/>
      </tp>
      <tp t="s">
        <v>#N/A N/A</v>
        <stp/>
        <stp>BDH|4809213121055330998</stp>
        <tr r="D1472" s="1"/>
      </tp>
      <tp t="s">
        <v>#N/A N/A</v>
        <stp/>
        <stp>BDH|4115269245258656264</stp>
        <tr r="D508" s="1"/>
      </tp>
      <tp t="s">
        <v>#N/A N/A</v>
        <stp/>
        <stp>BDH|8640261757971542607</stp>
        <tr r="D2286" s="1"/>
      </tp>
      <tp t="s">
        <v>#N/A N/A</v>
        <stp/>
        <stp>BDH|3652744085175215167</stp>
        <tr r="D1862" s="1"/>
      </tp>
      <tp t="s">
        <v>#N/A N/A</v>
        <stp/>
        <stp>BDH|4470902360911311270</stp>
        <tr r="D1092" s="1"/>
      </tp>
      <tp t="s">
        <v>#N/A N/A</v>
        <stp/>
        <stp>BDH|8635449845006233657</stp>
        <tr r="D866" s="1"/>
      </tp>
      <tp t="s">
        <v>#N/A N/A</v>
        <stp/>
        <stp>BDH|2667257307258673037</stp>
        <tr r="D176" s="1"/>
      </tp>
      <tp t="s">
        <v>#N/A N/A</v>
        <stp/>
        <stp>BDH|2403871472625336038</stp>
        <tr r="D814" s="1"/>
      </tp>
      <tp t="s">
        <v>#N/A N/A</v>
        <stp/>
        <stp>BDH|8833606376718150996</stp>
        <tr r="D1264" s="1"/>
      </tp>
      <tp t="s">
        <v>#N/A N/A</v>
        <stp/>
        <stp>BDH|4837010541301768992</stp>
        <tr r="D146" s="1"/>
      </tp>
      <tp t="s">
        <v>#N/A N/A</v>
        <stp/>
        <stp>BDH|8398222567725456141</stp>
        <tr r="D486" s="1"/>
      </tp>
      <tp t="s">
        <v>#N/A N/A</v>
        <stp/>
        <stp>BDH|5365589483524929477</stp>
        <tr r="D2274" s="1"/>
      </tp>
      <tp t="s">
        <v>#N/A N/A</v>
        <stp/>
        <stp>BDH|4125801194368468565</stp>
        <tr r="D2302" s="1"/>
      </tp>
      <tp t="s">
        <v>#N/A N/A</v>
        <stp/>
        <stp>BDH|1401246908913563895</stp>
        <tr r="D1788" s="1"/>
      </tp>
      <tp t="s">
        <v>#N/A N/A</v>
        <stp/>
        <stp>BDH|6861575122991813817</stp>
        <tr r="D322" s="1"/>
      </tp>
      <tp t="s">
        <v>#N/A N/A</v>
        <stp/>
        <stp>BDH|3235922354042339523</stp>
        <tr r="D1992" s="1"/>
      </tp>
      <tp t="s">
        <v>#N/A N/A</v>
        <stp/>
        <stp>BDH|2350655873858595354</stp>
        <tr r="D488" s="1"/>
      </tp>
      <tp t="s">
        <v>#N/A N/A</v>
        <stp/>
        <stp>BDH|6845201099180272495</stp>
        <tr r="D1180" s="1"/>
      </tp>
      <tp t="s">
        <v>#N/A N/A</v>
        <stp/>
        <stp>BDH|5938944122141445603</stp>
        <tr r="D490" s="1"/>
      </tp>
      <tp t="s">
        <v>#N/A N/A</v>
        <stp/>
        <stp>BDH|5802539357498386440</stp>
        <tr r="D326" s="1"/>
      </tp>
      <tp t="s">
        <v>#N/A N/A</v>
        <stp/>
        <stp>BDH|9908429871265273638</stp>
        <tr r="D78" s="1"/>
      </tp>
      <tp t="s">
        <v>#N/A N/A</v>
        <stp/>
        <stp>BDH|7006625734638597386</stp>
        <tr r="D2018" s="1"/>
      </tp>
      <tp t="s">
        <v>#N/A N/A</v>
        <stp/>
        <stp>BDH|4690230513648829651</stp>
        <tr r="D1418" s="1"/>
      </tp>
      <tp t="s">
        <v>#N/A N/A</v>
        <stp/>
        <stp>BDH|7570839356923158096</stp>
        <tr r="D2082" s="1"/>
      </tp>
      <tp t="s">
        <v>#N/A N/A</v>
        <stp/>
        <stp>BDH|3277998238715318594</stp>
        <tr r="D1336" s="1"/>
      </tp>
      <tp t="s">
        <v>#N/A N/A</v>
        <stp/>
        <stp>BDH|2273474581525940233</stp>
        <tr r="D2324" s="1"/>
      </tp>
      <tp t="s">
        <v>#N/A N/A</v>
        <stp/>
        <stp>BDH|9062061361321834717</stp>
        <tr r="D1396" s="1"/>
      </tp>
      <tp t="s">
        <v>#N/A N/A</v>
        <stp/>
        <stp>BDH|3684847763982486691</stp>
        <tr r="D1138" s="1"/>
      </tp>
      <tp t="s">
        <v>#N/A N/A</v>
        <stp/>
        <stp>BDH|8715024568530866766</stp>
        <tr r="D1624" s="1"/>
      </tp>
      <tp t="s">
        <v>#N/A N/A</v>
        <stp/>
        <stp>BDH|7711950671404137416</stp>
        <tr r="D1372" s="1"/>
      </tp>
      <tp t="s">
        <v>#N/A N/A</v>
        <stp/>
        <stp>BDH|4245262890534549213</stp>
        <tr r="D390" s="1"/>
      </tp>
      <tp t="s">
        <v>#N/A N/A</v>
        <stp/>
        <stp>BDH|7313527190463893191</stp>
        <tr r="D722" s="1"/>
      </tp>
      <tp t="s">
        <v>#N/A N/A</v>
        <stp/>
        <stp>BDH|9282911447108143551</stp>
        <tr r="D1314" s="1"/>
      </tp>
      <tp t="s">
        <v>#N/A N/A</v>
        <stp/>
        <stp>BDH|8573425040680487120</stp>
        <tr r="D1510" s="1"/>
      </tp>
      <tp t="s">
        <v>#N/A N/A</v>
        <stp/>
        <stp>BDH|7006644690124097525</stp>
        <tr r="D1066" s="1"/>
      </tp>
      <tp t="s">
        <v>#N/A N/A</v>
        <stp/>
        <stp>BDH|1161921667931130637</stp>
        <tr r="D428" s="1"/>
      </tp>
      <tp t="s">
        <v>#N/A N/A</v>
        <stp/>
        <stp>BDH|5856128453220710884</stp>
        <tr r="D2200" s="1"/>
      </tp>
      <tp t="s">
        <v>#N/A N/A</v>
        <stp/>
        <stp>BDH|7048369921158878785</stp>
        <tr r="D2056" s="1"/>
      </tp>
      <tp t="s">
        <v>#N/A N/A</v>
        <stp/>
        <stp>BDH|7978995839565832144</stp>
        <tr r="D1394" s="1"/>
      </tp>
      <tp t="s">
        <v>#N/A N/A</v>
        <stp/>
        <stp>BDH|6080836660278448928</stp>
        <tr r="D374" s="1"/>
      </tp>
      <tp t="s">
        <v>#N/A N/A</v>
        <stp/>
        <stp>BDH|5466931332291168716</stp>
        <tr r="D30" s="1"/>
      </tp>
      <tp t="s">
        <v>#N/A N/A</v>
        <stp/>
        <stp>BDH|8700692114616936396</stp>
        <tr r="D304" s="1"/>
      </tp>
      <tp t="s">
        <v>#N/A N/A</v>
        <stp/>
        <stp>BDH|1266851446357821034</stp>
        <tr r="D22" s="1"/>
      </tp>
      <tp t="s">
        <v>#N/A N/A</v>
        <stp/>
        <stp>BDH|7699192788165754189</stp>
        <tr r="D520" s="1"/>
      </tp>
      <tp t="s">
        <v>#N/A N/A</v>
        <stp/>
        <stp>BDH|3914101830968061302</stp>
        <tr r="D1086" s="1"/>
      </tp>
      <tp t="s">
        <v>#N/A N/A</v>
        <stp/>
        <stp>BDH|5374638033218962234</stp>
        <tr r="D2160" s="1"/>
      </tp>
      <tp t="s">
        <v>#N/A N/A</v>
        <stp/>
        <stp>BDH|2072964807194950519</stp>
        <tr r="D1234" s="1"/>
      </tp>
      <tp t="s">
        <v>#N/A N/A</v>
        <stp/>
        <stp>BDH|6682148380301854441</stp>
        <tr r="D1276" s="1"/>
      </tp>
      <tp t="s">
        <v>#N/A N/A</v>
        <stp/>
        <stp>BDH|8158418065461353183</stp>
        <tr r="D1424" s="1"/>
      </tp>
      <tp t="s">
        <v>#N/A N/A</v>
        <stp/>
        <stp>BDH|6283867664376683493</stp>
        <tr r="D606" s="1"/>
      </tp>
      <tp t="s">
        <v>#N/A N/A</v>
        <stp/>
        <stp>BDH|6600646189677388575</stp>
        <tr r="D260" s="1"/>
      </tp>
      <tp t="s">
        <v>#N/A N/A</v>
        <stp/>
        <stp>BDH|6942118403395288852</stp>
        <tr r="D1940" s="1"/>
      </tp>
      <tp t="s">
        <v>#N/A N/A</v>
        <stp/>
        <stp>BDH|3017588765929190318</stp>
        <tr r="D1780" s="1"/>
      </tp>
      <tp t="s">
        <v>#N/A N/A</v>
        <stp/>
        <stp>BDH|8804222425647951545</stp>
        <tr r="D796" s="1"/>
      </tp>
      <tp t="s">
        <v>#N/A N/A</v>
        <stp/>
        <stp>BDH|7070232980525325224</stp>
        <tr r="D1812" s="1"/>
      </tp>
      <tp t="s">
        <v>#N/A N/A</v>
        <stp/>
        <stp>BDH|3329168594796799752</stp>
        <tr r="D2030" s="1"/>
      </tp>
      <tp t="s">
        <v>#N/A N/A</v>
        <stp/>
        <stp>BDH|6698973338661859721</stp>
        <tr r="D686" s="1"/>
      </tp>
      <tp t="s">
        <v>#N/A N/A</v>
        <stp/>
        <stp>BDH|6839753476408827434</stp>
        <tr r="D356" s="1"/>
      </tp>
      <tp t="s">
        <v>#N/A N/A</v>
        <stp/>
        <stp>BDH|6297999141495980430</stp>
        <tr r="D886" s="1"/>
      </tp>
      <tp t="s">
        <v>#N/A N/A</v>
        <stp/>
        <stp>BDH|5103519881877539552</stp>
        <tr r="D1550" s="1"/>
      </tp>
      <tp t="s">
        <v>#N/A N/A</v>
        <stp/>
        <stp>BDH|5013906657666609507</stp>
        <tr r="D694" s="1"/>
      </tp>
      <tp t="s">
        <v>#N/A N/A</v>
        <stp/>
        <stp>BDH|2578961273476224047</stp>
        <tr r="D1810" s="1"/>
      </tp>
      <tp t="s">
        <v>#N/A N/A</v>
        <stp/>
        <stp>BDH|1903437922345846873</stp>
        <tr r="D2244" s="1"/>
      </tp>
      <tp t="s">
        <v>#N/A N/A</v>
        <stp/>
        <stp>BDH|9005274022352335110</stp>
        <tr r="D208" s="1"/>
      </tp>
      <tp t="s">
        <v>#N/A N/A</v>
        <stp/>
        <stp>BDH|1466613848500964931</stp>
        <tr r="D1856" s="1"/>
      </tp>
      <tp t="s">
        <v>#N/A N/A</v>
        <stp/>
        <stp>BDH|6554260992527090064</stp>
        <tr r="D1554" s="1"/>
      </tp>
      <tp t="s">
        <v>#N/A N/A</v>
        <stp/>
        <stp>BDH|7282869083178134522</stp>
        <tr r="D24" s="1"/>
      </tp>
      <tp t="s">
        <v>#N/A N/A</v>
        <stp/>
        <stp>BDH|4494962655556245412</stp>
        <tr r="D1648" s="1"/>
      </tp>
      <tp t="s">
        <v>#N/A N/A</v>
        <stp/>
        <stp>BDH|2916397889975418687</stp>
        <tr r="D1346" s="1"/>
      </tp>
      <tp t="s">
        <v>#N/A N/A</v>
        <stp/>
        <stp>BDH|7056329937204269927</stp>
        <tr r="D1192" s="1"/>
      </tp>
      <tp t="s">
        <v>#N/A N/A</v>
        <stp/>
        <stp>BDH|19324209714097061</stp>
        <tr r="D1866" s="1"/>
      </tp>
      <tp t="s">
        <v>#N/A N/A</v>
        <stp/>
        <stp>BDH|7221093193767601240</stp>
        <tr r="D482" s="1"/>
      </tp>
      <tp t="s">
        <v>#N/A N/A</v>
        <stp/>
        <stp>BDH|3981303274164468830</stp>
        <tr r="D2294" s="1"/>
      </tp>
      <tp t="s">
        <v>#N/A N/A</v>
        <stp/>
        <stp>BDH|7486143302825926800</stp>
        <tr r="D2268" s="1"/>
      </tp>
      <tp t="s">
        <v>#N/A N/A</v>
        <stp/>
        <stp>BDH|7768780794650223229</stp>
        <tr r="D1382" s="1"/>
      </tp>
      <tp t="s">
        <v>#N/A N/A</v>
        <stp/>
        <stp>BDH|2221229030330303885</stp>
        <tr r="D2174" s="1"/>
      </tp>
      <tp t="s">
        <v>#N/A N/A</v>
        <stp/>
        <stp>BDH|2465953379800713740</stp>
        <tr r="D516" s="1"/>
      </tp>
      <tp t="s">
        <v>#N/A N/A</v>
        <stp/>
        <stp>BDH|7374930615861967576</stp>
        <tr r="D816" s="1"/>
      </tp>
      <tp t="s">
        <v>#N/A N/A</v>
        <stp/>
        <stp>BDH|1197907429945956493</stp>
        <tr r="D1922" s="1"/>
      </tp>
      <tp t="s">
        <v>#N/A N/A</v>
        <stp/>
        <stp>BDH|2092625699997102121</stp>
        <tr r="D1262" s="1"/>
      </tp>
      <tp t="s">
        <v>#N/A N/A</v>
        <stp/>
        <stp>BDH|3938963201747789614</stp>
        <tr r="D496" s="1"/>
      </tp>
      <tp t="s">
        <v>#N/A N/A</v>
        <stp/>
        <stp>BDH|4801490188776535529</stp>
        <tr r="D1662" s="1"/>
      </tp>
      <tp t="s">
        <v>#N/A N/A</v>
        <stp/>
        <stp>BDH|4953841342520611367</stp>
        <tr r="D1686" s="1"/>
      </tp>
      <tp t="s">
        <v>#N/A N/A</v>
        <stp/>
        <stp>BDH|3621693574709265053</stp>
        <tr r="D2000" s="1"/>
      </tp>
      <tp t="s">
        <v>#N/A N/A</v>
        <stp/>
        <stp>BDH|9357240806900177029</stp>
        <tr r="D2162" s="1"/>
      </tp>
      <tp t="s">
        <v>#N/A N/A</v>
        <stp/>
        <stp>BDH|1337612507924499836</stp>
        <tr r="D1600" s="1"/>
      </tp>
      <tp t="s">
        <v>#N/A N/A</v>
        <stp/>
        <stp>BDH|3553952952274650073</stp>
        <tr r="D266" s="1"/>
      </tp>
      <tp t="s">
        <v>#N/A N/A</v>
        <stp/>
        <stp>BDH|7512845501320399409</stp>
        <tr r="D860" s="1"/>
      </tp>
      <tp t="s">
        <v>#N/A N/A</v>
        <stp/>
        <stp>BDH|4510915274721449043</stp>
        <tr r="D1616" s="1"/>
      </tp>
      <tp t="s">
        <v>#N/A N/A</v>
        <stp/>
        <stp>BDH|7966086194584287170</stp>
        <tr r="D1626" s="1"/>
      </tp>
      <tp t="s">
        <v>#N/A N/A</v>
        <stp/>
        <stp>BDH|7031137117248329410</stp>
        <tr r="D752" s="1"/>
      </tp>
      <tp t="s">
        <v>#N/A N/A</v>
        <stp/>
        <stp>BDH|9721351869870844751</stp>
        <tr r="D566" s="1"/>
      </tp>
      <tp t="s">
        <v>#N/A N/A</v>
        <stp/>
        <stp>BDH|5619988274718478891</stp>
        <tr r="D1332" s="1"/>
      </tp>
      <tp t="s">
        <v>#N/A N/A</v>
        <stp/>
        <stp>BDH|8340853380631661247</stp>
        <tr r="D1942" s="1"/>
      </tp>
      <tp t="s">
        <v>#N/A N/A</v>
        <stp/>
        <stp>BDH|8285307915266749759</stp>
        <tr r="D298" s="1"/>
      </tp>
      <tp t="s">
        <v>#N/A N/A</v>
        <stp/>
        <stp>BDH|3999991374710884691</stp>
        <tr r="D1808" s="1"/>
      </tp>
      <tp t="s">
        <v>#N/A N/A</v>
        <stp/>
        <stp>BDH|8381235772490307642</stp>
        <tr r="D1950" s="1"/>
      </tp>
      <tp t="s">
        <v>#N/A N/A</v>
        <stp/>
        <stp>BDH|25378655898148863</stp>
        <tr r="D1532" s="1"/>
      </tp>
      <tp t="s">
        <v>#N/A N/A</v>
        <stp/>
        <stp>BDH|3670437676604914009</stp>
        <tr r="D800" s="1"/>
      </tp>
      <tp t="s">
        <v>#N/A N/A</v>
        <stp/>
        <stp>BDH|1501496176003679572</stp>
        <tr r="D2062" s="1"/>
      </tp>
      <tp t="s">
        <v>#N/A N/A</v>
        <stp/>
        <stp>BDH|3830499349721176622</stp>
        <tr r="D798" s="1"/>
      </tp>
      <tp t="s">
        <v>#N/A N/A</v>
        <stp/>
        <stp>BDH|3268091767885269451</stp>
        <tr r="D1914" s="1"/>
      </tp>
      <tp t="s">
        <v>#N/A N/A</v>
        <stp/>
        <stp>BDH|4622696104664395230</stp>
        <tr r="D836" s="1"/>
      </tp>
      <tp t="s">
        <v>#N/A N/A</v>
        <stp/>
        <stp>BDH|5165883614811471927</stp>
        <tr r="D1656" s="1"/>
      </tp>
      <tp t="s">
        <v>#N/A N/A</v>
        <stp/>
        <stp>BDH|2949129931307495367</stp>
        <tr r="D1062" s="1"/>
      </tp>
      <tp t="s">
        <v>#N/A N/A</v>
        <stp/>
        <stp>BDH|1195341615452016588</stp>
        <tr r="D346" s="1"/>
      </tp>
      <tp t="s">
        <v>#N/A N/A</v>
        <stp/>
        <stp>BDH|7550781264517622576</stp>
        <tr r="D216" s="1"/>
      </tp>
      <tp t="s">
        <v>#N/A N/A</v>
        <stp/>
        <stp>BDH|3275019883898109790</stp>
        <tr r="D534" s="1"/>
      </tp>
      <tp t="s">
        <v>#N/A N/A</v>
        <stp/>
        <stp>BDH|4631105053286462285</stp>
        <tr r="D456" s="1"/>
      </tp>
      <tp t="s">
        <v>#N/A N/A</v>
        <stp/>
        <stp>BDH|7711357526895972740</stp>
        <tr r="D576" s="1"/>
      </tp>
      <tp t="s">
        <v>#N/A N/A</v>
        <stp/>
        <stp>BDH|2883836289434966227</stp>
        <tr r="D696" s="1"/>
      </tp>
      <tp t="s">
        <v>#N/A N/A</v>
        <stp/>
        <stp>BDH|5750356272924977103</stp>
        <tr r="D2010" s="1"/>
      </tp>
      <tp t="s">
        <v>#N/A N/A</v>
        <stp/>
        <stp>BDH|7365717244215059580</stp>
        <tr r="D1986" s="1"/>
      </tp>
      <tp t="s">
        <v>#N/A N/A</v>
        <stp/>
        <stp>BDH|9508185957678479102</stp>
        <tr r="D658" s="1"/>
      </tp>
      <tp t="s">
        <v>#N/A N/A</v>
        <stp/>
        <stp>BDH|2087428886469350387</stp>
        <tr r="D1122" s="1"/>
      </tp>
      <tp t="s">
        <v>#N/A N/A</v>
        <stp/>
        <stp>BDH|4140996126673286834</stp>
        <tr r="D230" s="1"/>
      </tp>
      <tp t="s">
        <v>#N/A N/A</v>
        <stp/>
        <stp>BDH|2102579802205356685</stp>
        <tr r="D294" s="1"/>
      </tp>
      <tp t="s">
        <v>#N/A N/A</v>
        <stp/>
        <stp>BDH|1001239595599016792</stp>
        <tr r="D2210" s="1"/>
      </tp>
      <tp t="s">
        <v>#N/A N/A</v>
        <stp/>
        <stp>BDH|1910731666944524050</stp>
        <tr r="D70" s="1"/>
      </tp>
      <tp t="s">
        <v>#N/A N/A</v>
        <stp/>
        <stp>BDH|7600755679165660618</stp>
        <tr r="D876" s="1"/>
      </tp>
      <tp t="s">
        <v>#N/A N/A</v>
        <stp/>
        <stp>BDH|4401713360426271753</stp>
        <tr r="D416" s="1"/>
      </tp>
      <tp t="s">
        <v>#N/A N/A</v>
        <stp/>
        <stp>BDH|8648434797616394733</stp>
        <tr r="D1578" s="1"/>
      </tp>
      <tp t="s">
        <v>#N/A N/A</v>
        <stp/>
        <stp>BDH|3692725712144166554</stp>
        <tr r="D1134" s="1"/>
      </tp>
      <tp t="s">
        <v>#N/A N/A</v>
        <stp/>
        <stp>BDH|5230248160712574709</stp>
        <tr r="D890" s="1"/>
      </tp>
      <tp t="s">
        <v>#N/A N/A</v>
        <stp/>
        <stp>BDH|4588565652039349929</stp>
        <tr r="D820" s="1"/>
      </tp>
      <tp t="s">
        <v>#N/A N/A</v>
        <stp/>
        <stp>BDH|2288763411920652037</stp>
        <tr r="D1898" s="1"/>
      </tp>
      <tp t="s">
        <v>#N/A N/A</v>
        <stp/>
        <stp>BDH|4170782440470153382</stp>
        <tr r="D2220" s="1"/>
      </tp>
      <tp t="s">
        <v>#N/A N/A</v>
        <stp/>
        <stp>BDH|6131175394379412368</stp>
        <tr r="D1410" s="1"/>
      </tp>
      <tp t="s">
        <v>#N/A N/A</v>
        <stp/>
        <stp>BDH|1238467627970285307</stp>
        <tr r="D332" s="1"/>
      </tp>
      <tp t="s">
        <v>#N/A N/A</v>
        <stp/>
        <stp>BDH|4575355755190232668</stp>
        <tr r="D680" s="1"/>
      </tp>
      <tp t="s">
        <v>#N/A N/A</v>
        <stp/>
        <stp>BDH|6832370869420186761</stp>
        <tr r="D1894" s="1"/>
      </tp>
      <tp t="s">
        <v>#N/A N/A</v>
        <stp/>
        <stp>BDH|2946918695121370785</stp>
        <tr r="D1090" s="1"/>
      </tp>
      <tp t="s">
        <v>#N/A N/A</v>
        <stp/>
        <stp>BDH|7851176731178848913</stp>
        <tr r="D1832" s="1"/>
      </tp>
      <tp t="s">
        <v>#N/A N/A</v>
        <stp/>
        <stp>BDH|1288511134507265423</stp>
        <tr r="D570" s="1"/>
      </tp>
      <tp t="s">
        <v>#N/A N/A</v>
        <stp/>
        <stp>BDH|1209780508114511633</stp>
        <tr r="D450" s="1"/>
      </tp>
      <tp t="s">
        <v>#N/A N/A</v>
        <stp/>
        <stp>BDH|7796208944136233351</stp>
        <tr r="D344" s="1"/>
      </tp>
      <tp t="s">
        <v>#N/A N/A</v>
        <stp/>
        <stp>BDH|4807953738888425248</stp>
        <tr r="D1414" s="1"/>
      </tp>
      <tp t="s">
        <v>#N/A N/A</v>
        <stp/>
        <stp>BDH|3430795269204207234</stp>
        <tr r="D910" s="1"/>
      </tp>
      <tp t="s">
        <v>#N/A N/A</v>
        <stp/>
        <stp>BDH|4969557259808989891</stp>
        <tr r="D780" s="1"/>
      </tp>
      <tp t="s">
        <v>#N/A N/A</v>
        <stp/>
        <stp>BDH|6056829482633516108</stp>
        <tr r="D1586" s="1"/>
      </tp>
      <tp t="s">
        <v>#N/A N/A</v>
        <stp/>
        <stp>BDH|4604648272528104942</stp>
        <tr r="D1886" s="1"/>
      </tp>
      <tp t="s">
        <v>#N/A N/A</v>
        <stp/>
        <stp>BDH|8638656740326118992</stp>
        <tr r="D1016" s="1"/>
      </tp>
      <tp t="s">
        <v>#N/A N/A</v>
        <stp/>
        <stp>BDH|1434654609902726048</stp>
        <tr r="D674" s="1"/>
      </tp>
      <tp t="s">
        <v>#N/A N/A</v>
        <stp/>
        <stp>BDH|3472214738552083566</stp>
        <tr r="D328" s="1"/>
      </tp>
      <tp t="s">
        <v>#N/A N/A</v>
        <stp/>
        <stp>BDH|1183621913862917128</stp>
        <tr r="D980" s="1"/>
      </tp>
      <tp t="s">
        <v>#N/A N/A</v>
        <stp/>
        <stp>BDH|1576993449179982076</stp>
        <tr r="D272" s="1"/>
      </tp>
      <tp t="s">
        <v>#N/A N/A</v>
        <stp/>
        <stp>BDH|4913101605898001849</stp>
        <tr r="D1184" s="1"/>
      </tp>
      <tp t="s">
        <v>#N/A N/A</v>
        <stp/>
        <stp>BDH|8675220218246211866</stp>
        <tr r="D1218" s="1"/>
      </tp>
      <tp t="s">
        <v>#N/A N/A</v>
        <stp/>
        <stp>BDH|7143117400840922304</stp>
        <tr r="D1322" s="1"/>
      </tp>
      <tp t="s">
        <v>#N/A N/A</v>
        <stp/>
        <stp>BDH|3303042943387861520</stp>
        <tr r="D1580" s="1"/>
      </tp>
      <tp t="s">
        <v>#N/A N/A</v>
        <stp/>
        <stp>BDH|3593836819276285933</stp>
        <tr r="D1620" s="1"/>
      </tp>
      <tp t="s">
        <v>#N/A N/A</v>
        <stp/>
        <stp>BDH|5114910186153850213</stp>
        <tr r="D1130" s="1"/>
      </tp>
      <tp t="s">
        <v>#N/A N/A</v>
        <stp/>
        <stp>BDH|4416256888262629901</stp>
        <tr r="D964" s="1"/>
      </tp>
      <tp t="s">
        <v>#N/A N/A</v>
        <stp/>
        <stp>BDH|3865256251333338235</stp>
        <tr r="D1722" s="1"/>
      </tp>
      <tp t="s">
        <v>#N/A N/A</v>
        <stp/>
        <stp>BDH|6095239565321232688</stp>
        <tr r="D2224" s="1"/>
      </tp>
      <tp t="s">
        <v>#N/A N/A</v>
        <stp/>
        <stp>BDH|4921026206613911289</stp>
        <tr r="D1798" s="1"/>
      </tp>
      <tp t="s">
        <v>#N/A N/A</v>
        <stp/>
        <stp>BDH|3897003275095303427</stp>
        <tr r="D1990" s="1"/>
      </tp>
      <tp t="s">
        <v>#N/A N/A</v>
        <stp/>
        <stp>BDH|6631869288081427207</stp>
        <tr r="D1216" s="1"/>
      </tp>
      <tp t="s">
        <v>#N/A N/A</v>
        <stp/>
        <stp>BDH|9820305109728804740</stp>
        <tr r="D2280" s="1"/>
      </tp>
      <tp t="s">
        <v>#N/A N/A</v>
        <stp/>
        <stp>BDH|8517955249175341574</stp>
        <tr r="D776" s="1"/>
      </tp>
      <tp t="s">
        <v>#N/A N/A</v>
        <stp/>
        <stp>BDH|6497085051053830583</stp>
        <tr r="D382" s="1"/>
      </tp>
      <tp t="s">
        <v>#N/A N/A</v>
        <stp/>
        <stp>BDH|1303600600374754666</stp>
        <tr r="D1070" s="1"/>
      </tp>
      <tp t="s">
        <v>#N/A N/A</v>
        <stp/>
        <stp>BDH|7487439101952427403</stp>
        <tr r="D1676" s="1"/>
      </tp>
      <tp t="s">
        <v>#N/A N/A</v>
        <stp/>
        <stp>BDH|5024833180521815181</stp>
        <tr r="D1828" s="1"/>
      </tp>
      <tp t="s">
        <v>#N/A N/A</v>
        <stp/>
        <stp>BDH|5523507375120683254</stp>
        <tr r="D2332" s="1"/>
      </tp>
      <tp t="s">
        <v>#N/A N/A</v>
        <stp/>
        <stp>BDH|6182150877414244124</stp>
        <tr r="D254" s="1"/>
      </tp>
      <tp t="s">
        <v>#N/A N/A</v>
        <stp/>
        <stp>BDH|1098342041014667738</stp>
        <tr r="D1078" s="1"/>
      </tp>
      <tp t="s">
        <v>#N/A N/A</v>
        <stp/>
        <stp>BDH|4154658670488036843</stp>
        <tr r="D972" s="1"/>
      </tp>
      <tp t="s">
        <v>#N/A N/A</v>
        <stp/>
        <stp>BDH|1689621145885687371</stp>
        <tr r="D1310" s="1"/>
      </tp>
      <tp t="s">
        <v>#N/A N/A</v>
        <stp/>
        <stp>BDH|6804043845673069484</stp>
        <tr r="D2326" s="1"/>
      </tp>
      <tp t="s">
        <v>#N/A N/A</v>
        <stp/>
        <stp>BDH|5874251073477089288</stp>
        <tr r="D734" s="1"/>
      </tp>
      <tp t="s">
        <v>#N/A N/A</v>
        <stp/>
        <stp>BDH|9047901732286158043</stp>
        <tr r="D1160" s="1"/>
      </tp>
      <tp t="s">
        <v>#N/A N/A</v>
        <stp/>
        <stp>BDH|5165033973363237442</stp>
        <tr r="D940" s="1"/>
      </tp>
      <tp t="s">
        <v>#N/A N/A</v>
        <stp/>
        <stp>BDH|3870417671944914166</stp>
        <tr r="D108" s="1"/>
      </tp>
      <tp t="s">
        <v>#N/A N/A</v>
        <stp/>
        <stp>BDH|8893967447378580885</stp>
        <tr r="D1672" s="1"/>
      </tp>
      <tp t="s">
        <v>#N/A N/A</v>
        <stp/>
        <stp>BDH|3393112159225921768</stp>
        <tr r="D1764" s="1"/>
      </tp>
      <tp t="s">
        <v>#N/A N/A</v>
        <stp/>
        <stp>BDH|7103501223446249344</stp>
        <tr r="D1298" s="1"/>
      </tp>
      <tp t="s">
        <v>#N/A N/A</v>
        <stp/>
        <stp>BDH|5544209132792586368</stp>
        <tr r="D2204" s="1"/>
      </tp>
      <tp t="s">
        <v>#N/A N/A</v>
        <stp/>
        <stp>BDH|7480623057238206963</stp>
        <tr r="D1708" s="1"/>
      </tp>
      <tp t="s">
        <v>#N/A N/A</v>
        <stp/>
        <stp>BDH|2171401935813656371</stp>
        <tr r="D300" s="1"/>
      </tp>
      <tp t="s">
        <v>#N/A N/A</v>
        <stp/>
        <stp>BDH|2224042760177483582</stp>
        <tr r="D2230" s="1"/>
      </tp>
      <tp t="s">
        <v>#N/A N/A</v>
        <stp/>
        <stp>BDH|3914874894687788369</stp>
        <tr r="D10" s="1"/>
      </tp>
      <tp t="s">
        <v>#N/A N/A</v>
        <stp/>
        <stp>BDH|6941242296532305938</stp>
        <tr r="D1526" s="1"/>
      </tp>
      <tp t="s">
        <v>#N/A N/A</v>
        <stp/>
        <stp>BDH|1809191650632289181</stp>
        <tr r="D1920" s="1"/>
      </tp>
      <tp t="s">
        <v>#N/A N/A</v>
        <stp/>
        <stp>BDH|4329162832839540992</stp>
        <tr r="D2334" s="1"/>
      </tp>
      <tp t="s">
        <v>#N/A N/A</v>
        <stp/>
        <stp>BDH|3912105545851494115</stp>
        <tr r="D2164" s="1"/>
      </tp>
      <tp t="s">
        <v>#N/A N/A</v>
        <stp/>
        <stp>BDH|4704298416833325221</stp>
        <tr r="D1104" s="1"/>
      </tp>
      <tp t="s">
        <v>#N/A N/A</v>
        <stp/>
        <stp>BDH|9814676042405237804</stp>
        <tr r="D478" s="1"/>
      </tp>
      <tp t="s">
        <v>#N/A N/A</v>
        <stp/>
        <stp>BDH|2476745639520061050</stp>
        <tr r="D1544" s="1"/>
      </tp>
      <tp t="s">
        <v>#N/A N/A</v>
        <stp/>
        <stp>BDH|2419140062841615284</stp>
        <tr r="D916" s="1"/>
      </tp>
      <tp t="s">
        <v>#N/A N/A</v>
        <stp/>
        <stp>BDH|3030284087596793945</stp>
        <tr r="D262" s="1"/>
      </tp>
      <tp t="s">
        <v>#N/A N/A</v>
        <stp/>
        <stp>BDH|9635282975849898310</stp>
        <tr r="D1196" s="1"/>
      </tp>
      <tp t="s">
        <v>#N/A N/A</v>
        <stp/>
        <stp>BDH|2001809600835233906</stp>
        <tr r="D2252" s="1"/>
      </tp>
      <tp t="s">
        <v>#N/A N/A</v>
        <stp/>
        <stp>BDH|9473389287036053296</stp>
        <tr r="D1522" s="1"/>
      </tp>
      <tp t="s">
        <v>#N/A N/A</v>
        <stp/>
        <stp>BDH|3160181531591976627</stp>
        <tr r="D2238" s="1"/>
      </tp>
      <tp t="s">
        <v>#N/A N/A</v>
        <stp/>
        <stp>BDH|4056405773603873286</stp>
        <tr r="D4" s="1"/>
      </tp>
      <tp t="s">
        <v>#N/A N/A</v>
        <stp/>
        <stp>BDH|1482705253613115657</stp>
        <tr r="D1448" s="1"/>
      </tp>
      <tp t="s">
        <v>#N/A N/A</v>
        <stp/>
        <stp>BDH|8521924623904123156</stp>
        <tr r="D284" s="1"/>
      </tp>
      <tp t="s">
        <v>#N/A N/A</v>
        <stp/>
        <stp>BDH|9259767107269514170</stp>
        <tr r="D1790" s="1"/>
      </tp>
      <tp t="s">
        <v>#N/A N/A</v>
        <stp/>
        <stp>BDH|2464566427143459075</stp>
        <tr r="D354" s="1"/>
      </tp>
      <tp t="s">
        <v>#N/A N/A</v>
        <stp/>
        <stp>BDH|6683716500813791464</stp>
        <tr r="D1060" s="1"/>
      </tp>
      <tp t="s">
        <v>#N/A N/A</v>
        <stp/>
        <stp>BDH|9641313834049608626</stp>
        <tr r="D1232" s="1"/>
      </tp>
      <tp t="s">
        <v>#N/A N/A</v>
        <stp/>
        <stp>BDH|8484680116589404096</stp>
        <tr r="D1934" s="1"/>
      </tp>
      <tp t="s">
        <v>#N/A N/A</v>
        <stp/>
        <stp>BDH|7200575641987766778</stp>
        <tr r="D934" s="1"/>
      </tp>
      <tp t="s">
        <v>#N/A N/A</v>
        <stp/>
        <stp>BDH|8792756505350389903</stp>
        <tr r="D18" s="1"/>
      </tp>
      <tp t="s">
        <v>#N/A N/A</v>
        <stp/>
        <stp>BDH|7166454752562583270</stp>
        <tr r="D1930" s="1"/>
      </tp>
      <tp t="s">
        <v>#N/A N/A</v>
        <stp/>
        <stp>BDH|5469504630174112102</stp>
        <tr r="D2194" s="1"/>
      </tp>
      <tp t="s">
        <v>#N/A N/A</v>
        <stp/>
        <stp>BDH|4000322861321614602</stp>
        <tr r="D738" s="1"/>
      </tp>
      <tp t="s">
        <v>#N/A N/A</v>
        <stp/>
        <stp>BDH|3014660519363310194</stp>
        <tr r="D1654" s="1"/>
      </tp>
      <tp t="s">
        <v>#N/A N/A</v>
        <stp/>
        <stp>BDH|4392389646150328443</stp>
        <tr r="D434" s="1"/>
      </tp>
      <tp t="s">
        <v>#N/A N/A</v>
        <stp/>
        <stp>BDH|3419562117798696897</stp>
        <tr r="D1308" s="1"/>
      </tp>
      <tp t="s">
        <v>#N/A N/A</v>
        <stp/>
        <stp>BDH|7302589394125662934</stp>
        <tr r="D630" s="1"/>
      </tp>
      <tp t="s">
        <v>#N/A N/A</v>
        <stp/>
        <stp>BDH|1706710539081258357</stp>
        <tr r="D1306" s="1"/>
      </tp>
      <tp t="s">
        <v>#N/A N/A</v>
        <stp/>
        <stp>BDH|1621589301931235254</stp>
        <tr r="D498" s="1"/>
      </tp>
      <tp t="s">
        <v>#N/A N/A</v>
        <stp/>
        <stp>BDH|1831606907413635318</stp>
        <tr r="D1502" s="1"/>
      </tp>
      <tp t="s">
        <v>#N/A N/A</v>
        <stp/>
        <stp>BDH|5437306208833619239</stp>
        <tr r="D350" s="1"/>
      </tp>
      <tp t="s">
        <v>#N/A N/A</v>
        <stp/>
        <stp>BDH|5148193427911436022</stp>
        <tr r="D1240" s="1"/>
      </tp>
      <tp t="s">
        <v>#N/A N/A</v>
        <stp/>
        <stp>BDH|4938604252267440716</stp>
        <tr r="D2120" s="1"/>
      </tp>
      <tp t="s">
        <v>#N/A N/A</v>
        <stp/>
        <stp>BDH|5213399020441393263</stp>
        <tr r="D826" s="1"/>
      </tp>
      <tp t="s">
        <v>#N/A N/A</v>
        <stp/>
        <stp>BDH|9553899280509343715</stp>
        <tr r="D164" s="1"/>
      </tp>
      <tp t="s">
        <v>#N/A N/A</v>
        <stp/>
        <stp>BDH|1984872598861995610</stp>
        <tr r="D1272" s="1"/>
      </tp>
      <tp t="s">
        <v>#N/A N/A</v>
        <stp/>
        <stp>BDH|4862077641442668568</stp>
        <tr r="D670" s="1"/>
      </tp>
      <tp t="s">
        <v>#N/A N/A</v>
        <stp/>
        <stp>BDH|7871670730444330132</stp>
        <tr r="D1136" s="1"/>
      </tp>
      <tp t="s">
        <v>#N/A N/A</v>
        <stp/>
        <stp>BDH|3852900794123113721</stp>
        <tr r="D1036" s="1"/>
      </tp>
      <tp t="s">
        <v>#N/A N/A</v>
        <stp/>
        <stp>BDH|4756214236793979167</stp>
        <tr r="D648" s="1"/>
      </tp>
      <tp t="s">
        <v>#N/A N/A</v>
        <stp/>
        <stp>BDH|5995663547402563225</stp>
        <tr r="D1574" s="1"/>
      </tp>
      <tp t="s">
        <v>#N/A N/A</v>
        <stp/>
        <stp>BDH|4975469814682690413</stp>
        <tr r="D1748" s="1"/>
      </tp>
      <tp t="s">
        <v>#N/A N/A</v>
        <stp/>
        <stp>BDH|4618945947038108696</stp>
        <tr r="D1606" s="1"/>
      </tp>
      <tp t="s">
        <v>#N/A N/A</v>
        <stp/>
        <stp>BDH|6122897310011695934</stp>
        <tr r="D1650" s="1"/>
      </tp>
      <tp t="s">
        <v>#N/A N/A</v>
        <stp/>
        <stp>BDH|2743152636951121680</stp>
        <tr r="D894" s="1"/>
      </tp>
      <tp t="s">
        <v>#N/A N/A</v>
        <stp/>
        <stp>BDH|8627871375692054266</stp>
        <tr r="D996" s="1"/>
      </tp>
      <tp t="s">
        <v>#N/A N/A</v>
        <stp/>
        <stp>BDH|7284445432826353159</stp>
        <tr r="D1102" s="1"/>
      </tp>
      <tp t="s">
        <v>#N/A N/A</v>
        <stp/>
        <stp>BDH|7667763810546492065</stp>
        <tr r="D1576" s="1"/>
      </tp>
      <tp t="s">
        <v>#N/A N/A</v>
        <stp/>
        <stp>BDH|5791015869576495282</stp>
        <tr r="D1746" s="1"/>
      </tp>
      <tp t="s">
        <v>#N/A N/A</v>
        <stp/>
        <stp>BDH|3431064805985121155</stp>
        <tr r="D1370" s="1"/>
      </tp>
      <tp t="s">
        <v>#N/A N/A</v>
        <stp/>
        <stp>BDH|4744637355086736659</stp>
        <tr r="D884" s="1"/>
      </tp>
      <tp t="s">
        <v>#N/A N/A</v>
        <stp/>
        <stp>BDH|4509917404982553861</stp>
        <tr r="D542" s="1"/>
      </tp>
      <tp t="s">
        <v>#N/A N/A</v>
        <stp/>
        <stp>BDH|9967914141506867511</stp>
        <tr r="D1120" s="1"/>
      </tp>
      <tp t="s">
        <v>#N/A N/A</v>
        <stp/>
        <stp>BDH|8083906552587050422</stp>
        <tr r="D308" s="1"/>
      </tp>
      <tp t="s">
        <v>#N/A N/A</v>
        <stp/>
        <stp>BDH|7522733803092477507</stp>
        <tr r="D1604" s="1"/>
      </tp>
      <tp t="s">
        <v>#N/A N/A</v>
        <stp/>
        <stp>BDH|5057478775095299410</stp>
        <tr r="D1964" s="1"/>
      </tp>
      <tp t="s">
        <v>#N/A N/A</v>
        <stp/>
        <stp>BDH|3450348377013648303</stp>
        <tr r="D1316" s="1"/>
      </tp>
      <tp t="s">
        <v>#N/A N/A</v>
        <stp/>
        <stp>BDH|8526333894964164123</stp>
        <tr r="D1484" s="1"/>
      </tp>
      <tp t="s">
        <v>#N/A N/A</v>
        <stp/>
        <stp>BDH|1039634711537571616</stp>
        <tr r="D1924" s="1"/>
      </tp>
      <tp t="s">
        <v>#N/A N/A</v>
        <stp/>
        <stp>BDH|4224366677545605234</stp>
        <tr r="D582" s="1"/>
      </tp>
      <tp t="s">
        <v>#N/A N/A</v>
        <stp/>
        <stp>BDH|1022911703659626620</stp>
        <tr r="D1244" s="1"/>
      </tp>
      <tp t="s">
        <v>#N/A N/A</v>
        <stp/>
        <stp>BDH|9178566321710746975</stp>
        <tr r="D1166" s="1"/>
      </tp>
      <tp t="s">
        <v>#N/A N/A</v>
        <stp/>
        <stp>BDH|4860075599763697966</stp>
        <tr r="D2104" s="1"/>
      </tp>
      <tp t="s">
        <v>#N/A N/A</v>
        <stp/>
        <stp>BDH|7781292569564547053</stp>
        <tr r="D106" s="1"/>
      </tp>
      <tp t="s">
        <v>#N/A N/A</v>
        <stp/>
        <stp>BDH|5982189753497080155</stp>
        <tr r="D518" s="1"/>
      </tp>
      <tp t="s">
        <v>#N/A N/A</v>
        <stp/>
        <stp>BDH|2048537520894645622</stp>
        <tr r="D2206" s="1"/>
      </tp>
      <tp t="s">
        <v>#N/A N/A</v>
        <stp/>
        <stp>BDH|2480040634691040735</stp>
        <tr r="D330" s="1"/>
      </tp>
      <tp t="s">
        <v>#N/A N/A</v>
        <stp/>
        <stp>BDH|3242339125763774678</stp>
        <tr r="D2044" s="1"/>
      </tp>
      <tp t="s">
        <v>#N/A N/A</v>
        <stp/>
        <stp>BDH|3843527639883593129</stp>
        <tr r="D1944" s="1"/>
      </tp>
      <tp t="s">
        <v>#N/A N/A</v>
        <stp/>
        <stp>BDH|1748101768651890028</stp>
        <tr r="D1358" s="1"/>
      </tp>
      <tp t="s">
        <v>#N/A N/A</v>
        <stp/>
        <stp>BDH|7474460200967437334</stp>
        <tr r="D1498" s="1"/>
      </tp>
      <tp t="s">
        <v>#N/A N/A</v>
        <stp/>
        <stp>BDH|19706276308901284</stp>
        <tr r="D82" s="1"/>
      </tp>
      <tp t="s">
        <v>#N/A N/A</v>
        <stp/>
        <stp>BDH|1340997455285630834</stp>
        <tr r="D278" s="1"/>
      </tp>
      <tp t="s">
        <v>#N/A N/A</v>
        <stp/>
        <stp>BDH|1022695632916006215</stp>
        <tr r="D160" s="1"/>
      </tp>
      <tp t="s">
        <v>#N/A N/A</v>
        <stp/>
        <stp>BDH|2470764519643822786</stp>
        <tr r="D1680" s="1"/>
      </tp>
      <tp t="s">
        <v>#N/A N/A</v>
        <stp/>
        <stp>BDH|3876395433473906035</stp>
        <tr r="D118" s="1"/>
      </tp>
      <tp t="s">
        <v>#N/A N/A</v>
        <stp/>
        <stp>BDH|7949035363214671578</stp>
        <tr r="D136" s="1"/>
      </tp>
      <tp t="s">
        <v>#N/A N/A</v>
        <stp/>
        <stp>BDH|9588542305429566585</stp>
        <tr r="D1478" s="1"/>
      </tp>
      <tp t="s">
        <v>#N/A N/A</v>
        <stp/>
        <stp>BDH|4908678905472581007</stp>
        <tr r="D668" s="1"/>
      </tp>
      <tp t="s">
        <v>#N/A N/A</v>
        <stp/>
        <stp>BDH|6578689554763599622</stp>
        <tr r="D34" s="1"/>
      </tp>
      <tp t="s">
        <v>#N/A N/A</v>
        <stp/>
        <stp>BDH|6467443404934210681</stp>
        <tr r="D1048" s="1"/>
      </tp>
      <tp t="s">
        <v>#N/A N/A</v>
        <stp/>
        <stp>BDH|5241519680261455995</stp>
        <tr r="D286" s="1"/>
      </tp>
      <tp t="s">
        <v>#N/A N/A</v>
        <stp/>
        <stp>BDH|5411786900524332604</stp>
        <tr r="D2038" s="1"/>
      </tp>
      <tp t="s">
        <v>#N/A N/A</v>
        <stp/>
        <stp>BDH|5557422938356394434</stp>
        <tr r="D1490" s="1"/>
      </tp>
      <tp t="s">
        <v>#N/A N/A</v>
        <stp/>
        <stp>BDH|8319177642104368993</stp>
        <tr r="D2134" s="1"/>
      </tp>
      <tp t="s">
        <v>#N/A N/A</v>
        <stp/>
        <stp>BDH|2643188702676962591</stp>
        <tr r="D400" s="1"/>
      </tp>
      <tp t="s">
        <v>#N/A N/A</v>
        <stp/>
        <stp>BDH|7277785698580896962</stp>
        <tr r="D1230" s="1"/>
      </tp>
      <tp t="s">
        <v>#N/A N/A</v>
        <stp/>
        <stp>BDH|9186358199290038308</stp>
        <tr r="D1228" s="1"/>
      </tp>
      <tp t="s">
        <v>#N/A N/A</v>
        <stp/>
        <stp>BDH|7188235551381446152</stp>
        <tr r="D12" s="1"/>
      </tp>
      <tp t="s">
        <v>#N/A N/A</v>
        <stp/>
        <stp>BDH|5118650174540113422</stp>
        <tr r="D1156" s="1"/>
      </tp>
      <tp t="s">
        <v>#N/A N/A</v>
        <stp/>
        <stp>BDH|4724416135356676568</stp>
        <tr r="D246" s="1"/>
      </tp>
      <tp t="s">
        <v>#N/A N/A</v>
        <stp/>
        <stp>BDH|9199674002517004848</stp>
        <tr r="D1640" s="1"/>
      </tp>
      <tp t="s">
        <v>#N/A N/A</v>
        <stp/>
        <stp>BDH|5676535454883948687</stp>
        <tr r="D2166" s="1"/>
      </tp>
      <tp t="s">
        <v>#N/A N/A</v>
        <stp/>
        <stp>BDH|9729747624704979890</stp>
        <tr r="D874" s="1"/>
      </tp>
      <tp t="s">
        <v>#N/A N/A</v>
        <stp/>
        <stp>BDH|3404405923926096300</stp>
        <tr r="D2330" s="1"/>
      </tp>
      <tp t="s">
        <v>#N/A N/A</v>
        <stp/>
        <stp>BDH|6448114559873334183</stp>
        <tr r="D1712" s="1"/>
      </tp>
      <tp t="s">
        <v>#N/A N/A</v>
        <stp/>
        <stp>BDH|4706405268856907012</stp>
        <tr r="D568" s="1"/>
      </tp>
      <tp t="s">
        <v>#N/A N/A</v>
        <stp/>
        <stp>BDH|9550655283512057570</stp>
        <tr r="D1570" s="1"/>
      </tp>
      <tp t="s">
        <v>#N/A N/A</v>
        <stp/>
        <stp>BDH|7071630938633801176</stp>
        <tr r="D684" s="1"/>
      </tp>
      <tp t="s">
        <v>#N/A N/A</v>
        <stp/>
        <stp>BDH|9488708103607502960</stp>
        <tr r="D2068" s="1"/>
      </tp>
      <tp t="s">
        <v>#N/A N/A</v>
        <stp/>
        <stp>BDH|6174257577256111572</stp>
        <tr r="D202" s="1"/>
      </tp>
      <tp t="s">
        <v>#N/A N/A</v>
        <stp/>
        <stp>BDH|2052769340855709440</stp>
        <tr r="D762" s="1"/>
      </tp>
      <tp t="s">
        <v>#N/A N/A</v>
        <stp/>
        <stp>BDH|6808987761531084840</stp>
        <tr r="D1488" s="1"/>
      </tp>
      <tp t="s">
        <v>#N/A N/A</v>
        <stp/>
        <stp>BDH|6312483040734781365</stp>
        <tr r="D156" s="1"/>
      </tp>
      <tp t="s">
        <v>#N/A N/A</v>
        <stp/>
        <stp>BDH|6365259180714401998</stp>
        <tr r="D1844" s="1"/>
      </tp>
      <tp t="s">
        <v>#N/A N/A</v>
        <stp/>
        <stp>BDH|7858866387573151536</stp>
        <tr r="D1720" s="1"/>
      </tp>
      <tp t="s">
        <v>#N/A N/A</v>
        <stp/>
        <stp>BDH|6279510108002158019</stp>
        <tr r="D786" s="1"/>
      </tp>
      <tp t="s">
        <v>#N/A N/A</v>
        <stp/>
        <stp>BDH|2551769631927998000</stp>
        <tr r="D754" s="1"/>
      </tp>
      <tp t="s">
        <v>#N/A N/A</v>
        <stp/>
        <stp>BDH|3571348549287913298</stp>
        <tr r="D1444" s="1"/>
      </tp>
      <tp t="s">
        <v>#N/A N/A</v>
        <stp/>
        <stp>BDH|8309637569499158000</stp>
        <tr r="D1028" s="1"/>
      </tp>
      <tp t="s">
        <v>#N/A N/A</v>
        <stp/>
        <stp>BDH|2928093877192682695</stp>
        <tr r="D2272" s="1"/>
      </tp>
      <tp t="s">
        <v>#N/A N/A</v>
        <stp/>
        <stp>BDH|7131715668895249236</stp>
        <tr r="D2154" s="1"/>
      </tp>
      <tp t="s">
        <v>#N/A N/A</v>
        <stp/>
        <stp>BDH|3690016116914748781</stp>
        <tr r="D1806" s="1"/>
      </tp>
      <tp t="s">
        <v>#N/A N/A</v>
        <stp/>
        <stp>BDH|4559398305006128067</stp>
        <tr r="D2022" s="1"/>
      </tp>
      <tp t="s">
        <v>#N/A N/A</v>
        <stp/>
        <stp>BDH|1409664229907712334</stp>
        <tr r="D1150" s="1"/>
      </tp>
      <tp t="s">
        <v>#N/A N/A</v>
        <stp/>
        <stp>BDH|9881940868325974223</stp>
        <tr r="D730" s="1"/>
      </tp>
      <tp t="s">
        <v>#N/A N/A</v>
        <stp/>
        <stp>BDH|6717795203205655573</stp>
        <tr r="D2300" s="1"/>
      </tp>
      <tp t="s">
        <v>#N/A N/A</v>
        <stp/>
        <stp>BDH|6163165800864887233</stp>
        <tr r="D252" s="1"/>
      </tp>
      <tp t="s">
        <v>#N/A N/A</v>
        <stp/>
        <stp>BDH|3773686050592342303</stp>
        <tr r="D1678" s="1"/>
      </tp>
      <tp t="s">
        <v>#N/A N/A</v>
        <stp/>
        <stp>BDH|5563743973544655082</stp>
        <tr r="D2340" s="1"/>
      </tp>
      <tp t="s">
        <v>#N/A N/A</v>
        <stp/>
        <stp>BDH|7108912484862054583</stp>
        <tr r="D944" s="1"/>
      </tp>
      <tp t="s">
        <v>#N/A N/A</v>
        <stp/>
        <stp>BDH|7096820753258837357</stp>
        <tr r="D1312" s="1"/>
      </tp>
      <tp t="s">
        <v>#N/A N/A</v>
        <stp/>
        <stp>BDH|7738425969753475753</stp>
        <tr r="D2014" s="1"/>
      </tp>
      <tp t="s">
        <v>#N/A N/A</v>
        <stp/>
        <stp>BDH|3813641156812046374</stp>
        <tr r="D2012" s="1"/>
      </tp>
      <tp t="s">
        <v>#N/A N/A</v>
        <stp/>
        <stp>BDH|5193453263743349591</stp>
        <tr r="D2040" s="1"/>
      </tp>
      <tp t="s">
        <v>#N/A N/A</v>
        <stp/>
        <stp>BDH|4517838084185328039</stp>
        <tr r="D1566" s="1"/>
      </tp>
      <tp t="s">
        <v>#N/A N/A</v>
        <stp/>
        <stp>BDH|7425668497361422832</stp>
        <tr r="D2078" s="1"/>
      </tp>
      <tp t="s">
        <v>#N/A N/A</v>
        <stp/>
        <stp>BDH|8138875675860264631</stp>
        <tr r="D1854" s="1"/>
      </tp>
      <tp t="s">
        <v>#N/A N/A</v>
        <stp/>
        <stp>BDH|6502619257716709267</stp>
        <tr r="D1754" s="1"/>
      </tp>
      <tp t="s">
        <v>#N/A N/A</v>
        <stp/>
        <stp>BDH|9420921215432695267</stp>
        <tr r="D2308" s="1"/>
      </tp>
      <tp t="s">
        <v>#N/A N/A</v>
        <stp/>
        <stp>BDH|3748196855391807708</stp>
        <tr r="D52" s="1"/>
      </tp>
      <tp t="s">
        <v>#N/A N/A</v>
        <stp/>
        <stp>BDH|7858812080930902634</stp>
        <tr r="D224" s="1"/>
      </tp>
      <tp t="s">
        <v>#N/A N/A</v>
        <stp/>
        <stp>BDH|7409056078922885329</stp>
        <tr r="D700" s="1"/>
      </tp>
      <tp t="s">
        <v>#N/A N/A</v>
        <stp/>
        <stp>BDH|8585266697396661434</stp>
        <tr r="D2196" s="1"/>
      </tp>
      <tp t="s">
        <v>#N/A N/A</v>
        <stp/>
        <stp>BDH|9242759636568094477</stp>
        <tr r="D926" s="1"/>
      </tp>
      <tp t="s">
        <v>#N/A N/A</v>
        <stp/>
        <stp>BDH|4206404244392187719</stp>
        <tr r="D242" s="1"/>
      </tp>
      <tp t="s">
        <v>#N/A N/A</v>
        <stp/>
        <stp>BDH|4521563915460397130</stp>
        <tr r="D94" s="1"/>
      </tp>
      <tp t="s">
        <v>#N/A N/A</v>
        <stp/>
        <stp>BDH|1116966412929284106</stp>
        <tr r="D682" s="1"/>
      </tp>
      <tp t="s">
        <v>#N/A N/A</v>
        <stp/>
        <stp>BDH|5742364945444223716</stp>
        <tr r="D760" s="1"/>
      </tp>
      <tp t="s">
        <v>#N/A N/A</v>
        <stp/>
        <stp>BDH|2831990931569668013</stp>
        <tr r="D1260" s="1"/>
      </tp>
      <tp t="s">
        <v>#N/A N/A</v>
        <stp/>
        <stp>BDH|6088314487835532943</stp>
        <tr r="D1598" s="1"/>
      </tp>
      <tp t="s">
        <v>#N/A N/A</v>
        <stp/>
        <stp>BDH|5955091352041392064</stp>
        <tr r="D1976" s="1"/>
      </tp>
      <tp t="s">
        <v>#N/A N/A</v>
        <stp/>
        <stp>BDH|6782305470437863481</stp>
        <tr r="D2138" s="1"/>
      </tp>
      <tp t="s">
        <v>#N/A N/A</v>
        <stp/>
        <stp>BDH|5547833681787153321</stp>
        <tr r="D872" s="1"/>
      </tp>
      <tp t="s">
        <v>#N/A N/A</v>
        <stp/>
        <stp>BDH|1315470411472263735</stp>
        <tr r="D1096" s="1"/>
      </tp>
      <tp t="s">
        <v>#N/A N/A</v>
        <stp/>
        <stp>BDH|2162002609161564299</stp>
        <tr r="D1480" s="1"/>
      </tp>
      <tp t="s">
        <v>#N/A N/A</v>
        <stp/>
        <stp>BDH|1733964397396321619</stp>
        <tr r="D1644" s="1"/>
      </tp>
      <tp t="s">
        <v>#N/A N/A</v>
        <stp/>
        <stp>BDH|2033933358306982976</stp>
        <tr r="D1038" s="1"/>
      </tp>
      <tp t="s">
        <v>#N/A N/A</v>
        <stp/>
        <stp>BDH|1932930647989123495</stp>
        <tr r="D74" s="1"/>
      </tp>
      <tp t="s">
        <v>#N/A N/A</v>
        <stp/>
        <stp>BDH|5290255997758462712</stp>
        <tr r="D948" s="1"/>
      </tp>
      <tp t="s">
        <v>#N/A N/A</v>
        <stp/>
        <stp>BDH|40092516675486863</stp>
        <tr r="D238" s="1"/>
      </tp>
      <tp t="s">
        <v>#N/A N/A</v>
        <stp/>
        <stp>BDH|7367197527225488337</stp>
        <tr r="D750" s="1"/>
      </tp>
      <tp t="s">
        <v>#N/A N/A</v>
        <stp/>
        <stp>BDH|6339640448916120051</stp>
        <tr r="D1590" s="1"/>
      </tp>
      <tp t="s">
        <v>#N/A N/A</v>
        <stp/>
        <stp>BDH|8869550630479127547</stp>
        <tr r="D1368" s="1"/>
      </tp>
      <tp t="s">
        <v>#N/A N/A</v>
        <stp/>
        <stp>BDH|4588667812684979507</stp>
        <tr r="D1714" s="1"/>
      </tp>
      <tp t="s">
        <v>#N/A N/A</v>
        <stp/>
        <stp>BDH|2308797372043330339</stp>
        <tr r="D58" s="1"/>
      </tp>
      <tp t="s">
        <v>#N/A N/A</v>
        <stp/>
        <stp>BDH|2153791965908720921</stp>
        <tr r="D274" s="1"/>
      </tp>
      <tp t="s">
        <v>#N/A N/A</v>
        <stp/>
        <stp>BDH|7491690147933146425</stp>
        <tr r="D1290" s="1"/>
      </tp>
      <tp t="s">
        <v>#N/A N/A</v>
        <stp/>
        <stp>BDH|9852353828349997358</stp>
        <tr r="D1154" s="1"/>
      </tp>
      <tp t="s">
        <v>#N/A N/A</v>
        <stp/>
        <stp>BDH|7780022169832344160</stp>
        <tr r="D942" s="1"/>
      </tp>
      <tp t="s">
        <v>#N/A N/A</v>
        <stp/>
        <stp>BDH|6022788921154705576</stp>
        <tr r="D1334" s="1"/>
      </tp>
      <tp t="s">
        <v>#N/A N/A</v>
        <stp/>
        <stp>BDH|2699444992415669888</stp>
        <tr r="D952" s="1"/>
      </tp>
      <tp t="s">
        <v>#N/A N/A</v>
        <stp/>
        <stp>BDH|7909616630924039461</stp>
        <tr r="D384" s="1"/>
      </tp>
      <tp t="s">
        <v>#N/A N/A</v>
        <stp/>
        <stp>BDH|3440558027743958509</stp>
        <tr r="D2278" s="1"/>
      </tp>
      <tp t="s">
        <v>#N/A N/A</v>
        <stp/>
        <stp>BDH|5567161009764765220</stp>
        <tr r="D764" s="1"/>
      </tp>
      <tp t="s">
        <v>#N/A N/A</v>
        <stp/>
        <stp>BDH|4877943682014827390</stp>
        <tr r="D132" s="1"/>
      </tp>
      <tp t="s">
        <v>#N/A N/A</v>
        <stp/>
        <stp>BDH|8379825346024980211</stp>
        <tr r="D414" s="1"/>
      </tp>
      <tp t="s">
        <v>#N/A N/A</v>
        <stp/>
        <stp>BDH|2184845757259960447</stp>
        <tr r="D130" s="1"/>
      </tp>
      <tp t="s">
        <v>#N/A N/A</v>
        <stp/>
        <stp>BDH|6011483731137506413</stp>
        <tr r="D220" s="1"/>
      </tp>
      <tp t="s">
        <v>#N/A N/A</v>
        <stp/>
        <stp>BDH|3077527562352418092</stp>
        <tr r="D808" s="1"/>
      </tp>
      <tp t="s">
        <v>#N/A N/A</v>
        <stp/>
        <stp>BDH|2196436348227880704</stp>
        <tr r="D170" s="1"/>
      </tp>
      <tp t="s">
        <v>#N/A N/A</v>
        <stp/>
        <stp>BDH|9494908021059766916</stp>
        <tr r="D186" s="1"/>
      </tp>
      <tp t="s">
        <v>#N/A N/A</v>
        <stp/>
        <stp>BDH|9864891925277273656</stp>
        <tr r="D2032" s="1"/>
      </tp>
      <tp t="s">
        <v>#N/A N/A</v>
        <stp/>
        <stp>BDH|5845185561044342412</stp>
        <tr r="D408" s="1"/>
      </tp>
      <tp t="s">
        <v>#N/A N/A</v>
        <stp/>
        <stp>BDH|9995556179208642102</stp>
        <tr r="D858" s="1"/>
      </tp>
      <tp t="s">
        <v>#N/A N/A</v>
        <stp/>
        <stp>BDH|2655590939092070458</stp>
        <tr r="D76" s="1"/>
      </tp>
      <tp t="s">
        <v>#N/A N/A</v>
        <stp/>
        <stp>BDH|6348234730383385601</stp>
        <tr r="D1224" s="1"/>
      </tp>
      <tp t="s">
        <v>#N/A N/A</v>
        <stp/>
        <stp>BDH|8179997324056992767</stp>
        <tr r="D1696" s="1"/>
      </tp>
      <tp t="s">
        <v>#N/A N/A</v>
        <stp/>
        <stp>BDH|2255905371938059636</stp>
        <tr r="D2004" s="1"/>
      </tp>
      <tp t="s">
        <v>#N/A N/A</v>
        <stp/>
        <stp>BDH|9011851557232098439</stp>
        <tr r="D218" s="1"/>
      </tp>
      <tp t="s">
        <v>#N/A N/A</v>
        <stp/>
        <stp>BDH|2036498428973085579</stp>
        <tr r="D2146" s="1"/>
      </tp>
      <tp t="s">
        <v>#N/A N/A</v>
        <stp/>
        <stp>BDH|1441262136201651348</stp>
        <tr r="D748" s="1"/>
      </tp>
      <tp t="s">
        <v>#N/A N/A</v>
        <stp/>
        <stp>BDH|6942528578844765228</stp>
        <tr r="D1826" s="1"/>
      </tp>
      <tp t="s">
        <v>#N/A N/A</v>
        <stp/>
        <stp>BDH|1014537421940768422</stp>
        <tr r="D1020" s="1"/>
      </tp>
      <tp t="s">
        <v>#N/A N/A</v>
        <stp/>
        <stp>BDH|1234050507094314748</stp>
        <tr r="D2234" s="1"/>
      </tp>
      <tp t="s">
        <v>#N/A N/A</v>
        <stp/>
        <stp>BDH|6496574340164673126</stp>
        <tr r="D1792" s="1"/>
      </tp>
      <tp t="s">
        <v>#N/A N/A</v>
        <stp/>
        <stp>BDH|1280460346331647208</stp>
        <tr r="D2064" s="1"/>
      </tp>
      <tp t="s">
        <v>#N/A N/A</v>
        <stp/>
        <stp>BDH|9971633883151408498</stp>
        <tr r="D1388" s="1"/>
      </tp>
      <tp t="s">
        <v>#N/A N/A</v>
        <stp/>
        <stp>BDH|9583821331607210710</stp>
        <tr r="D340" s="1"/>
      </tp>
      <tp t="s">
        <v>#N/A N/A</v>
        <stp/>
        <stp>BDH|4049496264781035466</stp>
        <tr r="D1528" s="1"/>
      </tp>
      <tp t="s">
        <v>#N/A N/A</v>
        <stp/>
        <stp>BDH|3482312544067040098</stp>
        <tr r="D1936" s="1"/>
      </tp>
      <tp t="s">
        <v>#N/A N/A</v>
        <stp/>
        <stp>BDH|6943139354661739014</stp>
        <tr r="D1776" s="1"/>
      </tp>
      <tp t="s">
        <v>#N/A N/A</v>
        <stp/>
        <stp>BDH|1861086138566752762</stp>
        <tr r="D854" s="1"/>
      </tp>
      <tp t="s">
        <v>#N/A N/A</v>
        <stp/>
        <stp>BDH|1307358428001197265</stp>
        <tr r="D1072" s="1"/>
      </tp>
      <tp t="s">
        <v>#N/A N/A</v>
        <stp/>
        <stp>BDH|3972979447058234559</stp>
        <tr r="D1440" s="1"/>
      </tp>
      <tp t="s">
        <v>#N/A N/A</v>
        <stp/>
        <stp>BDH|6599291022626368335</stp>
        <tr r="D396" s="1"/>
      </tp>
      <tp t="s">
        <v>#N/A N/A</v>
        <stp/>
        <stp>BDH|4242281535477037131</stp>
        <tr r="D1476" s="1"/>
      </tp>
      <tp t="s">
        <v>#N/A N/A</v>
        <stp/>
        <stp>BDH|7404382930260376430</stp>
        <tr r="D2170" s="1"/>
      </tp>
      <tp t="s">
        <v>#N/A N/A</v>
        <stp/>
        <stp>BDH|1780221768242387437</stp>
        <tr r="D2" s="1"/>
      </tp>
      <tp t="s">
        <v>#N/A N/A</v>
        <stp/>
        <stp>BDH|5248121010010457694</stp>
        <tr r="D918" s="1"/>
      </tp>
      <tp t="s">
        <v>#N/A N/A</v>
        <stp/>
        <stp>BDH|8915043281354837760</stp>
        <tr r="D928" s="1"/>
      </tp>
      <tp t="s">
        <v>#N/A N/A</v>
        <stp/>
        <stp>BDH|7440098949671012163</stp>
        <tr r="D312" s="1"/>
      </tp>
      <tp t="s">
        <v>#N/A N/A</v>
        <stp/>
        <stp>BDH|3827382803771173208</stp>
        <tr r="D1364" s="1"/>
      </tp>
      <tp t="s">
        <v>#N/A N/A</v>
        <stp/>
        <stp>BDH|3349033082961250934</stp>
        <tr r="D724" s="1"/>
      </tp>
      <tp t="s">
        <v>#N/A N/A</v>
        <stp/>
        <stp>BDH|6342241385648215701</stp>
        <tr r="D634" s="1"/>
      </tp>
      <tp t="s">
        <v>#N/A N/A</v>
        <stp/>
        <stp>BDH|4916097711520070603</stp>
        <tr r="D2070" s="1"/>
      </tp>
      <tp t="s">
        <v>#N/A N/A</v>
        <stp/>
        <stp>BDH|2496960260527681959</stp>
        <tr r="D2176" s="1"/>
      </tp>
      <tp t="s">
        <v>#N/A N/A</v>
        <stp/>
        <stp>BDH|2674746876344041525</stp>
        <tr r="D756" s="1"/>
      </tp>
      <tp t="s">
        <v>#N/A N/A</v>
        <stp/>
        <stp>BDH|4344146846206163462</stp>
        <tr r="D1300" s="1"/>
      </tp>
      <tp t="s">
        <v>#N/A N/A</v>
        <stp/>
        <stp>BDH|9604363771508137674</stp>
        <tr r="D92" s="1"/>
      </tp>
      <tp t="s">
        <v>#N/A N/A</v>
        <stp/>
        <stp>BDH|1786629130997387018</stp>
        <tr r="D1980" s="1"/>
      </tp>
      <tp t="s">
        <v>#N/A N/A</v>
        <stp/>
        <stp>BDH|3383316901896615528</stp>
        <tr r="D574" s="1"/>
      </tp>
      <tp t="s">
        <v>#N/A N/A</v>
        <stp/>
        <stp>BDH|4024007367442666353</stp>
        <tr r="D268" s="1"/>
      </tp>
      <tp t="s">
        <v>#N/A N/A</v>
        <stp/>
        <stp>BDH|2392113118848678989</stp>
        <tr r="D1562" s="1"/>
      </tp>
      <tp t="s">
        <v>#N/A N/A</v>
        <stp/>
        <stp>BDH|3647966926722539968</stp>
        <tr r="D906" s="1"/>
      </tp>
      <tp t="s">
        <v>#N/A N/A</v>
        <stp/>
        <stp>BDH|739376603990975610</stp>
        <tr r="D88" s="1"/>
      </tp>
      <tp t="s">
        <v>#N/A N/A</v>
        <stp/>
        <stp>BDH|307052127177552025</stp>
        <tr r="D316" s="1"/>
      </tp>
      <tp t="s">
        <v>#N/A N/A</v>
        <stp/>
        <stp>BDH|865173108727111373</stp>
        <tr r="D1630" s="1"/>
      </tp>
      <tp t="s">
        <v>#N/A N/A</v>
        <stp/>
        <stp>BDH|485226126825602044</stp>
        <tr r="D596" s="1"/>
      </tp>
      <tp t="s">
        <v>#N/A N/A</v>
        <stp/>
        <stp>BDH|487378846684310783</stp>
        <tr r="D2132" s="1"/>
      </tp>
      <tp t="s">
        <v>#N/A N/A</v>
        <stp/>
        <stp>BDH|737559809864123554</stp>
        <tr r="D770" s="1"/>
      </tp>
      <tp t="s">
        <v>#N/A N/A</v>
        <stp/>
        <stp>BDH|402374636245779185</stp>
        <tr r="D1970" s="1"/>
      </tp>
      <tp t="s">
        <v>#N/A N/A</v>
        <stp/>
        <stp>BDH|934178540113462128</stp>
        <tr r="D1256" s="1"/>
      </tp>
      <tp t="s">
        <v>#N/A N/A</v>
        <stp/>
        <stp>BDH|882122955565051662</stp>
        <tr r="D1782" s="1"/>
      </tp>
      <tp t="s">
        <v>#N/A N/A</v>
        <stp/>
        <stp>BDH|967569791782187980</stp>
        <tr r="D184" s="1"/>
      </tp>
      <tp t="s">
        <v>#N/A N/A</v>
        <stp/>
        <stp>BDH|341745429061996377</stp>
        <tr r="D1206" s="1"/>
      </tp>
      <tp t="s">
        <v>#N/A N/A</v>
        <stp/>
        <stp>BDH|286691818001170115</stp>
        <tr r="D594" s="1"/>
      </tp>
      <tp t="s">
        <v>#N/A N/A</v>
        <stp/>
        <stp>BDH|735681203235847473</stp>
        <tr r="D1560" s="1"/>
      </tp>
      <tp t="s">
        <v>#N/A N/A</v>
        <stp/>
        <stp>BDH|301004764647365732</stp>
        <tr r="D1000" s="1"/>
      </tp>
      <tp t="s">
        <v>#N/A N/A</v>
        <stp/>
        <stp>BDH|536107814555956469</stp>
        <tr r="D174" s="1"/>
      </tp>
      <tp t="s">
        <v>#N/A N/A</v>
        <stp/>
        <stp>BDH|516146486489328109</stp>
        <tr r="D232" s="1"/>
      </tp>
      <tp t="s">
        <v>#N/A N/A</v>
        <stp/>
        <stp>BDH|675444206662739746</stp>
        <tr r="D652" s="1"/>
      </tp>
      <tp t="s">
        <v>#N/A N/A</v>
        <stp/>
        <stp>BDH|584024729777271521</stp>
        <tr r="D632" s="1"/>
      </tp>
      <tp t="s">
        <v>#N/A N/A</v>
        <stp/>
        <stp>BDH|856620210715369265</stp>
        <tr r="D650" s="1"/>
      </tp>
      <tp t="s">
        <v>#N/A N/A</v>
        <stp/>
        <stp>BDH|147808170918903706</stp>
        <tr r="D896" s="1"/>
      </tp>
      <tp t="s">
        <v>#N/A N/A</v>
        <stp/>
        <stp>BDH|461746319785682379</stp>
        <tr r="D2058" s="1"/>
      </tp>
      <tp t="s">
        <v>#N/A N/A</v>
        <stp/>
        <stp>BDH|141136372717160117</stp>
        <tr r="D620" s="1"/>
      </tp>
      <tp t="s">
        <v>#N/A N/A</v>
        <stp/>
        <stp>BDH|972746407245954209</stp>
        <tr r="D1064" s="1"/>
      </tp>
      <tp t="s">
        <v>#N/A N/A</v>
        <stp/>
        <stp>BDH|290373931194629749</stp>
        <tr r="D1800" s="1"/>
      </tp>
      <tp t="s">
        <v>#N/A N/A</v>
        <stp/>
        <stp>BDH|557537026106962341</stp>
        <tr r="D528" s="1"/>
      </tp>
      <tp t="s">
        <v>#N/A N/A</v>
        <stp/>
        <stp>BDH|387439916560677794</stp>
        <tr r="D954" s="1"/>
      </tp>
      <tp t="s">
        <v>#N/A N/A</v>
        <stp/>
        <stp>BDH|512295221581107364</stp>
        <tr r="D792" s="1"/>
      </tp>
      <tp t="s">
        <v>#N/A N/A</v>
        <stp/>
        <stp>BDH|310456857164074748</stp>
        <tr r="D506" s="1"/>
      </tp>
      <tp t="s">
        <v>#N/A N/A</v>
        <stp/>
        <stp>BDH|979153824413942264</stp>
        <tr r="D602" s="1"/>
      </tp>
      <tp t="s">
        <v>#N/A N/A</v>
        <stp/>
        <stp>BDH|323603940390676061</stp>
        <tr r="D2092" s="1"/>
      </tp>
      <tp t="s">
        <v>#N/A N/A</v>
        <stp/>
        <stp>BDH|550370235754937911</stp>
        <tr r="D150" s="1"/>
      </tp>
      <tp t="s">
        <v>#N/A N/A</v>
        <stp/>
        <stp>BDH|351839879636641409</stp>
        <tr r="D240" s="1"/>
      </tp>
      <tp t="s">
        <v>#N/A N/A</v>
        <stp/>
        <stp>BDH|516596097551074029</stp>
        <tr r="D80" s="1"/>
      </tp>
      <tp t="s">
        <v>#N/A N/A</v>
        <stp/>
        <stp>BDH|377490217431559928</stp>
        <tr r="D320" s="1"/>
      </tp>
      <tp t="s">
        <v>#N/A N/A</v>
        <stp/>
        <stp>BDH|326839046222115309</stp>
        <tr r="D1280" s="1"/>
      </tp>
      <tp t="s">
        <v>#N/A N/A</v>
        <stp/>
        <stp>BDH|299847036686141014</stp>
        <tr r="D1236" s="1"/>
      </tp>
      <tp t="s">
        <v>#N/A N/A</v>
        <stp/>
        <stp>BDH|147650817022083828</stp>
        <tr r="D540" s="1"/>
      </tp>
      <tp t="s">
        <v>#N/A N/A</v>
        <stp/>
        <stp>BDH|732009970888054307</stp>
        <tr r="D2242" s="1"/>
      </tp>
      <tp t="s">
        <v>#N/A N/A</v>
        <stp/>
        <stp>BDH|821557222169421105</stp>
        <tr r="D1434" s="1"/>
      </tp>
      <tp t="s">
        <v>#N/A N/A</v>
        <stp/>
        <stp>BDH|384818972444370443</stp>
        <tr r="D638" s="1"/>
      </tp>
      <tp t="s">
        <v>#N/A N/A</v>
        <stp/>
        <stp>BDH|147464985071001220</stp>
        <tr r="D1836" s="1"/>
      </tp>
      <tp t="s">
        <v>#N/A N/A</v>
        <stp/>
        <stp>BDH|409778444559322493</stp>
        <tr r="D1208" s="1"/>
      </tp>
      <tp t="s">
        <v>#N/A N/A</v>
        <stp/>
        <stp>BDH|135995926487920235</stp>
        <tr r="D2084" s="1"/>
      </tp>
      <tp t="s">
        <v>#N/A N/A</v>
        <stp/>
        <stp>BDH|558089749609715367</stp>
        <tr r="D276" s="1"/>
      </tp>
      <tp t="s">
        <v>#N/A N/A</v>
        <stp/>
        <stp>BDH|223078095000234743</stp>
        <tr r="D86" s="1"/>
      </tp>
      <tp t="s">
        <v>#N/A N/A</v>
        <stp/>
        <stp>BDH|989782735212452867</stp>
        <tr r="D1508" s="1"/>
      </tp>
      <tp t="s">
        <v>#N/A N/A</v>
        <stp/>
        <stp>BDH|209926715782389470</stp>
        <tr r="D818" s="1"/>
      </tp>
      <tp t="s">
        <v>#N/A N/A</v>
        <stp/>
        <stp>BDH|400394703454514993</stp>
        <tr r="D402" s="1"/>
      </tp>
      <tp t="s">
        <v>#N/A N/A</v>
        <stp/>
        <stp>BDH|452180852844384938</stp>
        <tr r="D1540" s="1"/>
      </tp>
      <tp t="s">
        <v>#N/A N/A</v>
        <stp/>
        <stp>BDH|148803201393910238</stp>
        <tr r="D2080" s="1"/>
      </tp>
      <tp t="s">
        <v>#N/A N/A</v>
        <stp/>
        <stp>BDH|845508894230387554</stp>
        <tr r="D1596" s="1"/>
      </tp>
      <tp t="s">
        <v>#N/A N/A</v>
        <stp/>
        <stp>BDH|890198156769407476</stp>
        <tr r="D2052" s="1"/>
      </tp>
      <tp t="s">
        <v>#N/A N/A</v>
        <stp/>
        <stp>BDH|726749522739439509</stp>
        <tr r="D264" s="1"/>
      </tp>
      <tp t="s">
        <v>#N/A N/A</v>
        <stp/>
        <stp>BDH|739801266520273752</stp>
        <tr r="D1406" s="1"/>
      </tp>
      <tp t="s">
        <v>#N/A N/A</v>
        <stp/>
        <stp>BDH|108814137807872598</stp>
        <tr r="D706" s="1"/>
      </tp>
      <tp t="s">
        <v>#N/A N/A</v>
        <stp/>
        <stp>BDH|481275044046388922</stp>
        <tr r="D2328" s="1"/>
      </tp>
      <tp t="s">
        <v>#N/A N/A</v>
        <stp/>
        <stp>BDH|801475099862204737</stp>
        <tr r="D608" s="1"/>
      </tp>
      <tp t="s">
        <v>#N/A N/A</v>
        <stp/>
        <stp>BDH|705574406306427884</stp>
        <tr r="D1362" s="1"/>
      </tp>
      <tp t="s">
        <v>#N/A N/A</v>
        <stp/>
        <stp>BDH|801290386321293186</stp>
        <tr r="D1592" s="1"/>
      </tp>
      <tp t="s">
        <v>#N/A N/A</v>
        <stp/>
        <stp>BDH|834976951530782616</stp>
        <tr r="D100" s="1"/>
      </tp>
      <tp t="s">
        <v>#N/A N/A</v>
        <stp/>
        <stp>BDH|735750147738594113</stp>
        <tr r="D1546" s="1"/>
      </tp>
      <tp t="s">
        <v>#N/A N/A</v>
        <stp/>
        <stp>BDH|730808251024637315</stp>
        <tr r="D1462" s="1"/>
      </tp>
      <tp t="s">
        <v>#N/A N/A</v>
        <stp/>
        <stp>BDH|635472310769499677</stp>
        <tr r="D1968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R3006"/>
  <sheetViews>
    <sheetView tabSelected="1" topLeftCell="A2255" workbookViewId="0">
      <selection activeCell="Q2311" sqref="Q2311"/>
    </sheetView>
  </sheetViews>
  <sheetFormatPr defaultRowHeight="15" x14ac:dyDescent="0.25"/>
  <cols>
    <col min="4" max="4" width="10.5703125" bestFit="1" customWidth="1"/>
    <col min="5" max="5" width="10.85546875" bestFit="1" customWidth="1"/>
    <col min="6" max="6" width="11.85546875" customWidth="1"/>
    <col min="7" max="33" width="10.5703125" bestFit="1" customWidth="1"/>
    <col min="34" max="34" width="11.5703125" bestFit="1" customWidth="1"/>
    <col min="35" max="41" width="10.5703125" bestFit="1" customWidth="1"/>
    <col min="42" max="42" width="11.5703125" bestFit="1" customWidth="1"/>
    <col min="43" max="77" width="10.5703125" bestFit="1" customWidth="1"/>
    <col min="78" max="78" width="11.5703125" bestFit="1" customWidth="1"/>
    <col min="79" max="93" width="10.5703125" bestFit="1" customWidth="1"/>
    <col min="94" max="95" width="11.5703125" bestFit="1" customWidth="1"/>
    <col min="96" max="147" width="10.5703125" bestFit="1" customWidth="1"/>
  </cols>
  <sheetData>
    <row r="1" spans="1:3008" x14ac:dyDescent="0.25">
      <c r="B1" s="1" t="s">
        <v>0</v>
      </c>
      <c r="C1" s="1" t="s">
        <v>1</v>
      </c>
    </row>
    <row r="2" spans="1:3008" x14ac:dyDescent="0.25">
      <c r="A2" s="1" t="s">
        <v>2</v>
      </c>
      <c r="B2" t="s">
        <v>1157</v>
      </c>
      <c r="C2" t="s">
        <v>1180</v>
      </c>
      <c r="D2" s="2">
        <f>_xll.BDH(A2, "volume", B2, C2, "Direction", "H", "Period", "M","cols=144;rows=2")</f>
        <v>36556</v>
      </c>
      <c r="E2" s="2">
        <v>36585</v>
      </c>
      <c r="F2" s="2">
        <v>36616</v>
      </c>
      <c r="G2" s="2">
        <v>36644</v>
      </c>
      <c r="H2" s="2">
        <v>36677</v>
      </c>
      <c r="I2" s="2">
        <v>36707</v>
      </c>
      <c r="J2" s="2">
        <v>36738</v>
      </c>
      <c r="K2" s="2">
        <v>36769</v>
      </c>
      <c r="L2" s="2">
        <v>36798</v>
      </c>
      <c r="M2" s="2">
        <v>36830</v>
      </c>
      <c r="N2" s="2">
        <v>36860</v>
      </c>
      <c r="O2" s="2">
        <v>36889</v>
      </c>
      <c r="P2" s="2">
        <v>36922</v>
      </c>
      <c r="Q2" s="2">
        <v>36950</v>
      </c>
      <c r="R2" s="2">
        <v>36980</v>
      </c>
      <c r="S2" s="2">
        <v>37011</v>
      </c>
      <c r="T2" s="2">
        <v>37042</v>
      </c>
      <c r="U2" s="2">
        <v>37071</v>
      </c>
      <c r="V2" s="2">
        <v>37103</v>
      </c>
      <c r="W2" s="2">
        <v>37134</v>
      </c>
      <c r="X2" s="2">
        <v>37162</v>
      </c>
      <c r="Y2" s="2">
        <v>37195</v>
      </c>
      <c r="Z2" s="2">
        <v>37225</v>
      </c>
      <c r="AA2" s="2">
        <v>37256</v>
      </c>
      <c r="AB2" s="2">
        <v>37287</v>
      </c>
      <c r="AC2" s="2">
        <v>37315</v>
      </c>
      <c r="AD2" s="2">
        <v>37344</v>
      </c>
      <c r="AE2" s="2">
        <v>37376</v>
      </c>
      <c r="AF2" s="2">
        <v>37407</v>
      </c>
      <c r="AG2" s="2">
        <v>37435</v>
      </c>
      <c r="AH2" s="2">
        <v>37468</v>
      </c>
      <c r="AI2" s="2">
        <v>37498</v>
      </c>
      <c r="AJ2" s="2">
        <v>37529</v>
      </c>
      <c r="AK2" s="2">
        <v>37560</v>
      </c>
      <c r="AL2" s="2">
        <v>37589</v>
      </c>
      <c r="AM2" s="2">
        <v>37621</v>
      </c>
      <c r="AN2" s="2">
        <v>37652</v>
      </c>
      <c r="AO2" s="2">
        <v>37680</v>
      </c>
      <c r="AP2" s="2">
        <v>37711</v>
      </c>
      <c r="AQ2" s="2">
        <v>37741</v>
      </c>
      <c r="AR2" s="2">
        <v>37771</v>
      </c>
      <c r="AS2" s="2">
        <v>37802</v>
      </c>
      <c r="AT2" s="2">
        <v>37833</v>
      </c>
      <c r="AU2" s="2">
        <v>37862</v>
      </c>
      <c r="AV2" s="2">
        <v>37894</v>
      </c>
      <c r="AW2" s="2">
        <v>37925</v>
      </c>
      <c r="AX2" s="2">
        <v>37953</v>
      </c>
      <c r="AY2" s="2">
        <v>37986</v>
      </c>
      <c r="AZ2" s="2">
        <v>38016</v>
      </c>
      <c r="BA2" s="2">
        <v>38044</v>
      </c>
      <c r="BB2" s="2">
        <v>38077</v>
      </c>
      <c r="BC2" s="2">
        <v>38107</v>
      </c>
      <c r="BD2" s="2">
        <v>38138</v>
      </c>
      <c r="BE2" s="2">
        <v>38168</v>
      </c>
      <c r="BF2" s="2">
        <v>38198</v>
      </c>
      <c r="BG2" s="2">
        <v>38230</v>
      </c>
      <c r="BH2" s="2">
        <v>38260</v>
      </c>
      <c r="BI2" s="2">
        <v>38289</v>
      </c>
      <c r="BJ2" s="2">
        <v>38321</v>
      </c>
      <c r="BK2" s="2">
        <v>38352</v>
      </c>
      <c r="BL2" s="2">
        <v>38383</v>
      </c>
      <c r="BM2" s="2">
        <v>38411</v>
      </c>
      <c r="BN2" s="2">
        <v>38442</v>
      </c>
      <c r="BO2" s="2">
        <v>38471</v>
      </c>
      <c r="BP2" s="2">
        <v>38503</v>
      </c>
      <c r="BQ2" s="2">
        <v>38533</v>
      </c>
      <c r="BR2" s="2">
        <v>38562</v>
      </c>
      <c r="BS2" s="2">
        <v>38595</v>
      </c>
      <c r="BT2" s="2">
        <v>38625</v>
      </c>
      <c r="BU2" s="2">
        <v>38656</v>
      </c>
      <c r="BV2" s="2">
        <v>38686</v>
      </c>
      <c r="BW2" s="2">
        <v>38716</v>
      </c>
      <c r="BX2" s="2">
        <v>38748</v>
      </c>
      <c r="BY2" s="2">
        <v>38776</v>
      </c>
      <c r="BZ2" s="2">
        <v>38807</v>
      </c>
      <c r="CA2" s="2">
        <v>38835</v>
      </c>
      <c r="CB2" s="2">
        <v>38868</v>
      </c>
      <c r="CC2" s="2">
        <v>38898</v>
      </c>
      <c r="CD2" s="2">
        <v>38929</v>
      </c>
      <c r="CE2" s="2">
        <v>38960</v>
      </c>
      <c r="CF2" s="2">
        <v>38989</v>
      </c>
      <c r="CG2" s="2">
        <v>39021</v>
      </c>
      <c r="CH2" s="2">
        <v>39051</v>
      </c>
      <c r="CI2" s="2">
        <v>39080</v>
      </c>
      <c r="CJ2" s="2">
        <v>39113</v>
      </c>
      <c r="CK2" s="2">
        <v>39141</v>
      </c>
      <c r="CL2" s="2">
        <v>39171</v>
      </c>
      <c r="CM2" s="2">
        <v>39202</v>
      </c>
      <c r="CN2" s="2">
        <v>39233</v>
      </c>
      <c r="CO2" s="2">
        <v>39262</v>
      </c>
      <c r="CP2" s="2">
        <v>39294</v>
      </c>
      <c r="CQ2" s="2">
        <v>39325</v>
      </c>
      <c r="CR2" s="2">
        <v>39353</v>
      </c>
      <c r="CS2" s="2">
        <v>39386</v>
      </c>
      <c r="CT2" s="2">
        <v>39416</v>
      </c>
      <c r="CU2" s="2">
        <v>39447</v>
      </c>
      <c r="CV2" s="2">
        <v>39478</v>
      </c>
      <c r="CW2" s="2">
        <v>39507</v>
      </c>
      <c r="CX2" s="2">
        <v>39538</v>
      </c>
      <c r="CY2" s="2">
        <v>39568</v>
      </c>
      <c r="CZ2" s="2">
        <v>39598</v>
      </c>
      <c r="DA2" s="2">
        <v>39629</v>
      </c>
      <c r="DB2" s="2">
        <v>39660</v>
      </c>
      <c r="DC2" s="2">
        <v>39689</v>
      </c>
      <c r="DD2" s="2">
        <v>39721</v>
      </c>
      <c r="DE2" s="2">
        <v>39752</v>
      </c>
      <c r="DF2" s="2">
        <v>39780</v>
      </c>
      <c r="DG2" s="2">
        <v>39813</v>
      </c>
      <c r="DH2" s="2">
        <v>39843</v>
      </c>
      <c r="DI2" s="2">
        <v>39871</v>
      </c>
      <c r="DJ2" s="2">
        <v>39903</v>
      </c>
      <c r="DK2" s="2">
        <v>39933</v>
      </c>
      <c r="DL2" s="2">
        <v>39962</v>
      </c>
      <c r="DM2" s="2">
        <v>39994</v>
      </c>
      <c r="DN2" s="2">
        <v>40025</v>
      </c>
      <c r="DO2" s="2">
        <v>40056</v>
      </c>
      <c r="DP2" s="2">
        <v>40086</v>
      </c>
      <c r="DQ2" s="2">
        <v>40116</v>
      </c>
      <c r="DR2" s="2">
        <v>40147</v>
      </c>
      <c r="DS2" s="2">
        <v>40178</v>
      </c>
      <c r="DT2" s="2">
        <v>40207</v>
      </c>
      <c r="DU2" s="2">
        <v>40235</v>
      </c>
      <c r="DV2" s="2">
        <v>40268</v>
      </c>
      <c r="DW2" s="2">
        <v>40298</v>
      </c>
      <c r="DX2" s="2">
        <v>40329</v>
      </c>
      <c r="DY2" s="2">
        <v>40359</v>
      </c>
      <c r="DZ2" s="2">
        <v>40389</v>
      </c>
      <c r="EA2" s="2">
        <v>40421</v>
      </c>
      <c r="EB2" s="2">
        <v>40451</v>
      </c>
      <c r="EC2" s="2">
        <v>40480</v>
      </c>
      <c r="ED2" s="2">
        <v>40512</v>
      </c>
      <c r="EE2" s="2">
        <v>40543</v>
      </c>
      <c r="EF2" s="2">
        <v>40574</v>
      </c>
      <c r="EG2" s="2">
        <v>40602</v>
      </c>
      <c r="EH2" s="2">
        <v>40633</v>
      </c>
      <c r="EI2" s="2">
        <v>40662</v>
      </c>
      <c r="EJ2" s="2">
        <v>40694</v>
      </c>
      <c r="EK2" s="2">
        <v>40724</v>
      </c>
      <c r="EL2" s="2">
        <v>40753</v>
      </c>
      <c r="EM2" s="2">
        <v>40786</v>
      </c>
      <c r="EN2" s="2">
        <v>40816</v>
      </c>
      <c r="EO2" s="2">
        <v>40847</v>
      </c>
      <c r="EP2" s="2">
        <v>40877</v>
      </c>
      <c r="EQ2" s="2">
        <v>40907</v>
      </c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</row>
    <row r="3" spans="1:3008" s="3" customFormat="1" x14ac:dyDescent="0.25">
      <c r="A3" s="6"/>
      <c r="D3" s="3">
        <v>2293600</v>
      </c>
      <c r="E3" s="3">
        <v>2036400</v>
      </c>
      <c r="F3" s="3">
        <v>3021500</v>
      </c>
      <c r="G3" s="3">
        <v>2067400</v>
      </c>
      <c r="H3" s="3">
        <v>2967600</v>
      </c>
      <c r="I3" s="3">
        <v>3138300</v>
      </c>
      <c r="J3" s="3">
        <v>1828600</v>
      </c>
      <c r="K3" s="3">
        <v>2591100</v>
      </c>
      <c r="L3" s="3">
        <v>2735800</v>
      </c>
      <c r="M3" s="3">
        <v>3838700</v>
      </c>
      <c r="N3" s="3">
        <v>2336100</v>
      </c>
      <c r="O3" s="3">
        <v>2426500</v>
      </c>
      <c r="P3" s="3">
        <v>3465500</v>
      </c>
      <c r="Q3" s="3">
        <v>2421200</v>
      </c>
      <c r="R3" s="3">
        <v>2932900</v>
      </c>
      <c r="S3" s="3">
        <v>2700600</v>
      </c>
      <c r="T3" s="3">
        <v>1800300</v>
      </c>
      <c r="U3" s="3">
        <v>2275100</v>
      </c>
      <c r="V3" s="3">
        <v>3523000</v>
      </c>
      <c r="W3" s="3">
        <v>2310100</v>
      </c>
      <c r="X3" s="3">
        <v>2185800</v>
      </c>
      <c r="Y3" s="3">
        <v>3148500</v>
      </c>
      <c r="Z3" s="3">
        <v>2888300</v>
      </c>
      <c r="AA3" s="3">
        <v>2896900</v>
      </c>
      <c r="AB3" s="3">
        <v>3315600</v>
      </c>
      <c r="AC3" s="3">
        <v>3276800</v>
      </c>
      <c r="AD3" s="3">
        <v>3168600</v>
      </c>
      <c r="AE3" s="3">
        <v>4477400</v>
      </c>
      <c r="AF3" s="3">
        <v>3303100</v>
      </c>
      <c r="AG3" s="3">
        <v>3697900</v>
      </c>
      <c r="AH3" s="3">
        <v>18195900</v>
      </c>
      <c r="AI3" s="3">
        <v>9809500</v>
      </c>
      <c r="AJ3" s="3">
        <v>4366400</v>
      </c>
      <c r="AK3" s="3">
        <v>5839600</v>
      </c>
      <c r="AL3" s="3">
        <v>3533000</v>
      </c>
      <c r="AM3" s="3">
        <v>3265900</v>
      </c>
      <c r="AN3" s="3">
        <v>4164800</v>
      </c>
      <c r="AO3" s="3">
        <v>3769200</v>
      </c>
      <c r="AP3" s="3">
        <v>15998800</v>
      </c>
      <c r="AQ3" s="3">
        <v>6770400</v>
      </c>
      <c r="AR3" s="3">
        <v>7931400</v>
      </c>
      <c r="AS3" s="3">
        <v>6572200</v>
      </c>
      <c r="AT3" s="3">
        <v>5055300</v>
      </c>
      <c r="AU3" s="3">
        <v>5536500</v>
      </c>
      <c r="AV3" s="3">
        <v>4755700</v>
      </c>
      <c r="AW3" s="3">
        <v>5116400</v>
      </c>
      <c r="AX3" s="3">
        <v>4858900</v>
      </c>
      <c r="AY3" s="3">
        <v>6288100</v>
      </c>
      <c r="AZ3" s="3">
        <v>4827700</v>
      </c>
      <c r="BA3" s="3">
        <v>4696100</v>
      </c>
      <c r="BB3" s="3">
        <v>5437000</v>
      </c>
      <c r="BC3" s="3">
        <v>4801700</v>
      </c>
      <c r="BD3" s="3">
        <v>3679400</v>
      </c>
      <c r="BE3" s="3">
        <v>5182600</v>
      </c>
      <c r="BF3" s="3">
        <v>4208900</v>
      </c>
      <c r="BG3" s="3">
        <v>5303900</v>
      </c>
      <c r="BH3" s="3">
        <v>5241400</v>
      </c>
      <c r="BI3" s="3">
        <v>5369300</v>
      </c>
      <c r="BJ3" s="3">
        <v>7844900</v>
      </c>
      <c r="BK3" s="3">
        <v>6441500</v>
      </c>
      <c r="BL3" s="3">
        <v>4910000</v>
      </c>
      <c r="BM3" s="3">
        <v>4423200</v>
      </c>
      <c r="BN3" s="3">
        <v>6080700</v>
      </c>
      <c r="BO3" s="3">
        <v>6055300</v>
      </c>
      <c r="BP3" s="3">
        <v>5785600</v>
      </c>
      <c r="BQ3" s="3">
        <v>4651300</v>
      </c>
      <c r="BR3" s="3">
        <v>4520800</v>
      </c>
      <c r="BS3" s="3">
        <v>5855500</v>
      </c>
      <c r="BT3" s="3">
        <v>7667500</v>
      </c>
      <c r="BU3" s="3">
        <v>9051200</v>
      </c>
      <c r="BV3" s="3">
        <v>7820300</v>
      </c>
      <c r="BW3" s="3">
        <v>6789400</v>
      </c>
      <c r="BX3" s="3">
        <v>7500200</v>
      </c>
      <c r="BY3" s="3">
        <v>8054200</v>
      </c>
      <c r="BZ3" s="3">
        <v>10541500</v>
      </c>
      <c r="CA3" s="3">
        <v>7232300</v>
      </c>
      <c r="CB3" s="3">
        <v>8024200</v>
      </c>
      <c r="CC3" s="3">
        <v>8121700</v>
      </c>
      <c r="CD3" s="3">
        <v>5760400</v>
      </c>
      <c r="CE3" s="3">
        <v>5826500</v>
      </c>
      <c r="CF3" s="3">
        <v>4616900</v>
      </c>
      <c r="CG3" s="3">
        <v>5214100</v>
      </c>
      <c r="CH3" s="3">
        <v>5528500</v>
      </c>
      <c r="CI3" s="3">
        <v>4686700</v>
      </c>
      <c r="CJ3" s="3">
        <v>5078200</v>
      </c>
      <c r="CK3" s="3">
        <v>5034800</v>
      </c>
      <c r="CL3" s="3">
        <v>8642400</v>
      </c>
      <c r="CM3" s="3">
        <v>6719500</v>
      </c>
      <c r="CN3" s="3">
        <v>7963700</v>
      </c>
      <c r="CO3" s="3">
        <v>9381900</v>
      </c>
      <c r="CP3" s="3">
        <v>10985800</v>
      </c>
      <c r="CQ3" s="3">
        <v>13363100</v>
      </c>
      <c r="CR3" s="3">
        <v>5866200</v>
      </c>
      <c r="CS3" s="3">
        <v>6771200</v>
      </c>
      <c r="CT3" s="3">
        <v>9610500</v>
      </c>
      <c r="CU3" s="3">
        <v>6926200</v>
      </c>
      <c r="CV3" s="3">
        <v>9391700</v>
      </c>
      <c r="CW3" s="3">
        <v>8705400</v>
      </c>
      <c r="CX3" s="3">
        <v>9560700</v>
      </c>
      <c r="CY3" s="3">
        <v>6239100</v>
      </c>
      <c r="CZ3" s="3">
        <v>6374300</v>
      </c>
      <c r="DA3" s="3">
        <v>6900900</v>
      </c>
      <c r="DB3" s="3">
        <v>7013600</v>
      </c>
      <c r="DC3" s="3">
        <v>5423400</v>
      </c>
      <c r="DD3" s="3">
        <v>7850600</v>
      </c>
      <c r="DE3" s="3">
        <v>9070000</v>
      </c>
      <c r="DF3" s="3">
        <v>5678200</v>
      </c>
      <c r="DG3" s="3">
        <v>6904800</v>
      </c>
      <c r="DH3" s="3">
        <v>5467300</v>
      </c>
      <c r="DI3" s="3">
        <v>4415300</v>
      </c>
      <c r="DJ3" s="3">
        <v>5141500</v>
      </c>
      <c r="DK3" s="3">
        <v>3070000</v>
      </c>
      <c r="DL3" s="3">
        <v>3296600</v>
      </c>
      <c r="DM3" s="3">
        <v>3781000</v>
      </c>
      <c r="DN3" s="3">
        <v>2265500</v>
      </c>
      <c r="DO3" s="3">
        <v>2262700</v>
      </c>
      <c r="DP3" s="3">
        <v>2240400</v>
      </c>
      <c r="DQ3" s="3">
        <v>2914600</v>
      </c>
      <c r="DR3" s="3">
        <v>3196100</v>
      </c>
      <c r="DS3" s="3">
        <v>2837300</v>
      </c>
      <c r="DT3" s="3">
        <v>2430200</v>
      </c>
      <c r="DU3" s="3">
        <v>2510900</v>
      </c>
      <c r="DV3" s="3">
        <v>3106600</v>
      </c>
      <c r="DW3" s="3">
        <v>3610500</v>
      </c>
      <c r="DX3" s="3">
        <v>6593200</v>
      </c>
      <c r="DY3" s="3">
        <v>3895600</v>
      </c>
      <c r="DZ3" s="3">
        <v>3619100</v>
      </c>
      <c r="EA3" s="3">
        <v>3549600</v>
      </c>
      <c r="EB3" s="3">
        <v>3474087</v>
      </c>
      <c r="EC3" s="3">
        <v>3162105</v>
      </c>
      <c r="ED3" s="3">
        <v>2914962</v>
      </c>
      <c r="EE3" s="3">
        <v>6605234</v>
      </c>
      <c r="EF3" s="3">
        <v>2644824</v>
      </c>
      <c r="EG3" s="3">
        <v>1746330</v>
      </c>
      <c r="EH3" s="3">
        <v>2261051</v>
      </c>
      <c r="EI3" s="3">
        <v>1877032</v>
      </c>
      <c r="EJ3" s="3">
        <v>2591628</v>
      </c>
      <c r="EK3" s="3">
        <v>3579459</v>
      </c>
      <c r="EL3" s="3">
        <v>2709752</v>
      </c>
      <c r="EM3" s="3">
        <v>4298000</v>
      </c>
      <c r="EN3" s="3">
        <v>3269092</v>
      </c>
      <c r="EO3" s="3">
        <v>2544220</v>
      </c>
      <c r="EP3" s="3">
        <v>1962368</v>
      </c>
      <c r="EQ3" s="3">
        <v>3904902</v>
      </c>
    </row>
    <row r="4" spans="1:3008" x14ac:dyDescent="0.25">
      <c r="A4" s="1" t="s">
        <v>3</v>
      </c>
      <c r="B4" t="s">
        <v>1157</v>
      </c>
      <c r="C4" t="s">
        <v>1181</v>
      </c>
      <c r="D4" s="2">
        <f>_xll.BDH(A4, "volume", B4, C4, "Direction", "H", "Period", "M","cols=127;rows=2")</f>
        <v>36556</v>
      </c>
      <c r="E4" s="2">
        <v>36585</v>
      </c>
      <c r="F4" s="2">
        <v>36616</v>
      </c>
      <c r="G4" s="2">
        <v>36644</v>
      </c>
      <c r="H4" s="2">
        <v>36677</v>
      </c>
      <c r="I4" s="2">
        <v>36707</v>
      </c>
      <c r="J4" s="2">
        <v>36738</v>
      </c>
      <c r="K4" s="2">
        <v>36769</v>
      </c>
      <c r="L4" s="2">
        <v>36798</v>
      </c>
      <c r="M4" s="2">
        <v>36830</v>
      </c>
      <c r="N4" s="2">
        <v>36860</v>
      </c>
      <c r="O4" s="2">
        <v>36889</v>
      </c>
      <c r="P4" s="2">
        <v>36922</v>
      </c>
      <c r="Q4" s="2">
        <v>36950</v>
      </c>
      <c r="R4" s="2">
        <v>36980</v>
      </c>
      <c r="S4" s="2">
        <v>37011</v>
      </c>
      <c r="T4" s="2">
        <v>37042</v>
      </c>
      <c r="U4" s="2">
        <v>37071</v>
      </c>
      <c r="V4" s="2">
        <v>37103</v>
      </c>
      <c r="W4" s="2">
        <v>37134</v>
      </c>
      <c r="X4" s="2">
        <v>37162</v>
      </c>
      <c r="Y4" s="2">
        <v>37195</v>
      </c>
      <c r="Z4" s="2">
        <v>37225</v>
      </c>
      <c r="AA4" s="2">
        <v>37256</v>
      </c>
      <c r="AB4" s="2">
        <v>37287</v>
      </c>
      <c r="AC4" s="2">
        <v>37315</v>
      </c>
      <c r="AD4" s="2">
        <v>37344</v>
      </c>
      <c r="AE4" s="2">
        <v>37376</v>
      </c>
      <c r="AF4" s="2">
        <v>37407</v>
      </c>
      <c r="AG4" s="2">
        <v>37435</v>
      </c>
      <c r="AH4" s="2">
        <v>37468</v>
      </c>
      <c r="AI4" s="2">
        <v>37498</v>
      </c>
      <c r="AJ4" s="2">
        <v>37529</v>
      </c>
      <c r="AK4" s="2">
        <v>37560</v>
      </c>
      <c r="AL4" s="2">
        <v>37589</v>
      </c>
      <c r="AM4" s="2">
        <v>37621</v>
      </c>
      <c r="AN4" s="2">
        <v>37652</v>
      </c>
      <c r="AO4" s="2">
        <v>37680</v>
      </c>
      <c r="AP4" s="2">
        <v>37711</v>
      </c>
      <c r="AQ4" s="2">
        <v>37741</v>
      </c>
      <c r="AR4" s="2">
        <v>37771</v>
      </c>
      <c r="AS4" s="2">
        <v>37802</v>
      </c>
      <c r="AT4" s="2">
        <v>37833</v>
      </c>
      <c r="AU4" s="2">
        <v>37862</v>
      </c>
      <c r="AV4" s="2">
        <v>37894</v>
      </c>
      <c r="AW4" s="2">
        <v>37925</v>
      </c>
      <c r="AX4" s="2">
        <v>37953</v>
      </c>
      <c r="AY4" s="2">
        <v>37986</v>
      </c>
      <c r="AZ4" s="2">
        <v>38016</v>
      </c>
      <c r="BA4" s="2">
        <v>38044</v>
      </c>
      <c r="BB4" s="2">
        <v>38077</v>
      </c>
      <c r="BC4" s="2">
        <v>38107</v>
      </c>
      <c r="BD4" s="2">
        <v>38138</v>
      </c>
      <c r="BE4" s="2">
        <v>38168</v>
      </c>
      <c r="BF4" s="2">
        <v>38198</v>
      </c>
      <c r="BG4" s="2">
        <v>38230</v>
      </c>
      <c r="BH4" s="2">
        <v>38260</v>
      </c>
      <c r="BI4" s="2">
        <v>38289</v>
      </c>
      <c r="BJ4" s="2">
        <v>38321</v>
      </c>
      <c r="BK4" s="2">
        <v>38352</v>
      </c>
      <c r="BL4" s="2">
        <v>38383</v>
      </c>
      <c r="BM4" s="2">
        <v>38411</v>
      </c>
      <c r="BN4" s="2">
        <v>38442</v>
      </c>
      <c r="BO4" s="2">
        <v>38471</v>
      </c>
      <c r="BP4" s="2">
        <v>38503</v>
      </c>
      <c r="BQ4" s="2">
        <v>38533</v>
      </c>
      <c r="BR4" s="2">
        <v>38562</v>
      </c>
      <c r="BS4" s="2">
        <v>38595</v>
      </c>
      <c r="BT4" s="2">
        <v>38625</v>
      </c>
      <c r="BU4" s="2">
        <v>38656</v>
      </c>
      <c r="BV4" s="2">
        <v>38686</v>
      </c>
      <c r="BW4" s="2">
        <v>38716</v>
      </c>
      <c r="BX4" s="2">
        <v>38748</v>
      </c>
      <c r="BY4" s="2">
        <v>38776</v>
      </c>
      <c r="BZ4" s="2">
        <v>38807</v>
      </c>
      <c r="CA4" s="2">
        <v>38835</v>
      </c>
      <c r="CB4" s="2">
        <v>38868</v>
      </c>
      <c r="CC4" s="2">
        <v>38898</v>
      </c>
      <c r="CD4" s="2">
        <v>38929</v>
      </c>
      <c r="CE4" s="2">
        <v>38960</v>
      </c>
      <c r="CF4" s="2">
        <v>38989</v>
      </c>
      <c r="CG4" s="2">
        <v>39021</v>
      </c>
      <c r="CH4" s="2">
        <v>39051</v>
      </c>
      <c r="CI4" s="2">
        <v>39080</v>
      </c>
      <c r="CJ4" s="2">
        <v>39113</v>
      </c>
      <c r="CK4" s="2">
        <v>39141</v>
      </c>
      <c r="CL4" s="2">
        <v>39171</v>
      </c>
      <c r="CM4" s="2">
        <v>39202</v>
      </c>
      <c r="CN4" s="2">
        <v>39233</v>
      </c>
      <c r="CO4" s="2">
        <v>39262</v>
      </c>
      <c r="CP4" s="2">
        <v>39294</v>
      </c>
      <c r="CQ4" s="2">
        <v>39325</v>
      </c>
      <c r="CR4" s="2">
        <v>39353</v>
      </c>
      <c r="CS4" s="2">
        <v>39386</v>
      </c>
      <c r="CT4" s="2">
        <v>39416</v>
      </c>
      <c r="CU4" s="2">
        <v>39447</v>
      </c>
      <c r="CV4" s="2">
        <v>39478</v>
      </c>
      <c r="CW4" s="2">
        <v>39507</v>
      </c>
      <c r="CX4" s="2">
        <v>39538</v>
      </c>
      <c r="CY4" s="2">
        <v>39568</v>
      </c>
      <c r="CZ4" s="2">
        <v>39598</v>
      </c>
      <c r="DA4" s="2">
        <v>39629</v>
      </c>
      <c r="DB4" s="2">
        <v>39660</v>
      </c>
      <c r="DC4" s="2">
        <v>39689</v>
      </c>
      <c r="DD4" s="2">
        <v>39721</v>
      </c>
      <c r="DE4" s="2">
        <v>39752</v>
      </c>
      <c r="DF4" s="2">
        <v>39780</v>
      </c>
      <c r="DG4" s="2">
        <v>39813</v>
      </c>
      <c r="DH4" s="2">
        <v>39843</v>
      </c>
      <c r="DI4" s="2">
        <v>39871</v>
      </c>
      <c r="DJ4" s="2">
        <v>39903</v>
      </c>
      <c r="DK4" s="2">
        <v>39933</v>
      </c>
      <c r="DL4" s="2">
        <v>39962</v>
      </c>
      <c r="DM4" s="2">
        <v>39994</v>
      </c>
      <c r="DN4" s="2">
        <v>40025</v>
      </c>
      <c r="DO4" s="2">
        <v>40056</v>
      </c>
      <c r="DP4" s="2">
        <v>40086</v>
      </c>
      <c r="DQ4" s="2">
        <v>40116</v>
      </c>
      <c r="DR4" s="2">
        <v>40147</v>
      </c>
      <c r="DS4" s="2">
        <v>40178</v>
      </c>
      <c r="DT4" s="2">
        <v>40207</v>
      </c>
      <c r="DU4" s="2">
        <v>40235</v>
      </c>
      <c r="DV4" s="2">
        <v>40268</v>
      </c>
      <c r="DW4" s="2">
        <v>40298</v>
      </c>
      <c r="DX4" s="2">
        <v>40329</v>
      </c>
      <c r="DY4" s="2">
        <v>40359</v>
      </c>
      <c r="DZ4" s="2">
        <v>40389</v>
      </c>
    </row>
    <row r="5" spans="1:3008" x14ac:dyDescent="0.25">
      <c r="A5" s="4"/>
      <c r="D5" s="3">
        <v>7926100</v>
      </c>
      <c r="E5">
        <v>6211600</v>
      </c>
      <c r="F5">
        <v>9457700</v>
      </c>
      <c r="G5">
        <v>9676900</v>
      </c>
      <c r="H5">
        <v>8382400</v>
      </c>
      <c r="I5">
        <v>5711300</v>
      </c>
      <c r="J5">
        <v>11566600</v>
      </c>
      <c r="K5">
        <v>11049900</v>
      </c>
      <c r="L5">
        <v>9716100</v>
      </c>
      <c r="M5">
        <v>13187600</v>
      </c>
      <c r="N5">
        <v>8794800</v>
      </c>
      <c r="O5">
        <v>10655100</v>
      </c>
      <c r="P5">
        <v>12975800</v>
      </c>
      <c r="Q5">
        <v>9564100</v>
      </c>
      <c r="R5">
        <v>14022600</v>
      </c>
      <c r="S5">
        <v>9497500</v>
      </c>
      <c r="T5">
        <v>6468100</v>
      </c>
      <c r="U5">
        <v>11424000</v>
      </c>
      <c r="V5">
        <v>8308000</v>
      </c>
      <c r="W5">
        <v>5729200</v>
      </c>
      <c r="X5">
        <v>6277600</v>
      </c>
      <c r="Y5">
        <v>8050500</v>
      </c>
      <c r="Z5">
        <v>4681600</v>
      </c>
      <c r="AA5">
        <v>4447000</v>
      </c>
      <c r="AB5">
        <v>6804300</v>
      </c>
      <c r="AC5">
        <v>5561300</v>
      </c>
      <c r="AD5">
        <v>8714400</v>
      </c>
      <c r="AE5">
        <v>13096700</v>
      </c>
      <c r="AF5">
        <v>6023500</v>
      </c>
      <c r="AG5">
        <v>8794300</v>
      </c>
      <c r="AH5">
        <v>13832100</v>
      </c>
      <c r="AI5">
        <v>8020900</v>
      </c>
      <c r="AJ5">
        <v>6191600</v>
      </c>
      <c r="AK5">
        <v>13630700</v>
      </c>
      <c r="AL5">
        <v>6002100</v>
      </c>
      <c r="AM5">
        <v>5707400</v>
      </c>
      <c r="AN5">
        <v>8062400</v>
      </c>
      <c r="AO5">
        <v>4139700</v>
      </c>
      <c r="AP5">
        <v>6757700</v>
      </c>
      <c r="AQ5">
        <v>9739900</v>
      </c>
      <c r="AR5">
        <v>8193100</v>
      </c>
      <c r="AS5">
        <v>8952800</v>
      </c>
      <c r="AT5">
        <v>6226000</v>
      </c>
      <c r="AU5">
        <v>5238600</v>
      </c>
      <c r="AV5">
        <v>5572800</v>
      </c>
      <c r="AW5">
        <v>10169400</v>
      </c>
      <c r="AX5">
        <v>3596500</v>
      </c>
      <c r="AY5">
        <v>4618000</v>
      </c>
      <c r="AZ5">
        <v>8506200</v>
      </c>
      <c r="BA5">
        <v>6986000</v>
      </c>
      <c r="BB5">
        <v>6008700</v>
      </c>
      <c r="BC5">
        <v>7898300</v>
      </c>
      <c r="BD5">
        <v>7253300</v>
      </c>
      <c r="BE5">
        <v>6580000</v>
      </c>
      <c r="BF5">
        <v>7741300</v>
      </c>
      <c r="BG5">
        <v>7355800</v>
      </c>
      <c r="BH5">
        <v>5751400</v>
      </c>
      <c r="BI5">
        <v>9597800</v>
      </c>
      <c r="BJ5">
        <v>5374600</v>
      </c>
      <c r="BK5">
        <v>4132500</v>
      </c>
      <c r="BL5">
        <v>7472100</v>
      </c>
      <c r="BM5">
        <v>7666800</v>
      </c>
      <c r="BN5">
        <v>6214300</v>
      </c>
      <c r="BO5">
        <v>12587700</v>
      </c>
      <c r="BP5">
        <v>7314100</v>
      </c>
      <c r="BQ5">
        <v>6553800</v>
      </c>
      <c r="BR5">
        <v>8263200</v>
      </c>
      <c r="BS5">
        <v>4432800</v>
      </c>
      <c r="BT5">
        <v>4337400</v>
      </c>
      <c r="BU5">
        <v>7172400</v>
      </c>
      <c r="BV5">
        <v>5313200</v>
      </c>
      <c r="BW5">
        <v>4913200</v>
      </c>
      <c r="BX5">
        <v>7247700</v>
      </c>
      <c r="BY5">
        <v>5245500</v>
      </c>
      <c r="BZ5">
        <v>5302300</v>
      </c>
      <c r="CA5">
        <v>7231600</v>
      </c>
      <c r="CB5">
        <v>7424800</v>
      </c>
      <c r="CC5">
        <v>11882700</v>
      </c>
      <c r="CD5">
        <v>8506200</v>
      </c>
      <c r="CE5">
        <v>7265700</v>
      </c>
      <c r="CF5">
        <v>9189000</v>
      </c>
      <c r="CG5">
        <v>7204900</v>
      </c>
      <c r="CH5">
        <v>8845800</v>
      </c>
      <c r="CI5">
        <v>5434500</v>
      </c>
      <c r="CJ5">
        <v>5282300</v>
      </c>
      <c r="CK5">
        <v>8073900</v>
      </c>
      <c r="CL5">
        <v>6794100</v>
      </c>
      <c r="CM5">
        <v>6895500</v>
      </c>
      <c r="CN5">
        <v>7388800</v>
      </c>
      <c r="CO5">
        <v>5337300</v>
      </c>
      <c r="CP5">
        <v>5796500</v>
      </c>
      <c r="CQ5">
        <v>10770400</v>
      </c>
      <c r="CR5">
        <v>5657600</v>
      </c>
      <c r="CS5">
        <v>6115400</v>
      </c>
      <c r="CT5">
        <v>7541500</v>
      </c>
      <c r="CU5">
        <v>5617800</v>
      </c>
      <c r="CV5">
        <v>8534800</v>
      </c>
      <c r="CW5">
        <v>9267300</v>
      </c>
      <c r="CX5">
        <v>6924900</v>
      </c>
      <c r="CY5">
        <v>5015300</v>
      </c>
      <c r="CZ5">
        <v>5104700</v>
      </c>
      <c r="DA5">
        <v>6014700</v>
      </c>
      <c r="DB5">
        <v>5351100</v>
      </c>
      <c r="DC5">
        <v>4840700</v>
      </c>
      <c r="DD5">
        <v>5819900</v>
      </c>
      <c r="DE5">
        <v>7551300</v>
      </c>
      <c r="DF5">
        <v>4114200</v>
      </c>
      <c r="DG5">
        <v>4936200</v>
      </c>
      <c r="DH5">
        <v>3981300</v>
      </c>
      <c r="DI5">
        <v>4189400</v>
      </c>
      <c r="DJ5">
        <v>5343400</v>
      </c>
      <c r="DK5">
        <v>4482800</v>
      </c>
      <c r="DL5">
        <v>5792100</v>
      </c>
      <c r="DM5">
        <v>4637800</v>
      </c>
      <c r="DN5">
        <v>4288400</v>
      </c>
      <c r="DO5">
        <v>3267400</v>
      </c>
      <c r="DP5">
        <v>3625300</v>
      </c>
      <c r="DQ5">
        <v>2896300</v>
      </c>
      <c r="DR5">
        <v>2656500</v>
      </c>
      <c r="DS5">
        <v>2232700</v>
      </c>
      <c r="DT5">
        <v>2214000</v>
      </c>
      <c r="DU5">
        <v>9052900</v>
      </c>
      <c r="DV5">
        <v>14280700</v>
      </c>
      <c r="DW5">
        <v>5350900</v>
      </c>
      <c r="DX5">
        <v>12238800</v>
      </c>
      <c r="DY5">
        <v>8104600</v>
      </c>
      <c r="DZ5">
        <v>3593900</v>
      </c>
    </row>
    <row r="6" spans="1:3008" x14ac:dyDescent="0.25">
      <c r="A6" s="1" t="s">
        <v>4</v>
      </c>
      <c r="B6" t="s">
        <v>1157</v>
      </c>
      <c r="C6" t="s">
        <v>1180</v>
      </c>
      <c r="D6" s="2">
        <f>_xll.BDH(A6, "volume", B6, C6, "Direction", "H", "Period", "M","cols=141;rows=2")</f>
        <v>36556</v>
      </c>
      <c r="E6" s="2">
        <v>36585</v>
      </c>
      <c r="F6" s="2">
        <v>36616</v>
      </c>
      <c r="G6" s="2">
        <v>36644</v>
      </c>
      <c r="H6" s="2">
        <v>36677</v>
      </c>
      <c r="I6" s="2">
        <v>36707</v>
      </c>
      <c r="J6" s="2">
        <v>36738</v>
      </c>
      <c r="K6" s="2">
        <v>36769</v>
      </c>
      <c r="L6" s="2">
        <v>36798</v>
      </c>
      <c r="M6" s="2">
        <v>36830</v>
      </c>
      <c r="N6" s="2">
        <v>36860</v>
      </c>
      <c r="O6" s="2">
        <v>36889</v>
      </c>
      <c r="P6" s="2">
        <v>36922</v>
      </c>
      <c r="Q6" s="2">
        <v>36950</v>
      </c>
      <c r="R6" s="2">
        <v>36980</v>
      </c>
      <c r="S6" s="2">
        <v>37011</v>
      </c>
      <c r="T6" s="2">
        <v>37042</v>
      </c>
      <c r="U6" s="2">
        <v>37071</v>
      </c>
      <c r="V6" s="2">
        <v>37103</v>
      </c>
      <c r="W6" s="2">
        <v>37134</v>
      </c>
      <c r="X6" s="2">
        <v>37162</v>
      </c>
      <c r="Y6" s="2">
        <v>37195</v>
      </c>
      <c r="Z6" s="2">
        <v>37225</v>
      </c>
      <c r="AA6" s="2">
        <v>37256</v>
      </c>
      <c r="AB6" s="2">
        <v>37287</v>
      </c>
      <c r="AC6" s="2">
        <v>37315</v>
      </c>
      <c r="AD6" s="2">
        <v>37344</v>
      </c>
      <c r="AE6" s="2">
        <v>37376</v>
      </c>
      <c r="AF6" s="2">
        <v>37407</v>
      </c>
      <c r="AG6" s="2">
        <v>37435</v>
      </c>
      <c r="AH6" s="2">
        <v>37468</v>
      </c>
      <c r="AI6" s="2">
        <v>37498</v>
      </c>
      <c r="AJ6" s="2">
        <v>37529</v>
      </c>
      <c r="AK6" s="2">
        <v>37560</v>
      </c>
      <c r="AL6" s="2">
        <v>37589</v>
      </c>
      <c r="AM6" s="2">
        <v>37621</v>
      </c>
      <c r="AN6" s="2">
        <v>37652</v>
      </c>
      <c r="AO6" s="2">
        <v>37680</v>
      </c>
      <c r="AP6" s="2">
        <v>37711</v>
      </c>
      <c r="AQ6" s="2">
        <v>37741</v>
      </c>
      <c r="AR6" s="2">
        <v>37771</v>
      </c>
      <c r="AS6" s="2">
        <v>37802</v>
      </c>
      <c r="AT6" s="2">
        <v>37833</v>
      </c>
      <c r="AU6" s="2">
        <v>37862</v>
      </c>
      <c r="AV6" s="2">
        <v>37894</v>
      </c>
      <c r="AW6" s="2">
        <v>37925</v>
      </c>
      <c r="AX6" s="2">
        <v>37953</v>
      </c>
      <c r="AY6" s="2">
        <v>37986</v>
      </c>
      <c r="AZ6" s="2">
        <v>38016</v>
      </c>
      <c r="BA6" s="2">
        <v>38044</v>
      </c>
      <c r="BB6" s="2">
        <v>38077</v>
      </c>
      <c r="BC6" s="2">
        <v>38107</v>
      </c>
      <c r="BD6" s="2">
        <v>38138</v>
      </c>
      <c r="BE6" s="2">
        <v>38168</v>
      </c>
      <c r="BF6" s="2">
        <v>38198</v>
      </c>
      <c r="BG6" s="2">
        <v>38230</v>
      </c>
      <c r="BH6" s="2">
        <v>38260</v>
      </c>
      <c r="BI6" s="2">
        <v>38289</v>
      </c>
      <c r="BJ6" s="2">
        <v>38321</v>
      </c>
      <c r="BK6" s="2">
        <v>38352</v>
      </c>
      <c r="BL6" s="2">
        <v>38383</v>
      </c>
      <c r="BM6" s="2">
        <v>38411</v>
      </c>
      <c r="BN6" s="2">
        <v>38442</v>
      </c>
      <c r="BO6" s="2">
        <v>38471</v>
      </c>
      <c r="BP6" s="2">
        <v>38503</v>
      </c>
      <c r="BQ6" s="2">
        <v>38533</v>
      </c>
      <c r="BR6" s="2">
        <v>38562</v>
      </c>
      <c r="BS6" s="2">
        <v>38595</v>
      </c>
      <c r="BT6" s="2">
        <v>38625</v>
      </c>
      <c r="BU6" s="2">
        <v>38656</v>
      </c>
      <c r="BV6" s="2">
        <v>38686</v>
      </c>
      <c r="BW6" s="2">
        <v>38716</v>
      </c>
      <c r="BX6" s="2">
        <v>38748</v>
      </c>
      <c r="BY6" s="2">
        <v>38776</v>
      </c>
      <c r="BZ6" s="2">
        <v>38807</v>
      </c>
      <c r="CA6" s="2">
        <v>38835</v>
      </c>
      <c r="CB6" s="2">
        <v>38868</v>
      </c>
      <c r="CC6" s="2">
        <v>38898</v>
      </c>
      <c r="CD6" s="2">
        <v>38929</v>
      </c>
      <c r="CE6" s="2">
        <v>38960</v>
      </c>
      <c r="CF6" s="2">
        <v>38989</v>
      </c>
      <c r="CG6" s="2">
        <v>39021</v>
      </c>
      <c r="CH6" s="2">
        <v>39051</v>
      </c>
      <c r="CI6" s="2">
        <v>39080</v>
      </c>
      <c r="CJ6" s="2">
        <v>39113</v>
      </c>
      <c r="CK6" s="2">
        <v>39141</v>
      </c>
      <c r="CL6" s="2">
        <v>39171</v>
      </c>
      <c r="CM6" s="2">
        <v>39202</v>
      </c>
      <c r="CN6" s="2">
        <v>39233</v>
      </c>
      <c r="CO6" s="2">
        <v>39262</v>
      </c>
      <c r="CP6" s="2">
        <v>39294</v>
      </c>
      <c r="CQ6" s="2">
        <v>39325</v>
      </c>
      <c r="CR6" s="2">
        <v>39353</v>
      </c>
      <c r="CS6" s="2">
        <v>39386</v>
      </c>
      <c r="CT6" s="2">
        <v>39416</v>
      </c>
      <c r="CU6" s="2">
        <v>39447</v>
      </c>
      <c r="CV6" s="2">
        <v>39478</v>
      </c>
      <c r="CW6" s="2">
        <v>39507</v>
      </c>
      <c r="CX6" s="2">
        <v>39538</v>
      </c>
      <c r="CY6" s="2">
        <v>39568</v>
      </c>
      <c r="CZ6" s="2">
        <v>39598</v>
      </c>
      <c r="DA6" s="2">
        <v>39629</v>
      </c>
      <c r="DB6" s="2">
        <v>39660</v>
      </c>
      <c r="DC6" s="2">
        <v>39689</v>
      </c>
      <c r="DD6" s="2">
        <v>39721</v>
      </c>
      <c r="DE6" s="2">
        <v>39752</v>
      </c>
      <c r="DF6" s="2">
        <v>39780</v>
      </c>
      <c r="DG6" s="2">
        <v>39813</v>
      </c>
      <c r="DH6" s="2">
        <v>39843</v>
      </c>
      <c r="DI6" s="2">
        <v>39871</v>
      </c>
      <c r="DJ6" s="2">
        <v>39903</v>
      </c>
      <c r="DK6" s="2">
        <v>39933</v>
      </c>
      <c r="DL6" s="2">
        <v>39962</v>
      </c>
      <c r="DM6" s="2">
        <v>39994</v>
      </c>
      <c r="DN6" s="2">
        <v>40025</v>
      </c>
      <c r="DO6" s="2">
        <v>40056</v>
      </c>
      <c r="DP6" s="2">
        <v>40086</v>
      </c>
      <c r="DQ6" s="2">
        <v>40116</v>
      </c>
      <c r="DR6" s="2">
        <v>40147</v>
      </c>
      <c r="DS6" s="2">
        <v>40178</v>
      </c>
      <c r="DT6" s="2">
        <v>40207</v>
      </c>
      <c r="DU6" s="2">
        <v>40235</v>
      </c>
      <c r="DV6" s="2">
        <v>40268</v>
      </c>
      <c r="DW6" s="2">
        <v>40298</v>
      </c>
      <c r="DX6" s="2">
        <v>40329</v>
      </c>
      <c r="DY6" s="2">
        <v>40359</v>
      </c>
      <c r="DZ6" s="2">
        <v>40389</v>
      </c>
      <c r="EA6" s="2">
        <v>40421</v>
      </c>
      <c r="EB6" s="2">
        <v>40451</v>
      </c>
      <c r="EC6" s="2">
        <v>40480</v>
      </c>
      <c r="ED6" s="2">
        <v>40512</v>
      </c>
      <c r="EE6" s="2">
        <v>40543</v>
      </c>
      <c r="EF6" s="2">
        <v>40574</v>
      </c>
      <c r="EG6" s="2">
        <v>40602</v>
      </c>
      <c r="EH6" s="2">
        <v>40633</v>
      </c>
      <c r="EI6" s="2">
        <v>40662</v>
      </c>
      <c r="EJ6" s="2">
        <v>40694</v>
      </c>
      <c r="EK6" s="2">
        <v>40724</v>
      </c>
      <c r="EL6" s="2">
        <v>40753</v>
      </c>
      <c r="EM6" s="2">
        <v>40786</v>
      </c>
      <c r="EN6" s="2">
        <v>40816</v>
      </c>
    </row>
    <row r="7" spans="1:3008" x14ac:dyDescent="0.25">
      <c r="A7" s="4"/>
      <c r="D7" s="3">
        <v>89615200</v>
      </c>
      <c r="E7">
        <v>82865000</v>
      </c>
      <c r="F7">
        <v>129749800</v>
      </c>
      <c r="G7">
        <v>122798600</v>
      </c>
      <c r="H7">
        <v>114165600</v>
      </c>
      <c r="I7">
        <v>123217800</v>
      </c>
      <c r="J7">
        <v>141315800</v>
      </c>
      <c r="K7">
        <v>124525200</v>
      </c>
      <c r="L7">
        <v>97555800</v>
      </c>
      <c r="M7">
        <v>162240000</v>
      </c>
      <c r="N7">
        <v>102289800</v>
      </c>
      <c r="O7">
        <v>94397800</v>
      </c>
      <c r="P7">
        <v>80950400</v>
      </c>
      <c r="Q7">
        <v>73762400</v>
      </c>
      <c r="R7">
        <v>138180800</v>
      </c>
      <c r="S7">
        <v>130134200</v>
      </c>
      <c r="T7">
        <v>108248200</v>
      </c>
      <c r="U7">
        <v>89862000</v>
      </c>
      <c r="V7">
        <v>67788400</v>
      </c>
      <c r="W7">
        <v>89505000</v>
      </c>
      <c r="X7">
        <v>93260600</v>
      </c>
      <c r="Y7">
        <v>101762200</v>
      </c>
      <c r="Z7">
        <v>110027600</v>
      </c>
      <c r="AA7">
        <v>80499800</v>
      </c>
      <c r="AB7">
        <v>88918800</v>
      </c>
      <c r="AC7">
        <v>72749400</v>
      </c>
      <c r="AD7">
        <v>92750200</v>
      </c>
      <c r="AE7">
        <v>92889000</v>
      </c>
      <c r="AF7">
        <v>97405000</v>
      </c>
      <c r="AG7">
        <v>114830000</v>
      </c>
      <c r="AH7">
        <v>141558600</v>
      </c>
      <c r="AI7">
        <v>96089400</v>
      </c>
      <c r="AJ7">
        <v>95306000</v>
      </c>
      <c r="AK7">
        <v>84403600</v>
      </c>
      <c r="AL7">
        <v>112605600</v>
      </c>
      <c r="AM7">
        <v>74029200</v>
      </c>
      <c r="AN7">
        <v>94328200</v>
      </c>
      <c r="AO7">
        <v>85763400</v>
      </c>
      <c r="AP7">
        <v>102570800</v>
      </c>
      <c r="AQ7">
        <v>90615600</v>
      </c>
      <c r="AR7">
        <v>139520600</v>
      </c>
      <c r="AS7">
        <v>125142600</v>
      </c>
      <c r="AT7">
        <v>117063800</v>
      </c>
      <c r="AU7">
        <v>128230800</v>
      </c>
      <c r="AV7">
        <v>176875400</v>
      </c>
      <c r="AW7">
        <v>142972000</v>
      </c>
      <c r="AX7">
        <v>99998000</v>
      </c>
      <c r="AY7">
        <v>124221000</v>
      </c>
      <c r="AZ7">
        <v>128466400</v>
      </c>
      <c r="BA7">
        <v>114249000</v>
      </c>
      <c r="BB7">
        <v>201871600</v>
      </c>
      <c r="BC7">
        <v>170358600</v>
      </c>
      <c r="BD7">
        <v>150680200</v>
      </c>
      <c r="BE7">
        <v>123129700</v>
      </c>
      <c r="BF7">
        <v>146226800</v>
      </c>
      <c r="BG7">
        <v>116274200</v>
      </c>
      <c r="BH7">
        <v>134101100</v>
      </c>
      <c r="BI7">
        <v>94383800</v>
      </c>
      <c r="BJ7">
        <v>87891800</v>
      </c>
      <c r="BK7">
        <v>82155200</v>
      </c>
      <c r="BL7">
        <v>81572000</v>
      </c>
      <c r="BM7">
        <v>83189100</v>
      </c>
      <c r="BN7">
        <v>89425400</v>
      </c>
      <c r="BO7">
        <v>70252900</v>
      </c>
      <c r="BP7">
        <v>51551600</v>
      </c>
      <c r="BQ7">
        <v>79902500</v>
      </c>
      <c r="BR7">
        <v>60073500</v>
      </c>
      <c r="BS7">
        <v>60108900</v>
      </c>
      <c r="BT7">
        <v>71605900</v>
      </c>
      <c r="BU7">
        <v>76972700</v>
      </c>
      <c r="BV7">
        <v>59405600</v>
      </c>
      <c r="BW7">
        <v>64864600</v>
      </c>
      <c r="BX7">
        <v>73245000</v>
      </c>
      <c r="BY7">
        <v>61332000</v>
      </c>
      <c r="BZ7">
        <v>88757100</v>
      </c>
      <c r="CA7">
        <v>54081700</v>
      </c>
      <c r="CB7">
        <v>72949700</v>
      </c>
      <c r="CC7">
        <v>84990600</v>
      </c>
      <c r="CD7">
        <v>68693600</v>
      </c>
      <c r="CE7">
        <v>84768200</v>
      </c>
      <c r="CF7">
        <v>84187600</v>
      </c>
      <c r="CG7">
        <v>77272700</v>
      </c>
      <c r="CH7">
        <v>66342700</v>
      </c>
      <c r="CI7">
        <v>55039100</v>
      </c>
      <c r="CJ7">
        <v>63027100</v>
      </c>
      <c r="CK7">
        <v>64625100</v>
      </c>
      <c r="CL7">
        <v>85806900</v>
      </c>
      <c r="CM7">
        <v>66645600</v>
      </c>
      <c r="CN7">
        <v>61530200</v>
      </c>
      <c r="CO7">
        <v>96038200</v>
      </c>
      <c r="CP7">
        <v>57686200</v>
      </c>
      <c r="CQ7">
        <v>70934000</v>
      </c>
      <c r="CR7">
        <v>45418900</v>
      </c>
      <c r="CS7">
        <v>53753700</v>
      </c>
      <c r="CT7">
        <v>66261700</v>
      </c>
      <c r="CU7">
        <v>40087100</v>
      </c>
      <c r="CV7">
        <v>71238600</v>
      </c>
      <c r="CW7">
        <v>52958500</v>
      </c>
      <c r="CX7">
        <v>65734200</v>
      </c>
      <c r="CY7">
        <v>49191600</v>
      </c>
      <c r="CZ7">
        <v>42470700</v>
      </c>
      <c r="DA7">
        <v>61807300</v>
      </c>
      <c r="DB7">
        <v>41973700</v>
      </c>
      <c r="DC7">
        <v>22023300</v>
      </c>
      <c r="DD7">
        <v>34086200</v>
      </c>
      <c r="DE7">
        <v>38614700</v>
      </c>
      <c r="DF7">
        <v>31126000</v>
      </c>
      <c r="DG7">
        <v>34672900</v>
      </c>
      <c r="DH7">
        <v>31919200</v>
      </c>
      <c r="DI7">
        <v>40955600</v>
      </c>
      <c r="DJ7">
        <v>52547400</v>
      </c>
      <c r="DK7">
        <v>37899600</v>
      </c>
      <c r="DL7">
        <v>26149000</v>
      </c>
      <c r="DM7">
        <v>35868100</v>
      </c>
      <c r="DN7">
        <v>33711300</v>
      </c>
      <c r="DO7">
        <v>30461200</v>
      </c>
      <c r="DP7">
        <v>53273400</v>
      </c>
      <c r="DQ7">
        <v>51986900</v>
      </c>
      <c r="DR7">
        <v>33637100</v>
      </c>
      <c r="DS7">
        <v>31831400</v>
      </c>
      <c r="DT7">
        <v>27275200</v>
      </c>
      <c r="DU7">
        <v>22516200</v>
      </c>
      <c r="DV7">
        <v>32972200</v>
      </c>
      <c r="DW7">
        <v>39906400</v>
      </c>
      <c r="DX7">
        <v>48601500</v>
      </c>
      <c r="DY7">
        <v>48899900</v>
      </c>
      <c r="DZ7">
        <v>31467800</v>
      </c>
      <c r="EA7">
        <v>25455500</v>
      </c>
      <c r="EB7">
        <v>31388851</v>
      </c>
      <c r="EC7">
        <v>27409996</v>
      </c>
      <c r="ED7">
        <v>22007339</v>
      </c>
      <c r="EE7">
        <v>24630215</v>
      </c>
      <c r="EF7">
        <v>22420308</v>
      </c>
      <c r="EG7">
        <v>19286714</v>
      </c>
      <c r="EH7">
        <v>30505716</v>
      </c>
      <c r="EI7">
        <v>44497050</v>
      </c>
      <c r="EJ7">
        <v>20586290</v>
      </c>
      <c r="EK7">
        <v>24130188</v>
      </c>
      <c r="EL7">
        <v>23744185</v>
      </c>
      <c r="EM7">
        <v>69047621</v>
      </c>
      <c r="EN7">
        <v>34483011</v>
      </c>
    </row>
    <row r="8" spans="1:3008" x14ac:dyDescent="0.25">
      <c r="A8" s="1" t="s">
        <v>5</v>
      </c>
      <c r="B8" t="s">
        <v>1157</v>
      </c>
      <c r="C8" t="s">
        <v>1182</v>
      </c>
      <c r="D8" s="2">
        <f>_xll.BDH(A8, "volume", B8, C8, "Direction", "H", "Period", "M","cols=116;rows=2")</f>
        <v>36556</v>
      </c>
      <c r="E8" s="2">
        <v>36585</v>
      </c>
      <c r="F8" s="2">
        <v>36616</v>
      </c>
      <c r="G8" s="2">
        <v>36644</v>
      </c>
      <c r="H8" s="2">
        <v>36677</v>
      </c>
      <c r="I8" s="2">
        <v>36707</v>
      </c>
      <c r="J8" s="2">
        <v>36738</v>
      </c>
      <c r="K8" s="2">
        <v>36769</v>
      </c>
      <c r="L8" s="2">
        <v>36798</v>
      </c>
      <c r="M8" s="2">
        <v>36830</v>
      </c>
      <c r="N8" s="2">
        <v>36860</v>
      </c>
      <c r="O8" s="2">
        <v>36889</v>
      </c>
      <c r="P8" s="2">
        <v>36922</v>
      </c>
      <c r="Q8" s="2">
        <v>36950</v>
      </c>
      <c r="R8" s="2">
        <v>36980</v>
      </c>
      <c r="S8" s="2">
        <v>37011</v>
      </c>
      <c r="T8" s="2">
        <v>37042</v>
      </c>
      <c r="U8" s="2">
        <v>37071</v>
      </c>
      <c r="V8" s="2">
        <v>37103</v>
      </c>
      <c r="W8" s="2">
        <v>37134</v>
      </c>
      <c r="X8" s="2">
        <v>37162</v>
      </c>
      <c r="Y8" s="2">
        <v>37195</v>
      </c>
      <c r="Z8" s="2">
        <v>37225</v>
      </c>
      <c r="AA8" s="2">
        <v>37256</v>
      </c>
      <c r="AB8" s="2">
        <v>37287</v>
      </c>
      <c r="AC8" s="2">
        <v>37315</v>
      </c>
      <c r="AD8" s="2">
        <v>37344</v>
      </c>
      <c r="AE8" s="2">
        <v>37376</v>
      </c>
      <c r="AF8" s="2">
        <v>37407</v>
      </c>
      <c r="AG8" s="2">
        <v>37435</v>
      </c>
      <c r="AH8" s="2">
        <v>37468</v>
      </c>
      <c r="AI8" s="2">
        <v>37498</v>
      </c>
      <c r="AJ8" s="2">
        <v>37529</v>
      </c>
      <c r="AK8" s="2">
        <v>37560</v>
      </c>
      <c r="AL8" s="2">
        <v>37589</v>
      </c>
      <c r="AM8" s="2">
        <v>37621</v>
      </c>
      <c r="AN8" s="2">
        <v>37652</v>
      </c>
      <c r="AO8" s="2">
        <v>37680</v>
      </c>
      <c r="AP8" s="2">
        <v>37711</v>
      </c>
      <c r="AQ8" s="2">
        <v>37741</v>
      </c>
      <c r="AR8" s="2">
        <v>37771</v>
      </c>
      <c r="AS8" s="2">
        <v>37802</v>
      </c>
      <c r="AT8" s="2">
        <v>37833</v>
      </c>
      <c r="AU8" s="2">
        <v>37862</v>
      </c>
      <c r="AV8" s="2">
        <v>37894</v>
      </c>
      <c r="AW8" s="2">
        <v>37925</v>
      </c>
      <c r="AX8" s="2">
        <v>37953</v>
      </c>
      <c r="AY8" s="2">
        <v>37986</v>
      </c>
      <c r="AZ8" s="2">
        <v>38016</v>
      </c>
      <c r="BA8" s="2">
        <v>38044</v>
      </c>
      <c r="BB8" s="2">
        <v>38077</v>
      </c>
      <c r="BC8" s="2">
        <v>38107</v>
      </c>
      <c r="BD8" s="2">
        <v>38138</v>
      </c>
      <c r="BE8" s="2">
        <v>38168</v>
      </c>
      <c r="BF8" s="2">
        <v>38198</v>
      </c>
      <c r="BG8" s="2">
        <v>38230</v>
      </c>
      <c r="BH8" s="2">
        <v>38260</v>
      </c>
      <c r="BI8" s="2">
        <v>38289</v>
      </c>
      <c r="BJ8" s="2">
        <v>38321</v>
      </c>
      <c r="BK8" s="2">
        <v>38352</v>
      </c>
      <c r="BL8" s="2">
        <v>38383</v>
      </c>
      <c r="BM8" s="2">
        <v>38411</v>
      </c>
      <c r="BN8" s="2">
        <v>38442</v>
      </c>
      <c r="BO8" s="2">
        <v>38471</v>
      </c>
      <c r="BP8" s="2">
        <v>38503</v>
      </c>
      <c r="BQ8" s="2">
        <v>38533</v>
      </c>
      <c r="BR8" s="2">
        <v>38562</v>
      </c>
      <c r="BS8" s="2">
        <v>38595</v>
      </c>
      <c r="BT8" s="2">
        <v>38625</v>
      </c>
      <c r="BU8" s="2">
        <v>38656</v>
      </c>
      <c r="BV8" s="2">
        <v>38686</v>
      </c>
      <c r="BW8" s="2">
        <v>38716</v>
      </c>
      <c r="BX8" s="2">
        <v>38748</v>
      </c>
      <c r="BY8" s="2">
        <v>38776</v>
      </c>
      <c r="BZ8" s="2">
        <v>38807</v>
      </c>
      <c r="CA8" s="2">
        <v>38835</v>
      </c>
      <c r="CB8" s="2">
        <v>38868</v>
      </c>
      <c r="CC8" s="2">
        <v>38898</v>
      </c>
      <c r="CD8" s="2">
        <v>38929</v>
      </c>
      <c r="CE8" s="2">
        <v>38960</v>
      </c>
      <c r="CF8" s="2">
        <v>38989</v>
      </c>
      <c r="CG8" s="2">
        <v>39021</v>
      </c>
      <c r="CH8" s="2">
        <v>39051</v>
      </c>
      <c r="CI8" s="2">
        <v>39080</v>
      </c>
      <c r="CJ8" s="2">
        <v>39113</v>
      </c>
      <c r="CK8" s="2">
        <v>39141</v>
      </c>
      <c r="CL8" s="2">
        <v>39171</v>
      </c>
      <c r="CM8" s="2">
        <v>39202</v>
      </c>
      <c r="CN8" s="2">
        <v>39233</v>
      </c>
      <c r="CO8" s="2">
        <v>39262</v>
      </c>
      <c r="CP8" s="2">
        <v>39294</v>
      </c>
      <c r="CQ8" s="2">
        <v>39325</v>
      </c>
      <c r="CR8" s="2">
        <v>39353</v>
      </c>
      <c r="CS8" s="2">
        <v>39386</v>
      </c>
      <c r="CT8" s="2">
        <v>39416</v>
      </c>
      <c r="CU8" s="2">
        <v>39447</v>
      </c>
      <c r="CV8" s="2">
        <v>39478</v>
      </c>
      <c r="CW8" s="2">
        <v>39507</v>
      </c>
      <c r="CX8" s="2">
        <v>39538</v>
      </c>
      <c r="CY8" s="2">
        <v>39568</v>
      </c>
      <c r="CZ8" s="2">
        <v>39598</v>
      </c>
      <c r="DA8" s="2">
        <v>39629</v>
      </c>
      <c r="DB8" s="2">
        <v>39660</v>
      </c>
      <c r="DC8" s="2">
        <v>39689</v>
      </c>
      <c r="DD8" s="2">
        <v>39721</v>
      </c>
      <c r="DE8" s="2">
        <v>39752</v>
      </c>
      <c r="DF8" s="2">
        <v>39780</v>
      </c>
      <c r="DG8" s="2">
        <v>39813</v>
      </c>
      <c r="DH8" s="2">
        <v>39843</v>
      </c>
      <c r="DI8" s="2">
        <v>39871</v>
      </c>
      <c r="DJ8" s="2">
        <v>39903</v>
      </c>
      <c r="DK8" s="2">
        <v>39933</v>
      </c>
      <c r="DL8" s="2">
        <v>39962</v>
      </c>
      <c r="DM8" s="2">
        <v>39994</v>
      </c>
      <c r="DN8" s="2">
        <v>40025</v>
      </c>
      <c r="DO8" s="2">
        <v>40056</v>
      </c>
    </row>
    <row r="9" spans="1:3008" x14ac:dyDescent="0.25">
      <c r="A9" s="4"/>
      <c r="D9" s="3">
        <v>13338800</v>
      </c>
      <c r="E9">
        <v>15625600</v>
      </c>
      <c r="F9">
        <v>17068200</v>
      </c>
      <c r="G9">
        <v>9619000</v>
      </c>
      <c r="H9">
        <v>9934200</v>
      </c>
      <c r="I9">
        <v>13140400</v>
      </c>
      <c r="J9">
        <v>9608800</v>
      </c>
      <c r="K9">
        <v>15727000</v>
      </c>
      <c r="L9">
        <v>19406000</v>
      </c>
      <c r="M9">
        <v>16661800</v>
      </c>
      <c r="N9">
        <v>13363200</v>
      </c>
      <c r="O9">
        <v>19457200</v>
      </c>
      <c r="P9">
        <v>23200400</v>
      </c>
      <c r="Q9">
        <v>17662800</v>
      </c>
      <c r="R9">
        <v>22823800</v>
      </c>
      <c r="S9">
        <v>25597400</v>
      </c>
      <c r="T9">
        <v>23561000</v>
      </c>
      <c r="U9">
        <v>31557800</v>
      </c>
      <c r="V9">
        <v>30927600</v>
      </c>
      <c r="W9">
        <v>32548200</v>
      </c>
      <c r="X9">
        <v>31240400</v>
      </c>
      <c r="Y9">
        <v>30523400</v>
      </c>
      <c r="Z9">
        <v>27462600</v>
      </c>
      <c r="AA9">
        <v>35236600</v>
      </c>
      <c r="AB9">
        <v>33989600</v>
      </c>
      <c r="AC9">
        <v>37006000</v>
      </c>
      <c r="AD9">
        <v>51396200</v>
      </c>
      <c r="AE9">
        <v>47436000</v>
      </c>
      <c r="AF9">
        <v>44284600</v>
      </c>
      <c r="AG9">
        <v>43375600</v>
      </c>
      <c r="AH9">
        <v>65091000</v>
      </c>
      <c r="AI9">
        <v>46802000</v>
      </c>
      <c r="AJ9">
        <v>44769800</v>
      </c>
      <c r="AK9">
        <v>55351600</v>
      </c>
      <c r="AL9">
        <v>39706600</v>
      </c>
      <c r="AM9">
        <v>33839200</v>
      </c>
      <c r="AN9">
        <v>45692800</v>
      </c>
      <c r="AO9">
        <v>39831400</v>
      </c>
      <c r="AP9">
        <v>49563800</v>
      </c>
      <c r="AQ9">
        <v>45958800</v>
      </c>
      <c r="AR9">
        <v>52496800</v>
      </c>
      <c r="AS9">
        <v>61843600</v>
      </c>
      <c r="AT9">
        <v>61041400</v>
      </c>
      <c r="AU9">
        <v>42193600</v>
      </c>
      <c r="AV9">
        <v>44142800</v>
      </c>
      <c r="AW9">
        <v>47334600</v>
      </c>
      <c r="AX9">
        <v>39639200</v>
      </c>
      <c r="AY9">
        <v>46556400</v>
      </c>
      <c r="AZ9">
        <v>68463400</v>
      </c>
      <c r="BA9">
        <v>42515800</v>
      </c>
      <c r="BB9">
        <v>48214400</v>
      </c>
      <c r="BC9">
        <v>36897600</v>
      </c>
      <c r="BD9">
        <v>33189600</v>
      </c>
      <c r="BE9">
        <v>29632000</v>
      </c>
      <c r="BF9">
        <v>30056400</v>
      </c>
      <c r="BG9">
        <v>24219000</v>
      </c>
      <c r="BH9">
        <v>20305700</v>
      </c>
      <c r="BI9">
        <v>28910000</v>
      </c>
      <c r="BJ9">
        <v>24011600</v>
      </c>
      <c r="BK9">
        <v>27476300</v>
      </c>
      <c r="BL9">
        <v>27309100</v>
      </c>
      <c r="BM9">
        <v>27962500</v>
      </c>
      <c r="BN9">
        <v>29425000</v>
      </c>
      <c r="BO9">
        <v>35154700</v>
      </c>
      <c r="BP9">
        <v>25346600</v>
      </c>
      <c r="BQ9">
        <v>28710000</v>
      </c>
      <c r="BR9">
        <v>24959000</v>
      </c>
      <c r="BS9">
        <v>36942000</v>
      </c>
      <c r="BT9">
        <v>38344500</v>
      </c>
      <c r="BU9">
        <v>51677000</v>
      </c>
      <c r="BV9">
        <v>47946700</v>
      </c>
      <c r="BW9">
        <v>24337500</v>
      </c>
      <c r="BX9">
        <v>32768100</v>
      </c>
      <c r="BY9">
        <v>28517400</v>
      </c>
      <c r="BZ9">
        <v>40477800</v>
      </c>
      <c r="CA9">
        <v>37931600</v>
      </c>
      <c r="CB9">
        <v>45040500</v>
      </c>
      <c r="CC9">
        <v>44877300</v>
      </c>
      <c r="CD9">
        <v>33338800</v>
      </c>
      <c r="CE9">
        <v>35584500</v>
      </c>
      <c r="CF9">
        <v>36900500</v>
      </c>
      <c r="CG9">
        <v>30162600</v>
      </c>
      <c r="CH9">
        <v>29554200</v>
      </c>
      <c r="CI9">
        <v>21268700</v>
      </c>
      <c r="CJ9">
        <v>26455400</v>
      </c>
      <c r="CK9">
        <v>22850100</v>
      </c>
      <c r="CL9">
        <v>44606300</v>
      </c>
      <c r="CM9">
        <v>33903800</v>
      </c>
      <c r="CN9">
        <v>30155300</v>
      </c>
      <c r="CO9">
        <v>35182900</v>
      </c>
      <c r="CP9">
        <v>41858800</v>
      </c>
      <c r="CQ9">
        <v>59525600</v>
      </c>
      <c r="CR9">
        <v>36556100</v>
      </c>
      <c r="CS9">
        <v>40403000</v>
      </c>
      <c r="CT9">
        <v>34752600</v>
      </c>
      <c r="CU9">
        <v>35642800</v>
      </c>
      <c r="CV9">
        <v>56874400</v>
      </c>
      <c r="CW9">
        <v>39507300</v>
      </c>
      <c r="CX9">
        <v>42908700</v>
      </c>
      <c r="CY9">
        <v>45157400</v>
      </c>
      <c r="CZ9">
        <v>33902700</v>
      </c>
      <c r="DA9">
        <v>47095500</v>
      </c>
      <c r="DB9">
        <v>52213600</v>
      </c>
      <c r="DC9">
        <v>28556700</v>
      </c>
      <c r="DD9">
        <v>35443900</v>
      </c>
      <c r="DE9">
        <v>40942500</v>
      </c>
      <c r="DF9">
        <v>29483700</v>
      </c>
      <c r="DG9">
        <v>27208800</v>
      </c>
      <c r="DH9">
        <v>32926500</v>
      </c>
      <c r="DI9">
        <v>35889500</v>
      </c>
      <c r="DJ9">
        <v>39968800</v>
      </c>
      <c r="DK9">
        <v>37017900</v>
      </c>
      <c r="DL9">
        <v>23701900</v>
      </c>
      <c r="DM9">
        <v>21010700</v>
      </c>
      <c r="DN9">
        <v>17965300</v>
      </c>
      <c r="DO9">
        <v>13345500</v>
      </c>
    </row>
    <row r="10" spans="1:3008" x14ac:dyDescent="0.25">
      <c r="A10" s="1" t="s">
        <v>6</v>
      </c>
      <c r="B10" t="s">
        <v>1157</v>
      </c>
      <c r="C10" t="s">
        <v>1183</v>
      </c>
      <c r="D10" s="2">
        <f>_xll.BDH(A10, "volume", B10, C10, "Direction", "H", "Period", "M","cols=80;rows=2")</f>
        <v>36556</v>
      </c>
      <c r="E10" s="2">
        <v>36585</v>
      </c>
      <c r="F10" s="2">
        <v>36616</v>
      </c>
      <c r="G10" s="2">
        <v>36644</v>
      </c>
      <c r="H10" s="2">
        <v>36677</v>
      </c>
      <c r="I10" s="2">
        <v>36707</v>
      </c>
      <c r="J10" s="2">
        <v>36738</v>
      </c>
      <c r="K10" s="2">
        <v>36769</v>
      </c>
      <c r="L10" s="2">
        <v>36798</v>
      </c>
      <c r="M10" s="2">
        <v>36830</v>
      </c>
      <c r="N10" s="2">
        <v>36860</v>
      </c>
      <c r="O10" s="2">
        <v>36889</v>
      </c>
      <c r="P10" s="2">
        <v>36922</v>
      </c>
      <c r="Q10" s="2">
        <v>36950</v>
      </c>
      <c r="R10" s="2">
        <v>36980</v>
      </c>
      <c r="S10" s="2">
        <v>37011</v>
      </c>
      <c r="T10" s="2">
        <v>37042</v>
      </c>
      <c r="U10" s="2">
        <v>37071</v>
      </c>
      <c r="V10" s="2">
        <v>37103</v>
      </c>
      <c r="W10" s="2">
        <v>37134</v>
      </c>
      <c r="X10" s="2">
        <v>37162</v>
      </c>
      <c r="Y10" s="2">
        <v>37195</v>
      </c>
      <c r="Z10" s="2">
        <v>37225</v>
      </c>
      <c r="AA10" s="2">
        <v>37256</v>
      </c>
      <c r="AB10" s="2">
        <v>37287</v>
      </c>
      <c r="AC10" s="2">
        <v>37315</v>
      </c>
      <c r="AD10" s="2">
        <v>37344</v>
      </c>
      <c r="AE10" s="2">
        <v>37376</v>
      </c>
      <c r="AF10" s="2">
        <v>37407</v>
      </c>
      <c r="AG10" s="2">
        <v>37435</v>
      </c>
      <c r="AH10" s="2">
        <v>37468</v>
      </c>
      <c r="AI10" s="2">
        <v>37498</v>
      </c>
      <c r="AJ10" s="2">
        <v>37529</v>
      </c>
      <c r="AK10" s="2">
        <v>37560</v>
      </c>
      <c r="AL10" s="2">
        <v>37589</v>
      </c>
      <c r="AM10" s="2">
        <v>37621</v>
      </c>
      <c r="AN10" s="2">
        <v>37652</v>
      </c>
      <c r="AO10" s="2">
        <v>37680</v>
      </c>
      <c r="AP10" s="2">
        <v>37711</v>
      </c>
      <c r="AQ10" s="2">
        <v>37741</v>
      </c>
      <c r="AR10" s="2">
        <v>37771</v>
      </c>
      <c r="AS10" s="2">
        <v>37802</v>
      </c>
      <c r="AT10" s="2">
        <v>37833</v>
      </c>
      <c r="AU10" s="2">
        <v>37862</v>
      </c>
      <c r="AV10" s="2">
        <v>37894</v>
      </c>
      <c r="AW10" s="2">
        <v>37925</v>
      </c>
      <c r="AX10" s="2">
        <v>37953</v>
      </c>
      <c r="AY10" s="2">
        <v>37986</v>
      </c>
      <c r="AZ10" s="2">
        <v>38016</v>
      </c>
      <c r="BA10" s="2">
        <v>38044</v>
      </c>
      <c r="BB10" s="2">
        <v>38077</v>
      </c>
      <c r="BC10" s="2">
        <v>38107</v>
      </c>
      <c r="BD10" s="2">
        <v>38138</v>
      </c>
      <c r="BE10" s="2">
        <v>38168</v>
      </c>
      <c r="BF10" s="2">
        <v>38198</v>
      </c>
      <c r="BG10" s="2">
        <v>38230</v>
      </c>
      <c r="BH10" s="2">
        <v>38260</v>
      </c>
      <c r="BI10" s="2">
        <v>38289</v>
      </c>
      <c r="BJ10" s="2">
        <v>38321</v>
      </c>
      <c r="BK10" s="2">
        <v>38352</v>
      </c>
      <c r="BL10" s="2">
        <v>38383</v>
      </c>
      <c r="BM10" s="2">
        <v>38411</v>
      </c>
      <c r="BN10" s="2">
        <v>38442</v>
      </c>
      <c r="BO10" s="2">
        <v>38471</v>
      </c>
      <c r="BP10" s="2">
        <v>38503</v>
      </c>
      <c r="BQ10" s="2">
        <v>38533</v>
      </c>
      <c r="BR10" s="2">
        <v>38562</v>
      </c>
      <c r="BS10" s="2">
        <v>38595</v>
      </c>
      <c r="BT10" s="2">
        <v>38625</v>
      </c>
      <c r="BU10" s="2">
        <v>38656</v>
      </c>
      <c r="BV10" s="2">
        <v>38686</v>
      </c>
      <c r="BW10" s="2">
        <v>38716</v>
      </c>
      <c r="BX10" s="2">
        <v>38748</v>
      </c>
      <c r="BY10" s="2">
        <v>38776</v>
      </c>
      <c r="BZ10" s="2">
        <v>38807</v>
      </c>
      <c r="CA10" s="2">
        <v>38835</v>
      </c>
      <c r="CB10" s="2">
        <v>38868</v>
      </c>
      <c r="CC10" s="2">
        <v>38898</v>
      </c>
      <c r="CD10" s="2">
        <v>38929</v>
      </c>
      <c r="CE10" s="2">
        <v>38960</v>
      </c>
    </row>
    <row r="11" spans="1:3008" x14ac:dyDescent="0.25">
      <c r="A11" s="4"/>
      <c r="D11" s="3">
        <v>19917600</v>
      </c>
      <c r="E11">
        <v>55310200</v>
      </c>
      <c r="F11">
        <v>29707600</v>
      </c>
      <c r="G11">
        <v>22792200</v>
      </c>
      <c r="H11">
        <v>25945800</v>
      </c>
      <c r="I11">
        <v>22123200</v>
      </c>
      <c r="J11">
        <v>19812600</v>
      </c>
      <c r="K11">
        <v>21104400</v>
      </c>
      <c r="L11">
        <v>22806800</v>
      </c>
      <c r="M11">
        <v>27112600</v>
      </c>
      <c r="N11">
        <v>17732200</v>
      </c>
      <c r="O11">
        <v>27141600</v>
      </c>
      <c r="P11">
        <v>25560200</v>
      </c>
      <c r="Q11">
        <v>23584800</v>
      </c>
      <c r="R11">
        <v>31431000</v>
      </c>
      <c r="S11">
        <v>30775400</v>
      </c>
      <c r="T11">
        <v>36903600</v>
      </c>
      <c r="U11">
        <v>33183622</v>
      </c>
      <c r="V11">
        <v>38916800</v>
      </c>
      <c r="W11">
        <v>27323600</v>
      </c>
      <c r="X11">
        <v>28901200</v>
      </c>
      <c r="Y11">
        <v>34827400</v>
      </c>
      <c r="Z11">
        <v>40860800</v>
      </c>
      <c r="AA11">
        <v>29716400</v>
      </c>
      <c r="AB11">
        <v>29236400</v>
      </c>
      <c r="AC11">
        <v>20247600</v>
      </c>
      <c r="AD11">
        <v>30039000</v>
      </c>
      <c r="AE11">
        <v>31404000</v>
      </c>
      <c r="AF11">
        <v>27201200</v>
      </c>
      <c r="AG11">
        <v>27349200</v>
      </c>
      <c r="AH11">
        <v>37979600</v>
      </c>
      <c r="AI11">
        <v>30726000</v>
      </c>
      <c r="AJ11">
        <v>28766800</v>
      </c>
      <c r="AK11">
        <v>34915800</v>
      </c>
      <c r="AL11">
        <v>26333600</v>
      </c>
      <c r="AM11">
        <v>25173200</v>
      </c>
      <c r="AN11">
        <v>32980800</v>
      </c>
      <c r="AO11">
        <v>28404200</v>
      </c>
      <c r="AP11">
        <v>33583600</v>
      </c>
      <c r="AQ11">
        <v>25866000</v>
      </c>
      <c r="AR11">
        <v>30040800</v>
      </c>
      <c r="AS11">
        <v>36569200</v>
      </c>
      <c r="AT11">
        <v>32852600</v>
      </c>
      <c r="AU11">
        <v>31866800</v>
      </c>
      <c r="AV11">
        <v>26955800</v>
      </c>
      <c r="AW11">
        <v>30863600</v>
      </c>
      <c r="AX11">
        <v>30226000</v>
      </c>
      <c r="AY11">
        <v>40078000</v>
      </c>
      <c r="AZ11">
        <v>37420600</v>
      </c>
      <c r="BA11">
        <v>29688000</v>
      </c>
      <c r="BB11">
        <v>41780800</v>
      </c>
      <c r="BC11">
        <v>64947800</v>
      </c>
      <c r="BD11">
        <v>50445000</v>
      </c>
      <c r="BE11">
        <v>72620200</v>
      </c>
      <c r="BF11">
        <v>60106400</v>
      </c>
      <c r="BG11">
        <v>63421200</v>
      </c>
      <c r="BH11">
        <v>57333400</v>
      </c>
      <c r="BI11">
        <v>63401200</v>
      </c>
      <c r="BJ11">
        <v>50383600</v>
      </c>
      <c r="BK11">
        <v>59887400</v>
      </c>
      <c r="BL11">
        <v>66343600</v>
      </c>
      <c r="BM11">
        <v>116013600</v>
      </c>
      <c r="BN11">
        <v>153277400</v>
      </c>
      <c r="BO11">
        <v>172570600</v>
      </c>
      <c r="BP11">
        <v>161575000</v>
      </c>
      <c r="BQ11">
        <v>73271400</v>
      </c>
      <c r="BR11">
        <v>54865800</v>
      </c>
      <c r="BS11">
        <v>70835000</v>
      </c>
      <c r="BT11">
        <v>58635600</v>
      </c>
      <c r="BU11">
        <v>74959400</v>
      </c>
      <c r="BV11">
        <v>59053600</v>
      </c>
      <c r="BW11">
        <v>41617200</v>
      </c>
      <c r="BX11">
        <v>67753200</v>
      </c>
      <c r="BY11">
        <v>60629600</v>
      </c>
      <c r="BZ11">
        <v>56995000</v>
      </c>
      <c r="CA11">
        <v>45442600</v>
      </c>
      <c r="CB11">
        <v>70269200</v>
      </c>
      <c r="CC11">
        <v>95962800</v>
      </c>
      <c r="CD11">
        <v>43195200</v>
      </c>
      <c r="CE11">
        <v>14072100</v>
      </c>
    </row>
    <row r="12" spans="1:3008" x14ac:dyDescent="0.25">
      <c r="A12" s="1" t="s">
        <v>7</v>
      </c>
      <c r="B12" t="s">
        <v>1157</v>
      </c>
      <c r="C12" t="s">
        <v>1184</v>
      </c>
      <c r="D12" s="2">
        <f>_xll.BDH(A12, "volume", B12, C12, "Direction", "H", "Period", "M","cols=163;rows=2")</f>
        <v>36556</v>
      </c>
      <c r="E12" s="2">
        <v>36585</v>
      </c>
      <c r="F12" s="2">
        <v>36616</v>
      </c>
      <c r="G12" s="2">
        <v>36644</v>
      </c>
      <c r="H12" s="2">
        <v>36677</v>
      </c>
      <c r="I12" s="2">
        <v>36707</v>
      </c>
      <c r="J12" s="2">
        <v>36738</v>
      </c>
      <c r="K12" s="2">
        <v>36769</v>
      </c>
      <c r="L12" s="2">
        <v>36798</v>
      </c>
      <c r="M12" s="2">
        <v>36830</v>
      </c>
      <c r="N12" s="2">
        <v>36860</v>
      </c>
      <c r="O12" s="2">
        <v>36889</v>
      </c>
      <c r="P12" s="2">
        <v>36922</v>
      </c>
      <c r="Q12" s="2">
        <v>36950</v>
      </c>
      <c r="R12" s="2">
        <v>36980</v>
      </c>
      <c r="S12" s="2">
        <v>37011</v>
      </c>
      <c r="T12" s="2">
        <v>37042</v>
      </c>
      <c r="U12" s="2">
        <v>37071</v>
      </c>
      <c r="V12" s="2">
        <v>37103</v>
      </c>
      <c r="W12" s="2">
        <v>37134</v>
      </c>
      <c r="X12" s="2">
        <v>37162</v>
      </c>
      <c r="Y12" s="2">
        <v>37195</v>
      </c>
      <c r="Z12" s="2">
        <v>37225</v>
      </c>
      <c r="AA12" s="2">
        <v>37256</v>
      </c>
      <c r="AB12" s="2">
        <v>37287</v>
      </c>
      <c r="AC12" s="2">
        <v>37315</v>
      </c>
      <c r="AD12" s="2">
        <v>37344</v>
      </c>
      <c r="AE12" s="2">
        <v>37376</v>
      </c>
      <c r="AF12" s="2">
        <v>37407</v>
      </c>
      <c r="AG12" s="2">
        <v>37435</v>
      </c>
      <c r="AH12" s="2">
        <v>37468</v>
      </c>
      <c r="AI12" s="2">
        <v>37498</v>
      </c>
      <c r="AJ12" s="2">
        <v>37529</v>
      </c>
      <c r="AK12" s="2">
        <v>37560</v>
      </c>
      <c r="AL12" s="2">
        <v>37589</v>
      </c>
      <c r="AM12" s="2">
        <v>37621</v>
      </c>
      <c r="AN12" s="2">
        <v>37652</v>
      </c>
      <c r="AO12" s="2">
        <v>37680</v>
      </c>
      <c r="AP12" s="2">
        <v>37711</v>
      </c>
      <c r="AQ12" s="2">
        <v>37741</v>
      </c>
      <c r="AR12" s="2">
        <v>37771</v>
      </c>
      <c r="AS12" s="2">
        <v>37802</v>
      </c>
      <c r="AT12" s="2">
        <v>37833</v>
      </c>
      <c r="AU12" s="2">
        <v>37862</v>
      </c>
      <c r="AV12" s="2">
        <v>37894</v>
      </c>
      <c r="AW12" s="2">
        <v>37925</v>
      </c>
      <c r="AX12" s="2">
        <v>37953</v>
      </c>
      <c r="AY12" s="2">
        <v>37986</v>
      </c>
      <c r="AZ12" s="2">
        <v>38016</v>
      </c>
      <c r="BA12" s="2">
        <v>38044</v>
      </c>
      <c r="BB12" s="2">
        <v>38077</v>
      </c>
      <c r="BC12" s="2">
        <v>38107</v>
      </c>
      <c r="BD12" s="2">
        <v>38138</v>
      </c>
      <c r="BE12" s="2">
        <v>38168</v>
      </c>
      <c r="BF12" s="2">
        <v>38198</v>
      </c>
      <c r="BG12" s="2">
        <v>38230</v>
      </c>
      <c r="BH12" s="2">
        <v>38260</v>
      </c>
      <c r="BI12" s="2">
        <v>38289</v>
      </c>
      <c r="BJ12" s="2">
        <v>38321</v>
      </c>
      <c r="BK12" s="2">
        <v>38352</v>
      </c>
      <c r="BL12" s="2">
        <v>38383</v>
      </c>
      <c r="BM12" s="2">
        <v>38411</v>
      </c>
      <c r="BN12" s="2">
        <v>38442</v>
      </c>
      <c r="BO12" s="2">
        <v>38471</v>
      </c>
      <c r="BP12" s="2">
        <v>38503</v>
      </c>
      <c r="BQ12" s="2">
        <v>38533</v>
      </c>
      <c r="BR12" s="2">
        <v>38562</v>
      </c>
      <c r="BS12" s="2">
        <v>38595</v>
      </c>
      <c r="BT12" s="2">
        <v>38625</v>
      </c>
      <c r="BU12" s="2">
        <v>38656</v>
      </c>
      <c r="BV12" s="2">
        <v>38686</v>
      </c>
      <c r="BW12" s="2">
        <v>38716</v>
      </c>
      <c r="BX12" s="2">
        <v>38748</v>
      </c>
      <c r="BY12" s="2">
        <v>38776</v>
      </c>
      <c r="BZ12" s="2">
        <v>38807</v>
      </c>
      <c r="CA12" s="2">
        <v>38835</v>
      </c>
      <c r="CB12" s="2">
        <v>38868</v>
      </c>
      <c r="CC12" s="2">
        <v>38898</v>
      </c>
      <c r="CD12" s="2">
        <v>38929</v>
      </c>
      <c r="CE12" s="2">
        <v>38960</v>
      </c>
      <c r="CF12" s="2">
        <v>38989</v>
      </c>
      <c r="CG12" s="2">
        <v>39021</v>
      </c>
      <c r="CH12" s="2">
        <v>39051</v>
      </c>
      <c r="CI12" s="2">
        <v>39080</v>
      </c>
      <c r="CJ12" s="2">
        <v>39113</v>
      </c>
      <c r="CK12" s="2">
        <v>39141</v>
      </c>
      <c r="CL12" s="2">
        <v>39171</v>
      </c>
      <c r="CM12" s="2">
        <v>39202</v>
      </c>
      <c r="CN12" s="2">
        <v>39233</v>
      </c>
      <c r="CO12" s="2">
        <v>39262</v>
      </c>
      <c r="CP12" s="2">
        <v>39294</v>
      </c>
      <c r="CQ12" s="2">
        <v>39325</v>
      </c>
      <c r="CR12" s="2">
        <v>39353</v>
      </c>
      <c r="CS12" s="2">
        <v>39386</v>
      </c>
      <c r="CT12" s="2">
        <v>39416</v>
      </c>
      <c r="CU12" s="2">
        <v>39447</v>
      </c>
      <c r="CV12" s="2">
        <v>39478</v>
      </c>
      <c r="CW12" s="2">
        <v>39507</v>
      </c>
      <c r="CX12" s="2">
        <v>39538</v>
      </c>
      <c r="CY12" s="2">
        <v>39568</v>
      </c>
      <c r="CZ12" s="2">
        <v>39598</v>
      </c>
      <c r="DA12" s="2">
        <v>39629</v>
      </c>
      <c r="DB12" s="2">
        <v>39660</v>
      </c>
      <c r="DC12" s="2">
        <v>39689</v>
      </c>
      <c r="DD12" s="2">
        <v>39721</v>
      </c>
      <c r="DE12" s="2">
        <v>39752</v>
      </c>
      <c r="DF12" s="2">
        <v>39780</v>
      </c>
      <c r="DG12" s="2">
        <v>39813</v>
      </c>
      <c r="DH12" s="2">
        <v>39843</v>
      </c>
      <c r="DI12" s="2">
        <v>39871</v>
      </c>
      <c r="DJ12" s="2">
        <v>39903</v>
      </c>
      <c r="DK12" s="2">
        <v>39933</v>
      </c>
      <c r="DL12" s="2">
        <v>39962</v>
      </c>
      <c r="DM12" s="2">
        <v>39994</v>
      </c>
      <c r="DN12" s="2">
        <v>40025</v>
      </c>
      <c r="DO12" s="2">
        <v>40056</v>
      </c>
      <c r="DP12" s="2">
        <v>40086</v>
      </c>
      <c r="DQ12" s="2">
        <v>40116</v>
      </c>
      <c r="DR12" s="2">
        <v>40147</v>
      </c>
      <c r="DS12" s="2">
        <v>40178</v>
      </c>
      <c r="DT12" s="2">
        <v>40207</v>
      </c>
      <c r="DU12" s="2">
        <v>40235</v>
      </c>
      <c r="DV12" s="2">
        <v>40268</v>
      </c>
      <c r="DW12" s="2">
        <v>40298</v>
      </c>
      <c r="DX12" s="2">
        <v>40329</v>
      </c>
      <c r="DY12" s="2">
        <v>40359</v>
      </c>
      <c r="DZ12" s="2">
        <v>40389</v>
      </c>
      <c r="EA12" s="2">
        <v>40421</v>
      </c>
      <c r="EB12" s="2">
        <v>40451</v>
      </c>
      <c r="EC12" s="2">
        <v>40480</v>
      </c>
      <c r="ED12" s="2">
        <v>40512</v>
      </c>
      <c r="EE12" s="2">
        <v>40543</v>
      </c>
      <c r="EF12" s="2">
        <v>40574</v>
      </c>
      <c r="EG12" s="2">
        <v>40602</v>
      </c>
      <c r="EH12" s="2">
        <v>40633</v>
      </c>
      <c r="EI12" s="2">
        <v>40662</v>
      </c>
      <c r="EJ12" s="2">
        <v>40694</v>
      </c>
      <c r="EK12" s="2">
        <v>40724</v>
      </c>
      <c r="EL12" s="2">
        <v>40753</v>
      </c>
      <c r="EM12" s="2">
        <v>40786</v>
      </c>
      <c r="EN12" s="2">
        <v>40816</v>
      </c>
      <c r="EO12" s="2">
        <v>40847</v>
      </c>
      <c r="EP12" s="2">
        <v>40877</v>
      </c>
      <c r="EQ12" s="2">
        <v>40907</v>
      </c>
      <c r="ER12" s="2">
        <v>40939</v>
      </c>
      <c r="ES12" s="2">
        <v>40968</v>
      </c>
      <c r="ET12" s="2">
        <v>40998</v>
      </c>
      <c r="EU12" s="2">
        <v>41029</v>
      </c>
      <c r="EV12" s="2">
        <v>41060</v>
      </c>
      <c r="EW12" s="2">
        <v>41089</v>
      </c>
      <c r="EX12" s="2">
        <v>41121</v>
      </c>
      <c r="EY12" s="2">
        <v>41152</v>
      </c>
      <c r="EZ12" s="2">
        <v>41180</v>
      </c>
      <c r="FA12" s="2">
        <v>41213</v>
      </c>
      <c r="FB12" s="2">
        <v>41243</v>
      </c>
      <c r="FC12" s="2">
        <v>41274</v>
      </c>
      <c r="FD12" s="2">
        <v>41305</v>
      </c>
      <c r="FE12" s="2">
        <v>41333</v>
      </c>
      <c r="FF12" s="2">
        <v>41362</v>
      </c>
      <c r="FG12" s="2">
        <v>41394</v>
      </c>
      <c r="FH12" s="2">
        <v>41425</v>
      </c>
      <c r="FI12" s="2">
        <v>41453</v>
      </c>
      <c r="FJ12" s="2">
        <v>41486</v>
      </c>
    </row>
    <row r="13" spans="1:3008" x14ac:dyDescent="0.25">
      <c r="A13" s="4"/>
      <c r="D13" s="3">
        <v>53156500</v>
      </c>
      <c r="E13">
        <v>39631400</v>
      </c>
      <c r="F13">
        <v>60864500</v>
      </c>
      <c r="G13">
        <v>43678400</v>
      </c>
      <c r="H13">
        <v>48904100</v>
      </c>
      <c r="I13">
        <v>72955300</v>
      </c>
      <c r="J13">
        <v>83457800</v>
      </c>
      <c r="K13">
        <v>87704800</v>
      </c>
      <c r="L13">
        <v>90633000</v>
      </c>
      <c r="M13">
        <v>95861400</v>
      </c>
      <c r="N13">
        <v>87033000</v>
      </c>
      <c r="O13">
        <v>79510200</v>
      </c>
      <c r="P13">
        <v>82423200</v>
      </c>
      <c r="Q13">
        <v>73003800</v>
      </c>
      <c r="R13">
        <v>89299380</v>
      </c>
      <c r="S13">
        <v>75589700</v>
      </c>
      <c r="T13">
        <v>107840100</v>
      </c>
      <c r="U13">
        <v>96028200</v>
      </c>
      <c r="V13">
        <v>57318400</v>
      </c>
      <c r="W13">
        <v>47183600</v>
      </c>
      <c r="X13">
        <v>55497200</v>
      </c>
      <c r="Y13">
        <v>101984200</v>
      </c>
      <c r="Z13">
        <v>49830100</v>
      </c>
      <c r="AA13">
        <v>67238700</v>
      </c>
      <c r="AB13">
        <v>80651800</v>
      </c>
      <c r="AC13">
        <v>180265500</v>
      </c>
      <c r="AD13">
        <v>68234100</v>
      </c>
      <c r="AE13">
        <v>86397700</v>
      </c>
      <c r="AF13">
        <v>71020600</v>
      </c>
      <c r="AG13">
        <v>122298300</v>
      </c>
      <c r="AH13">
        <v>170474900</v>
      </c>
      <c r="AI13">
        <v>81312900</v>
      </c>
      <c r="AJ13">
        <v>82208100</v>
      </c>
      <c r="AK13">
        <v>98423800</v>
      </c>
      <c r="AL13">
        <v>68396500</v>
      </c>
      <c r="AM13">
        <v>61396300</v>
      </c>
      <c r="AN13">
        <v>98269700</v>
      </c>
      <c r="AO13">
        <v>67578100</v>
      </c>
      <c r="AP13">
        <v>73325300</v>
      </c>
      <c r="AQ13">
        <v>85031400</v>
      </c>
      <c r="AR13">
        <v>67509900</v>
      </c>
      <c r="AS13">
        <v>49203300</v>
      </c>
      <c r="AT13">
        <v>57483900</v>
      </c>
      <c r="AU13">
        <v>36985400</v>
      </c>
      <c r="AV13">
        <v>54207600</v>
      </c>
      <c r="AW13">
        <v>58475800</v>
      </c>
      <c r="AX13">
        <v>40641500</v>
      </c>
      <c r="AY13">
        <v>36597400</v>
      </c>
      <c r="AZ13">
        <v>75910100</v>
      </c>
      <c r="BA13">
        <v>53308400</v>
      </c>
      <c r="BB13">
        <v>119516800</v>
      </c>
      <c r="BC13">
        <v>112012000</v>
      </c>
      <c r="BD13">
        <v>93438900</v>
      </c>
      <c r="BE13">
        <v>120753100</v>
      </c>
      <c r="BF13">
        <v>108303600</v>
      </c>
      <c r="BG13">
        <v>73338100</v>
      </c>
      <c r="BH13">
        <v>86065500</v>
      </c>
      <c r="BI13">
        <v>108314300</v>
      </c>
      <c r="BJ13">
        <v>97137400</v>
      </c>
      <c r="BK13">
        <v>327638200</v>
      </c>
      <c r="BL13">
        <v>225644900</v>
      </c>
      <c r="BM13">
        <v>217512200</v>
      </c>
      <c r="BN13">
        <v>165928800</v>
      </c>
      <c r="BO13">
        <v>167480400</v>
      </c>
      <c r="BP13">
        <v>180021300</v>
      </c>
      <c r="BQ13">
        <v>163379800</v>
      </c>
      <c r="BR13">
        <v>160621000</v>
      </c>
      <c r="BS13">
        <v>193254400</v>
      </c>
      <c r="BT13">
        <v>186267200</v>
      </c>
      <c r="BU13">
        <v>209239700</v>
      </c>
      <c r="BV13">
        <v>159391500</v>
      </c>
      <c r="BW13">
        <v>166279800</v>
      </c>
      <c r="BX13">
        <v>218008100</v>
      </c>
      <c r="BY13">
        <v>168454400</v>
      </c>
      <c r="BZ13">
        <v>205309400</v>
      </c>
      <c r="CA13">
        <v>198936400</v>
      </c>
      <c r="CB13">
        <v>209124000</v>
      </c>
      <c r="CC13">
        <v>230495600</v>
      </c>
      <c r="CD13">
        <v>150956800</v>
      </c>
      <c r="CE13">
        <v>381414100</v>
      </c>
      <c r="CF13">
        <v>178836200</v>
      </c>
      <c r="CG13">
        <v>284061900</v>
      </c>
      <c r="CH13">
        <v>187188600</v>
      </c>
      <c r="CI13">
        <v>146224400</v>
      </c>
      <c r="CJ13">
        <v>280140400</v>
      </c>
      <c r="CK13">
        <v>171303500</v>
      </c>
      <c r="CL13">
        <v>206542300</v>
      </c>
      <c r="CM13">
        <v>147506900</v>
      </c>
      <c r="CN13">
        <v>176337800</v>
      </c>
      <c r="CO13">
        <v>190624800</v>
      </c>
      <c r="CP13">
        <v>159388900</v>
      </c>
      <c r="CQ13">
        <v>191055400</v>
      </c>
      <c r="CR13">
        <v>125585000</v>
      </c>
      <c r="CS13">
        <v>132950100</v>
      </c>
      <c r="CT13">
        <v>159435400</v>
      </c>
      <c r="CU13">
        <v>146568700</v>
      </c>
      <c r="CV13">
        <v>262809900</v>
      </c>
      <c r="CW13">
        <v>233424300</v>
      </c>
      <c r="CX13">
        <v>301490500</v>
      </c>
      <c r="CY13">
        <v>187507900</v>
      </c>
      <c r="CZ13">
        <v>195324700</v>
      </c>
      <c r="DA13">
        <v>134969800</v>
      </c>
      <c r="DB13">
        <v>120654700</v>
      </c>
      <c r="DC13">
        <v>142952800</v>
      </c>
      <c r="DD13">
        <v>160215500</v>
      </c>
      <c r="DE13">
        <v>187322300</v>
      </c>
      <c r="DF13">
        <v>185003400</v>
      </c>
      <c r="DG13">
        <v>162055300</v>
      </c>
      <c r="DH13">
        <v>215956300</v>
      </c>
      <c r="DI13">
        <v>257282400</v>
      </c>
      <c r="DJ13">
        <v>214334800</v>
      </c>
      <c r="DK13">
        <v>137859800</v>
      </c>
      <c r="DL13">
        <v>151011500</v>
      </c>
      <c r="DM13">
        <v>187634300</v>
      </c>
      <c r="DN13">
        <v>173166000</v>
      </c>
      <c r="DO13">
        <v>174949000</v>
      </c>
      <c r="DP13">
        <v>238284300</v>
      </c>
      <c r="DQ13">
        <v>256871000</v>
      </c>
      <c r="DR13">
        <v>240608500</v>
      </c>
      <c r="DS13">
        <v>180544400</v>
      </c>
      <c r="DT13">
        <v>166888500</v>
      </c>
      <c r="DU13">
        <v>174907200</v>
      </c>
      <c r="DV13">
        <v>179174300</v>
      </c>
      <c r="DW13">
        <v>200332271</v>
      </c>
      <c r="DX13">
        <v>273579100</v>
      </c>
      <c r="DY13">
        <v>188581300</v>
      </c>
      <c r="DZ13">
        <v>180770200</v>
      </c>
      <c r="EA13">
        <v>137612500</v>
      </c>
      <c r="EB13">
        <v>127573423</v>
      </c>
      <c r="EC13">
        <v>143939240</v>
      </c>
      <c r="ED13">
        <v>135089731</v>
      </c>
      <c r="EE13">
        <v>146379021</v>
      </c>
      <c r="EF13">
        <v>162434379</v>
      </c>
      <c r="EG13">
        <v>153191502</v>
      </c>
      <c r="EH13">
        <v>252062414</v>
      </c>
      <c r="EI13">
        <v>139430311</v>
      </c>
      <c r="EJ13">
        <v>171434432</v>
      </c>
      <c r="EK13">
        <v>175096400</v>
      </c>
      <c r="EL13">
        <v>146492880</v>
      </c>
      <c r="EM13">
        <v>289088099</v>
      </c>
      <c r="EN13">
        <v>145666777</v>
      </c>
      <c r="EO13">
        <v>222089037</v>
      </c>
      <c r="EP13">
        <v>98012234</v>
      </c>
      <c r="EQ13">
        <v>111297912</v>
      </c>
      <c r="ER13">
        <v>108856271</v>
      </c>
      <c r="ES13">
        <v>148942974</v>
      </c>
      <c r="ET13">
        <v>163535280</v>
      </c>
      <c r="EU13">
        <v>157654485</v>
      </c>
      <c r="EV13">
        <v>130287952</v>
      </c>
      <c r="EW13">
        <v>196393629</v>
      </c>
      <c r="EX13">
        <v>188895363</v>
      </c>
      <c r="EY13">
        <v>166501406</v>
      </c>
      <c r="EZ13">
        <v>149399598</v>
      </c>
      <c r="FA13">
        <v>253144871</v>
      </c>
      <c r="FB13">
        <v>100676367</v>
      </c>
      <c r="FC13">
        <v>112369230</v>
      </c>
      <c r="FD13">
        <v>152948183</v>
      </c>
      <c r="FE13">
        <v>103703513</v>
      </c>
      <c r="FF13">
        <v>118719355</v>
      </c>
      <c r="FG13">
        <v>217618264</v>
      </c>
      <c r="FH13">
        <v>140025257</v>
      </c>
      <c r="FI13">
        <v>276675277</v>
      </c>
      <c r="FJ13">
        <v>264441470</v>
      </c>
    </row>
    <row r="14" spans="1:3008" x14ac:dyDescent="0.25">
      <c r="A14" s="1" t="s">
        <v>8</v>
      </c>
      <c r="B14" t="s">
        <v>1157</v>
      </c>
      <c r="C14" t="s">
        <v>1185</v>
      </c>
      <c r="D14" s="2">
        <f>_xll.BDH(A14, "volume", B14, C14, "Direction", "H", "Period", "M","cols=11;rows=2")</f>
        <v>36556</v>
      </c>
      <c r="E14" s="2">
        <v>36585</v>
      </c>
      <c r="F14" s="2">
        <v>36616</v>
      </c>
      <c r="G14" s="2">
        <v>36644</v>
      </c>
      <c r="H14" s="2">
        <v>36677</v>
      </c>
      <c r="I14" s="2">
        <v>36707</v>
      </c>
      <c r="J14" s="2">
        <v>36738</v>
      </c>
      <c r="K14" s="2">
        <v>36769</v>
      </c>
      <c r="L14" s="2">
        <v>36798</v>
      </c>
      <c r="M14" s="2">
        <v>36830</v>
      </c>
      <c r="N14" s="2">
        <v>36860</v>
      </c>
    </row>
    <row r="15" spans="1:3008" x14ac:dyDescent="0.25">
      <c r="A15" s="4"/>
      <c r="D15" s="3">
        <v>42415200</v>
      </c>
      <c r="E15">
        <v>42636100</v>
      </c>
      <c r="F15">
        <v>96707500</v>
      </c>
      <c r="G15">
        <v>86873400</v>
      </c>
      <c r="H15">
        <v>50441200</v>
      </c>
      <c r="I15">
        <v>39234200</v>
      </c>
      <c r="J15">
        <v>35711600</v>
      </c>
      <c r="K15">
        <v>26995000</v>
      </c>
      <c r="L15">
        <v>35043400</v>
      </c>
      <c r="M15">
        <v>57378900</v>
      </c>
      <c r="N15">
        <v>55717800</v>
      </c>
    </row>
    <row r="16" spans="1:3008" x14ac:dyDescent="0.25">
      <c r="A16" s="1" t="s">
        <v>9</v>
      </c>
      <c r="B16" t="s">
        <v>1157</v>
      </c>
      <c r="C16" t="s">
        <v>1186</v>
      </c>
      <c r="D16" s="2">
        <f>_xll.BDH(A16, "volume", B16, C16, "Direction", "H", "Period", "M","cols=94;rows=2")</f>
        <v>36556</v>
      </c>
      <c r="E16" s="2">
        <v>36585</v>
      </c>
      <c r="F16" s="2">
        <v>36616</v>
      </c>
      <c r="G16" s="2">
        <v>36644</v>
      </c>
      <c r="H16" s="2">
        <v>36677</v>
      </c>
      <c r="I16" s="2">
        <v>36707</v>
      </c>
      <c r="J16" s="2">
        <v>36738</v>
      </c>
      <c r="K16" s="2">
        <v>36769</v>
      </c>
      <c r="L16" s="2">
        <v>36798</v>
      </c>
      <c r="M16" s="2">
        <v>36830</v>
      </c>
      <c r="N16" s="2">
        <v>36860</v>
      </c>
      <c r="O16" s="2">
        <v>36889</v>
      </c>
      <c r="P16" s="2">
        <v>36922</v>
      </c>
      <c r="Q16" s="2">
        <v>36950</v>
      </c>
      <c r="R16" s="2">
        <v>36980</v>
      </c>
      <c r="S16" s="2">
        <v>37011</v>
      </c>
      <c r="T16" s="2">
        <v>37042</v>
      </c>
      <c r="U16" s="2">
        <v>37071</v>
      </c>
      <c r="V16" s="2">
        <v>37103</v>
      </c>
      <c r="W16" s="2">
        <v>37134</v>
      </c>
      <c r="X16" s="2">
        <v>37162</v>
      </c>
      <c r="Y16" s="2">
        <v>37195</v>
      </c>
      <c r="Z16" s="2">
        <v>37225</v>
      </c>
      <c r="AA16" s="2">
        <v>37256</v>
      </c>
      <c r="AB16" s="2">
        <v>37287</v>
      </c>
      <c r="AC16" s="2">
        <v>37315</v>
      </c>
      <c r="AD16" s="2">
        <v>37344</v>
      </c>
      <c r="AE16" s="2">
        <v>37376</v>
      </c>
      <c r="AF16" s="2">
        <v>37407</v>
      </c>
      <c r="AG16" s="2">
        <v>37435</v>
      </c>
      <c r="AH16" s="2">
        <v>37468</v>
      </c>
      <c r="AI16" s="2">
        <v>37498</v>
      </c>
      <c r="AJ16" s="2">
        <v>37529</v>
      </c>
      <c r="AK16" s="2">
        <v>37560</v>
      </c>
      <c r="AL16" s="2">
        <v>37589</v>
      </c>
      <c r="AM16" s="2">
        <v>37621</v>
      </c>
      <c r="AN16" s="2">
        <v>37652</v>
      </c>
      <c r="AO16" s="2">
        <v>37680</v>
      </c>
      <c r="AP16" s="2">
        <v>37711</v>
      </c>
      <c r="AQ16" s="2">
        <v>37741</v>
      </c>
      <c r="AR16" s="2">
        <v>37771</v>
      </c>
      <c r="AS16" s="2">
        <v>37802</v>
      </c>
      <c r="AT16" s="2">
        <v>37833</v>
      </c>
      <c r="AU16" s="2">
        <v>37862</v>
      </c>
      <c r="AV16" s="2">
        <v>37894</v>
      </c>
      <c r="AW16" s="2">
        <v>37925</v>
      </c>
      <c r="AX16" s="2">
        <v>37953</v>
      </c>
      <c r="AY16" s="2">
        <v>37986</v>
      </c>
      <c r="AZ16" s="2">
        <v>38016</v>
      </c>
      <c r="BA16" s="2">
        <v>38044</v>
      </c>
      <c r="BB16" s="2">
        <v>38077</v>
      </c>
      <c r="BC16" s="2">
        <v>38107</v>
      </c>
      <c r="BD16" s="2">
        <v>38138</v>
      </c>
      <c r="BE16" s="2">
        <v>38168</v>
      </c>
      <c r="BF16" s="2">
        <v>38198</v>
      </c>
      <c r="BG16" s="2">
        <v>38230</v>
      </c>
      <c r="BH16" s="2">
        <v>38260</v>
      </c>
      <c r="BI16" s="2">
        <v>38289</v>
      </c>
      <c r="BJ16" s="2">
        <v>38321</v>
      </c>
      <c r="BK16" s="2">
        <v>38352</v>
      </c>
      <c r="BL16" s="2">
        <v>38383</v>
      </c>
      <c r="BM16" s="2">
        <v>38411</v>
      </c>
      <c r="BN16" s="2">
        <v>38442</v>
      </c>
      <c r="BO16" s="2">
        <v>38471</v>
      </c>
      <c r="BP16" s="2">
        <v>38503</v>
      </c>
      <c r="BQ16" s="2">
        <v>38533</v>
      </c>
      <c r="BR16" s="2">
        <v>38562</v>
      </c>
      <c r="BS16" s="2">
        <v>38595</v>
      </c>
      <c r="BT16" s="2">
        <v>38625</v>
      </c>
      <c r="BU16" s="2">
        <v>38656</v>
      </c>
      <c r="BV16" s="2">
        <v>38686</v>
      </c>
      <c r="BW16" s="2">
        <v>38716</v>
      </c>
      <c r="BX16" s="2">
        <v>38748</v>
      </c>
      <c r="BY16" s="2">
        <v>38776</v>
      </c>
      <c r="BZ16" s="2">
        <v>38807</v>
      </c>
      <c r="CA16" s="2">
        <v>38835</v>
      </c>
      <c r="CB16" s="2">
        <v>38868</v>
      </c>
      <c r="CC16" s="2">
        <v>38898</v>
      </c>
      <c r="CD16" s="2">
        <v>38929</v>
      </c>
      <c r="CE16" s="2">
        <v>38960</v>
      </c>
      <c r="CF16" s="2">
        <v>38989</v>
      </c>
      <c r="CG16" s="2">
        <v>39021</v>
      </c>
      <c r="CH16" s="2">
        <v>39051</v>
      </c>
      <c r="CI16" s="2">
        <v>39080</v>
      </c>
      <c r="CJ16" s="2">
        <v>39113</v>
      </c>
      <c r="CK16" s="2">
        <v>39141</v>
      </c>
      <c r="CL16" s="2">
        <v>39171</v>
      </c>
      <c r="CM16" s="2">
        <v>39202</v>
      </c>
      <c r="CN16" s="2">
        <v>39233</v>
      </c>
      <c r="CO16" s="2">
        <v>39262</v>
      </c>
      <c r="CP16" s="2">
        <v>39294</v>
      </c>
      <c r="CQ16" s="2">
        <v>39325</v>
      </c>
      <c r="CR16" s="2">
        <v>39353</v>
      </c>
      <c r="CS16" s="2">
        <v>39386</v>
      </c>
    </row>
    <row r="17" spans="1:157" x14ac:dyDescent="0.25">
      <c r="A17" s="4"/>
      <c r="D17" s="3">
        <v>38208700</v>
      </c>
      <c r="E17">
        <v>45759200</v>
      </c>
      <c r="F17">
        <v>58496900</v>
      </c>
      <c r="G17">
        <v>36882900</v>
      </c>
      <c r="H17">
        <v>35417800</v>
      </c>
      <c r="I17">
        <v>48778000</v>
      </c>
      <c r="J17">
        <v>33280300</v>
      </c>
      <c r="K17">
        <v>26486300</v>
      </c>
      <c r="L17">
        <v>36612400</v>
      </c>
      <c r="M17">
        <v>46706200</v>
      </c>
      <c r="N17">
        <v>26677300</v>
      </c>
      <c r="O17">
        <v>24510500</v>
      </c>
      <c r="P17">
        <v>35793500</v>
      </c>
      <c r="Q17">
        <v>20869700</v>
      </c>
      <c r="R17">
        <v>29053100</v>
      </c>
      <c r="S17">
        <v>19081300</v>
      </c>
      <c r="T17">
        <v>23159200</v>
      </c>
      <c r="U17">
        <v>21965600</v>
      </c>
      <c r="V17">
        <v>16621800</v>
      </c>
      <c r="W17">
        <v>18808100</v>
      </c>
      <c r="X17">
        <v>40711600</v>
      </c>
      <c r="Y17">
        <v>40889400</v>
      </c>
      <c r="Z17">
        <v>27959300</v>
      </c>
      <c r="AA17">
        <v>20540100</v>
      </c>
      <c r="AB17">
        <v>23458100</v>
      </c>
      <c r="AC17">
        <v>34134900</v>
      </c>
      <c r="AD17">
        <v>49849100</v>
      </c>
      <c r="AE17">
        <v>50406400</v>
      </c>
      <c r="AF17">
        <v>47442100</v>
      </c>
      <c r="AG17">
        <v>29487900</v>
      </c>
      <c r="AH17">
        <v>60758300</v>
      </c>
      <c r="AI17">
        <v>31152700</v>
      </c>
      <c r="AJ17">
        <v>34444700</v>
      </c>
      <c r="AK17">
        <v>43405600</v>
      </c>
      <c r="AL17">
        <v>32868700</v>
      </c>
      <c r="AM17">
        <v>22293600</v>
      </c>
      <c r="AN17">
        <v>30012500</v>
      </c>
      <c r="AO17">
        <v>28450000</v>
      </c>
      <c r="AP17">
        <v>35318800</v>
      </c>
      <c r="AQ17">
        <v>52540300</v>
      </c>
      <c r="AR17">
        <v>38965000</v>
      </c>
      <c r="AS17">
        <v>40717200</v>
      </c>
      <c r="AT17">
        <v>41947100</v>
      </c>
      <c r="AU17">
        <v>24160400</v>
      </c>
      <c r="AV17">
        <v>52874200</v>
      </c>
      <c r="AW17">
        <v>39889400</v>
      </c>
      <c r="AX17">
        <v>26140662</v>
      </c>
      <c r="AY17">
        <v>29237000</v>
      </c>
      <c r="AZ17">
        <v>34936600</v>
      </c>
      <c r="BA17">
        <v>30272900</v>
      </c>
      <c r="BB17">
        <v>39751200</v>
      </c>
      <c r="BC17">
        <v>48898400</v>
      </c>
      <c r="BD17">
        <v>38061300</v>
      </c>
      <c r="BE17">
        <v>30884200</v>
      </c>
      <c r="BF17">
        <v>33220300</v>
      </c>
      <c r="BG17">
        <v>29954400</v>
      </c>
      <c r="BH17">
        <v>31961500</v>
      </c>
      <c r="BI17">
        <v>35786100</v>
      </c>
      <c r="BJ17">
        <v>55639100</v>
      </c>
      <c r="BK17">
        <v>130265200</v>
      </c>
      <c r="BL17">
        <v>54146200</v>
      </c>
      <c r="BM17">
        <v>52191700</v>
      </c>
      <c r="BN17">
        <v>45333200</v>
      </c>
      <c r="BO17">
        <v>47953600</v>
      </c>
      <c r="BP17">
        <v>44452700</v>
      </c>
      <c r="BQ17">
        <v>41882900</v>
      </c>
      <c r="BR17">
        <v>43720000</v>
      </c>
      <c r="BS17">
        <v>46839200</v>
      </c>
      <c r="BT17">
        <v>78225500</v>
      </c>
      <c r="BU17">
        <v>87036900</v>
      </c>
      <c r="BV17">
        <v>65044500</v>
      </c>
      <c r="BW17">
        <v>66455200</v>
      </c>
      <c r="BX17">
        <v>54869000</v>
      </c>
      <c r="BY17">
        <v>47878700</v>
      </c>
      <c r="BZ17">
        <v>82888200</v>
      </c>
      <c r="CA17">
        <v>53125700</v>
      </c>
      <c r="CB17">
        <v>68001400</v>
      </c>
      <c r="CC17">
        <v>54554600</v>
      </c>
      <c r="CD17">
        <v>57019700</v>
      </c>
      <c r="CE17">
        <v>70444400</v>
      </c>
      <c r="CF17">
        <v>67736700</v>
      </c>
      <c r="CG17">
        <v>62055500</v>
      </c>
      <c r="CH17">
        <v>68973600</v>
      </c>
      <c r="CI17">
        <v>56426700</v>
      </c>
      <c r="CJ17">
        <v>71869300</v>
      </c>
      <c r="CK17">
        <v>62133510</v>
      </c>
      <c r="CL17">
        <v>75011018</v>
      </c>
      <c r="CM17">
        <v>73124281</v>
      </c>
      <c r="CN17">
        <v>74705164</v>
      </c>
      <c r="CO17">
        <v>65757708</v>
      </c>
      <c r="CP17">
        <v>383425315</v>
      </c>
      <c r="CQ17">
        <v>183696744</v>
      </c>
      <c r="CR17">
        <v>97922955</v>
      </c>
      <c r="CS17">
        <v>106231740</v>
      </c>
    </row>
    <row r="18" spans="1:157" x14ac:dyDescent="0.25">
      <c r="A18" s="1" t="s">
        <v>10</v>
      </c>
      <c r="B18" t="s">
        <v>1157</v>
      </c>
      <c r="C18" t="s">
        <v>1187</v>
      </c>
      <c r="D18" s="2">
        <f>_xll.BDH(A18, "volume", B18, C18, "Direction", "H", "Period", "M","cols=60;rows=2")</f>
        <v>36556</v>
      </c>
      <c r="E18" s="2">
        <v>36585</v>
      </c>
      <c r="F18" s="2">
        <v>36616</v>
      </c>
      <c r="G18" s="2">
        <v>36644</v>
      </c>
      <c r="H18" s="2">
        <v>36677</v>
      </c>
      <c r="I18" s="2">
        <v>36707</v>
      </c>
      <c r="J18" s="2">
        <v>36738</v>
      </c>
      <c r="K18" s="2">
        <v>36769</v>
      </c>
      <c r="L18" s="2">
        <v>36798</v>
      </c>
      <c r="M18" s="2">
        <v>36830</v>
      </c>
      <c r="N18" s="2">
        <v>36860</v>
      </c>
      <c r="O18" s="2">
        <v>36889</v>
      </c>
      <c r="P18" s="2">
        <v>36922</v>
      </c>
      <c r="Q18" s="2">
        <v>36950</v>
      </c>
      <c r="R18" s="2">
        <v>36980</v>
      </c>
      <c r="S18" s="2">
        <v>37011</v>
      </c>
      <c r="T18" s="2">
        <v>37042</v>
      </c>
      <c r="U18" s="2">
        <v>37071</v>
      </c>
      <c r="V18" s="2">
        <v>37103</v>
      </c>
      <c r="W18" s="2">
        <v>37134</v>
      </c>
      <c r="X18" s="2">
        <v>37162</v>
      </c>
      <c r="Y18" s="2">
        <v>37195</v>
      </c>
      <c r="Z18" s="2">
        <v>37225</v>
      </c>
      <c r="AA18" s="2">
        <v>37256</v>
      </c>
      <c r="AB18" s="2">
        <v>37287</v>
      </c>
      <c r="AC18" s="2">
        <v>37315</v>
      </c>
      <c r="AD18" s="2">
        <v>37344</v>
      </c>
      <c r="AE18" s="2">
        <v>37376</v>
      </c>
      <c r="AF18" s="2">
        <v>37407</v>
      </c>
      <c r="AG18" s="2">
        <v>37435</v>
      </c>
      <c r="AH18" s="2">
        <v>37468</v>
      </c>
      <c r="AI18" s="2">
        <v>37498</v>
      </c>
      <c r="AJ18" s="2">
        <v>37529</v>
      </c>
      <c r="AK18" s="2">
        <v>37560</v>
      </c>
      <c r="AL18" s="2">
        <v>37589</v>
      </c>
      <c r="AM18" s="2">
        <v>37621</v>
      </c>
      <c r="AN18" s="2">
        <v>37652</v>
      </c>
      <c r="AO18" s="2">
        <v>37680</v>
      </c>
      <c r="AP18" s="2">
        <v>37711</v>
      </c>
      <c r="AQ18" s="2">
        <v>37741</v>
      </c>
      <c r="AR18" s="2">
        <v>37771</v>
      </c>
      <c r="AS18" s="2">
        <v>37802</v>
      </c>
      <c r="AT18" s="2">
        <v>37833</v>
      </c>
      <c r="AU18" s="2">
        <v>37862</v>
      </c>
      <c r="AV18" s="2">
        <v>37894</v>
      </c>
      <c r="AW18" s="2">
        <v>37925</v>
      </c>
      <c r="AX18" s="2">
        <v>37953</v>
      </c>
      <c r="AY18" s="2">
        <v>37986</v>
      </c>
      <c r="AZ18" s="2">
        <v>38016</v>
      </c>
      <c r="BA18" s="2">
        <v>38044</v>
      </c>
      <c r="BB18" s="2">
        <v>38077</v>
      </c>
      <c r="BC18" s="2">
        <v>38107</v>
      </c>
      <c r="BD18" s="2">
        <v>38138</v>
      </c>
      <c r="BE18" s="2">
        <v>38168</v>
      </c>
      <c r="BF18" s="2">
        <v>38198</v>
      </c>
      <c r="BG18" s="2">
        <v>38230</v>
      </c>
      <c r="BH18" s="2">
        <v>38260</v>
      </c>
      <c r="BI18" s="2">
        <v>38289</v>
      </c>
      <c r="BJ18" s="2">
        <v>38321</v>
      </c>
      <c r="BK18" s="2">
        <v>38352</v>
      </c>
    </row>
    <row r="19" spans="1:157" x14ac:dyDescent="0.25">
      <c r="A19" s="4"/>
      <c r="D19" s="3">
        <v>3501100</v>
      </c>
      <c r="E19">
        <v>4213800</v>
      </c>
      <c r="F19">
        <v>8531000</v>
      </c>
      <c r="G19">
        <v>4625500</v>
      </c>
      <c r="H19">
        <v>4930200</v>
      </c>
      <c r="I19">
        <v>8517400</v>
      </c>
      <c r="J19">
        <v>4684000</v>
      </c>
      <c r="K19">
        <v>4920800</v>
      </c>
      <c r="L19">
        <v>5011200</v>
      </c>
      <c r="M19">
        <v>6664300</v>
      </c>
      <c r="N19">
        <v>9636000</v>
      </c>
      <c r="O19">
        <v>8779900</v>
      </c>
      <c r="P19">
        <v>7442500</v>
      </c>
      <c r="Q19">
        <v>3464000</v>
      </c>
      <c r="R19">
        <v>4975700</v>
      </c>
      <c r="S19">
        <v>3920200</v>
      </c>
      <c r="T19">
        <v>3549800</v>
      </c>
      <c r="U19">
        <v>10467100</v>
      </c>
      <c r="V19">
        <v>5813200</v>
      </c>
      <c r="W19">
        <v>5022700</v>
      </c>
      <c r="X19">
        <v>5295300</v>
      </c>
      <c r="Y19">
        <v>5992800</v>
      </c>
      <c r="Z19">
        <v>6260400</v>
      </c>
      <c r="AA19">
        <v>7021300</v>
      </c>
      <c r="AB19">
        <v>15640200</v>
      </c>
      <c r="AC19">
        <v>7686200</v>
      </c>
      <c r="AD19">
        <v>17554800</v>
      </c>
      <c r="AE19">
        <v>11700700</v>
      </c>
      <c r="AF19">
        <v>17285500</v>
      </c>
      <c r="AG19">
        <v>14174800</v>
      </c>
      <c r="AH19">
        <v>15809900</v>
      </c>
      <c r="AI19">
        <v>8427100</v>
      </c>
      <c r="AJ19">
        <v>8907300</v>
      </c>
      <c r="AK19">
        <v>11091200</v>
      </c>
      <c r="AL19">
        <v>7597500</v>
      </c>
      <c r="AM19">
        <v>5907200</v>
      </c>
      <c r="AN19">
        <v>9912300</v>
      </c>
      <c r="AO19">
        <v>9188300</v>
      </c>
      <c r="AP19">
        <v>7756700</v>
      </c>
      <c r="AQ19">
        <v>10493000</v>
      </c>
      <c r="AR19">
        <v>9070300</v>
      </c>
      <c r="AS19">
        <v>12217100</v>
      </c>
      <c r="AT19">
        <v>10970300</v>
      </c>
      <c r="AU19">
        <v>5656000</v>
      </c>
      <c r="AV19">
        <v>8701000</v>
      </c>
      <c r="AW19">
        <v>8786700</v>
      </c>
      <c r="AX19">
        <v>4740500</v>
      </c>
      <c r="AY19">
        <v>7577200</v>
      </c>
      <c r="AZ19">
        <v>8555800</v>
      </c>
      <c r="BA19">
        <v>6052600</v>
      </c>
      <c r="BB19">
        <v>7340000</v>
      </c>
      <c r="BC19">
        <v>14486500</v>
      </c>
      <c r="BD19">
        <v>9632000</v>
      </c>
      <c r="BE19">
        <v>10831200</v>
      </c>
      <c r="BF19">
        <v>9829600</v>
      </c>
      <c r="BG19">
        <v>4711300</v>
      </c>
      <c r="BH19">
        <v>9829400</v>
      </c>
      <c r="BI19">
        <v>8898500</v>
      </c>
      <c r="BJ19">
        <v>7453000</v>
      </c>
      <c r="BK19">
        <v>14914300</v>
      </c>
    </row>
    <row r="20" spans="1:157" x14ac:dyDescent="0.25">
      <c r="A20" s="1" t="s">
        <v>11</v>
      </c>
      <c r="B20" t="s">
        <v>1157</v>
      </c>
      <c r="C20" t="s">
        <v>1188</v>
      </c>
      <c r="D20" s="2">
        <f>_xll.BDH(A20, "volume", B20, C20, "Direction", "H", "Period", "M","cols=151;rows=2")</f>
        <v>36556</v>
      </c>
      <c r="E20" s="2">
        <v>36585</v>
      </c>
      <c r="F20" s="2">
        <v>36616</v>
      </c>
      <c r="G20" s="2">
        <v>36644</v>
      </c>
      <c r="H20" s="2">
        <v>36677</v>
      </c>
      <c r="I20" s="2">
        <v>36707</v>
      </c>
      <c r="J20" s="2">
        <v>36738</v>
      </c>
      <c r="K20" s="2">
        <v>36769</v>
      </c>
      <c r="L20" s="2">
        <v>36798</v>
      </c>
      <c r="M20" s="2">
        <v>36830</v>
      </c>
      <c r="N20" s="2">
        <v>36860</v>
      </c>
      <c r="O20" s="2">
        <v>36889</v>
      </c>
      <c r="P20" s="2">
        <v>36922</v>
      </c>
      <c r="Q20" s="2">
        <v>36950</v>
      </c>
      <c r="R20" s="2">
        <v>36980</v>
      </c>
      <c r="S20" s="2">
        <v>37011</v>
      </c>
      <c r="T20" s="2">
        <v>37042</v>
      </c>
      <c r="U20" s="2">
        <v>37071</v>
      </c>
      <c r="V20" s="2">
        <v>37103</v>
      </c>
      <c r="W20" s="2">
        <v>37134</v>
      </c>
      <c r="X20" s="2">
        <v>37162</v>
      </c>
      <c r="Y20" s="2">
        <v>37195</v>
      </c>
      <c r="Z20" s="2">
        <v>37225</v>
      </c>
      <c r="AA20" s="2">
        <v>37256</v>
      </c>
      <c r="AB20" s="2">
        <v>37287</v>
      </c>
      <c r="AC20" s="2">
        <v>37315</v>
      </c>
      <c r="AD20" s="2">
        <v>37344</v>
      </c>
      <c r="AE20" s="2">
        <v>37376</v>
      </c>
      <c r="AF20" s="2">
        <v>37407</v>
      </c>
      <c r="AG20" s="2">
        <v>37435</v>
      </c>
      <c r="AH20" s="2">
        <v>37468</v>
      </c>
      <c r="AI20" s="2">
        <v>37498</v>
      </c>
      <c r="AJ20" s="2">
        <v>37529</v>
      </c>
      <c r="AK20" s="2">
        <v>37560</v>
      </c>
      <c r="AL20" s="2">
        <v>37589</v>
      </c>
      <c r="AM20" s="2">
        <v>37621</v>
      </c>
      <c r="AN20" s="2">
        <v>37652</v>
      </c>
      <c r="AO20" s="2">
        <v>37680</v>
      </c>
      <c r="AP20" s="2">
        <v>37711</v>
      </c>
      <c r="AQ20" s="2">
        <v>37741</v>
      </c>
      <c r="AR20" s="2">
        <v>37771</v>
      </c>
      <c r="AS20" s="2">
        <v>37802</v>
      </c>
      <c r="AT20" s="2">
        <v>37833</v>
      </c>
      <c r="AU20" s="2">
        <v>37862</v>
      </c>
      <c r="AV20" s="2">
        <v>37894</v>
      </c>
      <c r="AW20" s="2">
        <v>37925</v>
      </c>
      <c r="AX20" s="2">
        <v>37953</v>
      </c>
      <c r="AY20" s="2">
        <v>37986</v>
      </c>
      <c r="AZ20" s="2">
        <v>38016</v>
      </c>
      <c r="BA20" s="2">
        <v>38044</v>
      </c>
      <c r="BB20" s="2">
        <v>38077</v>
      </c>
      <c r="BC20" s="2">
        <v>38107</v>
      </c>
      <c r="BD20" s="2">
        <v>38138</v>
      </c>
      <c r="BE20" s="2">
        <v>38168</v>
      </c>
      <c r="BF20" s="2">
        <v>38198</v>
      </c>
      <c r="BG20" s="2">
        <v>38230</v>
      </c>
      <c r="BH20" s="2">
        <v>38260</v>
      </c>
      <c r="BI20" s="2">
        <v>38289</v>
      </c>
      <c r="BJ20" s="2">
        <v>38321</v>
      </c>
      <c r="BK20" s="2">
        <v>38352</v>
      </c>
      <c r="BL20" s="2">
        <v>38383</v>
      </c>
      <c r="BM20" s="2">
        <v>38411</v>
      </c>
      <c r="BN20" s="2">
        <v>38442</v>
      </c>
      <c r="BO20" s="2">
        <v>38471</v>
      </c>
      <c r="BP20" s="2">
        <v>38503</v>
      </c>
      <c r="BQ20" s="2">
        <v>38533</v>
      </c>
      <c r="BR20" s="2">
        <v>38562</v>
      </c>
      <c r="BS20" s="2">
        <v>38595</v>
      </c>
      <c r="BT20" s="2">
        <v>38625</v>
      </c>
      <c r="BU20" s="2">
        <v>38656</v>
      </c>
      <c r="BV20" s="2">
        <v>38686</v>
      </c>
      <c r="BW20" s="2">
        <v>38716</v>
      </c>
      <c r="BX20" s="2">
        <v>38748</v>
      </c>
      <c r="BY20" s="2">
        <v>38776</v>
      </c>
      <c r="BZ20" s="2">
        <v>38807</v>
      </c>
      <c r="CA20" s="2">
        <v>38835</v>
      </c>
      <c r="CB20" s="2">
        <v>38868</v>
      </c>
      <c r="CC20" s="2">
        <v>38898</v>
      </c>
      <c r="CD20" s="2">
        <v>38929</v>
      </c>
      <c r="CE20" s="2">
        <v>38960</v>
      </c>
      <c r="CF20" s="2">
        <v>38989</v>
      </c>
      <c r="CG20" s="2">
        <v>39021</v>
      </c>
      <c r="CH20" s="2">
        <v>39051</v>
      </c>
      <c r="CI20" s="2">
        <v>39080</v>
      </c>
      <c r="CJ20" s="2">
        <v>39113</v>
      </c>
      <c r="CK20" s="2">
        <v>39141</v>
      </c>
      <c r="CL20" s="2">
        <v>39171</v>
      </c>
      <c r="CM20" s="2">
        <v>39202</v>
      </c>
      <c r="CN20" s="2">
        <v>39233</v>
      </c>
      <c r="CO20" s="2">
        <v>39262</v>
      </c>
      <c r="CP20" s="2">
        <v>39294</v>
      </c>
      <c r="CQ20" s="2">
        <v>39325</v>
      </c>
      <c r="CR20" s="2">
        <v>39353</v>
      </c>
      <c r="CS20" s="2">
        <v>39386</v>
      </c>
      <c r="CT20" s="2">
        <v>39416</v>
      </c>
      <c r="CU20" s="2">
        <v>39447</v>
      </c>
      <c r="CV20" s="2">
        <v>39478</v>
      </c>
      <c r="CW20" s="2">
        <v>39507</v>
      </c>
      <c r="CX20" s="2">
        <v>39538</v>
      </c>
      <c r="CY20" s="2">
        <v>39568</v>
      </c>
      <c r="CZ20" s="2">
        <v>39598</v>
      </c>
      <c r="DA20" s="2">
        <v>39629</v>
      </c>
      <c r="DB20" s="2">
        <v>39660</v>
      </c>
      <c r="DC20" s="2">
        <v>39689</v>
      </c>
      <c r="DD20" s="2">
        <v>39721</v>
      </c>
      <c r="DE20" s="2">
        <v>39752</v>
      </c>
      <c r="DF20" s="2">
        <v>39780</v>
      </c>
      <c r="DG20" s="2">
        <v>39813</v>
      </c>
      <c r="DH20" s="2">
        <v>39843</v>
      </c>
      <c r="DI20" s="2">
        <v>39871</v>
      </c>
      <c r="DJ20" s="2">
        <v>39903</v>
      </c>
      <c r="DK20" s="2">
        <v>39933</v>
      </c>
      <c r="DL20" s="2">
        <v>39962</v>
      </c>
      <c r="DM20" s="2">
        <v>39994</v>
      </c>
      <c r="DN20" s="2">
        <v>40025</v>
      </c>
      <c r="DO20" s="2">
        <v>40056</v>
      </c>
      <c r="DP20" s="2">
        <v>40086</v>
      </c>
      <c r="DQ20" s="2">
        <v>40116</v>
      </c>
      <c r="DR20" s="2">
        <v>40147</v>
      </c>
      <c r="DS20" s="2">
        <v>40178</v>
      </c>
      <c r="DT20" s="2">
        <v>40207</v>
      </c>
      <c r="DU20" s="2">
        <v>40235</v>
      </c>
      <c r="DV20" s="2">
        <v>40268</v>
      </c>
      <c r="DW20" s="2">
        <v>40298</v>
      </c>
      <c r="DX20" s="2">
        <v>40329</v>
      </c>
      <c r="DY20" s="2">
        <v>40359</v>
      </c>
      <c r="DZ20" s="2">
        <v>40389</v>
      </c>
      <c r="EA20" s="2">
        <v>40421</v>
      </c>
      <c r="EB20" s="2">
        <v>40451</v>
      </c>
      <c r="EC20" s="2">
        <v>40480</v>
      </c>
      <c r="ED20" s="2">
        <v>40512</v>
      </c>
      <c r="EE20" s="2">
        <v>40543</v>
      </c>
      <c r="EF20" s="2">
        <v>40574</v>
      </c>
      <c r="EG20" s="2">
        <v>40602</v>
      </c>
      <c r="EH20" s="2">
        <v>40633</v>
      </c>
      <c r="EI20" s="2">
        <v>40662</v>
      </c>
      <c r="EJ20" s="2">
        <v>40694</v>
      </c>
      <c r="EK20" s="2">
        <v>40724</v>
      </c>
      <c r="EL20" s="2">
        <v>40753</v>
      </c>
      <c r="EM20" s="2">
        <v>40786</v>
      </c>
      <c r="EN20" s="2">
        <v>40816</v>
      </c>
      <c r="EO20" s="2">
        <v>40847</v>
      </c>
      <c r="EP20" s="2">
        <v>40877</v>
      </c>
      <c r="EQ20" s="2">
        <v>40907</v>
      </c>
      <c r="ER20" s="2">
        <v>40939</v>
      </c>
      <c r="ES20" s="2">
        <v>40968</v>
      </c>
      <c r="ET20" s="2">
        <v>40998</v>
      </c>
      <c r="EU20" s="2">
        <v>41029</v>
      </c>
      <c r="EV20" s="2">
        <v>41060</v>
      </c>
      <c r="EW20" s="2">
        <v>41089</v>
      </c>
      <c r="EX20" s="2">
        <v>41121</v>
      </c>
    </row>
    <row r="21" spans="1:157" x14ac:dyDescent="0.25">
      <c r="A21" s="4"/>
      <c r="D21" s="3">
        <v>12177800</v>
      </c>
      <c r="E21">
        <v>7990300</v>
      </c>
      <c r="F21">
        <v>11563000</v>
      </c>
      <c r="G21">
        <v>8813500</v>
      </c>
      <c r="H21">
        <v>9971800</v>
      </c>
      <c r="I21">
        <v>7757900</v>
      </c>
      <c r="J21">
        <v>7056100</v>
      </c>
      <c r="K21">
        <v>6460400</v>
      </c>
      <c r="L21">
        <v>9579500</v>
      </c>
      <c r="M21">
        <v>12866800</v>
      </c>
      <c r="N21">
        <v>14494200</v>
      </c>
      <c r="O21">
        <v>14562700</v>
      </c>
      <c r="P21">
        <v>13301400</v>
      </c>
      <c r="Q21">
        <v>8729500</v>
      </c>
      <c r="R21">
        <v>9049500</v>
      </c>
      <c r="S21">
        <v>10560600</v>
      </c>
      <c r="T21">
        <v>11950500</v>
      </c>
      <c r="U21">
        <v>10100000</v>
      </c>
      <c r="V21">
        <v>9775100</v>
      </c>
      <c r="W21">
        <v>15687000</v>
      </c>
      <c r="X21">
        <v>9092000</v>
      </c>
      <c r="Y21">
        <v>8625300</v>
      </c>
      <c r="Z21">
        <v>6449800</v>
      </c>
      <c r="AA21">
        <v>7528200</v>
      </c>
      <c r="AB21">
        <v>9287900</v>
      </c>
      <c r="AC21">
        <v>7029100</v>
      </c>
      <c r="AD21">
        <v>10083500</v>
      </c>
      <c r="AE21">
        <v>9415700</v>
      </c>
      <c r="AF21">
        <v>8098600</v>
      </c>
      <c r="AG21">
        <v>11147700</v>
      </c>
      <c r="AH21">
        <v>19426000</v>
      </c>
      <c r="AI21">
        <v>13023300</v>
      </c>
      <c r="AJ21">
        <v>16504200</v>
      </c>
      <c r="AK21">
        <v>24109700</v>
      </c>
      <c r="AL21">
        <v>22936800</v>
      </c>
      <c r="AM21">
        <v>10887400</v>
      </c>
      <c r="AN21">
        <v>14709000</v>
      </c>
      <c r="AO21">
        <v>13169400</v>
      </c>
      <c r="AP21">
        <v>14081400</v>
      </c>
      <c r="AQ21">
        <v>14266400</v>
      </c>
      <c r="AR21">
        <v>18722100</v>
      </c>
      <c r="AS21">
        <v>21590100</v>
      </c>
      <c r="AT21">
        <v>19493100</v>
      </c>
      <c r="AU21">
        <v>10427200</v>
      </c>
      <c r="AV21">
        <v>12889200</v>
      </c>
      <c r="AW21">
        <v>15661600</v>
      </c>
      <c r="AX21">
        <v>7991900</v>
      </c>
      <c r="AY21">
        <v>11742900</v>
      </c>
      <c r="AZ21">
        <v>15831300</v>
      </c>
      <c r="BA21">
        <v>12495800</v>
      </c>
      <c r="BB21">
        <v>12733700</v>
      </c>
      <c r="BC21">
        <v>16786300</v>
      </c>
      <c r="BD21">
        <v>13729400</v>
      </c>
      <c r="BE21">
        <v>10752200</v>
      </c>
      <c r="BF21">
        <v>16163600</v>
      </c>
      <c r="BG21">
        <v>11225300</v>
      </c>
      <c r="BH21">
        <v>11253600</v>
      </c>
      <c r="BI21">
        <v>13122200</v>
      </c>
      <c r="BJ21">
        <v>15372500</v>
      </c>
      <c r="BK21">
        <v>15924100</v>
      </c>
      <c r="BL21">
        <v>12442600</v>
      </c>
      <c r="BM21">
        <v>18036900</v>
      </c>
      <c r="BN21">
        <v>23025700</v>
      </c>
      <c r="BO21">
        <v>16514500</v>
      </c>
      <c r="BP21">
        <v>16460200</v>
      </c>
      <c r="BQ21">
        <v>16636800</v>
      </c>
      <c r="BR21">
        <v>13912400</v>
      </c>
      <c r="BS21">
        <v>13017300</v>
      </c>
      <c r="BT21">
        <v>12746200</v>
      </c>
      <c r="BU21">
        <v>16311000</v>
      </c>
      <c r="BV21">
        <v>14470200</v>
      </c>
      <c r="BW21">
        <v>12118000</v>
      </c>
      <c r="BX21">
        <v>14218900</v>
      </c>
      <c r="BY21">
        <v>14013100</v>
      </c>
      <c r="BZ21">
        <v>14777100</v>
      </c>
      <c r="CA21">
        <v>13808600</v>
      </c>
      <c r="CB21">
        <v>18294000</v>
      </c>
      <c r="CC21">
        <v>14072500</v>
      </c>
      <c r="CD21">
        <v>12674000</v>
      </c>
      <c r="CE21">
        <v>13436600</v>
      </c>
      <c r="CF21">
        <v>17886900</v>
      </c>
      <c r="CG21">
        <v>15426500</v>
      </c>
      <c r="CH21">
        <v>14502600</v>
      </c>
      <c r="CI21">
        <v>10002800</v>
      </c>
      <c r="CJ21">
        <v>11203900</v>
      </c>
      <c r="CK21">
        <v>13780800</v>
      </c>
      <c r="CL21">
        <v>18186000</v>
      </c>
      <c r="CM21">
        <v>11614200</v>
      </c>
      <c r="CN21">
        <v>16639300</v>
      </c>
      <c r="CO21">
        <v>23315600</v>
      </c>
      <c r="CP21">
        <v>23769900</v>
      </c>
      <c r="CQ21">
        <v>24371500</v>
      </c>
      <c r="CR21">
        <v>12423500</v>
      </c>
      <c r="CS21">
        <v>13087000</v>
      </c>
      <c r="CT21">
        <v>14491500</v>
      </c>
      <c r="CU21">
        <v>10528400</v>
      </c>
      <c r="CV21">
        <v>17700100</v>
      </c>
      <c r="CW21">
        <v>14322500</v>
      </c>
      <c r="CX21">
        <v>14990500</v>
      </c>
      <c r="CY21">
        <v>13264200</v>
      </c>
      <c r="CZ21">
        <v>10819300</v>
      </c>
      <c r="DA21">
        <v>15344000</v>
      </c>
      <c r="DB21">
        <v>13395100</v>
      </c>
      <c r="DC21">
        <v>10455700</v>
      </c>
      <c r="DD21">
        <v>12390200</v>
      </c>
      <c r="DE21">
        <v>21731800</v>
      </c>
      <c r="DF21">
        <v>13477400</v>
      </c>
      <c r="DG21">
        <v>11203500</v>
      </c>
      <c r="DH21">
        <v>17959500</v>
      </c>
      <c r="DI21">
        <v>14798500</v>
      </c>
      <c r="DJ21">
        <v>19053100</v>
      </c>
      <c r="DK21">
        <v>11639300</v>
      </c>
      <c r="DL21">
        <v>10766200</v>
      </c>
      <c r="DM21">
        <v>10962500</v>
      </c>
      <c r="DN21">
        <v>9082800</v>
      </c>
      <c r="DO21">
        <v>8814200</v>
      </c>
      <c r="DP21">
        <v>10277000</v>
      </c>
      <c r="DQ21">
        <v>16896700</v>
      </c>
      <c r="DR21">
        <v>11144600</v>
      </c>
      <c r="DS21">
        <v>12072200</v>
      </c>
      <c r="DT21">
        <v>15222500</v>
      </c>
      <c r="DU21">
        <v>12757000</v>
      </c>
      <c r="DV21">
        <v>11076600</v>
      </c>
      <c r="DW21">
        <v>11574800</v>
      </c>
      <c r="DX21">
        <v>17115700</v>
      </c>
      <c r="DY21">
        <v>15241200</v>
      </c>
      <c r="DZ21">
        <v>12339000</v>
      </c>
      <c r="EA21">
        <v>11508800</v>
      </c>
      <c r="EB21">
        <v>10176983</v>
      </c>
      <c r="EC21">
        <v>10225606</v>
      </c>
      <c r="ED21">
        <v>11390398</v>
      </c>
      <c r="EE21">
        <v>10332072</v>
      </c>
      <c r="EF21">
        <v>15147552</v>
      </c>
      <c r="EG21">
        <v>7887212</v>
      </c>
      <c r="EH21">
        <v>12507979</v>
      </c>
      <c r="EI21">
        <v>7282237</v>
      </c>
      <c r="EJ21">
        <v>10084197</v>
      </c>
      <c r="EK21">
        <v>10063488</v>
      </c>
      <c r="EL21">
        <v>8708364</v>
      </c>
      <c r="EM21">
        <v>16520358</v>
      </c>
      <c r="EN21">
        <v>11522383</v>
      </c>
      <c r="EO21">
        <v>10365973</v>
      </c>
      <c r="EP21">
        <v>8878873</v>
      </c>
      <c r="EQ21">
        <v>8614511</v>
      </c>
      <c r="ER21">
        <v>7203947</v>
      </c>
      <c r="ES21">
        <v>7933990</v>
      </c>
      <c r="ET21">
        <v>10352273</v>
      </c>
      <c r="EU21">
        <v>14614754</v>
      </c>
      <c r="EV21">
        <v>11524422</v>
      </c>
      <c r="EW21">
        <v>17220302</v>
      </c>
      <c r="EX21">
        <v>855539</v>
      </c>
    </row>
    <row r="22" spans="1:157" x14ac:dyDescent="0.25">
      <c r="A22" s="1" t="s">
        <v>12</v>
      </c>
      <c r="B22" t="s">
        <v>1157</v>
      </c>
      <c r="C22" t="s">
        <v>1183</v>
      </c>
      <c r="D22" s="2">
        <f>_xll.BDH(A22, "volume", B22, C22, "Direction", "H", "Period", "M","cols=84;rows=2")</f>
        <v>36556</v>
      </c>
      <c r="E22" s="2">
        <v>36585</v>
      </c>
      <c r="F22" s="2">
        <v>36616</v>
      </c>
      <c r="G22" s="2">
        <v>36644</v>
      </c>
      <c r="H22" s="2">
        <v>36677</v>
      </c>
      <c r="I22" s="2">
        <v>36707</v>
      </c>
      <c r="J22" s="2">
        <v>36738</v>
      </c>
      <c r="K22" s="2">
        <v>36769</v>
      </c>
      <c r="L22" s="2">
        <v>36798</v>
      </c>
      <c r="M22" s="2">
        <v>36830</v>
      </c>
      <c r="N22" s="2">
        <v>36860</v>
      </c>
      <c r="O22" s="2">
        <v>36889</v>
      </c>
      <c r="P22" s="2">
        <v>36922</v>
      </c>
      <c r="Q22" s="2">
        <v>36950</v>
      </c>
      <c r="R22" s="2">
        <v>36980</v>
      </c>
      <c r="S22" s="2">
        <v>37011</v>
      </c>
      <c r="T22" s="2">
        <v>37042</v>
      </c>
      <c r="U22" s="2">
        <v>37071</v>
      </c>
      <c r="V22" s="2">
        <v>37103</v>
      </c>
      <c r="W22" s="2">
        <v>37134</v>
      </c>
      <c r="X22" s="2">
        <v>37162</v>
      </c>
      <c r="Y22" s="2">
        <v>37195</v>
      </c>
      <c r="Z22" s="2">
        <v>37225</v>
      </c>
      <c r="AA22" s="2">
        <v>37256</v>
      </c>
      <c r="AB22" s="2">
        <v>37287</v>
      </c>
      <c r="AC22" s="2">
        <v>37315</v>
      </c>
      <c r="AD22" s="2">
        <v>37344</v>
      </c>
      <c r="AE22" s="2">
        <v>37376</v>
      </c>
      <c r="AF22" s="2">
        <v>37407</v>
      </c>
      <c r="AG22" s="2">
        <v>37435</v>
      </c>
      <c r="AH22" s="2">
        <v>37468</v>
      </c>
      <c r="AI22" s="2">
        <v>37498</v>
      </c>
      <c r="AJ22" s="2">
        <v>37529</v>
      </c>
      <c r="AK22" s="2">
        <v>37560</v>
      </c>
      <c r="AL22" s="2">
        <v>37589</v>
      </c>
      <c r="AM22" s="2">
        <v>37621</v>
      </c>
      <c r="AN22" s="2">
        <v>37652</v>
      </c>
      <c r="AO22" s="2">
        <v>37680</v>
      </c>
      <c r="AP22" s="2">
        <v>37711</v>
      </c>
      <c r="AQ22" s="2">
        <v>37741</v>
      </c>
      <c r="AR22" s="2">
        <v>37771</v>
      </c>
      <c r="AS22" s="2">
        <v>37802</v>
      </c>
      <c r="AT22" s="2">
        <v>37833</v>
      </c>
      <c r="AU22" s="2">
        <v>37862</v>
      </c>
      <c r="AV22" s="2">
        <v>37894</v>
      </c>
      <c r="AW22" s="2">
        <v>37925</v>
      </c>
      <c r="AX22" s="2">
        <v>37953</v>
      </c>
      <c r="AY22" s="2">
        <v>37986</v>
      </c>
      <c r="AZ22" s="2">
        <v>38016</v>
      </c>
      <c r="BA22" s="2">
        <v>38044</v>
      </c>
      <c r="BB22" s="2">
        <v>38077</v>
      </c>
      <c r="BC22" s="2">
        <v>38107</v>
      </c>
      <c r="BD22" s="2">
        <v>38138</v>
      </c>
      <c r="BE22" s="2">
        <v>38168</v>
      </c>
      <c r="BF22" s="2">
        <v>38198</v>
      </c>
      <c r="BG22" s="2">
        <v>38230</v>
      </c>
      <c r="BH22" s="2">
        <v>38260</v>
      </c>
      <c r="BI22" s="2">
        <v>38289</v>
      </c>
      <c r="BJ22" s="2">
        <v>38321</v>
      </c>
      <c r="BK22" s="2">
        <v>38352</v>
      </c>
      <c r="BL22" s="2">
        <v>38383</v>
      </c>
      <c r="BM22" s="2">
        <v>38411</v>
      </c>
      <c r="BN22" s="2">
        <v>38442</v>
      </c>
      <c r="BO22" s="2">
        <v>38471</v>
      </c>
      <c r="BP22" s="2">
        <v>38503</v>
      </c>
      <c r="BQ22" s="2">
        <v>38533</v>
      </c>
      <c r="BR22" s="2">
        <v>38562</v>
      </c>
      <c r="BS22" s="2">
        <v>38595</v>
      </c>
      <c r="BT22" s="2">
        <v>38625</v>
      </c>
      <c r="BU22" s="2">
        <v>38656</v>
      </c>
      <c r="BV22" s="2">
        <v>38686</v>
      </c>
      <c r="BW22" s="2">
        <v>38716</v>
      </c>
      <c r="BX22" s="2">
        <v>38748</v>
      </c>
      <c r="BY22" s="2">
        <v>38776</v>
      </c>
      <c r="BZ22" s="2">
        <v>38807</v>
      </c>
      <c r="CA22" s="2">
        <v>38835</v>
      </c>
      <c r="CB22" s="2">
        <v>38868</v>
      </c>
      <c r="CC22" s="2">
        <v>38898</v>
      </c>
      <c r="CD22" s="2">
        <v>38929</v>
      </c>
      <c r="CE22" s="2">
        <v>38960</v>
      </c>
      <c r="CF22" s="2">
        <v>38989</v>
      </c>
      <c r="CG22" s="2">
        <v>39021</v>
      </c>
      <c r="CH22" s="2">
        <v>39051</v>
      </c>
      <c r="CI22" s="2">
        <v>39080</v>
      </c>
    </row>
    <row r="23" spans="1:157" x14ac:dyDescent="0.25">
      <c r="A23" s="4"/>
      <c r="D23" s="3">
        <v>53992350</v>
      </c>
      <c r="E23">
        <v>40890375</v>
      </c>
      <c r="F23">
        <v>58860900</v>
      </c>
      <c r="G23">
        <v>38458350</v>
      </c>
      <c r="H23">
        <v>49173525</v>
      </c>
      <c r="I23">
        <v>41403150</v>
      </c>
      <c r="J23">
        <v>50406975</v>
      </c>
      <c r="K23">
        <v>52369125</v>
      </c>
      <c r="L23">
        <v>44699250</v>
      </c>
      <c r="M23">
        <v>44160750</v>
      </c>
      <c r="N23">
        <v>46113900</v>
      </c>
      <c r="O23">
        <v>47783250</v>
      </c>
      <c r="P23">
        <v>57918750</v>
      </c>
      <c r="Q23">
        <v>39009900</v>
      </c>
      <c r="R23">
        <v>68461350</v>
      </c>
      <c r="S23">
        <v>56079450</v>
      </c>
      <c r="T23">
        <v>54218250</v>
      </c>
      <c r="U23">
        <v>48962550</v>
      </c>
      <c r="V23">
        <v>52032600</v>
      </c>
      <c r="W23">
        <v>78789600</v>
      </c>
      <c r="X23">
        <v>38995300</v>
      </c>
      <c r="Y23">
        <v>50368400</v>
      </c>
      <c r="Z23">
        <v>52970200</v>
      </c>
      <c r="AA23">
        <v>52593800</v>
      </c>
      <c r="AB23">
        <v>46398600</v>
      </c>
      <c r="AC23">
        <v>50363500</v>
      </c>
      <c r="AD23">
        <v>97654800</v>
      </c>
      <c r="AE23">
        <v>75983100</v>
      </c>
      <c r="AF23">
        <v>44838300</v>
      </c>
      <c r="AG23">
        <v>45737700</v>
      </c>
      <c r="AH23">
        <v>57343900</v>
      </c>
      <c r="AI23">
        <v>44153700</v>
      </c>
      <c r="AJ23">
        <v>45590000</v>
      </c>
      <c r="AK23">
        <v>57898500</v>
      </c>
      <c r="AL23">
        <v>41935400</v>
      </c>
      <c r="AM23">
        <v>36856700</v>
      </c>
      <c r="AN23">
        <v>34482900</v>
      </c>
      <c r="AO23">
        <v>27990200</v>
      </c>
      <c r="AP23">
        <v>43103200</v>
      </c>
      <c r="AQ23">
        <v>27731600</v>
      </c>
      <c r="AR23">
        <v>34860100</v>
      </c>
      <c r="AS23">
        <v>29802100</v>
      </c>
      <c r="AT23">
        <v>26026300</v>
      </c>
      <c r="AU23">
        <v>19596500</v>
      </c>
      <c r="AV23">
        <v>37323000</v>
      </c>
      <c r="AW23">
        <v>18998600</v>
      </c>
      <c r="AX23">
        <v>14521511</v>
      </c>
      <c r="AY23">
        <v>19415449</v>
      </c>
      <c r="AZ23">
        <v>16846358</v>
      </c>
      <c r="BA23">
        <v>15104763</v>
      </c>
      <c r="BB23">
        <v>19199326</v>
      </c>
      <c r="BC23">
        <v>12651066</v>
      </c>
      <c r="BD23">
        <v>11023839</v>
      </c>
      <c r="BE23">
        <v>12459719</v>
      </c>
      <c r="BF23">
        <v>28925153</v>
      </c>
      <c r="BG23">
        <v>13774164</v>
      </c>
      <c r="BH23">
        <v>17126551</v>
      </c>
      <c r="BI23">
        <v>18847455</v>
      </c>
      <c r="BJ23">
        <v>14299791</v>
      </c>
      <c r="BK23">
        <v>24429814</v>
      </c>
      <c r="BL23">
        <v>24074696</v>
      </c>
      <c r="BM23">
        <v>20817605</v>
      </c>
      <c r="BN23">
        <v>36653415</v>
      </c>
      <c r="BO23">
        <v>23871565</v>
      </c>
      <c r="BP23">
        <v>15853947</v>
      </c>
      <c r="BQ23">
        <v>23139062</v>
      </c>
      <c r="BR23">
        <v>20690393</v>
      </c>
      <c r="BS23">
        <v>20672644</v>
      </c>
      <c r="BT23">
        <v>26139260</v>
      </c>
      <c r="BU23">
        <v>23338050</v>
      </c>
      <c r="BV23">
        <v>17616461</v>
      </c>
      <c r="BW23">
        <v>25294498</v>
      </c>
      <c r="BX23">
        <v>24085779</v>
      </c>
      <c r="BY23">
        <v>19854548</v>
      </c>
      <c r="BZ23">
        <v>39165569</v>
      </c>
      <c r="CA23">
        <v>49918573</v>
      </c>
      <c r="CB23">
        <v>27877158</v>
      </c>
      <c r="CC23">
        <v>39414452</v>
      </c>
      <c r="CD23">
        <v>30236440</v>
      </c>
      <c r="CE23">
        <v>18128731</v>
      </c>
      <c r="CF23">
        <v>21472400</v>
      </c>
      <c r="CG23">
        <v>20773573</v>
      </c>
      <c r="CH23">
        <v>21615538</v>
      </c>
      <c r="CI23">
        <v>29891718</v>
      </c>
    </row>
    <row r="24" spans="1:157" x14ac:dyDescent="0.25">
      <c r="A24" s="1" t="s">
        <v>13</v>
      </c>
      <c r="B24" t="s">
        <v>1157</v>
      </c>
      <c r="C24" t="s">
        <v>1189</v>
      </c>
      <c r="D24" s="2">
        <f>_xll.BDH(A24, "volume", B24, C24, "Direction", "H", "Period", "M","cols=69;rows=2")</f>
        <v>36556</v>
      </c>
      <c r="E24" s="2">
        <v>36585</v>
      </c>
      <c r="F24" s="2">
        <v>36616</v>
      </c>
      <c r="G24" s="2">
        <v>36644</v>
      </c>
      <c r="H24" s="2">
        <v>36677</v>
      </c>
      <c r="I24" s="2">
        <v>36707</v>
      </c>
      <c r="J24" s="2">
        <v>36738</v>
      </c>
      <c r="K24" s="2">
        <v>36769</v>
      </c>
      <c r="L24" s="2">
        <v>36798</v>
      </c>
      <c r="M24" s="2">
        <v>36830</v>
      </c>
      <c r="N24" s="2">
        <v>36860</v>
      </c>
      <c r="O24" s="2">
        <v>36889</v>
      </c>
      <c r="P24" s="2">
        <v>36922</v>
      </c>
      <c r="Q24" s="2">
        <v>36950</v>
      </c>
      <c r="R24" s="2">
        <v>36980</v>
      </c>
      <c r="S24" s="2">
        <v>37011</v>
      </c>
      <c r="T24" s="2">
        <v>37042</v>
      </c>
      <c r="U24" s="2">
        <v>37071</v>
      </c>
      <c r="V24" s="2">
        <v>37103</v>
      </c>
      <c r="W24" s="2">
        <v>37134</v>
      </c>
      <c r="X24" s="2">
        <v>37162</v>
      </c>
      <c r="Y24" s="2">
        <v>37195</v>
      </c>
      <c r="Z24" s="2">
        <v>37225</v>
      </c>
      <c r="AA24" s="2">
        <v>37256</v>
      </c>
      <c r="AB24" s="2">
        <v>37287</v>
      </c>
      <c r="AC24" s="2">
        <v>37315</v>
      </c>
      <c r="AD24" s="2">
        <v>37344</v>
      </c>
      <c r="AE24" s="2">
        <v>37376</v>
      </c>
      <c r="AF24" s="2">
        <v>37407</v>
      </c>
      <c r="AG24" s="2">
        <v>37435</v>
      </c>
      <c r="AH24" s="2">
        <v>37468</v>
      </c>
      <c r="AI24" s="2">
        <v>37498</v>
      </c>
      <c r="AJ24" s="2">
        <v>37529</v>
      </c>
      <c r="AK24" s="2">
        <v>37560</v>
      </c>
      <c r="AL24" s="2">
        <v>37589</v>
      </c>
      <c r="AM24" s="2">
        <v>37621</v>
      </c>
      <c r="AN24" s="2">
        <v>37652</v>
      </c>
      <c r="AO24" s="2">
        <v>37680</v>
      </c>
      <c r="AP24" s="2">
        <v>37711</v>
      </c>
      <c r="AQ24" s="2">
        <v>37741</v>
      </c>
      <c r="AR24" s="2">
        <v>37771</v>
      </c>
      <c r="AS24" s="2">
        <v>37802</v>
      </c>
      <c r="AT24" s="2">
        <v>37833</v>
      </c>
      <c r="AU24" s="2">
        <v>37862</v>
      </c>
      <c r="AV24" s="2">
        <v>37894</v>
      </c>
      <c r="AW24" s="2">
        <v>37925</v>
      </c>
      <c r="AX24" s="2">
        <v>37953</v>
      </c>
      <c r="AY24" s="2">
        <v>37986</v>
      </c>
      <c r="AZ24" s="2">
        <v>38016</v>
      </c>
      <c r="BA24" s="2">
        <v>38044</v>
      </c>
      <c r="BB24" s="2">
        <v>38077</v>
      </c>
      <c r="BC24" s="2">
        <v>38107</v>
      </c>
      <c r="BD24" s="2">
        <v>38138</v>
      </c>
      <c r="BE24" s="2">
        <v>38168</v>
      </c>
      <c r="BF24" s="2">
        <v>38198</v>
      </c>
      <c r="BG24" s="2">
        <v>38230</v>
      </c>
      <c r="BH24" s="2">
        <v>38260</v>
      </c>
      <c r="BI24" s="2">
        <v>38289</v>
      </c>
      <c r="BJ24" s="2">
        <v>38321</v>
      </c>
      <c r="BK24" s="2">
        <v>38352</v>
      </c>
      <c r="BL24" s="2">
        <v>38383</v>
      </c>
      <c r="BM24" s="2">
        <v>38411</v>
      </c>
      <c r="BN24" s="2">
        <v>38442</v>
      </c>
      <c r="BO24" s="2">
        <v>38471</v>
      </c>
      <c r="BP24" s="2">
        <v>38503</v>
      </c>
      <c r="BQ24" s="2">
        <v>38533</v>
      </c>
      <c r="BR24" s="2">
        <v>38562</v>
      </c>
      <c r="BS24" s="2">
        <v>38595</v>
      </c>
      <c r="BT24" s="2">
        <v>38625</v>
      </c>
    </row>
    <row r="25" spans="1:157" x14ac:dyDescent="0.25">
      <c r="A25" s="4"/>
      <c r="D25" s="3">
        <v>63674700</v>
      </c>
      <c r="E25">
        <v>57011500</v>
      </c>
      <c r="F25">
        <v>97773200</v>
      </c>
      <c r="G25">
        <v>59688000</v>
      </c>
      <c r="H25">
        <v>51154100</v>
      </c>
      <c r="I25">
        <v>70806800</v>
      </c>
      <c r="J25">
        <v>54070000</v>
      </c>
      <c r="K25">
        <v>68303000</v>
      </c>
      <c r="L25">
        <v>64127500</v>
      </c>
      <c r="M25">
        <v>81437100</v>
      </c>
      <c r="N25">
        <v>50386600</v>
      </c>
      <c r="O25">
        <v>58932600</v>
      </c>
      <c r="P25">
        <v>98749600</v>
      </c>
      <c r="Q25">
        <v>44033900</v>
      </c>
      <c r="R25">
        <v>65018200</v>
      </c>
      <c r="S25">
        <v>97157600</v>
      </c>
      <c r="T25">
        <v>57532700</v>
      </c>
      <c r="U25">
        <v>59948900</v>
      </c>
      <c r="V25">
        <v>48626800</v>
      </c>
      <c r="W25">
        <v>67625700</v>
      </c>
      <c r="X25">
        <v>59669900</v>
      </c>
      <c r="Y25">
        <v>49017600</v>
      </c>
      <c r="Z25">
        <v>40081400</v>
      </c>
      <c r="AA25">
        <v>47301600</v>
      </c>
      <c r="AB25">
        <v>48409000</v>
      </c>
      <c r="AC25">
        <v>40209600</v>
      </c>
      <c r="AD25">
        <v>36868300</v>
      </c>
      <c r="AE25">
        <v>59740100</v>
      </c>
      <c r="AF25">
        <v>46542600</v>
      </c>
      <c r="AG25">
        <v>49330300</v>
      </c>
      <c r="AH25">
        <v>71772400</v>
      </c>
      <c r="AI25">
        <v>48433500</v>
      </c>
      <c r="AJ25">
        <v>45967500</v>
      </c>
      <c r="AK25">
        <v>77412200</v>
      </c>
      <c r="AL25">
        <v>54623400</v>
      </c>
      <c r="AM25">
        <v>43015600</v>
      </c>
      <c r="AN25">
        <v>54058500</v>
      </c>
      <c r="AO25">
        <v>64006200</v>
      </c>
      <c r="AP25">
        <v>62877300</v>
      </c>
      <c r="AQ25">
        <v>52337600</v>
      </c>
      <c r="AR25">
        <v>78814900</v>
      </c>
      <c r="AS25">
        <v>57939000</v>
      </c>
      <c r="AT25">
        <v>47462000</v>
      </c>
      <c r="AU25">
        <v>65115500</v>
      </c>
      <c r="AV25">
        <v>52148200</v>
      </c>
      <c r="AW25">
        <v>62772200</v>
      </c>
      <c r="AX25">
        <v>48493700</v>
      </c>
      <c r="AY25">
        <v>44824800</v>
      </c>
      <c r="AZ25">
        <v>48869400</v>
      </c>
      <c r="BA25">
        <v>40483200</v>
      </c>
      <c r="BB25">
        <v>48718600</v>
      </c>
      <c r="BC25">
        <v>60509700</v>
      </c>
      <c r="BD25">
        <v>53740800</v>
      </c>
      <c r="BE25">
        <v>47110600</v>
      </c>
      <c r="BF25">
        <v>58335700</v>
      </c>
      <c r="BG25">
        <v>51555600</v>
      </c>
      <c r="BH25">
        <v>49840700</v>
      </c>
      <c r="BI25">
        <v>51134200</v>
      </c>
      <c r="BJ25">
        <v>44415900</v>
      </c>
      <c r="BK25">
        <v>44107500</v>
      </c>
      <c r="BL25">
        <v>83869400</v>
      </c>
      <c r="BM25">
        <v>105537800</v>
      </c>
      <c r="BN25">
        <v>49786400</v>
      </c>
      <c r="BO25">
        <v>55231000</v>
      </c>
      <c r="BP25">
        <v>48675600</v>
      </c>
      <c r="BQ25">
        <v>54698900</v>
      </c>
      <c r="BR25">
        <v>46808200</v>
      </c>
      <c r="BS25">
        <v>47889300</v>
      </c>
      <c r="BT25">
        <v>61917700</v>
      </c>
    </row>
    <row r="26" spans="1:157" x14ac:dyDescent="0.25">
      <c r="A26" s="1" t="s">
        <v>14</v>
      </c>
      <c r="B26" t="s">
        <v>1157</v>
      </c>
      <c r="C26" t="s">
        <v>1190</v>
      </c>
      <c r="D26" s="2">
        <f>_xll.BDH(A26, "volume", B26, C26, "Direction", "H", "Period", "M","cols=25;rows=2")</f>
        <v>36556</v>
      </c>
      <c r="E26" s="2">
        <v>36585</v>
      </c>
      <c r="F26" s="2">
        <v>36616</v>
      </c>
      <c r="G26" s="2">
        <v>36644</v>
      </c>
      <c r="H26" s="2">
        <v>36677</v>
      </c>
      <c r="I26" s="2">
        <v>36707</v>
      </c>
      <c r="J26" s="2">
        <v>36738</v>
      </c>
      <c r="K26" s="2">
        <v>36769</v>
      </c>
      <c r="L26" s="2">
        <v>36798</v>
      </c>
      <c r="M26" s="2">
        <v>36830</v>
      </c>
      <c r="N26" s="2">
        <v>36860</v>
      </c>
      <c r="O26" s="2">
        <v>36889</v>
      </c>
      <c r="P26" s="2">
        <v>36922</v>
      </c>
      <c r="Q26" s="2">
        <v>36950</v>
      </c>
      <c r="R26" s="2">
        <v>36980</v>
      </c>
      <c r="S26" s="2">
        <v>37011</v>
      </c>
      <c r="T26" s="2">
        <v>37042</v>
      </c>
      <c r="U26" s="2">
        <v>37071</v>
      </c>
      <c r="V26" s="2">
        <v>37103</v>
      </c>
      <c r="W26" s="2">
        <v>37134</v>
      </c>
      <c r="X26" s="2">
        <v>37162</v>
      </c>
      <c r="Y26" s="2">
        <v>37195</v>
      </c>
      <c r="Z26" s="2">
        <v>37225</v>
      </c>
      <c r="AA26" s="2">
        <v>37256</v>
      </c>
      <c r="AB26" s="2">
        <v>37287</v>
      </c>
    </row>
    <row r="27" spans="1:157" x14ac:dyDescent="0.25">
      <c r="A27" s="4"/>
      <c r="D27" s="3">
        <v>7135800</v>
      </c>
      <c r="E27">
        <v>9060500</v>
      </c>
      <c r="F27">
        <v>8022900</v>
      </c>
      <c r="G27">
        <v>4898600</v>
      </c>
      <c r="H27">
        <v>6692800</v>
      </c>
      <c r="I27">
        <v>9607600</v>
      </c>
      <c r="J27">
        <v>8159900</v>
      </c>
      <c r="K27">
        <v>6110600</v>
      </c>
      <c r="L27">
        <v>5845600</v>
      </c>
      <c r="M27">
        <v>8279200</v>
      </c>
      <c r="N27">
        <v>8960900</v>
      </c>
      <c r="O27">
        <v>7800100</v>
      </c>
      <c r="P27">
        <v>10325900</v>
      </c>
      <c r="Q27">
        <v>8549300</v>
      </c>
      <c r="R27">
        <v>9295100</v>
      </c>
      <c r="S27">
        <v>8784200</v>
      </c>
      <c r="T27">
        <v>7451400</v>
      </c>
      <c r="U27">
        <v>7985500</v>
      </c>
      <c r="V27">
        <v>6658100</v>
      </c>
      <c r="W27">
        <v>10536900</v>
      </c>
      <c r="X27">
        <v>8551900</v>
      </c>
      <c r="Y27">
        <v>4927600</v>
      </c>
      <c r="Z27">
        <v>5259700</v>
      </c>
      <c r="AA27">
        <v>5719600</v>
      </c>
      <c r="AB27">
        <v>7970900</v>
      </c>
    </row>
    <row r="28" spans="1:157" x14ac:dyDescent="0.25">
      <c r="A28" s="1" t="s">
        <v>15</v>
      </c>
      <c r="B28" t="s">
        <v>1157</v>
      </c>
      <c r="C28" t="s">
        <v>1188</v>
      </c>
      <c r="D28" s="2">
        <f>_xll.BDH(A28, "volume", B28, C28, "Direction", "H", "Period", "M","cols=154;rows=2")</f>
        <v>36556</v>
      </c>
      <c r="E28" s="2">
        <v>36585</v>
      </c>
      <c r="F28" s="2">
        <v>36616</v>
      </c>
      <c r="G28" s="2">
        <v>36644</v>
      </c>
      <c r="H28" s="2">
        <v>36677</v>
      </c>
      <c r="I28" s="2">
        <v>36707</v>
      </c>
      <c r="J28" s="2">
        <v>36738</v>
      </c>
      <c r="K28" s="2">
        <v>36769</v>
      </c>
      <c r="L28" s="2">
        <v>36798</v>
      </c>
      <c r="M28" s="2">
        <v>36830</v>
      </c>
      <c r="N28" s="2">
        <v>36860</v>
      </c>
      <c r="O28" s="2">
        <v>36889</v>
      </c>
      <c r="P28" s="2">
        <v>36922</v>
      </c>
      <c r="Q28" s="2">
        <v>36950</v>
      </c>
      <c r="R28" s="2">
        <v>36980</v>
      </c>
      <c r="S28" s="2">
        <v>37011</v>
      </c>
      <c r="T28" s="2">
        <v>37042</v>
      </c>
      <c r="U28" s="2">
        <v>37071</v>
      </c>
      <c r="V28" s="2">
        <v>37103</v>
      </c>
      <c r="W28" s="2">
        <v>37134</v>
      </c>
      <c r="X28" s="2">
        <v>37162</v>
      </c>
      <c r="Y28" s="2">
        <v>37195</v>
      </c>
      <c r="Z28" s="2">
        <v>37225</v>
      </c>
      <c r="AA28" s="2">
        <v>37256</v>
      </c>
      <c r="AB28" s="2">
        <v>37287</v>
      </c>
      <c r="AC28" s="2">
        <v>37315</v>
      </c>
      <c r="AD28" s="2">
        <v>37344</v>
      </c>
      <c r="AE28" s="2">
        <v>37376</v>
      </c>
      <c r="AF28" s="2">
        <v>37407</v>
      </c>
      <c r="AG28" s="2">
        <v>37435</v>
      </c>
      <c r="AH28" s="2">
        <v>37468</v>
      </c>
      <c r="AI28" s="2">
        <v>37498</v>
      </c>
      <c r="AJ28" s="2">
        <v>37529</v>
      </c>
      <c r="AK28" s="2">
        <v>37560</v>
      </c>
      <c r="AL28" s="2">
        <v>37589</v>
      </c>
      <c r="AM28" s="2">
        <v>37621</v>
      </c>
      <c r="AN28" s="2">
        <v>37652</v>
      </c>
      <c r="AO28" s="2">
        <v>37680</v>
      </c>
      <c r="AP28" s="2">
        <v>37711</v>
      </c>
      <c r="AQ28" s="2">
        <v>37741</v>
      </c>
      <c r="AR28" s="2">
        <v>37771</v>
      </c>
      <c r="AS28" s="2">
        <v>37802</v>
      </c>
      <c r="AT28" s="2">
        <v>37833</v>
      </c>
      <c r="AU28" s="2">
        <v>37862</v>
      </c>
      <c r="AV28" s="2">
        <v>37894</v>
      </c>
      <c r="AW28" s="2">
        <v>37925</v>
      </c>
      <c r="AX28" s="2">
        <v>37953</v>
      </c>
      <c r="AY28" s="2">
        <v>37986</v>
      </c>
      <c r="AZ28" s="2">
        <v>38016</v>
      </c>
      <c r="BA28" s="2">
        <v>38044</v>
      </c>
      <c r="BB28" s="2">
        <v>38077</v>
      </c>
      <c r="BC28" s="2">
        <v>38107</v>
      </c>
      <c r="BD28" s="2">
        <v>38138</v>
      </c>
      <c r="BE28" s="2">
        <v>38168</v>
      </c>
      <c r="BF28" s="2">
        <v>38198</v>
      </c>
      <c r="BG28" s="2">
        <v>38230</v>
      </c>
      <c r="BH28" s="2">
        <v>38260</v>
      </c>
      <c r="BI28" s="2">
        <v>38289</v>
      </c>
      <c r="BJ28" s="2">
        <v>38321</v>
      </c>
      <c r="BK28" s="2">
        <v>38352</v>
      </c>
      <c r="BL28" s="2">
        <v>38383</v>
      </c>
      <c r="BM28" s="2">
        <v>38411</v>
      </c>
      <c r="BN28" s="2">
        <v>38442</v>
      </c>
      <c r="BO28" s="2">
        <v>38471</v>
      </c>
      <c r="BP28" s="2">
        <v>38503</v>
      </c>
      <c r="BQ28" s="2">
        <v>38533</v>
      </c>
      <c r="BR28" s="2">
        <v>38562</v>
      </c>
      <c r="BS28" s="2">
        <v>38595</v>
      </c>
      <c r="BT28" s="2">
        <v>38625</v>
      </c>
      <c r="BU28" s="2">
        <v>38656</v>
      </c>
      <c r="BV28" s="2">
        <v>38686</v>
      </c>
      <c r="BW28" s="2">
        <v>38716</v>
      </c>
      <c r="BX28" s="2">
        <v>38748</v>
      </c>
      <c r="BY28" s="2">
        <v>38776</v>
      </c>
      <c r="BZ28" s="2">
        <v>38807</v>
      </c>
      <c r="CA28" s="2">
        <v>38835</v>
      </c>
      <c r="CB28" s="2">
        <v>38868</v>
      </c>
      <c r="CC28" s="2">
        <v>38898</v>
      </c>
      <c r="CD28" s="2">
        <v>38929</v>
      </c>
      <c r="CE28" s="2">
        <v>38960</v>
      </c>
      <c r="CF28" s="2">
        <v>38989</v>
      </c>
      <c r="CG28" s="2">
        <v>39021</v>
      </c>
      <c r="CH28" s="2">
        <v>39051</v>
      </c>
      <c r="CI28" s="2">
        <v>39080</v>
      </c>
      <c r="CJ28" s="2">
        <v>39113</v>
      </c>
      <c r="CK28" s="2">
        <v>39141</v>
      </c>
      <c r="CL28" s="2">
        <v>39171</v>
      </c>
      <c r="CM28" s="2">
        <v>39202</v>
      </c>
      <c r="CN28" s="2">
        <v>39233</v>
      </c>
      <c r="CO28" s="2">
        <v>39262</v>
      </c>
      <c r="CP28" s="2">
        <v>39294</v>
      </c>
      <c r="CQ28" s="2">
        <v>39325</v>
      </c>
      <c r="CR28" s="2">
        <v>39353</v>
      </c>
      <c r="CS28" s="2">
        <v>39386</v>
      </c>
      <c r="CT28" s="2">
        <v>39416</v>
      </c>
      <c r="CU28" s="2">
        <v>39447</v>
      </c>
      <c r="CV28" s="2">
        <v>39478</v>
      </c>
      <c r="CW28" s="2">
        <v>39507</v>
      </c>
      <c r="CX28" s="2">
        <v>39538</v>
      </c>
      <c r="CY28" s="2">
        <v>39568</v>
      </c>
      <c r="CZ28" s="2">
        <v>39598</v>
      </c>
      <c r="DA28" s="2">
        <v>39629</v>
      </c>
      <c r="DB28" s="2">
        <v>39660</v>
      </c>
      <c r="DC28" s="2">
        <v>39689</v>
      </c>
      <c r="DD28" s="2">
        <v>39721</v>
      </c>
      <c r="DE28" s="2">
        <v>39752</v>
      </c>
      <c r="DF28" s="2">
        <v>39780</v>
      </c>
      <c r="DG28" s="2">
        <v>39813</v>
      </c>
      <c r="DH28" s="2">
        <v>39843</v>
      </c>
      <c r="DI28" s="2">
        <v>39871</v>
      </c>
      <c r="DJ28" s="2">
        <v>39903</v>
      </c>
      <c r="DK28" s="2">
        <v>39933</v>
      </c>
      <c r="DL28" s="2">
        <v>39962</v>
      </c>
      <c r="DM28" s="2">
        <v>39994</v>
      </c>
      <c r="DN28" s="2">
        <v>40025</v>
      </c>
      <c r="DO28" s="2">
        <v>40056</v>
      </c>
      <c r="DP28" s="2">
        <v>40086</v>
      </c>
      <c r="DQ28" s="2">
        <v>40116</v>
      </c>
      <c r="DR28" s="2">
        <v>40147</v>
      </c>
      <c r="DS28" s="2">
        <v>40178</v>
      </c>
      <c r="DT28" s="2">
        <v>40207</v>
      </c>
      <c r="DU28" s="2">
        <v>40235</v>
      </c>
      <c r="DV28" s="2">
        <v>40268</v>
      </c>
      <c r="DW28" s="2">
        <v>40298</v>
      </c>
      <c r="DX28" s="2">
        <v>40329</v>
      </c>
      <c r="DY28" s="2">
        <v>40359</v>
      </c>
      <c r="DZ28" s="2">
        <v>40389</v>
      </c>
      <c r="EA28" s="2">
        <v>40421</v>
      </c>
      <c r="EB28" s="2">
        <v>40451</v>
      </c>
      <c r="EC28" s="2">
        <v>40480</v>
      </c>
      <c r="ED28" s="2">
        <v>40512</v>
      </c>
      <c r="EE28" s="2">
        <v>40543</v>
      </c>
      <c r="EF28" s="2">
        <v>40574</v>
      </c>
      <c r="EG28" s="2">
        <v>40602</v>
      </c>
      <c r="EH28" s="2">
        <v>40633</v>
      </c>
      <c r="EI28" s="2">
        <v>40662</v>
      </c>
      <c r="EJ28" s="2">
        <v>40694</v>
      </c>
      <c r="EK28" s="2">
        <v>40724</v>
      </c>
      <c r="EL28" s="2">
        <v>40753</v>
      </c>
      <c r="EM28" s="2">
        <v>40786</v>
      </c>
      <c r="EN28" s="2">
        <v>40816</v>
      </c>
      <c r="EO28" s="2">
        <v>40847</v>
      </c>
      <c r="EP28" s="2">
        <v>40877</v>
      </c>
      <c r="EQ28" s="2">
        <v>40907</v>
      </c>
      <c r="ER28" s="2">
        <v>40939</v>
      </c>
      <c r="ES28" s="2">
        <v>40968</v>
      </c>
      <c r="ET28" s="2">
        <v>40998</v>
      </c>
      <c r="EU28" s="2">
        <v>41029</v>
      </c>
      <c r="EV28" s="2">
        <v>41060</v>
      </c>
      <c r="EW28" s="2">
        <v>41089</v>
      </c>
      <c r="EX28" s="2">
        <v>41121</v>
      </c>
      <c r="EY28" s="2">
        <v>41152</v>
      </c>
      <c r="EZ28" s="2">
        <v>41180</v>
      </c>
      <c r="FA28" s="2">
        <v>41213</v>
      </c>
    </row>
    <row r="29" spans="1:157" x14ac:dyDescent="0.25">
      <c r="A29" s="4"/>
      <c r="D29" s="3">
        <v>14328400</v>
      </c>
      <c r="E29">
        <v>16326800</v>
      </c>
      <c r="F29">
        <v>20110000</v>
      </c>
      <c r="G29">
        <v>15782400</v>
      </c>
      <c r="H29">
        <v>20321800</v>
      </c>
      <c r="I29">
        <v>14459000</v>
      </c>
      <c r="J29">
        <v>13897800</v>
      </c>
      <c r="K29">
        <v>21760200</v>
      </c>
      <c r="L29">
        <v>19608000</v>
      </c>
      <c r="M29">
        <v>17299000</v>
      </c>
      <c r="N29">
        <v>12098800</v>
      </c>
      <c r="O29">
        <v>12356800</v>
      </c>
      <c r="P29">
        <v>19477000</v>
      </c>
      <c r="Q29">
        <v>24061200</v>
      </c>
      <c r="R29">
        <v>28982800</v>
      </c>
      <c r="S29">
        <v>30816200</v>
      </c>
      <c r="T29">
        <v>40376400</v>
      </c>
      <c r="U29">
        <v>30064800</v>
      </c>
      <c r="V29">
        <v>22791400</v>
      </c>
      <c r="W29">
        <v>18861000</v>
      </c>
      <c r="X29">
        <v>23002600</v>
      </c>
      <c r="Y29">
        <v>28390000</v>
      </c>
      <c r="Z29">
        <v>21498200</v>
      </c>
      <c r="AA29">
        <v>19318800</v>
      </c>
      <c r="AB29">
        <v>26316400</v>
      </c>
      <c r="AC29">
        <v>23521000</v>
      </c>
      <c r="AD29">
        <v>22719000</v>
      </c>
      <c r="AE29">
        <v>24991200</v>
      </c>
      <c r="AF29">
        <v>24237600</v>
      </c>
      <c r="AG29">
        <v>25116600</v>
      </c>
      <c r="AH29">
        <v>30357800</v>
      </c>
      <c r="AI29">
        <v>17996400</v>
      </c>
      <c r="AJ29">
        <v>14613200</v>
      </c>
      <c r="AK29">
        <v>23190400</v>
      </c>
      <c r="AL29">
        <v>12327800</v>
      </c>
      <c r="AM29">
        <v>19542000</v>
      </c>
      <c r="AN29">
        <v>19511200</v>
      </c>
      <c r="AO29">
        <v>30678400</v>
      </c>
      <c r="AP29">
        <v>33227000</v>
      </c>
      <c r="AQ29">
        <v>31718800</v>
      </c>
      <c r="AR29">
        <v>35767400</v>
      </c>
      <c r="AS29">
        <v>31437200</v>
      </c>
      <c r="AT29">
        <v>20100400</v>
      </c>
      <c r="AU29">
        <v>15610600</v>
      </c>
      <c r="AV29">
        <v>17282800</v>
      </c>
      <c r="AW29">
        <v>18392800</v>
      </c>
      <c r="AX29">
        <v>20291800</v>
      </c>
      <c r="AY29">
        <v>29942400</v>
      </c>
      <c r="AZ29">
        <v>29550400</v>
      </c>
      <c r="BA29">
        <v>18147200</v>
      </c>
      <c r="BB29">
        <v>25403800</v>
      </c>
      <c r="BC29">
        <v>38644000</v>
      </c>
      <c r="BD29">
        <v>39138400</v>
      </c>
      <c r="BE29">
        <v>33740600</v>
      </c>
      <c r="BF29">
        <v>30453800</v>
      </c>
      <c r="BG29">
        <v>50347800</v>
      </c>
      <c r="BH29">
        <v>46483200</v>
      </c>
      <c r="BI29">
        <v>44764000</v>
      </c>
      <c r="BJ29">
        <v>41282200</v>
      </c>
      <c r="BK29">
        <v>38786200</v>
      </c>
      <c r="BL29">
        <v>36894600</v>
      </c>
      <c r="BM29">
        <v>40718800</v>
      </c>
      <c r="BN29">
        <v>55899600</v>
      </c>
      <c r="BO29">
        <v>55825000</v>
      </c>
      <c r="BP29">
        <v>45922400</v>
      </c>
      <c r="BQ29">
        <v>39505600</v>
      </c>
      <c r="BR29">
        <v>36235200</v>
      </c>
      <c r="BS29">
        <v>39581600</v>
      </c>
      <c r="BT29">
        <v>50861700</v>
      </c>
      <c r="BU29">
        <v>38598400</v>
      </c>
      <c r="BV29">
        <v>40286600</v>
      </c>
      <c r="BW29">
        <v>30460100</v>
      </c>
      <c r="BX29">
        <v>33927400</v>
      </c>
      <c r="BY29">
        <v>51683200</v>
      </c>
      <c r="BZ29">
        <v>37055100</v>
      </c>
      <c r="CA29">
        <v>27470800</v>
      </c>
      <c r="CB29">
        <v>44197100</v>
      </c>
      <c r="CC29">
        <v>41491400</v>
      </c>
      <c r="CD29">
        <v>28471000</v>
      </c>
      <c r="CE29">
        <v>54217200</v>
      </c>
      <c r="CF29">
        <v>49749700</v>
      </c>
      <c r="CG29">
        <v>46499700</v>
      </c>
      <c r="CH29">
        <v>45903100</v>
      </c>
      <c r="CI29">
        <v>32820200</v>
      </c>
      <c r="CJ29">
        <v>39502600</v>
      </c>
      <c r="CK29">
        <v>34440700</v>
      </c>
      <c r="CL29">
        <v>44809600</v>
      </c>
      <c r="CM29">
        <v>39505100</v>
      </c>
      <c r="CN29">
        <v>43518600</v>
      </c>
      <c r="CO29">
        <v>33660700</v>
      </c>
      <c r="CP29">
        <v>36653700</v>
      </c>
      <c r="CQ29">
        <v>38088300</v>
      </c>
      <c r="CR29">
        <v>21788700</v>
      </c>
      <c r="CS29">
        <v>23944900</v>
      </c>
      <c r="CT29">
        <v>22625100</v>
      </c>
      <c r="CU29">
        <v>19106800</v>
      </c>
      <c r="CV29">
        <v>28147900</v>
      </c>
      <c r="CW29">
        <v>18700800</v>
      </c>
      <c r="CX29">
        <v>28995900</v>
      </c>
      <c r="CY29">
        <v>24448400</v>
      </c>
      <c r="CZ29">
        <v>27296600</v>
      </c>
      <c r="DA29">
        <v>33533800</v>
      </c>
      <c r="DB29">
        <v>38597900</v>
      </c>
      <c r="DC29">
        <v>25292800</v>
      </c>
      <c r="DD29">
        <v>31773200</v>
      </c>
      <c r="DE29">
        <v>30163600</v>
      </c>
      <c r="DF29">
        <v>26212400</v>
      </c>
      <c r="DG29">
        <v>20413200</v>
      </c>
      <c r="DH29">
        <v>23156800</v>
      </c>
      <c r="DI29">
        <v>18417900</v>
      </c>
      <c r="DJ29">
        <v>20778200</v>
      </c>
      <c r="DK29">
        <v>16410100</v>
      </c>
      <c r="DL29">
        <v>18571200</v>
      </c>
      <c r="DM29">
        <v>18520300</v>
      </c>
      <c r="DN29">
        <v>17524600</v>
      </c>
      <c r="DO29">
        <v>17927700</v>
      </c>
      <c r="DP29">
        <v>20159700</v>
      </c>
      <c r="DQ29">
        <v>21927200</v>
      </c>
      <c r="DR29">
        <v>19113400</v>
      </c>
      <c r="DS29">
        <v>12678700</v>
      </c>
      <c r="DT29">
        <v>13657400</v>
      </c>
      <c r="DU29">
        <v>13334700</v>
      </c>
      <c r="DV29">
        <v>16613000</v>
      </c>
      <c r="DW29">
        <v>18452800</v>
      </c>
      <c r="DX29">
        <v>20767500</v>
      </c>
      <c r="DY29">
        <v>22700900</v>
      </c>
      <c r="DZ29">
        <v>18293700</v>
      </c>
      <c r="EA29">
        <v>15682900</v>
      </c>
      <c r="EB29">
        <v>13090820</v>
      </c>
      <c r="EC29">
        <v>12116697</v>
      </c>
      <c r="ED29">
        <v>11393407</v>
      </c>
      <c r="EE29">
        <v>12695117</v>
      </c>
      <c r="EF29">
        <v>15497903</v>
      </c>
      <c r="EG29">
        <v>12173751</v>
      </c>
      <c r="EH29">
        <v>15522159</v>
      </c>
      <c r="EI29">
        <v>11286406</v>
      </c>
      <c r="EJ29">
        <v>16422483</v>
      </c>
      <c r="EK29">
        <v>15024889</v>
      </c>
      <c r="EL29">
        <v>12422296</v>
      </c>
      <c r="EM29">
        <v>27927211</v>
      </c>
      <c r="EN29">
        <v>19878855</v>
      </c>
      <c r="EO29">
        <v>11846887</v>
      </c>
      <c r="EP29">
        <v>13645275</v>
      </c>
      <c r="EQ29">
        <v>12891739</v>
      </c>
      <c r="ER29">
        <v>12996671</v>
      </c>
      <c r="ES29">
        <v>13255476</v>
      </c>
      <c r="ET29">
        <v>9304868</v>
      </c>
      <c r="EU29">
        <v>13012094</v>
      </c>
      <c r="EV29">
        <v>10961366</v>
      </c>
      <c r="EW29">
        <v>6537490</v>
      </c>
      <c r="EX29">
        <v>5578604</v>
      </c>
      <c r="EY29">
        <v>5441146</v>
      </c>
      <c r="EZ29">
        <v>9872974</v>
      </c>
      <c r="FA29">
        <v>17221261</v>
      </c>
    </row>
    <row r="30" spans="1:157" x14ac:dyDescent="0.25">
      <c r="A30" s="1" t="s">
        <v>16</v>
      </c>
      <c r="B30" t="s">
        <v>1157</v>
      </c>
      <c r="C30" t="s">
        <v>1182</v>
      </c>
      <c r="D30" s="2">
        <f>_xll.BDH(A30, "volume", B30, C30, "Direction", "H", "Period", "M","cols=108;rows=2")</f>
        <v>36556</v>
      </c>
      <c r="E30" s="2">
        <v>36585</v>
      </c>
      <c r="F30" s="2">
        <v>36616</v>
      </c>
      <c r="G30" s="2">
        <v>36644</v>
      </c>
      <c r="H30" s="2">
        <v>36677</v>
      </c>
      <c r="I30" s="2">
        <v>36707</v>
      </c>
      <c r="J30" s="2">
        <v>36738</v>
      </c>
      <c r="K30" s="2">
        <v>36769</v>
      </c>
      <c r="L30" s="2">
        <v>36798</v>
      </c>
      <c r="M30" s="2">
        <v>36830</v>
      </c>
      <c r="N30" s="2">
        <v>36860</v>
      </c>
      <c r="O30" s="2">
        <v>36889</v>
      </c>
      <c r="P30" s="2">
        <v>36922</v>
      </c>
      <c r="Q30" s="2">
        <v>36950</v>
      </c>
      <c r="R30" s="2">
        <v>36980</v>
      </c>
      <c r="S30" s="2">
        <v>37011</v>
      </c>
      <c r="T30" s="2">
        <v>37042</v>
      </c>
      <c r="U30" s="2">
        <v>37071</v>
      </c>
      <c r="V30" s="2">
        <v>37103</v>
      </c>
      <c r="W30" s="2">
        <v>37134</v>
      </c>
      <c r="X30" s="2">
        <v>37162</v>
      </c>
      <c r="Y30" s="2">
        <v>37195</v>
      </c>
      <c r="Z30" s="2">
        <v>37225</v>
      </c>
      <c r="AA30" s="2">
        <v>37256</v>
      </c>
      <c r="AB30" s="2">
        <v>37287</v>
      </c>
      <c r="AC30" s="2">
        <v>37315</v>
      </c>
      <c r="AD30" s="2">
        <v>37344</v>
      </c>
      <c r="AE30" s="2">
        <v>37376</v>
      </c>
      <c r="AF30" s="2">
        <v>37407</v>
      </c>
      <c r="AG30" s="2">
        <v>37435</v>
      </c>
      <c r="AH30" s="2">
        <v>37468</v>
      </c>
      <c r="AI30" s="2">
        <v>37498</v>
      </c>
      <c r="AJ30" s="2">
        <v>37529</v>
      </c>
      <c r="AK30" s="2">
        <v>37560</v>
      </c>
      <c r="AL30" s="2">
        <v>37589</v>
      </c>
      <c r="AM30" s="2">
        <v>37621</v>
      </c>
      <c r="AN30" s="2">
        <v>37652</v>
      </c>
      <c r="AO30" s="2">
        <v>37680</v>
      </c>
      <c r="AP30" s="2">
        <v>37711</v>
      </c>
      <c r="AQ30" s="2">
        <v>37741</v>
      </c>
      <c r="AR30" s="2">
        <v>37771</v>
      </c>
      <c r="AS30" s="2">
        <v>37802</v>
      </c>
      <c r="AT30" s="2">
        <v>37833</v>
      </c>
      <c r="AU30" s="2">
        <v>37862</v>
      </c>
      <c r="AV30" s="2">
        <v>37894</v>
      </c>
      <c r="AW30" s="2">
        <v>37925</v>
      </c>
      <c r="AX30" s="2">
        <v>37953</v>
      </c>
      <c r="AY30" s="2">
        <v>37986</v>
      </c>
      <c r="AZ30" s="2">
        <v>38016</v>
      </c>
      <c r="BA30" s="2">
        <v>38044</v>
      </c>
      <c r="BB30" s="2">
        <v>38077</v>
      </c>
      <c r="BC30" s="2">
        <v>38107</v>
      </c>
      <c r="BD30" s="2">
        <v>38138</v>
      </c>
      <c r="BE30" s="2">
        <v>38168</v>
      </c>
      <c r="BF30" s="2">
        <v>38198</v>
      </c>
      <c r="BG30" s="2">
        <v>38230</v>
      </c>
      <c r="BH30" s="2">
        <v>38260</v>
      </c>
      <c r="BI30" s="2">
        <v>38289</v>
      </c>
      <c r="BJ30" s="2">
        <v>38321</v>
      </c>
      <c r="BK30" s="2">
        <v>38352</v>
      </c>
      <c r="BL30" s="2">
        <v>38383</v>
      </c>
      <c r="BM30" s="2">
        <v>38411</v>
      </c>
      <c r="BN30" s="2">
        <v>38442</v>
      </c>
      <c r="BO30" s="2">
        <v>38471</v>
      </c>
      <c r="BP30" s="2">
        <v>38503</v>
      </c>
      <c r="BQ30" s="2">
        <v>38533</v>
      </c>
      <c r="BR30" s="2">
        <v>38562</v>
      </c>
      <c r="BS30" s="2">
        <v>38595</v>
      </c>
      <c r="BT30" s="2">
        <v>38625</v>
      </c>
      <c r="BU30" s="2">
        <v>38656</v>
      </c>
      <c r="BV30" s="2">
        <v>38686</v>
      </c>
      <c r="BW30" s="2">
        <v>38716</v>
      </c>
      <c r="BX30" s="2">
        <v>38748</v>
      </c>
      <c r="BY30" s="2">
        <v>38776</v>
      </c>
      <c r="BZ30" s="2">
        <v>38807</v>
      </c>
      <c r="CA30" s="2">
        <v>38835</v>
      </c>
      <c r="CB30" s="2">
        <v>38868</v>
      </c>
      <c r="CC30" s="2">
        <v>38898</v>
      </c>
      <c r="CD30" s="2">
        <v>38929</v>
      </c>
      <c r="CE30" s="2">
        <v>38960</v>
      </c>
      <c r="CF30" s="2">
        <v>38989</v>
      </c>
      <c r="CG30" s="2">
        <v>39021</v>
      </c>
      <c r="CH30" s="2">
        <v>39051</v>
      </c>
      <c r="CI30" s="2">
        <v>39080</v>
      </c>
      <c r="CJ30" s="2">
        <v>39113</v>
      </c>
      <c r="CK30" s="2">
        <v>39141</v>
      </c>
      <c r="CL30" s="2">
        <v>39171</v>
      </c>
      <c r="CM30" s="2">
        <v>39202</v>
      </c>
      <c r="CN30" s="2">
        <v>39233</v>
      </c>
      <c r="CO30" s="2">
        <v>39262</v>
      </c>
      <c r="CP30" s="2">
        <v>39294</v>
      </c>
      <c r="CQ30" s="2">
        <v>39325</v>
      </c>
      <c r="CR30" s="2">
        <v>39353</v>
      </c>
      <c r="CS30" s="2">
        <v>39386</v>
      </c>
      <c r="CT30" s="2">
        <v>39416</v>
      </c>
      <c r="CU30" s="2">
        <v>39447</v>
      </c>
      <c r="CV30" s="2">
        <v>39478</v>
      </c>
      <c r="CW30" s="2">
        <v>39507</v>
      </c>
      <c r="CX30" s="2">
        <v>39538</v>
      </c>
      <c r="CY30" s="2">
        <v>39568</v>
      </c>
      <c r="CZ30" s="2">
        <v>39598</v>
      </c>
      <c r="DA30" s="2">
        <v>39629</v>
      </c>
      <c r="DB30" s="2">
        <v>39660</v>
      </c>
      <c r="DC30" s="2">
        <v>39689</v>
      </c>
      <c r="DD30" s="2">
        <v>39721</v>
      </c>
      <c r="DE30" s="2">
        <v>39752</v>
      </c>
      <c r="DF30" s="2">
        <v>39780</v>
      </c>
      <c r="DG30" s="2">
        <v>39813</v>
      </c>
    </row>
    <row r="31" spans="1:157" x14ac:dyDescent="0.25">
      <c r="A31" s="4"/>
      <c r="D31" s="3">
        <v>47608200</v>
      </c>
      <c r="E31">
        <v>39325800</v>
      </c>
      <c r="F31">
        <v>53735300</v>
      </c>
      <c r="G31">
        <v>32866900</v>
      </c>
      <c r="H31">
        <v>28596400</v>
      </c>
      <c r="I31">
        <v>79176400</v>
      </c>
      <c r="J31">
        <v>43700800</v>
      </c>
      <c r="K31">
        <v>37023500</v>
      </c>
      <c r="L31">
        <v>48597500</v>
      </c>
      <c r="M31">
        <v>53034300</v>
      </c>
      <c r="N31">
        <v>53083300</v>
      </c>
      <c r="O31">
        <v>72131800</v>
      </c>
      <c r="P31">
        <v>84981300</v>
      </c>
      <c r="Q31">
        <v>44412200</v>
      </c>
      <c r="R31">
        <v>60989300</v>
      </c>
      <c r="S31">
        <v>71020700</v>
      </c>
      <c r="T31">
        <v>69350300</v>
      </c>
      <c r="U31">
        <v>58810500</v>
      </c>
      <c r="V31">
        <v>56545500</v>
      </c>
      <c r="W31">
        <v>59344800</v>
      </c>
      <c r="X31">
        <v>63048900</v>
      </c>
      <c r="Y31">
        <v>61181800</v>
      </c>
      <c r="Z31">
        <v>39358000</v>
      </c>
      <c r="AA31">
        <v>51017200</v>
      </c>
      <c r="AB31">
        <v>59867900</v>
      </c>
      <c r="AC31">
        <v>54744700</v>
      </c>
      <c r="AD31">
        <v>57834000</v>
      </c>
      <c r="AE31">
        <v>56665400</v>
      </c>
      <c r="AF31">
        <v>45551000</v>
      </c>
      <c r="AG31">
        <v>54217000</v>
      </c>
      <c r="AH31">
        <v>76364900</v>
      </c>
      <c r="AI31">
        <v>56509000</v>
      </c>
      <c r="AJ31">
        <v>61243800</v>
      </c>
      <c r="AK31">
        <v>89454900</v>
      </c>
      <c r="AL31">
        <v>59235200</v>
      </c>
      <c r="AM31">
        <v>55772900</v>
      </c>
      <c r="AN31">
        <v>53846000</v>
      </c>
      <c r="AO31">
        <v>45153800</v>
      </c>
      <c r="AP31">
        <v>60515600</v>
      </c>
      <c r="AQ31">
        <v>61886300</v>
      </c>
      <c r="AR31">
        <v>56025200</v>
      </c>
      <c r="AS31">
        <v>57722400</v>
      </c>
      <c r="AT31">
        <v>61827100</v>
      </c>
      <c r="AU31">
        <v>55442800</v>
      </c>
      <c r="AV31">
        <v>60982200</v>
      </c>
      <c r="AW31">
        <v>67472400</v>
      </c>
      <c r="AX31">
        <v>46482100</v>
      </c>
      <c r="AY31">
        <v>50943700</v>
      </c>
      <c r="AZ31">
        <v>65860000</v>
      </c>
      <c r="BA31">
        <v>48119600</v>
      </c>
      <c r="BB31">
        <v>65343900</v>
      </c>
      <c r="BC31">
        <v>84446000</v>
      </c>
      <c r="BD31">
        <v>62929200</v>
      </c>
      <c r="BE31">
        <v>72427400</v>
      </c>
      <c r="BF31">
        <v>55759800</v>
      </c>
      <c r="BG31">
        <v>53728500</v>
      </c>
      <c r="BH31">
        <v>53855800</v>
      </c>
      <c r="BI31">
        <v>58850200</v>
      </c>
      <c r="BJ31">
        <v>70668200</v>
      </c>
      <c r="BK31">
        <v>64732000</v>
      </c>
      <c r="BL31">
        <v>62911900</v>
      </c>
      <c r="BM31">
        <v>65183200</v>
      </c>
      <c r="BN31">
        <v>71835700</v>
      </c>
      <c r="BO31">
        <v>66276100</v>
      </c>
      <c r="BP31">
        <v>60913300</v>
      </c>
      <c r="BQ31">
        <v>59740300</v>
      </c>
      <c r="BR31">
        <v>72416400</v>
      </c>
      <c r="BS31">
        <v>77305600</v>
      </c>
      <c r="BT31">
        <v>76075000</v>
      </c>
      <c r="BU31">
        <v>78525900</v>
      </c>
      <c r="BV31">
        <v>71475100</v>
      </c>
      <c r="BW31">
        <v>55261900</v>
      </c>
      <c r="BX31">
        <v>77693700</v>
      </c>
      <c r="BY31">
        <v>87669000</v>
      </c>
      <c r="BZ31">
        <v>85949100</v>
      </c>
      <c r="CA31">
        <v>56658500</v>
      </c>
      <c r="CB31">
        <v>126283900</v>
      </c>
      <c r="CC31">
        <v>93352800</v>
      </c>
      <c r="CD31">
        <v>66034400</v>
      </c>
      <c r="CE31">
        <v>68998800</v>
      </c>
      <c r="CF31">
        <v>70485300</v>
      </c>
      <c r="CG31">
        <v>88094400</v>
      </c>
      <c r="CH31">
        <v>73443800</v>
      </c>
      <c r="CI31">
        <v>61124200</v>
      </c>
      <c r="CJ31">
        <v>63024400</v>
      </c>
      <c r="CK31">
        <v>68999800</v>
      </c>
      <c r="CL31">
        <v>98091100</v>
      </c>
      <c r="CM31">
        <v>88135400</v>
      </c>
      <c r="CN31">
        <v>72484600</v>
      </c>
      <c r="CO31">
        <v>104374700</v>
      </c>
      <c r="CP31">
        <v>108742800</v>
      </c>
      <c r="CQ31">
        <v>139347500</v>
      </c>
      <c r="CR31">
        <v>84249300</v>
      </c>
      <c r="CS31">
        <v>98493400</v>
      </c>
      <c r="CT31">
        <v>168564700</v>
      </c>
      <c r="CU31">
        <v>124679400</v>
      </c>
      <c r="CV31">
        <v>219560500</v>
      </c>
      <c r="CW31">
        <v>155456600</v>
      </c>
      <c r="CX31">
        <v>256796800</v>
      </c>
      <c r="CY31">
        <v>224647200</v>
      </c>
      <c r="CZ31">
        <v>139781500</v>
      </c>
      <c r="DA31">
        <v>288815600</v>
      </c>
      <c r="DB31">
        <v>409270300</v>
      </c>
      <c r="DC31">
        <v>167999400</v>
      </c>
      <c r="DD31">
        <v>482637900</v>
      </c>
      <c r="DE31">
        <v>360867800</v>
      </c>
      <c r="DF31">
        <v>199160200</v>
      </c>
      <c r="DG31">
        <v>188562800</v>
      </c>
    </row>
    <row r="32" spans="1:157" x14ac:dyDescent="0.25">
      <c r="A32" s="1" t="s">
        <v>17</v>
      </c>
      <c r="B32" t="s">
        <v>1157</v>
      </c>
      <c r="C32" t="s">
        <v>1191</v>
      </c>
      <c r="D32" s="2">
        <f>_xll.BDH(A32, "volume", B32, C32, "Direction", "H", "Period", "M","cols=14;rows=2")</f>
        <v>36556</v>
      </c>
      <c r="E32" s="2">
        <v>36585</v>
      </c>
      <c r="F32" s="2">
        <v>36616</v>
      </c>
      <c r="G32" s="2">
        <v>36644</v>
      </c>
      <c r="H32" s="2">
        <v>36677</v>
      </c>
      <c r="I32" s="2">
        <v>36707</v>
      </c>
      <c r="J32" s="2">
        <v>36738</v>
      </c>
      <c r="K32" s="2">
        <v>36769</v>
      </c>
      <c r="L32" s="2">
        <v>36798</v>
      </c>
      <c r="M32" s="2">
        <v>36830</v>
      </c>
      <c r="N32" s="2">
        <v>36860</v>
      </c>
      <c r="O32" s="2">
        <v>36889</v>
      </c>
      <c r="P32" s="2">
        <v>36922</v>
      </c>
      <c r="Q32" s="2">
        <v>36950</v>
      </c>
    </row>
    <row r="33" spans="1:204" x14ac:dyDescent="0.25">
      <c r="A33" s="4"/>
      <c r="D33" s="3">
        <v>17901500</v>
      </c>
      <c r="E33">
        <v>12068900</v>
      </c>
      <c r="F33">
        <v>16667500</v>
      </c>
      <c r="G33">
        <v>13616300</v>
      </c>
      <c r="H33">
        <v>12397900</v>
      </c>
      <c r="I33">
        <v>14825800</v>
      </c>
      <c r="J33">
        <v>10570300</v>
      </c>
      <c r="K33">
        <v>18048400</v>
      </c>
      <c r="L33">
        <v>14950000</v>
      </c>
      <c r="M33">
        <v>21353300</v>
      </c>
      <c r="N33">
        <v>13563900</v>
      </c>
      <c r="O33">
        <v>13388100</v>
      </c>
      <c r="P33">
        <v>16943600</v>
      </c>
      <c r="Q33">
        <v>5906200</v>
      </c>
    </row>
    <row r="34" spans="1:204" x14ac:dyDescent="0.25">
      <c r="A34" s="1" t="s">
        <v>18</v>
      </c>
      <c r="B34" t="s">
        <v>1157</v>
      </c>
      <c r="C34" t="s">
        <v>1183</v>
      </c>
      <c r="D34" s="2">
        <f>_xll.BDH(A34, "volume", B34, C34, "Direction", "H", "Period", "M","cols=84;rows=2")</f>
        <v>36556</v>
      </c>
      <c r="E34" s="2">
        <v>36585</v>
      </c>
      <c r="F34" s="2">
        <v>36616</v>
      </c>
      <c r="G34" s="2">
        <v>36644</v>
      </c>
      <c r="H34" s="2">
        <v>36677</v>
      </c>
      <c r="I34" s="2">
        <v>36707</v>
      </c>
      <c r="J34" s="2">
        <v>36738</v>
      </c>
      <c r="K34" s="2">
        <v>36769</v>
      </c>
      <c r="L34" s="2">
        <v>36798</v>
      </c>
      <c r="M34" s="2">
        <v>36830</v>
      </c>
      <c r="N34" s="2">
        <v>36860</v>
      </c>
      <c r="O34" s="2">
        <v>36889</v>
      </c>
      <c r="P34" s="2">
        <v>36922</v>
      </c>
      <c r="Q34" s="2">
        <v>36950</v>
      </c>
      <c r="R34" s="2">
        <v>36980</v>
      </c>
      <c r="S34" s="2">
        <v>37011</v>
      </c>
      <c r="T34" s="2">
        <v>37042</v>
      </c>
      <c r="U34" s="2">
        <v>37071</v>
      </c>
      <c r="V34" s="2">
        <v>37103</v>
      </c>
      <c r="W34" s="2">
        <v>37134</v>
      </c>
      <c r="X34" s="2">
        <v>37162</v>
      </c>
      <c r="Y34" s="2">
        <v>37195</v>
      </c>
      <c r="Z34" s="2">
        <v>37225</v>
      </c>
      <c r="AA34" s="2">
        <v>37256</v>
      </c>
      <c r="AB34" s="2">
        <v>37287</v>
      </c>
      <c r="AC34" s="2">
        <v>37315</v>
      </c>
      <c r="AD34" s="2">
        <v>37344</v>
      </c>
      <c r="AE34" s="2">
        <v>37376</v>
      </c>
      <c r="AF34" s="2">
        <v>37407</v>
      </c>
      <c r="AG34" s="2">
        <v>37435</v>
      </c>
      <c r="AH34" s="2">
        <v>37468</v>
      </c>
      <c r="AI34" s="2">
        <v>37498</v>
      </c>
      <c r="AJ34" s="2">
        <v>37529</v>
      </c>
      <c r="AK34" s="2">
        <v>37560</v>
      </c>
      <c r="AL34" s="2">
        <v>37589</v>
      </c>
      <c r="AM34" s="2">
        <v>37621</v>
      </c>
      <c r="AN34" s="2">
        <v>37652</v>
      </c>
      <c r="AO34" s="2">
        <v>37680</v>
      </c>
      <c r="AP34" s="2">
        <v>37711</v>
      </c>
      <c r="AQ34" s="2">
        <v>37741</v>
      </c>
      <c r="AR34" s="2">
        <v>37771</v>
      </c>
      <c r="AS34" s="2">
        <v>37802</v>
      </c>
      <c r="AT34" s="2">
        <v>37833</v>
      </c>
      <c r="AU34" s="2">
        <v>37862</v>
      </c>
      <c r="AV34" s="2">
        <v>37894</v>
      </c>
      <c r="AW34" s="2">
        <v>37925</v>
      </c>
      <c r="AX34" s="2">
        <v>37953</v>
      </c>
      <c r="AY34" s="2">
        <v>37986</v>
      </c>
      <c r="AZ34" s="2">
        <v>38016</v>
      </c>
      <c r="BA34" s="2">
        <v>38044</v>
      </c>
      <c r="BB34" s="2">
        <v>38077</v>
      </c>
      <c r="BC34" s="2">
        <v>38107</v>
      </c>
      <c r="BD34" s="2">
        <v>38138</v>
      </c>
      <c r="BE34" s="2">
        <v>38168</v>
      </c>
      <c r="BF34" s="2">
        <v>38198</v>
      </c>
      <c r="BG34" s="2">
        <v>38230</v>
      </c>
      <c r="BH34" s="2">
        <v>38260</v>
      </c>
      <c r="BI34" s="2">
        <v>38289</v>
      </c>
      <c r="BJ34" s="2">
        <v>38321</v>
      </c>
      <c r="BK34" s="2">
        <v>38352</v>
      </c>
      <c r="BL34" s="2">
        <v>38383</v>
      </c>
      <c r="BM34" s="2">
        <v>38411</v>
      </c>
      <c r="BN34" s="2">
        <v>38442</v>
      </c>
      <c r="BO34" s="2">
        <v>38471</v>
      </c>
      <c r="BP34" s="2">
        <v>38503</v>
      </c>
      <c r="BQ34" s="2">
        <v>38533</v>
      </c>
      <c r="BR34" s="2">
        <v>38562</v>
      </c>
      <c r="BS34" s="2">
        <v>38595</v>
      </c>
      <c r="BT34" s="2">
        <v>38625</v>
      </c>
      <c r="BU34" s="2">
        <v>38656</v>
      </c>
      <c r="BV34" s="2">
        <v>38686</v>
      </c>
      <c r="BW34" s="2">
        <v>38716</v>
      </c>
      <c r="BX34" s="2">
        <v>38748</v>
      </c>
      <c r="BY34" s="2">
        <v>38776</v>
      </c>
      <c r="BZ34" s="2">
        <v>38807</v>
      </c>
      <c r="CA34" s="2">
        <v>38835</v>
      </c>
      <c r="CB34" s="2">
        <v>38868</v>
      </c>
      <c r="CC34" s="2">
        <v>38898</v>
      </c>
      <c r="CD34" s="2">
        <v>38929</v>
      </c>
      <c r="CE34" s="2">
        <v>38960</v>
      </c>
      <c r="CF34" s="2">
        <v>38989</v>
      </c>
      <c r="CG34" s="2">
        <v>39021</v>
      </c>
      <c r="CH34" s="2">
        <v>39051</v>
      </c>
      <c r="CI34" s="2">
        <v>39080</v>
      </c>
    </row>
    <row r="35" spans="1:204" x14ac:dyDescent="0.25">
      <c r="A35" s="4"/>
      <c r="D35" s="3">
        <v>1329300</v>
      </c>
      <c r="E35">
        <v>1447950</v>
      </c>
      <c r="F35">
        <v>3028350</v>
      </c>
      <c r="G35">
        <v>1426650</v>
      </c>
      <c r="H35">
        <v>1922400</v>
      </c>
      <c r="I35">
        <v>2739150</v>
      </c>
      <c r="J35">
        <v>1840200</v>
      </c>
      <c r="K35">
        <v>1658400</v>
      </c>
      <c r="L35">
        <v>1611000</v>
      </c>
      <c r="M35">
        <v>2487750</v>
      </c>
      <c r="N35">
        <v>4693500</v>
      </c>
      <c r="O35">
        <v>4119750</v>
      </c>
      <c r="P35">
        <v>3375750</v>
      </c>
      <c r="Q35">
        <v>3011250</v>
      </c>
      <c r="R35">
        <v>4811850</v>
      </c>
      <c r="S35">
        <v>3391200</v>
      </c>
      <c r="T35">
        <v>3329700</v>
      </c>
      <c r="U35">
        <v>3991200</v>
      </c>
      <c r="V35">
        <v>3561300</v>
      </c>
      <c r="W35">
        <v>4136250</v>
      </c>
      <c r="X35">
        <v>2918550</v>
      </c>
      <c r="Y35">
        <v>3965400</v>
      </c>
      <c r="Z35">
        <v>2392500</v>
      </c>
      <c r="AA35">
        <v>3439650</v>
      </c>
      <c r="AB35">
        <v>4464900</v>
      </c>
      <c r="AC35">
        <v>4938150</v>
      </c>
      <c r="AD35">
        <v>5412750</v>
      </c>
      <c r="AE35">
        <v>4439850</v>
      </c>
      <c r="AF35">
        <v>8146650</v>
      </c>
      <c r="AG35">
        <v>12336000</v>
      </c>
      <c r="AH35">
        <v>11516700</v>
      </c>
      <c r="AI35">
        <v>6363900</v>
      </c>
      <c r="AJ35">
        <v>6610050</v>
      </c>
      <c r="AK35">
        <v>8320500</v>
      </c>
      <c r="AL35">
        <v>6264900</v>
      </c>
      <c r="AM35">
        <v>6576000</v>
      </c>
      <c r="AN35">
        <v>8738550</v>
      </c>
      <c r="AO35">
        <v>5993550</v>
      </c>
      <c r="AP35">
        <v>8183550</v>
      </c>
      <c r="AQ35">
        <v>7805250</v>
      </c>
      <c r="AR35">
        <v>7792050</v>
      </c>
      <c r="AS35">
        <v>7359750</v>
      </c>
      <c r="AT35">
        <v>8943000</v>
      </c>
      <c r="AU35">
        <v>5123550</v>
      </c>
      <c r="AV35">
        <v>6457350</v>
      </c>
      <c r="AW35">
        <v>7025250</v>
      </c>
      <c r="AX35">
        <v>4598550</v>
      </c>
      <c r="AY35">
        <v>5519550</v>
      </c>
      <c r="AZ35">
        <v>8826900</v>
      </c>
      <c r="BA35">
        <v>10627000</v>
      </c>
      <c r="BB35">
        <v>11893900</v>
      </c>
      <c r="BC35">
        <v>6876400</v>
      </c>
      <c r="BD35">
        <v>6340000</v>
      </c>
      <c r="BE35">
        <v>5311500</v>
      </c>
      <c r="BF35">
        <v>8064300</v>
      </c>
      <c r="BG35">
        <v>5380100</v>
      </c>
      <c r="BH35">
        <v>8768300</v>
      </c>
      <c r="BI35">
        <v>7374000</v>
      </c>
      <c r="BJ35">
        <v>6413600</v>
      </c>
      <c r="BK35">
        <v>4666700</v>
      </c>
      <c r="BL35">
        <v>7003800</v>
      </c>
      <c r="BM35">
        <v>7835200</v>
      </c>
      <c r="BN35">
        <v>9599400</v>
      </c>
      <c r="BO35">
        <v>12890300</v>
      </c>
      <c r="BP35">
        <v>10677100</v>
      </c>
      <c r="BQ35">
        <v>8823600</v>
      </c>
      <c r="BR35">
        <v>9507200</v>
      </c>
      <c r="BS35">
        <v>8332000</v>
      </c>
      <c r="BT35">
        <v>11497200</v>
      </c>
      <c r="BU35">
        <v>7976800</v>
      </c>
      <c r="BV35">
        <v>5770100</v>
      </c>
      <c r="BW35">
        <v>5708400</v>
      </c>
      <c r="BX35">
        <v>19135500</v>
      </c>
      <c r="BY35">
        <v>13663300</v>
      </c>
      <c r="BZ35">
        <v>12358700</v>
      </c>
      <c r="CA35">
        <v>9314200</v>
      </c>
      <c r="CB35">
        <v>9279800</v>
      </c>
      <c r="CC35">
        <v>15045200</v>
      </c>
      <c r="CD35">
        <v>9943500</v>
      </c>
      <c r="CE35">
        <v>8976600</v>
      </c>
      <c r="CF35">
        <v>9692700</v>
      </c>
      <c r="CG35">
        <v>12004300</v>
      </c>
      <c r="CH35">
        <v>30616400</v>
      </c>
      <c r="CI35">
        <v>14501100</v>
      </c>
    </row>
    <row r="36" spans="1:204" x14ac:dyDescent="0.25">
      <c r="A36" s="1" t="s">
        <v>19</v>
      </c>
      <c r="B36" t="s">
        <v>1157</v>
      </c>
      <c r="C36" t="s">
        <v>1192</v>
      </c>
      <c r="D36" s="2">
        <f>_xll.BDH(A36, "volume", B36, C36, "Direction", "H", "Period", "M","cols=183;rows=2")</f>
        <v>36556</v>
      </c>
      <c r="E36" s="2">
        <v>36585</v>
      </c>
      <c r="F36" s="2">
        <v>36616</v>
      </c>
      <c r="G36" s="2">
        <v>36644</v>
      </c>
      <c r="H36" s="2">
        <v>36677</v>
      </c>
      <c r="I36" s="2">
        <v>36707</v>
      </c>
      <c r="J36" s="2">
        <v>36738</v>
      </c>
      <c r="K36" s="2">
        <v>36769</v>
      </c>
      <c r="L36" s="2">
        <v>36798</v>
      </c>
      <c r="M36" s="2">
        <v>36830</v>
      </c>
      <c r="N36" s="2">
        <v>36860</v>
      </c>
      <c r="O36" s="2">
        <v>36889</v>
      </c>
      <c r="P36" s="2">
        <v>36922</v>
      </c>
      <c r="Q36" s="2">
        <v>36950</v>
      </c>
      <c r="R36" s="2">
        <v>36980</v>
      </c>
      <c r="S36" s="2">
        <v>37011</v>
      </c>
      <c r="T36" s="2">
        <v>37042</v>
      </c>
      <c r="U36" s="2">
        <v>37071</v>
      </c>
      <c r="V36" s="2">
        <v>37103</v>
      </c>
      <c r="W36" s="2">
        <v>37134</v>
      </c>
      <c r="X36" s="2">
        <v>37162</v>
      </c>
      <c r="Y36" s="2">
        <v>37195</v>
      </c>
      <c r="Z36" s="2">
        <v>37225</v>
      </c>
      <c r="AA36" s="2">
        <v>37256</v>
      </c>
      <c r="AB36" s="2">
        <v>37287</v>
      </c>
      <c r="AC36" s="2">
        <v>37315</v>
      </c>
      <c r="AD36" s="2">
        <v>37344</v>
      </c>
      <c r="AE36" s="2">
        <v>37376</v>
      </c>
      <c r="AF36" s="2">
        <v>37407</v>
      </c>
      <c r="AG36" s="2">
        <v>37435</v>
      </c>
      <c r="AH36" s="2">
        <v>37468</v>
      </c>
      <c r="AI36" s="2">
        <v>37498</v>
      </c>
      <c r="AJ36" s="2">
        <v>37529</v>
      </c>
      <c r="AK36" s="2">
        <v>37560</v>
      </c>
      <c r="AL36" s="2">
        <v>37589</v>
      </c>
      <c r="AM36" s="2">
        <v>37621</v>
      </c>
      <c r="AN36" s="2">
        <v>37652</v>
      </c>
      <c r="AO36" s="2">
        <v>37680</v>
      </c>
      <c r="AP36" s="2">
        <v>37711</v>
      </c>
      <c r="AQ36" s="2">
        <v>37741</v>
      </c>
      <c r="AR36" s="2">
        <v>37771</v>
      </c>
      <c r="AS36" s="2">
        <v>37802</v>
      </c>
      <c r="AT36" s="2">
        <v>37833</v>
      </c>
      <c r="AU36" s="2">
        <v>37862</v>
      </c>
      <c r="AV36" s="2">
        <v>37894</v>
      </c>
      <c r="AW36" s="2">
        <v>37925</v>
      </c>
      <c r="AX36" s="2">
        <v>37953</v>
      </c>
      <c r="AY36" s="2">
        <v>37986</v>
      </c>
      <c r="AZ36" s="2">
        <v>38016</v>
      </c>
      <c r="BA36" s="2">
        <v>38044</v>
      </c>
      <c r="BB36" s="2">
        <v>38077</v>
      </c>
      <c r="BC36" s="2">
        <v>38107</v>
      </c>
      <c r="BD36" s="2">
        <v>38138</v>
      </c>
      <c r="BE36" s="2">
        <v>38168</v>
      </c>
      <c r="BF36" s="2">
        <v>38198</v>
      </c>
      <c r="BG36" s="2">
        <v>38230</v>
      </c>
      <c r="BH36" s="2">
        <v>38260</v>
      </c>
      <c r="BI36" s="2">
        <v>38289</v>
      </c>
      <c r="BJ36" s="2">
        <v>38321</v>
      </c>
      <c r="BK36" s="2">
        <v>38352</v>
      </c>
      <c r="BL36" s="2">
        <v>38383</v>
      </c>
      <c r="BM36" s="2">
        <v>38411</v>
      </c>
      <c r="BN36" s="2">
        <v>38442</v>
      </c>
      <c r="BO36" s="2">
        <v>38471</v>
      </c>
      <c r="BP36" s="2">
        <v>38503</v>
      </c>
      <c r="BQ36" s="2">
        <v>38533</v>
      </c>
      <c r="BR36" s="2">
        <v>38562</v>
      </c>
      <c r="BS36" s="2">
        <v>38595</v>
      </c>
      <c r="BT36" s="2">
        <v>38625</v>
      </c>
      <c r="BU36" s="2">
        <v>38656</v>
      </c>
      <c r="BV36" s="2">
        <v>38686</v>
      </c>
      <c r="BW36" s="2">
        <v>38716</v>
      </c>
      <c r="BX36" s="2">
        <v>38748</v>
      </c>
      <c r="BY36" s="2">
        <v>38776</v>
      </c>
      <c r="BZ36" s="2">
        <v>38807</v>
      </c>
      <c r="CA36" s="2">
        <v>38835</v>
      </c>
      <c r="CB36" s="2">
        <v>38868</v>
      </c>
      <c r="CC36" s="2">
        <v>38898</v>
      </c>
      <c r="CD36" s="2">
        <v>38929</v>
      </c>
      <c r="CE36" s="2">
        <v>38960</v>
      </c>
      <c r="CF36" s="2">
        <v>38989</v>
      </c>
      <c r="CG36" s="2">
        <v>39021</v>
      </c>
      <c r="CH36" s="2">
        <v>39051</v>
      </c>
      <c r="CI36" s="2">
        <v>39080</v>
      </c>
      <c r="CJ36" s="2">
        <v>39113</v>
      </c>
      <c r="CK36" s="2">
        <v>39141</v>
      </c>
      <c r="CL36" s="2">
        <v>39171</v>
      </c>
      <c r="CM36" s="2">
        <v>39202</v>
      </c>
      <c r="CN36" s="2">
        <v>39233</v>
      </c>
      <c r="CO36" s="2">
        <v>39262</v>
      </c>
      <c r="CP36" s="2">
        <v>39294</v>
      </c>
      <c r="CQ36" s="2">
        <v>39325</v>
      </c>
      <c r="CR36" s="2">
        <v>39353</v>
      </c>
      <c r="CS36" s="2">
        <v>39386</v>
      </c>
      <c r="CT36" s="2">
        <v>39416</v>
      </c>
      <c r="CU36" s="2">
        <v>39447</v>
      </c>
      <c r="CV36" s="2">
        <v>39478</v>
      </c>
      <c r="CW36" s="2">
        <v>39507</v>
      </c>
      <c r="CX36" s="2">
        <v>39538</v>
      </c>
      <c r="CY36" s="2">
        <v>39568</v>
      </c>
      <c r="CZ36" s="2">
        <v>39598</v>
      </c>
      <c r="DA36" s="2">
        <v>39629</v>
      </c>
      <c r="DB36" s="2">
        <v>39660</v>
      </c>
      <c r="DC36" s="2">
        <v>39689</v>
      </c>
      <c r="DD36" s="2">
        <v>39721</v>
      </c>
      <c r="DE36" s="2">
        <v>39752</v>
      </c>
      <c r="DF36" s="2">
        <v>39780</v>
      </c>
      <c r="DG36" s="2">
        <v>39813</v>
      </c>
      <c r="DH36" s="2">
        <v>39843</v>
      </c>
      <c r="DI36" s="2">
        <v>39871</v>
      </c>
      <c r="DJ36" s="2">
        <v>39903</v>
      </c>
      <c r="DK36" s="2">
        <v>39933</v>
      </c>
      <c r="DL36" s="2">
        <v>39962</v>
      </c>
      <c r="DM36" s="2">
        <v>39994</v>
      </c>
      <c r="DN36" s="2">
        <v>40025</v>
      </c>
      <c r="DO36" s="2">
        <v>40056</v>
      </c>
      <c r="DP36" s="2">
        <v>40086</v>
      </c>
      <c r="DQ36" s="2">
        <v>40116</v>
      </c>
      <c r="DR36" s="2">
        <v>40147</v>
      </c>
      <c r="DS36" s="2">
        <v>40178</v>
      </c>
      <c r="DT36" s="2">
        <v>40207</v>
      </c>
      <c r="DU36" s="2">
        <v>40235</v>
      </c>
      <c r="DV36" s="2">
        <v>40268</v>
      </c>
      <c r="DW36" s="2">
        <v>40298</v>
      </c>
      <c r="DX36" s="2">
        <v>40329</v>
      </c>
      <c r="DY36" s="2">
        <v>40359</v>
      </c>
      <c r="DZ36" s="2">
        <v>40389</v>
      </c>
      <c r="EA36" s="2">
        <v>40421</v>
      </c>
      <c r="EB36" s="2">
        <v>40451</v>
      </c>
      <c r="EC36" s="2">
        <v>40480</v>
      </c>
      <c r="ED36" s="2">
        <v>40512</v>
      </c>
      <c r="EE36" s="2">
        <v>40543</v>
      </c>
      <c r="EF36" s="2">
        <v>40574</v>
      </c>
      <c r="EG36" s="2">
        <v>40602</v>
      </c>
      <c r="EH36" s="2">
        <v>40633</v>
      </c>
      <c r="EI36" s="2">
        <v>40662</v>
      </c>
      <c r="EJ36" s="2">
        <v>40694</v>
      </c>
      <c r="EK36" s="2">
        <v>40724</v>
      </c>
      <c r="EL36" s="2">
        <v>40753</v>
      </c>
      <c r="EM36" s="2">
        <v>40786</v>
      </c>
      <c r="EN36" s="2">
        <v>40816</v>
      </c>
      <c r="EO36" s="2">
        <v>40847</v>
      </c>
      <c r="EP36" s="2">
        <v>40877</v>
      </c>
      <c r="EQ36" s="2">
        <v>40907</v>
      </c>
      <c r="ER36" s="2">
        <v>40939</v>
      </c>
      <c r="ES36" s="2">
        <v>40968</v>
      </c>
      <c r="ET36" s="2">
        <v>40998</v>
      </c>
      <c r="EU36" s="2">
        <v>41029</v>
      </c>
      <c r="EV36" s="2">
        <v>41060</v>
      </c>
      <c r="EW36" s="2">
        <v>41089</v>
      </c>
      <c r="EX36" s="2">
        <v>41121</v>
      </c>
      <c r="EY36" s="2">
        <v>41152</v>
      </c>
      <c r="EZ36" s="2">
        <v>41180</v>
      </c>
      <c r="FA36" s="2">
        <v>41213</v>
      </c>
      <c r="FB36" s="2">
        <v>41243</v>
      </c>
      <c r="FC36" s="2">
        <v>41274</v>
      </c>
      <c r="FD36" s="2">
        <v>41305</v>
      </c>
      <c r="FE36" s="2">
        <v>41333</v>
      </c>
      <c r="FF36" s="2">
        <v>41362</v>
      </c>
      <c r="FG36" s="2">
        <v>41394</v>
      </c>
      <c r="FH36" s="2">
        <v>41425</v>
      </c>
      <c r="FI36" s="2">
        <v>41453</v>
      </c>
      <c r="FJ36" s="2">
        <v>41486</v>
      </c>
      <c r="FK36" s="2">
        <v>41516</v>
      </c>
      <c r="FL36" s="2">
        <v>41547</v>
      </c>
      <c r="FM36" s="2">
        <v>41578</v>
      </c>
      <c r="FN36" s="2">
        <v>41607</v>
      </c>
      <c r="FO36" s="2">
        <v>41639</v>
      </c>
      <c r="FP36" s="2">
        <v>41670</v>
      </c>
      <c r="FQ36" s="2">
        <v>41698</v>
      </c>
      <c r="FR36" s="2">
        <v>41729</v>
      </c>
      <c r="FS36" s="2">
        <v>41759</v>
      </c>
      <c r="FT36" s="2">
        <v>41789</v>
      </c>
      <c r="FU36" s="2">
        <v>41820</v>
      </c>
      <c r="FV36" s="2">
        <v>41851</v>
      </c>
      <c r="FW36" s="2">
        <v>41880</v>
      </c>
      <c r="FX36" s="2">
        <v>41912</v>
      </c>
      <c r="FY36" s="2">
        <v>41943</v>
      </c>
      <c r="FZ36" s="2">
        <v>41971</v>
      </c>
      <c r="GA36" s="2">
        <v>42004</v>
      </c>
      <c r="GB36" s="2">
        <v>42034</v>
      </c>
      <c r="GC36" s="2">
        <v>42062</v>
      </c>
      <c r="GD36" s="2">
        <v>42094</v>
      </c>
    </row>
    <row r="37" spans="1:204" x14ac:dyDescent="0.25">
      <c r="A37" s="4"/>
      <c r="D37" s="3">
        <v>26667600</v>
      </c>
      <c r="E37">
        <v>25220200</v>
      </c>
      <c r="F37">
        <v>41242200</v>
      </c>
      <c r="G37">
        <v>24628400</v>
      </c>
      <c r="H37">
        <v>31327200</v>
      </c>
      <c r="I37">
        <v>32265400</v>
      </c>
      <c r="J37">
        <v>32725600</v>
      </c>
      <c r="K37">
        <v>35370000</v>
      </c>
      <c r="L37">
        <v>26139400</v>
      </c>
      <c r="M37">
        <v>47050600</v>
      </c>
      <c r="N37">
        <v>30209600</v>
      </c>
      <c r="O37">
        <v>29695400</v>
      </c>
      <c r="P37">
        <v>31601800</v>
      </c>
      <c r="Q37">
        <v>26484200</v>
      </c>
      <c r="R37">
        <v>52498400</v>
      </c>
      <c r="S37">
        <v>36354600</v>
      </c>
      <c r="T37">
        <v>28706800</v>
      </c>
      <c r="U37">
        <v>30364200</v>
      </c>
      <c r="V37">
        <v>51320400</v>
      </c>
      <c r="W37">
        <v>29882600</v>
      </c>
      <c r="X37">
        <v>21815000</v>
      </c>
      <c r="Y37">
        <v>37521000</v>
      </c>
      <c r="Z37">
        <v>23504000</v>
      </c>
      <c r="AA37">
        <v>22551000</v>
      </c>
      <c r="AB37">
        <v>41671400</v>
      </c>
      <c r="AC37">
        <v>57215800</v>
      </c>
      <c r="AD37">
        <v>32162800</v>
      </c>
      <c r="AE37">
        <v>68455000</v>
      </c>
      <c r="AF37">
        <v>64033600</v>
      </c>
      <c r="AG37">
        <v>40090600</v>
      </c>
      <c r="AH37">
        <v>61850600</v>
      </c>
      <c r="AI37">
        <v>34258200</v>
      </c>
      <c r="AJ37">
        <v>30138200</v>
      </c>
      <c r="AK37">
        <v>56910200</v>
      </c>
      <c r="AL37">
        <v>42458400</v>
      </c>
      <c r="AM37">
        <v>40910200</v>
      </c>
      <c r="AN37">
        <v>39832400</v>
      </c>
      <c r="AO37">
        <v>29657000</v>
      </c>
      <c r="AP37">
        <v>47350200</v>
      </c>
      <c r="AQ37">
        <v>48608600</v>
      </c>
      <c r="AR37">
        <v>32429800</v>
      </c>
      <c r="AS37">
        <v>39932000</v>
      </c>
      <c r="AT37">
        <v>31628600</v>
      </c>
      <c r="AU37">
        <v>20247000</v>
      </c>
      <c r="AV37">
        <v>20075600</v>
      </c>
      <c r="AW37">
        <v>28331600</v>
      </c>
      <c r="AX37">
        <v>25587200</v>
      </c>
      <c r="AY37">
        <v>23498600</v>
      </c>
      <c r="AZ37">
        <v>33042400</v>
      </c>
      <c r="BA37">
        <v>26791800</v>
      </c>
      <c r="BB37">
        <v>23975200</v>
      </c>
      <c r="BC37">
        <v>25239200</v>
      </c>
      <c r="BD37">
        <v>27190400</v>
      </c>
      <c r="BE37">
        <v>17510800</v>
      </c>
      <c r="BF37">
        <v>46058600</v>
      </c>
      <c r="BG37">
        <v>29518400</v>
      </c>
      <c r="BH37">
        <v>30657200</v>
      </c>
      <c r="BI37">
        <v>32128200</v>
      </c>
      <c r="BJ37">
        <v>28474400</v>
      </c>
      <c r="BK37">
        <v>25614400</v>
      </c>
      <c r="BL37">
        <v>21635000</v>
      </c>
      <c r="BM37">
        <v>36484200</v>
      </c>
      <c r="BN37">
        <v>31951600</v>
      </c>
      <c r="BO37">
        <v>48953600</v>
      </c>
      <c r="BP37">
        <v>40964000</v>
      </c>
      <c r="BQ37">
        <v>36496000</v>
      </c>
      <c r="BR37">
        <v>24649400</v>
      </c>
      <c r="BS37">
        <v>29634400</v>
      </c>
      <c r="BT37">
        <v>24132400</v>
      </c>
      <c r="BU37">
        <v>27672000</v>
      </c>
      <c r="BV37">
        <v>51728400</v>
      </c>
      <c r="BW37">
        <v>43620800</v>
      </c>
      <c r="BX37">
        <v>32783800</v>
      </c>
      <c r="BY37">
        <v>26886200</v>
      </c>
      <c r="BZ37">
        <v>38144200</v>
      </c>
      <c r="CA37">
        <v>30492400</v>
      </c>
      <c r="CB37">
        <v>45484000</v>
      </c>
      <c r="CC37">
        <v>48606000</v>
      </c>
      <c r="CD37">
        <v>23376600</v>
      </c>
      <c r="CE37">
        <v>26666200</v>
      </c>
      <c r="CF37">
        <v>19188800</v>
      </c>
      <c r="CG37">
        <v>20811400</v>
      </c>
      <c r="CH37">
        <v>34608200</v>
      </c>
      <c r="CI37">
        <v>19428600</v>
      </c>
      <c r="CJ37">
        <v>22030400</v>
      </c>
      <c r="CK37">
        <v>22785800</v>
      </c>
      <c r="CL37">
        <v>26561000</v>
      </c>
      <c r="CM37">
        <v>18094600</v>
      </c>
      <c r="CN37">
        <v>27165800</v>
      </c>
      <c r="CO37">
        <v>22793200</v>
      </c>
      <c r="CP37">
        <v>24007800</v>
      </c>
      <c r="CQ37">
        <v>28945200</v>
      </c>
      <c r="CR37">
        <v>14525900</v>
      </c>
      <c r="CS37">
        <v>13792700</v>
      </c>
      <c r="CT37">
        <v>18763400</v>
      </c>
      <c r="CU37">
        <v>14338200</v>
      </c>
      <c r="CV37">
        <v>25604700</v>
      </c>
      <c r="CW37">
        <v>19963800</v>
      </c>
      <c r="CX37">
        <v>19164500</v>
      </c>
      <c r="CY37">
        <v>18795500</v>
      </c>
      <c r="CZ37">
        <v>19846400</v>
      </c>
      <c r="DA37">
        <v>17269100</v>
      </c>
      <c r="DB37">
        <v>17721100</v>
      </c>
      <c r="DC37">
        <v>12809600</v>
      </c>
      <c r="DD37">
        <v>20247500</v>
      </c>
      <c r="DE37">
        <v>25277100</v>
      </c>
      <c r="DF37">
        <v>16720400</v>
      </c>
      <c r="DG37">
        <v>17126500</v>
      </c>
      <c r="DH37">
        <v>15449100</v>
      </c>
      <c r="DI37">
        <v>14635200</v>
      </c>
      <c r="DJ37">
        <v>21311400</v>
      </c>
      <c r="DK37">
        <v>14419700</v>
      </c>
      <c r="DL37">
        <v>15564000</v>
      </c>
      <c r="DM37">
        <v>16588900</v>
      </c>
      <c r="DN37">
        <v>12654400</v>
      </c>
      <c r="DO37">
        <v>12297100</v>
      </c>
      <c r="DP37">
        <v>14974100</v>
      </c>
      <c r="DQ37">
        <v>14084900</v>
      </c>
      <c r="DR37">
        <v>11744200</v>
      </c>
      <c r="DS37">
        <v>11718600</v>
      </c>
      <c r="DT37">
        <v>12818600</v>
      </c>
      <c r="DU37">
        <v>15240000</v>
      </c>
      <c r="DV37">
        <v>12528500</v>
      </c>
      <c r="DW37">
        <v>15684900</v>
      </c>
      <c r="DX37">
        <v>18909900</v>
      </c>
      <c r="DY37">
        <v>17942400</v>
      </c>
      <c r="DZ37">
        <v>20165700</v>
      </c>
      <c r="EA37">
        <v>14213200</v>
      </c>
      <c r="EB37">
        <v>12866828</v>
      </c>
      <c r="EC37">
        <v>12892770</v>
      </c>
      <c r="ED37">
        <v>18883741</v>
      </c>
      <c r="EE37">
        <v>12204750</v>
      </c>
      <c r="EF37">
        <v>11535426</v>
      </c>
      <c r="EG37">
        <v>9481236</v>
      </c>
      <c r="EH37">
        <v>15489233</v>
      </c>
      <c r="EI37">
        <v>12885989</v>
      </c>
      <c r="EJ37">
        <v>17191721</v>
      </c>
      <c r="EK37">
        <v>12120165</v>
      </c>
      <c r="EL37">
        <v>7582353</v>
      </c>
      <c r="EM37">
        <v>18625966</v>
      </c>
      <c r="EN37">
        <v>13351818</v>
      </c>
      <c r="EO37">
        <v>12964164</v>
      </c>
      <c r="EP37">
        <v>10228454</v>
      </c>
      <c r="EQ37">
        <v>8993328</v>
      </c>
      <c r="ER37">
        <v>8794861</v>
      </c>
      <c r="ES37">
        <v>8814098</v>
      </c>
      <c r="ET37">
        <v>9779720</v>
      </c>
      <c r="EU37">
        <v>8501236</v>
      </c>
      <c r="EV37">
        <v>10809140</v>
      </c>
      <c r="EW37">
        <v>8854312</v>
      </c>
      <c r="EX37">
        <v>12944288</v>
      </c>
      <c r="EY37">
        <v>12082696</v>
      </c>
      <c r="EZ37">
        <v>9380000</v>
      </c>
      <c r="FA37">
        <v>9620590</v>
      </c>
      <c r="FB37">
        <v>8058842</v>
      </c>
      <c r="FC37">
        <v>6854825</v>
      </c>
      <c r="FD37">
        <v>9184148</v>
      </c>
      <c r="FE37">
        <v>7622150</v>
      </c>
      <c r="FF37">
        <v>7174360</v>
      </c>
      <c r="FG37">
        <v>7386100</v>
      </c>
      <c r="FH37">
        <v>15854379</v>
      </c>
      <c r="FI37">
        <v>17319926</v>
      </c>
      <c r="FJ37">
        <v>11547452</v>
      </c>
      <c r="FK37">
        <v>9292674</v>
      </c>
      <c r="FL37">
        <v>9931387</v>
      </c>
      <c r="FM37">
        <v>11178464</v>
      </c>
      <c r="FN37">
        <v>10197064</v>
      </c>
      <c r="FO37">
        <v>12866820</v>
      </c>
      <c r="FP37">
        <v>11815038</v>
      </c>
      <c r="FQ37">
        <v>10675222</v>
      </c>
      <c r="FR37">
        <v>12241488</v>
      </c>
      <c r="FS37">
        <v>22814426</v>
      </c>
      <c r="FT37">
        <v>11618786</v>
      </c>
      <c r="FU37">
        <v>9911750</v>
      </c>
      <c r="FV37">
        <v>4599057</v>
      </c>
      <c r="FW37">
        <v>6078641</v>
      </c>
      <c r="FX37">
        <v>5212343</v>
      </c>
      <c r="FY37">
        <v>8493344</v>
      </c>
      <c r="FZ37">
        <v>9214481</v>
      </c>
      <c r="GA37">
        <v>6939382</v>
      </c>
      <c r="GB37">
        <v>6407099</v>
      </c>
      <c r="GC37">
        <v>5549112</v>
      </c>
      <c r="GD37">
        <v>6966316</v>
      </c>
    </row>
    <row r="38" spans="1:204" x14ac:dyDescent="0.25">
      <c r="A38" s="1" t="s">
        <v>20</v>
      </c>
      <c r="B38" t="s">
        <v>1157</v>
      </c>
      <c r="C38" t="s">
        <v>1183</v>
      </c>
      <c r="D38" s="2">
        <f>_xll.BDH(A38, "volume", B38, C38, "Direction", "H", "Period", "M","cols=75;rows=2")</f>
        <v>36556</v>
      </c>
      <c r="E38" s="2">
        <v>36585</v>
      </c>
      <c r="F38" s="2">
        <v>36616</v>
      </c>
      <c r="G38" s="2">
        <v>36644</v>
      </c>
      <c r="H38" s="2">
        <v>36677</v>
      </c>
      <c r="I38" s="2">
        <v>36707</v>
      </c>
      <c r="J38" s="2">
        <v>36738</v>
      </c>
      <c r="K38" s="2">
        <v>36769</v>
      </c>
      <c r="L38" s="2">
        <v>36798</v>
      </c>
      <c r="M38" s="2">
        <v>36830</v>
      </c>
      <c r="N38" s="2">
        <v>36860</v>
      </c>
      <c r="O38" s="2">
        <v>36889</v>
      </c>
      <c r="P38" s="2">
        <v>36922</v>
      </c>
      <c r="Q38" s="2">
        <v>36950</v>
      </c>
      <c r="R38" s="2">
        <v>36980</v>
      </c>
      <c r="S38" s="2">
        <v>37011</v>
      </c>
      <c r="T38" s="2">
        <v>37042</v>
      </c>
      <c r="U38" s="2">
        <v>37071</v>
      </c>
      <c r="V38" s="2">
        <v>37103</v>
      </c>
      <c r="W38" s="2">
        <v>37134</v>
      </c>
      <c r="X38" s="2">
        <v>37162</v>
      </c>
      <c r="Y38" s="2">
        <v>37195</v>
      </c>
      <c r="Z38" s="2">
        <v>37225</v>
      </c>
      <c r="AA38" s="2">
        <v>37256</v>
      </c>
      <c r="AB38" s="2">
        <v>37287</v>
      </c>
      <c r="AC38" s="2">
        <v>37315</v>
      </c>
      <c r="AD38" s="2">
        <v>37344</v>
      </c>
      <c r="AE38" s="2">
        <v>37376</v>
      </c>
      <c r="AF38" s="2">
        <v>37407</v>
      </c>
      <c r="AG38" s="2">
        <v>37435</v>
      </c>
      <c r="AH38" s="2">
        <v>37468</v>
      </c>
      <c r="AI38" s="2">
        <v>37498</v>
      </c>
      <c r="AJ38" s="2">
        <v>37529</v>
      </c>
      <c r="AK38" s="2">
        <v>37560</v>
      </c>
      <c r="AL38" s="2">
        <v>37589</v>
      </c>
      <c r="AM38" s="2">
        <v>37621</v>
      </c>
      <c r="AN38" s="2">
        <v>37652</v>
      </c>
      <c r="AO38" s="2">
        <v>37680</v>
      </c>
      <c r="AP38" s="2">
        <v>37711</v>
      </c>
      <c r="AQ38" s="2">
        <v>37741</v>
      </c>
      <c r="AR38" s="2">
        <v>37771</v>
      </c>
      <c r="AS38" s="2">
        <v>37802</v>
      </c>
      <c r="AT38" s="2">
        <v>37833</v>
      </c>
      <c r="AU38" s="2">
        <v>37862</v>
      </c>
      <c r="AV38" s="2">
        <v>37894</v>
      </c>
      <c r="AW38" s="2">
        <v>37925</v>
      </c>
      <c r="AX38" s="2">
        <v>37953</v>
      </c>
      <c r="AY38" s="2">
        <v>37986</v>
      </c>
      <c r="AZ38" s="2">
        <v>38016</v>
      </c>
      <c r="BA38" s="2">
        <v>38044</v>
      </c>
      <c r="BB38" s="2">
        <v>38077</v>
      </c>
      <c r="BC38" s="2">
        <v>38107</v>
      </c>
      <c r="BD38" s="2">
        <v>38138</v>
      </c>
      <c r="BE38" s="2">
        <v>38168</v>
      </c>
      <c r="BF38" s="2">
        <v>38198</v>
      </c>
      <c r="BG38" s="2">
        <v>38230</v>
      </c>
      <c r="BH38" s="2">
        <v>38260</v>
      </c>
      <c r="BI38" s="2">
        <v>38289</v>
      </c>
      <c r="BJ38" s="2">
        <v>38321</v>
      </c>
      <c r="BK38" s="2">
        <v>38352</v>
      </c>
      <c r="BL38" s="2">
        <v>38383</v>
      </c>
      <c r="BM38" s="2">
        <v>38411</v>
      </c>
      <c r="BN38" s="2">
        <v>38442</v>
      </c>
      <c r="BO38" s="2">
        <v>38471</v>
      </c>
      <c r="BP38" s="2">
        <v>38503</v>
      </c>
      <c r="BQ38" s="2">
        <v>38533</v>
      </c>
      <c r="BR38" s="2">
        <v>38562</v>
      </c>
      <c r="BS38" s="2">
        <v>38595</v>
      </c>
      <c r="BT38" s="2">
        <v>38625</v>
      </c>
      <c r="BU38" s="2">
        <v>38656</v>
      </c>
      <c r="BV38" s="2">
        <v>38686</v>
      </c>
      <c r="BW38" s="2">
        <v>38716</v>
      </c>
      <c r="BX38" s="2">
        <v>38748</v>
      </c>
      <c r="BY38" s="2">
        <v>38776</v>
      </c>
      <c r="BZ38" s="2">
        <v>38807</v>
      </c>
    </row>
    <row r="39" spans="1:204" x14ac:dyDescent="0.25">
      <c r="A39" s="4"/>
      <c r="D39" s="3">
        <v>8712600</v>
      </c>
      <c r="E39">
        <v>7545750</v>
      </c>
      <c r="F39">
        <v>10313100</v>
      </c>
      <c r="G39">
        <v>7614300</v>
      </c>
      <c r="H39">
        <v>9522150</v>
      </c>
      <c r="I39">
        <v>11044200</v>
      </c>
      <c r="J39">
        <v>7571550</v>
      </c>
      <c r="K39">
        <v>8703300</v>
      </c>
      <c r="L39">
        <v>7239450</v>
      </c>
      <c r="M39">
        <v>10865850</v>
      </c>
      <c r="N39">
        <v>8869800</v>
      </c>
      <c r="O39">
        <v>12632700</v>
      </c>
      <c r="P39">
        <v>11833950</v>
      </c>
      <c r="Q39">
        <v>10809000</v>
      </c>
      <c r="R39">
        <v>14718900</v>
      </c>
      <c r="S39">
        <v>9980250</v>
      </c>
      <c r="T39">
        <v>12783700</v>
      </c>
      <c r="U39">
        <v>8072400</v>
      </c>
      <c r="V39">
        <v>7293700</v>
      </c>
      <c r="W39">
        <v>5568600</v>
      </c>
      <c r="X39">
        <v>10534600</v>
      </c>
      <c r="Y39">
        <v>14042000</v>
      </c>
      <c r="Z39">
        <v>7689500</v>
      </c>
      <c r="AA39">
        <v>6944900</v>
      </c>
      <c r="AB39">
        <v>8827600</v>
      </c>
      <c r="AC39">
        <v>13612900</v>
      </c>
      <c r="AD39">
        <v>11141500</v>
      </c>
      <c r="AE39">
        <v>9369300</v>
      </c>
      <c r="AF39">
        <v>14502100</v>
      </c>
      <c r="AG39">
        <v>9743200</v>
      </c>
      <c r="AH39">
        <v>17463000</v>
      </c>
      <c r="AI39">
        <v>12251600</v>
      </c>
      <c r="AJ39">
        <v>9567900</v>
      </c>
      <c r="AK39">
        <v>13851900</v>
      </c>
      <c r="AL39">
        <v>11601400</v>
      </c>
      <c r="AM39">
        <v>13265500</v>
      </c>
      <c r="AN39">
        <v>9496700</v>
      </c>
      <c r="AO39">
        <v>11399900</v>
      </c>
      <c r="AP39">
        <v>12706800</v>
      </c>
      <c r="AQ39">
        <v>12351200</v>
      </c>
      <c r="AR39">
        <v>13895700</v>
      </c>
      <c r="AS39">
        <v>12004100</v>
      </c>
      <c r="AT39">
        <v>13066000</v>
      </c>
      <c r="AU39">
        <v>11564400</v>
      </c>
      <c r="AV39">
        <v>8541900</v>
      </c>
      <c r="AW39">
        <v>10918900</v>
      </c>
      <c r="AX39">
        <v>10181957</v>
      </c>
      <c r="AY39">
        <v>7648600</v>
      </c>
      <c r="AZ39">
        <v>9120500</v>
      </c>
      <c r="BA39">
        <v>10528600</v>
      </c>
      <c r="BB39">
        <v>9997500</v>
      </c>
      <c r="BC39">
        <v>12386300</v>
      </c>
      <c r="BD39">
        <v>13140000</v>
      </c>
      <c r="BE39">
        <v>8286400</v>
      </c>
      <c r="BF39">
        <v>13730800</v>
      </c>
      <c r="BG39">
        <v>12672200</v>
      </c>
      <c r="BH39">
        <v>9633200</v>
      </c>
      <c r="BI39">
        <v>11149900</v>
      </c>
      <c r="BJ39">
        <v>9237800</v>
      </c>
      <c r="BK39">
        <v>11108500</v>
      </c>
      <c r="BL39">
        <v>9021700</v>
      </c>
      <c r="BM39">
        <v>11031800</v>
      </c>
      <c r="BN39">
        <v>11571000</v>
      </c>
      <c r="BO39">
        <v>12428200</v>
      </c>
      <c r="BP39">
        <v>11470800</v>
      </c>
      <c r="BQ39">
        <v>11666900</v>
      </c>
      <c r="BR39">
        <v>8295600</v>
      </c>
      <c r="BS39">
        <v>9956100</v>
      </c>
      <c r="BT39">
        <v>10020400</v>
      </c>
      <c r="BU39">
        <v>23030800</v>
      </c>
      <c r="BV39">
        <v>17690400</v>
      </c>
      <c r="BW39">
        <v>9311300</v>
      </c>
      <c r="BX39">
        <v>9854700</v>
      </c>
      <c r="BY39">
        <v>11197900</v>
      </c>
      <c r="BZ39">
        <v>28800300</v>
      </c>
    </row>
    <row r="40" spans="1:204" x14ac:dyDescent="0.25">
      <c r="A40" s="1" t="s">
        <v>21</v>
      </c>
      <c r="B40" t="s">
        <v>1157</v>
      </c>
      <c r="C40" t="s">
        <v>1183</v>
      </c>
      <c r="D40" s="2">
        <f>_xll.BDH(A40, "volume", B40, C40, "Direction", "H", "Period", "M","cols=78;rows=2")</f>
        <v>36556</v>
      </c>
      <c r="E40" s="2">
        <v>36585</v>
      </c>
      <c r="F40" s="2">
        <v>36616</v>
      </c>
      <c r="G40" s="2">
        <v>36644</v>
      </c>
      <c r="H40" s="2">
        <v>36677</v>
      </c>
      <c r="I40" s="2">
        <v>36707</v>
      </c>
      <c r="J40" s="2">
        <v>36738</v>
      </c>
      <c r="K40" s="2">
        <v>36769</v>
      </c>
      <c r="L40" s="2">
        <v>36798</v>
      </c>
      <c r="M40" s="2">
        <v>36830</v>
      </c>
      <c r="N40" s="2">
        <v>36860</v>
      </c>
      <c r="O40" s="2">
        <v>36889</v>
      </c>
      <c r="P40" s="2">
        <v>36922</v>
      </c>
      <c r="Q40" s="2">
        <v>36950</v>
      </c>
      <c r="R40" s="2">
        <v>36980</v>
      </c>
      <c r="S40" s="2">
        <v>37011</v>
      </c>
      <c r="T40" s="2">
        <v>37042</v>
      </c>
      <c r="U40" s="2">
        <v>37071</v>
      </c>
      <c r="V40" s="2">
        <v>37103</v>
      </c>
      <c r="W40" s="2">
        <v>37134</v>
      </c>
      <c r="X40" s="2">
        <v>37162</v>
      </c>
      <c r="Y40" s="2">
        <v>37195</v>
      </c>
      <c r="Z40" s="2">
        <v>37225</v>
      </c>
      <c r="AA40" s="2">
        <v>37256</v>
      </c>
      <c r="AB40" s="2">
        <v>37287</v>
      </c>
      <c r="AC40" s="2">
        <v>37315</v>
      </c>
      <c r="AD40" s="2">
        <v>37344</v>
      </c>
      <c r="AE40" s="2">
        <v>37376</v>
      </c>
      <c r="AF40" s="2">
        <v>37407</v>
      </c>
      <c r="AG40" s="2">
        <v>37435</v>
      </c>
      <c r="AH40" s="2">
        <v>37468</v>
      </c>
      <c r="AI40" s="2">
        <v>37498</v>
      </c>
      <c r="AJ40" s="2">
        <v>37529</v>
      </c>
      <c r="AK40" s="2">
        <v>37560</v>
      </c>
      <c r="AL40" s="2">
        <v>37589</v>
      </c>
      <c r="AM40" s="2">
        <v>37621</v>
      </c>
      <c r="AN40" s="2">
        <v>37652</v>
      </c>
      <c r="AO40" s="2">
        <v>37680</v>
      </c>
      <c r="AP40" s="2">
        <v>37711</v>
      </c>
      <c r="AQ40" s="2">
        <v>37741</v>
      </c>
      <c r="AR40" s="2">
        <v>37771</v>
      </c>
      <c r="AS40" s="2">
        <v>37802</v>
      </c>
      <c r="AT40" s="2">
        <v>37833</v>
      </c>
      <c r="AU40" s="2">
        <v>37862</v>
      </c>
      <c r="AV40" s="2">
        <v>37894</v>
      </c>
      <c r="AW40" s="2">
        <v>37925</v>
      </c>
      <c r="AX40" s="2">
        <v>37953</v>
      </c>
      <c r="AY40" s="2">
        <v>37986</v>
      </c>
      <c r="AZ40" s="2">
        <v>38016</v>
      </c>
      <c r="BA40" s="2">
        <v>38044</v>
      </c>
      <c r="BB40" s="2">
        <v>38077</v>
      </c>
      <c r="BC40" s="2">
        <v>38107</v>
      </c>
      <c r="BD40" s="2">
        <v>38138</v>
      </c>
      <c r="BE40" s="2">
        <v>38168</v>
      </c>
      <c r="BF40" s="2">
        <v>38198</v>
      </c>
      <c r="BG40" s="2">
        <v>38230</v>
      </c>
      <c r="BH40" s="2">
        <v>38260</v>
      </c>
      <c r="BI40" s="2">
        <v>38289</v>
      </c>
      <c r="BJ40" s="2">
        <v>38321</v>
      </c>
      <c r="BK40" s="2">
        <v>38352</v>
      </c>
      <c r="BL40" s="2">
        <v>38383</v>
      </c>
      <c r="BM40" s="2">
        <v>38411</v>
      </c>
      <c r="BN40" s="2">
        <v>38442</v>
      </c>
      <c r="BO40" s="2">
        <v>38471</v>
      </c>
      <c r="BP40" s="2">
        <v>38503</v>
      </c>
      <c r="BQ40" s="2">
        <v>38533</v>
      </c>
      <c r="BR40" s="2">
        <v>38562</v>
      </c>
      <c r="BS40" s="2">
        <v>38595</v>
      </c>
      <c r="BT40" s="2">
        <v>38625</v>
      </c>
      <c r="BU40" s="2">
        <v>38656</v>
      </c>
      <c r="BV40" s="2">
        <v>38686</v>
      </c>
      <c r="BW40" s="2">
        <v>38716</v>
      </c>
      <c r="BX40" s="2">
        <v>38748</v>
      </c>
      <c r="BY40" s="2">
        <v>38776</v>
      </c>
      <c r="BZ40" s="2">
        <v>38807</v>
      </c>
      <c r="CA40" s="2">
        <v>38835</v>
      </c>
      <c r="CB40" s="2">
        <v>38868</v>
      </c>
      <c r="CC40" s="2">
        <v>38898</v>
      </c>
    </row>
    <row r="41" spans="1:204" x14ac:dyDescent="0.25">
      <c r="A41" s="4"/>
      <c r="D41" s="3">
        <v>22841500</v>
      </c>
      <c r="E41">
        <v>25108500</v>
      </c>
      <c r="F41">
        <v>30484400</v>
      </c>
      <c r="G41">
        <v>22045700</v>
      </c>
      <c r="H41">
        <v>21325700</v>
      </c>
      <c r="I41">
        <v>24600200</v>
      </c>
      <c r="J41">
        <v>19918300</v>
      </c>
      <c r="K41">
        <v>42555800</v>
      </c>
      <c r="L41">
        <v>42436600</v>
      </c>
      <c r="M41">
        <v>41563400</v>
      </c>
      <c r="N41">
        <v>27281100</v>
      </c>
      <c r="O41">
        <v>32210800</v>
      </c>
      <c r="P41">
        <v>25168000</v>
      </c>
      <c r="Q41">
        <v>18696400</v>
      </c>
      <c r="R41">
        <v>31873900</v>
      </c>
      <c r="S41">
        <v>30613500</v>
      </c>
      <c r="T41">
        <v>25564900</v>
      </c>
      <c r="U41">
        <v>25937300</v>
      </c>
      <c r="V41">
        <v>24791700</v>
      </c>
      <c r="W41">
        <v>30756500</v>
      </c>
      <c r="X41">
        <v>29057900</v>
      </c>
      <c r="Y41">
        <v>28979200</v>
      </c>
      <c r="Z41">
        <v>16010600</v>
      </c>
      <c r="AA41">
        <v>29361600</v>
      </c>
      <c r="AB41">
        <v>23373600</v>
      </c>
      <c r="AC41">
        <v>21918800</v>
      </c>
      <c r="AD41">
        <v>26586800</v>
      </c>
      <c r="AE41">
        <v>22953600</v>
      </c>
      <c r="AF41">
        <v>27691300</v>
      </c>
      <c r="AG41">
        <v>29824700</v>
      </c>
      <c r="AH41">
        <v>30472600</v>
      </c>
      <c r="AI41">
        <v>30616000</v>
      </c>
      <c r="AJ41">
        <v>39678300</v>
      </c>
      <c r="AK41">
        <v>42137200</v>
      </c>
      <c r="AL41">
        <v>50203200</v>
      </c>
      <c r="AM41">
        <v>36884000</v>
      </c>
      <c r="AN41">
        <v>28025700</v>
      </c>
      <c r="AO41">
        <v>31817300</v>
      </c>
      <c r="AP41">
        <v>33176500</v>
      </c>
      <c r="AQ41">
        <v>27000800</v>
      </c>
      <c r="AR41">
        <v>31066300</v>
      </c>
      <c r="AS41">
        <v>45925100</v>
      </c>
      <c r="AT41">
        <v>27862700</v>
      </c>
      <c r="AU41">
        <v>26756400</v>
      </c>
      <c r="AV41">
        <v>46459200</v>
      </c>
      <c r="AW41">
        <v>42320100</v>
      </c>
      <c r="AX41">
        <v>23601100</v>
      </c>
      <c r="AY41">
        <v>36835000</v>
      </c>
      <c r="AZ41">
        <v>40920700</v>
      </c>
      <c r="BA41">
        <v>36697800</v>
      </c>
      <c r="BB41">
        <v>44537800</v>
      </c>
      <c r="BC41">
        <v>43234500</v>
      </c>
      <c r="BD41">
        <v>51145600</v>
      </c>
      <c r="BE41">
        <v>44836600</v>
      </c>
      <c r="BF41">
        <v>35189900</v>
      </c>
      <c r="BG41">
        <v>31907000</v>
      </c>
      <c r="BH41">
        <v>35598500</v>
      </c>
      <c r="BI41">
        <v>38879800</v>
      </c>
      <c r="BJ41">
        <v>32387100</v>
      </c>
      <c r="BK41">
        <v>56039700</v>
      </c>
      <c r="BL41">
        <v>30210500</v>
      </c>
      <c r="BM41">
        <v>28792300</v>
      </c>
      <c r="BN41">
        <v>75684200</v>
      </c>
      <c r="BO41">
        <v>49376300</v>
      </c>
      <c r="BP41">
        <v>45022900</v>
      </c>
      <c r="BQ41">
        <v>61662500</v>
      </c>
      <c r="BR41">
        <v>40949200</v>
      </c>
      <c r="BS41">
        <v>47532900</v>
      </c>
      <c r="BT41">
        <v>188782200</v>
      </c>
      <c r="BU41">
        <v>78210400</v>
      </c>
      <c r="BV41">
        <v>58287400</v>
      </c>
      <c r="BW41">
        <v>102538800</v>
      </c>
      <c r="BX41">
        <v>113310300</v>
      </c>
      <c r="BY41">
        <v>41587500</v>
      </c>
      <c r="BZ41">
        <v>39620600</v>
      </c>
      <c r="CA41">
        <v>24458000</v>
      </c>
      <c r="CB41">
        <v>38174200</v>
      </c>
      <c r="CC41">
        <v>7011400</v>
      </c>
    </row>
    <row r="42" spans="1:204" x14ac:dyDescent="0.25">
      <c r="A42" s="1" t="s">
        <v>22</v>
      </c>
      <c r="B42" t="s">
        <v>1157</v>
      </c>
      <c r="C42" t="s">
        <v>1186</v>
      </c>
      <c r="D42" s="2">
        <f>_xll.BDH(A42, "volume", B42, C42, "Direction", "H", "Period", "M","cols=93;rows=2")</f>
        <v>36556</v>
      </c>
      <c r="E42" s="2">
        <v>36585</v>
      </c>
      <c r="F42" s="2">
        <v>36616</v>
      </c>
      <c r="G42" s="2">
        <v>36644</v>
      </c>
      <c r="H42" s="2">
        <v>36677</v>
      </c>
      <c r="I42" s="2">
        <v>36707</v>
      </c>
      <c r="J42" s="2">
        <v>36738</v>
      </c>
      <c r="K42" s="2">
        <v>36769</v>
      </c>
      <c r="L42" s="2">
        <v>36798</v>
      </c>
      <c r="M42" s="2">
        <v>36830</v>
      </c>
      <c r="N42" s="2">
        <v>36860</v>
      </c>
      <c r="O42" s="2">
        <v>36889</v>
      </c>
      <c r="P42" s="2">
        <v>36922</v>
      </c>
      <c r="Q42" s="2">
        <v>36950</v>
      </c>
      <c r="R42" s="2">
        <v>36980</v>
      </c>
      <c r="S42" s="2">
        <v>37011</v>
      </c>
      <c r="T42" s="2">
        <v>37042</v>
      </c>
      <c r="U42" s="2">
        <v>37071</v>
      </c>
      <c r="V42" s="2">
        <v>37103</v>
      </c>
      <c r="W42" s="2">
        <v>37134</v>
      </c>
      <c r="X42" s="2">
        <v>37162</v>
      </c>
      <c r="Y42" s="2">
        <v>37195</v>
      </c>
      <c r="Z42" s="2">
        <v>37225</v>
      </c>
      <c r="AA42" s="2">
        <v>37256</v>
      </c>
      <c r="AB42" s="2">
        <v>37287</v>
      </c>
      <c r="AC42" s="2">
        <v>37315</v>
      </c>
      <c r="AD42" s="2">
        <v>37344</v>
      </c>
      <c r="AE42" s="2">
        <v>37376</v>
      </c>
      <c r="AF42" s="2">
        <v>37407</v>
      </c>
      <c r="AG42" s="2">
        <v>37435</v>
      </c>
      <c r="AH42" s="2">
        <v>37468</v>
      </c>
      <c r="AI42" s="2">
        <v>37498</v>
      </c>
      <c r="AJ42" s="2">
        <v>37529</v>
      </c>
      <c r="AK42" s="2">
        <v>37560</v>
      </c>
      <c r="AL42" s="2">
        <v>37589</v>
      </c>
      <c r="AM42" s="2">
        <v>37621</v>
      </c>
      <c r="AN42" s="2">
        <v>37652</v>
      </c>
      <c r="AO42" s="2">
        <v>37680</v>
      </c>
      <c r="AP42" s="2">
        <v>37711</v>
      </c>
      <c r="AQ42" s="2">
        <v>37741</v>
      </c>
      <c r="AR42" s="2">
        <v>37771</v>
      </c>
      <c r="AS42" s="2">
        <v>37802</v>
      </c>
      <c r="AT42" s="2">
        <v>37833</v>
      </c>
      <c r="AU42" s="2">
        <v>37862</v>
      </c>
      <c r="AV42" s="2">
        <v>37894</v>
      </c>
      <c r="AW42" s="2">
        <v>37925</v>
      </c>
      <c r="AX42" s="2">
        <v>37953</v>
      </c>
      <c r="AY42" s="2">
        <v>37986</v>
      </c>
      <c r="AZ42" s="2">
        <v>38016</v>
      </c>
      <c r="BA42" s="2">
        <v>38044</v>
      </c>
      <c r="BB42" s="2">
        <v>38077</v>
      </c>
      <c r="BC42" s="2">
        <v>38107</v>
      </c>
      <c r="BD42" s="2">
        <v>38138</v>
      </c>
      <c r="BE42" s="2">
        <v>38168</v>
      </c>
      <c r="BF42" s="2">
        <v>38198</v>
      </c>
      <c r="BG42" s="2">
        <v>38230</v>
      </c>
      <c r="BH42" s="2">
        <v>38260</v>
      </c>
      <c r="BI42" s="2">
        <v>38289</v>
      </c>
      <c r="BJ42" s="2">
        <v>38321</v>
      </c>
      <c r="BK42" s="2">
        <v>38352</v>
      </c>
      <c r="BL42" s="2">
        <v>38383</v>
      </c>
      <c r="BM42" s="2">
        <v>38411</v>
      </c>
      <c r="BN42" s="2">
        <v>38442</v>
      </c>
      <c r="BO42" s="2">
        <v>38471</v>
      </c>
      <c r="BP42" s="2">
        <v>38503</v>
      </c>
      <c r="BQ42" s="2">
        <v>38533</v>
      </c>
      <c r="BR42" s="2">
        <v>38562</v>
      </c>
      <c r="BS42" s="2">
        <v>38595</v>
      </c>
      <c r="BT42" s="2">
        <v>38625</v>
      </c>
      <c r="BU42" s="2">
        <v>38656</v>
      </c>
      <c r="BV42" s="2">
        <v>38686</v>
      </c>
      <c r="BW42" s="2">
        <v>38716</v>
      </c>
      <c r="BX42" s="2">
        <v>38748</v>
      </c>
      <c r="BY42" s="2">
        <v>38776</v>
      </c>
      <c r="BZ42" s="2">
        <v>38807</v>
      </c>
      <c r="CA42" s="2">
        <v>38835</v>
      </c>
      <c r="CB42" s="2">
        <v>38868</v>
      </c>
      <c r="CC42" s="2">
        <v>38898</v>
      </c>
      <c r="CD42" s="2">
        <v>38929</v>
      </c>
      <c r="CE42" s="2">
        <v>38960</v>
      </c>
      <c r="CF42" s="2">
        <v>38989</v>
      </c>
      <c r="CG42" s="2">
        <v>39021</v>
      </c>
      <c r="CH42" s="2">
        <v>39051</v>
      </c>
      <c r="CI42" s="2">
        <v>39080</v>
      </c>
      <c r="CJ42" s="2">
        <v>39113</v>
      </c>
      <c r="CK42" s="2">
        <v>39141</v>
      </c>
      <c r="CL42" s="2">
        <v>39171</v>
      </c>
      <c r="CM42" s="2">
        <v>39202</v>
      </c>
      <c r="CN42" s="2">
        <v>39233</v>
      </c>
      <c r="CO42" s="2">
        <v>39262</v>
      </c>
      <c r="CP42" s="2">
        <v>39294</v>
      </c>
      <c r="CQ42" s="2">
        <v>39325</v>
      </c>
      <c r="CR42" s="2">
        <v>39353</v>
      </c>
    </row>
    <row r="43" spans="1:204" x14ac:dyDescent="0.25">
      <c r="A43" s="4"/>
      <c r="D43" s="3">
        <v>66519600</v>
      </c>
      <c r="E43">
        <v>62927800</v>
      </c>
      <c r="F43">
        <v>97021200</v>
      </c>
      <c r="G43">
        <v>68234400</v>
      </c>
      <c r="H43">
        <v>57185600</v>
      </c>
      <c r="I43">
        <v>58615400</v>
      </c>
      <c r="J43">
        <v>63862800</v>
      </c>
      <c r="K43">
        <v>52896800</v>
      </c>
      <c r="L43">
        <v>108997600</v>
      </c>
      <c r="M43">
        <v>67691400</v>
      </c>
      <c r="N43">
        <v>39631200</v>
      </c>
      <c r="O43">
        <v>64106000</v>
      </c>
      <c r="P43">
        <v>97296400</v>
      </c>
      <c r="Q43">
        <v>70321800</v>
      </c>
      <c r="R43">
        <v>83775000</v>
      </c>
      <c r="S43">
        <v>66403200</v>
      </c>
      <c r="T43">
        <v>52908200</v>
      </c>
      <c r="U43">
        <v>58920000</v>
      </c>
      <c r="V43">
        <v>66055800</v>
      </c>
      <c r="W43">
        <v>56530000</v>
      </c>
      <c r="X43">
        <v>77959000</v>
      </c>
      <c r="Y43">
        <v>100946200</v>
      </c>
      <c r="Z43">
        <v>62057400</v>
      </c>
      <c r="AA43">
        <v>59094800</v>
      </c>
      <c r="AB43">
        <v>69892600</v>
      </c>
      <c r="AC43">
        <v>55109000</v>
      </c>
      <c r="AD43">
        <v>50442600</v>
      </c>
      <c r="AE43">
        <v>105362200</v>
      </c>
      <c r="AF43">
        <v>84208400</v>
      </c>
      <c r="AG43">
        <v>66290100</v>
      </c>
      <c r="AH43">
        <v>90320700</v>
      </c>
      <c r="AI43">
        <v>61827100</v>
      </c>
      <c r="AJ43">
        <v>90901200</v>
      </c>
      <c r="AK43">
        <v>116558200</v>
      </c>
      <c r="AL43">
        <v>56736700</v>
      </c>
      <c r="AM43">
        <v>52537700</v>
      </c>
      <c r="AN43">
        <v>57957800</v>
      </c>
      <c r="AO43">
        <v>48404100</v>
      </c>
      <c r="AP43">
        <v>61412500</v>
      </c>
      <c r="AQ43">
        <v>123627400</v>
      </c>
      <c r="AR43">
        <v>84756200</v>
      </c>
      <c r="AS43">
        <v>81990400</v>
      </c>
      <c r="AT43">
        <v>85481300</v>
      </c>
      <c r="AU43">
        <v>74688500</v>
      </c>
      <c r="AV43">
        <v>82751400</v>
      </c>
      <c r="AW43">
        <v>166938100</v>
      </c>
      <c r="AX43">
        <v>80976500</v>
      </c>
      <c r="AY43">
        <v>102379100</v>
      </c>
      <c r="AZ43">
        <v>74529000</v>
      </c>
      <c r="BA43">
        <v>84800100</v>
      </c>
      <c r="BB43">
        <v>95094000</v>
      </c>
      <c r="BC43">
        <v>68468200</v>
      </c>
      <c r="BD43">
        <v>64098000</v>
      </c>
      <c r="BE43">
        <v>50076000</v>
      </c>
      <c r="BF43">
        <v>57399400</v>
      </c>
      <c r="BG43">
        <v>60827200</v>
      </c>
      <c r="BH43">
        <v>49411200</v>
      </c>
      <c r="BI43">
        <v>62708500</v>
      </c>
      <c r="BJ43">
        <v>52059300</v>
      </c>
      <c r="BK43">
        <v>50810000</v>
      </c>
      <c r="BL43">
        <v>59490600</v>
      </c>
      <c r="BM43">
        <v>56881700</v>
      </c>
      <c r="BN43">
        <v>62719600</v>
      </c>
      <c r="BO43">
        <v>76811600</v>
      </c>
      <c r="BP43">
        <v>40976300</v>
      </c>
      <c r="BQ43">
        <v>58063000</v>
      </c>
      <c r="BR43">
        <v>56824800</v>
      </c>
      <c r="BS43">
        <v>55679900</v>
      </c>
      <c r="BT43">
        <v>49512900</v>
      </c>
      <c r="BU43">
        <v>61663700</v>
      </c>
      <c r="BV43">
        <v>75801200</v>
      </c>
      <c r="BW43">
        <v>50493700</v>
      </c>
      <c r="BX43">
        <v>86753700</v>
      </c>
      <c r="BY43">
        <v>59410900</v>
      </c>
      <c r="BZ43">
        <v>64500100</v>
      </c>
      <c r="CA43">
        <v>42249200</v>
      </c>
      <c r="CB43">
        <v>46683300</v>
      </c>
      <c r="CC43">
        <v>48630400</v>
      </c>
      <c r="CD43">
        <v>53976800</v>
      </c>
      <c r="CE43">
        <v>45274800</v>
      </c>
      <c r="CF43">
        <v>102410100</v>
      </c>
      <c r="CG43">
        <v>132202100</v>
      </c>
      <c r="CH43">
        <v>70009400</v>
      </c>
      <c r="CI43">
        <v>91556400</v>
      </c>
      <c r="CJ43">
        <v>65247000</v>
      </c>
      <c r="CK43">
        <v>45941200</v>
      </c>
      <c r="CL43">
        <v>78316500</v>
      </c>
      <c r="CM43">
        <v>175659700</v>
      </c>
      <c r="CN43">
        <v>74017200</v>
      </c>
      <c r="CO43">
        <v>88399900</v>
      </c>
      <c r="CP43">
        <v>77078600</v>
      </c>
      <c r="CQ43">
        <v>100656700</v>
      </c>
      <c r="CR43">
        <v>65208500</v>
      </c>
    </row>
    <row r="44" spans="1:204" x14ac:dyDescent="0.25">
      <c r="A44" s="1" t="s">
        <v>23</v>
      </c>
      <c r="B44" t="s">
        <v>1157</v>
      </c>
      <c r="C44" t="s">
        <v>1185</v>
      </c>
      <c r="D44" s="2">
        <f>_xll.BDH(A44, "volume", B44, C44, "Direction", "H", "Period", "M","cols=6;rows=2")</f>
        <v>36556</v>
      </c>
      <c r="E44" s="2">
        <v>36585</v>
      </c>
      <c r="F44" s="2">
        <v>36616</v>
      </c>
      <c r="G44" s="2">
        <v>36644</v>
      </c>
      <c r="H44" s="2">
        <v>36677</v>
      </c>
      <c r="I44" s="2">
        <v>36707</v>
      </c>
    </row>
    <row r="45" spans="1:204" x14ac:dyDescent="0.25">
      <c r="A45" s="4"/>
      <c r="D45" s="3">
        <v>16080300</v>
      </c>
      <c r="E45">
        <v>27880000</v>
      </c>
      <c r="F45">
        <v>18997900</v>
      </c>
      <c r="G45">
        <v>22402700</v>
      </c>
      <c r="H45">
        <v>36820800</v>
      </c>
      <c r="I45">
        <v>10034200</v>
      </c>
    </row>
    <row r="46" spans="1:204" x14ac:dyDescent="0.25">
      <c r="A46" s="1" t="s">
        <v>24</v>
      </c>
      <c r="B46" t="s">
        <v>1157</v>
      </c>
      <c r="C46" t="s">
        <v>1188</v>
      </c>
      <c r="D46" s="2">
        <f>_xll.BDH(A46, "volume", B46, C46, "Direction", "H", "Period", "M","cols=156;rows=2")</f>
        <v>36556</v>
      </c>
      <c r="E46" s="2">
        <v>36585</v>
      </c>
      <c r="F46" s="2">
        <v>36616</v>
      </c>
      <c r="G46" s="2">
        <v>36644</v>
      </c>
      <c r="H46" s="2">
        <v>36677</v>
      </c>
      <c r="I46" s="2">
        <v>36707</v>
      </c>
      <c r="J46" s="2">
        <v>36738</v>
      </c>
      <c r="K46" s="2">
        <v>36769</v>
      </c>
      <c r="L46" s="2">
        <v>36798</v>
      </c>
      <c r="M46" s="2">
        <v>36830</v>
      </c>
      <c r="N46" s="2">
        <v>36860</v>
      </c>
      <c r="O46" s="2">
        <v>36889</v>
      </c>
      <c r="P46" s="2">
        <v>36922</v>
      </c>
      <c r="Q46" s="2">
        <v>36950</v>
      </c>
      <c r="R46" s="2">
        <v>36980</v>
      </c>
      <c r="S46" s="2">
        <v>37011</v>
      </c>
      <c r="T46" s="2">
        <v>37042</v>
      </c>
      <c r="U46" s="2">
        <v>37071</v>
      </c>
      <c r="V46" s="2">
        <v>37103</v>
      </c>
      <c r="W46" s="2">
        <v>37134</v>
      </c>
      <c r="X46" s="2">
        <v>37162</v>
      </c>
      <c r="Y46" s="2">
        <v>37195</v>
      </c>
      <c r="Z46" s="2">
        <v>37225</v>
      </c>
      <c r="AA46" s="2">
        <v>37256</v>
      </c>
      <c r="AB46" s="2">
        <v>37287</v>
      </c>
      <c r="AC46" s="2">
        <v>37315</v>
      </c>
      <c r="AD46" s="2">
        <v>37344</v>
      </c>
      <c r="AE46" s="2">
        <v>37376</v>
      </c>
      <c r="AF46" s="2">
        <v>37407</v>
      </c>
      <c r="AG46" s="2">
        <v>37435</v>
      </c>
      <c r="AH46" s="2">
        <v>37468</v>
      </c>
      <c r="AI46" s="2">
        <v>37498</v>
      </c>
      <c r="AJ46" s="2">
        <v>37529</v>
      </c>
      <c r="AK46" s="2">
        <v>37560</v>
      </c>
      <c r="AL46" s="2">
        <v>37589</v>
      </c>
      <c r="AM46" s="2">
        <v>37621</v>
      </c>
      <c r="AN46" s="2">
        <v>37652</v>
      </c>
      <c r="AO46" s="2">
        <v>37680</v>
      </c>
      <c r="AP46" s="2">
        <v>37711</v>
      </c>
      <c r="AQ46" s="2">
        <v>37741</v>
      </c>
      <c r="AR46" s="2">
        <v>37771</v>
      </c>
      <c r="AS46" s="2">
        <v>37802</v>
      </c>
      <c r="AT46" s="2">
        <v>37833</v>
      </c>
      <c r="AU46" s="2">
        <v>37862</v>
      </c>
      <c r="AV46" s="2">
        <v>37894</v>
      </c>
      <c r="AW46" s="2">
        <v>37925</v>
      </c>
      <c r="AX46" s="2">
        <v>37953</v>
      </c>
      <c r="AY46" s="2">
        <v>37986</v>
      </c>
      <c r="AZ46" s="2">
        <v>38016</v>
      </c>
      <c r="BA46" s="2">
        <v>38044</v>
      </c>
      <c r="BB46" s="2">
        <v>38077</v>
      </c>
      <c r="BC46" s="2">
        <v>38107</v>
      </c>
      <c r="BD46" s="2">
        <v>38138</v>
      </c>
      <c r="BE46" s="2">
        <v>38168</v>
      </c>
      <c r="BF46" s="2">
        <v>38198</v>
      </c>
      <c r="BG46" s="2">
        <v>38230</v>
      </c>
      <c r="BH46" s="2">
        <v>38260</v>
      </c>
      <c r="BI46" s="2">
        <v>38289</v>
      </c>
      <c r="BJ46" s="2">
        <v>38321</v>
      </c>
      <c r="BK46" s="2">
        <v>38352</v>
      </c>
      <c r="BL46" s="2">
        <v>38383</v>
      </c>
      <c r="BM46" s="2">
        <v>38411</v>
      </c>
      <c r="BN46" s="2">
        <v>38442</v>
      </c>
      <c r="BO46" s="2">
        <v>38471</v>
      </c>
      <c r="BP46" s="2">
        <v>38503</v>
      </c>
      <c r="BQ46" s="2">
        <v>38533</v>
      </c>
      <c r="BR46" s="2">
        <v>38562</v>
      </c>
      <c r="BS46" s="2">
        <v>38595</v>
      </c>
      <c r="BT46" s="2">
        <v>38625</v>
      </c>
      <c r="BU46" s="2">
        <v>38656</v>
      </c>
      <c r="BV46" s="2">
        <v>38686</v>
      </c>
      <c r="BW46" s="2">
        <v>38716</v>
      </c>
      <c r="BX46" s="2">
        <v>38748</v>
      </c>
      <c r="BY46" s="2">
        <v>38776</v>
      </c>
      <c r="BZ46" s="2">
        <v>38807</v>
      </c>
      <c r="CA46" s="2">
        <v>38835</v>
      </c>
      <c r="CB46" s="2">
        <v>38868</v>
      </c>
      <c r="CC46" s="2">
        <v>38898</v>
      </c>
      <c r="CD46" s="2">
        <v>38929</v>
      </c>
      <c r="CE46" s="2">
        <v>38960</v>
      </c>
      <c r="CF46" s="2">
        <v>38989</v>
      </c>
      <c r="CG46" s="2">
        <v>39021</v>
      </c>
      <c r="CH46" s="2">
        <v>39051</v>
      </c>
      <c r="CI46" s="2">
        <v>39080</v>
      </c>
      <c r="CJ46" s="2">
        <v>39113</v>
      </c>
      <c r="CK46" s="2">
        <v>39141</v>
      </c>
      <c r="CL46" s="2">
        <v>39171</v>
      </c>
      <c r="CM46" s="2">
        <v>39202</v>
      </c>
      <c r="CN46" s="2">
        <v>39233</v>
      </c>
      <c r="CO46" s="2">
        <v>39262</v>
      </c>
      <c r="CP46" s="2">
        <v>39294</v>
      </c>
      <c r="CQ46" s="2">
        <v>39325</v>
      </c>
      <c r="CR46" s="2">
        <v>39353</v>
      </c>
      <c r="CS46" s="2">
        <v>39386</v>
      </c>
      <c r="CT46" s="2">
        <v>39416</v>
      </c>
      <c r="CU46" s="2">
        <v>39447</v>
      </c>
      <c r="CV46" s="2">
        <v>39478</v>
      </c>
      <c r="CW46" s="2">
        <v>39507</v>
      </c>
      <c r="CX46" s="2">
        <v>39538</v>
      </c>
      <c r="CY46" s="2">
        <v>39568</v>
      </c>
      <c r="CZ46" s="2">
        <v>39598</v>
      </c>
      <c r="DA46" s="2">
        <v>39629</v>
      </c>
      <c r="DB46" s="2">
        <v>39660</v>
      </c>
      <c r="DC46" s="2">
        <v>39689</v>
      </c>
      <c r="DD46" s="2">
        <v>39721</v>
      </c>
      <c r="DE46" s="2">
        <v>39752</v>
      </c>
      <c r="DF46" s="2">
        <v>39780</v>
      </c>
      <c r="DG46" s="2">
        <v>39813</v>
      </c>
      <c r="DH46" s="2">
        <v>39843</v>
      </c>
      <c r="DI46" s="2">
        <v>39871</v>
      </c>
      <c r="DJ46" s="2">
        <v>39903</v>
      </c>
      <c r="DK46" s="2">
        <v>39933</v>
      </c>
      <c r="DL46" s="2">
        <v>39962</v>
      </c>
      <c r="DM46" s="2">
        <v>39994</v>
      </c>
      <c r="DN46" s="2">
        <v>40025</v>
      </c>
      <c r="DO46" s="2">
        <v>40056</v>
      </c>
      <c r="DP46" s="2">
        <v>40086</v>
      </c>
      <c r="DQ46" s="2">
        <v>40116</v>
      </c>
      <c r="DR46" s="2">
        <v>40147</v>
      </c>
      <c r="DS46" s="2">
        <v>40178</v>
      </c>
      <c r="DT46" s="2">
        <v>40207</v>
      </c>
      <c r="DU46" s="2">
        <v>40235</v>
      </c>
      <c r="DV46" s="2">
        <v>40268</v>
      </c>
      <c r="DW46" s="2">
        <v>40298</v>
      </c>
      <c r="DX46" s="2">
        <v>40329</v>
      </c>
      <c r="DY46" s="2">
        <v>40359</v>
      </c>
      <c r="DZ46" s="2">
        <v>40389</v>
      </c>
      <c r="EA46" s="2">
        <v>40421</v>
      </c>
      <c r="EB46" s="2">
        <v>40451</v>
      </c>
      <c r="EC46" s="2">
        <v>40480</v>
      </c>
      <c r="ED46" s="2">
        <v>40512</v>
      </c>
      <c r="EE46" s="2">
        <v>40543</v>
      </c>
      <c r="EF46" s="2">
        <v>40574</v>
      </c>
      <c r="EG46" s="2">
        <v>40602</v>
      </c>
      <c r="EH46" s="2">
        <v>40633</v>
      </c>
      <c r="EI46" s="2">
        <v>40662</v>
      </c>
      <c r="EJ46" s="2">
        <v>40694</v>
      </c>
      <c r="EK46" s="2">
        <v>40724</v>
      </c>
      <c r="EL46" s="2">
        <v>40753</v>
      </c>
      <c r="EM46" s="2">
        <v>40786</v>
      </c>
      <c r="EN46" s="2">
        <v>40816</v>
      </c>
      <c r="EO46" s="2">
        <v>40847</v>
      </c>
      <c r="EP46" s="2">
        <v>40877</v>
      </c>
      <c r="EQ46" s="2">
        <v>40907</v>
      </c>
      <c r="ER46" s="2">
        <v>40939</v>
      </c>
      <c r="ES46" s="2">
        <v>40968</v>
      </c>
      <c r="ET46" s="2">
        <v>40998</v>
      </c>
      <c r="EU46" s="2">
        <v>41029</v>
      </c>
      <c r="EV46" s="2">
        <v>41060</v>
      </c>
      <c r="EW46" s="2">
        <v>41089</v>
      </c>
      <c r="EX46" s="2">
        <v>41121</v>
      </c>
      <c r="EY46" s="2">
        <v>41152</v>
      </c>
      <c r="EZ46" s="2">
        <v>41180</v>
      </c>
      <c r="FA46" s="2">
        <v>41213</v>
      </c>
      <c r="FB46" s="2">
        <v>41243</v>
      </c>
      <c r="FC46" s="2">
        <v>41274</v>
      </c>
    </row>
    <row r="47" spans="1:204" x14ac:dyDescent="0.25">
      <c r="A47" s="4"/>
      <c r="D47" s="3">
        <v>67774200</v>
      </c>
      <c r="E47">
        <v>78698300</v>
      </c>
      <c r="F47">
        <v>88006300</v>
      </c>
      <c r="G47">
        <v>81350700</v>
      </c>
      <c r="H47">
        <v>67147300</v>
      </c>
      <c r="I47">
        <v>62848900</v>
      </c>
      <c r="J47">
        <v>126723500</v>
      </c>
      <c r="K47">
        <v>78363100</v>
      </c>
      <c r="L47">
        <v>68413200</v>
      </c>
      <c r="M47">
        <v>81807200</v>
      </c>
      <c r="N47">
        <v>71521700</v>
      </c>
      <c r="O47">
        <v>59866500</v>
      </c>
      <c r="P47">
        <v>59049300</v>
      </c>
      <c r="Q47">
        <v>52340600</v>
      </c>
      <c r="R47">
        <v>104297100</v>
      </c>
      <c r="S47">
        <v>82690100</v>
      </c>
      <c r="T47">
        <v>53548300</v>
      </c>
      <c r="U47">
        <v>62920500</v>
      </c>
      <c r="V47">
        <v>45655300</v>
      </c>
      <c r="W47">
        <v>63956900</v>
      </c>
      <c r="X47">
        <v>67315300</v>
      </c>
      <c r="Y47">
        <v>88093600</v>
      </c>
      <c r="Z47">
        <v>63216500</v>
      </c>
      <c r="AA47">
        <v>57336900</v>
      </c>
      <c r="AB47">
        <v>67955500</v>
      </c>
      <c r="AC47">
        <v>42993700</v>
      </c>
      <c r="AD47">
        <v>40947500</v>
      </c>
      <c r="AE47">
        <v>51712900</v>
      </c>
      <c r="AF47">
        <v>59174800</v>
      </c>
      <c r="AG47">
        <v>61623600</v>
      </c>
      <c r="AH47">
        <v>73758500</v>
      </c>
      <c r="AI47">
        <v>54950000</v>
      </c>
      <c r="AJ47">
        <v>40097800</v>
      </c>
      <c r="AK47">
        <v>84330500</v>
      </c>
      <c r="AL47">
        <v>54047000</v>
      </c>
      <c r="AM47">
        <v>44618800</v>
      </c>
      <c r="AN47">
        <v>66390700</v>
      </c>
      <c r="AO47">
        <v>29019100</v>
      </c>
      <c r="AP47">
        <v>30243900</v>
      </c>
      <c r="AQ47">
        <v>42952900</v>
      </c>
      <c r="AR47">
        <v>76186000</v>
      </c>
      <c r="AS47">
        <v>70912300</v>
      </c>
      <c r="AT47">
        <v>70579000</v>
      </c>
      <c r="AU47">
        <v>68785500</v>
      </c>
      <c r="AV47">
        <v>90274300</v>
      </c>
      <c r="AW47">
        <v>85369300</v>
      </c>
      <c r="AX47">
        <v>56660200</v>
      </c>
      <c r="AY47">
        <v>51657400</v>
      </c>
      <c r="AZ47">
        <v>77059300</v>
      </c>
      <c r="BA47">
        <v>45936100</v>
      </c>
      <c r="BB47">
        <v>60173100</v>
      </c>
      <c r="BC47">
        <v>51265000</v>
      </c>
      <c r="BD47">
        <v>63999900</v>
      </c>
      <c r="BE47">
        <v>42590400</v>
      </c>
      <c r="BF47">
        <v>67126100</v>
      </c>
      <c r="BG47">
        <v>45636100</v>
      </c>
      <c r="BH47">
        <v>68942200</v>
      </c>
      <c r="BI47">
        <v>53198200</v>
      </c>
      <c r="BJ47">
        <v>58137200</v>
      </c>
      <c r="BK47">
        <v>50031800</v>
      </c>
      <c r="BL47">
        <v>65413400</v>
      </c>
      <c r="BM47">
        <v>51197600</v>
      </c>
      <c r="BN47">
        <v>54209100</v>
      </c>
      <c r="BO47">
        <v>43459700</v>
      </c>
      <c r="BP47">
        <v>47619500</v>
      </c>
      <c r="BQ47">
        <v>82580800</v>
      </c>
      <c r="BR47">
        <v>89323000</v>
      </c>
      <c r="BS47">
        <v>59458700</v>
      </c>
      <c r="BT47">
        <v>45846200</v>
      </c>
      <c r="BU47">
        <v>66974400</v>
      </c>
      <c r="BV47">
        <v>43183500</v>
      </c>
      <c r="BW47">
        <v>38597000</v>
      </c>
      <c r="BX47">
        <v>64214900</v>
      </c>
      <c r="BY47">
        <v>49441200</v>
      </c>
      <c r="BZ47">
        <v>76578100</v>
      </c>
      <c r="CA47">
        <v>61630400</v>
      </c>
      <c r="CB47">
        <v>52263700</v>
      </c>
      <c r="CC47">
        <v>48805800</v>
      </c>
      <c r="CD47">
        <v>41518600</v>
      </c>
      <c r="CE47">
        <v>49406000</v>
      </c>
      <c r="CF47">
        <v>50163000</v>
      </c>
      <c r="CG47">
        <v>65267700</v>
      </c>
      <c r="CH47">
        <v>58573100</v>
      </c>
      <c r="CI47">
        <v>125078900</v>
      </c>
      <c r="CJ47">
        <v>135774200</v>
      </c>
      <c r="CK47">
        <v>117222300</v>
      </c>
      <c r="CL47">
        <v>130255700</v>
      </c>
      <c r="CM47">
        <v>136244600</v>
      </c>
      <c r="CN47">
        <v>138100700</v>
      </c>
      <c r="CO47">
        <v>104880000</v>
      </c>
      <c r="CP47">
        <v>133908900</v>
      </c>
      <c r="CQ47">
        <v>124115200</v>
      </c>
      <c r="CR47">
        <v>72772800</v>
      </c>
      <c r="CS47">
        <v>93209900</v>
      </c>
      <c r="CT47">
        <v>90182600</v>
      </c>
      <c r="CU47">
        <v>71800500</v>
      </c>
      <c r="CV47">
        <v>107819100</v>
      </c>
      <c r="CW47">
        <v>71884200</v>
      </c>
      <c r="CX47">
        <v>66708000</v>
      </c>
      <c r="CY47">
        <v>67244000</v>
      </c>
      <c r="CZ47">
        <v>52551600</v>
      </c>
      <c r="DA47">
        <v>58609400</v>
      </c>
      <c r="DB47">
        <v>59734500</v>
      </c>
      <c r="DC47">
        <v>39993200</v>
      </c>
      <c r="DD47">
        <v>52877700</v>
      </c>
      <c r="DE47">
        <v>46896700</v>
      </c>
      <c r="DF47">
        <v>33025100</v>
      </c>
      <c r="DG47">
        <v>37467300</v>
      </c>
      <c r="DH47">
        <v>33424200</v>
      </c>
      <c r="DI47">
        <v>47871900</v>
      </c>
      <c r="DJ47">
        <v>52668500</v>
      </c>
      <c r="DK47">
        <v>40155300</v>
      </c>
      <c r="DL47">
        <v>40426800</v>
      </c>
      <c r="DM47">
        <v>65132800</v>
      </c>
      <c r="DN47">
        <v>62550200</v>
      </c>
      <c r="DO47">
        <v>37131700</v>
      </c>
      <c r="DP47">
        <v>41301800</v>
      </c>
      <c r="DQ47">
        <v>60957600</v>
      </c>
      <c r="DR47">
        <v>36127000</v>
      </c>
      <c r="DS47">
        <v>36240700</v>
      </c>
      <c r="DT47">
        <v>44395600</v>
      </c>
      <c r="DU47">
        <v>50927400</v>
      </c>
      <c r="DV47">
        <v>51608500</v>
      </c>
      <c r="DW47">
        <v>41613200</v>
      </c>
      <c r="DX47">
        <v>60705100</v>
      </c>
      <c r="DY47">
        <v>41238500</v>
      </c>
      <c r="DZ47">
        <v>38890600</v>
      </c>
      <c r="EA47">
        <v>74188200</v>
      </c>
      <c r="EB47">
        <v>37958430</v>
      </c>
      <c r="EC47">
        <v>29447402</v>
      </c>
      <c r="ED47">
        <v>36526396</v>
      </c>
      <c r="EE47">
        <v>33284514</v>
      </c>
      <c r="EF47">
        <v>39012947</v>
      </c>
      <c r="EG47">
        <v>31976874</v>
      </c>
      <c r="EH47">
        <v>46879103</v>
      </c>
      <c r="EI47">
        <v>30962993</v>
      </c>
      <c r="EJ47">
        <v>38377489</v>
      </c>
      <c r="EK47">
        <v>32642238</v>
      </c>
      <c r="EL47">
        <v>30054149</v>
      </c>
      <c r="EM47">
        <v>55075557</v>
      </c>
      <c r="EN47">
        <v>35602041</v>
      </c>
      <c r="EO47">
        <v>34710346</v>
      </c>
      <c r="EP47">
        <v>33082806</v>
      </c>
      <c r="EQ47">
        <v>27414718</v>
      </c>
      <c r="ER47">
        <v>37066116</v>
      </c>
      <c r="ES47">
        <v>31324179</v>
      </c>
      <c r="ET47">
        <v>43040547</v>
      </c>
      <c r="EU47">
        <v>36069006</v>
      </c>
      <c r="EV47">
        <v>37384424</v>
      </c>
      <c r="EW47">
        <v>35048914</v>
      </c>
      <c r="EX47">
        <v>38966095</v>
      </c>
      <c r="EY47">
        <v>30044441</v>
      </c>
      <c r="EZ47">
        <v>29210806</v>
      </c>
      <c r="FA47">
        <v>35715562</v>
      </c>
      <c r="FB47">
        <v>27092518</v>
      </c>
      <c r="FC47">
        <v>10619019</v>
      </c>
    </row>
    <row r="48" spans="1:204" x14ac:dyDescent="0.25">
      <c r="A48" s="1" t="s">
        <v>25</v>
      </c>
      <c r="B48" t="s">
        <v>1157</v>
      </c>
      <c r="C48" t="s">
        <v>1193</v>
      </c>
      <c r="D48" s="2">
        <f>_xll.BDH(A48, "volume", B48, C48, "Direction", "H", "Period", "M","cols=201;rows=2")</f>
        <v>36556</v>
      </c>
      <c r="E48" s="2">
        <v>36585</v>
      </c>
      <c r="F48" s="2">
        <v>36616</v>
      </c>
      <c r="G48" s="2">
        <v>36644</v>
      </c>
      <c r="H48" s="2">
        <v>36677</v>
      </c>
      <c r="I48" s="2">
        <v>36707</v>
      </c>
      <c r="J48" s="2">
        <v>36738</v>
      </c>
      <c r="K48" s="2">
        <v>36769</v>
      </c>
      <c r="L48" s="2">
        <v>36798</v>
      </c>
      <c r="M48" s="2">
        <v>36830</v>
      </c>
      <c r="N48" s="2">
        <v>36860</v>
      </c>
      <c r="O48" s="2">
        <v>36889</v>
      </c>
      <c r="P48" s="2">
        <v>36922</v>
      </c>
      <c r="Q48" s="2">
        <v>36950</v>
      </c>
      <c r="R48" s="2">
        <v>36980</v>
      </c>
      <c r="S48" s="2">
        <v>37011</v>
      </c>
      <c r="T48" s="2">
        <v>37042</v>
      </c>
      <c r="U48" s="2">
        <v>37071</v>
      </c>
      <c r="V48" s="2">
        <v>37103</v>
      </c>
      <c r="W48" s="2">
        <v>37134</v>
      </c>
      <c r="X48" s="2">
        <v>37162</v>
      </c>
      <c r="Y48" s="2">
        <v>37195</v>
      </c>
      <c r="Z48" s="2">
        <v>37225</v>
      </c>
      <c r="AA48" s="2">
        <v>37256</v>
      </c>
      <c r="AB48" s="2">
        <v>37287</v>
      </c>
      <c r="AC48" s="2">
        <v>37315</v>
      </c>
      <c r="AD48" s="2">
        <v>37344</v>
      </c>
      <c r="AE48" s="2">
        <v>37376</v>
      </c>
      <c r="AF48" s="2">
        <v>37407</v>
      </c>
      <c r="AG48" s="2">
        <v>37435</v>
      </c>
      <c r="AH48" s="2">
        <v>37468</v>
      </c>
      <c r="AI48" s="2">
        <v>37498</v>
      </c>
      <c r="AJ48" s="2">
        <v>37529</v>
      </c>
      <c r="AK48" s="2">
        <v>37560</v>
      </c>
      <c r="AL48" s="2">
        <v>37589</v>
      </c>
      <c r="AM48" s="2">
        <v>37621</v>
      </c>
      <c r="AN48" s="2">
        <v>37652</v>
      </c>
      <c r="AO48" s="2">
        <v>37680</v>
      </c>
      <c r="AP48" s="2">
        <v>37711</v>
      </c>
      <c r="AQ48" s="2">
        <v>37741</v>
      </c>
      <c r="AR48" s="2">
        <v>37771</v>
      </c>
      <c r="AS48" s="2">
        <v>37802</v>
      </c>
      <c r="AT48" s="2">
        <v>37833</v>
      </c>
      <c r="AU48" s="2">
        <v>37862</v>
      </c>
      <c r="AV48" s="2">
        <v>37894</v>
      </c>
      <c r="AW48" s="2">
        <v>37925</v>
      </c>
      <c r="AX48" s="2">
        <v>37953</v>
      </c>
      <c r="AY48" s="2">
        <v>37986</v>
      </c>
      <c r="AZ48" s="2">
        <v>38016</v>
      </c>
      <c r="BA48" s="2">
        <v>38044</v>
      </c>
      <c r="BB48" s="2">
        <v>38077</v>
      </c>
      <c r="BC48" s="2">
        <v>38107</v>
      </c>
      <c r="BD48" s="2">
        <v>38138</v>
      </c>
      <c r="BE48" s="2">
        <v>38168</v>
      </c>
      <c r="BF48" s="2">
        <v>38198</v>
      </c>
      <c r="BG48" s="2">
        <v>38230</v>
      </c>
      <c r="BH48" s="2">
        <v>38260</v>
      </c>
      <c r="BI48" s="2">
        <v>38289</v>
      </c>
      <c r="BJ48" s="2">
        <v>38321</v>
      </c>
      <c r="BK48" s="2">
        <v>38352</v>
      </c>
      <c r="BL48" s="2">
        <v>38383</v>
      </c>
      <c r="BM48" s="2">
        <v>38411</v>
      </c>
      <c r="BN48" s="2">
        <v>38442</v>
      </c>
      <c r="BO48" s="2">
        <v>38471</v>
      </c>
      <c r="BP48" s="2">
        <v>38503</v>
      </c>
      <c r="BQ48" s="2">
        <v>38533</v>
      </c>
      <c r="BR48" s="2">
        <v>38562</v>
      </c>
      <c r="BS48" s="2">
        <v>38595</v>
      </c>
      <c r="BT48" s="2">
        <v>38625</v>
      </c>
      <c r="BU48" s="2">
        <v>38656</v>
      </c>
      <c r="BV48" s="2">
        <v>38686</v>
      </c>
      <c r="BW48" s="2">
        <v>38716</v>
      </c>
      <c r="BX48" s="2">
        <v>38748</v>
      </c>
      <c r="BY48" s="2">
        <v>38776</v>
      </c>
      <c r="BZ48" s="2">
        <v>38807</v>
      </c>
      <c r="CA48" s="2">
        <v>38835</v>
      </c>
      <c r="CB48" s="2">
        <v>38868</v>
      </c>
      <c r="CC48" s="2">
        <v>38898</v>
      </c>
      <c r="CD48" s="2">
        <v>38929</v>
      </c>
      <c r="CE48" s="2">
        <v>38960</v>
      </c>
      <c r="CF48" s="2">
        <v>38989</v>
      </c>
      <c r="CG48" s="2">
        <v>39021</v>
      </c>
      <c r="CH48" s="2">
        <v>39051</v>
      </c>
      <c r="CI48" s="2">
        <v>39080</v>
      </c>
      <c r="CJ48" s="2">
        <v>39113</v>
      </c>
      <c r="CK48" s="2">
        <v>39141</v>
      </c>
      <c r="CL48" s="2">
        <v>39171</v>
      </c>
      <c r="CM48" s="2">
        <v>39202</v>
      </c>
      <c r="CN48" s="2">
        <v>39233</v>
      </c>
      <c r="CO48" s="2">
        <v>39262</v>
      </c>
      <c r="CP48" s="2">
        <v>39294</v>
      </c>
      <c r="CQ48" s="2">
        <v>39325</v>
      </c>
      <c r="CR48" s="2">
        <v>39353</v>
      </c>
      <c r="CS48" s="2">
        <v>39386</v>
      </c>
      <c r="CT48" s="2">
        <v>39416</v>
      </c>
      <c r="CU48" s="2">
        <v>39447</v>
      </c>
      <c r="CV48" s="2">
        <v>39478</v>
      </c>
      <c r="CW48" s="2">
        <v>39507</v>
      </c>
      <c r="CX48" s="2">
        <v>39538</v>
      </c>
      <c r="CY48" s="2">
        <v>39568</v>
      </c>
      <c r="CZ48" s="2">
        <v>39598</v>
      </c>
      <c r="DA48" s="2">
        <v>39629</v>
      </c>
      <c r="DB48" s="2">
        <v>39660</v>
      </c>
      <c r="DC48" s="2">
        <v>39689</v>
      </c>
      <c r="DD48" s="2">
        <v>39721</v>
      </c>
      <c r="DE48" s="2">
        <v>39752</v>
      </c>
      <c r="DF48" s="2">
        <v>39780</v>
      </c>
      <c r="DG48" s="2">
        <v>39813</v>
      </c>
      <c r="DH48" s="2">
        <v>39843</v>
      </c>
      <c r="DI48" s="2">
        <v>39871</v>
      </c>
      <c r="DJ48" s="2">
        <v>39903</v>
      </c>
      <c r="DK48" s="2">
        <v>39933</v>
      </c>
      <c r="DL48" s="2">
        <v>39962</v>
      </c>
      <c r="DM48" s="2">
        <v>39994</v>
      </c>
      <c r="DN48" s="2">
        <v>40025</v>
      </c>
      <c r="DO48" s="2">
        <v>40056</v>
      </c>
      <c r="DP48" s="2">
        <v>40086</v>
      </c>
      <c r="DQ48" s="2">
        <v>40116</v>
      </c>
      <c r="DR48" s="2">
        <v>40147</v>
      </c>
      <c r="DS48" s="2">
        <v>40178</v>
      </c>
      <c r="DT48" s="2">
        <v>40207</v>
      </c>
      <c r="DU48" s="2">
        <v>40235</v>
      </c>
      <c r="DV48" s="2">
        <v>40268</v>
      </c>
      <c r="DW48" s="2">
        <v>40298</v>
      </c>
      <c r="DX48" s="2">
        <v>40329</v>
      </c>
      <c r="DY48" s="2">
        <v>40359</v>
      </c>
      <c r="DZ48" s="2">
        <v>40389</v>
      </c>
      <c r="EA48" s="2">
        <v>40421</v>
      </c>
      <c r="EB48" s="2">
        <v>40451</v>
      </c>
      <c r="EC48" s="2">
        <v>40480</v>
      </c>
      <c r="ED48" s="2">
        <v>40512</v>
      </c>
      <c r="EE48" s="2">
        <v>40543</v>
      </c>
      <c r="EF48" s="2">
        <v>40574</v>
      </c>
      <c r="EG48" s="2">
        <v>40602</v>
      </c>
      <c r="EH48" s="2">
        <v>40633</v>
      </c>
      <c r="EI48" s="2">
        <v>40662</v>
      </c>
      <c r="EJ48" s="2">
        <v>40694</v>
      </c>
      <c r="EK48" s="2">
        <v>40724</v>
      </c>
      <c r="EL48" s="2">
        <v>40753</v>
      </c>
      <c r="EM48" s="2">
        <v>40786</v>
      </c>
      <c r="EN48" s="2">
        <v>40816</v>
      </c>
      <c r="EO48" s="2">
        <v>40847</v>
      </c>
      <c r="EP48" s="2">
        <v>40877</v>
      </c>
      <c r="EQ48" s="2">
        <v>40907</v>
      </c>
      <c r="ER48" s="2">
        <v>40939</v>
      </c>
      <c r="ES48" s="2">
        <v>40968</v>
      </c>
      <c r="ET48" s="2">
        <v>40998</v>
      </c>
      <c r="EU48" s="2">
        <v>41029</v>
      </c>
      <c r="EV48" s="2">
        <v>41060</v>
      </c>
      <c r="EW48" s="2">
        <v>41089</v>
      </c>
      <c r="EX48" s="2">
        <v>41121</v>
      </c>
      <c r="EY48" s="2">
        <v>41152</v>
      </c>
      <c r="EZ48" s="2">
        <v>41180</v>
      </c>
      <c r="FA48" s="2">
        <v>41213</v>
      </c>
      <c r="FB48" s="2">
        <v>41243</v>
      </c>
      <c r="FC48" s="2">
        <v>41274</v>
      </c>
      <c r="FD48" s="2">
        <v>41305</v>
      </c>
      <c r="FE48" s="2">
        <v>41333</v>
      </c>
      <c r="FF48" s="2">
        <v>41362</v>
      </c>
      <c r="FG48" s="2">
        <v>41394</v>
      </c>
      <c r="FH48" s="2">
        <v>41425</v>
      </c>
      <c r="FI48" s="2">
        <v>41453</v>
      </c>
      <c r="FJ48" s="2">
        <v>41486</v>
      </c>
      <c r="FK48" s="2">
        <v>41516</v>
      </c>
      <c r="FL48" s="2">
        <v>41547</v>
      </c>
      <c r="FM48" s="2">
        <v>41578</v>
      </c>
      <c r="FN48" s="2">
        <v>41607</v>
      </c>
      <c r="FO48" s="2">
        <v>41639</v>
      </c>
      <c r="FP48" s="2">
        <v>41670</v>
      </c>
      <c r="FQ48" s="2">
        <v>41698</v>
      </c>
      <c r="FR48" s="2">
        <v>41729</v>
      </c>
      <c r="FS48" s="2">
        <v>41759</v>
      </c>
      <c r="FT48" s="2">
        <v>41789</v>
      </c>
      <c r="FU48" s="2">
        <v>41820</v>
      </c>
      <c r="FV48" s="2">
        <v>41851</v>
      </c>
      <c r="FW48" s="2">
        <v>41880</v>
      </c>
      <c r="FX48" s="2">
        <v>41912</v>
      </c>
      <c r="FY48" s="2">
        <v>41943</v>
      </c>
      <c r="FZ48" s="2">
        <v>41971</v>
      </c>
      <c r="GA48" s="2">
        <v>42004</v>
      </c>
      <c r="GB48" s="2">
        <v>42034</v>
      </c>
      <c r="GC48" s="2">
        <v>42062</v>
      </c>
      <c r="GD48" s="2">
        <v>42094</v>
      </c>
      <c r="GE48" s="2">
        <v>42124</v>
      </c>
      <c r="GF48" s="2">
        <v>42153</v>
      </c>
      <c r="GG48" s="2">
        <v>42185</v>
      </c>
      <c r="GH48" s="2">
        <v>42216</v>
      </c>
      <c r="GI48" s="2">
        <v>42247</v>
      </c>
      <c r="GJ48" s="2">
        <v>42277</v>
      </c>
      <c r="GK48" s="2">
        <v>42307</v>
      </c>
      <c r="GL48" s="2">
        <v>42338</v>
      </c>
      <c r="GM48" s="2">
        <v>42369</v>
      </c>
      <c r="GN48" s="2">
        <v>42398</v>
      </c>
      <c r="GO48" s="2">
        <v>42429</v>
      </c>
      <c r="GP48" s="2">
        <v>42460</v>
      </c>
      <c r="GQ48" s="2">
        <v>42489</v>
      </c>
      <c r="GR48" s="2">
        <v>42521</v>
      </c>
      <c r="GS48" s="2">
        <v>42551</v>
      </c>
      <c r="GT48" s="2">
        <v>42580</v>
      </c>
      <c r="GU48" s="2">
        <v>42613</v>
      </c>
      <c r="GV48" s="2">
        <v>42643</v>
      </c>
    </row>
    <row r="49" spans="1:215" x14ac:dyDescent="0.25">
      <c r="A49" s="4"/>
      <c r="D49" s="3">
        <v>43557000</v>
      </c>
      <c r="E49">
        <v>41406000</v>
      </c>
      <c r="F49">
        <v>51110400</v>
      </c>
      <c r="G49">
        <v>41461800</v>
      </c>
      <c r="H49">
        <v>38041200</v>
      </c>
      <c r="I49">
        <v>40306800</v>
      </c>
      <c r="J49">
        <v>28947000</v>
      </c>
      <c r="K49">
        <v>35559600</v>
      </c>
      <c r="L49">
        <v>38837400</v>
      </c>
      <c r="M49">
        <v>41188800</v>
      </c>
      <c r="N49">
        <v>26581200</v>
      </c>
      <c r="O49">
        <v>50908200</v>
      </c>
      <c r="P49">
        <v>58660200</v>
      </c>
      <c r="Q49">
        <v>47191800</v>
      </c>
      <c r="R49">
        <v>58307400</v>
      </c>
      <c r="S49">
        <v>51126600</v>
      </c>
      <c r="T49">
        <v>42977400</v>
      </c>
      <c r="U49">
        <v>37669200</v>
      </c>
      <c r="V49">
        <v>67045800</v>
      </c>
      <c r="W49">
        <v>50770200</v>
      </c>
      <c r="X49">
        <v>48246000</v>
      </c>
      <c r="Y49">
        <v>58503000</v>
      </c>
      <c r="Z49">
        <v>39641400</v>
      </c>
      <c r="AA49">
        <v>44895600</v>
      </c>
      <c r="AB49">
        <v>58444800</v>
      </c>
      <c r="AC49">
        <v>49179600</v>
      </c>
      <c r="AD49">
        <v>44974800</v>
      </c>
      <c r="AE49">
        <v>61043400</v>
      </c>
      <c r="AF49">
        <v>40153200</v>
      </c>
      <c r="AG49">
        <v>66296400</v>
      </c>
      <c r="AH49">
        <v>72499200</v>
      </c>
      <c r="AI49">
        <v>64134000</v>
      </c>
      <c r="AJ49">
        <v>65607000</v>
      </c>
      <c r="AK49">
        <v>104032200</v>
      </c>
      <c r="AL49">
        <v>66384000</v>
      </c>
      <c r="AM49">
        <v>61579200</v>
      </c>
      <c r="AN49">
        <v>64644600</v>
      </c>
      <c r="AO49">
        <v>59085600</v>
      </c>
      <c r="AP49">
        <v>90199200</v>
      </c>
      <c r="AQ49">
        <v>65333400</v>
      </c>
      <c r="AR49">
        <v>66717600</v>
      </c>
      <c r="AS49">
        <v>58499400</v>
      </c>
      <c r="AT49">
        <v>74278800</v>
      </c>
      <c r="AU49">
        <v>44597400</v>
      </c>
      <c r="AV49">
        <v>48005400</v>
      </c>
      <c r="AW49">
        <v>55121400</v>
      </c>
      <c r="AX49">
        <v>46243800</v>
      </c>
      <c r="AY49">
        <v>42493800</v>
      </c>
      <c r="AZ49">
        <v>48215100</v>
      </c>
      <c r="BA49">
        <v>39927300</v>
      </c>
      <c r="BB49">
        <v>49978200</v>
      </c>
      <c r="BC49">
        <v>52525800</v>
      </c>
      <c r="BD49">
        <v>51304800</v>
      </c>
      <c r="BE49">
        <v>40495800</v>
      </c>
      <c r="BF49">
        <v>51906900</v>
      </c>
      <c r="BG49">
        <v>36143400</v>
      </c>
      <c r="BH49">
        <v>35093100</v>
      </c>
      <c r="BI49">
        <v>45293700</v>
      </c>
      <c r="BJ49">
        <v>33756300</v>
      </c>
      <c r="BK49">
        <v>31594200</v>
      </c>
      <c r="BL49">
        <v>40484100</v>
      </c>
      <c r="BM49">
        <v>33639300</v>
      </c>
      <c r="BN49">
        <v>58000200</v>
      </c>
      <c r="BO49">
        <v>63152700</v>
      </c>
      <c r="BP49">
        <v>51961500</v>
      </c>
      <c r="BQ49">
        <v>50768100</v>
      </c>
      <c r="BR49">
        <v>40876800</v>
      </c>
      <c r="BS49">
        <v>51454500</v>
      </c>
      <c r="BT49">
        <v>53096100</v>
      </c>
      <c r="BU49">
        <v>77497500</v>
      </c>
      <c r="BV49">
        <v>40146600</v>
      </c>
      <c r="BW49">
        <v>43487400</v>
      </c>
      <c r="BX49">
        <v>55469100</v>
      </c>
      <c r="BY49">
        <v>40463700</v>
      </c>
      <c r="BZ49">
        <v>50340300</v>
      </c>
      <c r="CA49">
        <v>50907900</v>
      </c>
      <c r="CB49">
        <v>44203200</v>
      </c>
      <c r="CC49">
        <v>70914300</v>
      </c>
      <c r="CD49">
        <v>76488900</v>
      </c>
      <c r="CE49">
        <v>48948300</v>
      </c>
      <c r="CF49">
        <v>45181200</v>
      </c>
      <c r="CG49">
        <v>62310900</v>
      </c>
      <c r="CH49">
        <v>38812500</v>
      </c>
      <c r="CI49">
        <v>34890000</v>
      </c>
      <c r="CJ49">
        <v>45561600</v>
      </c>
      <c r="CK49">
        <v>34808400</v>
      </c>
      <c r="CL49">
        <v>42881100</v>
      </c>
      <c r="CM49">
        <v>41213400</v>
      </c>
      <c r="CN49">
        <v>34181100</v>
      </c>
      <c r="CO49">
        <v>39461400</v>
      </c>
      <c r="CP49">
        <v>55089900</v>
      </c>
      <c r="CQ49">
        <v>50001000</v>
      </c>
      <c r="CR49">
        <v>31474800</v>
      </c>
      <c r="CS49">
        <v>30881600</v>
      </c>
      <c r="CT49">
        <v>30335800</v>
      </c>
      <c r="CU49">
        <v>28890100</v>
      </c>
      <c r="CV49">
        <v>41380300</v>
      </c>
      <c r="CW49">
        <v>25783200</v>
      </c>
      <c r="CX49">
        <v>26490400</v>
      </c>
      <c r="CY49">
        <v>26834200</v>
      </c>
      <c r="CZ49">
        <v>19481900</v>
      </c>
      <c r="DA49">
        <v>29048100</v>
      </c>
      <c r="DB49">
        <v>33194100</v>
      </c>
      <c r="DC49">
        <v>19874600</v>
      </c>
      <c r="DD49">
        <v>27796200</v>
      </c>
      <c r="DE49">
        <v>42467500</v>
      </c>
      <c r="DF49">
        <v>34251800</v>
      </c>
      <c r="DG49">
        <v>36854800</v>
      </c>
      <c r="DH49">
        <v>37831400</v>
      </c>
      <c r="DI49">
        <v>37064800</v>
      </c>
      <c r="DJ49">
        <v>69403000</v>
      </c>
      <c r="DK49">
        <v>53862800</v>
      </c>
      <c r="DL49">
        <v>35009000</v>
      </c>
      <c r="DM49">
        <v>37376200</v>
      </c>
      <c r="DN49">
        <v>41458700</v>
      </c>
      <c r="DO49">
        <v>32987600</v>
      </c>
      <c r="DP49">
        <v>37850300</v>
      </c>
      <c r="DQ49">
        <v>48662900</v>
      </c>
      <c r="DR49">
        <v>28319600</v>
      </c>
      <c r="DS49">
        <v>27460100</v>
      </c>
      <c r="DT49">
        <v>30940200</v>
      </c>
      <c r="DU49">
        <v>33776900</v>
      </c>
      <c r="DV49">
        <v>25687300</v>
      </c>
      <c r="DW49">
        <v>36009600</v>
      </c>
      <c r="DX49">
        <v>47322200</v>
      </c>
      <c r="DY49">
        <v>47726000</v>
      </c>
      <c r="DZ49">
        <v>41134000</v>
      </c>
      <c r="EA49">
        <v>29655400</v>
      </c>
      <c r="EB49">
        <v>24940272</v>
      </c>
      <c r="EC49">
        <v>32899207</v>
      </c>
      <c r="ED49">
        <v>28215546</v>
      </c>
      <c r="EE49">
        <v>25913105</v>
      </c>
      <c r="EF49">
        <v>30613803</v>
      </c>
      <c r="EG49">
        <v>25697870</v>
      </c>
      <c r="EH49">
        <v>33042993</v>
      </c>
      <c r="EI49">
        <v>24844944</v>
      </c>
      <c r="EJ49">
        <v>25459554</v>
      </c>
      <c r="EK49">
        <v>31611911</v>
      </c>
      <c r="EL49">
        <v>30341345</v>
      </c>
      <c r="EM49">
        <v>54538998</v>
      </c>
      <c r="EN49">
        <v>50001440</v>
      </c>
      <c r="EO49">
        <v>44466956</v>
      </c>
      <c r="EP49">
        <v>31586378</v>
      </c>
      <c r="EQ49">
        <v>25873815</v>
      </c>
      <c r="ER49">
        <v>28375564</v>
      </c>
      <c r="ES49">
        <v>23801736</v>
      </c>
      <c r="ET49">
        <v>24699925</v>
      </c>
      <c r="EU49">
        <v>25355317</v>
      </c>
      <c r="EV49">
        <v>27003747</v>
      </c>
      <c r="EW49">
        <v>25765008</v>
      </c>
      <c r="EX49">
        <v>30137311</v>
      </c>
      <c r="EY49">
        <v>23838035</v>
      </c>
      <c r="EZ49">
        <v>16770224</v>
      </c>
      <c r="FA49">
        <v>22423543</v>
      </c>
      <c r="FB49">
        <v>21747876</v>
      </c>
      <c r="FC49">
        <v>21065221</v>
      </c>
      <c r="FD49">
        <v>22823549</v>
      </c>
      <c r="FE49">
        <v>20913719</v>
      </c>
      <c r="FF49">
        <v>24396858</v>
      </c>
      <c r="FG49">
        <v>24791335</v>
      </c>
      <c r="FH49">
        <v>23659769</v>
      </c>
      <c r="FI49">
        <v>22379056</v>
      </c>
      <c r="FJ49">
        <v>28846157</v>
      </c>
      <c r="FK49">
        <v>19195285</v>
      </c>
      <c r="FL49">
        <v>16854276</v>
      </c>
      <c r="FM49">
        <v>25202818</v>
      </c>
      <c r="FN49">
        <v>24560872</v>
      </c>
      <c r="FO49">
        <v>25658419</v>
      </c>
      <c r="FP49">
        <v>22629488</v>
      </c>
      <c r="FQ49">
        <v>24304727</v>
      </c>
      <c r="FR49">
        <v>17524238</v>
      </c>
      <c r="FS49">
        <v>18616769</v>
      </c>
      <c r="FT49">
        <v>17801945</v>
      </c>
      <c r="FU49">
        <v>14330427</v>
      </c>
      <c r="FV49">
        <v>13671142</v>
      </c>
      <c r="FW49">
        <v>12848308</v>
      </c>
      <c r="FX49">
        <v>16926816</v>
      </c>
      <c r="FY49">
        <v>21794264</v>
      </c>
      <c r="FZ49">
        <v>16325751</v>
      </c>
      <c r="GA49">
        <v>20588769</v>
      </c>
      <c r="GB49">
        <v>17458753</v>
      </c>
      <c r="GC49">
        <v>17675431</v>
      </c>
      <c r="GD49">
        <v>17446236</v>
      </c>
      <c r="GE49">
        <v>20079600</v>
      </c>
      <c r="GF49">
        <v>16475838</v>
      </c>
      <c r="GG49">
        <v>19895613</v>
      </c>
      <c r="GH49">
        <v>23888860</v>
      </c>
      <c r="GI49">
        <v>28578868</v>
      </c>
      <c r="GJ49">
        <v>28326161</v>
      </c>
      <c r="GK49">
        <v>21938463</v>
      </c>
      <c r="GL49">
        <v>17765872</v>
      </c>
      <c r="GM49">
        <v>24747910</v>
      </c>
      <c r="GN49">
        <v>39324137</v>
      </c>
      <c r="GO49">
        <v>27328934</v>
      </c>
      <c r="GP49">
        <v>18811574</v>
      </c>
      <c r="GQ49">
        <v>30548332</v>
      </c>
      <c r="GR49">
        <v>28091488</v>
      </c>
      <c r="GS49">
        <v>34901834</v>
      </c>
      <c r="GT49">
        <v>25252894</v>
      </c>
      <c r="GU49">
        <v>39842825</v>
      </c>
      <c r="GV49">
        <v>17317109</v>
      </c>
    </row>
    <row r="50" spans="1:215" x14ac:dyDescent="0.25">
      <c r="A50" s="1" t="s">
        <v>26</v>
      </c>
      <c r="B50" t="s">
        <v>1157</v>
      </c>
      <c r="C50" t="s">
        <v>1194</v>
      </c>
      <c r="D50" s="2">
        <f>_xll.BDH(A50, "volume", B50, C50, "Direction", "H", "Period", "M","cols=210;rows=2")</f>
        <v>36556</v>
      </c>
      <c r="E50" s="2">
        <v>36585</v>
      </c>
      <c r="F50" s="2">
        <v>36616</v>
      </c>
      <c r="G50" s="2">
        <v>36644</v>
      </c>
      <c r="H50" s="2">
        <v>36677</v>
      </c>
      <c r="I50" s="2">
        <v>36707</v>
      </c>
      <c r="J50" s="2">
        <v>36738</v>
      </c>
      <c r="K50" s="2">
        <v>36769</v>
      </c>
      <c r="L50" s="2">
        <v>36798</v>
      </c>
      <c r="M50" s="2">
        <v>36830</v>
      </c>
      <c r="N50" s="2">
        <v>36860</v>
      </c>
      <c r="O50" s="2">
        <v>36889</v>
      </c>
      <c r="P50" s="2">
        <v>36922</v>
      </c>
      <c r="Q50" s="2">
        <v>36950</v>
      </c>
      <c r="R50" s="2">
        <v>36980</v>
      </c>
      <c r="S50" s="2">
        <v>37011</v>
      </c>
      <c r="T50" s="2">
        <v>37042</v>
      </c>
      <c r="U50" s="2">
        <v>37071</v>
      </c>
      <c r="V50" s="2">
        <v>37103</v>
      </c>
      <c r="W50" s="2">
        <v>37134</v>
      </c>
      <c r="X50" s="2">
        <v>37162</v>
      </c>
      <c r="Y50" s="2">
        <v>37195</v>
      </c>
      <c r="Z50" s="2">
        <v>37225</v>
      </c>
      <c r="AA50" s="2">
        <v>37256</v>
      </c>
      <c r="AB50" s="2">
        <v>37287</v>
      </c>
      <c r="AC50" s="2">
        <v>37315</v>
      </c>
      <c r="AD50" s="2">
        <v>37344</v>
      </c>
      <c r="AE50" s="2">
        <v>37376</v>
      </c>
      <c r="AF50" s="2">
        <v>37407</v>
      </c>
      <c r="AG50" s="2">
        <v>37435</v>
      </c>
      <c r="AH50" s="2">
        <v>37468</v>
      </c>
      <c r="AI50" s="2">
        <v>37498</v>
      </c>
      <c r="AJ50" s="2">
        <v>37529</v>
      </c>
      <c r="AK50" s="2">
        <v>37560</v>
      </c>
      <c r="AL50" s="2">
        <v>37589</v>
      </c>
      <c r="AM50" s="2">
        <v>37621</v>
      </c>
      <c r="AN50" s="2">
        <v>37652</v>
      </c>
      <c r="AO50" s="2">
        <v>37680</v>
      </c>
      <c r="AP50" s="2">
        <v>37711</v>
      </c>
      <c r="AQ50" s="2">
        <v>37741</v>
      </c>
      <c r="AR50" s="2">
        <v>37771</v>
      </c>
      <c r="AS50" s="2">
        <v>37802</v>
      </c>
      <c r="AT50" s="2">
        <v>37833</v>
      </c>
      <c r="AU50" s="2">
        <v>37862</v>
      </c>
      <c r="AV50" s="2">
        <v>37894</v>
      </c>
      <c r="AW50" s="2">
        <v>37925</v>
      </c>
      <c r="AX50" s="2">
        <v>37953</v>
      </c>
      <c r="AY50" s="2">
        <v>37986</v>
      </c>
      <c r="AZ50" s="2">
        <v>38016</v>
      </c>
      <c r="BA50" s="2">
        <v>38044</v>
      </c>
      <c r="BB50" s="2">
        <v>38077</v>
      </c>
      <c r="BC50" s="2">
        <v>38107</v>
      </c>
      <c r="BD50" s="2">
        <v>38138</v>
      </c>
      <c r="BE50" s="2">
        <v>38168</v>
      </c>
      <c r="BF50" s="2">
        <v>38198</v>
      </c>
      <c r="BG50" s="2">
        <v>38230</v>
      </c>
      <c r="BH50" s="2">
        <v>38260</v>
      </c>
      <c r="BI50" s="2">
        <v>38289</v>
      </c>
      <c r="BJ50" s="2">
        <v>38321</v>
      </c>
      <c r="BK50" s="2">
        <v>38352</v>
      </c>
      <c r="BL50" s="2">
        <v>38383</v>
      </c>
      <c r="BM50" s="2">
        <v>38411</v>
      </c>
      <c r="BN50" s="2">
        <v>38442</v>
      </c>
      <c r="BO50" s="2">
        <v>38471</v>
      </c>
      <c r="BP50" s="2">
        <v>38503</v>
      </c>
      <c r="BQ50" s="2">
        <v>38533</v>
      </c>
      <c r="BR50" s="2">
        <v>38562</v>
      </c>
      <c r="BS50" s="2">
        <v>38595</v>
      </c>
      <c r="BT50" s="2">
        <v>38625</v>
      </c>
      <c r="BU50" s="2">
        <v>38656</v>
      </c>
      <c r="BV50" s="2">
        <v>38686</v>
      </c>
      <c r="BW50" s="2">
        <v>38716</v>
      </c>
      <c r="BX50" s="2">
        <v>38748</v>
      </c>
      <c r="BY50" s="2">
        <v>38776</v>
      </c>
      <c r="BZ50" s="2">
        <v>38807</v>
      </c>
      <c r="CA50" s="2">
        <v>38835</v>
      </c>
      <c r="CB50" s="2">
        <v>38868</v>
      </c>
      <c r="CC50" s="2">
        <v>38898</v>
      </c>
      <c r="CD50" s="2">
        <v>38929</v>
      </c>
      <c r="CE50" s="2">
        <v>38960</v>
      </c>
      <c r="CF50" s="2">
        <v>38989</v>
      </c>
      <c r="CG50" s="2">
        <v>39021</v>
      </c>
      <c r="CH50" s="2">
        <v>39051</v>
      </c>
      <c r="CI50" s="2">
        <v>39080</v>
      </c>
      <c r="CJ50" s="2">
        <v>39113</v>
      </c>
      <c r="CK50" s="2">
        <v>39141</v>
      </c>
      <c r="CL50" s="2">
        <v>39171</v>
      </c>
      <c r="CM50" s="2">
        <v>39202</v>
      </c>
      <c r="CN50" s="2">
        <v>39233</v>
      </c>
      <c r="CO50" s="2">
        <v>39262</v>
      </c>
      <c r="CP50" s="2">
        <v>39294</v>
      </c>
      <c r="CQ50" s="2">
        <v>39325</v>
      </c>
      <c r="CR50" s="2">
        <v>39353</v>
      </c>
      <c r="CS50" s="2">
        <v>39386</v>
      </c>
      <c r="CT50" s="2">
        <v>39416</v>
      </c>
      <c r="CU50" s="2">
        <v>39447</v>
      </c>
      <c r="CV50" s="2">
        <v>39478</v>
      </c>
      <c r="CW50" s="2">
        <v>39507</v>
      </c>
      <c r="CX50" s="2">
        <v>39538</v>
      </c>
      <c r="CY50" s="2">
        <v>39568</v>
      </c>
      <c r="CZ50" s="2">
        <v>39598</v>
      </c>
      <c r="DA50" s="2">
        <v>39629</v>
      </c>
      <c r="DB50" s="2">
        <v>39660</v>
      </c>
      <c r="DC50" s="2">
        <v>39689</v>
      </c>
      <c r="DD50" s="2">
        <v>39721</v>
      </c>
      <c r="DE50" s="2">
        <v>39752</v>
      </c>
      <c r="DF50" s="2">
        <v>39780</v>
      </c>
      <c r="DG50" s="2">
        <v>39813</v>
      </c>
      <c r="DH50" s="2">
        <v>39843</v>
      </c>
      <c r="DI50" s="2">
        <v>39871</v>
      </c>
      <c r="DJ50" s="2">
        <v>39903</v>
      </c>
      <c r="DK50" s="2">
        <v>39933</v>
      </c>
      <c r="DL50" s="2">
        <v>39962</v>
      </c>
      <c r="DM50" s="2">
        <v>39994</v>
      </c>
      <c r="DN50" s="2">
        <v>40025</v>
      </c>
      <c r="DO50" s="2">
        <v>40056</v>
      </c>
      <c r="DP50" s="2">
        <v>40086</v>
      </c>
      <c r="DQ50" s="2">
        <v>40116</v>
      </c>
      <c r="DR50" s="2">
        <v>40147</v>
      </c>
      <c r="DS50" s="2">
        <v>40178</v>
      </c>
      <c r="DT50" s="2">
        <v>40207</v>
      </c>
      <c r="DU50" s="2">
        <v>40235</v>
      </c>
      <c r="DV50" s="2">
        <v>40268</v>
      </c>
      <c r="DW50" s="2">
        <v>40298</v>
      </c>
      <c r="DX50" s="2">
        <v>40329</v>
      </c>
      <c r="DY50" s="2">
        <v>40359</v>
      </c>
      <c r="DZ50" s="2">
        <v>40389</v>
      </c>
      <c r="EA50" s="2">
        <v>40421</v>
      </c>
      <c r="EB50" s="2">
        <v>40451</v>
      </c>
      <c r="EC50" s="2">
        <v>40480</v>
      </c>
      <c r="ED50" s="2">
        <v>40512</v>
      </c>
      <c r="EE50" s="2">
        <v>40543</v>
      </c>
      <c r="EF50" s="2">
        <v>40574</v>
      </c>
      <c r="EG50" s="2">
        <v>40602</v>
      </c>
      <c r="EH50" s="2">
        <v>40633</v>
      </c>
      <c r="EI50" s="2">
        <v>40662</v>
      </c>
      <c r="EJ50" s="2">
        <v>40694</v>
      </c>
      <c r="EK50" s="2">
        <v>40724</v>
      </c>
      <c r="EL50" s="2">
        <v>40753</v>
      </c>
      <c r="EM50" s="2">
        <v>40786</v>
      </c>
      <c r="EN50" s="2">
        <v>40816</v>
      </c>
      <c r="EO50" s="2">
        <v>40847</v>
      </c>
      <c r="EP50" s="2">
        <v>40877</v>
      </c>
      <c r="EQ50" s="2">
        <v>40907</v>
      </c>
      <c r="ER50" s="2">
        <v>40939</v>
      </c>
      <c r="ES50" s="2">
        <v>40968</v>
      </c>
      <c r="ET50" s="2">
        <v>40998</v>
      </c>
      <c r="EU50" s="2">
        <v>41029</v>
      </c>
      <c r="EV50" s="2">
        <v>41060</v>
      </c>
      <c r="EW50" s="2">
        <v>41089</v>
      </c>
      <c r="EX50" s="2">
        <v>41121</v>
      </c>
      <c r="EY50" s="2">
        <v>41152</v>
      </c>
      <c r="EZ50" s="2">
        <v>41180</v>
      </c>
      <c r="FA50" s="2">
        <v>41213</v>
      </c>
      <c r="FB50" s="2">
        <v>41243</v>
      </c>
      <c r="FC50" s="2">
        <v>41274</v>
      </c>
      <c r="FD50" s="2">
        <v>41305</v>
      </c>
      <c r="FE50" s="2">
        <v>41333</v>
      </c>
      <c r="FF50" s="2">
        <v>41362</v>
      </c>
      <c r="FG50" s="2">
        <v>41394</v>
      </c>
      <c r="FH50" s="2">
        <v>41425</v>
      </c>
      <c r="FI50" s="2">
        <v>41453</v>
      </c>
      <c r="FJ50" s="2">
        <v>41486</v>
      </c>
      <c r="FK50" s="2">
        <v>41516</v>
      </c>
      <c r="FL50" s="2">
        <v>41547</v>
      </c>
      <c r="FM50" s="2">
        <v>41578</v>
      </c>
      <c r="FN50" s="2">
        <v>41607</v>
      </c>
      <c r="FO50" s="2">
        <v>41639</v>
      </c>
      <c r="FP50" s="2">
        <v>41670</v>
      </c>
      <c r="FQ50" s="2">
        <v>41698</v>
      </c>
      <c r="FR50" s="2">
        <v>41729</v>
      </c>
      <c r="FS50" s="2">
        <v>41759</v>
      </c>
      <c r="FT50" s="2">
        <v>41789</v>
      </c>
      <c r="FU50" s="2">
        <v>41820</v>
      </c>
      <c r="FV50" s="2">
        <v>41851</v>
      </c>
      <c r="FW50" s="2">
        <v>41880</v>
      </c>
      <c r="FX50" s="2">
        <v>41912</v>
      </c>
      <c r="FY50" s="2">
        <v>41943</v>
      </c>
      <c r="FZ50" s="2">
        <v>41971</v>
      </c>
      <c r="GA50" s="2">
        <v>42004</v>
      </c>
      <c r="GB50" s="2">
        <v>42034</v>
      </c>
      <c r="GC50" s="2">
        <v>42062</v>
      </c>
      <c r="GD50" s="2">
        <v>42094</v>
      </c>
      <c r="GE50" s="2">
        <v>42124</v>
      </c>
      <c r="GF50" s="2">
        <v>42153</v>
      </c>
      <c r="GG50" s="2">
        <v>42185</v>
      </c>
      <c r="GH50" s="2">
        <v>42216</v>
      </c>
      <c r="GI50" s="2">
        <v>42247</v>
      </c>
      <c r="GJ50" s="2">
        <v>42277</v>
      </c>
      <c r="GK50" s="2">
        <v>42307</v>
      </c>
      <c r="GL50" s="2">
        <v>42338</v>
      </c>
      <c r="GM50" s="2">
        <v>42369</v>
      </c>
      <c r="GN50" s="2">
        <v>42398</v>
      </c>
      <c r="GO50" s="2">
        <v>42429</v>
      </c>
      <c r="GP50" s="2">
        <v>42460</v>
      </c>
      <c r="GQ50" s="2">
        <v>42489</v>
      </c>
      <c r="GR50" s="2">
        <v>42521</v>
      </c>
      <c r="GS50" s="2">
        <v>42551</v>
      </c>
      <c r="GT50" s="2">
        <v>42580</v>
      </c>
      <c r="GU50" s="2">
        <v>42613</v>
      </c>
      <c r="GV50" s="2">
        <v>42643</v>
      </c>
      <c r="GW50" s="2">
        <v>42674</v>
      </c>
      <c r="GX50" s="2">
        <v>42704</v>
      </c>
      <c r="GY50" s="2">
        <v>42734</v>
      </c>
      <c r="GZ50" s="2">
        <v>42766</v>
      </c>
      <c r="HA50" s="2">
        <v>42794</v>
      </c>
      <c r="HB50" s="2">
        <v>42825</v>
      </c>
      <c r="HC50" s="2">
        <v>42853</v>
      </c>
      <c r="HD50" s="2">
        <v>42886</v>
      </c>
      <c r="HE50" s="2">
        <v>42916</v>
      </c>
    </row>
    <row r="51" spans="1:215" x14ac:dyDescent="0.25">
      <c r="A51" s="4"/>
      <c r="D51" s="3">
        <v>230501000</v>
      </c>
      <c r="E51">
        <v>146682800</v>
      </c>
      <c r="F51">
        <v>201032900</v>
      </c>
      <c r="G51">
        <v>259755600</v>
      </c>
      <c r="H51">
        <v>190155800</v>
      </c>
      <c r="I51">
        <v>170810500</v>
      </c>
      <c r="J51">
        <v>201906200</v>
      </c>
      <c r="K51">
        <v>154362700</v>
      </c>
      <c r="L51">
        <v>202582000</v>
      </c>
      <c r="M51">
        <v>366482400</v>
      </c>
      <c r="N51">
        <v>256638400</v>
      </c>
      <c r="O51">
        <v>378386300</v>
      </c>
      <c r="P51">
        <v>442563300</v>
      </c>
      <c r="Q51">
        <v>233526600</v>
      </c>
      <c r="R51">
        <v>274464800</v>
      </c>
      <c r="S51">
        <v>278972200</v>
      </c>
      <c r="T51">
        <v>194596100</v>
      </c>
      <c r="U51">
        <v>186671300</v>
      </c>
      <c r="V51">
        <v>179643000</v>
      </c>
      <c r="W51">
        <v>161170400</v>
      </c>
      <c r="X51">
        <v>170217300</v>
      </c>
      <c r="Y51">
        <v>217442300</v>
      </c>
      <c r="Z51">
        <v>250510500</v>
      </c>
      <c r="AA51">
        <v>242539500</v>
      </c>
      <c r="AB51">
        <v>275530000</v>
      </c>
      <c r="AC51">
        <v>176726200</v>
      </c>
      <c r="AD51">
        <v>193633300</v>
      </c>
      <c r="AE51">
        <v>244271700</v>
      </c>
      <c r="AF51">
        <v>171308000</v>
      </c>
      <c r="AG51">
        <v>159010700</v>
      </c>
      <c r="AH51">
        <v>313937228</v>
      </c>
      <c r="AI51">
        <v>242469674</v>
      </c>
      <c r="AJ51">
        <v>180725296</v>
      </c>
      <c r="AK51">
        <v>407255054</v>
      </c>
      <c r="AL51">
        <v>236330276</v>
      </c>
      <c r="AM51">
        <v>158207977</v>
      </c>
      <c r="AN51">
        <v>240132748</v>
      </c>
      <c r="AO51">
        <v>136604695</v>
      </c>
      <c r="AP51">
        <v>265877587</v>
      </c>
      <c r="AQ51">
        <v>331483259</v>
      </c>
      <c r="AR51">
        <v>253066327</v>
      </c>
      <c r="AS51">
        <v>309131394</v>
      </c>
      <c r="AT51">
        <v>315768048</v>
      </c>
      <c r="AU51">
        <v>185348209</v>
      </c>
      <c r="AV51">
        <v>283562881</v>
      </c>
      <c r="AW51">
        <v>366682248</v>
      </c>
      <c r="AX51">
        <v>214672034</v>
      </c>
      <c r="AY51">
        <v>197214937</v>
      </c>
      <c r="AZ51">
        <v>226622231</v>
      </c>
      <c r="BA51">
        <v>166519775</v>
      </c>
      <c r="BB51">
        <v>246198744</v>
      </c>
      <c r="BC51">
        <v>296078982</v>
      </c>
      <c r="BD51">
        <v>350684479</v>
      </c>
      <c r="BE51">
        <v>383144438</v>
      </c>
      <c r="BF51">
        <v>533115173</v>
      </c>
      <c r="BG51">
        <v>411667914</v>
      </c>
      <c r="BH51">
        <v>386249003</v>
      </c>
      <c r="BI51">
        <v>448182125</v>
      </c>
      <c r="BJ51">
        <v>342918868</v>
      </c>
      <c r="BK51">
        <v>283355177</v>
      </c>
      <c r="BL51">
        <v>503547763</v>
      </c>
      <c r="BM51">
        <v>436452208</v>
      </c>
      <c r="BN51">
        <v>429345199</v>
      </c>
      <c r="BO51">
        <v>482483717</v>
      </c>
      <c r="BP51">
        <v>348498804</v>
      </c>
      <c r="BQ51">
        <v>348648315</v>
      </c>
      <c r="BR51">
        <v>440465407</v>
      </c>
      <c r="BS51">
        <v>330220457</v>
      </c>
      <c r="BT51">
        <v>321411694</v>
      </c>
      <c r="BU51">
        <v>439341772</v>
      </c>
      <c r="BV51">
        <v>457585719</v>
      </c>
      <c r="BW51">
        <v>304317348</v>
      </c>
      <c r="BX51">
        <v>680118731</v>
      </c>
      <c r="BY51">
        <v>442671172</v>
      </c>
      <c r="BZ51">
        <v>482005220</v>
      </c>
      <c r="CA51">
        <v>418145831</v>
      </c>
      <c r="CB51">
        <v>487970377</v>
      </c>
      <c r="CC51">
        <v>351952947</v>
      </c>
      <c r="CD51">
        <v>627401137</v>
      </c>
      <c r="CE51">
        <v>297557757</v>
      </c>
      <c r="CF51">
        <v>519982230</v>
      </c>
      <c r="CG51">
        <v>807706676</v>
      </c>
      <c r="CH51">
        <v>467937262</v>
      </c>
      <c r="CI51">
        <v>414316861</v>
      </c>
      <c r="CJ51">
        <v>599318915</v>
      </c>
      <c r="CK51">
        <v>436008507</v>
      </c>
      <c r="CL51">
        <v>446767309</v>
      </c>
      <c r="CM51">
        <v>542321943</v>
      </c>
      <c r="CN51">
        <v>712175544</v>
      </c>
      <c r="CO51">
        <v>560651349</v>
      </c>
      <c r="CP51">
        <v>570428893</v>
      </c>
      <c r="CQ51">
        <v>459354631</v>
      </c>
      <c r="CR51">
        <v>449978585</v>
      </c>
      <c r="CS51">
        <v>801527648</v>
      </c>
      <c r="CT51">
        <v>713335088</v>
      </c>
      <c r="CU51">
        <v>412289717</v>
      </c>
      <c r="CV51">
        <v>816961644</v>
      </c>
      <c r="CW51">
        <v>1321092186</v>
      </c>
      <c r="CX51">
        <v>593486364</v>
      </c>
      <c r="CY51">
        <v>538891772</v>
      </c>
      <c r="CZ51">
        <v>1348800219</v>
      </c>
      <c r="DA51">
        <v>775159670</v>
      </c>
      <c r="DB51">
        <v>643703874</v>
      </c>
      <c r="DC51">
        <v>282465364</v>
      </c>
      <c r="DD51">
        <v>487436290</v>
      </c>
      <c r="DE51">
        <v>731647557</v>
      </c>
      <c r="DF51">
        <v>579910447</v>
      </c>
      <c r="DG51">
        <v>437894816</v>
      </c>
      <c r="DH51">
        <v>414683818</v>
      </c>
      <c r="DI51">
        <v>337543527</v>
      </c>
      <c r="DJ51">
        <v>442648391</v>
      </c>
      <c r="DK51">
        <v>492086391</v>
      </c>
      <c r="DL51">
        <v>457899896</v>
      </c>
      <c r="DM51">
        <v>419905867</v>
      </c>
      <c r="DN51">
        <v>737766771</v>
      </c>
      <c r="DO51">
        <v>574685954</v>
      </c>
      <c r="DP51">
        <v>724112762</v>
      </c>
      <c r="DQ51">
        <v>533246423</v>
      </c>
      <c r="DR51">
        <v>383328912</v>
      </c>
      <c r="DS51">
        <v>393233994</v>
      </c>
      <c r="DT51">
        <v>427761584</v>
      </c>
      <c r="DU51">
        <v>393565458</v>
      </c>
      <c r="DV51">
        <v>490240265</v>
      </c>
      <c r="DW51">
        <v>687025151</v>
      </c>
      <c r="DX51">
        <v>518391665</v>
      </c>
      <c r="DY51">
        <v>449728111</v>
      </c>
      <c r="DZ51">
        <v>489555219</v>
      </c>
      <c r="EA51">
        <v>287401081</v>
      </c>
      <c r="EB51">
        <v>558542892</v>
      </c>
      <c r="EC51">
        <v>608706189</v>
      </c>
      <c r="ED51">
        <v>420265060</v>
      </c>
      <c r="EE51">
        <v>278145193</v>
      </c>
      <c r="EF51">
        <v>441172918</v>
      </c>
      <c r="EG51">
        <v>446815511</v>
      </c>
      <c r="EH51">
        <v>560538544</v>
      </c>
      <c r="EI51">
        <v>384254523</v>
      </c>
      <c r="EJ51">
        <v>833459670</v>
      </c>
      <c r="EK51">
        <v>532175173</v>
      </c>
      <c r="EL51">
        <v>523239391</v>
      </c>
      <c r="EM51">
        <v>744548448</v>
      </c>
      <c r="EN51">
        <v>867734491</v>
      </c>
      <c r="EO51">
        <v>725443585</v>
      </c>
      <c r="EP51">
        <v>477227100</v>
      </c>
      <c r="EQ51">
        <v>450040230</v>
      </c>
      <c r="ER51">
        <v>352687158</v>
      </c>
      <c r="ES51">
        <v>420906508</v>
      </c>
      <c r="ET51">
        <v>323601378</v>
      </c>
      <c r="EU51">
        <v>321944248</v>
      </c>
      <c r="EV51">
        <v>421451172</v>
      </c>
      <c r="EW51">
        <v>282691895</v>
      </c>
      <c r="EX51">
        <v>308591824</v>
      </c>
      <c r="EY51">
        <v>391533777</v>
      </c>
      <c r="EZ51">
        <v>396393988</v>
      </c>
      <c r="FA51">
        <v>463526630</v>
      </c>
      <c r="FB51">
        <v>560047553</v>
      </c>
      <c r="FC51">
        <v>409319632</v>
      </c>
      <c r="FD51">
        <v>483583460</v>
      </c>
      <c r="FE51">
        <v>341533304</v>
      </c>
      <c r="FF51">
        <v>382233742</v>
      </c>
      <c r="FG51">
        <v>391309149</v>
      </c>
      <c r="FH51">
        <v>378281342</v>
      </c>
      <c r="FI51">
        <v>314336115</v>
      </c>
      <c r="FJ51">
        <v>472804940</v>
      </c>
      <c r="FK51">
        <v>268698147</v>
      </c>
      <c r="FL51">
        <v>357156736</v>
      </c>
      <c r="FM51">
        <v>550352335</v>
      </c>
      <c r="FN51">
        <v>328338158</v>
      </c>
      <c r="FO51">
        <v>308949269</v>
      </c>
      <c r="FP51">
        <v>453936718</v>
      </c>
      <c r="FQ51">
        <v>285276687</v>
      </c>
      <c r="FR51">
        <v>399071221</v>
      </c>
      <c r="FS51">
        <v>595990504</v>
      </c>
      <c r="FT51">
        <v>414829538</v>
      </c>
      <c r="FU51">
        <v>350758753</v>
      </c>
      <c r="FV51">
        <v>519026649</v>
      </c>
      <c r="FW51">
        <v>293273258</v>
      </c>
      <c r="FX51">
        <v>1220471447</v>
      </c>
      <c r="FY51">
        <v>738495116</v>
      </c>
      <c r="FZ51">
        <v>470136398</v>
      </c>
      <c r="GA51">
        <v>350153861</v>
      </c>
      <c r="GB51">
        <v>475061923</v>
      </c>
      <c r="GC51">
        <v>265118391</v>
      </c>
      <c r="GD51">
        <v>291951275</v>
      </c>
      <c r="GE51">
        <v>282637371</v>
      </c>
      <c r="GF51">
        <v>353733903</v>
      </c>
      <c r="GG51">
        <v>252633441</v>
      </c>
      <c r="GH51">
        <v>267278929</v>
      </c>
      <c r="GI51">
        <v>316528871</v>
      </c>
      <c r="GJ51">
        <v>462281369</v>
      </c>
      <c r="GK51">
        <v>366537995</v>
      </c>
      <c r="GL51">
        <v>260248576</v>
      </c>
      <c r="GM51">
        <v>364212823</v>
      </c>
      <c r="GN51">
        <v>338508963</v>
      </c>
      <c r="GO51">
        <v>400309470</v>
      </c>
      <c r="GP51">
        <v>334519905</v>
      </c>
      <c r="GQ51">
        <v>353092025</v>
      </c>
      <c r="GR51">
        <v>268378757</v>
      </c>
      <c r="GS51">
        <v>257086889</v>
      </c>
      <c r="GT51">
        <v>259035552</v>
      </c>
      <c r="GU51">
        <v>230784491</v>
      </c>
      <c r="GV51">
        <v>272548023</v>
      </c>
      <c r="GW51">
        <v>179103096</v>
      </c>
      <c r="GX51">
        <v>215354951</v>
      </c>
      <c r="GY51">
        <v>233480563</v>
      </c>
      <c r="GZ51">
        <v>170300064</v>
      </c>
      <c r="HA51">
        <v>136656895</v>
      </c>
      <c r="HB51">
        <v>127656754</v>
      </c>
      <c r="HC51">
        <v>131451170</v>
      </c>
      <c r="HD51">
        <v>211133486</v>
      </c>
      <c r="HE51">
        <v>866392088</v>
      </c>
    </row>
    <row r="52" spans="1:215" x14ac:dyDescent="0.25">
      <c r="A52" s="1" t="s">
        <v>27</v>
      </c>
      <c r="B52" t="s">
        <v>1157</v>
      </c>
      <c r="C52" t="s">
        <v>1183</v>
      </c>
      <c r="D52" s="2">
        <f>_xll.BDH(A52, "volume", B52, C52, "Direction", "H", "Period", "M","cols=84;rows=2")</f>
        <v>36556</v>
      </c>
      <c r="E52" s="2">
        <v>36585</v>
      </c>
      <c r="F52" s="2">
        <v>36616</v>
      </c>
      <c r="G52" s="2">
        <v>36644</v>
      </c>
      <c r="H52" s="2">
        <v>36677</v>
      </c>
      <c r="I52" s="2">
        <v>36707</v>
      </c>
      <c r="J52" s="2">
        <v>36738</v>
      </c>
      <c r="K52" s="2">
        <v>36769</v>
      </c>
      <c r="L52" s="2">
        <v>36798</v>
      </c>
      <c r="M52" s="2">
        <v>36830</v>
      </c>
      <c r="N52" s="2">
        <v>36860</v>
      </c>
      <c r="O52" s="2">
        <v>36889</v>
      </c>
      <c r="P52" s="2">
        <v>36922</v>
      </c>
      <c r="Q52" s="2">
        <v>36950</v>
      </c>
      <c r="R52" s="2">
        <v>36980</v>
      </c>
      <c r="S52" s="2">
        <v>37011</v>
      </c>
      <c r="T52" s="2">
        <v>37042</v>
      </c>
      <c r="U52" s="2">
        <v>37071</v>
      </c>
      <c r="V52" s="2">
        <v>37103</v>
      </c>
      <c r="W52" s="2">
        <v>37134</v>
      </c>
      <c r="X52" s="2">
        <v>37162</v>
      </c>
      <c r="Y52" s="2">
        <v>37195</v>
      </c>
      <c r="Z52" s="2">
        <v>37225</v>
      </c>
      <c r="AA52" s="2">
        <v>37256</v>
      </c>
      <c r="AB52" s="2">
        <v>37287</v>
      </c>
      <c r="AC52" s="2">
        <v>37315</v>
      </c>
      <c r="AD52" s="2">
        <v>37344</v>
      </c>
      <c r="AE52" s="2">
        <v>37376</v>
      </c>
      <c r="AF52" s="2">
        <v>37407</v>
      </c>
      <c r="AG52" s="2">
        <v>37435</v>
      </c>
      <c r="AH52" s="2">
        <v>37468</v>
      </c>
      <c r="AI52" s="2">
        <v>37498</v>
      </c>
      <c r="AJ52" s="2">
        <v>37529</v>
      </c>
      <c r="AK52" s="2">
        <v>37560</v>
      </c>
      <c r="AL52" s="2">
        <v>37589</v>
      </c>
      <c r="AM52" s="2">
        <v>37621</v>
      </c>
      <c r="AN52" s="2">
        <v>37652</v>
      </c>
      <c r="AO52" s="2">
        <v>37680</v>
      </c>
      <c r="AP52" s="2">
        <v>37711</v>
      </c>
      <c r="AQ52" s="2">
        <v>37741</v>
      </c>
      <c r="AR52" s="2">
        <v>37771</v>
      </c>
      <c r="AS52" s="2">
        <v>37802</v>
      </c>
      <c r="AT52" s="2">
        <v>37833</v>
      </c>
      <c r="AU52" s="2">
        <v>37862</v>
      </c>
      <c r="AV52" s="2">
        <v>37894</v>
      </c>
      <c r="AW52" s="2">
        <v>37925</v>
      </c>
      <c r="AX52" s="2">
        <v>37953</v>
      </c>
      <c r="AY52" s="2">
        <v>37986</v>
      </c>
      <c r="AZ52" s="2">
        <v>38016</v>
      </c>
      <c r="BA52" s="2">
        <v>38044</v>
      </c>
      <c r="BB52" s="2">
        <v>38077</v>
      </c>
      <c r="BC52" s="2">
        <v>38107</v>
      </c>
      <c r="BD52" s="2">
        <v>38138</v>
      </c>
      <c r="BE52" s="2">
        <v>38168</v>
      </c>
      <c r="BF52" s="2">
        <v>38198</v>
      </c>
      <c r="BG52" s="2">
        <v>38230</v>
      </c>
      <c r="BH52" s="2">
        <v>38260</v>
      </c>
      <c r="BI52" s="2">
        <v>38289</v>
      </c>
      <c r="BJ52" s="2">
        <v>38321</v>
      </c>
      <c r="BK52" s="2">
        <v>38352</v>
      </c>
      <c r="BL52" s="2">
        <v>38383</v>
      </c>
      <c r="BM52" s="2">
        <v>38411</v>
      </c>
      <c r="BN52" s="2">
        <v>38442</v>
      </c>
      <c r="BO52" s="2">
        <v>38471</v>
      </c>
      <c r="BP52" s="2">
        <v>38503</v>
      </c>
      <c r="BQ52" s="2">
        <v>38533</v>
      </c>
      <c r="BR52" s="2">
        <v>38562</v>
      </c>
      <c r="BS52" s="2">
        <v>38595</v>
      </c>
      <c r="BT52" s="2">
        <v>38625</v>
      </c>
      <c r="BU52" s="2">
        <v>38656</v>
      </c>
      <c r="BV52" s="2">
        <v>38686</v>
      </c>
      <c r="BW52" s="2">
        <v>38716</v>
      </c>
      <c r="BX52" s="2">
        <v>38748</v>
      </c>
      <c r="BY52" s="2">
        <v>38776</v>
      </c>
      <c r="BZ52" s="2">
        <v>38807</v>
      </c>
      <c r="CA52" s="2">
        <v>38835</v>
      </c>
      <c r="CB52" s="2">
        <v>38868</v>
      </c>
      <c r="CC52" s="2">
        <v>38898</v>
      </c>
      <c r="CD52" s="2">
        <v>38929</v>
      </c>
      <c r="CE52" s="2">
        <v>38960</v>
      </c>
      <c r="CF52" s="2">
        <v>38989</v>
      </c>
      <c r="CG52" s="2">
        <v>39021</v>
      </c>
      <c r="CH52" s="2">
        <v>39051</v>
      </c>
      <c r="CI52" s="2">
        <v>39080</v>
      </c>
    </row>
    <row r="53" spans="1:215" x14ac:dyDescent="0.25">
      <c r="A53" s="4"/>
      <c r="D53" s="3">
        <v>221875100</v>
      </c>
      <c r="E53">
        <v>163953300</v>
      </c>
      <c r="F53">
        <v>149796400</v>
      </c>
      <c r="G53">
        <v>185814600</v>
      </c>
      <c r="H53">
        <v>85990800</v>
      </c>
      <c r="I53">
        <v>92223400</v>
      </c>
      <c r="J53">
        <v>92262500</v>
      </c>
      <c r="K53">
        <v>133368900</v>
      </c>
      <c r="L53">
        <v>70421100</v>
      </c>
      <c r="M53">
        <v>88549600</v>
      </c>
      <c r="N53">
        <v>52955800</v>
      </c>
      <c r="O53">
        <v>73535900</v>
      </c>
      <c r="P53">
        <v>164794700</v>
      </c>
      <c r="Q53">
        <v>89200100</v>
      </c>
      <c r="R53">
        <v>101654800</v>
      </c>
      <c r="S53">
        <v>74880600</v>
      </c>
      <c r="T53">
        <v>75249200</v>
      </c>
      <c r="U53">
        <v>94090600</v>
      </c>
      <c r="V53">
        <v>81655500</v>
      </c>
      <c r="W53">
        <v>80262200</v>
      </c>
      <c r="X53">
        <v>73151300</v>
      </c>
      <c r="Y53">
        <v>83342700</v>
      </c>
      <c r="Z53">
        <v>57933400</v>
      </c>
      <c r="AA53">
        <v>60144100</v>
      </c>
      <c r="AB53">
        <v>99646700</v>
      </c>
      <c r="AC53">
        <v>47310800</v>
      </c>
      <c r="AD53">
        <v>55087900</v>
      </c>
      <c r="AE53">
        <v>94387100</v>
      </c>
      <c r="AF53">
        <v>81145500</v>
      </c>
      <c r="AG53">
        <v>52863300</v>
      </c>
      <c r="AH53">
        <v>74111100</v>
      </c>
      <c r="AI53">
        <v>51293700</v>
      </c>
      <c r="AJ53">
        <v>38686100</v>
      </c>
      <c r="AK53">
        <v>44681000</v>
      </c>
      <c r="AL53">
        <v>40461100</v>
      </c>
      <c r="AM53">
        <v>45526700</v>
      </c>
      <c r="AN53">
        <v>43001400</v>
      </c>
      <c r="AO53">
        <v>27362800</v>
      </c>
      <c r="AP53">
        <v>30792900</v>
      </c>
      <c r="AQ53">
        <v>26631000</v>
      </c>
      <c r="AR53">
        <v>42742300</v>
      </c>
      <c r="AS53">
        <v>41623700</v>
      </c>
      <c r="AT53">
        <v>50309000</v>
      </c>
      <c r="AU53">
        <v>22569500</v>
      </c>
      <c r="AV53">
        <v>31244800</v>
      </c>
      <c r="AW53">
        <v>27220400</v>
      </c>
      <c r="AX53">
        <v>16088033</v>
      </c>
      <c r="AY53">
        <v>16823306</v>
      </c>
      <c r="AZ53">
        <v>34692460</v>
      </c>
      <c r="BA53">
        <v>18541689</v>
      </c>
      <c r="BB53">
        <v>22904082</v>
      </c>
      <c r="BC53">
        <v>22152204</v>
      </c>
      <c r="BD53">
        <v>19009784</v>
      </c>
      <c r="BE53">
        <v>18180155</v>
      </c>
      <c r="BF53">
        <v>33793443</v>
      </c>
      <c r="BG53">
        <v>20695992</v>
      </c>
      <c r="BH53">
        <v>23925901</v>
      </c>
      <c r="BI53">
        <v>21960334</v>
      </c>
      <c r="BJ53">
        <v>22462271</v>
      </c>
      <c r="BK53">
        <v>29430119</v>
      </c>
      <c r="BL53">
        <v>26293339</v>
      </c>
      <c r="BM53">
        <v>30761427</v>
      </c>
      <c r="BN53">
        <v>42761935</v>
      </c>
      <c r="BO53">
        <v>40265424</v>
      </c>
      <c r="BP53">
        <v>27227168</v>
      </c>
      <c r="BQ53">
        <v>34085748</v>
      </c>
      <c r="BR53">
        <v>42809639</v>
      </c>
      <c r="BS53">
        <v>43512302</v>
      </c>
      <c r="BT53">
        <v>43704669</v>
      </c>
      <c r="BU53">
        <v>48518345</v>
      </c>
      <c r="BV53">
        <v>44657492</v>
      </c>
      <c r="BW53">
        <v>34833855</v>
      </c>
      <c r="BX53">
        <v>58367549</v>
      </c>
      <c r="BY53">
        <v>60185180</v>
      </c>
      <c r="BZ53">
        <v>38705053</v>
      </c>
      <c r="CA53">
        <v>42362286</v>
      </c>
      <c r="CB53">
        <v>34442813</v>
      </c>
      <c r="CC53">
        <v>43076993</v>
      </c>
      <c r="CD53">
        <v>57116847</v>
      </c>
      <c r="CE53">
        <v>36346028</v>
      </c>
      <c r="CF53">
        <v>25316484</v>
      </c>
      <c r="CG53">
        <v>37207737</v>
      </c>
      <c r="CH53">
        <v>28609140</v>
      </c>
      <c r="CI53">
        <v>22379052</v>
      </c>
    </row>
    <row r="54" spans="1:215" x14ac:dyDescent="0.25">
      <c r="A54" s="1" t="s">
        <v>28</v>
      </c>
      <c r="B54" t="s">
        <v>1157</v>
      </c>
      <c r="C54" t="s">
        <v>1185</v>
      </c>
      <c r="D54" s="2">
        <f>_xll.BDH(A54, "volume", B54, C54, "Direction", "H", "Period", "M","cols=5;rows=2")</f>
        <v>36556</v>
      </c>
      <c r="E54" s="2">
        <v>36585</v>
      </c>
      <c r="F54" s="2">
        <v>36616</v>
      </c>
      <c r="G54" s="2">
        <v>36644</v>
      </c>
      <c r="H54" s="2">
        <v>36677</v>
      </c>
    </row>
    <row r="55" spans="1:215" x14ac:dyDescent="0.25">
      <c r="A55" s="4"/>
      <c r="D55" s="3">
        <v>12208600</v>
      </c>
      <c r="E55">
        <v>9104400</v>
      </c>
      <c r="F55">
        <v>11567000</v>
      </c>
      <c r="G55">
        <v>6952100</v>
      </c>
      <c r="H55">
        <v>1796200</v>
      </c>
    </row>
    <row r="56" spans="1:215" x14ac:dyDescent="0.25">
      <c r="A56" s="1" t="s">
        <v>29</v>
      </c>
      <c r="B56" t="s">
        <v>1157</v>
      </c>
      <c r="C56" t="s">
        <v>1185</v>
      </c>
      <c r="D56" s="2">
        <f>_xll.BDH(A56, "volume", B56, C56, "Direction", "H", "Period", "M","cols=12;rows=2")</f>
        <v>36556</v>
      </c>
      <c r="E56" s="2">
        <v>36585</v>
      </c>
      <c r="F56" s="2">
        <v>36616</v>
      </c>
      <c r="G56" s="2">
        <v>36644</v>
      </c>
      <c r="H56" s="2">
        <v>36677</v>
      </c>
      <c r="I56" s="2">
        <v>36707</v>
      </c>
      <c r="J56" s="2">
        <v>36738</v>
      </c>
      <c r="K56" s="2">
        <v>36769</v>
      </c>
      <c r="L56" s="2">
        <v>36798</v>
      </c>
      <c r="M56" s="2">
        <v>36830</v>
      </c>
      <c r="N56" s="2">
        <v>36860</v>
      </c>
      <c r="O56" s="2">
        <v>36889</v>
      </c>
    </row>
    <row r="57" spans="1:215" x14ac:dyDescent="0.25">
      <c r="A57" s="4"/>
      <c r="D57" s="3">
        <v>4282600</v>
      </c>
      <c r="E57">
        <v>5605300</v>
      </c>
      <c r="F57">
        <v>10315400</v>
      </c>
      <c r="G57">
        <v>4623200</v>
      </c>
      <c r="H57">
        <v>4523700</v>
      </c>
      <c r="I57">
        <v>1964600</v>
      </c>
      <c r="J57">
        <v>1735300</v>
      </c>
      <c r="K57">
        <v>4670700</v>
      </c>
      <c r="L57">
        <v>2835900</v>
      </c>
      <c r="M57">
        <v>3174700</v>
      </c>
      <c r="N57">
        <v>3650100</v>
      </c>
      <c r="O57">
        <v>3360900</v>
      </c>
    </row>
    <row r="58" spans="1:215" x14ac:dyDescent="0.25">
      <c r="A58" s="1" t="s">
        <v>30</v>
      </c>
      <c r="B58" t="s">
        <v>1157</v>
      </c>
      <c r="C58" t="s">
        <v>1183</v>
      </c>
      <c r="D58" s="2">
        <f>_xll.BDH(A58, "volume", B58, C58, "Direction", "H", "Period", "M","cols=83;rows=2")</f>
        <v>36556</v>
      </c>
      <c r="E58" s="2">
        <v>36585</v>
      </c>
      <c r="F58" s="2">
        <v>36616</v>
      </c>
      <c r="G58" s="2">
        <v>36644</v>
      </c>
      <c r="H58" s="2">
        <v>36677</v>
      </c>
      <c r="I58" s="2">
        <v>36707</v>
      </c>
      <c r="J58" s="2">
        <v>36738</v>
      </c>
      <c r="K58" s="2">
        <v>36769</v>
      </c>
      <c r="L58" s="2">
        <v>36798</v>
      </c>
      <c r="M58" s="2">
        <v>36830</v>
      </c>
      <c r="N58" s="2">
        <v>36860</v>
      </c>
      <c r="O58" s="2">
        <v>36889</v>
      </c>
      <c r="P58" s="2">
        <v>36922</v>
      </c>
      <c r="Q58" s="2">
        <v>36950</v>
      </c>
      <c r="R58" s="2">
        <v>36980</v>
      </c>
      <c r="S58" s="2">
        <v>37011</v>
      </c>
      <c r="T58" s="2">
        <v>37042</v>
      </c>
      <c r="U58" s="2">
        <v>37071</v>
      </c>
      <c r="V58" s="2">
        <v>37103</v>
      </c>
      <c r="W58" s="2">
        <v>37134</v>
      </c>
      <c r="X58" s="2">
        <v>37162</v>
      </c>
      <c r="Y58" s="2">
        <v>37195</v>
      </c>
      <c r="Z58" s="2">
        <v>37225</v>
      </c>
      <c r="AA58" s="2">
        <v>37256</v>
      </c>
      <c r="AB58" s="2">
        <v>37287</v>
      </c>
      <c r="AC58" s="2">
        <v>37315</v>
      </c>
      <c r="AD58" s="2">
        <v>37344</v>
      </c>
      <c r="AE58" s="2">
        <v>37376</v>
      </c>
      <c r="AF58" s="2">
        <v>37407</v>
      </c>
      <c r="AG58" s="2">
        <v>37435</v>
      </c>
      <c r="AH58" s="2">
        <v>37468</v>
      </c>
      <c r="AI58" s="2">
        <v>37498</v>
      </c>
      <c r="AJ58" s="2">
        <v>37529</v>
      </c>
      <c r="AK58" s="2">
        <v>37560</v>
      </c>
      <c r="AL58" s="2">
        <v>37589</v>
      </c>
      <c r="AM58" s="2">
        <v>37621</v>
      </c>
      <c r="AN58" s="2">
        <v>37652</v>
      </c>
      <c r="AO58" s="2">
        <v>37680</v>
      </c>
      <c r="AP58" s="2">
        <v>37711</v>
      </c>
      <c r="AQ58" s="2">
        <v>37741</v>
      </c>
      <c r="AR58" s="2">
        <v>37771</v>
      </c>
      <c r="AS58" s="2">
        <v>37802</v>
      </c>
      <c r="AT58" s="2">
        <v>37833</v>
      </c>
      <c r="AU58" s="2">
        <v>37862</v>
      </c>
      <c r="AV58" s="2">
        <v>37894</v>
      </c>
      <c r="AW58" s="2">
        <v>37925</v>
      </c>
      <c r="AX58" s="2">
        <v>37953</v>
      </c>
      <c r="AY58" s="2">
        <v>37986</v>
      </c>
      <c r="AZ58" s="2">
        <v>38016</v>
      </c>
      <c r="BA58" s="2">
        <v>38044</v>
      </c>
      <c r="BB58" s="2">
        <v>38077</v>
      </c>
      <c r="BC58" s="2">
        <v>38107</v>
      </c>
      <c r="BD58" s="2">
        <v>38138</v>
      </c>
      <c r="BE58" s="2">
        <v>38168</v>
      </c>
      <c r="BF58" s="2">
        <v>38198</v>
      </c>
      <c r="BG58" s="2">
        <v>38230</v>
      </c>
      <c r="BH58" s="2">
        <v>38260</v>
      </c>
      <c r="BI58" s="2">
        <v>38289</v>
      </c>
      <c r="BJ58" s="2">
        <v>38321</v>
      </c>
      <c r="BK58" s="2">
        <v>38352</v>
      </c>
      <c r="BL58" s="2">
        <v>38383</v>
      </c>
      <c r="BM58" s="2">
        <v>38411</v>
      </c>
      <c r="BN58" s="2">
        <v>38442</v>
      </c>
      <c r="BO58" s="2">
        <v>38471</v>
      </c>
      <c r="BP58" s="2">
        <v>38503</v>
      </c>
      <c r="BQ58" s="2">
        <v>38533</v>
      </c>
      <c r="BR58" s="2">
        <v>38562</v>
      </c>
      <c r="BS58" s="2">
        <v>38595</v>
      </c>
      <c r="BT58" s="2">
        <v>38625</v>
      </c>
      <c r="BU58" s="2">
        <v>38656</v>
      </c>
      <c r="BV58" s="2">
        <v>38686</v>
      </c>
      <c r="BW58" s="2">
        <v>38716</v>
      </c>
      <c r="BX58" s="2">
        <v>38748</v>
      </c>
      <c r="BY58" s="2">
        <v>38776</v>
      </c>
      <c r="BZ58" s="2">
        <v>38807</v>
      </c>
      <c r="CA58" s="2">
        <v>38835</v>
      </c>
      <c r="CB58" s="2">
        <v>38868</v>
      </c>
      <c r="CC58" s="2">
        <v>38898</v>
      </c>
      <c r="CD58" s="2">
        <v>38929</v>
      </c>
      <c r="CE58" s="2">
        <v>38960</v>
      </c>
      <c r="CF58" s="2">
        <v>38989</v>
      </c>
      <c r="CG58" s="2">
        <v>39021</v>
      </c>
      <c r="CH58" s="2">
        <v>39051</v>
      </c>
    </row>
    <row r="59" spans="1:215" x14ac:dyDescent="0.25">
      <c r="A59" s="4"/>
      <c r="D59" s="3">
        <v>11422300</v>
      </c>
      <c r="E59">
        <v>13235600</v>
      </c>
      <c r="F59">
        <v>25119900</v>
      </c>
      <c r="G59">
        <v>18024800</v>
      </c>
      <c r="H59">
        <v>17694500</v>
      </c>
      <c r="I59">
        <v>14278400</v>
      </c>
      <c r="J59">
        <v>12566800</v>
      </c>
      <c r="K59">
        <v>16077400</v>
      </c>
      <c r="L59">
        <v>13278000</v>
      </c>
      <c r="M59">
        <v>13425200</v>
      </c>
      <c r="N59">
        <v>13211500</v>
      </c>
      <c r="O59">
        <v>22742300</v>
      </c>
      <c r="P59">
        <v>29461400</v>
      </c>
      <c r="Q59">
        <v>20322000</v>
      </c>
      <c r="R59">
        <v>25865100</v>
      </c>
      <c r="S59">
        <v>15630400</v>
      </c>
      <c r="T59">
        <v>17765600</v>
      </c>
      <c r="U59">
        <v>17556800</v>
      </c>
      <c r="V59">
        <v>28153800</v>
      </c>
      <c r="W59">
        <v>12936800</v>
      </c>
      <c r="X59">
        <v>13016500</v>
      </c>
      <c r="Y59">
        <v>17088300</v>
      </c>
      <c r="Z59">
        <v>14773700</v>
      </c>
      <c r="AA59">
        <v>10628300</v>
      </c>
      <c r="AB59">
        <v>12568600</v>
      </c>
      <c r="AC59">
        <v>10237200</v>
      </c>
      <c r="AD59">
        <v>17093200</v>
      </c>
      <c r="AE59">
        <v>35148400</v>
      </c>
      <c r="AF59">
        <v>14394700</v>
      </c>
      <c r="AG59">
        <v>14838100</v>
      </c>
      <c r="AH59">
        <v>19553500</v>
      </c>
      <c r="AI59">
        <v>11610500</v>
      </c>
      <c r="AJ59">
        <v>11779900</v>
      </c>
      <c r="AK59">
        <v>22215800</v>
      </c>
      <c r="AL59">
        <v>22627300</v>
      </c>
      <c r="AM59">
        <v>16037900</v>
      </c>
      <c r="AN59">
        <v>18240800</v>
      </c>
      <c r="AO59">
        <v>11895700</v>
      </c>
      <c r="AP59">
        <v>10884600</v>
      </c>
      <c r="AQ59">
        <v>11435600</v>
      </c>
      <c r="AR59">
        <v>10874300</v>
      </c>
      <c r="AS59">
        <v>15761700</v>
      </c>
      <c r="AT59">
        <v>11596000</v>
      </c>
      <c r="AU59">
        <v>6382800</v>
      </c>
      <c r="AV59">
        <v>9445800</v>
      </c>
      <c r="AW59">
        <v>21018600</v>
      </c>
      <c r="AX59">
        <v>8207754</v>
      </c>
      <c r="AY59">
        <v>6363746</v>
      </c>
      <c r="AZ59">
        <v>10322254</v>
      </c>
      <c r="BA59">
        <v>8339394</v>
      </c>
      <c r="BB59">
        <v>12517102</v>
      </c>
      <c r="BC59">
        <v>9414585</v>
      </c>
      <c r="BD59">
        <v>8837910</v>
      </c>
      <c r="BE59">
        <v>5240461</v>
      </c>
      <c r="BF59">
        <v>9344399</v>
      </c>
      <c r="BG59">
        <v>11580639</v>
      </c>
      <c r="BH59">
        <v>10820740</v>
      </c>
      <c r="BI59">
        <v>15627709</v>
      </c>
      <c r="BJ59">
        <v>7133249</v>
      </c>
      <c r="BK59">
        <v>6549643</v>
      </c>
      <c r="BL59">
        <v>10520461</v>
      </c>
      <c r="BM59">
        <v>5707934</v>
      </c>
      <c r="BN59">
        <v>6030233</v>
      </c>
      <c r="BO59">
        <v>7875144</v>
      </c>
      <c r="BP59">
        <v>7133072</v>
      </c>
      <c r="BQ59">
        <v>5721922</v>
      </c>
      <c r="BR59">
        <v>7635662</v>
      </c>
      <c r="BS59">
        <v>6870999</v>
      </c>
      <c r="BT59">
        <v>6904090</v>
      </c>
      <c r="BU59">
        <v>7274586</v>
      </c>
      <c r="BV59">
        <v>5240318</v>
      </c>
      <c r="BW59">
        <v>4694953</v>
      </c>
      <c r="BX59">
        <v>8417229</v>
      </c>
      <c r="BY59">
        <v>13404574</v>
      </c>
      <c r="BZ59">
        <v>16432897</v>
      </c>
      <c r="CA59">
        <v>13268917</v>
      </c>
      <c r="CB59">
        <v>19342937</v>
      </c>
      <c r="CC59">
        <v>10166356</v>
      </c>
      <c r="CD59">
        <v>9117509</v>
      </c>
      <c r="CE59">
        <v>9700869</v>
      </c>
      <c r="CF59">
        <v>6725877</v>
      </c>
      <c r="CG59">
        <v>8036303</v>
      </c>
      <c r="CH59">
        <v>6783434</v>
      </c>
    </row>
    <row r="60" spans="1:215" x14ac:dyDescent="0.25">
      <c r="A60" s="1" t="s">
        <v>31</v>
      </c>
      <c r="B60" t="s">
        <v>1157</v>
      </c>
      <c r="C60" t="s">
        <v>1183</v>
      </c>
      <c r="D60" s="2">
        <f>_xll.BDH(A60, "volume", B60, C60, "Direction", "H", "Period", "M","cols=84;rows=2")</f>
        <v>36556</v>
      </c>
      <c r="E60" s="2">
        <v>36585</v>
      </c>
      <c r="F60" s="2">
        <v>36616</v>
      </c>
      <c r="G60" s="2">
        <v>36644</v>
      </c>
      <c r="H60" s="2">
        <v>36677</v>
      </c>
      <c r="I60" s="2">
        <v>36707</v>
      </c>
      <c r="J60" s="2">
        <v>36738</v>
      </c>
      <c r="K60" s="2">
        <v>36769</v>
      </c>
      <c r="L60" s="2">
        <v>36798</v>
      </c>
      <c r="M60" s="2">
        <v>36830</v>
      </c>
      <c r="N60" s="2">
        <v>36860</v>
      </c>
      <c r="O60" s="2">
        <v>36889</v>
      </c>
      <c r="P60" s="2">
        <v>36922</v>
      </c>
      <c r="Q60" s="2">
        <v>36950</v>
      </c>
      <c r="R60" s="2">
        <v>36980</v>
      </c>
      <c r="S60" s="2">
        <v>37011</v>
      </c>
      <c r="T60" s="2">
        <v>37042</v>
      </c>
      <c r="U60" s="2">
        <v>37071</v>
      </c>
      <c r="V60" s="2">
        <v>37103</v>
      </c>
      <c r="W60" s="2">
        <v>37134</v>
      </c>
      <c r="X60" s="2">
        <v>37162</v>
      </c>
      <c r="Y60" s="2">
        <v>37195</v>
      </c>
      <c r="Z60" s="2">
        <v>37225</v>
      </c>
      <c r="AA60" s="2">
        <v>37256</v>
      </c>
      <c r="AB60" s="2">
        <v>37287</v>
      </c>
      <c r="AC60" s="2">
        <v>37315</v>
      </c>
      <c r="AD60" s="2">
        <v>37344</v>
      </c>
      <c r="AE60" s="2">
        <v>37376</v>
      </c>
      <c r="AF60" s="2">
        <v>37407</v>
      </c>
      <c r="AG60" s="2">
        <v>37435</v>
      </c>
      <c r="AH60" s="2">
        <v>37468</v>
      </c>
      <c r="AI60" s="2">
        <v>37498</v>
      </c>
      <c r="AJ60" s="2">
        <v>37529</v>
      </c>
      <c r="AK60" s="2">
        <v>37560</v>
      </c>
      <c r="AL60" s="2">
        <v>37589</v>
      </c>
      <c r="AM60" s="2">
        <v>37621</v>
      </c>
      <c r="AN60" s="2">
        <v>37652</v>
      </c>
      <c r="AO60" s="2">
        <v>37680</v>
      </c>
      <c r="AP60" s="2">
        <v>37711</v>
      </c>
      <c r="AQ60" s="2">
        <v>37741</v>
      </c>
      <c r="AR60" s="2">
        <v>37771</v>
      </c>
      <c r="AS60" s="2">
        <v>37802</v>
      </c>
      <c r="AT60" s="2">
        <v>37833</v>
      </c>
      <c r="AU60" s="2">
        <v>37862</v>
      </c>
      <c r="AV60" s="2">
        <v>37894</v>
      </c>
      <c r="AW60" s="2">
        <v>37925</v>
      </c>
      <c r="AX60" s="2">
        <v>37953</v>
      </c>
      <c r="AY60" s="2">
        <v>37986</v>
      </c>
      <c r="AZ60" s="2">
        <v>38016</v>
      </c>
      <c r="BA60" s="2">
        <v>38044</v>
      </c>
      <c r="BB60" s="2">
        <v>38077</v>
      </c>
      <c r="BC60" s="2">
        <v>38107</v>
      </c>
      <c r="BD60" s="2">
        <v>38138</v>
      </c>
      <c r="BE60" s="2">
        <v>38168</v>
      </c>
      <c r="BF60" s="2">
        <v>38198</v>
      </c>
      <c r="BG60" s="2">
        <v>38230</v>
      </c>
      <c r="BH60" s="2">
        <v>38260</v>
      </c>
      <c r="BI60" s="2">
        <v>38289</v>
      </c>
      <c r="BJ60" s="2">
        <v>38321</v>
      </c>
      <c r="BK60" s="2">
        <v>38352</v>
      </c>
      <c r="BL60" s="2">
        <v>38383</v>
      </c>
      <c r="BM60" s="2">
        <v>38411</v>
      </c>
      <c r="BN60" s="2">
        <v>38442</v>
      </c>
      <c r="BO60" s="2">
        <v>38471</v>
      </c>
      <c r="BP60" s="2">
        <v>38503</v>
      </c>
      <c r="BQ60" s="2">
        <v>38533</v>
      </c>
      <c r="BR60" s="2">
        <v>38562</v>
      </c>
      <c r="BS60" s="2">
        <v>38595</v>
      </c>
      <c r="BT60" s="2">
        <v>38625</v>
      </c>
      <c r="BU60" s="2">
        <v>38656</v>
      </c>
      <c r="BV60" s="2">
        <v>38686</v>
      </c>
      <c r="BW60" s="2">
        <v>38716</v>
      </c>
      <c r="BX60" s="2">
        <v>38748</v>
      </c>
      <c r="BY60" s="2">
        <v>38776</v>
      </c>
      <c r="BZ60" s="2">
        <v>38807</v>
      </c>
      <c r="CA60" s="2">
        <v>38835</v>
      </c>
      <c r="CB60" s="2">
        <v>38868</v>
      </c>
      <c r="CC60" s="2">
        <v>38898</v>
      </c>
      <c r="CD60" s="2">
        <v>38929</v>
      </c>
      <c r="CE60" s="2">
        <v>38960</v>
      </c>
      <c r="CF60" s="2">
        <v>38989</v>
      </c>
      <c r="CG60" s="2">
        <v>39021</v>
      </c>
      <c r="CH60" s="2">
        <v>39051</v>
      </c>
      <c r="CI60" s="2">
        <v>39080</v>
      </c>
    </row>
    <row r="61" spans="1:215" x14ac:dyDescent="0.25">
      <c r="A61" s="4"/>
      <c r="D61" s="3">
        <v>775330500</v>
      </c>
      <c r="E61">
        <v>672513200</v>
      </c>
      <c r="F61">
        <v>929379400</v>
      </c>
      <c r="G61">
        <v>524609200</v>
      </c>
      <c r="H61">
        <v>494283600</v>
      </c>
      <c r="I61">
        <v>482264400</v>
      </c>
      <c r="J61">
        <v>391915000</v>
      </c>
      <c r="K61">
        <v>709360996</v>
      </c>
      <c r="L61">
        <v>732421004</v>
      </c>
      <c r="M61">
        <v>921896400</v>
      </c>
      <c r="N61">
        <v>712659500</v>
      </c>
      <c r="O61">
        <v>869605800</v>
      </c>
      <c r="P61">
        <v>894578300</v>
      </c>
      <c r="Q61">
        <v>593429800</v>
      </c>
      <c r="R61">
        <v>845280000</v>
      </c>
      <c r="S61">
        <v>822563400</v>
      </c>
      <c r="T61">
        <v>725782600</v>
      </c>
      <c r="U61">
        <v>603531700</v>
      </c>
      <c r="V61">
        <v>541251300</v>
      </c>
      <c r="W61">
        <v>542543400</v>
      </c>
      <c r="X61">
        <v>544020400</v>
      </c>
      <c r="Y61">
        <v>705925300</v>
      </c>
      <c r="Z61">
        <v>546811900</v>
      </c>
      <c r="AA61">
        <v>405137700</v>
      </c>
      <c r="AB61">
        <v>553678600</v>
      </c>
      <c r="AC61">
        <v>508453900</v>
      </c>
      <c r="AD61">
        <v>432290900</v>
      </c>
      <c r="AE61">
        <v>395158200</v>
      </c>
      <c r="AF61">
        <v>526198700</v>
      </c>
      <c r="AG61">
        <v>481669200</v>
      </c>
      <c r="AH61">
        <v>635989300</v>
      </c>
      <c r="AI61">
        <v>431176300</v>
      </c>
      <c r="AJ61">
        <v>405297100</v>
      </c>
      <c r="AK61">
        <v>575292200</v>
      </c>
      <c r="AL61">
        <v>501857700</v>
      </c>
      <c r="AM61">
        <v>362567600</v>
      </c>
      <c r="AN61">
        <v>558973300</v>
      </c>
      <c r="AO61">
        <v>417273300</v>
      </c>
      <c r="AP61">
        <v>376711900</v>
      </c>
      <c r="AQ61">
        <v>294340600</v>
      </c>
      <c r="AR61">
        <v>317851500</v>
      </c>
      <c r="AS61">
        <v>216382200</v>
      </c>
      <c r="AT61">
        <v>212967100</v>
      </c>
      <c r="AU61">
        <v>222006500</v>
      </c>
      <c r="AV61">
        <v>187272700</v>
      </c>
      <c r="AW61">
        <v>188901200</v>
      </c>
      <c r="AX61">
        <v>158273613</v>
      </c>
      <c r="AY61">
        <v>187244477</v>
      </c>
      <c r="AZ61">
        <v>194645142</v>
      </c>
      <c r="BA61">
        <v>171677128</v>
      </c>
      <c r="BB61">
        <v>188475942</v>
      </c>
      <c r="BC61">
        <v>132777262</v>
      </c>
      <c r="BD61">
        <v>131996429</v>
      </c>
      <c r="BE61">
        <v>122164931</v>
      </c>
      <c r="BF61">
        <v>111431462</v>
      </c>
      <c r="BG61">
        <v>121950105</v>
      </c>
      <c r="BH61">
        <v>123939401</v>
      </c>
      <c r="BI61">
        <v>151414627</v>
      </c>
      <c r="BJ61">
        <v>235492446</v>
      </c>
      <c r="BK61">
        <v>140596979</v>
      </c>
      <c r="BL61">
        <v>131302512</v>
      </c>
      <c r="BM61">
        <v>185313582</v>
      </c>
      <c r="BN61">
        <v>162219641</v>
      </c>
      <c r="BO61">
        <v>188256751</v>
      </c>
      <c r="BP61">
        <v>197094469</v>
      </c>
      <c r="BQ61">
        <v>160739681</v>
      </c>
      <c r="BR61">
        <v>107545933</v>
      </c>
      <c r="BS61">
        <v>275335700</v>
      </c>
      <c r="BT61">
        <v>198975030</v>
      </c>
      <c r="BU61">
        <v>221520930</v>
      </c>
      <c r="BV61">
        <v>341209791</v>
      </c>
      <c r="BW61">
        <v>212740948</v>
      </c>
      <c r="BX61">
        <v>263736131</v>
      </c>
      <c r="BY61">
        <v>406613532</v>
      </c>
      <c r="BZ61">
        <v>331914922</v>
      </c>
      <c r="CA61">
        <v>441292834</v>
      </c>
      <c r="CB61">
        <v>486957553</v>
      </c>
      <c r="CC61">
        <v>353016691</v>
      </c>
      <c r="CD61">
        <v>440955798</v>
      </c>
      <c r="CE61">
        <v>281736424</v>
      </c>
      <c r="CF61">
        <v>222973645</v>
      </c>
      <c r="CG61">
        <v>232385920</v>
      </c>
      <c r="CH61">
        <v>288331683</v>
      </c>
      <c r="CI61">
        <v>171737789</v>
      </c>
    </row>
    <row r="62" spans="1:215" x14ac:dyDescent="0.25">
      <c r="A62" s="1" t="s">
        <v>32</v>
      </c>
      <c r="B62" t="s">
        <v>1157</v>
      </c>
      <c r="C62" t="s">
        <v>1192</v>
      </c>
      <c r="D62" s="2">
        <f>_xll.BDH(A62, "volume", B62, C62, "Direction", "H", "Period", "M","cols=188;rows=2")</f>
        <v>36556</v>
      </c>
      <c r="E62" s="2">
        <v>36585</v>
      </c>
      <c r="F62" s="2">
        <v>36616</v>
      </c>
      <c r="G62" s="2">
        <v>36644</v>
      </c>
      <c r="H62" s="2">
        <v>36677</v>
      </c>
      <c r="I62" s="2">
        <v>36707</v>
      </c>
      <c r="J62" s="2">
        <v>36738</v>
      </c>
      <c r="K62" s="2">
        <v>36769</v>
      </c>
      <c r="L62" s="2">
        <v>36798</v>
      </c>
      <c r="M62" s="2">
        <v>36830</v>
      </c>
      <c r="N62" s="2">
        <v>36860</v>
      </c>
      <c r="O62" s="2">
        <v>36889</v>
      </c>
      <c r="P62" s="2">
        <v>36922</v>
      </c>
      <c r="Q62" s="2">
        <v>36950</v>
      </c>
      <c r="R62" s="2">
        <v>36980</v>
      </c>
      <c r="S62" s="2">
        <v>37011</v>
      </c>
      <c r="T62" s="2">
        <v>37042</v>
      </c>
      <c r="U62" s="2">
        <v>37071</v>
      </c>
      <c r="V62" s="2">
        <v>37103</v>
      </c>
      <c r="W62" s="2">
        <v>37134</v>
      </c>
      <c r="X62" s="2">
        <v>37162</v>
      </c>
      <c r="Y62" s="2">
        <v>37195</v>
      </c>
      <c r="Z62" s="2">
        <v>37225</v>
      </c>
      <c r="AA62" s="2">
        <v>37256</v>
      </c>
      <c r="AB62" s="2">
        <v>37287</v>
      </c>
      <c r="AC62" s="2">
        <v>37315</v>
      </c>
      <c r="AD62" s="2">
        <v>37344</v>
      </c>
      <c r="AE62" s="2">
        <v>37376</v>
      </c>
      <c r="AF62" s="2">
        <v>37407</v>
      </c>
      <c r="AG62" s="2">
        <v>37435</v>
      </c>
      <c r="AH62" s="2">
        <v>37468</v>
      </c>
      <c r="AI62" s="2">
        <v>37498</v>
      </c>
      <c r="AJ62" s="2">
        <v>37529</v>
      </c>
      <c r="AK62" s="2">
        <v>37560</v>
      </c>
      <c r="AL62" s="2">
        <v>37589</v>
      </c>
      <c r="AM62" s="2">
        <v>37621</v>
      </c>
      <c r="AN62" s="2">
        <v>37652</v>
      </c>
      <c r="AO62" s="2">
        <v>37680</v>
      </c>
      <c r="AP62" s="2">
        <v>37711</v>
      </c>
      <c r="AQ62" s="2">
        <v>37741</v>
      </c>
      <c r="AR62" s="2">
        <v>37771</v>
      </c>
      <c r="AS62" s="2">
        <v>37802</v>
      </c>
      <c r="AT62" s="2">
        <v>37833</v>
      </c>
      <c r="AU62" s="2">
        <v>37862</v>
      </c>
      <c r="AV62" s="2">
        <v>37894</v>
      </c>
      <c r="AW62" s="2">
        <v>37925</v>
      </c>
      <c r="AX62" s="2">
        <v>37953</v>
      </c>
      <c r="AY62" s="2">
        <v>37986</v>
      </c>
      <c r="AZ62" s="2">
        <v>38016</v>
      </c>
      <c r="BA62" s="2">
        <v>38044</v>
      </c>
      <c r="BB62" s="2">
        <v>38077</v>
      </c>
      <c r="BC62" s="2">
        <v>38107</v>
      </c>
      <c r="BD62" s="2">
        <v>38138</v>
      </c>
      <c r="BE62" s="2">
        <v>38168</v>
      </c>
      <c r="BF62" s="2">
        <v>38198</v>
      </c>
      <c r="BG62" s="2">
        <v>38230</v>
      </c>
      <c r="BH62" s="2">
        <v>38260</v>
      </c>
      <c r="BI62" s="2">
        <v>38289</v>
      </c>
      <c r="BJ62" s="2">
        <v>38321</v>
      </c>
      <c r="BK62" s="2">
        <v>38352</v>
      </c>
      <c r="BL62" s="2">
        <v>38383</v>
      </c>
      <c r="BM62" s="2">
        <v>38411</v>
      </c>
      <c r="BN62" s="2">
        <v>38442</v>
      </c>
      <c r="BO62" s="2">
        <v>38471</v>
      </c>
      <c r="BP62" s="2">
        <v>38503</v>
      </c>
      <c r="BQ62" s="2">
        <v>38533</v>
      </c>
      <c r="BR62" s="2">
        <v>38562</v>
      </c>
      <c r="BS62" s="2">
        <v>38595</v>
      </c>
      <c r="BT62" s="2">
        <v>38625</v>
      </c>
      <c r="BU62" s="2">
        <v>38656</v>
      </c>
      <c r="BV62" s="2">
        <v>38686</v>
      </c>
      <c r="BW62" s="2">
        <v>38716</v>
      </c>
      <c r="BX62" s="2">
        <v>38748</v>
      </c>
      <c r="BY62" s="2">
        <v>38776</v>
      </c>
      <c r="BZ62" s="2">
        <v>38807</v>
      </c>
      <c r="CA62" s="2">
        <v>38835</v>
      </c>
      <c r="CB62" s="2">
        <v>38868</v>
      </c>
      <c r="CC62" s="2">
        <v>38898</v>
      </c>
      <c r="CD62" s="2">
        <v>38929</v>
      </c>
      <c r="CE62" s="2">
        <v>38960</v>
      </c>
      <c r="CF62" s="2">
        <v>38989</v>
      </c>
      <c r="CG62" s="2">
        <v>39021</v>
      </c>
      <c r="CH62" s="2">
        <v>39051</v>
      </c>
      <c r="CI62" s="2">
        <v>39080</v>
      </c>
      <c r="CJ62" s="2">
        <v>39113</v>
      </c>
      <c r="CK62" s="2">
        <v>39141</v>
      </c>
      <c r="CL62" s="2">
        <v>39171</v>
      </c>
      <c r="CM62" s="2">
        <v>39202</v>
      </c>
      <c r="CN62" s="2">
        <v>39233</v>
      </c>
      <c r="CO62" s="2">
        <v>39262</v>
      </c>
      <c r="CP62" s="2">
        <v>39294</v>
      </c>
      <c r="CQ62" s="2">
        <v>39325</v>
      </c>
      <c r="CR62" s="2">
        <v>39353</v>
      </c>
      <c r="CS62" s="2">
        <v>39386</v>
      </c>
      <c r="CT62" s="2">
        <v>39416</v>
      </c>
      <c r="CU62" s="2">
        <v>39447</v>
      </c>
      <c r="CV62" s="2">
        <v>39478</v>
      </c>
      <c r="CW62" s="2">
        <v>39507</v>
      </c>
      <c r="CX62" s="2">
        <v>39538</v>
      </c>
      <c r="CY62" s="2">
        <v>39568</v>
      </c>
      <c r="CZ62" s="2">
        <v>39598</v>
      </c>
      <c r="DA62" s="2">
        <v>39629</v>
      </c>
      <c r="DB62" s="2">
        <v>39660</v>
      </c>
      <c r="DC62" s="2">
        <v>39689</v>
      </c>
      <c r="DD62" s="2">
        <v>39721</v>
      </c>
      <c r="DE62" s="2">
        <v>39752</v>
      </c>
      <c r="DF62" s="2">
        <v>39780</v>
      </c>
      <c r="DG62" s="2">
        <v>39813</v>
      </c>
      <c r="DH62" s="2">
        <v>39843</v>
      </c>
      <c r="DI62" s="2">
        <v>39871</v>
      </c>
      <c r="DJ62" s="2">
        <v>39903</v>
      </c>
      <c r="DK62" s="2">
        <v>39933</v>
      </c>
      <c r="DL62" s="2">
        <v>39962</v>
      </c>
      <c r="DM62" s="2">
        <v>39994</v>
      </c>
      <c r="DN62" s="2">
        <v>40025</v>
      </c>
      <c r="DO62" s="2">
        <v>40056</v>
      </c>
      <c r="DP62" s="2">
        <v>40086</v>
      </c>
      <c r="DQ62" s="2">
        <v>40116</v>
      </c>
      <c r="DR62" s="2">
        <v>40147</v>
      </c>
      <c r="DS62" s="2">
        <v>40178</v>
      </c>
      <c r="DT62" s="2">
        <v>40207</v>
      </c>
      <c r="DU62" s="2">
        <v>40235</v>
      </c>
      <c r="DV62" s="2">
        <v>40268</v>
      </c>
      <c r="DW62" s="2">
        <v>40298</v>
      </c>
      <c r="DX62" s="2">
        <v>40329</v>
      </c>
      <c r="DY62" s="2">
        <v>40359</v>
      </c>
      <c r="DZ62" s="2">
        <v>40389</v>
      </c>
      <c r="EA62" s="2">
        <v>40421</v>
      </c>
      <c r="EB62" s="2">
        <v>40451</v>
      </c>
      <c r="EC62" s="2">
        <v>40480</v>
      </c>
      <c r="ED62" s="2">
        <v>40512</v>
      </c>
      <c r="EE62" s="2">
        <v>40543</v>
      </c>
      <c r="EF62" s="2">
        <v>40574</v>
      </c>
      <c r="EG62" s="2">
        <v>40602</v>
      </c>
      <c r="EH62" s="2">
        <v>40633</v>
      </c>
      <c r="EI62" s="2">
        <v>40662</v>
      </c>
      <c r="EJ62" s="2">
        <v>40694</v>
      </c>
      <c r="EK62" s="2">
        <v>40724</v>
      </c>
      <c r="EL62" s="2">
        <v>40753</v>
      </c>
      <c r="EM62" s="2">
        <v>40786</v>
      </c>
      <c r="EN62" s="2">
        <v>40816</v>
      </c>
      <c r="EO62" s="2">
        <v>40847</v>
      </c>
      <c r="EP62" s="2">
        <v>40877</v>
      </c>
      <c r="EQ62" s="2">
        <v>40907</v>
      </c>
      <c r="ER62" s="2">
        <v>40939</v>
      </c>
      <c r="ES62" s="2">
        <v>40968</v>
      </c>
      <c r="ET62" s="2">
        <v>40998</v>
      </c>
      <c r="EU62" s="2">
        <v>41029</v>
      </c>
      <c r="EV62" s="2">
        <v>41060</v>
      </c>
      <c r="EW62" s="2">
        <v>41089</v>
      </c>
      <c r="EX62" s="2">
        <v>41121</v>
      </c>
      <c r="EY62" s="2">
        <v>41152</v>
      </c>
      <c r="EZ62" s="2">
        <v>41180</v>
      </c>
      <c r="FA62" s="2">
        <v>41213</v>
      </c>
      <c r="FB62" s="2">
        <v>41243</v>
      </c>
      <c r="FC62" s="2">
        <v>41274</v>
      </c>
      <c r="FD62" s="2">
        <v>41305</v>
      </c>
      <c r="FE62" s="2">
        <v>41333</v>
      </c>
      <c r="FF62" s="2">
        <v>41362</v>
      </c>
      <c r="FG62" s="2">
        <v>41394</v>
      </c>
      <c r="FH62" s="2">
        <v>41425</v>
      </c>
      <c r="FI62" s="2">
        <v>41453</v>
      </c>
      <c r="FJ62" s="2">
        <v>41486</v>
      </c>
      <c r="FK62" s="2">
        <v>41516</v>
      </c>
      <c r="FL62" s="2">
        <v>41547</v>
      </c>
      <c r="FM62" s="2">
        <v>41578</v>
      </c>
      <c r="FN62" s="2">
        <v>41607</v>
      </c>
      <c r="FO62" s="2">
        <v>41639</v>
      </c>
      <c r="FP62" s="2">
        <v>41670</v>
      </c>
      <c r="FQ62" s="2">
        <v>41698</v>
      </c>
      <c r="FR62" s="2">
        <v>41729</v>
      </c>
      <c r="FS62" s="2">
        <v>41759</v>
      </c>
      <c r="FT62" s="2">
        <v>41789</v>
      </c>
      <c r="FU62" s="2">
        <v>41820</v>
      </c>
      <c r="FV62" s="2">
        <v>41851</v>
      </c>
      <c r="FW62" s="2">
        <v>41880</v>
      </c>
      <c r="FX62" s="2">
        <v>41912</v>
      </c>
      <c r="FY62" s="2">
        <v>41943</v>
      </c>
      <c r="FZ62" s="2">
        <v>41971</v>
      </c>
      <c r="GA62" s="2">
        <v>42004</v>
      </c>
      <c r="GB62" s="2">
        <v>42034</v>
      </c>
      <c r="GC62" s="2">
        <v>42062</v>
      </c>
      <c r="GD62" s="2">
        <v>42094</v>
      </c>
      <c r="GE62" s="2">
        <v>42124</v>
      </c>
      <c r="GF62" s="2">
        <v>42153</v>
      </c>
      <c r="GG62" s="2">
        <v>42185</v>
      </c>
      <c r="GH62" s="2">
        <v>42216</v>
      </c>
      <c r="GI62" s="2">
        <v>42247</v>
      </c>
    </row>
    <row r="63" spans="1:215" x14ac:dyDescent="0.25">
      <c r="A63" s="4"/>
      <c r="D63" s="3">
        <v>6693900</v>
      </c>
      <c r="E63">
        <v>5662700</v>
      </c>
      <c r="F63">
        <v>11195800</v>
      </c>
      <c r="G63">
        <v>7527700</v>
      </c>
      <c r="H63">
        <v>6606400</v>
      </c>
      <c r="I63">
        <v>6294700</v>
      </c>
      <c r="J63">
        <v>9661700</v>
      </c>
      <c r="K63">
        <v>9018500</v>
      </c>
      <c r="L63">
        <v>8595400</v>
      </c>
      <c r="M63">
        <v>8333300</v>
      </c>
      <c r="N63">
        <v>8829400</v>
      </c>
      <c r="O63">
        <v>10668200</v>
      </c>
      <c r="P63">
        <v>8838900</v>
      </c>
      <c r="Q63">
        <v>6406100</v>
      </c>
      <c r="R63">
        <v>7882600</v>
      </c>
      <c r="S63">
        <v>5519800</v>
      </c>
      <c r="T63">
        <v>5478200</v>
      </c>
      <c r="U63">
        <v>6280200</v>
      </c>
      <c r="V63">
        <v>5178100</v>
      </c>
      <c r="W63">
        <v>6336100</v>
      </c>
      <c r="X63">
        <v>9025200</v>
      </c>
      <c r="Y63">
        <v>6521900</v>
      </c>
      <c r="Z63">
        <v>5774000</v>
      </c>
      <c r="AA63">
        <v>7291200</v>
      </c>
      <c r="AB63">
        <v>5164900</v>
      </c>
      <c r="AC63">
        <v>15164700</v>
      </c>
      <c r="AD63">
        <v>12671500</v>
      </c>
      <c r="AE63">
        <v>9040500</v>
      </c>
      <c r="AF63">
        <v>8412800</v>
      </c>
      <c r="AG63">
        <v>7520000</v>
      </c>
      <c r="AH63">
        <v>14115200</v>
      </c>
      <c r="AI63">
        <v>7213000</v>
      </c>
      <c r="AJ63">
        <v>11393200</v>
      </c>
      <c r="AK63">
        <v>7254600</v>
      </c>
      <c r="AL63">
        <v>5889400</v>
      </c>
      <c r="AM63">
        <v>8164600</v>
      </c>
      <c r="AN63">
        <v>6747300</v>
      </c>
      <c r="AO63">
        <v>6319800</v>
      </c>
      <c r="AP63">
        <v>19418500</v>
      </c>
      <c r="AQ63">
        <v>9131000</v>
      </c>
      <c r="AR63">
        <v>8862500</v>
      </c>
      <c r="AS63">
        <v>17402200</v>
      </c>
      <c r="AT63">
        <v>11915700</v>
      </c>
      <c r="AU63">
        <v>7983300</v>
      </c>
      <c r="AV63">
        <v>17459200</v>
      </c>
      <c r="AW63">
        <v>9180000</v>
      </c>
      <c r="AX63">
        <v>8099200</v>
      </c>
      <c r="AY63">
        <v>9087100</v>
      </c>
      <c r="AZ63">
        <v>12190300</v>
      </c>
      <c r="BA63">
        <v>8473800</v>
      </c>
      <c r="BB63">
        <v>23378700</v>
      </c>
      <c r="BC63">
        <v>13398800</v>
      </c>
      <c r="BD63">
        <v>11041500</v>
      </c>
      <c r="BE63">
        <v>10304900</v>
      </c>
      <c r="BF63">
        <v>8006900</v>
      </c>
      <c r="BG63">
        <v>5974800</v>
      </c>
      <c r="BH63">
        <v>10884100</v>
      </c>
      <c r="BI63">
        <v>7006000</v>
      </c>
      <c r="BJ63">
        <v>8403800</v>
      </c>
      <c r="BK63">
        <v>10139000</v>
      </c>
      <c r="BL63">
        <v>7886000</v>
      </c>
      <c r="BM63">
        <v>7696900</v>
      </c>
      <c r="BN63">
        <v>10610100</v>
      </c>
      <c r="BO63">
        <v>10419500</v>
      </c>
      <c r="BP63">
        <v>13380900</v>
      </c>
      <c r="BQ63">
        <v>13784700</v>
      </c>
      <c r="BR63">
        <v>10037400</v>
      </c>
      <c r="BS63">
        <v>8410700</v>
      </c>
      <c r="BT63">
        <v>14070500</v>
      </c>
      <c r="BU63">
        <v>10605500</v>
      </c>
      <c r="BV63">
        <v>8367500</v>
      </c>
      <c r="BW63">
        <v>10277300</v>
      </c>
      <c r="BX63">
        <v>10795300</v>
      </c>
      <c r="BY63">
        <v>7544500</v>
      </c>
      <c r="BZ63">
        <v>18609700</v>
      </c>
      <c r="CA63">
        <v>7948600</v>
      </c>
      <c r="CB63">
        <v>15362600</v>
      </c>
      <c r="CC63">
        <v>15824100</v>
      </c>
      <c r="CD63">
        <v>11326400</v>
      </c>
      <c r="CE63">
        <v>8343100</v>
      </c>
      <c r="CF63">
        <v>12044000</v>
      </c>
      <c r="CG63">
        <v>8091900</v>
      </c>
      <c r="CH63">
        <v>7348200</v>
      </c>
      <c r="CI63">
        <v>11306400</v>
      </c>
      <c r="CJ63">
        <v>8315000</v>
      </c>
      <c r="CK63">
        <v>6967200</v>
      </c>
      <c r="CL63">
        <v>14972900</v>
      </c>
      <c r="CM63">
        <v>9292500</v>
      </c>
      <c r="CN63">
        <v>9893300</v>
      </c>
      <c r="CO63">
        <v>14260200</v>
      </c>
      <c r="CP63">
        <v>18070800</v>
      </c>
      <c r="CQ63">
        <v>14327900</v>
      </c>
      <c r="CR63">
        <v>8188000</v>
      </c>
      <c r="CS63">
        <v>13334400</v>
      </c>
      <c r="CT63">
        <v>9662300</v>
      </c>
      <c r="CU63">
        <v>8430500</v>
      </c>
      <c r="CV63">
        <v>12513600</v>
      </c>
      <c r="CW63">
        <v>8431700</v>
      </c>
      <c r="CX63">
        <v>9905400</v>
      </c>
      <c r="CY63">
        <v>9666200</v>
      </c>
      <c r="CZ63">
        <v>8268100</v>
      </c>
      <c r="DA63">
        <v>8207400</v>
      </c>
      <c r="DB63">
        <v>7546600</v>
      </c>
      <c r="DC63">
        <v>4056800</v>
      </c>
      <c r="DD63">
        <v>8712600</v>
      </c>
      <c r="DE63">
        <v>13164300</v>
      </c>
      <c r="DF63">
        <v>7432700</v>
      </c>
      <c r="DG63">
        <v>10174500</v>
      </c>
      <c r="DH63">
        <v>7673500</v>
      </c>
      <c r="DI63">
        <v>6431700</v>
      </c>
      <c r="DJ63">
        <v>13232000</v>
      </c>
      <c r="DK63">
        <v>9390100</v>
      </c>
      <c r="DL63">
        <v>7725100</v>
      </c>
      <c r="DM63">
        <v>10876900</v>
      </c>
      <c r="DN63">
        <v>7255900</v>
      </c>
      <c r="DO63">
        <v>4453100</v>
      </c>
      <c r="DP63">
        <v>5837100</v>
      </c>
      <c r="DQ63">
        <v>8260900</v>
      </c>
      <c r="DR63">
        <v>6605000</v>
      </c>
      <c r="DS63">
        <v>8507000</v>
      </c>
      <c r="DT63">
        <v>4485200</v>
      </c>
      <c r="DU63">
        <v>5721600</v>
      </c>
      <c r="DV63">
        <v>7599800</v>
      </c>
      <c r="DW63">
        <v>5881000</v>
      </c>
      <c r="DX63">
        <v>9159400</v>
      </c>
      <c r="DY63">
        <v>11265000</v>
      </c>
      <c r="DZ63">
        <v>7773300</v>
      </c>
      <c r="EA63">
        <v>5908900</v>
      </c>
      <c r="EB63">
        <v>6981702</v>
      </c>
      <c r="EC63">
        <v>6307465</v>
      </c>
      <c r="ED63">
        <v>4777149</v>
      </c>
      <c r="EE63">
        <v>5515784</v>
      </c>
      <c r="EF63">
        <v>5906023</v>
      </c>
      <c r="EG63">
        <v>5779250</v>
      </c>
      <c r="EH63">
        <v>6755420</v>
      </c>
      <c r="EI63">
        <v>5369372</v>
      </c>
      <c r="EJ63">
        <v>6100747</v>
      </c>
      <c r="EK63">
        <v>5914156</v>
      </c>
      <c r="EL63">
        <v>5286301</v>
      </c>
      <c r="EM63">
        <v>12532580</v>
      </c>
      <c r="EN63">
        <v>12647869</v>
      </c>
      <c r="EO63">
        <v>9955554</v>
      </c>
      <c r="EP63">
        <v>6497957</v>
      </c>
      <c r="EQ63">
        <v>6515042</v>
      </c>
      <c r="ER63">
        <v>3968285</v>
      </c>
      <c r="ES63">
        <v>4483875</v>
      </c>
      <c r="ET63">
        <v>5727284</v>
      </c>
      <c r="EU63">
        <v>3429361</v>
      </c>
      <c r="EV63">
        <v>4819009</v>
      </c>
      <c r="EW63">
        <v>7051095</v>
      </c>
      <c r="EX63">
        <v>4168010</v>
      </c>
      <c r="EY63">
        <v>2957044</v>
      </c>
      <c r="EZ63">
        <v>4059330</v>
      </c>
      <c r="FA63">
        <v>3127537</v>
      </c>
      <c r="FB63">
        <v>3690706</v>
      </c>
      <c r="FC63">
        <v>3811122</v>
      </c>
      <c r="FD63">
        <v>3295504</v>
      </c>
      <c r="FE63">
        <v>2207150</v>
      </c>
      <c r="FF63">
        <v>2297915</v>
      </c>
      <c r="FG63">
        <v>2815990</v>
      </c>
      <c r="FH63">
        <v>2703593</v>
      </c>
      <c r="FI63">
        <v>3897006</v>
      </c>
      <c r="FJ63">
        <v>2451679</v>
      </c>
      <c r="FK63">
        <v>2746181</v>
      </c>
      <c r="FL63">
        <v>2944504</v>
      </c>
      <c r="FM63">
        <v>3421842</v>
      </c>
      <c r="FN63">
        <v>2995323</v>
      </c>
      <c r="FO63">
        <v>2598843</v>
      </c>
      <c r="FP63">
        <v>3344518</v>
      </c>
      <c r="FQ63">
        <v>2937116</v>
      </c>
      <c r="FR63">
        <v>3407240</v>
      </c>
      <c r="FS63">
        <v>3660535</v>
      </c>
      <c r="FT63">
        <v>2463027</v>
      </c>
      <c r="FU63">
        <v>2758473</v>
      </c>
      <c r="FV63">
        <v>2746545</v>
      </c>
      <c r="FW63">
        <v>3238066</v>
      </c>
      <c r="FX63">
        <v>4653909</v>
      </c>
      <c r="FY63">
        <v>4258483</v>
      </c>
      <c r="FZ63">
        <v>3893937</v>
      </c>
      <c r="GA63">
        <v>4589424</v>
      </c>
      <c r="GB63">
        <v>2876792</v>
      </c>
      <c r="GC63">
        <v>2105541</v>
      </c>
      <c r="GD63">
        <v>3245585</v>
      </c>
      <c r="GE63">
        <v>2177193</v>
      </c>
      <c r="GF63">
        <v>7837160</v>
      </c>
      <c r="GG63">
        <v>4301323</v>
      </c>
      <c r="GH63">
        <v>3469591</v>
      </c>
      <c r="GI63">
        <v>8327028</v>
      </c>
    </row>
    <row r="64" spans="1:215" x14ac:dyDescent="0.25">
      <c r="A64" s="1" t="s">
        <v>33</v>
      </c>
      <c r="B64" t="s">
        <v>1157</v>
      </c>
      <c r="C64" t="s">
        <v>1194</v>
      </c>
      <c r="D64" s="2">
        <f>_xll.BDH(A64, "volume", B64, C64, "Direction", "H", "Period", "M","cols=212;rows=2")</f>
        <v>36556</v>
      </c>
      <c r="E64" s="2">
        <v>36585</v>
      </c>
      <c r="F64" s="2">
        <v>36616</v>
      </c>
      <c r="G64" s="2">
        <v>36644</v>
      </c>
      <c r="H64" s="2">
        <v>36677</v>
      </c>
      <c r="I64" s="2">
        <v>36707</v>
      </c>
      <c r="J64" s="2">
        <v>36738</v>
      </c>
      <c r="K64" s="2">
        <v>36769</v>
      </c>
      <c r="L64" s="2">
        <v>36798</v>
      </c>
      <c r="M64" s="2">
        <v>36830</v>
      </c>
      <c r="N64" s="2">
        <v>36860</v>
      </c>
      <c r="O64" s="2">
        <v>36889</v>
      </c>
      <c r="P64" s="2">
        <v>36922</v>
      </c>
      <c r="Q64" s="2">
        <v>36950</v>
      </c>
      <c r="R64" s="2">
        <v>36980</v>
      </c>
      <c r="S64" s="2">
        <v>37011</v>
      </c>
      <c r="T64" s="2">
        <v>37042</v>
      </c>
      <c r="U64" s="2">
        <v>37071</v>
      </c>
      <c r="V64" s="2">
        <v>37103</v>
      </c>
      <c r="W64" s="2">
        <v>37134</v>
      </c>
      <c r="X64" s="2">
        <v>37162</v>
      </c>
      <c r="Y64" s="2">
        <v>37195</v>
      </c>
      <c r="Z64" s="2">
        <v>37225</v>
      </c>
      <c r="AA64" s="2">
        <v>37256</v>
      </c>
      <c r="AB64" s="2">
        <v>37287</v>
      </c>
      <c r="AC64" s="2">
        <v>37315</v>
      </c>
      <c r="AD64" s="2">
        <v>37344</v>
      </c>
      <c r="AE64" s="2">
        <v>37376</v>
      </c>
      <c r="AF64" s="2">
        <v>37407</v>
      </c>
      <c r="AG64" s="2">
        <v>37435</v>
      </c>
      <c r="AH64" s="2">
        <v>37468</v>
      </c>
      <c r="AI64" s="2">
        <v>37498</v>
      </c>
      <c r="AJ64" s="2">
        <v>37529</v>
      </c>
      <c r="AK64" s="2">
        <v>37560</v>
      </c>
      <c r="AL64" s="2">
        <v>37589</v>
      </c>
      <c r="AM64" s="2">
        <v>37621</v>
      </c>
      <c r="AN64" s="2">
        <v>37652</v>
      </c>
      <c r="AO64" s="2">
        <v>37680</v>
      </c>
      <c r="AP64" s="2">
        <v>37711</v>
      </c>
      <c r="AQ64" s="2">
        <v>37741</v>
      </c>
      <c r="AR64" s="2">
        <v>37771</v>
      </c>
      <c r="AS64" s="2">
        <v>37802</v>
      </c>
      <c r="AT64" s="2">
        <v>37833</v>
      </c>
      <c r="AU64" s="2">
        <v>37862</v>
      </c>
      <c r="AV64" s="2">
        <v>37894</v>
      </c>
      <c r="AW64" s="2">
        <v>37925</v>
      </c>
      <c r="AX64" s="2">
        <v>37953</v>
      </c>
      <c r="AY64" s="2">
        <v>37986</v>
      </c>
      <c r="AZ64" s="2">
        <v>38016</v>
      </c>
      <c r="BA64" s="2">
        <v>38044</v>
      </c>
      <c r="BB64" s="2">
        <v>38077</v>
      </c>
      <c r="BC64" s="2">
        <v>38107</v>
      </c>
      <c r="BD64" s="2">
        <v>38138</v>
      </c>
      <c r="BE64" s="2">
        <v>38168</v>
      </c>
      <c r="BF64" s="2">
        <v>38198</v>
      </c>
      <c r="BG64" s="2">
        <v>38230</v>
      </c>
      <c r="BH64" s="2">
        <v>38260</v>
      </c>
      <c r="BI64" s="2">
        <v>38289</v>
      </c>
      <c r="BJ64" s="2">
        <v>38321</v>
      </c>
      <c r="BK64" s="2">
        <v>38352</v>
      </c>
      <c r="BL64" s="2">
        <v>38383</v>
      </c>
      <c r="BM64" s="2">
        <v>38411</v>
      </c>
      <c r="BN64" s="2">
        <v>38442</v>
      </c>
      <c r="BO64" s="2">
        <v>38471</v>
      </c>
      <c r="BP64" s="2">
        <v>38503</v>
      </c>
      <c r="BQ64" s="2">
        <v>38533</v>
      </c>
      <c r="BR64" s="2">
        <v>38562</v>
      </c>
      <c r="BS64" s="2">
        <v>38595</v>
      </c>
      <c r="BT64" s="2">
        <v>38625</v>
      </c>
      <c r="BU64" s="2">
        <v>38656</v>
      </c>
      <c r="BV64" s="2">
        <v>38686</v>
      </c>
      <c r="BW64" s="2">
        <v>38716</v>
      </c>
      <c r="BX64" s="2">
        <v>38748</v>
      </c>
      <c r="BY64" s="2">
        <v>38776</v>
      </c>
      <c r="BZ64" s="2">
        <v>38807</v>
      </c>
      <c r="CA64" s="2">
        <v>38835</v>
      </c>
      <c r="CB64" s="2">
        <v>38868</v>
      </c>
      <c r="CC64" s="2">
        <v>38898</v>
      </c>
      <c r="CD64" s="2">
        <v>38929</v>
      </c>
      <c r="CE64" s="2">
        <v>38960</v>
      </c>
      <c r="CF64" s="2">
        <v>38989</v>
      </c>
      <c r="CG64" s="2">
        <v>39021</v>
      </c>
      <c r="CH64" s="2">
        <v>39051</v>
      </c>
      <c r="CI64" s="2">
        <v>39080</v>
      </c>
      <c r="CJ64" s="2">
        <v>39113</v>
      </c>
      <c r="CK64" s="2">
        <v>39141</v>
      </c>
      <c r="CL64" s="2">
        <v>39171</v>
      </c>
      <c r="CM64" s="2">
        <v>39202</v>
      </c>
      <c r="CN64" s="2">
        <v>39233</v>
      </c>
      <c r="CO64" s="2">
        <v>39262</v>
      </c>
      <c r="CP64" s="2">
        <v>39294</v>
      </c>
      <c r="CQ64" s="2">
        <v>39325</v>
      </c>
      <c r="CR64" s="2">
        <v>39353</v>
      </c>
      <c r="CS64" s="2">
        <v>39386</v>
      </c>
      <c r="CT64" s="2">
        <v>39416</v>
      </c>
      <c r="CU64" s="2">
        <v>39447</v>
      </c>
      <c r="CV64" s="2">
        <v>39478</v>
      </c>
      <c r="CW64" s="2">
        <v>39507</v>
      </c>
      <c r="CX64" s="2">
        <v>39538</v>
      </c>
      <c r="CY64" s="2">
        <v>39568</v>
      </c>
      <c r="CZ64" s="2">
        <v>39598</v>
      </c>
      <c r="DA64" s="2">
        <v>39629</v>
      </c>
      <c r="DB64" s="2">
        <v>39660</v>
      </c>
      <c r="DC64" s="2">
        <v>39689</v>
      </c>
      <c r="DD64" s="2">
        <v>39721</v>
      </c>
      <c r="DE64" s="2">
        <v>39752</v>
      </c>
      <c r="DF64" s="2">
        <v>39780</v>
      </c>
      <c r="DG64" s="2">
        <v>39813</v>
      </c>
      <c r="DH64" s="2">
        <v>39843</v>
      </c>
      <c r="DI64" s="2">
        <v>39871</v>
      </c>
      <c r="DJ64" s="2">
        <v>39903</v>
      </c>
      <c r="DK64" s="2">
        <v>39933</v>
      </c>
      <c r="DL64" s="2">
        <v>39962</v>
      </c>
      <c r="DM64" s="2">
        <v>39994</v>
      </c>
      <c r="DN64" s="2">
        <v>40025</v>
      </c>
      <c r="DO64" s="2">
        <v>40056</v>
      </c>
      <c r="DP64" s="2">
        <v>40086</v>
      </c>
      <c r="DQ64" s="2">
        <v>40116</v>
      </c>
      <c r="DR64" s="2">
        <v>40147</v>
      </c>
      <c r="DS64" s="2">
        <v>40178</v>
      </c>
      <c r="DT64" s="2">
        <v>40207</v>
      </c>
      <c r="DU64" s="2">
        <v>40235</v>
      </c>
      <c r="DV64" s="2">
        <v>40268</v>
      </c>
      <c r="DW64" s="2">
        <v>40298</v>
      </c>
      <c r="DX64" s="2">
        <v>40329</v>
      </c>
      <c r="DY64" s="2">
        <v>40359</v>
      </c>
      <c r="DZ64" s="2">
        <v>40389</v>
      </c>
      <c r="EA64" s="2">
        <v>40421</v>
      </c>
      <c r="EB64" s="2">
        <v>40451</v>
      </c>
      <c r="EC64" s="2">
        <v>40480</v>
      </c>
      <c r="ED64" s="2">
        <v>40512</v>
      </c>
      <c r="EE64" s="2">
        <v>40543</v>
      </c>
      <c r="EF64" s="2">
        <v>40574</v>
      </c>
      <c r="EG64" s="2">
        <v>40602</v>
      </c>
      <c r="EH64" s="2">
        <v>40633</v>
      </c>
      <c r="EI64" s="2">
        <v>40662</v>
      </c>
      <c r="EJ64" s="2">
        <v>40694</v>
      </c>
      <c r="EK64" s="2">
        <v>40724</v>
      </c>
      <c r="EL64" s="2">
        <v>40753</v>
      </c>
      <c r="EM64" s="2">
        <v>40786</v>
      </c>
      <c r="EN64" s="2">
        <v>40816</v>
      </c>
      <c r="EO64" s="2">
        <v>40847</v>
      </c>
      <c r="EP64" s="2">
        <v>40877</v>
      </c>
      <c r="EQ64" s="2">
        <v>40907</v>
      </c>
      <c r="ER64" s="2">
        <v>40939</v>
      </c>
      <c r="ES64" s="2">
        <v>40968</v>
      </c>
      <c r="ET64" s="2">
        <v>40998</v>
      </c>
      <c r="EU64" s="2">
        <v>41029</v>
      </c>
      <c r="EV64" s="2">
        <v>41060</v>
      </c>
      <c r="EW64" s="2">
        <v>41089</v>
      </c>
      <c r="EX64" s="2">
        <v>41121</v>
      </c>
      <c r="EY64" s="2">
        <v>41152</v>
      </c>
      <c r="EZ64" s="2">
        <v>41180</v>
      </c>
      <c r="FA64" s="2">
        <v>41213</v>
      </c>
      <c r="FB64" s="2">
        <v>41243</v>
      </c>
      <c r="FC64" s="2">
        <v>41274</v>
      </c>
      <c r="FD64" s="2">
        <v>41305</v>
      </c>
      <c r="FE64" s="2">
        <v>41333</v>
      </c>
      <c r="FF64" s="2">
        <v>41362</v>
      </c>
      <c r="FG64" s="2">
        <v>41394</v>
      </c>
      <c r="FH64" s="2">
        <v>41425</v>
      </c>
      <c r="FI64" s="2">
        <v>41453</v>
      </c>
      <c r="FJ64" s="2">
        <v>41486</v>
      </c>
      <c r="FK64" s="2">
        <v>41516</v>
      </c>
      <c r="FL64" s="2">
        <v>41547</v>
      </c>
      <c r="FM64" s="2">
        <v>41578</v>
      </c>
      <c r="FN64" s="2">
        <v>41607</v>
      </c>
      <c r="FO64" s="2">
        <v>41639</v>
      </c>
      <c r="FP64" s="2">
        <v>41670</v>
      </c>
      <c r="FQ64" s="2">
        <v>41698</v>
      </c>
      <c r="FR64" s="2">
        <v>41729</v>
      </c>
      <c r="FS64" s="2">
        <v>41759</v>
      </c>
      <c r="FT64" s="2">
        <v>41789</v>
      </c>
      <c r="FU64" s="2">
        <v>41820</v>
      </c>
      <c r="FV64" s="2">
        <v>41851</v>
      </c>
      <c r="FW64" s="2">
        <v>41880</v>
      </c>
      <c r="FX64" s="2">
        <v>41912</v>
      </c>
      <c r="FY64" s="2">
        <v>41943</v>
      </c>
      <c r="FZ64" s="2">
        <v>41971</v>
      </c>
      <c r="GA64" s="2">
        <v>42004</v>
      </c>
      <c r="GB64" s="2">
        <v>42034</v>
      </c>
      <c r="GC64" s="2">
        <v>42062</v>
      </c>
      <c r="GD64" s="2">
        <v>42094</v>
      </c>
      <c r="GE64" s="2">
        <v>42124</v>
      </c>
      <c r="GF64" s="2">
        <v>42153</v>
      </c>
      <c r="GG64" s="2">
        <v>42185</v>
      </c>
      <c r="GH64" s="2">
        <v>42216</v>
      </c>
      <c r="GI64" s="2">
        <v>42247</v>
      </c>
      <c r="GJ64" s="2">
        <v>42277</v>
      </c>
      <c r="GK64" s="2">
        <v>42307</v>
      </c>
      <c r="GL64" s="2">
        <v>42338</v>
      </c>
      <c r="GM64" s="2">
        <v>42369</v>
      </c>
      <c r="GN64" s="2">
        <v>42398</v>
      </c>
      <c r="GO64" s="2">
        <v>42429</v>
      </c>
      <c r="GP64" s="2">
        <v>42460</v>
      </c>
      <c r="GQ64" s="2">
        <v>42489</v>
      </c>
      <c r="GR64" s="2">
        <v>42521</v>
      </c>
      <c r="GS64" s="2">
        <v>42551</v>
      </c>
      <c r="GT64" s="2">
        <v>42580</v>
      </c>
      <c r="GU64" s="2">
        <v>42613</v>
      </c>
      <c r="GV64" s="2">
        <v>42643</v>
      </c>
      <c r="GW64" s="2">
        <v>42674</v>
      </c>
      <c r="GX64" s="2">
        <v>42704</v>
      </c>
      <c r="GY64" s="2">
        <v>42734</v>
      </c>
      <c r="GZ64" s="2">
        <v>42766</v>
      </c>
      <c r="HA64" s="2">
        <v>42794</v>
      </c>
      <c r="HB64" s="2">
        <v>42825</v>
      </c>
      <c r="HC64" s="2">
        <v>42853</v>
      </c>
      <c r="HD64" s="2">
        <v>42886</v>
      </c>
      <c r="HE64" s="2">
        <v>42916</v>
      </c>
      <c r="HF64" s="2">
        <v>42947</v>
      </c>
      <c r="HG64" s="2">
        <v>42978</v>
      </c>
    </row>
    <row r="65" spans="1:215" x14ac:dyDescent="0.25">
      <c r="A65" s="4"/>
      <c r="D65" s="3">
        <v>69191100</v>
      </c>
      <c r="E65">
        <v>59102100</v>
      </c>
      <c r="F65">
        <v>79406400</v>
      </c>
      <c r="G65">
        <v>62060700</v>
      </c>
      <c r="H65">
        <v>52962300</v>
      </c>
      <c r="I65">
        <v>49952100</v>
      </c>
      <c r="J65">
        <v>45524000</v>
      </c>
      <c r="K65">
        <v>58241100</v>
      </c>
      <c r="L65">
        <v>61658200</v>
      </c>
      <c r="M65">
        <v>74254200</v>
      </c>
      <c r="N65">
        <v>49714500</v>
      </c>
      <c r="O65">
        <v>63740900</v>
      </c>
      <c r="P65">
        <v>59776500</v>
      </c>
      <c r="Q65">
        <v>55800300</v>
      </c>
      <c r="R65">
        <v>57010000</v>
      </c>
      <c r="S65">
        <v>48778400</v>
      </c>
      <c r="T65">
        <v>60569900</v>
      </c>
      <c r="U65">
        <v>42608000</v>
      </c>
      <c r="V65">
        <v>41295000</v>
      </c>
      <c r="W65">
        <v>41709900</v>
      </c>
      <c r="X65">
        <v>45750100</v>
      </c>
      <c r="Y65">
        <v>51318400</v>
      </c>
      <c r="Z65">
        <v>43307000</v>
      </c>
      <c r="AA65">
        <v>51949400</v>
      </c>
      <c r="AB65">
        <v>191549100</v>
      </c>
      <c r="AC65">
        <v>60989300</v>
      </c>
      <c r="AD65">
        <v>49660900</v>
      </c>
      <c r="AE65">
        <v>53535800</v>
      </c>
      <c r="AF65">
        <v>44065100</v>
      </c>
      <c r="AG65">
        <v>44614700</v>
      </c>
      <c r="AH65">
        <v>76865200</v>
      </c>
      <c r="AI65">
        <v>51715200</v>
      </c>
      <c r="AJ65">
        <v>50913000</v>
      </c>
      <c r="AK65">
        <v>81013200</v>
      </c>
      <c r="AL65">
        <v>47966400</v>
      </c>
      <c r="AM65">
        <v>51849300</v>
      </c>
      <c r="AN65">
        <v>57232600</v>
      </c>
      <c r="AO65">
        <v>55863300</v>
      </c>
      <c r="AP65">
        <v>57474700</v>
      </c>
      <c r="AQ65">
        <v>70863000</v>
      </c>
      <c r="AR65">
        <v>54774600</v>
      </c>
      <c r="AS65">
        <v>61929900</v>
      </c>
      <c r="AT65">
        <v>79625300</v>
      </c>
      <c r="AU65">
        <v>53387300</v>
      </c>
      <c r="AV65">
        <v>56795500</v>
      </c>
      <c r="AW65">
        <v>65031400</v>
      </c>
      <c r="AX65">
        <v>37481000</v>
      </c>
      <c r="AY65">
        <v>50582000</v>
      </c>
      <c r="AZ65">
        <v>59539500</v>
      </c>
      <c r="BA65">
        <v>52430900</v>
      </c>
      <c r="BB65">
        <v>73488800</v>
      </c>
      <c r="BC65">
        <v>46235300</v>
      </c>
      <c r="BD65">
        <v>58323600</v>
      </c>
      <c r="BE65">
        <v>57203900</v>
      </c>
      <c r="BF65">
        <v>43298700</v>
      </c>
      <c r="BG65">
        <v>56626800</v>
      </c>
      <c r="BH65">
        <v>59032900</v>
      </c>
      <c r="BI65">
        <v>69046200</v>
      </c>
      <c r="BJ65">
        <v>65790700</v>
      </c>
      <c r="BK65">
        <v>59642400</v>
      </c>
      <c r="BL65">
        <v>57963400</v>
      </c>
      <c r="BM65">
        <v>61055500</v>
      </c>
      <c r="BN65">
        <v>83159500</v>
      </c>
      <c r="BO65">
        <v>95115600</v>
      </c>
      <c r="BP65">
        <v>71741100</v>
      </c>
      <c r="BQ65">
        <v>80669000</v>
      </c>
      <c r="BR65">
        <v>59997200</v>
      </c>
      <c r="BS65">
        <v>64453700</v>
      </c>
      <c r="BT65">
        <v>80428900</v>
      </c>
      <c r="BU65">
        <v>73446600</v>
      </c>
      <c r="BV65">
        <v>62012000</v>
      </c>
      <c r="BW65">
        <v>67109800</v>
      </c>
      <c r="BX65">
        <v>88443300</v>
      </c>
      <c r="BY65">
        <v>69650100</v>
      </c>
      <c r="BZ65">
        <v>75287900</v>
      </c>
      <c r="CA65">
        <v>78426300</v>
      </c>
      <c r="CB65">
        <v>76099900</v>
      </c>
      <c r="CC65">
        <v>73642700</v>
      </c>
      <c r="CD65">
        <v>74767400</v>
      </c>
      <c r="CE65">
        <v>61824500</v>
      </c>
      <c r="CF65">
        <v>55618800</v>
      </c>
      <c r="CG65">
        <v>60844800</v>
      </c>
      <c r="CH65">
        <v>60363900</v>
      </c>
      <c r="CI65">
        <v>55126100</v>
      </c>
      <c r="CJ65">
        <v>74654400</v>
      </c>
      <c r="CK65">
        <v>80201400</v>
      </c>
      <c r="CL65">
        <v>114695000</v>
      </c>
      <c r="CM65">
        <v>82290800</v>
      </c>
      <c r="CN65">
        <v>65388300</v>
      </c>
      <c r="CO65">
        <v>56476100</v>
      </c>
      <c r="CP65">
        <v>67786700</v>
      </c>
      <c r="CQ65">
        <v>69956600</v>
      </c>
      <c r="CR65">
        <v>46252300</v>
      </c>
      <c r="CS65">
        <v>54226200</v>
      </c>
      <c r="CT65">
        <v>55282800</v>
      </c>
      <c r="CU65">
        <v>46886300</v>
      </c>
      <c r="CV65">
        <v>72176400</v>
      </c>
      <c r="CW65">
        <v>58359100</v>
      </c>
      <c r="CX65">
        <v>65087600</v>
      </c>
      <c r="CY65">
        <v>49497100</v>
      </c>
      <c r="CZ65">
        <v>50845900</v>
      </c>
      <c r="DA65">
        <v>50955100</v>
      </c>
      <c r="DB65">
        <v>58040200</v>
      </c>
      <c r="DC65">
        <v>35577000</v>
      </c>
      <c r="DD65">
        <v>51879200</v>
      </c>
      <c r="DE65">
        <v>79767600</v>
      </c>
      <c r="DF65">
        <v>62873200</v>
      </c>
      <c r="DG65">
        <v>90909800</v>
      </c>
      <c r="DH65">
        <v>110370300</v>
      </c>
      <c r="DI65">
        <v>127282000</v>
      </c>
      <c r="DJ65">
        <v>143848000</v>
      </c>
      <c r="DK65">
        <v>114222600</v>
      </c>
      <c r="DL65">
        <v>149540900</v>
      </c>
      <c r="DM65">
        <v>96172600</v>
      </c>
      <c r="DN65">
        <v>65163900</v>
      </c>
      <c r="DO65">
        <v>66662600</v>
      </c>
      <c r="DP65">
        <v>73800700</v>
      </c>
      <c r="DQ65">
        <v>75124300</v>
      </c>
      <c r="DR65">
        <v>53535900</v>
      </c>
      <c r="DS65">
        <v>50307700</v>
      </c>
      <c r="DT65">
        <v>49858700</v>
      </c>
      <c r="DU65">
        <v>60773600</v>
      </c>
      <c r="DV65">
        <v>53469800</v>
      </c>
      <c r="DW65">
        <v>47963900</v>
      </c>
      <c r="DX65">
        <v>85158700</v>
      </c>
      <c r="DY65">
        <v>59564700</v>
      </c>
      <c r="DZ65">
        <v>49617500</v>
      </c>
      <c r="EA65">
        <v>65654100</v>
      </c>
      <c r="EB65">
        <v>38239908</v>
      </c>
      <c r="EC65">
        <v>42576147</v>
      </c>
      <c r="ED65">
        <v>36530025</v>
      </c>
      <c r="EE65">
        <v>36440948</v>
      </c>
      <c r="EF65">
        <v>39009764</v>
      </c>
      <c r="EG65">
        <v>38362724</v>
      </c>
      <c r="EH65">
        <v>45025131</v>
      </c>
      <c r="EI65">
        <v>35824413</v>
      </c>
      <c r="EJ65">
        <v>46747563</v>
      </c>
      <c r="EK65">
        <v>49478685</v>
      </c>
      <c r="EL65">
        <v>44924310</v>
      </c>
      <c r="EM65">
        <v>81215359</v>
      </c>
      <c r="EN65">
        <v>64757264</v>
      </c>
      <c r="EO65">
        <v>59374480</v>
      </c>
      <c r="EP65">
        <v>45123822</v>
      </c>
      <c r="EQ65">
        <v>43307337</v>
      </c>
      <c r="ER65">
        <v>38877860</v>
      </c>
      <c r="ES65">
        <v>34283484</v>
      </c>
      <c r="ET65">
        <v>38536846</v>
      </c>
      <c r="EU65">
        <v>44907620</v>
      </c>
      <c r="EV65">
        <v>47426268</v>
      </c>
      <c r="EW65">
        <v>46260242</v>
      </c>
      <c r="EX65">
        <v>41000222</v>
      </c>
      <c r="EY65">
        <v>38730558</v>
      </c>
      <c r="EZ65">
        <v>39205926</v>
      </c>
      <c r="FA65">
        <v>40725143</v>
      </c>
      <c r="FB65">
        <v>35584491</v>
      </c>
      <c r="FC65">
        <v>36992793</v>
      </c>
      <c r="FD65">
        <v>42366969</v>
      </c>
      <c r="FE65">
        <v>31813291</v>
      </c>
      <c r="FF65">
        <v>29604137</v>
      </c>
      <c r="FG65">
        <v>44046912</v>
      </c>
      <c r="FH65">
        <v>40390858</v>
      </c>
      <c r="FI65">
        <v>34179274</v>
      </c>
      <c r="FJ65">
        <v>29499759</v>
      </c>
      <c r="FK65">
        <v>38536059</v>
      </c>
      <c r="FL65">
        <v>38969886</v>
      </c>
      <c r="FM65">
        <v>40423125</v>
      </c>
      <c r="FN65">
        <v>27089941</v>
      </c>
      <c r="FO65">
        <v>39141489</v>
      </c>
      <c r="FP65">
        <v>53860973</v>
      </c>
      <c r="FQ65">
        <v>36843466</v>
      </c>
      <c r="FR65">
        <v>36275015</v>
      </c>
      <c r="FS65">
        <v>37083121</v>
      </c>
      <c r="FT65">
        <v>39829688</v>
      </c>
      <c r="FU65">
        <v>28678446</v>
      </c>
      <c r="FV65">
        <v>27811834</v>
      </c>
      <c r="FW65">
        <v>23307909</v>
      </c>
      <c r="FX65">
        <v>44870417</v>
      </c>
      <c r="FY65">
        <v>64697806</v>
      </c>
      <c r="FZ65">
        <v>35435442</v>
      </c>
      <c r="GA65">
        <v>46910155</v>
      </c>
      <c r="GB65">
        <v>36814451</v>
      </c>
      <c r="GC65">
        <v>49457818</v>
      </c>
      <c r="GD65">
        <v>45646684</v>
      </c>
      <c r="GE65">
        <v>36888841</v>
      </c>
      <c r="GF65">
        <v>31904076</v>
      </c>
      <c r="GG65">
        <v>46267408</v>
      </c>
      <c r="GH65">
        <v>46014686</v>
      </c>
      <c r="GI65">
        <v>48443870</v>
      </c>
      <c r="GJ65">
        <v>92208782</v>
      </c>
      <c r="GK65">
        <v>63423436</v>
      </c>
      <c r="GL65">
        <v>43555754</v>
      </c>
      <c r="GM65">
        <v>75719580</v>
      </c>
      <c r="GN65">
        <v>57234103</v>
      </c>
      <c r="GO65">
        <v>54366107</v>
      </c>
      <c r="GP65">
        <v>44253462</v>
      </c>
      <c r="GQ65">
        <v>36438149</v>
      </c>
      <c r="GR65">
        <v>35492143</v>
      </c>
      <c r="GS65">
        <v>53748913</v>
      </c>
      <c r="GT65">
        <v>33369536</v>
      </c>
      <c r="GU65">
        <v>27168205</v>
      </c>
      <c r="GV65">
        <v>34238797</v>
      </c>
      <c r="GW65">
        <v>32476141</v>
      </c>
      <c r="GX65">
        <v>40688868</v>
      </c>
      <c r="GY65">
        <v>38724949</v>
      </c>
      <c r="GZ65">
        <v>31026810</v>
      </c>
      <c r="HA65">
        <v>27825657</v>
      </c>
      <c r="HB65">
        <v>40917599</v>
      </c>
      <c r="HC65">
        <v>27187883</v>
      </c>
      <c r="HD65">
        <v>36016636</v>
      </c>
      <c r="HE65">
        <v>36538017</v>
      </c>
      <c r="HF65">
        <v>24543478</v>
      </c>
      <c r="HG65">
        <v>44723587</v>
      </c>
    </row>
    <row r="66" spans="1:215" x14ac:dyDescent="0.25">
      <c r="A66" s="1" t="s">
        <v>34</v>
      </c>
      <c r="B66" t="s">
        <v>1157</v>
      </c>
      <c r="C66" t="s">
        <v>1186</v>
      </c>
      <c r="D66" s="2">
        <f>_xll.BDH(A66, "volume", B66, C66, "Direction", "H", "Period", "M","cols=87;rows=2")</f>
        <v>36556</v>
      </c>
      <c r="E66" s="2">
        <v>36585</v>
      </c>
      <c r="F66" s="2">
        <v>36616</v>
      </c>
      <c r="G66" s="2">
        <v>36644</v>
      </c>
      <c r="H66" s="2">
        <v>36677</v>
      </c>
      <c r="I66" s="2">
        <v>36707</v>
      </c>
      <c r="J66" s="2">
        <v>36738</v>
      </c>
      <c r="K66" s="2">
        <v>36769</v>
      </c>
      <c r="L66" s="2">
        <v>36798</v>
      </c>
      <c r="M66" s="2">
        <v>36830</v>
      </c>
      <c r="N66" s="2">
        <v>36860</v>
      </c>
      <c r="O66" s="2">
        <v>36889</v>
      </c>
      <c r="P66" s="2">
        <v>36922</v>
      </c>
      <c r="Q66" s="2">
        <v>36950</v>
      </c>
      <c r="R66" s="2">
        <v>36980</v>
      </c>
      <c r="S66" s="2">
        <v>37011</v>
      </c>
      <c r="T66" s="2">
        <v>37042</v>
      </c>
      <c r="U66" s="2">
        <v>37071</v>
      </c>
      <c r="V66" s="2">
        <v>37103</v>
      </c>
      <c r="W66" s="2">
        <v>37134</v>
      </c>
      <c r="X66" s="2">
        <v>37162</v>
      </c>
      <c r="Y66" s="2">
        <v>37195</v>
      </c>
      <c r="Z66" s="2">
        <v>37225</v>
      </c>
      <c r="AA66" s="2">
        <v>37256</v>
      </c>
      <c r="AB66" s="2">
        <v>37287</v>
      </c>
      <c r="AC66" s="2">
        <v>37315</v>
      </c>
      <c r="AD66" s="2">
        <v>37344</v>
      </c>
      <c r="AE66" s="2">
        <v>37376</v>
      </c>
      <c r="AF66" s="2">
        <v>37407</v>
      </c>
      <c r="AG66" s="2">
        <v>37435</v>
      </c>
      <c r="AH66" s="2">
        <v>37468</v>
      </c>
      <c r="AI66" s="2">
        <v>37498</v>
      </c>
      <c r="AJ66" s="2">
        <v>37529</v>
      </c>
      <c r="AK66" s="2">
        <v>37560</v>
      </c>
      <c r="AL66" s="2">
        <v>37589</v>
      </c>
      <c r="AM66" s="2">
        <v>37621</v>
      </c>
      <c r="AN66" s="2">
        <v>37652</v>
      </c>
      <c r="AO66" s="2">
        <v>37680</v>
      </c>
      <c r="AP66" s="2">
        <v>37711</v>
      </c>
      <c r="AQ66" s="2">
        <v>37741</v>
      </c>
      <c r="AR66" s="2">
        <v>37771</v>
      </c>
      <c r="AS66" s="2">
        <v>37802</v>
      </c>
      <c r="AT66" s="2">
        <v>37833</v>
      </c>
      <c r="AU66" s="2">
        <v>37862</v>
      </c>
      <c r="AV66" s="2">
        <v>37894</v>
      </c>
      <c r="AW66" s="2">
        <v>37925</v>
      </c>
      <c r="AX66" s="2">
        <v>37953</v>
      </c>
      <c r="AY66" s="2">
        <v>37986</v>
      </c>
      <c r="AZ66" s="2">
        <v>38016</v>
      </c>
      <c r="BA66" s="2">
        <v>38044</v>
      </c>
      <c r="BB66" s="2">
        <v>38077</v>
      </c>
      <c r="BC66" s="2">
        <v>38107</v>
      </c>
      <c r="BD66" s="2">
        <v>38138</v>
      </c>
      <c r="BE66" s="2">
        <v>38168</v>
      </c>
      <c r="BF66" s="2">
        <v>38198</v>
      </c>
      <c r="BG66" s="2">
        <v>38230</v>
      </c>
      <c r="BH66" s="2">
        <v>38260</v>
      </c>
      <c r="BI66" s="2">
        <v>38289</v>
      </c>
      <c r="BJ66" s="2">
        <v>38321</v>
      </c>
      <c r="BK66" s="2">
        <v>38352</v>
      </c>
      <c r="BL66" s="2">
        <v>38383</v>
      </c>
      <c r="BM66" s="2">
        <v>38411</v>
      </c>
      <c r="BN66" s="2">
        <v>38442</v>
      </c>
      <c r="BO66" s="2">
        <v>38471</v>
      </c>
      <c r="BP66" s="2">
        <v>38503</v>
      </c>
      <c r="BQ66" s="2">
        <v>38533</v>
      </c>
      <c r="BR66" s="2">
        <v>38562</v>
      </c>
      <c r="BS66" s="2">
        <v>38595</v>
      </c>
      <c r="BT66" s="2">
        <v>38625</v>
      </c>
      <c r="BU66" s="2">
        <v>38656</v>
      </c>
      <c r="BV66" s="2">
        <v>38686</v>
      </c>
      <c r="BW66" s="2">
        <v>38716</v>
      </c>
      <c r="BX66" s="2">
        <v>38748</v>
      </c>
      <c r="BY66" s="2">
        <v>38776</v>
      </c>
      <c r="BZ66" s="2">
        <v>38807</v>
      </c>
      <c r="CA66" s="2">
        <v>38835</v>
      </c>
      <c r="CB66" s="2">
        <v>38868</v>
      </c>
      <c r="CC66" s="2">
        <v>38898</v>
      </c>
      <c r="CD66" s="2">
        <v>38929</v>
      </c>
      <c r="CE66" s="2">
        <v>38960</v>
      </c>
      <c r="CF66" s="2">
        <v>38989</v>
      </c>
      <c r="CG66" s="2">
        <v>39021</v>
      </c>
      <c r="CH66" s="2">
        <v>39051</v>
      </c>
      <c r="CI66" s="2">
        <v>39080</v>
      </c>
      <c r="CJ66" s="2">
        <v>39113</v>
      </c>
      <c r="CK66" s="2">
        <v>39141</v>
      </c>
      <c r="CL66" s="2">
        <v>39171</v>
      </c>
    </row>
    <row r="67" spans="1:215" x14ac:dyDescent="0.25">
      <c r="A67" s="4"/>
      <c r="D67" s="3">
        <v>28666600</v>
      </c>
      <c r="E67">
        <v>21477000</v>
      </c>
      <c r="F67">
        <v>30337800</v>
      </c>
      <c r="G67">
        <v>27124400</v>
      </c>
      <c r="H67">
        <v>28127800</v>
      </c>
      <c r="I67">
        <v>33742000</v>
      </c>
      <c r="J67">
        <v>16247400</v>
      </c>
      <c r="K67">
        <v>18979200</v>
      </c>
      <c r="L67">
        <v>20341400</v>
      </c>
      <c r="M67">
        <v>22835000</v>
      </c>
      <c r="N67">
        <v>20344200</v>
      </c>
      <c r="O67">
        <v>28086600</v>
      </c>
      <c r="P67">
        <v>47876200</v>
      </c>
      <c r="Q67">
        <v>22701400</v>
      </c>
      <c r="R67">
        <v>30842800</v>
      </c>
      <c r="S67">
        <v>30427800</v>
      </c>
      <c r="T67">
        <v>35596200</v>
      </c>
      <c r="U67">
        <v>25745600</v>
      </c>
      <c r="V67">
        <v>23443400</v>
      </c>
      <c r="W67">
        <v>29763400</v>
      </c>
      <c r="X67">
        <v>32525200</v>
      </c>
      <c r="Y67">
        <v>41251600</v>
      </c>
      <c r="Z67">
        <v>44122600</v>
      </c>
      <c r="AA67">
        <v>37339000</v>
      </c>
      <c r="AB67">
        <v>36162400</v>
      </c>
      <c r="AC67">
        <v>42678400</v>
      </c>
      <c r="AD67">
        <v>32843000</v>
      </c>
      <c r="AE67">
        <v>37123800</v>
      </c>
      <c r="AF67">
        <v>34584400</v>
      </c>
      <c r="AG67">
        <v>46484600</v>
      </c>
      <c r="AH67">
        <v>39809600</v>
      </c>
      <c r="AI67">
        <v>32406200</v>
      </c>
      <c r="AJ67">
        <v>27278000</v>
      </c>
      <c r="AK67">
        <v>41925200</v>
      </c>
      <c r="AL67">
        <v>47614000</v>
      </c>
      <c r="AM67">
        <v>22022600</v>
      </c>
      <c r="AN67">
        <v>34841000</v>
      </c>
      <c r="AO67">
        <v>26917000</v>
      </c>
      <c r="AP67">
        <v>35718200</v>
      </c>
      <c r="AQ67">
        <v>33609800</v>
      </c>
      <c r="AR67">
        <v>29923800</v>
      </c>
      <c r="AS67">
        <v>26572200</v>
      </c>
      <c r="AT67">
        <v>43615200</v>
      </c>
      <c r="AU67">
        <v>37586600</v>
      </c>
      <c r="AV67">
        <v>32124000</v>
      </c>
      <c r="AW67">
        <v>54302000</v>
      </c>
      <c r="AX67">
        <v>43578000</v>
      </c>
      <c r="AY67">
        <v>51433200</v>
      </c>
      <c r="AZ67">
        <v>81988800</v>
      </c>
      <c r="BA67">
        <v>76639200</v>
      </c>
      <c r="BB67">
        <v>97469000</v>
      </c>
      <c r="BC67">
        <v>98399000</v>
      </c>
      <c r="BD67">
        <v>98864400</v>
      </c>
      <c r="BE67">
        <v>78819800</v>
      </c>
      <c r="BF67">
        <v>72058000</v>
      </c>
      <c r="BG67">
        <v>75443600</v>
      </c>
      <c r="BH67">
        <v>67642200</v>
      </c>
      <c r="BI67">
        <v>92145600</v>
      </c>
      <c r="BJ67">
        <v>63353600</v>
      </c>
      <c r="BK67">
        <v>70333600</v>
      </c>
      <c r="BL67">
        <v>89588000</v>
      </c>
      <c r="BM67">
        <v>78746200</v>
      </c>
      <c r="BN67">
        <v>93870400</v>
      </c>
      <c r="BO67">
        <v>110257400</v>
      </c>
      <c r="BP67">
        <v>89849200</v>
      </c>
      <c r="BQ67">
        <v>104829600</v>
      </c>
      <c r="BR67">
        <v>75075000</v>
      </c>
      <c r="BS67">
        <v>81835000</v>
      </c>
      <c r="BT67">
        <v>80670600</v>
      </c>
      <c r="BU67">
        <v>110476400</v>
      </c>
      <c r="BV67">
        <v>76377200</v>
      </c>
      <c r="BW67">
        <v>64039400</v>
      </c>
      <c r="BX67">
        <v>93167000</v>
      </c>
      <c r="BY67">
        <v>92824400</v>
      </c>
      <c r="BZ67">
        <v>85487500</v>
      </c>
      <c r="CA67">
        <v>68048900</v>
      </c>
      <c r="CB67">
        <v>114993100</v>
      </c>
      <c r="CC67">
        <v>126850700</v>
      </c>
      <c r="CD67">
        <v>76375800</v>
      </c>
      <c r="CE67">
        <v>63612900</v>
      </c>
      <c r="CF67">
        <v>63839600</v>
      </c>
      <c r="CG67">
        <v>80002600</v>
      </c>
      <c r="CH67">
        <v>93288000</v>
      </c>
      <c r="CI67">
        <v>42545500</v>
      </c>
      <c r="CJ67">
        <v>50831200</v>
      </c>
      <c r="CK67">
        <v>33495400</v>
      </c>
      <c r="CL67">
        <v>26926200</v>
      </c>
    </row>
    <row r="68" spans="1:215" x14ac:dyDescent="0.25">
      <c r="A68" s="1" t="s">
        <v>35</v>
      </c>
      <c r="B68" t="s">
        <v>1157</v>
      </c>
      <c r="C68" t="s">
        <v>1194</v>
      </c>
      <c r="D68" s="2">
        <f>_xll.BDH(A68, "volume", B68, C68, "Direction", "H", "Period", "M","cols=212;rows=2")</f>
        <v>36556</v>
      </c>
      <c r="E68" s="2">
        <v>36585</v>
      </c>
      <c r="F68" s="2">
        <v>36616</v>
      </c>
      <c r="G68" s="2">
        <v>36644</v>
      </c>
      <c r="H68" s="2">
        <v>36677</v>
      </c>
      <c r="I68" s="2">
        <v>36707</v>
      </c>
      <c r="J68" s="2">
        <v>36738</v>
      </c>
      <c r="K68" s="2">
        <v>36769</v>
      </c>
      <c r="L68" s="2">
        <v>36798</v>
      </c>
      <c r="M68" s="2">
        <v>36830</v>
      </c>
      <c r="N68" s="2">
        <v>36860</v>
      </c>
      <c r="O68" s="2">
        <v>36889</v>
      </c>
      <c r="P68" s="2">
        <v>36922</v>
      </c>
      <c r="Q68" s="2">
        <v>36950</v>
      </c>
      <c r="R68" s="2">
        <v>36980</v>
      </c>
      <c r="S68" s="2">
        <v>37011</v>
      </c>
      <c r="T68" s="2">
        <v>37042</v>
      </c>
      <c r="U68" s="2">
        <v>37071</v>
      </c>
      <c r="V68" s="2">
        <v>37103</v>
      </c>
      <c r="W68" s="2">
        <v>37134</v>
      </c>
      <c r="X68" s="2">
        <v>37162</v>
      </c>
      <c r="Y68" s="2">
        <v>37195</v>
      </c>
      <c r="Z68" s="2">
        <v>37225</v>
      </c>
      <c r="AA68" s="2">
        <v>37256</v>
      </c>
      <c r="AB68" s="2">
        <v>37287</v>
      </c>
      <c r="AC68" s="2">
        <v>37315</v>
      </c>
      <c r="AD68" s="2">
        <v>37344</v>
      </c>
      <c r="AE68" s="2">
        <v>37376</v>
      </c>
      <c r="AF68" s="2">
        <v>37407</v>
      </c>
      <c r="AG68" s="2">
        <v>37435</v>
      </c>
      <c r="AH68" s="2">
        <v>37468</v>
      </c>
      <c r="AI68" s="2">
        <v>37498</v>
      </c>
      <c r="AJ68" s="2">
        <v>37529</v>
      </c>
      <c r="AK68" s="2">
        <v>37560</v>
      </c>
      <c r="AL68" s="2">
        <v>37589</v>
      </c>
      <c r="AM68" s="2">
        <v>37621</v>
      </c>
      <c r="AN68" s="2">
        <v>37652</v>
      </c>
      <c r="AO68" s="2">
        <v>37680</v>
      </c>
      <c r="AP68" s="2">
        <v>37711</v>
      </c>
      <c r="AQ68" s="2">
        <v>37741</v>
      </c>
      <c r="AR68" s="2">
        <v>37771</v>
      </c>
      <c r="AS68" s="2">
        <v>37802</v>
      </c>
      <c r="AT68" s="2">
        <v>37833</v>
      </c>
      <c r="AU68" s="2">
        <v>37862</v>
      </c>
      <c r="AV68" s="2">
        <v>37894</v>
      </c>
      <c r="AW68" s="2">
        <v>37925</v>
      </c>
      <c r="AX68" s="2">
        <v>37953</v>
      </c>
      <c r="AY68" s="2">
        <v>37986</v>
      </c>
      <c r="AZ68" s="2">
        <v>38016</v>
      </c>
      <c r="BA68" s="2">
        <v>38044</v>
      </c>
      <c r="BB68" s="2">
        <v>38077</v>
      </c>
      <c r="BC68" s="2">
        <v>38107</v>
      </c>
      <c r="BD68" s="2">
        <v>38138</v>
      </c>
      <c r="BE68" s="2">
        <v>38168</v>
      </c>
      <c r="BF68" s="2">
        <v>38198</v>
      </c>
      <c r="BG68" s="2">
        <v>38230</v>
      </c>
      <c r="BH68" s="2">
        <v>38260</v>
      </c>
      <c r="BI68" s="2">
        <v>38289</v>
      </c>
      <c r="BJ68" s="2">
        <v>38321</v>
      </c>
      <c r="BK68" s="2">
        <v>38352</v>
      </c>
      <c r="BL68" s="2">
        <v>38383</v>
      </c>
      <c r="BM68" s="2">
        <v>38411</v>
      </c>
      <c r="BN68" s="2">
        <v>38442</v>
      </c>
      <c r="BO68" s="2">
        <v>38471</v>
      </c>
      <c r="BP68" s="2">
        <v>38503</v>
      </c>
      <c r="BQ68" s="2">
        <v>38533</v>
      </c>
      <c r="BR68" s="2">
        <v>38562</v>
      </c>
      <c r="BS68" s="2">
        <v>38595</v>
      </c>
      <c r="BT68" s="2">
        <v>38625</v>
      </c>
      <c r="BU68" s="2">
        <v>38656</v>
      </c>
      <c r="BV68" s="2">
        <v>38686</v>
      </c>
      <c r="BW68" s="2">
        <v>38716</v>
      </c>
      <c r="BX68" s="2">
        <v>38748</v>
      </c>
      <c r="BY68" s="2">
        <v>38776</v>
      </c>
      <c r="BZ68" s="2">
        <v>38807</v>
      </c>
      <c r="CA68" s="2">
        <v>38835</v>
      </c>
      <c r="CB68" s="2">
        <v>38868</v>
      </c>
      <c r="CC68" s="2">
        <v>38898</v>
      </c>
      <c r="CD68" s="2">
        <v>38929</v>
      </c>
      <c r="CE68" s="2">
        <v>38960</v>
      </c>
      <c r="CF68" s="2">
        <v>38989</v>
      </c>
      <c r="CG68" s="2">
        <v>39021</v>
      </c>
      <c r="CH68" s="2">
        <v>39051</v>
      </c>
      <c r="CI68" s="2">
        <v>39080</v>
      </c>
      <c r="CJ68" s="2">
        <v>39113</v>
      </c>
      <c r="CK68" s="2">
        <v>39141</v>
      </c>
      <c r="CL68" s="2">
        <v>39171</v>
      </c>
      <c r="CM68" s="2">
        <v>39202</v>
      </c>
      <c r="CN68" s="2">
        <v>39233</v>
      </c>
      <c r="CO68" s="2">
        <v>39262</v>
      </c>
      <c r="CP68" s="2">
        <v>39294</v>
      </c>
      <c r="CQ68" s="2">
        <v>39325</v>
      </c>
      <c r="CR68" s="2">
        <v>39353</v>
      </c>
      <c r="CS68" s="2">
        <v>39386</v>
      </c>
      <c r="CT68" s="2">
        <v>39416</v>
      </c>
      <c r="CU68" s="2">
        <v>39447</v>
      </c>
      <c r="CV68" s="2">
        <v>39478</v>
      </c>
      <c r="CW68" s="2">
        <v>39507</v>
      </c>
      <c r="CX68" s="2">
        <v>39538</v>
      </c>
      <c r="CY68" s="2">
        <v>39568</v>
      </c>
      <c r="CZ68" s="2">
        <v>39598</v>
      </c>
      <c r="DA68" s="2">
        <v>39629</v>
      </c>
      <c r="DB68" s="2">
        <v>39660</v>
      </c>
      <c r="DC68" s="2">
        <v>39689</v>
      </c>
      <c r="DD68" s="2">
        <v>39721</v>
      </c>
      <c r="DE68" s="2">
        <v>39752</v>
      </c>
      <c r="DF68" s="2">
        <v>39780</v>
      </c>
      <c r="DG68" s="2">
        <v>39813</v>
      </c>
      <c r="DH68" s="2">
        <v>39843</v>
      </c>
      <c r="DI68" s="2">
        <v>39871</v>
      </c>
      <c r="DJ68" s="2">
        <v>39903</v>
      </c>
      <c r="DK68" s="2">
        <v>39933</v>
      </c>
      <c r="DL68" s="2">
        <v>39962</v>
      </c>
      <c r="DM68" s="2">
        <v>39994</v>
      </c>
      <c r="DN68" s="2">
        <v>40025</v>
      </c>
      <c r="DO68" s="2">
        <v>40056</v>
      </c>
      <c r="DP68" s="2">
        <v>40086</v>
      </c>
      <c r="DQ68" s="2">
        <v>40116</v>
      </c>
      <c r="DR68" s="2">
        <v>40147</v>
      </c>
      <c r="DS68" s="2">
        <v>40178</v>
      </c>
      <c r="DT68" s="2">
        <v>40207</v>
      </c>
      <c r="DU68" s="2">
        <v>40235</v>
      </c>
      <c r="DV68" s="2">
        <v>40268</v>
      </c>
      <c r="DW68" s="2">
        <v>40298</v>
      </c>
      <c r="DX68" s="2">
        <v>40329</v>
      </c>
      <c r="DY68" s="2">
        <v>40359</v>
      </c>
      <c r="DZ68" s="2">
        <v>40389</v>
      </c>
      <c r="EA68" s="2">
        <v>40421</v>
      </c>
      <c r="EB68" s="2">
        <v>40451</v>
      </c>
      <c r="EC68" s="2">
        <v>40480</v>
      </c>
      <c r="ED68" s="2">
        <v>40512</v>
      </c>
      <c r="EE68" s="2">
        <v>40543</v>
      </c>
      <c r="EF68" s="2">
        <v>40574</v>
      </c>
      <c r="EG68" s="2">
        <v>40602</v>
      </c>
      <c r="EH68" s="2">
        <v>40633</v>
      </c>
      <c r="EI68" s="2">
        <v>40662</v>
      </c>
      <c r="EJ68" s="2">
        <v>40694</v>
      </c>
      <c r="EK68" s="2">
        <v>40724</v>
      </c>
      <c r="EL68" s="2">
        <v>40753</v>
      </c>
      <c r="EM68" s="2">
        <v>40786</v>
      </c>
      <c r="EN68" s="2">
        <v>40816</v>
      </c>
      <c r="EO68" s="2">
        <v>40847</v>
      </c>
      <c r="EP68" s="2">
        <v>40877</v>
      </c>
      <c r="EQ68" s="2">
        <v>40907</v>
      </c>
      <c r="ER68" s="2">
        <v>40939</v>
      </c>
      <c r="ES68" s="2">
        <v>40968</v>
      </c>
      <c r="ET68" s="2">
        <v>40998</v>
      </c>
      <c r="EU68" s="2">
        <v>41029</v>
      </c>
      <c r="EV68" s="2">
        <v>41060</v>
      </c>
      <c r="EW68" s="2">
        <v>41089</v>
      </c>
      <c r="EX68" s="2">
        <v>41121</v>
      </c>
      <c r="EY68" s="2">
        <v>41152</v>
      </c>
      <c r="EZ68" s="2">
        <v>41180</v>
      </c>
      <c r="FA68" s="2">
        <v>41213</v>
      </c>
      <c r="FB68" s="2">
        <v>41243</v>
      </c>
      <c r="FC68" s="2">
        <v>41274</v>
      </c>
      <c r="FD68" s="2">
        <v>41305</v>
      </c>
      <c r="FE68" s="2">
        <v>41333</v>
      </c>
      <c r="FF68" s="2">
        <v>41362</v>
      </c>
      <c r="FG68" s="2">
        <v>41394</v>
      </c>
      <c r="FH68" s="2">
        <v>41425</v>
      </c>
      <c r="FI68" s="2">
        <v>41453</v>
      </c>
      <c r="FJ68" s="2">
        <v>41486</v>
      </c>
      <c r="FK68" s="2">
        <v>41516</v>
      </c>
      <c r="FL68" s="2">
        <v>41547</v>
      </c>
      <c r="FM68" s="2">
        <v>41578</v>
      </c>
      <c r="FN68" s="2">
        <v>41607</v>
      </c>
      <c r="FO68" s="2">
        <v>41639</v>
      </c>
      <c r="FP68" s="2">
        <v>41670</v>
      </c>
      <c r="FQ68" s="2">
        <v>41698</v>
      </c>
      <c r="FR68" s="2">
        <v>41729</v>
      </c>
      <c r="FS68" s="2">
        <v>41759</v>
      </c>
      <c r="FT68" s="2">
        <v>41789</v>
      </c>
      <c r="FU68" s="2">
        <v>41820</v>
      </c>
      <c r="FV68" s="2">
        <v>41851</v>
      </c>
      <c r="FW68" s="2">
        <v>41880</v>
      </c>
      <c r="FX68" s="2">
        <v>41912</v>
      </c>
      <c r="FY68" s="2">
        <v>41943</v>
      </c>
      <c r="FZ68" s="2">
        <v>41971</v>
      </c>
      <c r="GA68" s="2">
        <v>42004</v>
      </c>
      <c r="GB68" s="2">
        <v>42034</v>
      </c>
      <c r="GC68" s="2">
        <v>42062</v>
      </c>
      <c r="GD68" s="2">
        <v>42094</v>
      </c>
      <c r="GE68" s="2">
        <v>42124</v>
      </c>
      <c r="GF68" s="2">
        <v>42153</v>
      </c>
      <c r="GG68" s="2">
        <v>42185</v>
      </c>
      <c r="GH68" s="2">
        <v>42216</v>
      </c>
      <c r="GI68" s="2">
        <v>42247</v>
      </c>
      <c r="GJ68" s="2">
        <v>42277</v>
      </c>
      <c r="GK68" s="2">
        <v>42307</v>
      </c>
      <c r="GL68" s="2">
        <v>42338</v>
      </c>
      <c r="GM68" s="2">
        <v>42369</v>
      </c>
      <c r="GN68" s="2">
        <v>42398</v>
      </c>
      <c r="GO68" s="2">
        <v>42429</v>
      </c>
      <c r="GP68" s="2">
        <v>42460</v>
      </c>
      <c r="GQ68" s="2">
        <v>42489</v>
      </c>
      <c r="GR68" s="2">
        <v>42521</v>
      </c>
      <c r="GS68" s="2">
        <v>42551</v>
      </c>
      <c r="GT68" s="2">
        <v>42580</v>
      </c>
      <c r="GU68" s="2">
        <v>42613</v>
      </c>
      <c r="GV68" s="2">
        <v>42643</v>
      </c>
      <c r="GW68" s="2">
        <v>42674</v>
      </c>
      <c r="GX68" s="2">
        <v>42704</v>
      </c>
      <c r="GY68" s="2">
        <v>42734</v>
      </c>
      <c r="GZ68" s="2">
        <v>42766</v>
      </c>
      <c r="HA68" s="2">
        <v>42794</v>
      </c>
      <c r="HB68" s="2">
        <v>42825</v>
      </c>
      <c r="HC68" s="2">
        <v>42853</v>
      </c>
      <c r="HD68" s="2">
        <v>42886</v>
      </c>
      <c r="HE68" s="2">
        <v>42916</v>
      </c>
      <c r="HF68" s="2">
        <v>42947</v>
      </c>
      <c r="HG68" s="2">
        <v>42978</v>
      </c>
    </row>
    <row r="69" spans="1:215" x14ac:dyDescent="0.25">
      <c r="A69" s="4"/>
      <c r="D69" s="3">
        <v>55131500</v>
      </c>
      <c r="E69">
        <v>57950800</v>
      </c>
      <c r="F69">
        <v>67510500</v>
      </c>
      <c r="G69">
        <v>65963800</v>
      </c>
      <c r="H69">
        <v>46336400</v>
      </c>
      <c r="I69">
        <v>53046300</v>
      </c>
      <c r="J69">
        <v>46364000</v>
      </c>
      <c r="K69">
        <v>45641200</v>
      </c>
      <c r="L69">
        <v>73527600</v>
      </c>
      <c r="M69">
        <v>62378100</v>
      </c>
      <c r="N69">
        <v>43569200</v>
      </c>
      <c r="O69">
        <v>63178500</v>
      </c>
      <c r="P69">
        <v>72929700</v>
      </c>
      <c r="Q69">
        <v>51937000</v>
      </c>
      <c r="R69">
        <v>69054200</v>
      </c>
      <c r="S69">
        <v>57593300</v>
      </c>
      <c r="T69">
        <v>61875100</v>
      </c>
      <c r="U69">
        <v>53903100</v>
      </c>
      <c r="V69">
        <v>54596300</v>
      </c>
      <c r="W69">
        <v>44885000</v>
      </c>
      <c r="X69">
        <v>56587800</v>
      </c>
      <c r="Y69">
        <v>69890700</v>
      </c>
      <c r="Z69">
        <v>44728200</v>
      </c>
      <c r="AA69">
        <v>48334900</v>
      </c>
      <c r="AB69">
        <v>67035000</v>
      </c>
      <c r="AC69">
        <v>64140200</v>
      </c>
      <c r="AD69">
        <v>53250700</v>
      </c>
      <c r="AE69">
        <v>56457600</v>
      </c>
      <c r="AF69">
        <v>41507400</v>
      </c>
      <c r="AG69">
        <v>57880400</v>
      </c>
      <c r="AH69">
        <v>76124900</v>
      </c>
      <c r="AI69">
        <v>52859300</v>
      </c>
      <c r="AJ69">
        <v>55338600</v>
      </c>
      <c r="AK69">
        <v>70798500</v>
      </c>
      <c r="AL69">
        <v>44746600</v>
      </c>
      <c r="AM69">
        <v>46864000</v>
      </c>
      <c r="AN69">
        <v>62274100</v>
      </c>
      <c r="AO69">
        <v>65024700</v>
      </c>
      <c r="AP69">
        <v>75132800</v>
      </c>
      <c r="AQ69">
        <v>62198000</v>
      </c>
      <c r="AR69">
        <v>53318300</v>
      </c>
      <c r="AS69">
        <v>58870100</v>
      </c>
      <c r="AT69">
        <v>53371900</v>
      </c>
      <c r="AU69">
        <v>41879000</v>
      </c>
      <c r="AV69">
        <v>67998700</v>
      </c>
      <c r="AW69">
        <v>72603800</v>
      </c>
      <c r="AX69">
        <v>54126000</v>
      </c>
      <c r="AY69">
        <v>63380200</v>
      </c>
      <c r="AZ69">
        <v>67130300</v>
      </c>
      <c r="BA69">
        <v>54467900</v>
      </c>
      <c r="BB69">
        <v>73936500</v>
      </c>
      <c r="BC69">
        <v>71829900</v>
      </c>
      <c r="BD69">
        <v>57611700</v>
      </c>
      <c r="BE69">
        <v>50574500</v>
      </c>
      <c r="BF69">
        <v>50177800</v>
      </c>
      <c r="BG69">
        <v>48447800</v>
      </c>
      <c r="BH69">
        <v>51535600</v>
      </c>
      <c r="BI69">
        <v>53918500</v>
      </c>
      <c r="BJ69">
        <v>62298000</v>
      </c>
      <c r="BK69">
        <v>64274000</v>
      </c>
      <c r="BL69">
        <v>62661200</v>
      </c>
      <c r="BM69">
        <v>71025700</v>
      </c>
      <c r="BN69">
        <v>69202900</v>
      </c>
      <c r="BO69">
        <v>66946600</v>
      </c>
      <c r="BP69">
        <v>49624800</v>
      </c>
      <c r="BQ69">
        <v>68439000</v>
      </c>
      <c r="BR69">
        <v>81661600</v>
      </c>
      <c r="BS69">
        <v>68000300</v>
      </c>
      <c r="BT69">
        <v>83347400</v>
      </c>
      <c r="BU69">
        <v>91023000</v>
      </c>
      <c r="BV69">
        <v>76285000</v>
      </c>
      <c r="BW69">
        <v>53077400</v>
      </c>
      <c r="BX69">
        <v>79730500</v>
      </c>
      <c r="BY69">
        <v>75652200</v>
      </c>
      <c r="BZ69">
        <v>71395000</v>
      </c>
      <c r="CA69">
        <v>57736500</v>
      </c>
      <c r="CB69">
        <v>69894600</v>
      </c>
      <c r="CC69">
        <v>76669300</v>
      </c>
      <c r="CD69">
        <v>57234600</v>
      </c>
      <c r="CE69">
        <v>47337000</v>
      </c>
      <c r="CF69">
        <v>49383000</v>
      </c>
      <c r="CG69">
        <v>58594900</v>
      </c>
      <c r="CH69">
        <v>61319400</v>
      </c>
      <c r="CI69">
        <v>48127000</v>
      </c>
      <c r="CJ69">
        <v>65709000</v>
      </c>
      <c r="CK69">
        <v>63805800</v>
      </c>
      <c r="CL69">
        <v>73617500</v>
      </c>
      <c r="CM69">
        <v>57199700</v>
      </c>
      <c r="CN69">
        <v>61876100</v>
      </c>
      <c r="CO69">
        <v>62868500</v>
      </c>
      <c r="CP69">
        <v>65023800</v>
      </c>
      <c r="CQ69">
        <v>71845000</v>
      </c>
      <c r="CR69">
        <v>41981100</v>
      </c>
      <c r="CS69">
        <v>50231000</v>
      </c>
      <c r="CT69">
        <v>58475600</v>
      </c>
      <c r="CU69">
        <v>48887200</v>
      </c>
      <c r="CV69">
        <v>80616300</v>
      </c>
      <c r="CW69">
        <v>53885200</v>
      </c>
      <c r="CX69">
        <v>69118700</v>
      </c>
      <c r="CY69">
        <v>57309200</v>
      </c>
      <c r="CZ69">
        <v>40164700</v>
      </c>
      <c r="DA69">
        <v>47494500</v>
      </c>
      <c r="DB69">
        <v>50186100</v>
      </c>
      <c r="DC69">
        <v>29903600</v>
      </c>
      <c r="DD69">
        <v>52453700</v>
      </c>
      <c r="DE69">
        <v>74785100</v>
      </c>
      <c r="DF69">
        <v>53826800</v>
      </c>
      <c r="DG69">
        <v>58285500</v>
      </c>
      <c r="DH69">
        <v>48968900</v>
      </c>
      <c r="DI69">
        <v>45905800</v>
      </c>
      <c r="DJ69">
        <v>58934900</v>
      </c>
      <c r="DK69">
        <v>62545500</v>
      </c>
      <c r="DL69">
        <v>53973100</v>
      </c>
      <c r="DM69">
        <v>56643100</v>
      </c>
      <c r="DN69">
        <v>44462500</v>
      </c>
      <c r="DO69">
        <v>38749400</v>
      </c>
      <c r="DP69">
        <v>44664700</v>
      </c>
      <c r="DQ69">
        <v>45905100</v>
      </c>
      <c r="DR69">
        <v>35779300</v>
      </c>
      <c r="DS69">
        <v>41642700</v>
      </c>
      <c r="DT69">
        <v>36327500</v>
      </c>
      <c r="DU69">
        <v>43514700</v>
      </c>
      <c r="DV69">
        <v>54013300</v>
      </c>
      <c r="DW69">
        <v>45548300</v>
      </c>
      <c r="DX69">
        <v>56363200</v>
      </c>
      <c r="DY69">
        <v>51581700</v>
      </c>
      <c r="DZ69">
        <v>40079200</v>
      </c>
      <c r="EA69">
        <v>35211800</v>
      </c>
      <c r="EB69">
        <v>36310024</v>
      </c>
      <c r="EC69">
        <v>34676833</v>
      </c>
      <c r="ED69">
        <v>34822512</v>
      </c>
      <c r="EE69">
        <v>32747126</v>
      </c>
      <c r="EF69">
        <v>41228591</v>
      </c>
      <c r="EG69">
        <v>41820688</v>
      </c>
      <c r="EH69">
        <v>42525605</v>
      </c>
      <c r="EI69">
        <v>28605514</v>
      </c>
      <c r="EJ69">
        <v>33885599</v>
      </c>
      <c r="EK69">
        <v>42344087</v>
      </c>
      <c r="EL69">
        <v>30028628</v>
      </c>
      <c r="EM69">
        <v>64001083</v>
      </c>
      <c r="EN69">
        <v>54719128</v>
      </c>
      <c r="EO69">
        <v>41466917</v>
      </c>
      <c r="EP69">
        <v>39353250</v>
      </c>
      <c r="EQ69">
        <v>37783437</v>
      </c>
      <c r="ER69">
        <v>32277306</v>
      </c>
      <c r="ES69">
        <v>23710227</v>
      </c>
      <c r="ET69">
        <v>30520221</v>
      </c>
      <c r="EU69">
        <v>27977330</v>
      </c>
      <c r="EV69">
        <v>29990304</v>
      </c>
      <c r="EW69">
        <v>24659441</v>
      </c>
      <c r="EX69">
        <v>26666161</v>
      </c>
      <c r="EY69">
        <v>22135683</v>
      </c>
      <c r="EZ69">
        <v>25042294</v>
      </c>
      <c r="FA69">
        <v>29049431</v>
      </c>
      <c r="FB69">
        <v>29933972</v>
      </c>
      <c r="FC69">
        <v>27715780</v>
      </c>
      <c r="FD69">
        <v>27553199</v>
      </c>
      <c r="FE69">
        <v>23019024</v>
      </c>
      <c r="FF69">
        <v>26096658</v>
      </c>
      <c r="FG69">
        <v>40004320</v>
      </c>
      <c r="FH69">
        <v>31562410</v>
      </c>
      <c r="FI69">
        <v>37136153</v>
      </c>
      <c r="FJ69">
        <v>31854496</v>
      </c>
      <c r="FK69">
        <v>23638354</v>
      </c>
      <c r="FL69">
        <v>24188437</v>
      </c>
      <c r="FM69">
        <v>21520507</v>
      </c>
      <c r="FN69">
        <v>19973705</v>
      </c>
      <c r="FO69">
        <v>19253299</v>
      </c>
      <c r="FP69">
        <v>23968041</v>
      </c>
      <c r="FQ69">
        <v>24478108</v>
      </c>
      <c r="FR69">
        <v>22291292</v>
      </c>
      <c r="FS69">
        <v>20180986</v>
      </c>
      <c r="FT69">
        <v>15080376</v>
      </c>
      <c r="FU69">
        <v>21134037</v>
      </c>
      <c r="FV69">
        <v>24021746</v>
      </c>
      <c r="FW69">
        <v>17399517</v>
      </c>
      <c r="FX69">
        <v>28460344</v>
      </c>
      <c r="FY69">
        <v>38277919</v>
      </c>
      <c r="FZ69">
        <v>17358141</v>
      </c>
      <c r="GA69">
        <v>23648723</v>
      </c>
      <c r="GB69">
        <v>24424107</v>
      </c>
      <c r="GC69">
        <v>21327948</v>
      </c>
      <c r="GD69">
        <v>39383830</v>
      </c>
      <c r="GE69">
        <v>31523025</v>
      </c>
      <c r="GF69">
        <v>32195302</v>
      </c>
      <c r="GG69">
        <v>31209621</v>
      </c>
      <c r="GH69">
        <v>36109562</v>
      </c>
      <c r="GI69">
        <v>49386394</v>
      </c>
      <c r="GJ69">
        <v>52924969</v>
      </c>
      <c r="GK69">
        <v>50547034</v>
      </c>
      <c r="GL69">
        <v>34280718</v>
      </c>
      <c r="GM69">
        <v>48899794</v>
      </c>
      <c r="GN69">
        <v>37637769</v>
      </c>
      <c r="GO69">
        <v>34216262</v>
      </c>
      <c r="GP69">
        <v>29202604</v>
      </c>
      <c r="GQ69">
        <v>19004994</v>
      </c>
      <c r="GR69">
        <v>20848526</v>
      </c>
      <c r="GS69">
        <v>24439593</v>
      </c>
      <c r="GT69">
        <v>16997636</v>
      </c>
      <c r="GU69">
        <v>17035697</v>
      </c>
      <c r="GV69">
        <v>22269890</v>
      </c>
      <c r="GW69">
        <v>16782287</v>
      </c>
      <c r="GX69">
        <v>19940273</v>
      </c>
      <c r="GY69">
        <v>19432007</v>
      </c>
      <c r="GZ69">
        <v>17218998</v>
      </c>
      <c r="HA69">
        <v>14525511</v>
      </c>
      <c r="HB69">
        <v>24945466</v>
      </c>
      <c r="HC69">
        <v>14040350</v>
      </c>
      <c r="HD69">
        <v>16595240</v>
      </c>
      <c r="HE69">
        <v>19875028</v>
      </c>
      <c r="HF69">
        <v>13630269</v>
      </c>
      <c r="HG69">
        <v>34040912</v>
      </c>
    </row>
    <row r="70" spans="1:215" x14ac:dyDescent="0.25">
      <c r="A70" s="1" t="s">
        <v>36</v>
      </c>
      <c r="B70" t="s">
        <v>1157</v>
      </c>
      <c r="C70" t="s">
        <v>1186</v>
      </c>
      <c r="D70" s="2">
        <f>_xll.BDH(A70, "volume", B70, C70, "Direction", "H", "Period", "M","cols=96;rows=2")</f>
        <v>36556</v>
      </c>
      <c r="E70" s="2">
        <v>36585</v>
      </c>
      <c r="F70" s="2">
        <v>36616</v>
      </c>
      <c r="G70" s="2">
        <v>36644</v>
      </c>
      <c r="H70" s="2">
        <v>36677</v>
      </c>
      <c r="I70" s="2">
        <v>36707</v>
      </c>
      <c r="J70" s="2">
        <v>36738</v>
      </c>
      <c r="K70" s="2">
        <v>36769</v>
      </c>
      <c r="L70" s="2">
        <v>36798</v>
      </c>
      <c r="M70" s="2">
        <v>36830</v>
      </c>
      <c r="N70" s="2">
        <v>36860</v>
      </c>
      <c r="O70" s="2">
        <v>36889</v>
      </c>
      <c r="P70" s="2">
        <v>36922</v>
      </c>
      <c r="Q70" s="2">
        <v>36950</v>
      </c>
      <c r="R70" s="2">
        <v>36980</v>
      </c>
      <c r="S70" s="2">
        <v>37011</v>
      </c>
      <c r="T70" s="2">
        <v>37042</v>
      </c>
      <c r="U70" s="2">
        <v>37071</v>
      </c>
      <c r="V70" s="2">
        <v>37103</v>
      </c>
      <c r="W70" s="2">
        <v>37134</v>
      </c>
      <c r="X70" s="2">
        <v>37162</v>
      </c>
      <c r="Y70" s="2">
        <v>37195</v>
      </c>
      <c r="Z70" s="2">
        <v>37225</v>
      </c>
      <c r="AA70" s="2">
        <v>37256</v>
      </c>
      <c r="AB70" s="2">
        <v>37287</v>
      </c>
      <c r="AC70" s="2">
        <v>37315</v>
      </c>
      <c r="AD70" s="2">
        <v>37344</v>
      </c>
      <c r="AE70" s="2">
        <v>37376</v>
      </c>
      <c r="AF70" s="2">
        <v>37407</v>
      </c>
      <c r="AG70" s="2">
        <v>37435</v>
      </c>
      <c r="AH70" s="2">
        <v>37468</v>
      </c>
      <c r="AI70" s="2">
        <v>37498</v>
      </c>
      <c r="AJ70" s="2">
        <v>37529</v>
      </c>
      <c r="AK70" s="2">
        <v>37560</v>
      </c>
      <c r="AL70" s="2">
        <v>37589</v>
      </c>
      <c r="AM70" s="2">
        <v>37621</v>
      </c>
      <c r="AN70" s="2">
        <v>37652</v>
      </c>
      <c r="AO70" s="2">
        <v>37680</v>
      </c>
      <c r="AP70" s="2">
        <v>37711</v>
      </c>
      <c r="AQ70" s="2">
        <v>37741</v>
      </c>
      <c r="AR70" s="2">
        <v>37771</v>
      </c>
      <c r="AS70" s="2">
        <v>37802</v>
      </c>
      <c r="AT70" s="2">
        <v>37833</v>
      </c>
      <c r="AU70" s="2">
        <v>37862</v>
      </c>
      <c r="AV70" s="2">
        <v>37894</v>
      </c>
      <c r="AW70" s="2">
        <v>37925</v>
      </c>
      <c r="AX70" s="2">
        <v>37953</v>
      </c>
      <c r="AY70" s="2">
        <v>37986</v>
      </c>
      <c r="AZ70" s="2">
        <v>38016</v>
      </c>
      <c r="BA70" s="2">
        <v>38044</v>
      </c>
      <c r="BB70" s="2">
        <v>38077</v>
      </c>
      <c r="BC70" s="2">
        <v>38107</v>
      </c>
      <c r="BD70" s="2">
        <v>38138</v>
      </c>
      <c r="BE70" s="2">
        <v>38168</v>
      </c>
      <c r="BF70" s="2">
        <v>38198</v>
      </c>
      <c r="BG70" s="2">
        <v>38230</v>
      </c>
      <c r="BH70" s="2">
        <v>38260</v>
      </c>
      <c r="BI70" s="2">
        <v>38289</v>
      </c>
      <c r="BJ70" s="2">
        <v>38321</v>
      </c>
      <c r="BK70" s="2">
        <v>38352</v>
      </c>
      <c r="BL70" s="2">
        <v>38383</v>
      </c>
      <c r="BM70" s="2">
        <v>38411</v>
      </c>
      <c r="BN70" s="2">
        <v>38442</v>
      </c>
      <c r="BO70" s="2">
        <v>38471</v>
      </c>
      <c r="BP70" s="2">
        <v>38503</v>
      </c>
      <c r="BQ70" s="2">
        <v>38533</v>
      </c>
      <c r="BR70" s="2">
        <v>38562</v>
      </c>
      <c r="BS70" s="2">
        <v>38595</v>
      </c>
      <c r="BT70" s="2">
        <v>38625</v>
      </c>
      <c r="BU70" s="2">
        <v>38656</v>
      </c>
      <c r="BV70" s="2">
        <v>38686</v>
      </c>
      <c r="BW70" s="2">
        <v>38716</v>
      </c>
      <c r="BX70" s="2">
        <v>38748</v>
      </c>
      <c r="BY70" s="2">
        <v>38776</v>
      </c>
      <c r="BZ70" s="2">
        <v>38807</v>
      </c>
      <c r="CA70" s="2">
        <v>38835</v>
      </c>
      <c r="CB70" s="2">
        <v>38868</v>
      </c>
      <c r="CC70" s="2">
        <v>38898</v>
      </c>
      <c r="CD70" s="2">
        <v>38929</v>
      </c>
      <c r="CE70" s="2">
        <v>38960</v>
      </c>
      <c r="CF70" s="2">
        <v>38989</v>
      </c>
      <c r="CG70" s="2">
        <v>39021</v>
      </c>
      <c r="CH70" s="2">
        <v>39051</v>
      </c>
      <c r="CI70" s="2">
        <v>39080</v>
      </c>
      <c r="CJ70" s="2">
        <v>39113</v>
      </c>
      <c r="CK70" s="2">
        <v>39141</v>
      </c>
      <c r="CL70" s="2">
        <v>39171</v>
      </c>
      <c r="CM70" s="2">
        <v>39202</v>
      </c>
      <c r="CN70" s="2">
        <v>39233</v>
      </c>
      <c r="CO70" s="2">
        <v>39262</v>
      </c>
      <c r="CP70" s="2">
        <v>39294</v>
      </c>
      <c r="CQ70" s="2">
        <v>39325</v>
      </c>
      <c r="CR70" s="2">
        <v>39353</v>
      </c>
      <c r="CS70" s="2">
        <v>39386</v>
      </c>
      <c r="CT70" s="2">
        <v>39416</v>
      </c>
      <c r="CU70" s="2">
        <v>39447</v>
      </c>
    </row>
    <row r="71" spans="1:215" x14ac:dyDescent="0.25">
      <c r="A71" s="4"/>
      <c r="D71" s="3">
        <v>7349600</v>
      </c>
      <c r="E71">
        <v>9631900</v>
      </c>
      <c r="F71">
        <v>16958900</v>
      </c>
      <c r="G71">
        <v>9074800</v>
      </c>
      <c r="H71">
        <v>12989900</v>
      </c>
      <c r="I71">
        <v>7079200</v>
      </c>
      <c r="J71">
        <v>5629100</v>
      </c>
      <c r="K71">
        <v>10722600</v>
      </c>
      <c r="L71">
        <v>10593100</v>
      </c>
      <c r="M71">
        <v>10134200</v>
      </c>
      <c r="N71">
        <v>11379100</v>
      </c>
      <c r="O71">
        <v>22136200</v>
      </c>
      <c r="P71">
        <v>19952100</v>
      </c>
      <c r="Q71">
        <v>10644200</v>
      </c>
      <c r="R71">
        <v>15128500</v>
      </c>
      <c r="S71">
        <v>13599400</v>
      </c>
      <c r="T71">
        <v>15161900</v>
      </c>
      <c r="U71">
        <v>16866200</v>
      </c>
      <c r="V71">
        <v>14131100</v>
      </c>
      <c r="W71">
        <v>11913200</v>
      </c>
      <c r="X71">
        <v>11911400</v>
      </c>
      <c r="Y71">
        <v>16530600</v>
      </c>
      <c r="Z71">
        <v>18147400</v>
      </c>
      <c r="AA71">
        <v>16708800</v>
      </c>
      <c r="AB71">
        <v>43346200</v>
      </c>
      <c r="AC71">
        <v>19297900</v>
      </c>
      <c r="AD71">
        <v>20220900</v>
      </c>
      <c r="AE71">
        <v>13981600</v>
      </c>
      <c r="AF71">
        <v>11555500</v>
      </c>
      <c r="AG71">
        <v>11826800</v>
      </c>
      <c r="AH71">
        <v>18385100</v>
      </c>
      <c r="AI71">
        <v>12176100</v>
      </c>
      <c r="AJ71">
        <v>11167200</v>
      </c>
      <c r="AK71">
        <v>27383400</v>
      </c>
      <c r="AL71">
        <v>13300500</v>
      </c>
      <c r="AM71">
        <v>10064200</v>
      </c>
      <c r="AN71">
        <v>13772900</v>
      </c>
      <c r="AO71">
        <v>8219900</v>
      </c>
      <c r="AP71">
        <v>9109300</v>
      </c>
      <c r="AQ71">
        <v>13586700</v>
      </c>
      <c r="AR71">
        <v>15204300</v>
      </c>
      <c r="AS71">
        <v>9766900</v>
      </c>
      <c r="AT71">
        <v>12952200</v>
      </c>
      <c r="AU71">
        <v>7176600</v>
      </c>
      <c r="AV71">
        <v>9445700</v>
      </c>
      <c r="AW71">
        <v>10946900</v>
      </c>
      <c r="AX71">
        <v>7236200</v>
      </c>
      <c r="AY71">
        <v>8665800</v>
      </c>
      <c r="AZ71">
        <v>9467900</v>
      </c>
      <c r="BA71">
        <v>9119100</v>
      </c>
      <c r="BB71">
        <v>9809900</v>
      </c>
      <c r="BC71">
        <v>10027000</v>
      </c>
      <c r="BD71">
        <v>10673700</v>
      </c>
      <c r="BE71">
        <v>7423100</v>
      </c>
      <c r="BF71">
        <v>8491600</v>
      </c>
      <c r="BG71">
        <v>5744100</v>
      </c>
      <c r="BH71">
        <v>8732800</v>
      </c>
      <c r="BI71">
        <v>12629400</v>
      </c>
      <c r="BJ71">
        <v>6171600</v>
      </c>
      <c r="BK71">
        <v>8106300</v>
      </c>
      <c r="BL71">
        <v>8799100</v>
      </c>
      <c r="BM71">
        <v>14055800</v>
      </c>
      <c r="BN71">
        <v>10309900</v>
      </c>
      <c r="BO71">
        <v>18108300</v>
      </c>
      <c r="BP71">
        <v>15361100</v>
      </c>
      <c r="BQ71">
        <v>9362300</v>
      </c>
      <c r="BR71">
        <v>18473300</v>
      </c>
      <c r="BS71">
        <v>12529200</v>
      </c>
      <c r="BT71">
        <v>12755300</v>
      </c>
      <c r="BU71">
        <v>12658100</v>
      </c>
      <c r="BV71">
        <v>7543100</v>
      </c>
      <c r="BW71">
        <v>5457900</v>
      </c>
      <c r="BX71">
        <v>10859000</v>
      </c>
      <c r="BY71">
        <v>9124300</v>
      </c>
      <c r="BZ71">
        <v>9548800</v>
      </c>
      <c r="CA71">
        <v>11761300</v>
      </c>
      <c r="CB71">
        <v>15512700</v>
      </c>
      <c r="CC71">
        <v>11731200</v>
      </c>
      <c r="CD71">
        <v>12008500</v>
      </c>
      <c r="CE71">
        <v>14828500</v>
      </c>
      <c r="CF71">
        <v>8151100</v>
      </c>
      <c r="CG71">
        <v>11265800</v>
      </c>
      <c r="CH71">
        <v>10809200</v>
      </c>
      <c r="CI71">
        <v>6818600</v>
      </c>
      <c r="CJ71">
        <v>13620200</v>
      </c>
      <c r="CK71">
        <v>7218000</v>
      </c>
      <c r="CL71">
        <v>7251600</v>
      </c>
      <c r="CM71">
        <v>16010200</v>
      </c>
      <c r="CN71">
        <v>12244900</v>
      </c>
      <c r="CO71">
        <v>12333900</v>
      </c>
      <c r="CP71">
        <v>20719900</v>
      </c>
      <c r="CQ71">
        <v>17761400</v>
      </c>
      <c r="CR71">
        <v>7732400</v>
      </c>
      <c r="CS71">
        <v>15593500</v>
      </c>
      <c r="CT71">
        <v>23935900</v>
      </c>
      <c r="CU71">
        <v>13973400</v>
      </c>
    </row>
    <row r="72" spans="1:215" x14ac:dyDescent="0.25">
      <c r="A72" s="1" t="s">
        <v>37</v>
      </c>
      <c r="B72" t="s">
        <v>1157</v>
      </c>
      <c r="C72" t="s">
        <v>1185</v>
      </c>
      <c r="D72" s="2">
        <f>_xll.BDH(A72, "volume", B72, C72, "Direction", "H", "Period", "M","cols=1;rows=2")</f>
        <v>36556</v>
      </c>
    </row>
    <row r="73" spans="1:215" x14ac:dyDescent="0.25">
      <c r="A73" s="4"/>
      <c r="D73" s="3">
        <v>14597000</v>
      </c>
    </row>
    <row r="74" spans="1:215" x14ac:dyDescent="0.25">
      <c r="A74" s="1" t="s">
        <v>38</v>
      </c>
      <c r="B74" t="s">
        <v>1157</v>
      </c>
      <c r="C74" t="s">
        <v>1183</v>
      </c>
      <c r="D74" s="2">
        <f>_xll.BDH(A74, "volume", B74, C74, "Direction", "H", "Period", "M","cols=84;rows=2")</f>
        <v>36556</v>
      </c>
      <c r="E74" s="2">
        <v>36585</v>
      </c>
      <c r="F74" s="2">
        <v>36616</v>
      </c>
      <c r="G74" s="2">
        <v>36644</v>
      </c>
      <c r="H74" s="2">
        <v>36677</v>
      </c>
      <c r="I74" s="2">
        <v>36707</v>
      </c>
      <c r="J74" s="2">
        <v>36738</v>
      </c>
      <c r="K74" s="2">
        <v>36769</v>
      </c>
      <c r="L74" s="2">
        <v>36798</v>
      </c>
      <c r="M74" s="2">
        <v>36830</v>
      </c>
      <c r="N74" s="2">
        <v>36860</v>
      </c>
      <c r="O74" s="2">
        <v>36889</v>
      </c>
      <c r="P74" s="2">
        <v>36922</v>
      </c>
      <c r="Q74" s="2">
        <v>36950</v>
      </c>
      <c r="R74" s="2">
        <v>36980</v>
      </c>
      <c r="S74" s="2">
        <v>37011</v>
      </c>
      <c r="T74" s="2">
        <v>37042</v>
      </c>
      <c r="U74" s="2">
        <v>37071</v>
      </c>
      <c r="V74" s="2">
        <v>37103</v>
      </c>
      <c r="W74" s="2">
        <v>37134</v>
      </c>
      <c r="X74" s="2">
        <v>37162</v>
      </c>
      <c r="Y74" s="2">
        <v>37195</v>
      </c>
      <c r="Z74" s="2">
        <v>37225</v>
      </c>
      <c r="AA74" s="2">
        <v>37256</v>
      </c>
      <c r="AB74" s="2">
        <v>37287</v>
      </c>
      <c r="AC74" s="2">
        <v>37315</v>
      </c>
      <c r="AD74" s="2">
        <v>37344</v>
      </c>
      <c r="AE74" s="2">
        <v>37376</v>
      </c>
      <c r="AF74" s="2">
        <v>37407</v>
      </c>
      <c r="AG74" s="2">
        <v>37435</v>
      </c>
      <c r="AH74" s="2">
        <v>37468</v>
      </c>
      <c r="AI74" s="2">
        <v>37498</v>
      </c>
      <c r="AJ74" s="2">
        <v>37529</v>
      </c>
      <c r="AK74" s="2">
        <v>37560</v>
      </c>
      <c r="AL74" s="2">
        <v>37589</v>
      </c>
      <c r="AM74" s="2">
        <v>37621</v>
      </c>
      <c r="AN74" s="2">
        <v>37652</v>
      </c>
      <c r="AO74" s="2">
        <v>37680</v>
      </c>
      <c r="AP74" s="2">
        <v>37711</v>
      </c>
      <c r="AQ74" s="2">
        <v>37741</v>
      </c>
      <c r="AR74" s="2">
        <v>37771</v>
      </c>
      <c r="AS74" s="2">
        <v>37802</v>
      </c>
      <c r="AT74" s="2">
        <v>37833</v>
      </c>
      <c r="AU74" s="2">
        <v>37862</v>
      </c>
      <c r="AV74" s="2">
        <v>37894</v>
      </c>
      <c r="AW74" s="2">
        <v>37925</v>
      </c>
      <c r="AX74" s="2">
        <v>37953</v>
      </c>
      <c r="AY74" s="2">
        <v>37986</v>
      </c>
      <c r="AZ74" s="2">
        <v>38016</v>
      </c>
      <c r="BA74" s="2">
        <v>38044</v>
      </c>
      <c r="BB74" s="2">
        <v>38077</v>
      </c>
      <c r="BC74" s="2">
        <v>38107</v>
      </c>
      <c r="BD74" s="2">
        <v>38138</v>
      </c>
      <c r="BE74" s="2">
        <v>38168</v>
      </c>
      <c r="BF74" s="2">
        <v>38198</v>
      </c>
      <c r="BG74" s="2">
        <v>38230</v>
      </c>
      <c r="BH74" s="2">
        <v>38260</v>
      </c>
      <c r="BI74" s="2">
        <v>38289</v>
      </c>
      <c r="BJ74" s="2">
        <v>38321</v>
      </c>
      <c r="BK74" s="2">
        <v>38352</v>
      </c>
      <c r="BL74" s="2">
        <v>38383</v>
      </c>
      <c r="BM74" s="2">
        <v>38411</v>
      </c>
      <c r="BN74" s="2">
        <v>38442</v>
      </c>
      <c r="BO74" s="2">
        <v>38471</v>
      </c>
      <c r="BP74" s="2">
        <v>38503</v>
      </c>
      <c r="BQ74" s="2">
        <v>38533</v>
      </c>
      <c r="BR74" s="2">
        <v>38562</v>
      </c>
      <c r="BS74" s="2">
        <v>38595</v>
      </c>
      <c r="BT74" s="2">
        <v>38625</v>
      </c>
      <c r="BU74" s="2">
        <v>38656</v>
      </c>
      <c r="BV74" s="2">
        <v>38686</v>
      </c>
      <c r="BW74" s="2">
        <v>38716</v>
      </c>
      <c r="BX74" s="2">
        <v>38748</v>
      </c>
      <c r="BY74" s="2">
        <v>38776</v>
      </c>
      <c r="BZ74" s="2">
        <v>38807</v>
      </c>
      <c r="CA74" s="2">
        <v>38835</v>
      </c>
      <c r="CB74" s="2">
        <v>38868</v>
      </c>
      <c r="CC74" s="2">
        <v>38898</v>
      </c>
      <c r="CD74" s="2">
        <v>38929</v>
      </c>
      <c r="CE74" s="2">
        <v>38960</v>
      </c>
      <c r="CF74" s="2">
        <v>38989</v>
      </c>
      <c r="CG74" s="2">
        <v>39021</v>
      </c>
      <c r="CH74" s="2">
        <v>39051</v>
      </c>
      <c r="CI74" s="2">
        <v>39080</v>
      </c>
    </row>
    <row r="75" spans="1:215" x14ac:dyDescent="0.25">
      <c r="A75" s="4"/>
      <c r="D75" s="3">
        <v>17776097</v>
      </c>
      <c r="E75">
        <v>23016034</v>
      </c>
      <c r="F75">
        <v>23931005</v>
      </c>
      <c r="G75">
        <v>23421262</v>
      </c>
      <c r="H75">
        <v>34101337</v>
      </c>
      <c r="I75">
        <v>29777885</v>
      </c>
      <c r="J75">
        <v>28856528</v>
      </c>
      <c r="K75">
        <v>42669786</v>
      </c>
      <c r="L75">
        <v>41827644</v>
      </c>
      <c r="M75">
        <v>45699326</v>
      </c>
      <c r="N75">
        <v>29466771</v>
      </c>
      <c r="O75">
        <v>35281636</v>
      </c>
      <c r="P75">
        <v>58855684</v>
      </c>
      <c r="Q75">
        <v>36466621</v>
      </c>
      <c r="R75">
        <v>33408867</v>
      </c>
      <c r="S75">
        <v>33958709</v>
      </c>
      <c r="T75">
        <v>43275485</v>
      </c>
      <c r="U75">
        <v>29999670</v>
      </c>
      <c r="V75">
        <v>33096210</v>
      </c>
      <c r="W75">
        <v>23659191</v>
      </c>
      <c r="X75">
        <v>18445724</v>
      </c>
      <c r="Y75">
        <v>26593888</v>
      </c>
      <c r="Z75">
        <v>30555827</v>
      </c>
      <c r="AA75">
        <v>29193328</v>
      </c>
      <c r="AB75">
        <v>23804548</v>
      </c>
      <c r="AC75">
        <v>18950252</v>
      </c>
      <c r="AD75">
        <v>16401812</v>
      </c>
      <c r="AE75">
        <v>14101014</v>
      </c>
      <c r="AF75">
        <v>17343097</v>
      </c>
      <c r="AG75">
        <v>19729795</v>
      </c>
      <c r="AH75">
        <v>19391881</v>
      </c>
      <c r="AI75">
        <v>18671338</v>
      </c>
      <c r="AJ75">
        <v>28225300</v>
      </c>
      <c r="AK75">
        <v>20752965</v>
      </c>
      <c r="AL75">
        <v>23206405</v>
      </c>
      <c r="AM75">
        <v>20672451</v>
      </c>
      <c r="AN75">
        <v>34178194</v>
      </c>
      <c r="AO75">
        <v>23773933</v>
      </c>
      <c r="AP75">
        <v>19390823</v>
      </c>
      <c r="AQ75">
        <v>14483043</v>
      </c>
      <c r="AR75">
        <v>26901187</v>
      </c>
      <c r="AS75">
        <v>25932217</v>
      </c>
      <c r="AT75">
        <v>30316298</v>
      </c>
      <c r="AU75">
        <v>24021962</v>
      </c>
      <c r="AV75">
        <v>24112647</v>
      </c>
      <c r="AW75">
        <v>27692829</v>
      </c>
      <c r="AX75">
        <v>19271799</v>
      </c>
      <c r="AY75">
        <v>36020263</v>
      </c>
      <c r="AZ75">
        <v>33981226</v>
      </c>
      <c r="BA75">
        <v>19315668</v>
      </c>
      <c r="BB75">
        <v>16182466</v>
      </c>
      <c r="BC75">
        <v>10455758</v>
      </c>
      <c r="BD75">
        <v>13463420</v>
      </c>
      <c r="BE75">
        <v>10394689</v>
      </c>
      <c r="BF75">
        <v>9073911</v>
      </c>
      <c r="BG75">
        <v>8422344</v>
      </c>
      <c r="BH75">
        <v>15001009</v>
      </c>
      <c r="BI75">
        <v>13880030</v>
      </c>
      <c r="BJ75">
        <v>13666257</v>
      </c>
      <c r="BK75">
        <v>14969312</v>
      </c>
      <c r="BL75">
        <v>15450587</v>
      </c>
      <c r="BM75">
        <v>8069860</v>
      </c>
      <c r="BN75">
        <v>12499224</v>
      </c>
      <c r="BO75">
        <v>11322686</v>
      </c>
      <c r="BP75">
        <v>10458341</v>
      </c>
      <c r="BQ75">
        <v>24322067</v>
      </c>
      <c r="BR75">
        <v>21054117</v>
      </c>
      <c r="BS75">
        <v>29603716</v>
      </c>
      <c r="BT75">
        <v>21699280</v>
      </c>
      <c r="BU75">
        <v>23992186</v>
      </c>
      <c r="BV75">
        <v>14955072</v>
      </c>
      <c r="BW75">
        <v>16815041</v>
      </c>
      <c r="BX75">
        <v>17023344</v>
      </c>
      <c r="BY75">
        <v>17406475</v>
      </c>
      <c r="BZ75">
        <v>26324332</v>
      </c>
      <c r="CA75">
        <v>19871299</v>
      </c>
      <c r="CB75">
        <v>39835549</v>
      </c>
      <c r="CC75">
        <v>57399791</v>
      </c>
      <c r="CD75">
        <v>44058409</v>
      </c>
      <c r="CE75">
        <v>30907023</v>
      </c>
      <c r="CF75">
        <v>19374667</v>
      </c>
      <c r="CG75">
        <v>17829377</v>
      </c>
      <c r="CH75">
        <v>17319917</v>
      </c>
      <c r="CI75">
        <v>23327776</v>
      </c>
    </row>
    <row r="76" spans="1:215" x14ac:dyDescent="0.25">
      <c r="A76" s="1" t="s">
        <v>39</v>
      </c>
      <c r="B76" t="s">
        <v>1157</v>
      </c>
      <c r="C76" t="s">
        <v>1195</v>
      </c>
      <c r="D76" s="2">
        <f>_xll.BDH(A76, "volume", B76, C76, "Direction", "H", "Period", "M","cols=172;rows=2")</f>
        <v>36556</v>
      </c>
      <c r="E76" s="2">
        <v>36585</v>
      </c>
      <c r="F76" s="2">
        <v>36616</v>
      </c>
      <c r="G76" s="2">
        <v>36644</v>
      </c>
      <c r="H76" s="2">
        <v>36677</v>
      </c>
      <c r="I76" s="2">
        <v>36707</v>
      </c>
      <c r="J76" s="2">
        <v>36738</v>
      </c>
      <c r="K76" s="2">
        <v>36769</v>
      </c>
      <c r="L76" s="2">
        <v>36798</v>
      </c>
      <c r="M76" s="2">
        <v>36830</v>
      </c>
      <c r="N76" s="2">
        <v>36860</v>
      </c>
      <c r="O76" s="2">
        <v>36889</v>
      </c>
      <c r="P76" s="2">
        <v>36922</v>
      </c>
      <c r="Q76" s="2">
        <v>36950</v>
      </c>
      <c r="R76" s="2">
        <v>36980</v>
      </c>
      <c r="S76" s="2">
        <v>37011</v>
      </c>
      <c r="T76" s="2">
        <v>37042</v>
      </c>
      <c r="U76" s="2">
        <v>37071</v>
      </c>
      <c r="V76" s="2">
        <v>37103</v>
      </c>
      <c r="W76" s="2">
        <v>37134</v>
      </c>
      <c r="X76" s="2">
        <v>37162</v>
      </c>
      <c r="Y76" s="2">
        <v>37195</v>
      </c>
      <c r="Z76" s="2">
        <v>37225</v>
      </c>
      <c r="AA76" s="2">
        <v>37256</v>
      </c>
      <c r="AB76" s="2">
        <v>37287</v>
      </c>
      <c r="AC76" s="2">
        <v>37315</v>
      </c>
      <c r="AD76" s="2">
        <v>37344</v>
      </c>
      <c r="AE76" s="2">
        <v>37376</v>
      </c>
      <c r="AF76" s="2">
        <v>37407</v>
      </c>
      <c r="AG76" s="2">
        <v>37435</v>
      </c>
      <c r="AH76" s="2">
        <v>37468</v>
      </c>
      <c r="AI76" s="2">
        <v>37498</v>
      </c>
      <c r="AJ76" s="2">
        <v>37529</v>
      </c>
      <c r="AK76" s="2">
        <v>37560</v>
      </c>
      <c r="AL76" s="2">
        <v>37589</v>
      </c>
      <c r="AM76" s="2">
        <v>37621</v>
      </c>
      <c r="AN76" s="2">
        <v>37652</v>
      </c>
      <c r="AO76" s="2">
        <v>37680</v>
      </c>
      <c r="AP76" s="2">
        <v>37711</v>
      </c>
      <c r="AQ76" s="2">
        <v>37741</v>
      </c>
      <c r="AR76" s="2">
        <v>37771</v>
      </c>
      <c r="AS76" s="2">
        <v>37802</v>
      </c>
      <c r="AT76" s="2">
        <v>37833</v>
      </c>
      <c r="AU76" s="2">
        <v>37862</v>
      </c>
      <c r="AV76" s="2">
        <v>37894</v>
      </c>
      <c r="AW76" s="2">
        <v>37925</v>
      </c>
      <c r="AX76" s="2">
        <v>37953</v>
      </c>
      <c r="AY76" s="2">
        <v>37986</v>
      </c>
      <c r="AZ76" s="2">
        <v>38016</v>
      </c>
      <c r="BA76" s="2">
        <v>38044</v>
      </c>
      <c r="BB76" s="2">
        <v>38077</v>
      </c>
      <c r="BC76" s="2">
        <v>38107</v>
      </c>
      <c r="BD76" s="2">
        <v>38138</v>
      </c>
      <c r="BE76" s="2">
        <v>38168</v>
      </c>
      <c r="BF76" s="2">
        <v>38198</v>
      </c>
      <c r="BG76" s="2">
        <v>38230</v>
      </c>
      <c r="BH76" s="2">
        <v>38260</v>
      </c>
      <c r="BI76" s="2">
        <v>38289</v>
      </c>
      <c r="BJ76" s="2">
        <v>38321</v>
      </c>
      <c r="BK76" s="2">
        <v>38352</v>
      </c>
      <c r="BL76" s="2">
        <v>38383</v>
      </c>
      <c r="BM76" s="2">
        <v>38411</v>
      </c>
      <c r="BN76" s="2">
        <v>38442</v>
      </c>
      <c r="BO76" s="2">
        <v>38471</v>
      </c>
      <c r="BP76" s="2">
        <v>38503</v>
      </c>
      <c r="BQ76" s="2">
        <v>38533</v>
      </c>
      <c r="BR76" s="2">
        <v>38562</v>
      </c>
      <c r="BS76" s="2">
        <v>38595</v>
      </c>
      <c r="BT76" s="2">
        <v>38625</v>
      </c>
      <c r="BU76" s="2">
        <v>38656</v>
      </c>
      <c r="BV76" s="2">
        <v>38686</v>
      </c>
      <c r="BW76" s="2">
        <v>38716</v>
      </c>
      <c r="BX76" s="2">
        <v>38748</v>
      </c>
      <c r="BY76" s="2">
        <v>38776</v>
      </c>
      <c r="BZ76" s="2">
        <v>38807</v>
      </c>
      <c r="CA76" s="2">
        <v>38835</v>
      </c>
      <c r="CB76" s="2">
        <v>38868</v>
      </c>
      <c r="CC76" s="2">
        <v>38898</v>
      </c>
      <c r="CD76" s="2">
        <v>38929</v>
      </c>
      <c r="CE76" s="2">
        <v>38960</v>
      </c>
      <c r="CF76" s="2">
        <v>38989</v>
      </c>
      <c r="CG76" s="2">
        <v>39021</v>
      </c>
      <c r="CH76" s="2">
        <v>39051</v>
      </c>
      <c r="CI76" s="2">
        <v>39080</v>
      </c>
      <c r="CJ76" s="2">
        <v>39113</v>
      </c>
      <c r="CK76" s="2">
        <v>39141</v>
      </c>
      <c r="CL76" s="2">
        <v>39171</v>
      </c>
      <c r="CM76" s="2">
        <v>39202</v>
      </c>
      <c r="CN76" s="2">
        <v>39233</v>
      </c>
      <c r="CO76" s="2">
        <v>39262</v>
      </c>
      <c r="CP76" s="2">
        <v>39294</v>
      </c>
      <c r="CQ76" s="2">
        <v>39325</v>
      </c>
      <c r="CR76" s="2">
        <v>39353</v>
      </c>
      <c r="CS76" s="2">
        <v>39386</v>
      </c>
      <c r="CT76" s="2">
        <v>39416</v>
      </c>
      <c r="CU76" s="2">
        <v>39447</v>
      </c>
      <c r="CV76" s="2">
        <v>39478</v>
      </c>
      <c r="CW76" s="2">
        <v>39507</v>
      </c>
      <c r="CX76" s="2">
        <v>39538</v>
      </c>
      <c r="CY76" s="2">
        <v>39568</v>
      </c>
      <c r="CZ76" s="2">
        <v>39598</v>
      </c>
      <c r="DA76" s="2">
        <v>39629</v>
      </c>
      <c r="DB76" s="2">
        <v>39660</v>
      </c>
      <c r="DC76" s="2">
        <v>39689</v>
      </c>
      <c r="DD76" s="2">
        <v>39721</v>
      </c>
      <c r="DE76" s="2">
        <v>39752</v>
      </c>
      <c r="DF76" s="2">
        <v>39780</v>
      </c>
      <c r="DG76" s="2">
        <v>39813</v>
      </c>
      <c r="DH76" s="2">
        <v>39843</v>
      </c>
      <c r="DI76" s="2">
        <v>39871</v>
      </c>
      <c r="DJ76" s="2">
        <v>39903</v>
      </c>
      <c r="DK76" s="2">
        <v>39933</v>
      </c>
      <c r="DL76" s="2">
        <v>39962</v>
      </c>
      <c r="DM76" s="2">
        <v>39994</v>
      </c>
      <c r="DN76" s="2">
        <v>40025</v>
      </c>
      <c r="DO76" s="2">
        <v>40056</v>
      </c>
      <c r="DP76" s="2">
        <v>40086</v>
      </c>
      <c r="DQ76" s="2">
        <v>40116</v>
      </c>
      <c r="DR76" s="2">
        <v>40147</v>
      </c>
      <c r="DS76" s="2">
        <v>40178</v>
      </c>
      <c r="DT76" s="2">
        <v>40207</v>
      </c>
      <c r="DU76" s="2">
        <v>40235</v>
      </c>
      <c r="DV76" s="2">
        <v>40268</v>
      </c>
      <c r="DW76" s="2">
        <v>40298</v>
      </c>
      <c r="DX76" s="2">
        <v>40329</v>
      </c>
      <c r="DY76" s="2">
        <v>40359</v>
      </c>
      <c r="DZ76" s="2">
        <v>40389</v>
      </c>
      <c r="EA76" s="2">
        <v>40421</v>
      </c>
      <c r="EB76" s="2">
        <v>40451</v>
      </c>
      <c r="EC76" s="2">
        <v>40480</v>
      </c>
      <c r="ED76" s="2">
        <v>40512</v>
      </c>
      <c r="EE76" s="2">
        <v>40543</v>
      </c>
      <c r="EF76" s="2">
        <v>40574</v>
      </c>
      <c r="EG76" s="2">
        <v>40602</v>
      </c>
      <c r="EH76" s="2">
        <v>40633</v>
      </c>
      <c r="EI76" s="2">
        <v>40662</v>
      </c>
      <c r="EJ76" s="2">
        <v>40694</v>
      </c>
      <c r="EK76" s="2">
        <v>40724</v>
      </c>
      <c r="EL76" s="2">
        <v>40753</v>
      </c>
      <c r="EM76" s="2">
        <v>40786</v>
      </c>
      <c r="EN76" s="2">
        <v>40816</v>
      </c>
      <c r="EO76" s="2">
        <v>40847</v>
      </c>
      <c r="EP76" s="2">
        <v>40877</v>
      </c>
      <c r="EQ76" s="2">
        <v>40907</v>
      </c>
      <c r="ER76" s="2">
        <v>40939</v>
      </c>
      <c r="ES76" s="2">
        <v>40968</v>
      </c>
      <c r="ET76" s="2">
        <v>40998</v>
      </c>
      <c r="EU76" s="2">
        <v>41029</v>
      </c>
      <c r="EV76" s="2">
        <v>41060</v>
      </c>
      <c r="EW76" s="2">
        <v>41089</v>
      </c>
      <c r="EX76" s="2">
        <v>41121</v>
      </c>
      <c r="EY76" s="2">
        <v>41152</v>
      </c>
      <c r="EZ76" s="2">
        <v>41180</v>
      </c>
      <c r="FA76" s="2">
        <v>41213</v>
      </c>
      <c r="FB76" s="2">
        <v>41243</v>
      </c>
      <c r="FC76" s="2">
        <v>41274</v>
      </c>
      <c r="FD76" s="2">
        <v>41305</v>
      </c>
      <c r="FE76" s="2">
        <v>41333</v>
      </c>
      <c r="FF76" s="2">
        <v>41362</v>
      </c>
      <c r="FG76" s="2">
        <v>41394</v>
      </c>
      <c r="FH76" s="2">
        <v>41425</v>
      </c>
      <c r="FI76" s="2">
        <v>41453</v>
      </c>
      <c r="FJ76" s="2">
        <v>41486</v>
      </c>
      <c r="FK76" s="2">
        <v>41516</v>
      </c>
      <c r="FL76" s="2">
        <v>41547</v>
      </c>
      <c r="FM76" s="2">
        <v>41578</v>
      </c>
      <c r="FN76" s="2">
        <v>41607</v>
      </c>
      <c r="FO76" s="2">
        <v>41639</v>
      </c>
      <c r="FP76" s="2">
        <v>41670</v>
      </c>
      <c r="FQ76" s="2">
        <v>41698</v>
      </c>
      <c r="FR76" s="2">
        <v>41729</v>
      </c>
      <c r="FS76" s="2">
        <v>41759</v>
      </c>
    </row>
    <row r="77" spans="1:215" x14ac:dyDescent="0.25">
      <c r="A77" s="4"/>
      <c r="D77" s="3">
        <v>7556400</v>
      </c>
      <c r="E77">
        <v>9499700</v>
      </c>
      <c r="F77">
        <v>10249000</v>
      </c>
      <c r="G77">
        <v>9576400</v>
      </c>
      <c r="H77">
        <v>10859300</v>
      </c>
      <c r="I77">
        <v>11329700</v>
      </c>
      <c r="J77">
        <v>14042300</v>
      </c>
      <c r="K77">
        <v>10147400</v>
      </c>
      <c r="L77">
        <v>7137800</v>
      </c>
      <c r="M77">
        <v>10624500</v>
      </c>
      <c r="N77">
        <v>7748500</v>
      </c>
      <c r="O77">
        <v>10067900</v>
      </c>
      <c r="P77">
        <v>9133600</v>
      </c>
      <c r="Q77">
        <v>7705200</v>
      </c>
      <c r="R77">
        <v>14593200</v>
      </c>
      <c r="S77">
        <v>11882400</v>
      </c>
      <c r="T77">
        <v>8400300</v>
      </c>
      <c r="U77">
        <v>9623100</v>
      </c>
      <c r="V77">
        <v>8149800</v>
      </c>
      <c r="W77">
        <v>7073500</v>
      </c>
      <c r="X77">
        <v>12169000</v>
      </c>
      <c r="Y77">
        <v>8592500</v>
      </c>
      <c r="Z77">
        <v>6743200</v>
      </c>
      <c r="AA77">
        <v>8032400</v>
      </c>
      <c r="AB77">
        <v>6465500</v>
      </c>
      <c r="AC77">
        <v>9225200</v>
      </c>
      <c r="AD77">
        <v>10465800</v>
      </c>
      <c r="AE77">
        <v>10357100</v>
      </c>
      <c r="AF77">
        <v>12029100</v>
      </c>
      <c r="AG77">
        <v>12560600</v>
      </c>
      <c r="AH77">
        <v>17029600</v>
      </c>
      <c r="AI77">
        <v>10774400</v>
      </c>
      <c r="AJ77">
        <v>12395100</v>
      </c>
      <c r="AK77">
        <v>13639200</v>
      </c>
      <c r="AL77">
        <v>17881100</v>
      </c>
      <c r="AM77">
        <v>11418800</v>
      </c>
      <c r="AN77">
        <v>12320200</v>
      </c>
      <c r="AO77">
        <v>9471300</v>
      </c>
      <c r="AP77">
        <v>12029100</v>
      </c>
      <c r="AQ77">
        <v>11474100</v>
      </c>
      <c r="AR77">
        <v>11444700</v>
      </c>
      <c r="AS77">
        <v>10560500</v>
      </c>
      <c r="AT77">
        <v>11961900</v>
      </c>
      <c r="AU77">
        <v>8008600</v>
      </c>
      <c r="AV77">
        <v>7227300</v>
      </c>
      <c r="AW77">
        <v>9422500</v>
      </c>
      <c r="AX77">
        <v>11610800</v>
      </c>
      <c r="AY77">
        <v>10573600</v>
      </c>
      <c r="AZ77">
        <v>12438100</v>
      </c>
      <c r="BA77">
        <v>9802500</v>
      </c>
      <c r="BB77">
        <v>12451300</v>
      </c>
      <c r="BC77">
        <v>13652400</v>
      </c>
      <c r="BD77">
        <v>10512600</v>
      </c>
      <c r="BE77">
        <v>14217800</v>
      </c>
      <c r="BF77">
        <v>11695400</v>
      </c>
      <c r="BG77">
        <v>8249700</v>
      </c>
      <c r="BH77">
        <v>8198200</v>
      </c>
      <c r="BI77">
        <v>8849000</v>
      </c>
      <c r="BJ77">
        <v>9152300</v>
      </c>
      <c r="BK77">
        <v>9457700</v>
      </c>
      <c r="BL77">
        <v>12887800</v>
      </c>
      <c r="BM77">
        <v>8370100</v>
      </c>
      <c r="BN77">
        <v>10478200</v>
      </c>
      <c r="BO77">
        <v>16407100</v>
      </c>
      <c r="BP77">
        <v>10108700</v>
      </c>
      <c r="BQ77">
        <v>9239100</v>
      </c>
      <c r="BR77">
        <v>9551700</v>
      </c>
      <c r="BS77">
        <v>10094200</v>
      </c>
      <c r="BT77">
        <v>13082300</v>
      </c>
      <c r="BU77">
        <v>17135100</v>
      </c>
      <c r="BV77">
        <v>14351500</v>
      </c>
      <c r="BW77">
        <v>11571200</v>
      </c>
      <c r="BX77">
        <v>11967600</v>
      </c>
      <c r="BY77">
        <v>10334100</v>
      </c>
      <c r="BZ77">
        <v>9116800</v>
      </c>
      <c r="CA77">
        <v>7972700</v>
      </c>
      <c r="CB77">
        <v>11383600</v>
      </c>
      <c r="CC77">
        <v>13943000</v>
      </c>
      <c r="CD77">
        <v>12949000</v>
      </c>
      <c r="CE77">
        <v>11014800</v>
      </c>
      <c r="CF77">
        <v>12791600</v>
      </c>
      <c r="CG77">
        <v>13478400</v>
      </c>
      <c r="CH77">
        <v>11949800</v>
      </c>
      <c r="CI77">
        <v>8581400</v>
      </c>
      <c r="CJ77">
        <v>15763900</v>
      </c>
      <c r="CK77">
        <v>9134400</v>
      </c>
      <c r="CL77">
        <v>10676000</v>
      </c>
      <c r="CM77">
        <v>8695600</v>
      </c>
      <c r="CN77">
        <v>10659700</v>
      </c>
      <c r="CO77">
        <v>12777600</v>
      </c>
      <c r="CP77">
        <v>10877200</v>
      </c>
      <c r="CQ77">
        <v>15725600</v>
      </c>
      <c r="CR77">
        <v>8249300</v>
      </c>
      <c r="CS77">
        <v>7538500</v>
      </c>
      <c r="CT77">
        <v>8072000</v>
      </c>
      <c r="CU77">
        <v>7830300</v>
      </c>
      <c r="CV77">
        <v>14404600</v>
      </c>
      <c r="CW77">
        <v>8613200</v>
      </c>
      <c r="CX77">
        <v>9948000</v>
      </c>
      <c r="CY77">
        <v>9467200</v>
      </c>
      <c r="CZ77">
        <v>8421000</v>
      </c>
      <c r="DA77">
        <v>7217500</v>
      </c>
      <c r="DB77">
        <v>12125400</v>
      </c>
      <c r="DC77">
        <v>6128700</v>
      </c>
      <c r="DD77">
        <v>8303200</v>
      </c>
      <c r="DE77">
        <v>13618500</v>
      </c>
      <c r="DF77">
        <v>10246300</v>
      </c>
      <c r="DG77">
        <v>8994500</v>
      </c>
      <c r="DH77">
        <v>9397100</v>
      </c>
      <c r="DI77">
        <v>11303300</v>
      </c>
      <c r="DJ77">
        <v>14912900</v>
      </c>
      <c r="DK77">
        <v>14547400</v>
      </c>
      <c r="DL77">
        <v>10065000</v>
      </c>
      <c r="DM77">
        <v>7273600</v>
      </c>
      <c r="DN77">
        <v>6857500</v>
      </c>
      <c r="DO77">
        <v>5005000</v>
      </c>
      <c r="DP77">
        <v>6926800</v>
      </c>
      <c r="DQ77">
        <v>8136000</v>
      </c>
      <c r="DR77">
        <v>5923400</v>
      </c>
      <c r="DS77">
        <v>5852600</v>
      </c>
      <c r="DT77">
        <v>5977500</v>
      </c>
      <c r="DU77">
        <v>5621300</v>
      </c>
      <c r="DV77">
        <v>6098500</v>
      </c>
      <c r="DW77">
        <v>7679100</v>
      </c>
      <c r="DX77">
        <v>11888800</v>
      </c>
      <c r="DY77">
        <v>9574700</v>
      </c>
      <c r="DZ77">
        <v>9704200</v>
      </c>
      <c r="EA77">
        <v>9141500</v>
      </c>
      <c r="EB77">
        <v>7512361</v>
      </c>
      <c r="EC77">
        <v>11216634</v>
      </c>
      <c r="ED77">
        <v>10398788</v>
      </c>
      <c r="EE77">
        <v>6177770</v>
      </c>
      <c r="EF77">
        <v>5015627</v>
      </c>
      <c r="EG77">
        <v>5988841</v>
      </c>
      <c r="EH77">
        <v>6451730</v>
      </c>
      <c r="EI77">
        <v>4120259</v>
      </c>
      <c r="EJ77">
        <v>5911877</v>
      </c>
      <c r="EK77">
        <v>6322483</v>
      </c>
      <c r="EL77">
        <v>4534365</v>
      </c>
      <c r="EM77">
        <v>11644052</v>
      </c>
      <c r="EN77">
        <v>9171771</v>
      </c>
      <c r="EO77">
        <v>7199056</v>
      </c>
      <c r="EP77">
        <v>4759409</v>
      </c>
      <c r="EQ77">
        <v>4133567</v>
      </c>
      <c r="ER77">
        <v>3640094</v>
      </c>
      <c r="ES77">
        <v>4362978</v>
      </c>
      <c r="ET77">
        <v>6063089</v>
      </c>
      <c r="EU77">
        <v>5229758</v>
      </c>
      <c r="EV77">
        <v>8135286</v>
      </c>
      <c r="EW77">
        <v>5258100</v>
      </c>
      <c r="EX77">
        <v>3689318</v>
      </c>
      <c r="EY77">
        <v>4629777</v>
      </c>
      <c r="EZ77">
        <v>4074421</v>
      </c>
      <c r="FA77">
        <v>3861347</v>
      </c>
      <c r="FB77">
        <v>4661451</v>
      </c>
      <c r="FC77">
        <v>5235553</v>
      </c>
      <c r="FD77">
        <v>3480828</v>
      </c>
      <c r="FE77">
        <v>3404144</v>
      </c>
      <c r="FF77">
        <v>3018799</v>
      </c>
      <c r="FG77">
        <v>4200175</v>
      </c>
      <c r="FH77">
        <v>3668398</v>
      </c>
      <c r="FI77">
        <v>4325466</v>
      </c>
      <c r="FJ77">
        <v>3233752</v>
      </c>
      <c r="FK77">
        <v>3821106</v>
      </c>
      <c r="FL77">
        <v>4071843</v>
      </c>
      <c r="FM77">
        <v>5223786</v>
      </c>
      <c r="FN77">
        <v>2709824</v>
      </c>
      <c r="FO77">
        <v>3223763</v>
      </c>
      <c r="FP77">
        <v>13741664</v>
      </c>
      <c r="FQ77">
        <v>9254151</v>
      </c>
      <c r="FR77">
        <v>8976409</v>
      </c>
      <c r="FS77">
        <v>15366714</v>
      </c>
    </row>
    <row r="78" spans="1:215" x14ac:dyDescent="0.25">
      <c r="A78" s="1" t="s">
        <v>40</v>
      </c>
      <c r="B78" t="s">
        <v>1157</v>
      </c>
      <c r="C78" t="s">
        <v>1185</v>
      </c>
      <c r="D78" s="2">
        <f>_xll.BDH(A78, "volume", B78, C78, "Direction", "H", "Period", "M","cols=12;rows=2")</f>
        <v>36556</v>
      </c>
      <c r="E78" s="2">
        <v>36585</v>
      </c>
      <c r="F78" s="2">
        <v>36616</v>
      </c>
      <c r="G78" s="2">
        <v>36644</v>
      </c>
      <c r="H78" s="2">
        <v>36677</v>
      </c>
      <c r="I78" s="2">
        <v>36707</v>
      </c>
      <c r="J78" s="2">
        <v>36738</v>
      </c>
      <c r="K78" s="2">
        <v>36769</v>
      </c>
      <c r="L78" s="2">
        <v>36798</v>
      </c>
      <c r="M78" s="2">
        <v>36830</v>
      </c>
      <c r="N78" s="2">
        <v>36860</v>
      </c>
      <c r="O78" s="2">
        <v>36889</v>
      </c>
    </row>
    <row r="79" spans="1:215" x14ac:dyDescent="0.25">
      <c r="A79" s="4"/>
      <c r="D79" s="3">
        <v>140139100</v>
      </c>
      <c r="E79">
        <v>288329200</v>
      </c>
      <c r="F79">
        <v>487075300</v>
      </c>
      <c r="G79">
        <v>207801400</v>
      </c>
      <c r="H79">
        <v>135976100</v>
      </c>
      <c r="I79">
        <v>119743600</v>
      </c>
      <c r="J79">
        <v>230686200</v>
      </c>
      <c r="K79">
        <v>274407500</v>
      </c>
      <c r="L79">
        <v>173524200</v>
      </c>
      <c r="M79">
        <v>145415900</v>
      </c>
      <c r="N79">
        <v>101635500</v>
      </c>
      <c r="O79">
        <v>224620800</v>
      </c>
    </row>
    <row r="80" spans="1:215" x14ac:dyDescent="0.25">
      <c r="A80" s="1" t="s">
        <v>41</v>
      </c>
      <c r="B80" t="s">
        <v>1157</v>
      </c>
      <c r="C80" t="s">
        <v>1191</v>
      </c>
      <c r="D80" s="2">
        <f>_xll.BDH(A80, "volume", B80, C80, "Direction", "H", "Period", "M","cols=24;rows=2")</f>
        <v>36556</v>
      </c>
      <c r="E80" s="2">
        <v>36585</v>
      </c>
      <c r="F80" s="2">
        <v>36616</v>
      </c>
      <c r="G80" s="2">
        <v>36644</v>
      </c>
      <c r="H80" s="2">
        <v>36677</v>
      </c>
      <c r="I80" s="2">
        <v>36707</v>
      </c>
      <c r="J80" s="2">
        <v>36738</v>
      </c>
      <c r="K80" s="2">
        <v>36769</v>
      </c>
      <c r="L80" s="2">
        <v>36798</v>
      </c>
      <c r="M80" s="2">
        <v>36830</v>
      </c>
      <c r="N80" s="2">
        <v>36860</v>
      </c>
      <c r="O80" s="2">
        <v>36889</v>
      </c>
      <c r="P80" s="2">
        <v>36922</v>
      </c>
      <c r="Q80" s="2">
        <v>36950</v>
      </c>
      <c r="R80" s="2">
        <v>36980</v>
      </c>
      <c r="S80" s="2">
        <v>37011</v>
      </c>
      <c r="T80" s="2">
        <v>37042</v>
      </c>
      <c r="U80" s="2">
        <v>37071</v>
      </c>
      <c r="V80" s="2">
        <v>37103</v>
      </c>
      <c r="W80" s="2">
        <v>37134</v>
      </c>
      <c r="X80" s="2">
        <v>37162</v>
      </c>
      <c r="Y80" s="2">
        <v>37195</v>
      </c>
      <c r="Z80" s="2">
        <v>37225</v>
      </c>
      <c r="AA80" s="2">
        <v>37256</v>
      </c>
    </row>
    <row r="81" spans="1:229" x14ac:dyDescent="0.25">
      <c r="A81" s="4"/>
      <c r="D81" s="3">
        <v>4764140</v>
      </c>
      <c r="E81">
        <v>3243740</v>
      </c>
      <c r="F81">
        <v>3141360</v>
      </c>
      <c r="G81">
        <v>2366680</v>
      </c>
      <c r="H81">
        <v>2974100</v>
      </c>
      <c r="I81">
        <v>1871620</v>
      </c>
      <c r="J81">
        <v>2164300</v>
      </c>
      <c r="K81">
        <v>1301680</v>
      </c>
      <c r="L81">
        <v>2339500</v>
      </c>
      <c r="M81">
        <v>4160200</v>
      </c>
      <c r="N81">
        <v>1148200</v>
      </c>
      <c r="O81">
        <v>2992200</v>
      </c>
      <c r="P81">
        <v>6937860</v>
      </c>
      <c r="Q81">
        <v>2278500</v>
      </c>
      <c r="R81">
        <v>5208420</v>
      </c>
      <c r="S81">
        <v>9961000</v>
      </c>
      <c r="T81">
        <v>4583300</v>
      </c>
      <c r="U81">
        <v>3979700</v>
      </c>
      <c r="V81">
        <v>2472600</v>
      </c>
      <c r="W81">
        <v>2575600</v>
      </c>
      <c r="X81">
        <v>1748200</v>
      </c>
      <c r="Y81">
        <v>1843800</v>
      </c>
      <c r="Z81">
        <v>1671100</v>
      </c>
      <c r="AA81">
        <v>2027600</v>
      </c>
    </row>
    <row r="82" spans="1:229" x14ac:dyDescent="0.25">
      <c r="A82" s="1" t="s">
        <v>42</v>
      </c>
      <c r="B82" t="s">
        <v>1157</v>
      </c>
      <c r="C82" t="s">
        <v>1189</v>
      </c>
      <c r="D82" s="2">
        <f>_xll.BDH(A82, "volume", B82, C82, "Direction", "H", "Period", "M","cols=68;rows=2")</f>
        <v>36556</v>
      </c>
      <c r="E82" s="2">
        <v>36585</v>
      </c>
      <c r="F82" s="2">
        <v>36616</v>
      </c>
      <c r="G82" s="2">
        <v>36644</v>
      </c>
      <c r="H82" s="2">
        <v>36677</v>
      </c>
      <c r="I82" s="2">
        <v>36707</v>
      </c>
      <c r="J82" s="2">
        <v>36738</v>
      </c>
      <c r="K82" s="2">
        <v>36769</v>
      </c>
      <c r="L82" s="2">
        <v>36798</v>
      </c>
      <c r="M82" s="2">
        <v>36830</v>
      </c>
      <c r="N82" s="2">
        <v>36860</v>
      </c>
      <c r="O82" s="2">
        <v>36889</v>
      </c>
      <c r="P82" s="2">
        <v>36922</v>
      </c>
      <c r="Q82" s="2">
        <v>36950</v>
      </c>
      <c r="R82" s="2">
        <v>36980</v>
      </c>
      <c r="S82" s="2">
        <v>37011</v>
      </c>
      <c r="T82" s="2">
        <v>37042</v>
      </c>
      <c r="U82" s="2">
        <v>37071</v>
      </c>
      <c r="V82" s="2">
        <v>37103</v>
      </c>
      <c r="W82" s="2">
        <v>37134</v>
      </c>
      <c r="X82" s="2">
        <v>37162</v>
      </c>
      <c r="Y82" s="2">
        <v>37195</v>
      </c>
      <c r="Z82" s="2">
        <v>37225</v>
      </c>
      <c r="AA82" s="2">
        <v>37256</v>
      </c>
      <c r="AB82" s="2">
        <v>37287</v>
      </c>
      <c r="AC82" s="2">
        <v>37315</v>
      </c>
      <c r="AD82" s="2">
        <v>37344</v>
      </c>
      <c r="AE82" s="2">
        <v>37376</v>
      </c>
      <c r="AF82" s="2">
        <v>37407</v>
      </c>
      <c r="AG82" s="2">
        <v>37435</v>
      </c>
      <c r="AH82" s="2">
        <v>37468</v>
      </c>
      <c r="AI82" s="2">
        <v>37498</v>
      </c>
      <c r="AJ82" s="2">
        <v>37529</v>
      </c>
      <c r="AK82" s="2">
        <v>37560</v>
      </c>
      <c r="AL82" s="2">
        <v>37589</v>
      </c>
      <c r="AM82" s="2">
        <v>37621</v>
      </c>
      <c r="AN82" s="2">
        <v>37652</v>
      </c>
      <c r="AO82" s="2">
        <v>37680</v>
      </c>
      <c r="AP82" s="2">
        <v>37711</v>
      </c>
      <c r="AQ82" s="2">
        <v>37741</v>
      </c>
      <c r="AR82" s="2">
        <v>37771</v>
      </c>
      <c r="AS82" s="2">
        <v>37802</v>
      </c>
      <c r="AT82" s="2">
        <v>37833</v>
      </c>
      <c r="AU82" s="2">
        <v>37862</v>
      </c>
      <c r="AV82" s="2">
        <v>37894</v>
      </c>
      <c r="AW82" s="2">
        <v>37925</v>
      </c>
      <c r="AX82" s="2">
        <v>37953</v>
      </c>
      <c r="AY82" s="2">
        <v>37986</v>
      </c>
      <c r="AZ82" s="2">
        <v>38016</v>
      </c>
      <c r="BA82" s="2">
        <v>38044</v>
      </c>
      <c r="BB82" s="2">
        <v>38077</v>
      </c>
      <c r="BC82" s="2">
        <v>38107</v>
      </c>
      <c r="BD82" s="2">
        <v>38138</v>
      </c>
      <c r="BE82" s="2">
        <v>38168</v>
      </c>
      <c r="BF82" s="2">
        <v>38198</v>
      </c>
      <c r="BG82" s="2">
        <v>38230</v>
      </c>
      <c r="BH82" s="2">
        <v>38260</v>
      </c>
      <c r="BI82" s="2">
        <v>38289</v>
      </c>
      <c r="BJ82" s="2">
        <v>38321</v>
      </c>
      <c r="BK82" s="2">
        <v>38352</v>
      </c>
      <c r="BL82" s="2">
        <v>38383</v>
      </c>
      <c r="BM82" s="2">
        <v>38411</v>
      </c>
      <c r="BN82" s="2">
        <v>38442</v>
      </c>
      <c r="BO82" s="2">
        <v>38471</v>
      </c>
      <c r="BP82" s="2">
        <v>38503</v>
      </c>
      <c r="BQ82" s="2">
        <v>38533</v>
      </c>
      <c r="BR82" s="2">
        <v>38562</v>
      </c>
      <c r="BS82" s="2">
        <v>38595</v>
      </c>
    </row>
    <row r="83" spans="1:229" x14ac:dyDescent="0.25">
      <c r="A83" s="4"/>
      <c r="D83" s="3">
        <v>27211200</v>
      </c>
      <c r="E83">
        <v>21101400</v>
      </c>
      <c r="F83">
        <v>32952200</v>
      </c>
      <c r="G83">
        <v>24013800</v>
      </c>
      <c r="H83">
        <v>22538100</v>
      </c>
      <c r="I83">
        <v>20595100</v>
      </c>
      <c r="J83">
        <v>23569300</v>
      </c>
      <c r="K83">
        <v>16631200</v>
      </c>
      <c r="L83">
        <v>26940200</v>
      </c>
      <c r="M83">
        <v>20109400</v>
      </c>
      <c r="N83">
        <v>19999200</v>
      </c>
      <c r="O83">
        <v>20181400</v>
      </c>
      <c r="P83">
        <v>30739300</v>
      </c>
      <c r="Q83">
        <v>23024300</v>
      </c>
      <c r="R83">
        <v>23920900</v>
      </c>
      <c r="S83">
        <v>22940100</v>
      </c>
      <c r="T83">
        <v>20596000</v>
      </c>
      <c r="U83">
        <v>18745700</v>
      </c>
      <c r="V83">
        <v>22423700</v>
      </c>
      <c r="W83">
        <v>16765900</v>
      </c>
      <c r="X83">
        <v>14030500</v>
      </c>
      <c r="Y83">
        <v>22831900</v>
      </c>
      <c r="Z83">
        <v>24327000</v>
      </c>
      <c r="AA83">
        <v>14607200</v>
      </c>
      <c r="AB83">
        <v>15694600</v>
      </c>
      <c r="AC83">
        <v>15261200</v>
      </c>
      <c r="AD83">
        <v>17058800</v>
      </c>
      <c r="AE83">
        <v>15606600</v>
      </c>
      <c r="AF83">
        <v>13148000</v>
      </c>
      <c r="AG83">
        <v>14586600</v>
      </c>
      <c r="AH83">
        <v>22958800</v>
      </c>
      <c r="AI83">
        <v>21702900</v>
      </c>
      <c r="AJ83">
        <v>15224200</v>
      </c>
      <c r="AK83">
        <v>28116400</v>
      </c>
      <c r="AL83">
        <v>21030600</v>
      </c>
      <c r="AM83">
        <v>16642100</v>
      </c>
      <c r="AN83">
        <v>18401200</v>
      </c>
      <c r="AO83">
        <v>17748600</v>
      </c>
      <c r="AP83">
        <v>19360600</v>
      </c>
      <c r="AQ83">
        <v>18205700</v>
      </c>
      <c r="AR83">
        <v>17028500</v>
      </c>
      <c r="AS83">
        <v>16359900</v>
      </c>
      <c r="AT83">
        <v>18800200</v>
      </c>
      <c r="AU83">
        <v>15292600</v>
      </c>
      <c r="AV83">
        <v>20787000</v>
      </c>
      <c r="AW83">
        <v>21146000</v>
      </c>
      <c r="AX83">
        <v>14187300</v>
      </c>
      <c r="AY83">
        <v>24214700</v>
      </c>
      <c r="AZ83">
        <v>25488200</v>
      </c>
      <c r="BA83">
        <v>20673400</v>
      </c>
      <c r="BB83">
        <v>24792800</v>
      </c>
      <c r="BC83">
        <v>25148200</v>
      </c>
      <c r="BD83">
        <v>28288400</v>
      </c>
      <c r="BE83">
        <v>25504100</v>
      </c>
      <c r="BF83">
        <v>20048000</v>
      </c>
      <c r="BG83">
        <v>31386100</v>
      </c>
      <c r="BH83">
        <v>28771300</v>
      </c>
      <c r="BI83">
        <v>28581900</v>
      </c>
      <c r="BJ83">
        <v>26452900</v>
      </c>
      <c r="BK83">
        <v>27371100</v>
      </c>
      <c r="BL83">
        <v>39258000</v>
      </c>
      <c r="BM83">
        <v>31781200</v>
      </c>
      <c r="BN83">
        <v>75879500</v>
      </c>
      <c r="BO83">
        <v>77533400</v>
      </c>
      <c r="BP83">
        <v>43164100</v>
      </c>
      <c r="BQ83">
        <v>68149100</v>
      </c>
      <c r="BR83">
        <v>76210100</v>
      </c>
      <c r="BS83">
        <v>29562800</v>
      </c>
    </row>
    <row r="84" spans="1:229" x14ac:dyDescent="0.25">
      <c r="A84" s="1" t="s">
        <v>43</v>
      </c>
      <c r="B84" t="s">
        <v>1157</v>
      </c>
      <c r="C84" t="s">
        <v>1187</v>
      </c>
      <c r="D84" s="2">
        <f>_xll.BDH(A84, "volume", B84, C84, "Direction", "H", "Period", "M","cols=54;rows=2")</f>
        <v>36556</v>
      </c>
      <c r="E84" s="2">
        <v>36585</v>
      </c>
      <c r="F84" s="2">
        <v>36616</v>
      </c>
      <c r="G84" s="2">
        <v>36644</v>
      </c>
      <c r="H84" s="2">
        <v>36677</v>
      </c>
      <c r="I84" s="2">
        <v>36707</v>
      </c>
      <c r="J84" s="2">
        <v>36738</v>
      </c>
      <c r="K84" s="2">
        <v>36769</v>
      </c>
      <c r="L84" s="2">
        <v>36798</v>
      </c>
      <c r="M84" s="2">
        <v>36830</v>
      </c>
      <c r="N84" s="2">
        <v>36860</v>
      </c>
      <c r="O84" s="2">
        <v>36889</v>
      </c>
      <c r="P84" s="2">
        <v>36922</v>
      </c>
      <c r="Q84" s="2">
        <v>36950</v>
      </c>
      <c r="R84" s="2">
        <v>36980</v>
      </c>
      <c r="S84" s="2">
        <v>37011</v>
      </c>
      <c r="T84" s="2">
        <v>37042</v>
      </c>
      <c r="U84" s="2">
        <v>37071</v>
      </c>
      <c r="V84" s="2">
        <v>37103</v>
      </c>
      <c r="W84" s="2">
        <v>37134</v>
      </c>
      <c r="X84" s="2">
        <v>37162</v>
      </c>
      <c r="Y84" s="2">
        <v>37195</v>
      </c>
      <c r="Z84" s="2">
        <v>37225</v>
      </c>
      <c r="AA84" s="2">
        <v>37256</v>
      </c>
      <c r="AB84" s="2">
        <v>37287</v>
      </c>
      <c r="AC84" s="2">
        <v>37315</v>
      </c>
      <c r="AD84" s="2">
        <v>37344</v>
      </c>
      <c r="AE84" s="2">
        <v>37376</v>
      </c>
      <c r="AF84" s="2">
        <v>37407</v>
      </c>
      <c r="AG84" s="2">
        <v>37435</v>
      </c>
      <c r="AH84" s="2">
        <v>37468</v>
      </c>
      <c r="AI84" s="2">
        <v>37498</v>
      </c>
      <c r="AJ84" s="2">
        <v>37529</v>
      </c>
      <c r="AK84" s="2">
        <v>37560</v>
      </c>
      <c r="AL84" s="2">
        <v>37589</v>
      </c>
      <c r="AM84" s="2">
        <v>37621</v>
      </c>
      <c r="AN84" s="2">
        <v>37652</v>
      </c>
      <c r="AO84" s="2">
        <v>37680</v>
      </c>
      <c r="AP84" s="2">
        <v>37711</v>
      </c>
      <c r="AQ84" s="2">
        <v>37741</v>
      </c>
      <c r="AR84" s="2">
        <v>37771</v>
      </c>
      <c r="AS84" s="2">
        <v>37802</v>
      </c>
      <c r="AT84" s="2">
        <v>37833</v>
      </c>
      <c r="AU84" s="2">
        <v>37862</v>
      </c>
      <c r="AV84" s="2">
        <v>37894</v>
      </c>
      <c r="AW84" s="2">
        <v>37925</v>
      </c>
      <c r="AX84" s="2">
        <v>37953</v>
      </c>
      <c r="AY84" s="2">
        <v>37986</v>
      </c>
      <c r="AZ84" s="2">
        <v>38016</v>
      </c>
      <c r="BA84" s="2">
        <v>38044</v>
      </c>
      <c r="BB84" s="2">
        <v>38077</v>
      </c>
      <c r="BC84" s="2">
        <v>38107</v>
      </c>
      <c r="BD84" s="2">
        <v>38138</v>
      </c>
      <c r="BE84" s="2">
        <v>38168</v>
      </c>
    </row>
    <row r="85" spans="1:229" x14ac:dyDescent="0.25">
      <c r="A85" s="4"/>
      <c r="D85" s="3">
        <v>14305500</v>
      </c>
      <c r="E85">
        <v>10975500</v>
      </c>
      <c r="F85">
        <v>11019600</v>
      </c>
      <c r="G85">
        <v>9000000</v>
      </c>
      <c r="H85">
        <v>9303000</v>
      </c>
      <c r="I85">
        <v>9740400</v>
      </c>
      <c r="J85">
        <v>6164700</v>
      </c>
      <c r="K85">
        <v>6299700</v>
      </c>
      <c r="L85">
        <v>10877850</v>
      </c>
      <c r="M85">
        <v>9951150</v>
      </c>
      <c r="N85">
        <v>7429800</v>
      </c>
      <c r="O85">
        <v>10961850</v>
      </c>
      <c r="P85">
        <v>11709900</v>
      </c>
      <c r="Q85">
        <v>7224150</v>
      </c>
      <c r="R85">
        <v>13340850</v>
      </c>
      <c r="S85">
        <v>8388900</v>
      </c>
      <c r="T85">
        <v>8840250</v>
      </c>
      <c r="U85">
        <v>8790000</v>
      </c>
      <c r="V85">
        <v>6463500</v>
      </c>
      <c r="W85">
        <v>11335200</v>
      </c>
      <c r="X85">
        <v>9468000</v>
      </c>
      <c r="Y85">
        <v>15452850</v>
      </c>
      <c r="Z85">
        <v>7909050</v>
      </c>
      <c r="AA85">
        <v>7231500</v>
      </c>
      <c r="AB85">
        <v>10916250</v>
      </c>
      <c r="AC85">
        <v>12246750</v>
      </c>
      <c r="AD85">
        <v>11785500</v>
      </c>
      <c r="AE85">
        <v>14151600</v>
      </c>
      <c r="AF85">
        <v>12487500</v>
      </c>
      <c r="AG85">
        <v>8866050</v>
      </c>
      <c r="AH85">
        <v>14558900</v>
      </c>
      <c r="AI85">
        <v>12960900</v>
      </c>
      <c r="AJ85">
        <v>10918000</v>
      </c>
      <c r="AK85">
        <v>17584700</v>
      </c>
      <c r="AL85">
        <v>11684400</v>
      </c>
      <c r="AM85">
        <v>8787900</v>
      </c>
      <c r="AN85">
        <v>10546000</v>
      </c>
      <c r="AO85">
        <v>9782100</v>
      </c>
      <c r="AP85">
        <v>11672800</v>
      </c>
      <c r="AQ85">
        <v>11333400</v>
      </c>
      <c r="AR85">
        <v>14044400</v>
      </c>
      <c r="AS85">
        <v>11293300</v>
      </c>
      <c r="AT85">
        <v>11098600</v>
      </c>
      <c r="AU85">
        <v>8665100</v>
      </c>
      <c r="AV85">
        <v>10225700</v>
      </c>
      <c r="AW85">
        <v>10530000</v>
      </c>
      <c r="AX85">
        <v>8267300</v>
      </c>
      <c r="AY85">
        <v>14109900</v>
      </c>
      <c r="AZ85">
        <v>23589200</v>
      </c>
      <c r="BA85">
        <v>11954900</v>
      </c>
      <c r="BB85">
        <v>11727200</v>
      </c>
      <c r="BC85">
        <v>11147900</v>
      </c>
      <c r="BD85">
        <v>10876300</v>
      </c>
      <c r="BE85">
        <v>9127100</v>
      </c>
    </row>
    <row r="86" spans="1:229" x14ac:dyDescent="0.25">
      <c r="A86" s="1" t="s">
        <v>44</v>
      </c>
      <c r="B86" t="s">
        <v>1157</v>
      </c>
      <c r="C86" t="s">
        <v>1189</v>
      </c>
      <c r="D86" s="2">
        <f>_xll.BDH(A86, "volume", B86, C86, "Direction", "H", "Period", "M","cols=72;rows=2")</f>
        <v>36556</v>
      </c>
      <c r="E86" s="2">
        <v>36585</v>
      </c>
      <c r="F86" s="2">
        <v>36616</v>
      </c>
      <c r="G86" s="2">
        <v>36644</v>
      </c>
      <c r="H86" s="2">
        <v>36677</v>
      </c>
      <c r="I86" s="2">
        <v>36707</v>
      </c>
      <c r="J86" s="2">
        <v>36738</v>
      </c>
      <c r="K86" s="2">
        <v>36769</v>
      </c>
      <c r="L86" s="2">
        <v>36798</v>
      </c>
      <c r="M86" s="2">
        <v>36830</v>
      </c>
      <c r="N86" s="2">
        <v>36860</v>
      </c>
      <c r="O86" s="2">
        <v>36889</v>
      </c>
      <c r="P86" s="2">
        <v>36922</v>
      </c>
      <c r="Q86" s="2">
        <v>36950</v>
      </c>
      <c r="R86" s="2">
        <v>36980</v>
      </c>
      <c r="S86" s="2">
        <v>37011</v>
      </c>
      <c r="T86" s="2">
        <v>37042</v>
      </c>
      <c r="U86" s="2">
        <v>37071</v>
      </c>
      <c r="V86" s="2">
        <v>37103</v>
      </c>
      <c r="W86" s="2">
        <v>37134</v>
      </c>
      <c r="X86" s="2">
        <v>37162</v>
      </c>
      <c r="Y86" s="2">
        <v>37195</v>
      </c>
      <c r="Z86" s="2">
        <v>37225</v>
      </c>
      <c r="AA86" s="2">
        <v>37256</v>
      </c>
      <c r="AB86" s="2">
        <v>37287</v>
      </c>
      <c r="AC86" s="2">
        <v>37315</v>
      </c>
      <c r="AD86" s="2">
        <v>37344</v>
      </c>
      <c r="AE86" s="2">
        <v>37376</v>
      </c>
      <c r="AF86" s="2">
        <v>37407</v>
      </c>
      <c r="AG86" s="2">
        <v>37435</v>
      </c>
      <c r="AH86" s="2">
        <v>37468</v>
      </c>
      <c r="AI86" s="2">
        <v>37498</v>
      </c>
      <c r="AJ86" s="2">
        <v>37529</v>
      </c>
      <c r="AK86" s="2">
        <v>37560</v>
      </c>
      <c r="AL86" s="2">
        <v>37589</v>
      </c>
      <c r="AM86" s="2">
        <v>37621</v>
      </c>
      <c r="AN86" s="2">
        <v>37652</v>
      </c>
      <c r="AO86" s="2">
        <v>37680</v>
      </c>
      <c r="AP86" s="2">
        <v>37711</v>
      </c>
      <c r="AQ86" s="2">
        <v>37741</v>
      </c>
      <c r="AR86" s="2">
        <v>37771</v>
      </c>
      <c r="AS86" s="2">
        <v>37802</v>
      </c>
      <c r="AT86" s="2">
        <v>37833</v>
      </c>
      <c r="AU86" s="2">
        <v>37862</v>
      </c>
      <c r="AV86" s="2">
        <v>37894</v>
      </c>
      <c r="AW86" s="2">
        <v>37925</v>
      </c>
      <c r="AX86" s="2">
        <v>37953</v>
      </c>
      <c r="AY86" s="2">
        <v>37986</v>
      </c>
      <c r="AZ86" s="2">
        <v>38016</v>
      </c>
      <c r="BA86" s="2">
        <v>38044</v>
      </c>
      <c r="BB86" s="2">
        <v>38077</v>
      </c>
      <c r="BC86" s="2">
        <v>38107</v>
      </c>
      <c r="BD86" s="2">
        <v>38138</v>
      </c>
      <c r="BE86" s="2">
        <v>38168</v>
      </c>
      <c r="BF86" s="2">
        <v>38198</v>
      </c>
      <c r="BG86" s="2">
        <v>38230</v>
      </c>
      <c r="BH86" s="2">
        <v>38260</v>
      </c>
      <c r="BI86" s="2">
        <v>38289</v>
      </c>
      <c r="BJ86" s="2">
        <v>38321</v>
      </c>
      <c r="BK86" s="2">
        <v>38352</v>
      </c>
      <c r="BL86" s="2">
        <v>38383</v>
      </c>
      <c r="BM86" s="2">
        <v>38411</v>
      </c>
      <c r="BN86" s="2">
        <v>38442</v>
      </c>
      <c r="BO86" s="2">
        <v>38471</v>
      </c>
      <c r="BP86" s="2">
        <v>38503</v>
      </c>
      <c r="BQ86" s="2">
        <v>38533</v>
      </c>
      <c r="BR86" s="2">
        <v>38562</v>
      </c>
      <c r="BS86" s="2">
        <v>38595</v>
      </c>
      <c r="BT86" s="2">
        <v>38625</v>
      </c>
      <c r="BU86" s="2">
        <v>38656</v>
      </c>
      <c r="BV86" s="2">
        <v>38686</v>
      </c>
      <c r="BW86" s="2">
        <v>38716</v>
      </c>
    </row>
    <row r="87" spans="1:229" x14ac:dyDescent="0.25">
      <c r="A87" s="4"/>
      <c r="D87" s="3">
        <v>27312500</v>
      </c>
      <c r="E87">
        <v>33395400</v>
      </c>
      <c r="F87">
        <v>33624800</v>
      </c>
      <c r="G87">
        <v>27221300</v>
      </c>
      <c r="H87">
        <v>21240000</v>
      </c>
      <c r="I87">
        <v>32167800</v>
      </c>
      <c r="J87">
        <v>37304100</v>
      </c>
      <c r="K87">
        <v>27967500</v>
      </c>
      <c r="L87">
        <v>30109600</v>
      </c>
      <c r="M87">
        <v>40965500</v>
      </c>
      <c r="N87">
        <v>35296100</v>
      </c>
      <c r="O87">
        <v>42603600</v>
      </c>
      <c r="P87">
        <v>40981400</v>
      </c>
      <c r="Q87">
        <v>27021000</v>
      </c>
      <c r="R87">
        <v>36049200</v>
      </c>
      <c r="S87">
        <v>31472000</v>
      </c>
      <c r="T87">
        <v>35316200</v>
      </c>
      <c r="U87">
        <v>31808900</v>
      </c>
      <c r="V87">
        <v>26736500</v>
      </c>
      <c r="W87">
        <v>26168200</v>
      </c>
      <c r="X87">
        <v>29419200</v>
      </c>
      <c r="Y87">
        <v>35824800</v>
      </c>
      <c r="Z87">
        <v>26252100</v>
      </c>
      <c r="AA87">
        <v>51023000</v>
      </c>
      <c r="AB87">
        <v>77723800</v>
      </c>
      <c r="AC87">
        <v>31691400</v>
      </c>
      <c r="AD87">
        <v>33700900</v>
      </c>
      <c r="AE87">
        <v>29827100</v>
      </c>
      <c r="AF87">
        <v>30954800</v>
      </c>
      <c r="AG87">
        <v>23205500</v>
      </c>
      <c r="AH87">
        <v>29072300</v>
      </c>
      <c r="AI87">
        <v>26815200</v>
      </c>
      <c r="AJ87">
        <v>46584600</v>
      </c>
      <c r="AK87">
        <v>54578200</v>
      </c>
      <c r="AL87">
        <v>40669500</v>
      </c>
      <c r="AM87">
        <v>33346600</v>
      </c>
      <c r="AN87">
        <v>34810200</v>
      </c>
      <c r="AO87">
        <v>21361500</v>
      </c>
      <c r="AP87">
        <v>25796700</v>
      </c>
      <c r="AQ87">
        <v>31178900</v>
      </c>
      <c r="AR87">
        <v>42407600</v>
      </c>
      <c r="AS87">
        <v>44979400</v>
      </c>
      <c r="AT87">
        <v>38696900</v>
      </c>
      <c r="AU87">
        <v>20249800</v>
      </c>
      <c r="AV87">
        <v>36660900</v>
      </c>
      <c r="AW87">
        <v>29619500</v>
      </c>
      <c r="AX87">
        <v>18060900</v>
      </c>
      <c r="AY87">
        <v>20617400</v>
      </c>
      <c r="AZ87">
        <v>20972600</v>
      </c>
      <c r="BA87">
        <v>26137900</v>
      </c>
      <c r="BB87">
        <v>34766800</v>
      </c>
      <c r="BC87">
        <v>33573100</v>
      </c>
      <c r="BD87">
        <v>26837900</v>
      </c>
      <c r="BE87">
        <v>23979000</v>
      </c>
      <c r="BF87">
        <v>24202400</v>
      </c>
      <c r="BG87">
        <v>18661200</v>
      </c>
      <c r="BH87">
        <v>21207900</v>
      </c>
      <c r="BI87">
        <v>23169700</v>
      </c>
      <c r="BJ87">
        <v>16557700</v>
      </c>
      <c r="BK87">
        <v>18588000</v>
      </c>
      <c r="BL87">
        <v>25684400</v>
      </c>
      <c r="BM87">
        <v>23036900</v>
      </c>
      <c r="BN87">
        <v>23528200</v>
      </c>
      <c r="BO87">
        <v>25779300</v>
      </c>
      <c r="BP87">
        <v>26416700</v>
      </c>
      <c r="BQ87">
        <v>21796200</v>
      </c>
      <c r="BR87">
        <v>22398100</v>
      </c>
      <c r="BS87">
        <v>20316500</v>
      </c>
      <c r="BT87">
        <v>32227700</v>
      </c>
      <c r="BU87">
        <v>30736000</v>
      </c>
      <c r="BV87">
        <v>93212200</v>
      </c>
      <c r="BW87">
        <v>25128200</v>
      </c>
    </row>
    <row r="88" spans="1:229" x14ac:dyDescent="0.25">
      <c r="A88" s="1" t="s">
        <v>45</v>
      </c>
      <c r="B88" t="s">
        <v>1157</v>
      </c>
      <c r="C88" t="s">
        <v>1183</v>
      </c>
      <c r="D88" s="2">
        <f>_xll.BDH(A88, "volume", B88, C88, "Direction", "H", "Period", "M","cols=83;rows=2")</f>
        <v>36556</v>
      </c>
      <c r="E88" s="2">
        <v>36585</v>
      </c>
      <c r="F88" s="2">
        <v>36616</v>
      </c>
      <c r="G88" s="2">
        <v>36644</v>
      </c>
      <c r="H88" s="2">
        <v>36677</v>
      </c>
      <c r="I88" s="2">
        <v>36707</v>
      </c>
      <c r="J88" s="2">
        <v>36738</v>
      </c>
      <c r="K88" s="2">
        <v>36769</v>
      </c>
      <c r="L88" s="2">
        <v>36798</v>
      </c>
      <c r="M88" s="2">
        <v>36830</v>
      </c>
      <c r="N88" s="2">
        <v>36860</v>
      </c>
      <c r="O88" s="2">
        <v>36889</v>
      </c>
      <c r="P88" s="2">
        <v>36922</v>
      </c>
      <c r="Q88" s="2">
        <v>36950</v>
      </c>
      <c r="R88" s="2">
        <v>36980</v>
      </c>
      <c r="S88" s="2">
        <v>37011</v>
      </c>
      <c r="T88" s="2">
        <v>37042</v>
      </c>
      <c r="U88" s="2">
        <v>37071</v>
      </c>
      <c r="V88" s="2">
        <v>37103</v>
      </c>
      <c r="W88" s="2">
        <v>37134</v>
      </c>
      <c r="X88" s="2">
        <v>37162</v>
      </c>
      <c r="Y88" s="2">
        <v>37195</v>
      </c>
      <c r="Z88" s="2">
        <v>37225</v>
      </c>
      <c r="AA88" s="2">
        <v>37256</v>
      </c>
      <c r="AB88" s="2">
        <v>37287</v>
      </c>
      <c r="AC88" s="2">
        <v>37315</v>
      </c>
      <c r="AD88" s="2">
        <v>37344</v>
      </c>
      <c r="AE88" s="2">
        <v>37376</v>
      </c>
      <c r="AF88" s="2">
        <v>37407</v>
      </c>
      <c r="AG88" s="2">
        <v>37435</v>
      </c>
      <c r="AH88" s="2">
        <v>37468</v>
      </c>
      <c r="AI88" s="2">
        <v>37498</v>
      </c>
      <c r="AJ88" s="2">
        <v>37529</v>
      </c>
      <c r="AK88" s="2">
        <v>37560</v>
      </c>
      <c r="AL88" s="2">
        <v>37589</v>
      </c>
      <c r="AM88" s="2">
        <v>37621</v>
      </c>
      <c r="AN88" s="2">
        <v>37652</v>
      </c>
      <c r="AO88" s="2">
        <v>37680</v>
      </c>
      <c r="AP88" s="2">
        <v>37711</v>
      </c>
      <c r="AQ88" s="2">
        <v>37741</v>
      </c>
      <c r="AR88" s="2">
        <v>37771</v>
      </c>
      <c r="AS88" s="2">
        <v>37802</v>
      </c>
      <c r="AT88" s="2">
        <v>37833</v>
      </c>
      <c r="AU88" s="2">
        <v>37862</v>
      </c>
      <c r="AV88" s="2">
        <v>37894</v>
      </c>
      <c r="AW88" s="2">
        <v>37925</v>
      </c>
      <c r="AX88" s="2">
        <v>37953</v>
      </c>
      <c r="AY88" s="2">
        <v>37986</v>
      </c>
      <c r="AZ88" s="2">
        <v>38016</v>
      </c>
      <c r="BA88" s="2">
        <v>38044</v>
      </c>
      <c r="BB88" s="2">
        <v>38077</v>
      </c>
      <c r="BC88" s="2">
        <v>38107</v>
      </c>
      <c r="BD88" s="2">
        <v>38138</v>
      </c>
      <c r="BE88" s="2">
        <v>38168</v>
      </c>
      <c r="BF88" s="2">
        <v>38198</v>
      </c>
      <c r="BG88" s="2">
        <v>38230</v>
      </c>
      <c r="BH88" s="2">
        <v>38260</v>
      </c>
      <c r="BI88" s="2">
        <v>38289</v>
      </c>
      <c r="BJ88" s="2">
        <v>38321</v>
      </c>
      <c r="BK88" s="2">
        <v>38352</v>
      </c>
      <c r="BL88" s="2">
        <v>38383</v>
      </c>
      <c r="BM88" s="2">
        <v>38411</v>
      </c>
      <c r="BN88" s="2">
        <v>38442</v>
      </c>
      <c r="BO88" s="2">
        <v>38471</v>
      </c>
      <c r="BP88" s="2">
        <v>38503</v>
      </c>
      <c r="BQ88" s="2">
        <v>38533</v>
      </c>
      <c r="BR88" s="2">
        <v>38562</v>
      </c>
      <c r="BS88" s="2">
        <v>38595</v>
      </c>
      <c r="BT88" s="2">
        <v>38625</v>
      </c>
      <c r="BU88" s="2">
        <v>38656</v>
      </c>
      <c r="BV88" s="2">
        <v>38686</v>
      </c>
      <c r="BW88" s="2">
        <v>38716</v>
      </c>
      <c r="BX88" s="2">
        <v>38748</v>
      </c>
      <c r="BY88" s="2">
        <v>38776</v>
      </c>
      <c r="BZ88" s="2">
        <v>38807</v>
      </c>
      <c r="CA88" s="2">
        <v>38835</v>
      </c>
      <c r="CB88" s="2">
        <v>38868</v>
      </c>
      <c r="CC88" s="2">
        <v>38898</v>
      </c>
      <c r="CD88" s="2">
        <v>38929</v>
      </c>
      <c r="CE88" s="2">
        <v>38960</v>
      </c>
      <c r="CF88" s="2">
        <v>38989</v>
      </c>
      <c r="CG88" s="2">
        <v>39021</v>
      </c>
      <c r="CH88" s="2">
        <v>39051</v>
      </c>
    </row>
    <row r="89" spans="1:229" x14ac:dyDescent="0.25">
      <c r="A89" s="4"/>
      <c r="D89" s="3">
        <v>523245700</v>
      </c>
      <c r="E89">
        <v>284638300</v>
      </c>
      <c r="F89">
        <v>356715600</v>
      </c>
      <c r="G89">
        <v>226854800</v>
      </c>
      <c r="H89">
        <v>169633400</v>
      </c>
      <c r="I89">
        <v>235069400</v>
      </c>
      <c r="J89">
        <v>325578200</v>
      </c>
      <c r="K89">
        <v>307087200</v>
      </c>
      <c r="L89">
        <v>352637000</v>
      </c>
      <c r="M89">
        <v>429449000</v>
      </c>
      <c r="N89">
        <v>331465000</v>
      </c>
      <c r="O89">
        <v>439291100</v>
      </c>
      <c r="P89">
        <v>441746100</v>
      </c>
      <c r="Q89">
        <v>312135400</v>
      </c>
      <c r="R89">
        <v>320252300</v>
      </c>
      <c r="S89">
        <v>493888800</v>
      </c>
      <c r="T89">
        <v>301027700</v>
      </c>
      <c r="U89">
        <v>331650100</v>
      </c>
      <c r="V89">
        <v>281101600</v>
      </c>
      <c r="W89">
        <v>553765500</v>
      </c>
      <c r="X89">
        <v>229893500</v>
      </c>
      <c r="Y89">
        <v>308381100</v>
      </c>
      <c r="Z89">
        <v>362499300</v>
      </c>
      <c r="AA89">
        <v>337821900</v>
      </c>
      <c r="AB89">
        <v>336317600</v>
      </c>
      <c r="AC89">
        <v>233536500</v>
      </c>
      <c r="AD89">
        <v>684331700</v>
      </c>
      <c r="AE89">
        <v>463059800</v>
      </c>
      <c r="AF89">
        <v>264057400</v>
      </c>
      <c r="AG89">
        <v>578861200</v>
      </c>
      <c r="AH89">
        <v>503751500</v>
      </c>
      <c r="AI89">
        <v>436162900</v>
      </c>
      <c r="AJ89">
        <v>677484200</v>
      </c>
      <c r="AK89">
        <v>550468800</v>
      </c>
      <c r="AL89">
        <v>443263300</v>
      </c>
      <c r="AM89">
        <v>400869200</v>
      </c>
      <c r="AN89">
        <v>659559300</v>
      </c>
      <c r="AO89">
        <v>464622200</v>
      </c>
      <c r="AP89">
        <v>373090900</v>
      </c>
      <c r="AQ89">
        <v>366188800</v>
      </c>
      <c r="AR89">
        <v>833490400</v>
      </c>
      <c r="AS89">
        <v>573296000</v>
      </c>
      <c r="AT89">
        <v>611883700</v>
      </c>
      <c r="AU89">
        <v>262224800</v>
      </c>
      <c r="AV89">
        <v>576037600</v>
      </c>
      <c r="AW89">
        <v>727020900</v>
      </c>
      <c r="AX89">
        <v>376184100</v>
      </c>
      <c r="AY89">
        <v>324184500</v>
      </c>
      <c r="AZ89">
        <v>1134474100</v>
      </c>
      <c r="BA89">
        <v>424455100</v>
      </c>
      <c r="BB89">
        <v>523063300</v>
      </c>
      <c r="BC89">
        <v>534596700</v>
      </c>
      <c r="BD89">
        <v>359730200</v>
      </c>
      <c r="BE89">
        <v>325909100</v>
      </c>
      <c r="BF89">
        <v>393782400</v>
      </c>
      <c r="BG89">
        <v>323229100</v>
      </c>
      <c r="BH89">
        <v>348255400</v>
      </c>
      <c r="BI89">
        <v>516557400</v>
      </c>
      <c r="BJ89">
        <v>411058300</v>
      </c>
      <c r="BK89">
        <v>515936600</v>
      </c>
      <c r="BL89">
        <v>528177200</v>
      </c>
      <c r="BM89">
        <v>311978500</v>
      </c>
      <c r="BN89">
        <v>405107000</v>
      </c>
      <c r="BO89">
        <v>411819400</v>
      </c>
      <c r="BP89">
        <v>408732800</v>
      </c>
      <c r="BQ89">
        <v>315105400</v>
      </c>
      <c r="BR89">
        <v>351129500</v>
      </c>
      <c r="BS89">
        <v>313781500</v>
      </c>
      <c r="BT89">
        <v>317885200</v>
      </c>
      <c r="BU89">
        <v>489785100</v>
      </c>
      <c r="BV89">
        <v>323740600</v>
      </c>
      <c r="BW89">
        <v>285556800</v>
      </c>
      <c r="BX89">
        <v>497312600</v>
      </c>
      <c r="BY89">
        <v>269574200</v>
      </c>
      <c r="BZ89">
        <v>605059300</v>
      </c>
      <c r="CA89">
        <v>560146400</v>
      </c>
      <c r="CB89">
        <v>402370000</v>
      </c>
      <c r="CC89">
        <v>302749300</v>
      </c>
      <c r="CD89">
        <v>432392000</v>
      </c>
      <c r="CE89">
        <v>316308900</v>
      </c>
      <c r="CF89">
        <v>258962100</v>
      </c>
      <c r="CG89">
        <v>299790200</v>
      </c>
      <c r="CH89">
        <v>727599300</v>
      </c>
    </row>
    <row r="90" spans="1:229" x14ac:dyDescent="0.25">
      <c r="A90" s="1" t="s">
        <v>46</v>
      </c>
      <c r="B90" t="s">
        <v>1157</v>
      </c>
      <c r="C90" t="s">
        <v>1185</v>
      </c>
      <c r="D90" s="2">
        <f>_xll.BDH(A90, "volume", B90, C90, "Direction", "H", "Period", "M","cols=6;rows=2")</f>
        <v>36556</v>
      </c>
      <c r="E90" s="2">
        <v>36585</v>
      </c>
      <c r="F90" s="2">
        <v>36616</v>
      </c>
      <c r="G90" s="2">
        <v>36644</v>
      </c>
      <c r="H90" s="2">
        <v>36677</v>
      </c>
      <c r="I90" s="2">
        <v>36707</v>
      </c>
    </row>
    <row r="91" spans="1:229" x14ac:dyDescent="0.25">
      <c r="A91" s="4"/>
      <c r="D91" s="3">
        <v>3043500</v>
      </c>
      <c r="E91">
        <v>3581200</v>
      </c>
      <c r="F91">
        <v>15857900</v>
      </c>
      <c r="G91">
        <v>7685200</v>
      </c>
      <c r="H91">
        <v>4661000</v>
      </c>
      <c r="I91">
        <v>3444500</v>
      </c>
    </row>
    <row r="92" spans="1:229" x14ac:dyDescent="0.25">
      <c r="A92" s="1" t="s">
        <v>47</v>
      </c>
      <c r="B92" t="s">
        <v>1157</v>
      </c>
      <c r="C92" t="s">
        <v>1183</v>
      </c>
      <c r="D92" s="2">
        <f>_xll.BDH(A92, "volume", B92, C92, "Direction", "H", "Period", "M","cols=84;rows=2")</f>
        <v>36556</v>
      </c>
      <c r="E92" s="2">
        <v>36585</v>
      </c>
      <c r="F92" s="2">
        <v>36616</v>
      </c>
      <c r="G92" s="2">
        <v>36644</v>
      </c>
      <c r="H92" s="2">
        <v>36677</v>
      </c>
      <c r="I92" s="2">
        <v>36707</v>
      </c>
      <c r="J92" s="2">
        <v>36738</v>
      </c>
      <c r="K92" s="2">
        <v>36769</v>
      </c>
      <c r="L92" s="2">
        <v>36798</v>
      </c>
      <c r="M92" s="2">
        <v>36830</v>
      </c>
      <c r="N92" s="2">
        <v>36860</v>
      </c>
      <c r="O92" s="2">
        <v>36889</v>
      </c>
      <c r="P92" s="2">
        <v>36922</v>
      </c>
      <c r="Q92" s="2">
        <v>36950</v>
      </c>
      <c r="R92" s="2">
        <v>36980</v>
      </c>
      <c r="S92" s="2">
        <v>37011</v>
      </c>
      <c r="T92" s="2">
        <v>37042</v>
      </c>
      <c r="U92" s="2">
        <v>37071</v>
      </c>
      <c r="V92" s="2">
        <v>37103</v>
      </c>
      <c r="W92" s="2">
        <v>37134</v>
      </c>
      <c r="X92" s="2">
        <v>37162</v>
      </c>
      <c r="Y92" s="2">
        <v>37195</v>
      </c>
      <c r="Z92" s="2">
        <v>37225</v>
      </c>
      <c r="AA92" s="2">
        <v>37256</v>
      </c>
      <c r="AB92" s="2">
        <v>37287</v>
      </c>
      <c r="AC92" s="2">
        <v>37315</v>
      </c>
      <c r="AD92" s="2">
        <v>37344</v>
      </c>
      <c r="AE92" s="2">
        <v>37376</v>
      </c>
      <c r="AF92" s="2">
        <v>37407</v>
      </c>
      <c r="AG92" s="2">
        <v>37435</v>
      </c>
      <c r="AH92" s="2">
        <v>37468</v>
      </c>
      <c r="AI92" s="2">
        <v>37498</v>
      </c>
      <c r="AJ92" s="2">
        <v>37529</v>
      </c>
      <c r="AK92" s="2">
        <v>37560</v>
      </c>
      <c r="AL92" s="2">
        <v>37589</v>
      </c>
      <c r="AM92" s="2">
        <v>37621</v>
      </c>
      <c r="AN92" s="2">
        <v>37652</v>
      </c>
      <c r="AO92" s="2">
        <v>37680</v>
      </c>
      <c r="AP92" s="2">
        <v>37711</v>
      </c>
      <c r="AQ92" s="2">
        <v>37741</v>
      </c>
      <c r="AR92" s="2">
        <v>37771</v>
      </c>
      <c r="AS92" s="2">
        <v>37802</v>
      </c>
      <c r="AT92" s="2">
        <v>37833</v>
      </c>
      <c r="AU92" s="2">
        <v>37862</v>
      </c>
      <c r="AV92" s="2">
        <v>37894</v>
      </c>
      <c r="AW92" s="2">
        <v>37925</v>
      </c>
      <c r="AX92" s="2">
        <v>37953</v>
      </c>
      <c r="AY92" s="2">
        <v>37986</v>
      </c>
      <c r="AZ92" s="2">
        <v>38016</v>
      </c>
      <c r="BA92" s="2">
        <v>38044</v>
      </c>
      <c r="BB92" s="2">
        <v>38077</v>
      </c>
      <c r="BC92" s="2">
        <v>38107</v>
      </c>
      <c r="BD92" s="2">
        <v>38138</v>
      </c>
      <c r="BE92" s="2">
        <v>38168</v>
      </c>
      <c r="BF92" s="2">
        <v>38198</v>
      </c>
      <c r="BG92" s="2">
        <v>38230</v>
      </c>
      <c r="BH92" s="2">
        <v>38260</v>
      </c>
      <c r="BI92" s="2">
        <v>38289</v>
      </c>
      <c r="BJ92" s="2">
        <v>38321</v>
      </c>
      <c r="BK92" s="2">
        <v>38352</v>
      </c>
      <c r="BL92" s="2">
        <v>38383</v>
      </c>
      <c r="BM92" s="2">
        <v>38411</v>
      </c>
      <c r="BN92" s="2">
        <v>38442</v>
      </c>
      <c r="BO92" s="2">
        <v>38471</v>
      </c>
      <c r="BP92" s="2">
        <v>38503</v>
      </c>
      <c r="BQ92" s="2">
        <v>38533</v>
      </c>
      <c r="BR92" s="2">
        <v>38562</v>
      </c>
      <c r="BS92" s="2">
        <v>38595</v>
      </c>
      <c r="BT92" s="2">
        <v>38625</v>
      </c>
      <c r="BU92" s="2">
        <v>38656</v>
      </c>
      <c r="BV92" s="2">
        <v>38686</v>
      </c>
      <c r="BW92" s="2">
        <v>38716</v>
      </c>
      <c r="BX92" s="2">
        <v>38748</v>
      </c>
      <c r="BY92" s="2">
        <v>38776</v>
      </c>
      <c r="BZ92" s="2">
        <v>38807</v>
      </c>
      <c r="CA92" s="2">
        <v>38835</v>
      </c>
      <c r="CB92" s="2">
        <v>38868</v>
      </c>
      <c r="CC92" s="2">
        <v>38898</v>
      </c>
      <c r="CD92" s="2">
        <v>38929</v>
      </c>
      <c r="CE92" s="2">
        <v>38960</v>
      </c>
      <c r="CF92" s="2">
        <v>38989</v>
      </c>
      <c r="CG92" s="2">
        <v>39021</v>
      </c>
      <c r="CH92" s="2">
        <v>39051</v>
      </c>
      <c r="CI92" s="2">
        <v>39080</v>
      </c>
    </row>
    <row r="93" spans="1:229" x14ac:dyDescent="0.25">
      <c r="A93" s="4"/>
      <c r="D93" s="3">
        <v>205188600</v>
      </c>
      <c r="E93">
        <v>154162600</v>
      </c>
      <c r="F93">
        <v>173210550</v>
      </c>
      <c r="G93">
        <v>249135200</v>
      </c>
      <c r="H93">
        <v>203145800</v>
      </c>
      <c r="I93">
        <v>133266600</v>
      </c>
      <c r="J93">
        <v>153876600</v>
      </c>
      <c r="K93">
        <v>146316450</v>
      </c>
      <c r="L93">
        <v>177351350</v>
      </c>
      <c r="M93">
        <v>320100498</v>
      </c>
      <c r="N93">
        <v>293389950</v>
      </c>
      <c r="O93">
        <v>354115475</v>
      </c>
      <c r="P93">
        <v>266061325</v>
      </c>
      <c r="Q93">
        <v>256935000</v>
      </c>
      <c r="R93">
        <v>314336825</v>
      </c>
      <c r="S93">
        <v>250507050</v>
      </c>
      <c r="T93">
        <v>256692425</v>
      </c>
      <c r="U93">
        <v>201080875</v>
      </c>
      <c r="V93">
        <v>227656200</v>
      </c>
      <c r="W93">
        <v>256846425</v>
      </c>
      <c r="X93">
        <v>219692600</v>
      </c>
      <c r="Y93">
        <v>337432650</v>
      </c>
      <c r="Z93">
        <v>323968725</v>
      </c>
      <c r="AA93">
        <v>256767325</v>
      </c>
      <c r="AB93">
        <v>284129650</v>
      </c>
      <c r="AC93">
        <v>265742875</v>
      </c>
      <c r="AD93">
        <v>363643600</v>
      </c>
      <c r="AE93">
        <v>432679975</v>
      </c>
      <c r="AF93">
        <v>595700650</v>
      </c>
      <c r="AG93">
        <v>364864700</v>
      </c>
      <c r="AH93">
        <v>427449775</v>
      </c>
      <c r="AI93">
        <v>285950100</v>
      </c>
      <c r="AJ93">
        <v>273540225</v>
      </c>
      <c r="AK93">
        <v>320549725</v>
      </c>
      <c r="AL93">
        <v>269320425</v>
      </c>
      <c r="AM93">
        <v>216592000</v>
      </c>
      <c r="AN93">
        <v>230200775</v>
      </c>
      <c r="AO93">
        <v>166155725</v>
      </c>
      <c r="AP93">
        <v>199403675</v>
      </c>
      <c r="AQ93">
        <v>178911525</v>
      </c>
      <c r="AR93">
        <v>227245950</v>
      </c>
      <c r="AS93">
        <v>187450775</v>
      </c>
      <c r="AT93">
        <v>172091300</v>
      </c>
      <c r="AU93">
        <v>108674650</v>
      </c>
      <c r="AV93">
        <v>151051675</v>
      </c>
      <c r="AW93">
        <v>191775300</v>
      </c>
      <c r="AX93">
        <v>115232267</v>
      </c>
      <c r="AY93">
        <v>86167993</v>
      </c>
      <c r="AZ93">
        <v>147666234</v>
      </c>
      <c r="BA93">
        <v>85155906</v>
      </c>
      <c r="BB93">
        <v>120592394</v>
      </c>
      <c r="BC93">
        <v>98177405</v>
      </c>
      <c r="BD93">
        <v>68286080</v>
      </c>
      <c r="BE93">
        <v>53771922</v>
      </c>
      <c r="BF93">
        <v>71870783</v>
      </c>
      <c r="BG93">
        <v>47250389</v>
      </c>
      <c r="BH93">
        <v>88145544</v>
      </c>
      <c r="BI93">
        <v>91778932</v>
      </c>
      <c r="BJ93">
        <v>118499498</v>
      </c>
      <c r="BK93">
        <v>103491516</v>
      </c>
      <c r="BL93">
        <v>137142471</v>
      </c>
      <c r="BM93">
        <v>75061725</v>
      </c>
      <c r="BN93">
        <v>102436195</v>
      </c>
      <c r="BO93">
        <v>91924491</v>
      </c>
      <c r="BP93">
        <v>76394386</v>
      </c>
      <c r="BQ93">
        <v>138681822</v>
      </c>
      <c r="BR93">
        <v>90136062</v>
      </c>
      <c r="BS93">
        <v>102458946</v>
      </c>
      <c r="BT93">
        <v>86866016</v>
      </c>
      <c r="BU93">
        <v>122198344</v>
      </c>
      <c r="BV93">
        <v>156484964</v>
      </c>
      <c r="BW93">
        <v>132808371</v>
      </c>
      <c r="BX93">
        <v>204552469</v>
      </c>
      <c r="BY93">
        <v>162801294</v>
      </c>
      <c r="BZ93">
        <v>270870582</v>
      </c>
      <c r="CA93">
        <v>234294860</v>
      </c>
      <c r="CB93">
        <v>268951330</v>
      </c>
      <c r="CC93">
        <v>208316289</v>
      </c>
      <c r="CD93">
        <v>170771638</v>
      </c>
      <c r="CE93">
        <v>114334264</v>
      </c>
      <c r="CF93">
        <v>121096748</v>
      </c>
      <c r="CG93">
        <v>147816576</v>
      </c>
      <c r="CH93">
        <v>97917465</v>
      </c>
      <c r="CI93">
        <v>108751159</v>
      </c>
    </row>
    <row r="94" spans="1:229" x14ac:dyDescent="0.25">
      <c r="A94" s="1" t="s">
        <v>48</v>
      </c>
      <c r="B94" t="s">
        <v>1157</v>
      </c>
      <c r="C94" t="s">
        <v>1196</v>
      </c>
      <c r="D94" s="2">
        <f>_xll.BDH(A94, "volume", B94, C94, "Direction", "H", "Period", "M","cols=226;rows=2")</f>
        <v>36556</v>
      </c>
      <c r="E94" s="2">
        <v>36585</v>
      </c>
      <c r="F94" s="2">
        <v>36616</v>
      </c>
      <c r="G94" s="2">
        <v>36644</v>
      </c>
      <c r="H94" s="2">
        <v>36677</v>
      </c>
      <c r="I94" s="2">
        <v>36707</v>
      </c>
      <c r="J94" s="2">
        <v>36738</v>
      </c>
      <c r="K94" s="2">
        <v>36769</v>
      </c>
      <c r="L94" s="2">
        <v>36798</v>
      </c>
      <c r="M94" s="2">
        <v>36830</v>
      </c>
      <c r="N94" s="2">
        <v>36860</v>
      </c>
      <c r="O94" s="2">
        <v>36889</v>
      </c>
      <c r="P94" s="2">
        <v>36922</v>
      </c>
      <c r="Q94" s="2">
        <v>36950</v>
      </c>
      <c r="R94" s="2">
        <v>36980</v>
      </c>
      <c r="S94" s="2">
        <v>37011</v>
      </c>
      <c r="T94" s="2">
        <v>37042</v>
      </c>
      <c r="U94" s="2">
        <v>37071</v>
      </c>
      <c r="V94" s="2">
        <v>37103</v>
      </c>
      <c r="W94" s="2">
        <v>37134</v>
      </c>
      <c r="X94" s="2">
        <v>37162</v>
      </c>
      <c r="Y94" s="2">
        <v>37195</v>
      </c>
      <c r="Z94" s="2">
        <v>37225</v>
      </c>
      <c r="AA94" s="2">
        <v>37256</v>
      </c>
      <c r="AB94" s="2">
        <v>37287</v>
      </c>
      <c r="AC94" s="2">
        <v>37315</v>
      </c>
      <c r="AD94" s="2">
        <v>37344</v>
      </c>
      <c r="AE94" s="2">
        <v>37376</v>
      </c>
      <c r="AF94" s="2">
        <v>37407</v>
      </c>
      <c r="AG94" s="2">
        <v>37435</v>
      </c>
      <c r="AH94" s="2">
        <v>37468</v>
      </c>
      <c r="AI94" s="2">
        <v>37498</v>
      </c>
      <c r="AJ94" s="2">
        <v>37529</v>
      </c>
      <c r="AK94" s="2">
        <v>37560</v>
      </c>
      <c r="AL94" s="2">
        <v>37589</v>
      </c>
      <c r="AM94" s="2">
        <v>37621</v>
      </c>
      <c r="AN94" s="2">
        <v>37652</v>
      </c>
      <c r="AO94" s="2">
        <v>37680</v>
      </c>
      <c r="AP94" s="2">
        <v>37711</v>
      </c>
      <c r="AQ94" s="2">
        <v>37741</v>
      </c>
      <c r="AR94" s="2">
        <v>37771</v>
      </c>
      <c r="AS94" s="2">
        <v>37802</v>
      </c>
      <c r="AT94" s="2">
        <v>37833</v>
      </c>
      <c r="AU94" s="2">
        <v>37862</v>
      </c>
      <c r="AV94" s="2">
        <v>37894</v>
      </c>
      <c r="AW94" s="2">
        <v>37925</v>
      </c>
      <c r="AX94" s="2">
        <v>37953</v>
      </c>
      <c r="AY94" s="2">
        <v>37986</v>
      </c>
      <c r="AZ94" s="2">
        <v>38016</v>
      </c>
      <c r="BA94" s="2">
        <v>38044</v>
      </c>
      <c r="BB94" s="2">
        <v>38077</v>
      </c>
      <c r="BC94" s="2">
        <v>38107</v>
      </c>
      <c r="BD94" s="2">
        <v>38138</v>
      </c>
      <c r="BE94" s="2">
        <v>38168</v>
      </c>
      <c r="BF94" s="2">
        <v>38198</v>
      </c>
      <c r="BG94" s="2">
        <v>38230</v>
      </c>
      <c r="BH94" s="2">
        <v>38260</v>
      </c>
      <c r="BI94" s="2">
        <v>38289</v>
      </c>
      <c r="BJ94" s="2">
        <v>38321</v>
      </c>
      <c r="BK94" s="2">
        <v>38352</v>
      </c>
      <c r="BL94" s="2">
        <v>38383</v>
      </c>
      <c r="BM94" s="2">
        <v>38411</v>
      </c>
      <c r="BN94" s="2">
        <v>38442</v>
      </c>
      <c r="BO94" s="2">
        <v>38471</v>
      </c>
      <c r="BP94" s="2">
        <v>38503</v>
      </c>
      <c r="BQ94" s="2">
        <v>38533</v>
      </c>
      <c r="BR94" s="2">
        <v>38562</v>
      </c>
      <c r="BS94" s="2">
        <v>38595</v>
      </c>
      <c r="BT94" s="2">
        <v>38625</v>
      </c>
      <c r="BU94" s="2">
        <v>38656</v>
      </c>
      <c r="BV94" s="2">
        <v>38686</v>
      </c>
      <c r="BW94" s="2">
        <v>38716</v>
      </c>
      <c r="BX94" s="2">
        <v>38748</v>
      </c>
      <c r="BY94" s="2">
        <v>38776</v>
      </c>
      <c r="BZ94" s="2">
        <v>38807</v>
      </c>
      <c r="CA94" s="2">
        <v>38835</v>
      </c>
      <c r="CB94" s="2">
        <v>38868</v>
      </c>
      <c r="CC94" s="2">
        <v>38898</v>
      </c>
      <c r="CD94" s="2">
        <v>38929</v>
      </c>
      <c r="CE94" s="2">
        <v>38960</v>
      </c>
      <c r="CF94" s="2">
        <v>38989</v>
      </c>
      <c r="CG94" s="2">
        <v>39021</v>
      </c>
      <c r="CH94" s="2">
        <v>39051</v>
      </c>
      <c r="CI94" s="2">
        <v>39080</v>
      </c>
      <c r="CJ94" s="2">
        <v>39113</v>
      </c>
      <c r="CK94" s="2">
        <v>39141</v>
      </c>
      <c r="CL94" s="2">
        <v>39171</v>
      </c>
      <c r="CM94" s="2">
        <v>39202</v>
      </c>
      <c r="CN94" s="2">
        <v>39233</v>
      </c>
      <c r="CO94" s="2">
        <v>39262</v>
      </c>
      <c r="CP94" s="2">
        <v>39294</v>
      </c>
      <c r="CQ94" s="2">
        <v>39325</v>
      </c>
      <c r="CR94" s="2">
        <v>39353</v>
      </c>
      <c r="CS94" s="2">
        <v>39386</v>
      </c>
      <c r="CT94" s="2">
        <v>39416</v>
      </c>
      <c r="CU94" s="2">
        <v>39447</v>
      </c>
      <c r="CV94" s="2">
        <v>39478</v>
      </c>
      <c r="CW94" s="2">
        <v>39507</v>
      </c>
      <c r="CX94" s="2">
        <v>39538</v>
      </c>
      <c r="CY94" s="2">
        <v>39568</v>
      </c>
      <c r="CZ94" s="2">
        <v>39598</v>
      </c>
      <c r="DA94" s="2">
        <v>39629</v>
      </c>
      <c r="DB94" s="2">
        <v>39660</v>
      </c>
      <c r="DC94" s="2">
        <v>39689</v>
      </c>
      <c r="DD94" s="2">
        <v>39721</v>
      </c>
      <c r="DE94" s="2">
        <v>39752</v>
      </c>
      <c r="DF94" s="2">
        <v>39780</v>
      </c>
      <c r="DG94" s="2">
        <v>39813</v>
      </c>
      <c r="DH94" s="2">
        <v>39843</v>
      </c>
      <c r="DI94" s="2">
        <v>39871</v>
      </c>
      <c r="DJ94" s="2">
        <v>39903</v>
      </c>
      <c r="DK94" s="2">
        <v>39933</v>
      </c>
      <c r="DL94" s="2">
        <v>39962</v>
      </c>
      <c r="DM94" s="2">
        <v>39994</v>
      </c>
      <c r="DN94" s="2">
        <v>40025</v>
      </c>
      <c r="DO94" s="2">
        <v>40056</v>
      </c>
      <c r="DP94" s="2">
        <v>40086</v>
      </c>
      <c r="DQ94" s="2">
        <v>40116</v>
      </c>
      <c r="DR94" s="2">
        <v>40147</v>
      </c>
      <c r="DS94" s="2">
        <v>40178</v>
      </c>
      <c r="DT94" s="2">
        <v>40207</v>
      </c>
      <c r="DU94" s="2">
        <v>40235</v>
      </c>
      <c r="DV94" s="2">
        <v>40268</v>
      </c>
      <c r="DW94" s="2">
        <v>40298</v>
      </c>
      <c r="DX94" s="2">
        <v>40329</v>
      </c>
      <c r="DY94" s="2">
        <v>40359</v>
      </c>
      <c r="DZ94" s="2">
        <v>40389</v>
      </c>
      <c r="EA94" s="2">
        <v>40421</v>
      </c>
      <c r="EB94" s="2">
        <v>40451</v>
      </c>
      <c r="EC94" s="2">
        <v>40480</v>
      </c>
      <c r="ED94" s="2">
        <v>40512</v>
      </c>
      <c r="EE94" s="2">
        <v>40543</v>
      </c>
      <c r="EF94" s="2">
        <v>40574</v>
      </c>
      <c r="EG94" s="2">
        <v>40602</v>
      </c>
      <c r="EH94" s="2">
        <v>40633</v>
      </c>
      <c r="EI94" s="2">
        <v>40662</v>
      </c>
      <c r="EJ94" s="2">
        <v>40694</v>
      </c>
      <c r="EK94" s="2">
        <v>40724</v>
      </c>
      <c r="EL94" s="2">
        <v>40753</v>
      </c>
      <c r="EM94" s="2">
        <v>40786</v>
      </c>
      <c r="EN94" s="2">
        <v>40816</v>
      </c>
      <c r="EO94" s="2">
        <v>40847</v>
      </c>
      <c r="EP94" s="2">
        <v>40877</v>
      </c>
      <c r="EQ94" s="2">
        <v>40907</v>
      </c>
      <c r="ER94" s="2">
        <v>40939</v>
      </c>
      <c r="ES94" s="2">
        <v>40968</v>
      </c>
      <c r="ET94" s="2">
        <v>40998</v>
      </c>
      <c r="EU94" s="2">
        <v>41029</v>
      </c>
      <c r="EV94" s="2">
        <v>41060</v>
      </c>
      <c r="EW94" s="2">
        <v>41089</v>
      </c>
      <c r="EX94" s="2">
        <v>41121</v>
      </c>
      <c r="EY94" s="2">
        <v>41152</v>
      </c>
      <c r="EZ94" s="2">
        <v>41180</v>
      </c>
      <c r="FA94" s="2">
        <v>41213</v>
      </c>
      <c r="FB94" s="2">
        <v>41243</v>
      </c>
      <c r="FC94" s="2">
        <v>41274</v>
      </c>
      <c r="FD94" s="2">
        <v>41305</v>
      </c>
      <c r="FE94" s="2">
        <v>41333</v>
      </c>
      <c r="FF94" s="2">
        <v>41362</v>
      </c>
      <c r="FG94" s="2">
        <v>41394</v>
      </c>
      <c r="FH94" s="2">
        <v>41425</v>
      </c>
      <c r="FI94" s="2">
        <v>41453</v>
      </c>
      <c r="FJ94" s="2">
        <v>41486</v>
      </c>
      <c r="FK94" s="2">
        <v>41516</v>
      </c>
      <c r="FL94" s="2">
        <v>41547</v>
      </c>
      <c r="FM94" s="2">
        <v>41578</v>
      </c>
      <c r="FN94" s="2">
        <v>41607</v>
      </c>
      <c r="FO94" s="2">
        <v>41639</v>
      </c>
      <c r="FP94" s="2">
        <v>41670</v>
      </c>
      <c r="FQ94" s="2">
        <v>41698</v>
      </c>
      <c r="FR94" s="2">
        <v>41729</v>
      </c>
      <c r="FS94" s="2">
        <v>41759</v>
      </c>
      <c r="FT94" s="2">
        <v>41789</v>
      </c>
      <c r="FU94" s="2">
        <v>41820</v>
      </c>
      <c r="FV94" s="2">
        <v>41851</v>
      </c>
      <c r="FW94" s="2">
        <v>41880</v>
      </c>
      <c r="FX94" s="2">
        <v>41912</v>
      </c>
      <c r="FY94" s="2">
        <v>41943</v>
      </c>
      <c r="FZ94" s="2">
        <v>41971</v>
      </c>
      <c r="GA94" s="2">
        <v>42004</v>
      </c>
      <c r="GB94" s="2">
        <v>42034</v>
      </c>
      <c r="GC94" s="2">
        <v>42062</v>
      </c>
      <c r="GD94" s="2">
        <v>42094</v>
      </c>
      <c r="GE94" s="2">
        <v>42124</v>
      </c>
      <c r="GF94" s="2">
        <v>42153</v>
      </c>
      <c r="GG94" s="2">
        <v>42185</v>
      </c>
      <c r="GH94" s="2">
        <v>42216</v>
      </c>
      <c r="GI94" s="2">
        <v>42247</v>
      </c>
      <c r="GJ94" s="2">
        <v>42277</v>
      </c>
      <c r="GK94" s="2">
        <v>42307</v>
      </c>
      <c r="GL94" s="2">
        <v>42338</v>
      </c>
      <c r="GM94" s="2">
        <v>42369</v>
      </c>
      <c r="GN94" s="2">
        <v>42398</v>
      </c>
      <c r="GO94" s="2">
        <v>42429</v>
      </c>
      <c r="GP94" s="2">
        <v>42460</v>
      </c>
      <c r="GQ94" s="2">
        <v>42489</v>
      </c>
      <c r="GR94" s="2">
        <v>42521</v>
      </c>
      <c r="GS94" s="2">
        <v>42551</v>
      </c>
      <c r="GT94" s="2">
        <v>42580</v>
      </c>
      <c r="GU94" s="2">
        <v>42613</v>
      </c>
      <c r="GV94" s="2">
        <v>42643</v>
      </c>
      <c r="GW94" s="2">
        <v>42674</v>
      </c>
      <c r="GX94" s="2">
        <v>42704</v>
      </c>
      <c r="GY94" s="2">
        <v>42734</v>
      </c>
      <c r="GZ94" s="2">
        <v>42766</v>
      </c>
      <c r="HA94" s="2">
        <v>42794</v>
      </c>
      <c r="HB94" s="2">
        <v>42825</v>
      </c>
      <c r="HC94" s="2">
        <v>42853</v>
      </c>
      <c r="HD94" s="2">
        <v>42886</v>
      </c>
      <c r="HE94" s="2">
        <v>42916</v>
      </c>
      <c r="HF94" s="2">
        <v>42947</v>
      </c>
      <c r="HG94" s="2">
        <v>42978</v>
      </c>
      <c r="HH94" s="2">
        <v>43007</v>
      </c>
      <c r="HI94" s="2">
        <v>43039</v>
      </c>
      <c r="HJ94" s="2">
        <v>43069</v>
      </c>
      <c r="HK94" s="2">
        <v>43098</v>
      </c>
      <c r="HL94" s="2">
        <v>43131</v>
      </c>
      <c r="HM94" s="2">
        <v>43159</v>
      </c>
      <c r="HN94" s="2">
        <v>43189</v>
      </c>
      <c r="HO94" s="2">
        <v>43220</v>
      </c>
      <c r="HP94" s="2">
        <v>43251</v>
      </c>
      <c r="HQ94" s="2">
        <v>43280</v>
      </c>
      <c r="HR94" s="2">
        <v>43312</v>
      </c>
      <c r="HS94" s="2">
        <v>43343</v>
      </c>
      <c r="HT94" s="2">
        <v>43371</v>
      </c>
      <c r="HU94" s="2">
        <v>43404</v>
      </c>
    </row>
    <row r="95" spans="1:229" x14ac:dyDescent="0.25">
      <c r="A95" s="4"/>
      <c r="D95" s="3">
        <v>37768800</v>
      </c>
      <c r="E95">
        <v>44708800</v>
      </c>
      <c r="F95">
        <v>40551200</v>
      </c>
      <c r="G95">
        <v>28919600</v>
      </c>
      <c r="H95">
        <v>30683000</v>
      </c>
      <c r="I95">
        <v>31906800</v>
      </c>
      <c r="J95">
        <v>52845600</v>
      </c>
      <c r="K95">
        <v>33145200</v>
      </c>
      <c r="L95">
        <v>31878600</v>
      </c>
      <c r="M95">
        <v>49279200</v>
      </c>
      <c r="N95">
        <v>23168600</v>
      </c>
      <c r="O95">
        <v>28259400</v>
      </c>
      <c r="P95">
        <v>36686000</v>
      </c>
      <c r="Q95">
        <v>30249600</v>
      </c>
      <c r="R95">
        <v>41957600</v>
      </c>
      <c r="S95">
        <v>30878400</v>
      </c>
      <c r="T95">
        <v>45340800</v>
      </c>
      <c r="U95">
        <v>34000200</v>
      </c>
      <c r="V95">
        <v>32861600</v>
      </c>
      <c r="W95">
        <v>24859400</v>
      </c>
      <c r="X95">
        <v>25138200</v>
      </c>
      <c r="Y95">
        <v>36207000</v>
      </c>
      <c r="Z95">
        <v>25997600</v>
      </c>
      <c r="AA95">
        <v>24941800</v>
      </c>
      <c r="AB95">
        <v>42764400</v>
      </c>
      <c r="AC95">
        <v>35263200</v>
      </c>
      <c r="AD95">
        <v>33177400</v>
      </c>
      <c r="AE95">
        <v>33731200</v>
      </c>
      <c r="AF95">
        <v>27105000</v>
      </c>
      <c r="AG95">
        <v>36924600</v>
      </c>
      <c r="AH95">
        <v>55876800</v>
      </c>
      <c r="AI95">
        <v>42997000</v>
      </c>
      <c r="AJ95">
        <v>40136800</v>
      </c>
      <c r="AK95">
        <v>51706400</v>
      </c>
      <c r="AL95">
        <v>39359400</v>
      </c>
      <c r="AM95">
        <v>36197400</v>
      </c>
      <c r="AN95">
        <v>42785000</v>
      </c>
      <c r="AO95">
        <v>28887400</v>
      </c>
      <c r="AP95">
        <v>39098200</v>
      </c>
      <c r="AQ95">
        <v>41210400</v>
      </c>
      <c r="AR95">
        <v>29068600</v>
      </c>
      <c r="AS95">
        <v>38046600</v>
      </c>
      <c r="AT95">
        <v>40751800</v>
      </c>
      <c r="AU95">
        <v>33951800</v>
      </c>
      <c r="AV95">
        <v>35211000</v>
      </c>
      <c r="AW95">
        <v>37271200</v>
      </c>
      <c r="AX95">
        <v>24730400</v>
      </c>
      <c r="AY95">
        <v>25506800</v>
      </c>
      <c r="AZ95">
        <v>28973300</v>
      </c>
      <c r="BA95">
        <v>22223600</v>
      </c>
      <c r="BB95">
        <v>27641400</v>
      </c>
      <c r="BC95">
        <v>20795100</v>
      </c>
      <c r="BD95">
        <v>25130300</v>
      </c>
      <c r="BE95">
        <v>20359600</v>
      </c>
      <c r="BF95">
        <v>23471600</v>
      </c>
      <c r="BG95">
        <v>18889300</v>
      </c>
      <c r="BH95">
        <v>22514800</v>
      </c>
      <c r="BI95">
        <v>20518900</v>
      </c>
      <c r="BJ95">
        <v>18232700</v>
      </c>
      <c r="BK95">
        <v>22798700</v>
      </c>
      <c r="BL95">
        <v>27599700</v>
      </c>
      <c r="BM95">
        <v>17596600</v>
      </c>
      <c r="BN95">
        <v>29364200</v>
      </c>
      <c r="BO95">
        <v>28924300</v>
      </c>
      <c r="BP95">
        <v>25081500</v>
      </c>
      <c r="BQ95">
        <v>21475500</v>
      </c>
      <c r="BR95">
        <v>18521000</v>
      </c>
      <c r="BS95">
        <v>24440700</v>
      </c>
      <c r="BT95">
        <v>23449100</v>
      </c>
      <c r="BU95">
        <v>25225000</v>
      </c>
      <c r="BV95">
        <v>21159200</v>
      </c>
      <c r="BW95">
        <v>16729800</v>
      </c>
      <c r="BX95">
        <v>22631900</v>
      </c>
      <c r="BY95">
        <v>22533200</v>
      </c>
      <c r="BZ95">
        <v>22762200</v>
      </c>
      <c r="CA95">
        <v>18701400</v>
      </c>
      <c r="CB95">
        <v>26880100</v>
      </c>
      <c r="CC95">
        <v>31569600</v>
      </c>
      <c r="CD95">
        <v>20240300</v>
      </c>
      <c r="CE95">
        <v>21224200</v>
      </c>
      <c r="CF95">
        <v>18539400</v>
      </c>
      <c r="CG95">
        <v>19652100</v>
      </c>
      <c r="CH95">
        <v>19796800</v>
      </c>
      <c r="CI95">
        <v>17344500</v>
      </c>
      <c r="CJ95">
        <v>22044100</v>
      </c>
      <c r="CK95">
        <v>17781500</v>
      </c>
      <c r="CL95">
        <v>20750500</v>
      </c>
      <c r="CM95">
        <v>13959200</v>
      </c>
      <c r="CN95">
        <v>21515300</v>
      </c>
      <c r="CO95">
        <v>23535700</v>
      </c>
      <c r="CP95">
        <v>25955000</v>
      </c>
      <c r="CQ95">
        <v>31692300</v>
      </c>
      <c r="CR95">
        <v>16588800</v>
      </c>
      <c r="CS95">
        <v>17139400</v>
      </c>
      <c r="CT95">
        <v>20485800</v>
      </c>
      <c r="CU95">
        <v>16001800</v>
      </c>
      <c r="CV95">
        <v>31989800</v>
      </c>
      <c r="CW95">
        <v>18649400</v>
      </c>
      <c r="CX95">
        <v>23938900</v>
      </c>
      <c r="CY95">
        <v>18942500</v>
      </c>
      <c r="CZ95">
        <v>13873200</v>
      </c>
      <c r="DA95">
        <v>14537100</v>
      </c>
      <c r="DB95">
        <v>18773700</v>
      </c>
      <c r="DC95">
        <v>14643300</v>
      </c>
      <c r="DD95">
        <v>24482100</v>
      </c>
      <c r="DE95">
        <v>32772500</v>
      </c>
      <c r="DF95">
        <v>21131200</v>
      </c>
      <c r="DG95">
        <v>18535600</v>
      </c>
      <c r="DH95">
        <v>18931700</v>
      </c>
      <c r="DI95">
        <v>30911100</v>
      </c>
      <c r="DJ95">
        <v>25471500</v>
      </c>
      <c r="DK95">
        <v>16832300</v>
      </c>
      <c r="DL95">
        <v>14656600</v>
      </c>
      <c r="DM95">
        <v>14579700</v>
      </c>
      <c r="DN95">
        <v>15826700</v>
      </c>
      <c r="DO95">
        <v>12220800</v>
      </c>
      <c r="DP95">
        <v>14983000</v>
      </c>
      <c r="DQ95">
        <v>15760900</v>
      </c>
      <c r="DR95">
        <v>9783400</v>
      </c>
      <c r="DS95">
        <v>12238800</v>
      </c>
      <c r="DT95">
        <v>13769200</v>
      </c>
      <c r="DU95">
        <v>16199900</v>
      </c>
      <c r="DV95">
        <v>13509200</v>
      </c>
      <c r="DW95">
        <v>14641000</v>
      </c>
      <c r="DX95">
        <v>23772400</v>
      </c>
      <c r="DY95">
        <v>21167000</v>
      </c>
      <c r="DZ95">
        <v>14305300</v>
      </c>
      <c r="EA95">
        <v>12827900</v>
      </c>
      <c r="EB95">
        <v>13923906</v>
      </c>
      <c r="EC95">
        <v>10799209</v>
      </c>
      <c r="ED95">
        <v>9861283</v>
      </c>
      <c r="EE95">
        <v>9530142</v>
      </c>
      <c r="EF95">
        <v>11313463</v>
      </c>
      <c r="EG95">
        <v>9387953</v>
      </c>
      <c r="EH95">
        <v>10872083</v>
      </c>
      <c r="EI95">
        <v>9337048</v>
      </c>
      <c r="EJ95">
        <v>10728842</v>
      </c>
      <c r="EK95">
        <v>13415725</v>
      </c>
      <c r="EL95">
        <v>8825176</v>
      </c>
      <c r="EM95">
        <v>18182172</v>
      </c>
      <c r="EN95">
        <v>11327622</v>
      </c>
      <c r="EO95">
        <v>11802678</v>
      </c>
      <c r="EP95">
        <v>10148149</v>
      </c>
      <c r="EQ95">
        <v>9990365</v>
      </c>
      <c r="ER95">
        <v>7652210</v>
      </c>
      <c r="ES95">
        <v>5739703</v>
      </c>
      <c r="ET95">
        <v>6733228</v>
      </c>
      <c r="EU95">
        <v>6642125</v>
      </c>
      <c r="EV95">
        <v>8173589</v>
      </c>
      <c r="EW95">
        <v>7689025</v>
      </c>
      <c r="EX95">
        <v>6520198</v>
      </c>
      <c r="EY95">
        <v>5834676</v>
      </c>
      <c r="EZ95">
        <v>5688080</v>
      </c>
      <c r="FA95">
        <v>6761096</v>
      </c>
      <c r="FB95">
        <v>7063377</v>
      </c>
      <c r="FC95">
        <v>6122130</v>
      </c>
      <c r="FD95">
        <v>8133621</v>
      </c>
      <c r="FE95">
        <v>6729032</v>
      </c>
      <c r="FF95">
        <v>6122582</v>
      </c>
      <c r="FG95">
        <v>8766434</v>
      </c>
      <c r="FH95">
        <v>8538181</v>
      </c>
      <c r="FI95">
        <v>10669571</v>
      </c>
      <c r="FJ95">
        <v>9567002</v>
      </c>
      <c r="FK95">
        <v>7231000</v>
      </c>
      <c r="FL95">
        <v>6696625</v>
      </c>
      <c r="FM95">
        <v>6672635</v>
      </c>
      <c r="FN95">
        <v>5888015</v>
      </c>
      <c r="FO95">
        <v>6871781</v>
      </c>
      <c r="FP95">
        <v>8338027</v>
      </c>
      <c r="FQ95">
        <v>6393523</v>
      </c>
      <c r="FR95">
        <v>7147471</v>
      </c>
      <c r="FS95">
        <v>6188362</v>
      </c>
      <c r="FT95">
        <v>4582804</v>
      </c>
      <c r="FU95">
        <v>5220498</v>
      </c>
      <c r="FV95">
        <v>5061020</v>
      </c>
      <c r="FW95">
        <v>4571723</v>
      </c>
      <c r="FX95">
        <v>6474943</v>
      </c>
      <c r="FY95">
        <v>7961174</v>
      </c>
      <c r="FZ95">
        <v>4849358</v>
      </c>
      <c r="GA95">
        <v>6877410</v>
      </c>
      <c r="GB95">
        <v>6695551</v>
      </c>
      <c r="GC95">
        <v>5837967</v>
      </c>
      <c r="GD95">
        <v>8763364</v>
      </c>
      <c r="GE95">
        <v>7632909</v>
      </c>
      <c r="GF95">
        <v>7326696</v>
      </c>
      <c r="GG95">
        <v>7959094</v>
      </c>
      <c r="GH95">
        <v>7717884</v>
      </c>
      <c r="GI95">
        <v>12461204</v>
      </c>
      <c r="GJ95">
        <v>16172086</v>
      </c>
      <c r="GK95">
        <v>8770439</v>
      </c>
      <c r="GL95">
        <v>7435337</v>
      </c>
      <c r="GM95">
        <v>9218451</v>
      </c>
      <c r="GN95">
        <v>10743275</v>
      </c>
      <c r="GO95">
        <v>9408064</v>
      </c>
      <c r="GP95">
        <v>10279800</v>
      </c>
      <c r="GQ95">
        <v>5993997</v>
      </c>
      <c r="GR95">
        <v>6714336</v>
      </c>
      <c r="GS95">
        <v>8965816</v>
      </c>
      <c r="GT95">
        <v>5759882</v>
      </c>
      <c r="GU95">
        <v>6922121</v>
      </c>
      <c r="GV95">
        <v>8088243</v>
      </c>
      <c r="GW95">
        <v>5376461</v>
      </c>
      <c r="GX95">
        <v>6832761</v>
      </c>
      <c r="GY95">
        <v>7352429</v>
      </c>
      <c r="GZ95">
        <v>8041798</v>
      </c>
      <c r="HA95">
        <v>5785214</v>
      </c>
      <c r="HB95">
        <v>8543963</v>
      </c>
      <c r="HC95">
        <v>5823286</v>
      </c>
      <c r="HD95">
        <v>7017166</v>
      </c>
      <c r="HE95">
        <v>8467504</v>
      </c>
      <c r="HF95">
        <v>5651180</v>
      </c>
      <c r="HG95">
        <v>6019671</v>
      </c>
      <c r="HH95">
        <v>6233598</v>
      </c>
      <c r="HI95">
        <v>6485433</v>
      </c>
      <c r="HJ95">
        <v>9270862</v>
      </c>
      <c r="HK95">
        <v>9126031</v>
      </c>
      <c r="HL95">
        <v>12991443</v>
      </c>
      <c r="HM95">
        <v>10681409</v>
      </c>
      <c r="HN95">
        <v>9037750</v>
      </c>
      <c r="HO95">
        <v>7639837</v>
      </c>
      <c r="HP95">
        <v>8455769</v>
      </c>
      <c r="HQ95">
        <v>8507655</v>
      </c>
      <c r="HR95">
        <v>8039825</v>
      </c>
      <c r="HS95">
        <v>7166066</v>
      </c>
      <c r="HT95">
        <v>7721933</v>
      </c>
      <c r="HU95">
        <v>62760098</v>
      </c>
    </row>
    <row r="96" spans="1:229" x14ac:dyDescent="0.25">
      <c r="A96" s="1" t="s">
        <v>49</v>
      </c>
      <c r="B96" t="s">
        <v>1157</v>
      </c>
      <c r="C96" t="s">
        <v>1188</v>
      </c>
      <c r="D96" s="2">
        <f>_xll.BDH(A96, "volume", B96, C96, "Direction", "H", "Period", "M","cols=147;rows=2")</f>
        <v>36556</v>
      </c>
      <c r="E96" s="2">
        <v>36585</v>
      </c>
      <c r="F96" s="2">
        <v>36616</v>
      </c>
      <c r="G96" s="2">
        <v>36644</v>
      </c>
      <c r="H96" s="2">
        <v>36677</v>
      </c>
      <c r="I96" s="2">
        <v>36707</v>
      </c>
      <c r="J96" s="2">
        <v>36738</v>
      </c>
      <c r="K96" s="2">
        <v>36769</v>
      </c>
      <c r="L96" s="2">
        <v>36798</v>
      </c>
      <c r="M96" s="2">
        <v>36830</v>
      </c>
      <c r="N96" s="2">
        <v>36860</v>
      </c>
      <c r="O96" s="2">
        <v>36889</v>
      </c>
      <c r="P96" s="2">
        <v>36922</v>
      </c>
      <c r="Q96" s="2">
        <v>36950</v>
      </c>
      <c r="R96" s="2">
        <v>36980</v>
      </c>
      <c r="S96" s="2">
        <v>37011</v>
      </c>
      <c r="T96" s="2">
        <v>37042</v>
      </c>
      <c r="U96" s="2">
        <v>37071</v>
      </c>
      <c r="V96" s="2">
        <v>37103</v>
      </c>
      <c r="W96" s="2">
        <v>37134</v>
      </c>
      <c r="X96" s="2">
        <v>37162</v>
      </c>
      <c r="Y96" s="2">
        <v>37195</v>
      </c>
      <c r="Z96" s="2">
        <v>37225</v>
      </c>
      <c r="AA96" s="2">
        <v>37256</v>
      </c>
      <c r="AB96" s="2">
        <v>37287</v>
      </c>
      <c r="AC96" s="2">
        <v>37315</v>
      </c>
      <c r="AD96" s="2">
        <v>37344</v>
      </c>
      <c r="AE96" s="2">
        <v>37376</v>
      </c>
      <c r="AF96" s="2">
        <v>37407</v>
      </c>
      <c r="AG96" s="2">
        <v>37435</v>
      </c>
      <c r="AH96" s="2">
        <v>37468</v>
      </c>
      <c r="AI96" s="2">
        <v>37498</v>
      </c>
      <c r="AJ96" s="2">
        <v>37529</v>
      </c>
      <c r="AK96" s="2">
        <v>37560</v>
      </c>
      <c r="AL96" s="2">
        <v>37589</v>
      </c>
      <c r="AM96" s="2">
        <v>37621</v>
      </c>
      <c r="AN96" s="2">
        <v>37652</v>
      </c>
      <c r="AO96" s="2">
        <v>37680</v>
      </c>
      <c r="AP96" s="2">
        <v>37711</v>
      </c>
      <c r="AQ96" s="2">
        <v>37741</v>
      </c>
      <c r="AR96" s="2">
        <v>37771</v>
      </c>
      <c r="AS96" s="2">
        <v>37802</v>
      </c>
      <c r="AT96" s="2">
        <v>37833</v>
      </c>
      <c r="AU96" s="2">
        <v>37862</v>
      </c>
      <c r="AV96" s="2">
        <v>37894</v>
      </c>
      <c r="AW96" s="2">
        <v>37925</v>
      </c>
      <c r="AX96" s="2">
        <v>37953</v>
      </c>
      <c r="AY96" s="2">
        <v>37986</v>
      </c>
      <c r="AZ96" s="2">
        <v>38016</v>
      </c>
      <c r="BA96" s="2">
        <v>38044</v>
      </c>
      <c r="BB96" s="2">
        <v>38077</v>
      </c>
      <c r="BC96" s="2">
        <v>38107</v>
      </c>
      <c r="BD96" s="2">
        <v>38138</v>
      </c>
      <c r="BE96" s="2">
        <v>38168</v>
      </c>
      <c r="BF96" s="2">
        <v>38198</v>
      </c>
      <c r="BG96" s="2">
        <v>38230</v>
      </c>
      <c r="BH96" s="2">
        <v>38260</v>
      </c>
      <c r="BI96" s="2">
        <v>38289</v>
      </c>
      <c r="BJ96" s="2">
        <v>38321</v>
      </c>
      <c r="BK96" s="2">
        <v>38352</v>
      </c>
      <c r="BL96" s="2">
        <v>38383</v>
      </c>
      <c r="BM96" s="2">
        <v>38411</v>
      </c>
      <c r="BN96" s="2">
        <v>38442</v>
      </c>
      <c r="BO96" s="2">
        <v>38471</v>
      </c>
      <c r="BP96" s="2">
        <v>38503</v>
      </c>
      <c r="BQ96" s="2">
        <v>38533</v>
      </c>
      <c r="BR96" s="2">
        <v>38562</v>
      </c>
      <c r="BS96" s="2">
        <v>38595</v>
      </c>
      <c r="BT96" s="2">
        <v>38625</v>
      </c>
      <c r="BU96" s="2">
        <v>38656</v>
      </c>
      <c r="BV96" s="2">
        <v>38686</v>
      </c>
      <c r="BW96" s="2">
        <v>38716</v>
      </c>
      <c r="BX96" s="2">
        <v>38748</v>
      </c>
      <c r="BY96" s="2">
        <v>38776</v>
      </c>
      <c r="BZ96" s="2">
        <v>38807</v>
      </c>
      <c r="CA96" s="2">
        <v>38835</v>
      </c>
      <c r="CB96" s="2">
        <v>38868</v>
      </c>
      <c r="CC96" s="2">
        <v>38898</v>
      </c>
      <c r="CD96" s="2">
        <v>38929</v>
      </c>
      <c r="CE96" s="2">
        <v>38960</v>
      </c>
      <c r="CF96" s="2">
        <v>38989</v>
      </c>
      <c r="CG96" s="2">
        <v>39021</v>
      </c>
      <c r="CH96" s="2">
        <v>39051</v>
      </c>
      <c r="CI96" s="2">
        <v>39080</v>
      </c>
      <c r="CJ96" s="2">
        <v>39113</v>
      </c>
      <c r="CK96" s="2">
        <v>39141</v>
      </c>
      <c r="CL96" s="2">
        <v>39171</v>
      </c>
      <c r="CM96" s="2">
        <v>39202</v>
      </c>
      <c r="CN96" s="2">
        <v>39233</v>
      </c>
      <c r="CO96" s="2">
        <v>39262</v>
      </c>
      <c r="CP96" s="2">
        <v>39294</v>
      </c>
      <c r="CQ96" s="2">
        <v>39325</v>
      </c>
      <c r="CR96" s="2">
        <v>39353</v>
      </c>
      <c r="CS96" s="2">
        <v>39386</v>
      </c>
      <c r="CT96" s="2">
        <v>39416</v>
      </c>
      <c r="CU96" s="2">
        <v>39447</v>
      </c>
      <c r="CV96" s="2">
        <v>39478</v>
      </c>
      <c r="CW96" s="2">
        <v>39507</v>
      </c>
      <c r="CX96" s="2">
        <v>39538</v>
      </c>
      <c r="CY96" s="2">
        <v>39568</v>
      </c>
      <c r="CZ96" s="2">
        <v>39598</v>
      </c>
      <c r="DA96" s="2">
        <v>39629</v>
      </c>
      <c r="DB96" s="2">
        <v>39660</v>
      </c>
      <c r="DC96" s="2">
        <v>39689</v>
      </c>
      <c r="DD96" s="2">
        <v>39721</v>
      </c>
      <c r="DE96" s="2">
        <v>39752</v>
      </c>
      <c r="DF96" s="2">
        <v>39780</v>
      </c>
      <c r="DG96" s="2">
        <v>39813</v>
      </c>
      <c r="DH96" s="2">
        <v>39843</v>
      </c>
      <c r="DI96" s="2">
        <v>39871</v>
      </c>
      <c r="DJ96" s="2">
        <v>39903</v>
      </c>
      <c r="DK96" s="2">
        <v>39933</v>
      </c>
      <c r="DL96" s="2">
        <v>39962</v>
      </c>
      <c r="DM96" s="2">
        <v>39994</v>
      </c>
      <c r="DN96" s="2">
        <v>40025</v>
      </c>
      <c r="DO96" s="2">
        <v>40056</v>
      </c>
      <c r="DP96" s="2">
        <v>40086</v>
      </c>
      <c r="DQ96" s="2">
        <v>40116</v>
      </c>
      <c r="DR96" s="2">
        <v>40147</v>
      </c>
      <c r="DS96" s="2">
        <v>40178</v>
      </c>
      <c r="DT96" s="2">
        <v>40207</v>
      </c>
      <c r="DU96" s="2">
        <v>40235</v>
      </c>
      <c r="DV96" s="2">
        <v>40268</v>
      </c>
      <c r="DW96" s="2">
        <v>40298</v>
      </c>
      <c r="DX96" s="2">
        <v>40329</v>
      </c>
      <c r="DY96" s="2">
        <v>40359</v>
      </c>
      <c r="DZ96" s="2">
        <v>40389</v>
      </c>
      <c r="EA96" s="2">
        <v>40421</v>
      </c>
      <c r="EB96" s="2">
        <v>40451</v>
      </c>
      <c r="EC96" s="2">
        <v>40480</v>
      </c>
      <c r="ED96" s="2">
        <v>40512</v>
      </c>
      <c r="EE96" s="2">
        <v>40543</v>
      </c>
      <c r="EF96" s="2">
        <v>40574</v>
      </c>
      <c r="EG96" s="2">
        <v>40602</v>
      </c>
      <c r="EH96" s="2">
        <v>40633</v>
      </c>
      <c r="EI96" s="2">
        <v>40662</v>
      </c>
      <c r="EJ96" s="2">
        <v>40694</v>
      </c>
      <c r="EK96" s="2">
        <v>40724</v>
      </c>
      <c r="EL96" s="2">
        <v>40753</v>
      </c>
      <c r="EM96" s="2">
        <v>40786</v>
      </c>
      <c r="EN96" s="2">
        <v>40816</v>
      </c>
      <c r="EO96" s="2">
        <v>40847</v>
      </c>
      <c r="EP96" s="2">
        <v>40877</v>
      </c>
      <c r="EQ96" s="2">
        <v>40907</v>
      </c>
      <c r="ER96" s="2">
        <v>40939</v>
      </c>
      <c r="ES96" s="2">
        <v>40968</v>
      </c>
      <c r="ET96" s="2">
        <v>40998</v>
      </c>
    </row>
    <row r="97" spans="1:152" x14ac:dyDescent="0.25">
      <c r="A97" s="4"/>
      <c r="D97" s="3">
        <v>7603500</v>
      </c>
      <c r="E97">
        <v>12395100</v>
      </c>
      <c r="F97">
        <v>8956100</v>
      </c>
      <c r="G97">
        <v>7428300</v>
      </c>
      <c r="H97">
        <v>8227000</v>
      </c>
      <c r="I97">
        <v>9021200</v>
      </c>
      <c r="J97">
        <v>6323400</v>
      </c>
      <c r="K97">
        <v>8646600</v>
      </c>
      <c r="L97">
        <v>20969600</v>
      </c>
      <c r="M97">
        <v>21673600</v>
      </c>
      <c r="N97">
        <v>13110700</v>
      </c>
      <c r="O97">
        <v>11378700</v>
      </c>
      <c r="P97">
        <v>18062600</v>
      </c>
      <c r="Q97">
        <v>11525200</v>
      </c>
      <c r="R97">
        <v>21065300</v>
      </c>
      <c r="S97">
        <v>16828900</v>
      </c>
      <c r="T97">
        <v>16313600</v>
      </c>
      <c r="U97">
        <v>18443400</v>
      </c>
      <c r="V97">
        <v>28563700</v>
      </c>
      <c r="W97">
        <v>16848700</v>
      </c>
      <c r="X97">
        <v>15376500</v>
      </c>
      <c r="Y97">
        <v>25978200</v>
      </c>
      <c r="Z97">
        <v>15666400</v>
      </c>
      <c r="AA97">
        <v>16292100</v>
      </c>
      <c r="AB97">
        <v>14927200</v>
      </c>
      <c r="AC97">
        <v>8746400</v>
      </c>
      <c r="AD97">
        <v>8059100</v>
      </c>
      <c r="AE97">
        <v>11477500</v>
      </c>
      <c r="AF97">
        <v>14371300</v>
      </c>
      <c r="AG97">
        <v>12927400</v>
      </c>
      <c r="AH97">
        <v>21283500</v>
      </c>
      <c r="AI97">
        <v>14060000</v>
      </c>
      <c r="AJ97">
        <v>17816300</v>
      </c>
      <c r="AK97">
        <v>23580100</v>
      </c>
      <c r="AL97">
        <v>10711300</v>
      </c>
      <c r="AM97">
        <v>9269700</v>
      </c>
      <c r="AN97">
        <v>16792300</v>
      </c>
      <c r="AO97">
        <v>15808800</v>
      </c>
      <c r="AP97">
        <v>15019400</v>
      </c>
      <c r="AQ97">
        <v>11906200</v>
      </c>
      <c r="AR97">
        <v>16419400</v>
      </c>
      <c r="AS97">
        <v>12451600</v>
      </c>
      <c r="AT97">
        <v>10873100</v>
      </c>
      <c r="AU97">
        <v>11719000</v>
      </c>
      <c r="AV97">
        <v>13113200</v>
      </c>
      <c r="AW97">
        <v>12726000</v>
      </c>
      <c r="AX97">
        <v>9194000</v>
      </c>
      <c r="AY97">
        <v>12062700</v>
      </c>
      <c r="AZ97">
        <v>13130000</v>
      </c>
      <c r="BA97">
        <v>9601100</v>
      </c>
      <c r="BB97">
        <v>10892200</v>
      </c>
      <c r="BC97">
        <v>9809700</v>
      </c>
      <c r="BD97">
        <v>13075400</v>
      </c>
      <c r="BE97">
        <v>16291600</v>
      </c>
      <c r="BF97">
        <v>11872100</v>
      </c>
      <c r="BG97">
        <v>11586700</v>
      </c>
      <c r="BH97">
        <v>11439600</v>
      </c>
      <c r="BI97">
        <v>10720000</v>
      </c>
      <c r="BJ97">
        <v>11555900</v>
      </c>
      <c r="BK97">
        <v>13162200</v>
      </c>
      <c r="BL97">
        <v>19986600</v>
      </c>
      <c r="BM97">
        <v>15623200</v>
      </c>
      <c r="BN97">
        <v>12483800</v>
      </c>
      <c r="BO97">
        <v>15398800</v>
      </c>
      <c r="BP97">
        <v>12089600</v>
      </c>
      <c r="BQ97">
        <v>12216200</v>
      </c>
      <c r="BR97">
        <v>11243900</v>
      </c>
      <c r="BS97">
        <v>11619100</v>
      </c>
      <c r="BT97">
        <v>14435600</v>
      </c>
      <c r="BU97">
        <v>20631700</v>
      </c>
      <c r="BV97">
        <v>13341500</v>
      </c>
      <c r="BW97">
        <v>33226200</v>
      </c>
      <c r="BX97">
        <v>18812100</v>
      </c>
      <c r="BY97">
        <v>13457900</v>
      </c>
      <c r="BZ97">
        <v>29100700</v>
      </c>
      <c r="CA97">
        <v>26939600</v>
      </c>
      <c r="CB97">
        <v>19524000</v>
      </c>
      <c r="CC97">
        <v>26130200</v>
      </c>
      <c r="CD97">
        <v>10582200</v>
      </c>
      <c r="CE97">
        <v>12099700</v>
      </c>
      <c r="CF97">
        <v>14099000</v>
      </c>
      <c r="CG97">
        <v>21951600</v>
      </c>
      <c r="CH97">
        <v>19735800</v>
      </c>
      <c r="CI97">
        <v>12203600</v>
      </c>
      <c r="CJ97">
        <v>15259300</v>
      </c>
      <c r="CK97">
        <v>14790400</v>
      </c>
      <c r="CL97">
        <v>23020400</v>
      </c>
      <c r="CM97">
        <v>18501800</v>
      </c>
      <c r="CN97">
        <v>19416900</v>
      </c>
      <c r="CO97">
        <v>22691500</v>
      </c>
      <c r="CP97">
        <v>22198800</v>
      </c>
      <c r="CQ97">
        <v>23554700</v>
      </c>
      <c r="CR97">
        <v>10231100</v>
      </c>
      <c r="CS97">
        <v>12201200</v>
      </c>
      <c r="CT97">
        <v>16296700</v>
      </c>
      <c r="CU97">
        <v>10929600</v>
      </c>
      <c r="CV97">
        <v>18646100</v>
      </c>
      <c r="CW97">
        <v>13316600</v>
      </c>
      <c r="CX97">
        <v>15616900</v>
      </c>
      <c r="CY97">
        <v>15092900</v>
      </c>
      <c r="CZ97">
        <v>12731600</v>
      </c>
      <c r="DA97">
        <v>11550800</v>
      </c>
      <c r="DB97">
        <v>17269800</v>
      </c>
      <c r="DC97">
        <v>24443400</v>
      </c>
      <c r="DD97">
        <v>42105200</v>
      </c>
      <c r="DE97">
        <v>23831400</v>
      </c>
      <c r="DF97">
        <v>13609100</v>
      </c>
      <c r="DG97">
        <v>21469800</v>
      </c>
      <c r="DH97">
        <v>13777800</v>
      </c>
      <c r="DI97">
        <v>12640800</v>
      </c>
      <c r="DJ97">
        <v>14096700</v>
      </c>
      <c r="DK97">
        <v>11357100</v>
      </c>
      <c r="DL97">
        <v>12671500</v>
      </c>
      <c r="DM97">
        <v>13631600</v>
      </c>
      <c r="DN97">
        <v>11900800</v>
      </c>
      <c r="DO97">
        <v>12782600</v>
      </c>
      <c r="DP97">
        <v>9734500</v>
      </c>
      <c r="DQ97">
        <v>9259900</v>
      </c>
      <c r="DR97">
        <v>10232200</v>
      </c>
      <c r="DS97">
        <v>11199600</v>
      </c>
      <c r="DT97">
        <v>8053500</v>
      </c>
      <c r="DU97">
        <v>9592800</v>
      </c>
      <c r="DV97">
        <v>13426500</v>
      </c>
      <c r="DW97">
        <v>15574900</v>
      </c>
      <c r="DX97">
        <v>23467600</v>
      </c>
      <c r="DY97">
        <v>17921000</v>
      </c>
      <c r="DZ97">
        <v>13922700</v>
      </c>
      <c r="EA97">
        <v>16311900</v>
      </c>
      <c r="EB97">
        <v>15283203</v>
      </c>
      <c r="EC97">
        <v>13649601</v>
      </c>
      <c r="ED97">
        <v>13849843</v>
      </c>
      <c r="EE97">
        <v>15393796</v>
      </c>
      <c r="EF97">
        <v>13298713</v>
      </c>
      <c r="EG97">
        <v>11011878</v>
      </c>
      <c r="EH97">
        <v>16726107</v>
      </c>
      <c r="EI97">
        <v>16753782</v>
      </c>
      <c r="EJ97">
        <v>9440474</v>
      </c>
      <c r="EK97">
        <v>9290129</v>
      </c>
      <c r="EL97">
        <v>7674388</v>
      </c>
      <c r="EM97">
        <v>17743287</v>
      </c>
      <c r="EN97">
        <v>10386110</v>
      </c>
      <c r="EO97">
        <v>11368098</v>
      </c>
      <c r="EP97">
        <v>10671686</v>
      </c>
      <c r="EQ97">
        <v>12803306</v>
      </c>
      <c r="ER97">
        <v>9223077</v>
      </c>
      <c r="ES97">
        <v>8694863</v>
      </c>
      <c r="ET97">
        <v>6807924</v>
      </c>
    </row>
    <row r="98" spans="1:152" x14ac:dyDescent="0.25">
      <c r="A98" s="1" t="s">
        <v>50</v>
      </c>
      <c r="B98" t="s">
        <v>1157</v>
      </c>
      <c r="C98" t="s">
        <v>1188</v>
      </c>
      <c r="D98" s="2">
        <f>_xll.BDH(A98, "volume", B98, C98, "Direction", "H", "Period", "M","cols=149;rows=2")</f>
        <v>36556</v>
      </c>
      <c r="E98" s="2">
        <v>36585</v>
      </c>
      <c r="F98" s="2">
        <v>36616</v>
      </c>
      <c r="G98" s="2">
        <v>36644</v>
      </c>
      <c r="H98" s="2">
        <v>36677</v>
      </c>
      <c r="I98" s="2">
        <v>36707</v>
      </c>
      <c r="J98" s="2">
        <v>36738</v>
      </c>
      <c r="K98" s="2">
        <v>36769</v>
      </c>
      <c r="L98" s="2">
        <v>36798</v>
      </c>
      <c r="M98" s="2">
        <v>36830</v>
      </c>
      <c r="N98" s="2">
        <v>36860</v>
      </c>
      <c r="O98" s="2">
        <v>36889</v>
      </c>
      <c r="P98" s="2">
        <v>36922</v>
      </c>
      <c r="Q98" s="2">
        <v>36950</v>
      </c>
      <c r="R98" s="2">
        <v>36980</v>
      </c>
      <c r="S98" s="2">
        <v>37011</v>
      </c>
      <c r="T98" s="2">
        <v>37042</v>
      </c>
      <c r="U98" s="2">
        <v>37071</v>
      </c>
      <c r="V98" s="2">
        <v>37103</v>
      </c>
      <c r="W98" s="2">
        <v>37134</v>
      </c>
      <c r="X98" s="2">
        <v>37162</v>
      </c>
      <c r="Y98" s="2">
        <v>37195</v>
      </c>
      <c r="Z98" s="2">
        <v>37225</v>
      </c>
      <c r="AA98" s="2">
        <v>37256</v>
      </c>
      <c r="AB98" s="2">
        <v>37287</v>
      </c>
      <c r="AC98" s="2">
        <v>37315</v>
      </c>
      <c r="AD98" s="2">
        <v>37344</v>
      </c>
      <c r="AE98" s="2">
        <v>37376</v>
      </c>
      <c r="AF98" s="2">
        <v>37407</v>
      </c>
      <c r="AG98" s="2">
        <v>37435</v>
      </c>
      <c r="AH98" s="2">
        <v>37468</v>
      </c>
      <c r="AI98" s="2">
        <v>37498</v>
      </c>
      <c r="AJ98" s="2">
        <v>37529</v>
      </c>
      <c r="AK98" s="2">
        <v>37560</v>
      </c>
      <c r="AL98" s="2">
        <v>37589</v>
      </c>
      <c r="AM98" s="2">
        <v>37621</v>
      </c>
      <c r="AN98" s="2">
        <v>37652</v>
      </c>
      <c r="AO98" s="2">
        <v>37680</v>
      </c>
      <c r="AP98" s="2">
        <v>37711</v>
      </c>
      <c r="AQ98" s="2">
        <v>37741</v>
      </c>
      <c r="AR98" s="2">
        <v>37771</v>
      </c>
      <c r="AS98" s="2">
        <v>37802</v>
      </c>
      <c r="AT98" s="2">
        <v>37833</v>
      </c>
      <c r="AU98" s="2">
        <v>37862</v>
      </c>
      <c r="AV98" s="2">
        <v>37894</v>
      </c>
      <c r="AW98" s="2">
        <v>37925</v>
      </c>
      <c r="AX98" s="2">
        <v>37953</v>
      </c>
      <c r="AY98" s="2">
        <v>37986</v>
      </c>
      <c r="AZ98" s="2">
        <v>38016</v>
      </c>
      <c r="BA98" s="2">
        <v>38044</v>
      </c>
      <c r="BB98" s="2">
        <v>38077</v>
      </c>
      <c r="BC98" s="2">
        <v>38107</v>
      </c>
      <c r="BD98" s="2">
        <v>38138</v>
      </c>
      <c r="BE98" s="2">
        <v>38168</v>
      </c>
      <c r="BF98" s="2">
        <v>38198</v>
      </c>
      <c r="BG98" s="2">
        <v>38230</v>
      </c>
      <c r="BH98" s="2">
        <v>38260</v>
      </c>
      <c r="BI98" s="2">
        <v>38289</v>
      </c>
      <c r="BJ98" s="2">
        <v>38321</v>
      </c>
      <c r="BK98" s="2">
        <v>38352</v>
      </c>
      <c r="BL98" s="2">
        <v>38383</v>
      </c>
      <c r="BM98" s="2">
        <v>38411</v>
      </c>
      <c r="BN98" s="2">
        <v>38442</v>
      </c>
      <c r="BO98" s="2">
        <v>38471</v>
      </c>
      <c r="BP98" s="2">
        <v>38503</v>
      </c>
      <c r="BQ98" s="2">
        <v>38533</v>
      </c>
      <c r="BR98" s="2">
        <v>38562</v>
      </c>
      <c r="BS98" s="2">
        <v>38595</v>
      </c>
      <c r="BT98" s="2">
        <v>38625</v>
      </c>
      <c r="BU98" s="2">
        <v>38656</v>
      </c>
      <c r="BV98" s="2">
        <v>38686</v>
      </c>
      <c r="BW98" s="2">
        <v>38716</v>
      </c>
      <c r="BX98" s="2">
        <v>38748</v>
      </c>
      <c r="BY98" s="2">
        <v>38776</v>
      </c>
      <c r="BZ98" s="2">
        <v>38807</v>
      </c>
      <c r="CA98" s="2">
        <v>38835</v>
      </c>
      <c r="CB98" s="2">
        <v>38868</v>
      </c>
      <c r="CC98" s="2">
        <v>38898</v>
      </c>
      <c r="CD98" s="2">
        <v>38929</v>
      </c>
      <c r="CE98" s="2">
        <v>38960</v>
      </c>
      <c r="CF98" s="2">
        <v>38989</v>
      </c>
      <c r="CG98" s="2">
        <v>39021</v>
      </c>
      <c r="CH98" s="2">
        <v>39051</v>
      </c>
      <c r="CI98" s="2">
        <v>39080</v>
      </c>
      <c r="CJ98" s="2">
        <v>39113</v>
      </c>
      <c r="CK98" s="2">
        <v>39141</v>
      </c>
      <c r="CL98" s="2">
        <v>39171</v>
      </c>
      <c r="CM98" s="2">
        <v>39202</v>
      </c>
      <c r="CN98" s="2">
        <v>39233</v>
      </c>
      <c r="CO98" s="2">
        <v>39262</v>
      </c>
      <c r="CP98" s="2">
        <v>39294</v>
      </c>
      <c r="CQ98" s="2">
        <v>39325</v>
      </c>
      <c r="CR98" s="2">
        <v>39353</v>
      </c>
      <c r="CS98" s="2">
        <v>39386</v>
      </c>
      <c r="CT98" s="2">
        <v>39416</v>
      </c>
      <c r="CU98" s="2">
        <v>39447</v>
      </c>
      <c r="CV98" s="2">
        <v>39478</v>
      </c>
      <c r="CW98" s="2">
        <v>39507</v>
      </c>
      <c r="CX98" s="2">
        <v>39538</v>
      </c>
      <c r="CY98" s="2">
        <v>39568</v>
      </c>
      <c r="CZ98" s="2">
        <v>39598</v>
      </c>
      <c r="DA98" s="2">
        <v>39629</v>
      </c>
      <c r="DB98" s="2">
        <v>39660</v>
      </c>
      <c r="DC98" s="2">
        <v>39689</v>
      </c>
      <c r="DD98" s="2">
        <v>39721</v>
      </c>
      <c r="DE98" s="2">
        <v>39752</v>
      </c>
      <c r="DF98" s="2">
        <v>39780</v>
      </c>
      <c r="DG98" s="2">
        <v>39813</v>
      </c>
      <c r="DH98" s="2">
        <v>39843</v>
      </c>
      <c r="DI98" s="2">
        <v>39871</v>
      </c>
      <c r="DJ98" s="2">
        <v>39903</v>
      </c>
      <c r="DK98" s="2">
        <v>39933</v>
      </c>
      <c r="DL98" s="2">
        <v>39962</v>
      </c>
      <c r="DM98" s="2">
        <v>39994</v>
      </c>
      <c r="DN98" s="2">
        <v>40025</v>
      </c>
      <c r="DO98" s="2">
        <v>40056</v>
      </c>
      <c r="DP98" s="2">
        <v>40086</v>
      </c>
      <c r="DQ98" s="2">
        <v>40116</v>
      </c>
      <c r="DR98" s="2">
        <v>40147</v>
      </c>
      <c r="DS98" s="2">
        <v>40178</v>
      </c>
      <c r="DT98" s="2">
        <v>40207</v>
      </c>
      <c r="DU98" s="2">
        <v>40235</v>
      </c>
      <c r="DV98" s="2">
        <v>40268</v>
      </c>
      <c r="DW98" s="2">
        <v>40298</v>
      </c>
      <c r="DX98" s="2">
        <v>40329</v>
      </c>
      <c r="DY98" s="2">
        <v>40359</v>
      </c>
      <c r="DZ98" s="2">
        <v>40389</v>
      </c>
      <c r="EA98" s="2">
        <v>40421</v>
      </c>
      <c r="EB98" s="2">
        <v>40451</v>
      </c>
      <c r="EC98" s="2">
        <v>40480</v>
      </c>
      <c r="ED98" s="2">
        <v>40512</v>
      </c>
      <c r="EE98" s="2">
        <v>40543</v>
      </c>
      <c r="EF98" s="2">
        <v>40574</v>
      </c>
      <c r="EG98" s="2">
        <v>40602</v>
      </c>
      <c r="EH98" s="2">
        <v>40633</v>
      </c>
      <c r="EI98" s="2">
        <v>40662</v>
      </c>
      <c r="EJ98" s="2">
        <v>40694</v>
      </c>
      <c r="EK98" s="2">
        <v>40724</v>
      </c>
      <c r="EL98" s="2">
        <v>40753</v>
      </c>
      <c r="EM98" s="2">
        <v>40786</v>
      </c>
      <c r="EN98" s="2">
        <v>40816</v>
      </c>
      <c r="EO98" s="2">
        <v>40847</v>
      </c>
      <c r="EP98" s="2">
        <v>40877</v>
      </c>
      <c r="EQ98" s="2">
        <v>40907</v>
      </c>
      <c r="ER98" s="2">
        <v>40939</v>
      </c>
      <c r="ES98" s="2">
        <v>40968</v>
      </c>
      <c r="ET98" s="2">
        <v>40998</v>
      </c>
      <c r="EU98" s="2">
        <v>41029</v>
      </c>
      <c r="EV98" s="2">
        <v>41060</v>
      </c>
    </row>
    <row r="99" spans="1:152" x14ac:dyDescent="0.25">
      <c r="A99" s="4"/>
      <c r="D99" s="3">
        <v>27175400</v>
      </c>
      <c r="E99">
        <v>24220900</v>
      </c>
      <c r="F99">
        <v>30660200</v>
      </c>
      <c r="G99">
        <v>25965900</v>
      </c>
      <c r="H99">
        <v>31651500</v>
      </c>
      <c r="I99">
        <v>25049600</v>
      </c>
      <c r="J99">
        <v>24762300</v>
      </c>
      <c r="K99">
        <v>34259500</v>
      </c>
      <c r="L99">
        <v>39212900</v>
      </c>
      <c r="M99">
        <v>34368100</v>
      </c>
      <c r="N99">
        <v>37244200</v>
      </c>
      <c r="O99">
        <v>36321000</v>
      </c>
      <c r="P99">
        <v>60509000</v>
      </c>
      <c r="Q99">
        <v>55481500</v>
      </c>
      <c r="R99">
        <v>51400000</v>
      </c>
      <c r="S99">
        <v>43927400</v>
      </c>
      <c r="T99">
        <v>60963700</v>
      </c>
      <c r="U99">
        <v>66558000</v>
      </c>
      <c r="V99">
        <v>50931200</v>
      </c>
      <c r="W99">
        <v>55734900</v>
      </c>
      <c r="X99">
        <v>41207600</v>
      </c>
      <c r="Y99">
        <v>54342300</v>
      </c>
      <c r="Z99">
        <v>55108000</v>
      </c>
      <c r="AA99">
        <v>113825400</v>
      </c>
      <c r="AB99">
        <v>67322500</v>
      </c>
      <c r="AC99">
        <v>45413100</v>
      </c>
      <c r="AD99">
        <v>40755800</v>
      </c>
      <c r="AE99">
        <v>47638900</v>
      </c>
      <c r="AF99">
        <v>137270300</v>
      </c>
      <c r="AG99">
        <v>190355200</v>
      </c>
      <c r="AH99">
        <v>213664600</v>
      </c>
      <c r="AI99">
        <v>115621700</v>
      </c>
      <c r="AJ99">
        <v>197855500</v>
      </c>
      <c r="AK99">
        <v>180624800</v>
      </c>
      <c r="AL99">
        <v>183541300</v>
      </c>
      <c r="AM99">
        <v>117893300</v>
      </c>
      <c r="AN99">
        <v>128771800</v>
      </c>
      <c r="AO99">
        <v>244360200</v>
      </c>
      <c r="AP99">
        <v>148241100</v>
      </c>
      <c r="AQ99">
        <v>103257400</v>
      </c>
      <c r="AR99">
        <v>95837200</v>
      </c>
      <c r="AS99">
        <v>103404300</v>
      </c>
      <c r="AT99">
        <v>81221200</v>
      </c>
      <c r="AU99">
        <v>60463400</v>
      </c>
      <c r="AV99">
        <v>71334200</v>
      </c>
      <c r="AW99">
        <v>111911700</v>
      </c>
      <c r="AX99">
        <v>88411800</v>
      </c>
      <c r="AY99">
        <v>99070600</v>
      </c>
      <c r="AZ99">
        <v>103209600</v>
      </c>
      <c r="BA99">
        <v>165069700</v>
      </c>
      <c r="BB99">
        <v>94821500</v>
      </c>
      <c r="BC99">
        <v>46774700</v>
      </c>
      <c r="BD99">
        <v>64281300</v>
      </c>
      <c r="BE99">
        <v>52684500</v>
      </c>
      <c r="BF99">
        <v>45250500</v>
      </c>
      <c r="BG99">
        <v>43328400</v>
      </c>
      <c r="BH99">
        <v>39273900</v>
      </c>
      <c r="BI99">
        <v>56158900</v>
      </c>
      <c r="BJ99">
        <v>61309100</v>
      </c>
      <c r="BK99">
        <v>60731300</v>
      </c>
      <c r="BL99">
        <v>72520400</v>
      </c>
      <c r="BM99">
        <v>81515800</v>
      </c>
      <c r="BN99">
        <v>95578500</v>
      </c>
      <c r="BO99">
        <v>102335800</v>
      </c>
      <c r="BP99">
        <v>58583100</v>
      </c>
      <c r="BQ99">
        <v>62600900</v>
      </c>
      <c r="BR99">
        <v>46847200</v>
      </c>
      <c r="BS99">
        <v>51449200</v>
      </c>
      <c r="BT99">
        <v>80303900</v>
      </c>
      <c r="BU99">
        <v>80160200</v>
      </c>
      <c r="BV99">
        <v>71124000</v>
      </c>
      <c r="BW99">
        <v>63343900</v>
      </c>
      <c r="BX99">
        <v>87146100</v>
      </c>
      <c r="BY99">
        <v>65870000</v>
      </c>
      <c r="BZ99">
        <v>67669600</v>
      </c>
      <c r="CA99">
        <v>48518600</v>
      </c>
      <c r="CB99">
        <v>179612800</v>
      </c>
      <c r="CC99">
        <v>84143900</v>
      </c>
      <c r="CD99">
        <v>48822900</v>
      </c>
      <c r="CE99">
        <v>55579200</v>
      </c>
      <c r="CF99">
        <v>55977000</v>
      </c>
      <c r="CG99">
        <v>72841100</v>
      </c>
      <c r="CH99">
        <v>57497500</v>
      </c>
      <c r="CI99">
        <v>53477900</v>
      </c>
      <c r="CJ99">
        <v>53824900</v>
      </c>
      <c r="CK99">
        <v>44212200</v>
      </c>
      <c r="CL99">
        <v>66239800</v>
      </c>
      <c r="CM99">
        <v>51102700</v>
      </c>
      <c r="CN99">
        <v>71142100</v>
      </c>
      <c r="CO99">
        <v>62209600</v>
      </c>
      <c r="CP99">
        <v>72390200</v>
      </c>
      <c r="CQ99">
        <v>75008400</v>
      </c>
      <c r="CR99">
        <v>47367900</v>
      </c>
      <c r="CS99">
        <v>51499700</v>
      </c>
      <c r="CT99">
        <v>59914400</v>
      </c>
      <c r="CU99">
        <v>46852300</v>
      </c>
      <c r="CV99">
        <v>75936900</v>
      </c>
      <c r="CW99">
        <v>61752700</v>
      </c>
      <c r="CX99">
        <v>76844500</v>
      </c>
      <c r="CY99">
        <v>62486600</v>
      </c>
      <c r="CZ99">
        <v>65081000</v>
      </c>
      <c r="DA99">
        <v>54958500</v>
      </c>
      <c r="DB99">
        <v>52180700</v>
      </c>
      <c r="DC99">
        <v>40866200</v>
      </c>
      <c r="DD99">
        <v>53794000</v>
      </c>
      <c r="DE99">
        <v>73982800</v>
      </c>
      <c r="DF99">
        <v>42004600</v>
      </c>
      <c r="DG99">
        <v>50952800</v>
      </c>
      <c r="DH99">
        <v>45347800</v>
      </c>
      <c r="DI99">
        <v>53038200</v>
      </c>
      <c r="DJ99">
        <v>67021000</v>
      </c>
      <c r="DK99">
        <v>52934500</v>
      </c>
      <c r="DL99">
        <v>48273400</v>
      </c>
      <c r="DM99">
        <v>57166900</v>
      </c>
      <c r="DN99">
        <v>46644300</v>
      </c>
      <c r="DO99">
        <v>53371900</v>
      </c>
      <c r="DP99">
        <v>57387400</v>
      </c>
      <c r="DQ99">
        <v>54542100</v>
      </c>
      <c r="DR99">
        <v>50272800</v>
      </c>
      <c r="DS99">
        <v>42244800</v>
      </c>
      <c r="DT99">
        <v>49774000</v>
      </c>
      <c r="DU99">
        <v>53594400</v>
      </c>
      <c r="DV99">
        <v>46828400</v>
      </c>
      <c r="DW99">
        <v>39267700</v>
      </c>
      <c r="DX99">
        <v>63762300</v>
      </c>
      <c r="DY99">
        <v>53524300</v>
      </c>
      <c r="DZ99">
        <v>39826800</v>
      </c>
      <c r="EA99">
        <v>36460700</v>
      </c>
      <c r="EB99">
        <v>32852118</v>
      </c>
      <c r="EC99">
        <v>29260486</v>
      </c>
      <c r="ED99">
        <v>39368478</v>
      </c>
      <c r="EE99">
        <v>29098858</v>
      </c>
      <c r="EF99">
        <v>46863324</v>
      </c>
      <c r="EG99">
        <v>44236512</v>
      </c>
      <c r="EH99">
        <v>47480642</v>
      </c>
      <c r="EI99">
        <v>47206171</v>
      </c>
      <c r="EJ99">
        <v>60481782</v>
      </c>
      <c r="EK99">
        <v>51078058</v>
      </c>
      <c r="EL99">
        <v>34700288</v>
      </c>
      <c r="EM99">
        <v>72550622</v>
      </c>
      <c r="EN99">
        <v>39962097</v>
      </c>
      <c r="EO99">
        <v>60176760</v>
      </c>
      <c r="EP99">
        <v>44285962</v>
      </c>
      <c r="EQ99">
        <v>30409110</v>
      </c>
      <c r="ER99">
        <v>24741350</v>
      </c>
      <c r="ES99">
        <v>21591377</v>
      </c>
      <c r="ET99">
        <v>31043318</v>
      </c>
      <c r="EU99">
        <v>30841794</v>
      </c>
      <c r="EV99">
        <v>59535612</v>
      </c>
    </row>
    <row r="100" spans="1:152" x14ac:dyDescent="0.25">
      <c r="A100" s="1" t="s">
        <v>51</v>
      </c>
      <c r="B100" t="s">
        <v>1157</v>
      </c>
      <c r="C100" t="s">
        <v>1185</v>
      </c>
      <c r="D100" s="2">
        <f>_xll.BDH(A100, "volume", B100, C100, "Direction", "H", "Period", "M","cols=11;rows=2")</f>
        <v>36556</v>
      </c>
      <c r="E100" s="2">
        <v>36585</v>
      </c>
      <c r="F100" s="2">
        <v>36616</v>
      </c>
      <c r="G100" s="2">
        <v>36644</v>
      </c>
      <c r="H100" s="2">
        <v>36677</v>
      </c>
      <c r="I100" s="2">
        <v>36707</v>
      </c>
      <c r="J100" s="2">
        <v>36738</v>
      </c>
      <c r="K100" s="2">
        <v>36769</v>
      </c>
      <c r="L100" s="2">
        <v>36798</v>
      </c>
      <c r="M100" s="2">
        <v>36830</v>
      </c>
      <c r="N100" s="2">
        <v>36860</v>
      </c>
    </row>
    <row r="101" spans="1:152" x14ac:dyDescent="0.25">
      <c r="A101" s="4"/>
      <c r="D101" s="3">
        <v>2578200</v>
      </c>
      <c r="E101">
        <v>1698200</v>
      </c>
      <c r="F101">
        <v>2501400</v>
      </c>
      <c r="G101">
        <v>2157400</v>
      </c>
      <c r="H101">
        <v>2020300</v>
      </c>
      <c r="I101">
        <v>2555700</v>
      </c>
      <c r="J101">
        <v>2159300</v>
      </c>
      <c r="K101">
        <v>2810000</v>
      </c>
      <c r="L101">
        <v>2507800</v>
      </c>
      <c r="M101">
        <v>4722900</v>
      </c>
      <c r="N101">
        <v>2186100</v>
      </c>
    </row>
    <row r="102" spans="1:152" x14ac:dyDescent="0.25">
      <c r="A102" s="1" t="s">
        <v>52</v>
      </c>
      <c r="B102" t="s">
        <v>1157</v>
      </c>
      <c r="C102" t="s">
        <v>1190</v>
      </c>
      <c r="D102" s="2">
        <f>_xll.BDH(A102, "volume", B102, C102, "Direction", "H", "Period", "M","cols=27;rows=2")</f>
        <v>36556</v>
      </c>
      <c r="E102" s="2">
        <v>36585</v>
      </c>
      <c r="F102" s="2">
        <v>36616</v>
      </c>
      <c r="G102" s="2">
        <v>36644</v>
      </c>
      <c r="H102" s="2">
        <v>36677</v>
      </c>
      <c r="I102" s="2">
        <v>36707</v>
      </c>
      <c r="J102" s="2">
        <v>36738</v>
      </c>
      <c r="K102" s="2">
        <v>36769</v>
      </c>
      <c r="L102" s="2">
        <v>36798</v>
      </c>
      <c r="M102" s="2">
        <v>36830</v>
      </c>
      <c r="N102" s="2">
        <v>36860</v>
      </c>
      <c r="O102" s="2">
        <v>36889</v>
      </c>
      <c r="P102" s="2">
        <v>36922</v>
      </c>
      <c r="Q102" s="2">
        <v>36950</v>
      </c>
      <c r="R102" s="2">
        <v>36980</v>
      </c>
      <c r="S102" s="2">
        <v>37011</v>
      </c>
      <c r="T102" s="2">
        <v>37042</v>
      </c>
      <c r="U102" s="2">
        <v>37071</v>
      </c>
      <c r="V102" s="2">
        <v>37103</v>
      </c>
      <c r="W102" s="2">
        <v>37134</v>
      </c>
      <c r="X102" s="2">
        <v>37162</v>
      </c>
      <c r="Y102" s="2">
        <v>37195</v>
      </c>
      <c r="Z102" s="2">
        <v>37225</v>
      </c>
      <c r="AA102" s="2">
        <v>37256</v>
      </c>
      <c r="AB102" s="2">
        <v>37287</v>
      </c>
      <c r="AC102" s="2">
        <v>37315</v>
      </c>
      <c r="AD102" s="2">
        <v>37344</v>
      </c>
    </row>
    <row r="103" spans="1:152" x14ac:dyDescent="0.25">
      <c r="A103" s="4"/>
      <c r="D103" s="3">
        <v>7126200</v>
      </c>
      <c r="E103">
        <v>7053000</v>
      </c>
      <c r="F103">
        <v>9249200</v>
      </c>
      <c r="G103">
        <v>5710800</v>
      </c>
      <c r="H103">
        <v>7523800</v>
      </c>
      <c r="I103">
        <v>11591000</v>
      </c>
      <c r="J103">
        <v>6958200</v>
      </c>
      <c r="K103">
        <v>5623500</v>
      </c>
      <c r="L103">
        <v>6920900</v>
      </c>
      <c r="M103">
        <v>8632600</v>
      </c>
      <c r="N103">
        <v>28889000</v>
      </c>
      <c r="O103">
        <v>12374900</v>
      </c>
      <c r="P103">
        <v>8953100</v>
      </c>
      <c r="Q103">
        <v>8148500</v>
      </c>
      <c r="R103">
        <v>8735500</v>
      </c>
      <c r="S103">
        <v>6209200</v>
      </c>
      <c r="T103">
        <v>12335000</v>
      </c>
      <c r="U103">
        <v>11967100</v>
      </c>
      <c r="V103">
        <v>6002900</v>
      </c>
      <c r="W103">
        <v>4185900</v>
      </c>
      <c r="X103">
        <v>20902900</v>
      </c>
      <c r="Y103">
        <v>12105500</v>
      </c>
      <c r="Z103">
        <v>7632100</v>
      </c>
      <c r="AA103">
        <v>37248800</v>
      </c>
      <c r="AB103">
        <v>68608800</v>
      </c>
      <c r="AC103">
        <v>6194600</v>
      </c>
      <c r="AD103">
        <v>412300</v>
      </c>
    </row>
    <row r="104" spans="1:152" x14ac:dyDescent="0.25">
      <c r="A104" s="1" t="s">
        <v>53</v>
      </c>
      <c r="B104" t="s">
        <v>1157</v>
      </c>
      <c r="C104" t="s">
        <v>1185</v>
      </c>
      <c r="D104" s="2">
        <f>_xll.BDH(A104, "volume", B104, C104, "Direction", "H", "Period", "M","cols=10;rows=2")</f>
        <v>36556</v>
      </c>
      <c r="E104" s="2">
        <v>36585</v>
      </c>
      <c r="F104" s="2">
        <v>36616</v>
      </c>
      <c r="G104" s="2">
        <v>36644</v>
      </c>
      <c r="H104" s="2">
        <v>36677</v>
      </c>
      <c r="I104" s="2">
        <v>36707</v>
      </c>
      <c r="J104" s="2">
        <v>36738</v>
      </c>
      <c r="K104" s="2">
        <v>36769</v>
      </c>
      <c r="L104" s="2">
        <v>36798</v>
      </c>
      <c r="M104" s="2">
        <v>36830</v>
      </c>
    </row>
    <row r="105" spans="1:152" x14ac:dyDescent="0.25">
      <c r="A105" s="4"/>
      <c r="D105" s="3">
        <v>17129000</v>
      </c>
      <c r="E105">
        <v>18704200</v>
      </c>
      <c r="F105">
        <v>22908100</v>
      </c>
      <c r="G105">
        <v>15635900</v>
      </c>
      <c r="H105">
        <v>49918500</v>
      </c>
      <c r="I105">
        <v>58082400</v>
      </c>
      <c r="J105">
        <v>24098500</v>
      </c>
      <c r="K105">
        <v>19330300</v>
      </c>
      <c r="L105">
        <v>35468900</v>
      </c>
      <c r="M105">
        <v>6184600</v>
      </c>
    </row>
    <row r="106" spans="1:152" x14ac:dyDescent="0.25">
      <c r="A106" s="1" t="s">
        <v>54</v>
      </c>
      <c r="B106" t="s">
        <v>1157</v>
      </c>
      <c r="C106" t="s">
        <v>1191</v>
      </c>
      <c r="D106" s="2">
        <f>_xll.BDH(A106, "volume", B106, C106, "Direction", "H", "Period", "M","cols=13;rows=2")</f>
        <v>36556</v>
      </c>
      <c r="E106" s="2">
        <v>36585</v>
      </c>
      <c r="F106" s="2">
        <v>36616</v>
      </c>
      <c r="G106" s="2">
        <v>36644</v>
      </c>
      <c r="H106" s="2">
        <v>36677</v>
      </c>
      <c r="I106" s="2">
        <v>36707</v>
      </c>
      <c r="J106" s="2">
        <v>36738</v>
      </c>
      <c r="K106" s="2">
        <v>36769</v>
      </c>
      <c r="L106" s="2">
        <v>36798</v>
      </c>
      <c r="M106" s="2">
        <v>36830</v>
      </c>
      <c r="N106" s="2">
        <v>36860</v>
      </c>
      <c r="O106" s="2">
        <v>36889</v>
      </c>
      <c r="P106" s="2">
        <v>36922</v>
      </c>
    </row>
    <row r="107" spans="1:152" x14ac:dyDescent="0.25">
      <c r="A107" s="4"/>
      <c r="D107" s="3">
        <v>168348300</v>
      </c>
      <c r="E107">
        <v>101677800</v>
      </c>
      <c r="F107">
        <v>122479700</v>
      </c>
      <c r="G107">
        <v>72997300</v>
      </c>
      <c r="H107">
        <v>63678500</v>
      </c>
      <c r="I107">
        <v>81111000</v>
      </c>
      <c r="J107">
        <v>66386700</v>
      </c>
      <c r="K107">
        <v>54707000</v>
      </c>
      <c r="L107">
        <v>64362600</v>
      </c>
      <c r="M107">
        <v>108244200</v>
      </c>
      <c r="N107">
        <v>87984400</v>
      </c>
      <c r="O107">
        <v>117722800</v>
      </c>
      <c r="P107">
        <v>62727200</v>
      </c>
    </row>
    <row r="108" spans="1:152" x14ac:dyDescent="0.25">
      <c r="A108" s="1" t="s">
        <v>55</v>
      </c>
      <c r="B108" t="s">
        <v>1157</v>
      </c>
      <c r="C108" t="s">
        <v>1186</v>
      </c>
      <c r="D108" s="2">
        <f>_xll.BDH(A108, "volume", B108, C108, "Direction", "H", "Period", "M","cols=94;rows=2")</f>
        <v>36556</v>
      </c>
      <c r="E108" s="2">
        <v>36585</v>
      </c>
      <c r="F108" s="2">
        <v>36616</v>
      </c>
      <c r="G108" s="2">
        <v>36644</v>
      </c>
      <c r="H108" s="2">
        <v>36677</v>
      </c>
      <c r="I108" s="2">
        <v>36707</v>
      </c>
      <c r="J108" s="2">
        <v>36738</v>
      </c>
      <c r="K108" s="2">
        <v>36769</v>
      </c>
      <c r="L108" s="2">
        <v>36798</v>
      </c>
      <c r="M108" s="2">
        <v>36830</v>
      </c>
      <c r="N108" s="2">
        <v>36860</v>
      </c>
      <c r="O108" s="2">
        <v>36889</v>
      </c>
      <c r="P108" s="2">
        <v>36922</v>
      </c>
      <c r="Q108" s="2">
        <v>36950</v>
      </c>
      <c r="R108" s="2">
        <v>36980</v>
      </c>
      <c r="S108" s="2">
        <v>37011</v>
      </c>
      <c r="T108" s="2">
        <v>37042</v>
      </c>
      <c r="U108" s="2">
        <v>37071</v>
      </c>
      <c r="V108" s="2">
        <v>37103</v>
      </c>
      <c r="W108" s="2">
        <v>37134</v>
      </c>
      <c r="X108" s="2">
        <v>37162</v>
      </c>
      <c r="Y108" s="2">
        <v>37195</v>
      </c>
      <c r="Z108" s="2">
        <v>37225</v>
      </c>
      <c r="AA108" s="2">
        <v>37256</v>
      </c>
      <c r="AB108" s="2">
        <v>37287</v>
      </c>
      <c r="AC108" s="2">
        <v>37315</v>
      </c>
      <c r="AD108" s="2">
        <v>37344</v>
      </c>
      <c r="AE108" s="2">
        <v>37376</v>
      </c>
      <c r="AF108" s="2">
        <v>37407</v>
      </c>
      <c r="AG108" s="2">
        <v>37435</v>
      </c>
      <c r="AH108" s="2">
        <v>37468</v>
      </c>
      <c r="AI108" s="2">
        <v>37498</v>
      </c>
      <c r="AJ108" s="2">
        <v>37529</v>
      </c>
      <c r="AK108" s="2">
        <v>37560</v>
      </c>
      <c r="AL108" s="2">
        <v>37589</v>
      </c>
      <c r="AM108" s="2">
        <v>37621</v>
      </c>
      <c r="AN108" s="2">
        <v>37652</v>
      </c>
      <c r="AO108" s="2">
        <v>37680</v>
      </c>
      <c r="AP108" s="2">
        <v>37711</v>
      </c>
      <c r="AQ108" s="2">
        <v>37741</v>
      </c>
      <c r="AR108" s="2">
        <v>37771</v>
      </c>
      <c r="AS108" s="2">
        <v>37802</v>
      </c>
      <c r="AT108" s="2">
        <v>37833</v>
      </c>
      <c r="AU108" s="2">
        <v>37862</v>
      </c>
      <c r="AV108" s="2">
        <v>37894</v>
      </c>
      <c r="AW108" s="2">
        <v>37925</v>
      </c>
      <c r="AX108" s="2">
        <v>37953</v>
      </c>
      <c r="AY108" s="2">
        <v>37986</v>
      </c>
      <c r="AZ108" s="2">
        <v>38016</v>
      </c>
      <c r="BA108" s="2">
        <v>38044</v>
      </c>
      <c r="BB108" s="2">
        <v>38077</v>
      </c>
      <c r="BC108" s="2">
        <v>38107</v>
      </c>
      <c r="BD108" s="2">
        <v>38138</v>
      </c>
      <c r="BE108" s="2">
        <v>38168</v>
      </c>
      <c r="BF108" s="2">
        <v>38198</v>
      </c>
      <c r="BG108" s="2">
        <v>38230</v>
      </c>
      <c r="BH108" s="2">
        <v>38260</v>
      </c>
      <c r="BI108" s="2">
        <v>38289</v>
      </c>
      <c r="BJ108" s="2">
        <v>38321</v>
      </c>
      <c r="BK108" s="2">
        <v>38352</v>
      </c>
      <c r="BL108" s="2">
        <v>38383</v>
      </c>
      <c r="BM108" s="2">
        <v>38411</v>
      </c>
      <c r="BN108" s="2">
        <v>38442</v>
      </c>
      <c r="BO108" s="2">
        <v>38471</v>
      </c>
      <c r="BP108" s="2">
        <v>38503</v>
      </c>
      <c r="BQ108" s="2">
        <v>38533</v>
      </c>
      <c r="BR108" s="2">
        <v>38562</v>
      </c>
      <c r="BS108" s="2">
        <v>38595</v>
      </c>
      <c r="BT108" s="2">
        <v>38625</v>
      </c>
      <c r="BU108" s="2">
        <v>38656</v>
      </c>
      <c r="BV108" s="2">
        <v>38686</v>
      </c>
      <c r="BW108" s="2">
        <v>38716</v>
      </c>
      <c r="BX108" s="2">
        <v>38748</v>
      </c>
      <c r="BY108" s="2">
        <v>38776</v>
      </c>
      <c r="BZ108" s="2">
        <v>38807</v>
      </c>
      <c r="CA108" s="2">
        <v>38835</v>
      </c>
      <c r="CB108" s="2">
        <v>38868</v>
      </c>
      <c r="CC108" s="2">
        <v>38898</v>
      </c>
      <c r="CD108" s="2">
        <v>38929</v>
      </c>
      <c r="CE108" s="2">
        <v>38960</v>
      </c>
      <c r="CF108" s="2">
        <v>38989</v>
      </c>
      <c r="CG108" s="2">
        <v>39021</v>
      </c>
      <c r="CH108" s="2">
        <v>39051</v>
      </c>
      <c r="CI108" s="2">
        <v>39080</v>
      </c>
      <c r="CJ108" s="2">
        <v>39113</v>
      </c>
      <c r="CK108" s="2">
        <v>39141</v>
      </c>
      <c r="CL108" s="2">
        <v>39171</v>
      </c>
      <c r="CM108" s="2">
        <v>39202</v>
      </c>
      <c r="CN108" s="2">
        <v>39233</v>
      </c>
      <c r="CO108" s="2">
        <v>39262</v>
      </c>
      <c r="CP108" s="2">
        <v>39294</v>
      </c>
      <c r="CQ108" s="2">
        <v>39325</v>
      </c>
      <c r="CR108" s="2">
        <v>39353</v>
      </c>
      <c r="CS108" s="2">
        <v>39386</v>
      </c>
    </row>
    <row r="109" spans="1:152" x14ac:dyDescent="0.25">
      <c r="A109" s="4"/>
      <c r="D109" s="3">
        <v>82478600</v>
      </c>
      <c r="E109">
        <v>122653600</v>
      </c>
      <c r="F109">
        <v>106300100</v>
      </c>
      <c r="G109">
        <v>59377200</v>
      </c>
      <c r="H109">
        <v>88090300</v>
      </c>
      <c r="I109">
        <v>60455600</v>
      </c>
      <c r="J109">
        <v>40889000</v>
      </c>
      <c r="K109">
        <v>47713900</v>
      </c>
      <c r="L109">
        <v>50458000</v>
      </c>
      <c r="M109">
        <v>73762900</v>
      </c>
      <c r="N109">
        <v>110698600</v>
      </c>
      <c r="O109">
        <v>94536700</v>
      </c>
      <c r="P109">
        <v>78558200</v>
      </c>
      <c r="Q109">
        <v>97427600</v>
      </c>
      <c r="R109">
        <v>126264900</v>
      </c>
      <c r="S109">
        <v>88212100</v>
      </c>
      <c r="T109">
        <v>77504200</v>
      </c>
      <c r="U109">
        <v>86856700</v>
      </c>
      <c r="V109">
        <v>77075900</v>
      </c>
      <c r="W109">
        <v>122038300</v>
      </c>
      <c r="X109">
        <v>104062200</v>
      </c>
      <c r="Y109">
        <v>140258400</v>
      </c>
      <c r="Z109">
        <v>116003800</v>
      </c>
      <c r="AA109">
        <v>236951400</v>
      </c>
      <c r="AB109">
        <v>127645800</v>
      </c>
      <c r="AC109">
        <v>113653900</v>
      </c>
      <c r="AD109">
        <v>166806000</v>
      </c>
      <c r="AE109">
        <v>110362400</v>
      </c>
      <c r="AF109">
        <v>109156000</v>
      </c>
      <c r="AG109">
        <v>102373900</v>
      </c>
      <c r="AH109">
        <v>89702900</v>
      </c>
      <c r="AI109">
        <v>102278900</v>
      </c>
      <c r="AJ109">
        <v>117486400</v>
      </c>
      <c r="AK109">
        <v>112013900</v>
      </c>
      <c r="AL109">
        <v>109898000</v>
      </c>
      <c r="AM109">
        <v>78599500</v>
      </c>
      <c r="AN109">
        <v>98595000</v>
      </c>
      <c r="AO109">
        <v>64820300</v>
      </c>
      <c r="AP109">
        <v>71048100</v>
      </c>
      <c r="AQ109">
        <v>58206300</v>
      </c>
      <c r="AR109">
        <v>68059000</v>
      </c>
      <c r="AS109">
        <v>112574700</v>
      </c>
      <c r="AT109">
        <v>103648700</v>
      </c>
      <c r="AU109">
        <v>74607000</v>
      </c>
      <c r="AV109">
        <v>99867200</v>
      </c>
      <c r="AW109">
        <v>90666000</v>
      </c>
      <c r="AX109">
        <v>50389000</v>
      </c>
      <c r="AY109">
        <v>60873200</v>
      </c>
      <c r="AZ109">
        <v>105357400</v>
      </c>
      <c r="BA109">
        <v>99671900</v>
      </c>
      <c r="BB109">
        <v>101061500</v>
      </c>
      <c r="BC109">
        <v>84903600</v>
      </c>
      <c r="BD109">
        <v>81424200</v>
      </c>
      <c r="BE109">
        <v>78680100</v>
      </c>
      <c r="BF109">
        <v>70144700</v>
      </c>
      <c r="BG109">
        <v>59257500</v>
      </c>
      <c r="BH109">
        <v>88432500</v>
      </c>
      <c r="BI109">
        <v>51261900</v>
      </c>
      <c r="BJ109">
        <v>56791100</v>
      </c>
      <c r="BK109">
        <v>91425600</v>
      </c>
      <c r="BL109">
        <v>69486000</v>
      </c>
      <c r="BM109">
        <v>59131800</v>
      </c>
      <c r="BN109">
        <v>84563500</v>
      </c>
      <c r="BO109">
        <v>71345400</v>
      </c>
      <c r="BP109">
        <v>64818700</v>
      </c>
      <c r="BQ109">
        <v>97904000</v>
      </c>
      <c r="BR109">
        <v>63063800</v>
      </c>
      <c r="BS109">
        <v>64090500</v>
      </c>
      <c r="BT109">
        <v>102548500</v>
      </c>
      <c r="BU109">
        <v>70906700</v>
      </c>
      <c r="BV109">
        <v>69908000</v>
      </c>
      <c r="BW109">
        <v>86694000</v>
      </c>
      <c r="BX109">
        <v>68543200</v>
      </c>
      <c r="BY109">
        <v>50449400</v>
      </c>
      <c r="BZ109">
        <v>67880400</v>
      </c>
      <c r="CA109">
        <v>49291500</v>
      </c>
      <c r="CB109">
        <v>59281500</v>
      </c>
      <c r="CC109">
        <v>73605100</v>
      </c>
      <c r="CD109">
        <v>60698400</v>
      </c>
      <c r="CE109">
        <v>58297900</v>
      </c>
      <c r="CF109">
        <v>44936200</v>
      </c>
      <c r="CG109">
        <v>57636700</v>
      </c>
      <c r="CH109">
        <v>48725600</v>
      </c>
      <c r="CI109">
        <v>56194800</v>
      </c>
      <c r="CJ109">
        <v>61658200</v>
      </c>
      <c r="CK109">
        <v>45831300</v>
      </c>
      <c r="CL109">
        <v>79231500</v>
      </c>
      <c r="CM109">
        <v>94324700</v>
      </c>
      <c r="CN109">
        <v>56225500</v>
      </c>
      <c r="CO109">
        <v>170141700</v>
      </c>
      <c r="CP109">
        <v>76791400</v>
      </c>
      <c r="CQ109">
        <v>90782300</v>
      </c>
      <c r="CR109">
        <v>69358700</v>
      </c>
      <c r="CS109">
        <v>29687800</v>
      </c>
    </row>
    <row r="110" spans="1:152" x14ac:dyDescent="0.25">
      <c r="A110" s="1" t="s">
        <v>56</v>
      </c>
      <c r="B110" t="s">
        <v>1157</v>
      </c>
      <c r="C110" t="s">
        <v>1187</v>
      </c>
      <c r="D110" s="2">
        <f>_xll.BDH(A110, "volume", B110, C110, "Direction", "H", "Period", "M","cols=58;rows=2")</f>
        <v>36556</v>
      </c>
      <c r="E110" s="2">
        <v>36585</v>
      </c>
      <c r="F110" s="2">
        <v>36616</v>
      </c>
      <c r="G110" s="2">
        <v>36644</v>
      </c>
      <c r="H110" s="2">
        <v>36677</v>
      </c>
      <c r="I110" s="2">
        <v>36707</v>
      </c>
      <c r="J110" s="2">
        <v>36738</v>
      </c>
      <c r="K110" s="2">
        <v>36769</v>
      </c>
      <c r="L110" s="2">
        <v>36798</v>
      </c>
      <c r="M110" s="2">
        <v>36830</v>
      </c>
      <c r="N110" s="2">
        <v>36860</v>
      </c>
      <c r="O110" s="2">
        <v>36889</v>
      </c>
      <c r="P110" s="2">
        <v>36922</v>
      </c>
      <c r="Q110" s="2">
        <v>36950</v>
      </c>
      <c r="R110" s="2">
        <v>36980</v>
      </c>
      <c r="S110" s="2">
        <v>37011</v>
      </c>
      <c r="T110" s="2">
        <v>37042</v>
      </c>
      <c r="U110" s="2">
        <v>37071</v>
      </c>
      <c r="V110" s="2">
        <v>37103</v>
      </c>
      <c r="W110" s="2">
        <v>37134</v>
      </c>
      <c r="X110" s="2">
        <v>37162</v>
      </c>
      <c r="Y110" s="2">
        <v>37195</v>
      </c>
      <c r="Z110" s="2">
        <v>37225</v>
      </c>
      <c r="AA110" s="2">
        <v>37256</v>
      </c>
      <c r="AB110" s="2">
        <v>37287</v>
      </c>
      <c r="AC110" s="2">
        <v>37315</v>
      </c>
      <c r="AD110" s="2">
        <v>37344</v>
      </c>
      <c r="AE110" s="2">
        <v>37376</v>
      </c>
      <c r="AF110" s="2">
        <v>37407</v>
      </c>
      <c r="AG110" s="2">
        <v>37435</v>
      </c>
      <c r="AH110" s="2">
        <v>37468</v>
      </c>
      <c r="AI110" s="2">
        <v>37498</v>
      </c>
      <c r="AJ110" s="2">
        <v>37529</v>
      </c>
      <c r="AK110" s="2">
        <v>37560</v>
      </c>
      <c r="AL110" s="2">
        <v>37589</v>
      </c>
      <c r="AM110" s="2">
        <v>37621</v>
      </c>
      <c r="AN110" s="2">
        <v>37652</v>
      </c>
      <c r="AO110" s="2">
        <v>37680</v>
      </c>
      <c r="AP110" s="2">
        <v>37711</v>
      </c>
      <c r="AQ110" s="2">
        <v>37741</v>
      </c>
      <c r="AR110" s="2">
        <v>37771</v>
      </c>
      <c r="AS110" s="2">
        <v>37802</v>
      </c>
      <c r="AT110" s="2">
        <v>37833</v>
      </c>
      <c r="AU110" s="2">
        <v>37862</v>
      </c>
      <c r="AV110" s="2">
        <v>37894</v>
      </c>
      <c r="AW110" s="2">
        <v>37925</v>
      </c>
      <c r="AX110" s="2">
        <v>37953</v>
      </c>
      <c r="AY110" s="2">
        <v>37986</v>
      </c>
      <c r="AZ110" s="2">
        <v>38016</v>
      </c>
      <c r="BA110" s="2">
        <v>38044</v>
      </c>
      <c r="BB110" s="2">
        <v>38077</v>
      </c>
      <c r="BC110" s="2">
        <v>38107</v>
      </c>
      <c r="BD110" s="2">
        <v>38138</v>
      </c>
      <c r="BE110" s="2">
        <v>38168</v>
      </c>
      <c r="BF110" s="2">
        <v>38198</v>
      </c>
      <c r="BG110" s="2">
        <v>38230</v>
      </c>
      <c r="BH110" s="2">
        <v>38260</v>
      </c>
      <c r="BI110" s="2">
        <v>38289</v>
      </c>
    </row>
    <row r="111" spans="1:152" x14ac:dyDescent="0.25">
      <c r="A111" s="4"/>
      <c r="D111" s="3">
        <v>28526600</v>
      </c>
      <c r="E111">
        <v>34341600</v>
      </c>
      <c r="F111">
        <v>51007800</v>
      </c>
      <c r="G111">
        <v>24725800</v>
      </c>
      <c r="H111">
        <v>29603600</v>
      </c>
      <c r="I111">
        <v>33463400</v>
      </c>
      <c r="J111">
        <v>22974000</v>
      </c>
      <c r="K111">
        <v>29999000</v>
      </c>
      <c r="L111">
        <v>29547000</v>
      </c>
      <c r="M111">
        <v>34597600</v>
      </c>
      <c r="N111">
        <v>29472400</v>
      </c>
      <c r="O111">
        <v>43974000</v>
      </c>
      <c r="P111">
        <v>60375400</v>
      </c>
      <c r="Q111">
        <v>37003000</v>
      </c>
      <c r="R111">
        <v>47371800</v>
      </c>
      <c r="S111">
        <v>37334800</v>
      </c>
      <c r="T111">
        <v>30680800</v>
      </c>
      <c r="U111">
        <v>33009800</v>
      </c>
      <c r="V111">
        <v>30873400</v>
      </c>
      <c r="W111">
        <v>34322900</v>
      </c>
      <c r="X111">
        <v>36343700</v>
      </c>
      <c r="Y111">
        <v>34952500</v>
      </c>
      <c r="Z111">
        <v>22307300</v>
      </c>
      <c r="AA111">
        <v>35140000</v>
      </c>
      <c r="AB111">
        <v>31209400</v>
      </c>
      <c r="AC111">
        <v>22525900</v>
      </c>
      <c r="AD111">
        <v>23179000</v>
      </c>
      <c r="AE111">
        <v>22529200</v>
      </c>
      <c r="AF111">
        <v>22571700</v>
      </c>
      <c r="AG111">
        <v>23102700</v>
      </c>
      <c r="AH111">
        <v>32488800</v>
      </c>
      <c r="AI111">
        <v>24601700</v>
      </c>
      <c r="AJ111">
        <v>20367100</v>
      </c>
      <c r="AK111">
        <v>30108900</v>
      </c>
      <c r="AL111">
        <v>23379000</v>
      </c>
      <c r="AM111">
        <v>19930100</v>
      </c>
      <c r="AN111">
        <v>25358500</v>
      </c>
      <c r="AO111">
        <v>22794200</v>
      </c>
      <c r="AP111">
        <v>34185200</v>
      </c>
      <c r="AQ111">
        <v>20919700</v>
      </c>
      <c r="AR111">
        <v>16141900</v>
      </c>
      <c r="AS111">
        <v>26560300</v>
      </c>
      <c r="AT111">
        <v>16085700</v>
      </c>
      <c r="AU111">
        <v>13295900</v>
      </c>
      <c r="AV111">
        <v>17616200</v>
      </c>
      <c r="AW111">
        <v>13927200</v>
      </c>
      <c r="AX111">
        <v>8584630</v>
      </c>
      <c r="AY111">
        <v>9013103</v>
      </c>
      <c r="AZ111">
        <v>13005100</v>
      </c>
      <c r="BA111">
        <v>11826885</v>
      </c>
      <c r="BB111">
        <v>12045408</v>
      </c>
      <c r="BC111">
        <v>9981297</v>
      </c>
      <c r="BD111">
        <v>16466327</v>
      </c>
      <c r="BE111">
        <v>35066479</v>
      </c>
      <c r="BF111">
        <v>23489263</v>
      </c>
      <c r="BG111">
        <v>15509643</v>
      </c>
      <c r="BH111">
        <v>15589325</v>
      </c>
      <c r="BI111">
        <v>16299217</v>
      </c>
    </row>
    <row r="112" spans="1:152" x14ac:dyDescent="0.25">
      <c r="A112" s="1" t="s">
        <v>57</v>
      </c>
      <c r="B112" t="s">
        <v>1157</v>
      </c>
      <c r="C112" t="s">
        <v>1197</v>
      </c>
      <c r="D112" s="2">
        <f>_xll.BDH(A112, "volume", B112, C112, "Direction", "H", "Period", "M","cols=39;rows=2")</f>
        <v>36556</v>
      </c>
      <c r="E112" s="2">
        <v>36585</v>
      </c>
      <c r="F112" s="2">
        <v>36616</v>
      </c>
      <c r="G112" s="2">
        <v>36644</v>
      </c>
      <c r="H112" s="2">
        <v>36677</v>
      </c>
      <c r="I112" s="2">
        <v>36707</v>
      </c>
      <c r="J112" s="2">
        <v>36738</v>
      </c>
      <c r="K112" s="2">
        <v>36769</v>
      </c>
      <c r="L112" s="2">
        <v>36798</v>
      </c>
      <c r="M112" s="2">
        <v>36830</v>
      </c>
      <c r="N112" s="2">
        <v>36860</v>
      </c>
      <c r="O112" s="2">
        <v>36889</v>
      </c>
      <c r="P112" s="2">
        <v>36922</v>
      </c>
      <c r="Q112" s="2">
        <v>36950</v>
      </c>
      <c r="R112" s="2">
        <v>36980</v>
      </c>
      <c r="S112" s="2">
        <v>37011</v>
      </c>
      <c r="T112" s="2">
        <v>37042</v>
      </c>
      <c r="U112" s="2">
        <v>37071</v>
      </c>
      <c r="V112" s="2">
        <v>37103</v>
      </c>
      <c r="W112" s="2">
        <v>37134</v>
      </c>
      <c r="X112" s="2">
        <v>37162</v>
      </c>
      <c r="Y112" s="2">
        <v>37195</v>
      </c>
      <c r="Z112" s="2">
        <v>37225</v>
      </c>
      <c r="AA112" s="2">
        <v>37256</v>
      </c>
      <c r="AB112" s="2">
        <v>37287</v>
      </c>
      <c r="AC112" s="2">
        <v>37315</v>
      </c>
      <c r="AD112" s="2">
        <v>37344</v>
      </c>
      <c r="AE112" s="2">
        <v>37376</v>
      </c>
      <c r="AF112" s="2">
        <v>37407</v>
      </c>
      <c r="AG112" s="2">
        <v>37435</v>
      </c>
      <c r="AH112" s="2">
        <v>37468</v>
      </c>
      <c r="AI112" s="2">
        <v>37498</v>
      </c>
      <c r="AJ112" s="2">
        <v>37529</v>
      </c>
      <c r="AK112" s="2">
        <v>37560</v>
      </c>
      <c r="AL112" s="2">
        <v>37589</v>
      </c>
      <c r="AM112" s="2">
        <v>37621</v>
      </c>
      <c r="AN112" s="2">
        <v>37652</v>
      </c>
      <c r="AO112" s="2">
        <v>37680</v>
      </c>
      <c r="AP112" s="2">
        <v>37711</v>
      </c>
    </row>
    <row r="113" spans="1:106" x14ac:dyDescent="0.25">
      <c r="A113" s="4"/>
      <c r="D113" s="3">
        <v>29676300</v>
      </c>
      <c r="E113">
        <v>32376700</v>
      </c>
      <c r="F113">
        <v>33635100</v>
      </c>
      <c r="G113">
        <v>34802300</v>
      </c>
      <c r="H113">
        <v>36095100</v>
      </c>
      <c r="I113">
        <v>33657000</v>
      </c>
      <c r="J113">
        <v>22033600</v>
      </c>
      <c r="K113">
        <v>28264200</v>
      </c>
      <c r="L113">
        <v>35733700</v>
      </c>
      <c r="M113">
        <v>35828000</v>
      </c>
      <c r="N113">
        <v>26681700</v>
      </c>
      <c r="O113">
        <v>29582900</v>
      </c>
      <c r="P113">
        <v>37397500</v>
      </c>
      <c r="Q113">
        <v>32295100</v>
      </c>
      <c r="R113">
        <v>46776900</v>
      </c>
      <c r="S113">
        <v>38720600</v>
      </c>
      <c r="T113">
        <v>36688200</v>
      </c>
      <c r="U113">
        <v>32355200</v>
      </c>
      <c r="V113">
        <v>34934200</v>
      </c>
      <c r="W113">
        <v>44031400</v>
      </c>
      <c r="X113">
        <v>49224400</v>
      </c>
      <c r="Y113">
        <v>62312800</v>
      </c>
      <c r="Z113">
        <v>44776100</v>
      </c>
      <c r="AA113">
        <v>56997000</v>
      </c>
      <c r="AB113">
        <v>67902500</v>
      </c>
      <c r="AC113">
        <v>87272300</v>
      </c>
      <c r="AD113">
        <v>54700300</v>
      </c>
      <c r="AE113">
        <v>54485300</v>
      </c>
      <c r="AF113">
        <v>72529300</v>
      </c>
      <c r="AG113">
        <v>59117000</v>
      </c>
      <c r="AH113">
        <v>99318400</v>
      </c>
      <c r="AI113">
        <v>107657800</v>
      </c>
      <c r="AJ113">
        <v>91433300</v>
      </c>
      <c r="AK113">
        <v>168645200</v>
      </c>
      <c r="AL113">
        <v>210314800</v>
      </c>
      <c r="AM113">
        <v>68850300</v>
      </c>
      <c r="AN113">
        <v>86760000</v>
      </c>
      <c r="AO113">
        <v>52821700</v>
      </c>
      <c r="AP113">
        <v>165586100</v>
      </c>
    </row>
    <row r="114" spans="1:106" x14ac:dyDescent="0.25">
      <c r="A114" s="1" t="s">
        <v>58</v>
      </c>
      <c r="B114" t="s">
        <v>1157</v>
      </c>
      <c r="C114" t="s">
        <v>1185</v>
      </c>
      <c r="D114" s="2">
        <f>_xll.BDH(A114, "volume", B114, C114, "Direction", "H", "Period", "M","cols=7;rows=2")</f>
        <v>36556</v>
      </c>
      <c r="E114" s="2">
        <v>36585</v>
      </c>
      <c r="F114" s="2">
        <v>36616</v>
      </c>
      <c r="G114" s="2">
        <v>36644</v>
      </c>
      <c r="H114" s="2">
        <v>36677</v>
      </c>
      <c r="I114" s="2">
        <v>36707</v>
      </c>
      <c r="J114" s="2">
        <v>36738</v>
      </c>
    </row>
    <row r="115" spans="1:106" x14ac:dyDescent="0.25">
      <c r="A115" s="4"/>
      <c r="D115" s="3">
        <v>2888100</v>
      </c>
      <c r="E115">
        <v>5069100</v>
      </c>
      <c r="F115">
        <v>11302700</v>
      </c>
      <c r="G115">
        <v>4462700</v>
      </c>
      <c r="H115">
        <v>15369700</v>
      </c>
      <c r="I115">
        <v>10116900</v>
      </c>
      <c r="J115">
        <v>15500</v>
      </c>
    </row>
    <row r="116" spans="1:106" x14ac:dyDescent="0.25">
      <c r="A116" s="1" t="s">
        <v>59</v>
      </c>
      <c r="B116" t="s">
        <v>1157</v>
      </c>
      <c r="C116" t="s">
        <v>1185</v>
      </c>
      <c r="D116" s="2">
        <f>_xll.BDH(A116, "volume", B116, C116, "Direction", "H", "Period", "M","cols=3;rows=2")</f>
        <v>36556</v>
      </c>
      <c r="E116" s="2">
        <v>36585</v>
      </c>
      <c r="F116" s="2">
        <v>36616</v>
      </c>
    </row>
    <row r="117" spans="1:106" x14ac:dyDescent="0.25">
      <c r="A117" s="4"/>
      <c r="D117" s="3">
        <v>42336800</v>
      </c>
      <c r="E117">
        <v>55431700</v>
      </c>
      <c r="F117">
        <v>88981800</v>
      </c>
    </row>
    <row r="118" spans="1:106" x14ac:dyDescent="0.25">
      <c r="A118" s="1" t="s">
        <v>60</v>
      </c>
      <c r="B118" t="s">
        <v>1157</v>
      </c>
      <c r="C118" t="s">
        <v>1185</v>
      </c>
      <c r="D118" s="2">
        <f>_xll.BDH(A118, "volume", B118, C118, "Direction", "H", "Period", "M","cols=12;rows=2")</f>
        <v>36556</v>
      </c>
      <c r="E118" s="2">
        <v>36585</v>
      </c>
      <c r="F118" s="2">
        <v>36616</v>
      </c>
      <c r="G118" s="2">
        <v>36644</v>
      </c>
      <c r="H118" s="2">
        <v>36677</v>
      </c>
      <c r="I118" s="2">
        <v>36707</v>
      </c>
      <c r="J118" s="2">
        <v>36738</v>
      </c>
      <c r="K118" s="2">
        <v>36769</v>
      </c>
      <c r="L118" s="2">
        <v>36798</v>
      </c>
      <c r="M118" s="2">
        <v>36830</v>
      </c>
      <c r="N118" s="2">
        <v>36860</v>
      </c>
      <c r="O118" s="2">
        <v>36889</v>
      </c>
    </row>
    <row r="119" spans="1:106" x14ac:dyDescent="0.25">
      <c r="A119" s="4"/>
      <c r="D119" s="3">
        <v>31782600</v>
      </c>
      <c r="E119">
        <v>22354800</v>
      </c>
      <c r="F119">
        <v>26030100</v>
      </c>
      <c r="G119">
        <v>20011300</v>
      </c>
      <c r="H119">
        <v>17937500</v>
      </c>
      <c r="I119">
        <v>51478700</v>
      </c>
      <c r="J119">
        <v>29086600</v>
      </c>
      <c r="K119">
        <v>27291100</v>
      </c>
      <c r="L119">
        <v>25809600</v>
      </c>
      <c r="M119">
        <v>40150400</v>
      </c>
      <c r="N119">
        <v>40020200</v>
      </c>
      <c r="O119">
        <v>72333500</v>
      </c>
    </row>
    <row r="120" spans="1:106" x14ac:dyDescent="0.25">
      <c r="A120" s="1" t="s">
        <v>61</v>
      </c>
      <c r="B120" t="s">
        <v>1157</v>
      </c>
      <c r="C120" t="s">
        <v>1198</v>
      </c>
      <c r="D120" s="2">
        <f>_xll.BDH(A120, "volume", B120, C120, "Direction", "H", "Period", "M","cols=101;rows=2")</f>
        <v>36556</v>
      </c>
      <c r="E120" s="2">
        <v>36585</v>
      </c>
      <c r="F120" s="2">
        <v>36616</v>
      </c>
      <c r="G120" s="2">
        <v>36644</v>
      </c>
      <c r="H120" s="2">
        <v>36677</v>
      </c>
      <c r="I120" s="2">
        <v>36707</v>
      </c>
      <c r="J120" s="2">
        <v>36738</v>
      </c>
      <c r="K120" s="2">
        <v>36769</v>
      </c>
      <c r="L120" s="2">
        <v>36798</v>
      </c>
      <c r="M120" s="2">
        <v>36830</v>
      </c>
      <c r="N120" s="2">
        <v>36860</v>
      </c>
      <c r="O120" s="2">
        <v>36889</v>
      </c>
      <c r="P120" s="2">
        <v>36922</v>
      </c>
      <c r="Q120" s="2">
        <v>36950</v>
      </c>
      <c r="R120" s="2">
        <v>36980</v>
      </c>
      <c r="S120" s="2">
        <v>37011</v>
      </c>
      <c r="T120" s="2">
        <v>37042</v>
      </c>
      <c r="U120" s="2">
        <v>37071</v>
      </c>
      <c r="V120" s="2">
        <v>37103</v>
      </c>
      <c r="W120" s="2">
        <v>37134</v>
      </c>
      <c r="X120" s="2">
        <v>37162</v>
      </c>
      <c r="Y120" s="2">
        <v>37195</v>
      </c>
      <c r="Z120" s="2">
        <v>37225</v>
      </c>
      <c r="AA120" s="2">
        <v>37256</v>
      </c>
      <c r="AB120" s="2">
        <v>37287</v>
      </c>
      <c r="AC120" s="2">
        <v>37315</v>
      </c>
      <c r="AD120" s="2">
        <v>37344</v>
      </c>
      <c r="AE120" s="2">
        <v>37376</v>
      </c>
      <c r="AF120" s="2">
        <v>37407</v>
      </c>
      <c r="AG120" s="2">
        <v>37435</v>
      </c>
      <c r="AH120" s="2">
        <v>37468</v>
      </c>
      <c r="AI120" s="2">
        <v>37498</v>
      </c>
      <c r="AJ120" s="2">
        <v>37529</v>
      </c>
      <c r="AK120" s="2">
        <v>37560</v>
      </c>
      <c r="AL120" s="2">
        <v>37589</v>
      </c>
      <c r="AM120" s="2">
        <v>37621</v>
      </c>
      <c r="AN120" s="2">
        <v>37652</v>
      </c>
      <c r="AO120" s="2">
        <v>37680</v>
      </c>
      <c r="AP120" s="2">
        <v>37711</v>
      </c>
      <c r="AQ120" s="2">
        <v>37741</v>
      </c>
      <c r="AR120" s="2">
        <v>37771</v>
      </c>
      <c r="AS120" s="2">
        <v>37802</v>
      </c>
      <c r="AT120" s="2">
        <v>37833</v>
      </c>
      <c r="AU120" s="2">
        <v>37862</v>
      </c>
      <c r="AV120" s="2">
        <v>37894</v>
      </c>
      <c r="AW120" s="2">
        <v>37925</v>
      </c>
      <c r="AX120" s="2">
        <v>37953</v>
      </c>
      <c r="AY120" s="2">
        <v>37986</v>
      </c>
      <c r="AZ120" s="2">
        <v>38016</v>
      </c>
      <c r="BA120" s="2">
        <v>38044</v>
      </c>
      <c r="BB120" s="2">
        <v>38077</v>
      </c>
      <c r="BC120" s="2">
        <v>38107</v>
      </c>
      <c r="BD120" s="2">
        <v>38138</v>
      </c>
      <c r="BE120" s="2">
        <v>38168</v>
      </c>
      <c r="BF120" s="2">
        <v>38198</v>
      </c>
      <c r="BG120" s="2">
        <v>38230</v>
      </c>
      <c r="BH120" s="2">
        <v>38260</v>
      </c>
      <c r="BI120" s="2">
        <v>38289</v>
      </c>
      <c r="BJ120" s="2">
        <v>38321</v>
      </c>
      <c r="BK120" s="2">
        <v>38352</v>
      </c>
      <c r="BL120" s="2">
        <v>38383</v>
      </c>
      <c r="BM120" s="2">
        <v>38411</v>
      </c>
      <c r="BN120" s="2">
        <v>38442</v>
      </c>
      <c r="BO120" s="2">
        <v>38471</v>
      </c>
      <c r="BP120" s="2">
        <v>38503</v>
      </c>
      <c r="BQ120" s="2">
        <v>38533</v>
      </c>
      <c r="BR120" s="2">
        <v>38562</v>
      </c>
      <c r="BS120" s="2">
        <v>38595</v>
      </c>
      <c r="BT120" s="2">
        <v>38625</v>
      </c>
      <c r="BU120" s="2">
        <v>38656</v>
      </c>
      <c r="BV120" s="2">
        <v>38686</v>
      </c>
      <c r="BW120" s="2">
        <v>38716</v>
      </c>
      <c r="BX120" s="2">
        <v>38748</v>
      </c>
      <c r="BY120" s="2">
        <v>38776</v>
      </c>
      <c r="BZ120" s="2">
        <v>38807</v>
      </c>
      <c r="CA120" s="2">
        <v>38835</v>
      </c>
      <c r="CB120" s="2">
        <v>38868</v>
      </c>
      <c r="CC120" s="2">
        <v>38898</v>
      </c>
      <c r="CD120" s="2">
        <v>38929</v>
      </c>
      <c r="CE120" s="2">
        <v>38960</v>
      </c>
      <c r="CF120" s="2">
        <v>38989</v>
      </c>
      <c r="CG120" s="2">
        <v>39021</v>
      </c>
      <c r="CH120" s="2">
        <v>39051</v>
      </c>
      <c r="CI120" s="2">
        <v>39080</v>
      </c>
      <c r="CJ120" s="2">
        <v>39113</v>
      </c>
      <c r="CK120" s="2">
        <v>39141</v>
      </c>
      <c r="CL120" s="2">
        <v>39171</v>
      </c>
      <c r="CM120" s="2">
        <v>39202</v>
      </c>
      <c r="CN120" s="2">
        <v>39233</v>
      </c>
      <c r="CO120" s="2">
        <v>39262</v>
      </c>
      <c r="CP120" s="2">
        <v>39294</v>
      </c>
      <c r="CQ120" s="2">
        <v>39325</v>
      </c>
      <c r="CR120" s="2">
        <v>39353</v>
      </c>
      <c r="CS120" s="2">
        <v>39386</v>
      </c>
      <c r="CT120" s="2">
        <v>39416</v>
      </c>
      <c r="CU120" s="2">
        <v>39447</v>
      </c>
      <c r="CV120" s="2">
        <v>39478</v>
      </c>
      <c r="CW120" s="2">
        <v>39507</v>
      </c>
      <c r="CX120" s="2">
        <v>39538</v>
      </c>
      <c r="CY120" s="2">
        <v>39568</v>
      </c>
      <c r="CZ120" s="2">
        <v>39598</v>
      </c>
    </row>
    <row r="121" spans="1:106" x14ac:dyDescent="0.25">
      <c r="A121" s="4"/>
      <c r="D121" s="3">
        <v>11426000</v>
      </c>
      <c r="E121">
        <v>9562200</v>
      </c>
      <c r="F121">
        <v>19264300</v>
      </c>
      <c r="G121">
        <v>15250900</v>
      </c>
      <c r="H121">
        <v>12593800</v>
      </c>
      <c r="I121">
        <v>12371200</v>
      </c>
      <c r="J121">
        <v>20628600</v>
      </c>
      <c r="K121">
        <v>25143200</v>
      </c>
      <c r="L121">
        <v>30498700</v>
      </c>
      <c r="M121">
        <v>44334500</v>
      </c>
      <c r="N121">
        <v>21484500</v>
      </c>
      <c r="O121">
        <v>18479700</v>
      </c>
      <c r="P121">
        <v>24087000</v>
      </c>
      <c r="Q121">
        <v>15661800</v>
      </c>
      <c r="R121">
        <v>26279600</v>
      </c>
      <c r="S121">
        <v>20333400</v>
      </c>
      <c r="T121">
        <v>15112200</v>
      </c>
      <c r="U121">
        <v>14551900</v>
      </c>
      <c r="V121">
        <v>12779600</v>
      </c>
      <c r="W121">
        <v>17084700</v>
      </c>
      <c r="X121">
        <v>15391500</v>
      </c>
      <c r="Y121">
        <v>21252800</v>
      </c>
      <c r="Z121">
        <v>20876600</v>
      </c>
      <c r="AA121">
        <v>13378500</v>
      </c>
      <c r="AB121">
        <v>17711400</v>
      </c>
      <c r="AC121">
        <v>16635800</v>
      </c>
      <c r="AD121">
        <v>18239700</v>
      </c>
      <c r="AE121">
        <v>25339200</v>
      </c>
      <c r="AF121">
        <v>14552200</v>
      </c>
      <c r="AG121">
        <v>17390900</v>
      </c>
      <c r="AH121">
        <v>25938400</v>
      </c>
      <c r="AI121">
        <v>25093500</v>
      </c>
      <c r="AJ121">
        <v>20338000</v>
      </c>
      <c r="AK121">
        <v>25500900</v>
      </c>
      <c r="AL121">
        <v>20047800</v>
      </c>
      <c r="AM121">
        <v>17983600</v>
      </c>
      <c r="AN121">
        <v>22963500</v>
      </c>
      <c r="AO121">
        <v>17552500</v>
      </c>
      <c r="AP121">
        <v>30922800</v>
      </c>
      <c r="AQ121">
        <v>25739000</v>
      </c>
      <c r="AR121">
        <v>25292200</v>
      </c>
      <c r="AS121">
        <v>27509900</v>
      </c>
      <c r="AT121">
        <v>27193500</v>
      </c>
      <c r="AU121">
        <v>21050500</v>
      </c>
      <c r="AV121">
        <v>21805400</v>
      </c>
      <c r="AW121">
        <v>17402800</v>
      </c>
      <c r="AX121">
        <v>17335100</v>
      </c>
      <c r="AY121">
        <v>20434300</v>
      </c>
      <c r="AZ121">
        <v>17580900</v>
      </c>
      <c r="BA121">
        <v>15153600</v>
      </c>
      <c r="BB121">
        <v>25551800</v>
      </c>
      <c r="BC121">
        <v>21164800</v>
      </c>
      <c r="BD121">
        <v>22515300</v>
      </c>
      <c r="BE121">
        <v>19040700</v>
      </c>
      <c r="BF121">
        <v>19498400</v>
      </c>
      <c r="BG121">
        <v>17653600</v>
      </c>
      <c r="BH121">
        <v>21993400</v>
      </c>
      <c r="BI121">
        <v>20905600</v>
      </c>
      <c r="BJ121">
        <v>14995600</v>
      </c>
      <c r="BK121">
        <v>20668500</v>
      </c>
      <c r="BL121">
        <v>15946200</v>
      </c>
      <c r="BM121">
        <v>15199000</v>
      </c>
      <c r="BN121">
        <v>21647100</v>
      </c>
      <c r="BO121">
        <v>22296800</v>
      </c>
      <c r="BP121">
        <v>25707900</v>
      </c>
      <c r="BQ121">
        <v>21719800</v>
      </c>
      <c r="BR121">
        <v>15835000</v>
      </c>
      <c r="BS121">
        <v>22391200</v>
      </c>
      <c r="BT121">
        <v>23880800</v>
      </c>
      <c r="BU121">
        <v>22056500</v>
      </c>
      <c r="BV121">
        <v>15055800</v>
      </c>
      <c r="BW121">
        <v>19091600</v>
      </c>
      <c r="BX121">
        <v>17096700</v>
      </c>
      <c r="BY121">
        <v>18533100</v>
      </c>
      <c r="BZ121">
        <v>22952200</v>
      </c>
      <c r="CA121">
        <v>18545000</v>
      </c>
      <c r="CB121">
        <v>22513000</v>
      </c>
      <c r="CC121">
        <v>30308200</v>
      </c>
      <c r="CD121">
        <v>19191500</v>
      </c>
      <c r="CE121">
        <v>25255500</v>
      </c>
      <c r="CF121">
        <v>24785600</v>
      </c>
      <c r="CG121">
        <v>21182200</v>
      </c>
      <c r="CH121">
        <v>19843400</v>
      </c>
      <c r="CI121">
        <v>17515700</v>
      </c>
      <c r="CJ121">
        <v>18916500</v>
      </c>
      <c r="CK121">
        <v>24808400</v>
      </c>
      <c r="CL121">
        <v>50054500</v>
      </c>
      <c r="CM121">
        <v>23386700</v>
      </c>
      <c r="CN121">
        <v>23146900</v>
      </c>
      <c r="CO121">
        <v>45985600</v>
      </c>
      <c r="CP121">
        <v>51223400</v>
      </c>
      <c r="CQ121">
        <v>111289200</v>
      </c>
      <c r="CR121">
        <v>54963700</v>
      </c>
      <c r="CS121">
        <v>40718800</v>
      </c>
      <c r="CT121">
        <v>53738100</v>
      </c>
      <c r="CU121">
        <v>38434600</v>
      </c>
      <c r="CV121">
        <v>65177600</v>
      </c>
      <c r="CW121">
        <v>43743800</v>
      </c>
      <c r="CX121">
        <v>206547000</v>
      </c>
      <c r="CY121">
        <v>41376200</v>
      </c>
      <c r="CZ121">
        <v>29177600</v>
      </c>
    </row>
    <row r="122" spans="1:106" x14ac:dyDescent="0.25">
      <c r="A122" s="1" t="s">
        <v>62</v>
      </c>
      <c r="B122" t="s">
        <v>1157</v>
      </c>
      <c r="C122" t="s">
        <v>1185</v>
      </c>
      <c r="D122" s="2">
        <f>_xll.BDH(A122, "volume", B122, C122, "Direction", "H", "Period", "M","cols=7;rows=2")</f>
        <v>36556</v>
      </c>
      <c r="E122" s="2">
        <v>36585</v>
      </c>
      <c r="F122" s="2">
        <v>36616</v>
      </c>
      <c r="G122" s="2">
        <v>36644</v>
      </c>
      <c r="H122" s="2">
        <v>36677</v>
      </c>
      <c r="I122" s="2">
        <v>36707</v>
      </c>
      <c r="J122" s="2">
        <v>36738</v>
      </c>
    </row>
    <row r="123" spans="1:106" x14ac:dyDescent="0.25">
      <c r="A123" s="4"/>
      <c r="D123" s="3">
        <v>16206200</v>
      </c>
      <c r="E123">
        <v>19541100</v>
      </c>
      <c r="F123">
        <v>26471400</v>
      </c>
      <c r="G123">
        <v>50725800</v>
      </c>
      <c r="H123">
        <v>30997400</v>
      </c>
      <c r="I123">
        <v>21577600</v>
      </c>
      <c r="J123">
        <v>8180400</v>
      </c>
    </row>
    <row r="124" spans="1:106" x14ac:dyDescent="0.25">
      <c r="A124" s="1" t="s">
        <v>63</v>
      </c>
      <c r="B124" t="s">
        <v>1157</v>
      </c>
      <c r="C124" t="s">
        <v>1198</v>
      </c>
      <c r="D124" s="2">
        <f>_xll.BDH(A124, "volume", B124, C124, "Direction", "H", "Period", "M","cols=103;rows=2")</f>
        <v>36556</v>
      </c>
      <c r="E124" s="2">
        <v>36585</v>
      </c>
      <c r="F124" s="2">
        <v>36616</v>
      </c>
      <c r="G124" s="2">
        <v>36644</v>
      </c>
      <c r="H124" s="2">
        <v>36677</v>
      </c>
      <c r="I124" s="2">
        <v>36707</v>
      </c>
      <c r="J124" s="2">
        <v>36738</v>
      </c>
      <c r="K124" s="2">
        <v>36769</v>
      </c>
      <c r="L124" s="2">
        <v>36798</v>
      </c>
      <c r="M124" s="2">
        <v>36830</v>
      </c>
      <c r="N124" s="2">
        <v>36860</v>
      </c>
      <c r="O124" s="2">
        <v>36889</v>
      </c>
      <c r="P124" s="2">
        <v>36922</v>
      </c>
      <c r="Q124" s="2">
        <v>36950</v>
      </c>
      <c r="R124" s="2">
        <v>36980</v>
      </c>
      <c r="S124" s="2">
        <v>37011</v>
      </c>
      <c r="T124" s="2">
        <v>37042</v>
      </c>
      <c r="U124" s="2">
        <v>37071</v>
      </c>
      <c r="V124" s="2">
        <v>37103</v>
      </c>
      <c r="W124" s="2">
        <v>37134</v>
      </c>
      <c r="X124" s="2">
        <v>37162</v>
      </c>
      <c r="Y124" s="2">
        <v>37195</v>
      </c>
      <c r="Z124" s="2">
        <v>37225</v>
      </c>
      <c r="AA124" s="2">
        <v>37256</v>
      </c>
      <c r="AB124" s="2">
        <v>37287</v>
      </c>
      <c r="AC124" s="2">
        <v>37315</v>
      </c>
      <c r="AD124" s="2">
        <v>37344</v>
      </c>
      <c r="AE124" s="2">
        <v>37376</v>
      </c>
      <c r="AF124" s="2">
        <v>37407</v>
      </c>
      <c r="AG124" s="2">
        <v>37435</v>
      </c>
      <c r="AH124" s="2">
        <v>37468</v>
      </c>
      <c r="AI124" s="2">
        <v>37498</v>
      </c>
      <c r="AJ124" s="2">
        <v>37529</v>
      </c>
      <c r="AK124" s="2">
        <v>37560</v>
      </c>
      <c r="AL124" s="2">
        <v>37589</v>
      </c>
      <c r="AM124" s="2">
        <v>37621</v>
      </c>
      <c r="AN124" s="2">
        <v>37652</v>
      </c>
      <c r="AO124" s="2">
        <v>37680</v>
      </c>
      <c r="AP124" s="2">
        <v>37711</v>
      </c>
      <c r="AQ124" s="2">
        <v>37741</v>
      </c>
      <c r="AR124" s="2">
        <v>37771</v>
      </c>
      <c r="AS124" s="2">
        <v>37802</v>
      </c>
      <c r="AT124" s="2">
        <v>37833</v>
      </c>
      <c r="AU124" s="2">
        <v>37862</v>
      </c>
      <c r="AV124" s="2">
        <v>37894</v>
      </c>
      <c r="AW124" s="2">
        <v>37925</v>
      </c>
      <c r="AX124" s="2">
        <v>37953</v>
      </c>
      <c r="AY124" s="2">
        <v>37986</v>
      </c>
      <c r="AZ124" s="2">
        <v>38016</v>
      </c>
      <c r="BA124" s="2">
        <v>38044</v>
      </c>
      <c r="BB124" s="2">
        <v>38077</v>
      </c>
      <c r="BC124" s="2">
        <v>38107</v>
      </c>
      <c r="BD124" s="2">
        <v>38138</v>
      </c>
      <c r="BE124" s="2">
        <v>38168</v>
      </c>
      <c r="BF124" s="2">
        <v>38198</v>
      </c>
      <c r="BG124" s="2">
        <v>38230</v>
      </c>
      <c r="BH124" s="2">
        <v>38260</v>
      </c>
      <c r="BI124" s="2">
        <v>38289</v>
      </c>
      <c r="BJ124" s="2">
        <v>38321</v>
      </c>
      <c r="BK124" s="2">
        <v>38352</v>
      </c>
      <c r="BL124" s="2">
        <v>38383</v>
      </c>
      <c r="BM124" s="2">
        <v>38411</v>
      </c>
      <c r="BN124" s="2">
        <v>38442</v>
      </c>
      <c r="BO124" s="2">
        <v>38471</v>
      </c>
      <c r="BP124" s="2">
        <v>38503</v>
      </c>
      <c r="BQ124" s="2">
        <v>38533</v>
      </c>
      <c r="BR124" s="2">
        <v>38562</v>
      </c>
      <c r="BS124" s="2">
        <v>38595</v>
      </c>
      <c r="BT124" s="2">
        <v>38625</v>
      </c>
      <c r="BU124" s="2">
        <v>38656</v>
      </c>
      <c r="BV124" s="2">
        <v>38686</v>
      </c>
      <c r="BW124" s="2">
        <v>38716</v>
      </c>
      <c r="BX124" s="2">
        <v>38748</v>
      </c>
      <c r="BY124" s="2">
        <v>38776</v>
      </c>
      <c r="BZ124" s="2">
        <v>38807</v>
      </c>
      <c r="CA124" s="2">
        <v>38835</v>
      </c>
      <c r="CB124" s="2">
        <v>38868</v>
      </c>
      <c r="CC124" s="2">
        <v>38898</v>
      </c>
      <c r="CD124" s="2">
        <v>38929</v>
      </c>
      <c r="CE124" s="2">
        <v>38960</v>
      </c>
      <c r="CF124" s="2">
        <v>38989</v>
      </c>
      <c r="CG124" s="2">
        <v>39021</v>
      </c>
      <c r="CH124" s="2">
        <v>39051</v>
      </c>
      <c r="CI124" s="2">
        <v>39080</v>
      </c>
      <c r="CJ124" s="2">
        <v>39113</v>
      </c>
      <c r="CK124" s="2">
        <v>39141</v>
      </c>
      <c r="CL124" s="2">
        <v>39171</v>
      </c>
      <c r="CM124" s="2">
        <v>39202</v>
      </c>
      <c r="CN124" s="2">
        <v>39233</v>
      </c>
      <c r="CO124" s="2">
        <v>39262</v>
      </c>
      <c r="CP124" s="2">
        <v>39294</v>
      </c>
      <c r="CQ124" s="2">
        <v>39325</v>
      </c>
      <c r="CR124" s="2">
        <v>39353</v>
      </c>
      <c r="CS124" s="2">
        <v>39386</v>
      </c>
      <c r="CT124" s="2">
        <v>39416</v>
      </c>
      <c r="CU124" s="2">
        <v>39447</v>
      </c>
      <c r="CV124" s="2">
        <v>39478</v>
      </c>
      <c r="CW124" s="2">
        <v>39507</v>
      </c>
      <c r="CX124" s="2">
        <v>39538</v>
      </c>
      <c r="CY124" s="2">
        <v>39568</v>
      </c>
      <c r="CZ124" s="2">
        <v>39598</v>
      </c>
      <c r="DA124" s="2">
        <v>39629</v>
      </c>
      <c r="DB124" s="2">
        <v>39660</v>
      </c>
    </row>
    <row r="125" spans="1:106" x14ac:dyDescent="0.25">
      <c r="A125" s="4"/>
      <c r="D125" s="3">
        <v>27852400</v>
      </c>
      <c r="E125">
        <v>45286000</v>
      </c>
      <c r="F125">
        <v>74465300</v>
      </c>
      <c r="G125">
        <v>31261700</v>
      </c>
      <c r="H125">
        <v>31998000</v>
      </c>
      <c r="I125">
        <v>39636500</v>
      </c>
      <c r="J125">
        <v>45417000</v>
      </c>
      <c r="K125">
        <v>103024700</v>
      </c>
      <c r="L125">
        <v>112530400</v>
      </c>
      <c r="M125">
        <v>88845700</v>
      </c>
      <c r="N125">
        <v>48272300</v>
      </c>
      <c r="O125">
        <v>54397100</v>
      </c>
      <c r="P125">
        <v>75698400</v>
      </c>
      <c r="Q125">
        <v>46008500</v>
      </c>
      <c r="R125">
        <v>56268100</v>
      </c>
      <c r="S125">
        <v>57526600</v>
      </c>
      <c r="T125">
        <v>50404400</v>
      </c>
      <c r="U125">
        <v>43993900</v>
      </c>
      <c r="V125">
        <v>40045400</v>
      </c>
      <c r="W125">
        <v>45100600</v>
      </c>
      <c r="X125">
        <v>68800600</v>
      </c>
      <c r="Y125">
        <v>63996100</v>
      </c>
      <c r="Z125">
        <v>61791900</v>
      </c>
      <c r="AA125">
        <v>41538000</v>
      </c>
      <c r="AB125">
        <v>61369600</v>
      </c>
      <c r="AC125">
        <v>60325800</v>
      </c>
      <c r="AD125">
        <v>60396400</v>
      </c>
      <c r="AE125">
        <v>48248400</v>
      </c>
      <c r="AF125">
        <v>61533200</v>
      </c>
      <c r="AG125">
        <v>120376900</v>
      </c>
      <c r="AH125">
        <v>142425700</v>
      </c>
      <c r="AI125">
        <v>100134100</v>
      </c>
      <c r="AJ125">
        <v>64642200</v>
      </c>
      <c r="AK125">
        <v>95450000</v>
      </c>
      <c r="AL125">
        <v>55177600</v>
      </c>
      <c r="AM125">
        <v>63857700</v>
      </c>
      <c r="AN125">
        <v>61486200</v>
      </c>
      <c r="AO125">
        <v>67868500</v>
      </c>
      <c r="AP125">
        <v>90379100</v>
      </c>
      <c r="AQ125">
        <v>93018200</v>
      </c>
      <c r="AR125">
        <v>69540100</v>
      </c>
      <c r="AS125">
        <v>55658900</v>
      </c>
      <c r="AT125">
        <v>68394100</v>
      </c>
      <c r="AU125">
        <v>57117300</v>
      </c>
      <c r="AV125">
        <v>86782800</v>
      </c>
      <c r="AW125">
        <v>78348300</v>
      </c>
      <c r="AX125">
        <v>49364000</v>
      </c>
      <c r="AY125">
        <v>51919500</v>
      </c>
      <c r="AZ125">
        <v>56702600</v>
      </c>
      <c r="BA125">
        <v>57354500</v>
      </c>
      <c r="BB125">
        <v>77393300</v>
      </c>
      <c r="BC125">
        <v>50769500</v>
      </c>
      <c r="BD125">
        <v>68925200</v>
      </c>
      <c r="BE125">
        <v>98184600</v>
      </c>
      <c r="BF125">
        <v>63708400</v>
      </c>
      <c r="BG125">
        <v>59169400</v>
      </c>
      <c r="BH125">
        <v>64660800</v>
      </c>
      <c r="BI125">
        <v>63565400</v>
      </c>
      <c r="BJ125">
        <v>47659500</v>
      </c>
      <c r="BK125">
        <v>57590200</v>
      </c>
      <c r="BL125">
        <v>66737000</v>
      </c>
      <c r="BM125">
        <v>64851200</v>
      </c>
      <c r="BN125">
        <v>68390000</v>
      </c>
      <c r="BO125">
        <v>67773600</v>
      </c>
      <c r="BP125">
        <v>64950800</v>
      </c>
      <c r="BQ125">
        <v>63566200</v>
      </c>
      <c r="BR125">
        <v>35829600</v>
      </c>
      <c r="BS125">
        <v>38724300</v>
      </c>
      <c r="BT125">
        <v>38580500</v>
      </c>
      <c r="BU125">
        <v>46121400</v>
      </c>
      <c r="BV125">
        <v>42219500</v>
      </c>
      <c r="BW125">
        <v>37952700</v>
      </c>
      <c r="BX125">
        <v>52118300</v>
      </c>
      <c r="BY125">
        <v>56939400</v>
      </c>
      <c r="BZ125">
        <v>53993800</v>
      </c>
      <c r="CA125">
        <v>32773600</v>
      </c>
      <c r="CB125">
        <v>49964200</v>
      </c>
      <c r="CC125">
        <v>40001300</v>
      </c>
      <c r="CD125">
        <v>34361000</v>
      </c>
      <c r="CE125">
        <v>40696400</v>
      </c>
      <c r="CF125">
        <v>26805100</v>
      </c>
      <c r="CG125">
        <v>69262900</v>
      </c>
      <c r="CH125">
        <v>85177400</v>
      </c>
      <c r="CI125">
        <v>34517800</v>
      </c>
      <c r="CJ125">
        <v>65330500</v>
      </c>
      <c r="CK125">
        <v>34990100</v>
      </c>
      <c r="CL125">
        <v>69966500</v>
      </c>
      <c r="CM125">
        <v>51617300</v>
      </c>
      <c r="CN125">
        <v>57221600</v>
      </c>
      <c r="CO125">
        <v>38759100</v>
      </c>
      <c r="CP125">
        <v>36583600</v>
      </c>
      <c r="CQ125">
        <v>50110600</v>
      </c>
      <c r="CR125">
        <v>33162300</v>
      </c>
      <c r="CS125">
        <v>49651800</v>
      </c>
      <c r="CT125">
        <v>59324100</v>
      </c>
      <c r="CU125">
        <v>38813700</v>
      </c>
      <c r="CV125">
        <v>86427400</v>
      </c>
      <c r="CW125">
        <v>63505200</v>
      </c>
      <c r="CX125">
        <v>97406000</v>
      </c>
      <c r="CY125">
        <v>47944500</v>
      </c>
      <c r="CZ125">
        <v>77618100</v>
      </c>
      <c r="DA125">
        <v>46356900</v>
      </c>
      <c r="DB125">
        <v>59509100</v>
      </c>
    </row>
    <row r="126" spans="1:106" x14ac:dyDescent="0.25">
      <c r="A126" s="1" t="s">
        <v>64</v>
      </c>
      <c r="B126" t="s">
        <v>1157</v>
      </c>
      <c r="C126" t="s">
        <v>1190</v>
      </c>
      <c r="D126" s="2">
        <f>_xll.BDH(A126, "volume", B126, C126, "Direction", "H", "Period", "M","cols=36;rows=2")</f>
        <v>36556</v>
      </c>
      <c r="E126" s="2">
        <v>36585</v>
      </c>
      <c r="F126" s="2">
        <v>36616</v>
      </c>
      <c r="G126" s="2">
        <v>36644</v>
      </c>
      <c r="H126" s="2">
        <v>36677</v>
      </c>
      <c r="I126" s="2">
        <v>36707</v>
      </c>
      <c r="J126" s="2">
        <v>36738</v>
      </c>
      <c r="K126" s="2">
        <v>36769</v>
      </c>
      <c r="L126" s="2">
        <v>36798</v>
      </c>
      <c r="M126" s="2">
        <v>36830</v>
      </c>
      <c r="N126" s="2">
        <v>36860</v>
      </c>
      <c r="O126" s="2">
        <v>36889</v>
      </c>
      <c r="P126" s="2">
        <v>36922</v>
      </c>
      <c r="Q126" s="2">
        <v>36950</v>
      </c>
      <c r="R126" s="2">
        <v>36980</v>
      </c>
      <c r="S126" s="2">
        <v>37011</v>
      </c>
      <c r="T126" s="2">
        <v>37042</v>
      </c>
      <c r="U126" s="2">
        <v>37071</v>
      </c>
      <c r="V126" s="2">
        <v>37103</v>
      </c>
      <c r="W126" s="2">
        <v>37134</v>
      </c>
      <c r="X126" s="2">
        <v>37162</v>
      </c>
      <c r="Y126" s="2">
        <v>37195</v>
      </c>
      <c r="Z126" s="2">
        <v>37225</v>
      </c>
      <c r="AA126" s="2">
        <v>37256</v>
      </c>
      <c r="AB126" s="2">
        <v>37287</v>
      </c>
      <c r="AC126" s="2">
        <v>37315</v>
      </c>
      <c r="AD126" s="2">
        <v>37344</v>
      </c>
      <c r="AE126" s="2">
        <v>37376</v>
      </c>
      <c r="AF126" s="2">
        <v>37407</v>
      </c>
      <c r="AG126" s="2">
        <v>37435</v>
      </c>
      <c r="AH126" s="2">
        <v>37468</v>
      </c>
      <c r="AI126" s="2">
        <v>37498</v>
      </c>
      <c r="AJ126" s="2">
        <v>37529</v>
      </c>
      <c r="AK126" s="2">
        <v>37560</v>
      </c>
      <c r="AL126" s="2">
        <v>37589</v>
      </c>
      <c r="AM126" s="2">
        <v>37621</v>
      </c>
    </row>
    <row r="127" spans="1:106" x14ac:dyDescent="0.25">
      <c r="A127" s="4"/>
      <c r="D127" s="3">
        <v>5878700</v>
      </c>
      <c r="E127">
        <v>6781800</v>
      </c>
      <c r="F127">
        <v>17901800</v>
      </c>
      <c r="G127">
        <v>7271300</v>
      </c>
      <c r="H127">
        <v>8699700</v>
      </c>
      <c r="I127">
        <v>8298900</v>
      </c>
      <c r="J127">
        <v>8572200</v>
      </c>
      <c r="K127">
        <v>8627500</v>
      </c>
      <c r="L127">
        <v>12697500</v>
      </c>
      <c r="M127">
        <v>9233100</v>
      </c>
      <c r="N127">
        <v>10541200</v>
      </c>
      <c r="O127">
        <v>10821000</v>
      </c>
      <c r="P127">
        <v>10106100</v>
      </c>
      <c r="Q127">
        <v>8302000</v>
      </c>
      <c r="R127">
        <v>10010200</v>
      </c>
      <c r="S127">
        <v>7260100</v>
      </c>
      <c r="T127">
        <v>12936000</v>
      </c>
      <c r="U127">
        <v>7731200</v>
      </c>
      <c r="V127">
        <v>7271600</v>
      </c>
      <c r="W127">
        <v>8655600</v>
      </c>
      <c r="X127">
        <v>14501900</v>
      </c>
      <c r="Y127">
        <v>12478900</v>
      </c>
      <c r="Z127">
        <v>7985300</v>
      </c>
      <c r="AA127">
        <v>6811400</v>
      </c>
      <c r="AB127">
        <v>11348000</v>
      </c>
      <c r="AC127">
        <v>38259400</v>
      </c>
      <c r="AD127">
        <v>25023900</v>
      </c>
      <c r="AE127">
        <v>29804300</v>
      </c>
      <c r="AF127">
        <v>26597100</v>
      </c>
      <c r="AG127">
        <v>19739300</v>
      </c>
      <c r="AH127">
        <v>46518500</v>
      </c>
      <c r="AI127">
        <v>21508300</v>
      </c>
      <c r="AJ127">
        <v>20056600</v>
      </c>
      <c r="AK127">
        <v>28933500</v>
      </c>
      <c r="AL127">
        <v>18675100</v>
      </c>
      <c r="AM127">
        <v>6329000</v>
      </c>
    </row>
    <row r="128" spans="1:106" x14ac:dyDescent="0.25">
      <c r="A128" s="1" t="s">
        <v>65</v>
      </c>
      <c r="B128" t="s">
        <v>1157</v>
      </c>
      <c r="C128" t="s">
        <v>1183</v>
      </c>
      <c r="D128" s="2">
        <f>_xll.BDH(A128, "volume", B128, C128, "Direction", "H", "Period", "M","cols=78;rows=2")</f>
        <v>36556</v>
      </c>
      <c r="E128" s="2">
        <v>36585</v>
      </c>
      <c r="F128" s="2">
        <v>36616</v>
      </c>
      <c r="G128" s="2">
        <v>36644</v>
      </c>
      <c r="H128" s="2">
        <v>36677</v>
      </c>
      <c r="I128" s="2">
        <v>36707</v>
      </c>
      <c r="J128" s="2">
        <v>36738</v>
      </c>
      <c r="K128" s="2">
        <v>36769</v>
      </c>
      <c r="L128" s="2">
        <v>36798</v>
      </c>
      <c r="M128" s="2">
        <v>36830</v>
      </c>
      <c r="N128" s="2">
        <v>36860</v>
      </c>
      <c r="O128" s="2">
        <v>36889</v>
      </c>
      <c r="P128" s="2">
        <v>36922</v>
      </c>
      <c r="Q128" s="2">
        <v>36950</v>
      </c>
      <c r="R128" s="2">
        <v>36980</v>
      </c>
      <c r="S128" s="2">
        <v>37011</v>
      </c>
      <c r="T128" s="2">
        <v>37042</v>
      </c>
      <c r="U128" s="2">
        <v>37071</v>
      </c>
      <c r="V128" s="2">
        <v>37103</v>
      </c>
      <c r="W128" s="2">
        <v>37134</v>
      </c>
      <c r="X128" s="2">
        <v>37162</v>
      </c>
      <c r="Y128" s="2">
        <v>37195</v>
      </c>
      <c r="Z128" s="2">
        <v>37225</v>
      </c>
      <c r="AA128" s="2">
        <v>37256</v>
      </c>
      <c r="AB128" s="2">
        <v>37287</v>
      </c>
      <c r="AC128" s="2">
        <v>37315</v>
      </c>
      <c r="AD128" s="2">
        <v>37344</v>
      </c>
      <c r="AE128" s="2">
        <v>37376</v>
      </c>
      <c r="AF128" s="2">
        <v>37407</v>
      </c>
      <c r="AG128" s="2">
        <v>37435</v>
      </c>
      <c r="AH128" s="2">
        <v>37468</v>
      </c>
      <c r="AI128" s="2">
        <v>37498</v>
      </c>
      <c r="AJ128" s="2">
        <v>37529</v>
      </c>
      <c r="AK128" s="2">
        <v>37560</v>
      </c>
      <c r="AL128" s="2">
        <v>37589</v>
      </c>
      <c r="AM128" s="2">
        <v>37621</v>
      </c>
      <c r="AN128" s="2">
        <v>37652</v>
      </c>
      <c r="AO128" s="2">
        <v>37680</v>
      </c>
      <c r="AP128" s="2">
        <v>37711</v>
      </c>
      <c r="AQ128" s="2">
        <v>37741</v>
      </c>
      <c r="AR128" s="2">
        <v>37771</v>
      </c>
      <c r="AS128" s="2">
        <v>37802</v>
      </c>
      <c r="AT128" s="2">
        <v>37833</v>
      </c>
      <c r="AU128" s="2">
        <v>37862</v>
      </c>
      <c r="AV128" s="2">
        <v>37894</v>
      </c>
      <c r="AW128" s="2">
        <v>37925</v>
      </c>
      <c r="AX128" s="2">
        <v>37953</v>
      </c>
      <c r="AY128" s="2">
        <v>37986</v>
      </c>
      <c r="AZ128" s="2">
        <v>38016</v>
      </c>
      <c r="BA128" s="2">
        <v>38044</v>
      </c>
      <c r="BB128" s="2">
        <v>38077</v>
      </c>
      <c r="BC128" s="2">
        <v>38107</v>
      </c>
      <c r="BD128" s="2">
        <v>38138</v>
      </c>
      <c r="BE128" s="2">
        <v>38168</v>
      </c>
      <c r="BF128" s="2">
        <v>38198</v>
      </c>
      <c r="BG128" s="2">
        <v>38230</v>
      </c>
      <c r="BH128" s="2">
        <v>38260</v>
      </c>
      <c r="BI128" s="2">
        <v>38289</v>
      </c>
      <c r="BJ128" s="2">
        <v>38321</v>
      </c>
      <c r="BK128" s="2">
        <v>38352</v>
      </c>
      <c r="BL128" s="2">
        <v>38383</v>
      </c>
      <c r="BM128" s="2">
        <v>38411</v>
      </c>
      <c r="BN128" s="2">
        <v>38442</v>
      </c>
      <c r="BO128" s="2">
        <v>38471</v>
      </c>
      <c r="BP128" s="2">
        <v>38503</v>
      </c>
      <c r="BQ128" s="2">
        <v>38533</v>
      </c>
      <c r="BR128" s="2">
        <v>38562</v>
      </c>
      <c r="BS128" s="2">
        <v>38595</v>
      </c>
      <c r="BT128" s="2">
        <v>38625</v>
      </c>
      <c r="BU128" s="2">
        <v>38656</v>
      </c>
      <c r="BV128" s="2">
        <v>38686</v>
      </c>
      <c r="BW128" s="2">
        <v>38716</v>
      </c>
      <c r="BX128" s="2">
        <v>38748</v>
      </c>
      <c r="BY128" s="2">
        <v>38776</v>
      </c>
      <c r="BZ128" s="2">
        <v>38807</v>
      </c>
      <c r="CA128" s="2">
        <v>38835</v>
      </c>
      <c r="CB128" s="2">
        <v>38868</v>
      </c>
      <c r="CC128" s="2">
        <v>38898</v>
      </c>
    </row>
    <row r="129" spans="1:108" x14ac:dyDescent="0.25">
      <c r="A129" s="4"/>
      <c r="D129" s="3">
        <v>7633000</v>
      </c>
      <c r="E129">
        <v>13687100</v>
      </c>
      <c r="F129">
        <v>11256600</v>
      </c>
      <c r="G129">
        <v>7883500</v>
      </c>
      <c r="H129">
        <v>7748700</v>
      </c>
      <c r="I129">
        <v>7815600</v>
      </c>
      <c r="J129">
        <v>5260500</v>
      </c>
      <c r="K129">
        <v>5609000</v>
      </c>
      <c r="L129">
        <v>6253400</v>
      </c>
      <c r="M129">
        <v>7252200</v>
      </c>
      <c r="N129">
        <v>8485000</v>
      </c>
      <c r="O129">
        <v>8074200</v>
      </c>
      <c r="P129">
        <v>8011600</v>
      </c>
      <c r="Q129">
        <v>11056900</v>
      </c>
      <c r="R129">
        <v>13970800</v>
      </c>
      <c r="S129">
        <v>10412100</v>
      </c>
      <c r="T129">
        <v>8683300</v>
      </c>
      <c r="U129">
        <v>11539800</v>
      </c>
      <c r="V129">
        <v>8104300</v>
      </c>
      <c r="W129">
        <v>6572800</v>
      </c>
      <c r="X129">
        <v>7736400</v>
      </c>
      <c r="Y129">
        <v>8409400</v>
      </c>
      <c r="Z129">
        <v>7412900</v>
      </c>
      <c r="AA129">
        <v>6690900</v>
      </c>
      <c r="AB129">
        <v>10211000</v>
      </c>
      <c r="AC129">
        <v>9091500</v>
      </c>
      <c r="AD129">
        <v>9933600</v>
      </c>
      <c r="AE129">
        <v>12848500</v>
      </c>
      <c r="AF129">
        <v>8545800</v>
      </c>
      <c r="AG129">
        <v>16031100</v>
      </c>
      <c r="AH129">
        <v>13817800</v>
      </c>
      <c r="AI129">
        <v>9045800</v>
      </c>
      <c r="AJ129">
        <v>7527200</v>
      </c>
      <c r="AK129">
        <v>12426800</v>
      </c>
      <c r="AL129">
        <v>9764900</v>
      </c>
      <c r="AM129">
        <v>9252400</v>
      </c>
      <c r="AN129">
        <v>8939800</v>
      </c>
      <c r="AO129">
        <v>11553500</v>
      </c>
      <c r="AP129">
        <v>9355400</v>
      </c>
      <c r="AQ129">
        <v>13861100</v>
      </c>
      <c r="AR129">
        <v>9190900</v>
      </c>
      <c r="AS129">
        <v>9782400</v>
      </c>
      <c r="AT129">
        <v>9773200</v>
      </c>
      <c r="AU129">
        <v>8793600</v>
      </c>
      <c r="AV129">
        <v>10069200</v>
      </c>
      <c r="AW129">
        <v>9993300</v>
      </c>
      <c r="AX129">
        <v>6628700</v>
      </c>
      <c r="AY129">
        <v>10081900</v>
      </c>
      <c r="AZ129">
        <v>7701300</v>
      </c>
      <c r="BA129">
        <v>6928400</v>
      </c>
      <c r="BB129">
        <v>8152400</v>
      </c>
      <c r="BC129">
        <v>6854100</v>
      </c>
      <c r="BD129">
        <v>6354500</v>
      </c>
      <c r="BE129">
        <v>7223600</v>
      </c>
      <c r="BF129">
        <v>8427000</v>
      </c>
      <c r="BG129">
        <v>11960300</v>
      </c>
      <c r="BH129">
        <v>7277500</v>
      </c>
      <c r="BI129">
        <v>10508500</v>
      </c>
      <c r="BJ129">
        <v>7210600</v>
      </c>
      <c r="BK129">
        <v>8309200</v>
      </c>
      <c r="BL129">
        <v>8591000</v>
      </c>
      <c r="BM129">
        <v>7107500</v>
      </c>
      <c r="BN129">
        <v>8619400</v>
      </c>
      <c r="BO129">
        <v>12630100</v>
      </c>
      <c r="BP129">
        <v>13187800</v>
      </c>
      <c r="BQ129">
        <v>9706000</v>
      </c>
      <c r="BR129">
        <v>8150800</v>
      </c>
      <c r="BS129">
        <v>8106700</v>
      </c>
      <c r="BT129">
        <v>6474500</v>
      </c>
      <c r="BU129">
        <v>7297800</v>
      </c>
      <c r="BV129">
        <v>6773600</v>
      </c>
      <c r="BW129">
        <v>8033300</v>
      </c>
      <c r="BX129">
        <v>65324000</v>
      </c>
      <c r="BY129">
        <v>15571200</v>
      </c>
      <c r="BZ129">
        <v>15877800</v>
      </c>
      <c r="CA129">
        <v>22974500</v>
      </c>
      <c r="CB129">
        <v>28690100</v>
      </c>
      <c r="CC129">
        <v>4202700</v>
      </c>
    </row>
    <row r="130" spans="1:108" x14ac:dyDescent="0.25">
      <c r="A130" s="1" t="s">
        <v>66</v>
      </c>
      <c r="B130" t="s">
        <v>1157</v>
      </c>
      <c r="C130" t="s">
        <v>1185</v>
      </c>
      <c r="D130" s="2">
        <f>_xll.BDH(A130, "volume", B130, C130, "Direction", "H", "Period", "M","cols=4;rows=2")</f>
        <v>36556</v>
      </c>
      <c r="E130" s="2">
        <v>36585</v>
      </c>
      <c r="F130" s="2">
        <v>36616</v>
      </c>
      <c r="G130" s="2">
        <v>36644</v>
      </c>
    </row>
    <row r="131" spans="1:108" x14ac:dyDescent="0.25">
      <c r="A131" s="4"/>
      <c r="D131" s="3">
        <v>43586100</v>
      </c>
      <c r="E131">
        <v>45314400</v>
      </c>
      <c r="F131">
        <v>49668300</v>
      </c>
      <c r="G131">
        <v>48661000</v>
      </c>
    </row>
    <row r="132" spans="1:108" x14ac:dyDescent="0.25">
      <c r="A132" s="1" t="s">
        <v>67</v>
      </c>
      <c r="B132" t="s">
        <v>1157</v>
      </c>
      <c r="C132" t="s">
        <v>1185</v>
      </c>
      <c r="D132" s="2">
        <f>_xll.BDH(A132, "volume", B132, C132, "Direction", "H", "Period", "M","cols=11;rows=2")</f>
        <v>36556</v>
      </c>
      <c r="E132" s="2">
        <v>36585</v>
      </c>
      <c r="F132" s="2">
        <v>36616</v>
      </c>
      <c r="G132" s="2">
        <v>36644</v>
      </c>
      <c r="H132" s="2">
        <v>36677</v>
      </c>
      <c r="I132" s="2">
        <v>36707</v>
      </c>
      <c r="J132" s="2">
        <v>36738</v>
      </c>
      <c r="K132" s="2">
        <v>36769</v>
      </c>
      <c r="L132" s="2">
        <v>36798</v>
      </c>
      <c r="M132" s="2">
        <v>36830</v>
      </c>
      <c r="N132" s="2">
        <v>36860</v>
      </c>
    </row>
    <row r="133" spans="1:108" x14ac:dyDescent="0.25">
      <c r="A133" s="4"/>
      <c r="D133" s="3">
        <v>12436900</v>
      </c>
      <c r="E133">
        <v>11130000</v>
      </c>
      <c r="F133">
        <v>17185400</v>
      </c>
      <c r="G133">
        <v>15433600</v>
      </c>
      <c r="H133">
        <v>17331100</v>
      </c>
      <c r="I133">
        <v>17820100</v>
      </c>
      <c r="J133">
        <v>41459700</v>
      </c>
      <c r="K133">
        <v>11230100</v>
      </c>
      <c r="L133">
        <v>8059100</v>
      </c>
      <c r="M133">
        <v>21135600</v>
      </c>
      <c r="N133">
        <v>5806600</v>
      </c>
    </row>
    <row r="134" spans="1:108" x14ac:dyDescent="0.25">
      <c r="A134" s="1" t="s">
        <v>68</v>
      </c>
      <c r="B134" t="s">
        <v>1157</v>
      </c>
      <c r="C134" t="s">
        <v>1198</v>
      </c>
      <c r="D134" s="2">
        <f>_xll.BDH(A134, "volume", B134, C134, "Direction", "H", "Period", "M","cols=105;rows=2")</f>
        <v>36556</v>
      </c>
      <c r="E134" s="2">
        <v>36585</v>
      </c>
      <c r="F134" s="2">
        <v>36616</v>
      </c>
      <c r="G134" s="2">
        <v>36644</v>
      </c>
      <c r="H134" s="2">
        <v>36677</v>
      </c>
      <c r="I134" s="2">
        <v>36707</v>
      </c>
      <c r="J134" s="2">
        <v>36738</v>
      </c>
      <c r="K134" s="2">
        <v>36769</v>
      </c>
      <c r="L134" s="2">
        <v>36798</v>
      </c>
      <c r="M134" s="2">
        <v>36830</v>
      </c>
      <c r="N134" s="2">
        <v>36860</v>
      </c>
      <c r="O134" s="2">
        <v>36889</v>
      </c>
      <c r="P134" s="2">
        <v>36922</v>
      </c>
      <c r="Q134" s="2">
        <v>36950</v>
      </c>
      <c r="R134" s="2">
        <v>36980</v>
      </c>
      <c r="S134" s="2">
        <v>37011</v>
      </c>
      <c r="T134" s="2">
        <v>37042</v>
      </c>
      <c r="U134" s="2">
        <v>37071</v>
      </c>
      <c r="V134" s="2">
        <v>37103</v>
      </c>
      <c r="W134" s="2">
        <v>37134</v>
      </c>
      <c r="X134" s="2">
        <v>37162</v>
      </c>
      <c r="Y134" s="2">
        <v>37195</v>
      </c>
      <c r="Z134" s="2">
        <v>37225</v>
      </c>
      <c r="AA134" s="2">
        <v>37256</v>
      </c>
      <c r="AB134" s="2">
        <v>37287</v>
      </c>
      <c r="AC134" s="2">
        <v>37315</v>
      </c>
      <c r="AD134" s="2">
        <v>37344</v>
      </c>
      <c r="AE134" s="2">
        <v>37376</v>
      </c>
      <c r="AF134" s="2">
        <v>37407</v>
      </c>
      <c r="AG134" s="2">
        <v>37435</v>
      </c>
      <c r="AH134" s="2">
        <v>37468</v>
      </c>
      <c r="AI134" s="2">
        <v>37498</v>
      </c>
      <c r="AJ134" s="2">
        <v>37529</v>
      </c>
      <c r="AK134" s="2">
        <v>37560</v>
      </c>
      <c r="AL134" s="2">
        <v>37589</v>
      </c>
      <c r="AM134" s="2">
        <v>37621</v>
      </c>
      <c r="AN134" s="2">
        <v>37652</v>
      </c>
      <c r="AO134" s="2">
        <v>37680</v>
      </c>
      <c r="AP134" s="2">
        <v>37711</v>
      </c>
      <c r="AQ134" s="2">
        <v>37741</v>
      </c>
      <c r="AR134" s="2">
        <v>37771</v>
      </c>
      <c r="AS134" s="2">
        <v>37802</v>
      </c>
      <c r="AT134" s="2">
        <v>37833</v>
      </c>
      <c r="AU134" s="2">
        <v>37862</v>
      </c>
      <c r="AV134" s="2">
        <v>37894</v>
      </c>
      <c r="AW134" s="2">
        <v>37925</v>
      </c>
      <c r="AX134" s="2">
        <v>37953</v>
      </c>
      <c r="AY134" s="2">
        <v>37986</v>
      </c>
      <c r="AZ134" s="2">
        <v>38016</v>
      </c>
      <c r="BA134" s="2">
        <v>38044</v>
      </c>
      <c r="BB134" s="2">
        <v>38077</v>
      </c>
      <c r="BC134" s="2">
        <v>38107</v>
      </c>
      <c r="BD134" s="2">
        <v>38138</v>
      </c>
      <c r="BE134" s="2">
        <v>38168</v>
      </c>
      <c r="BF134" s="2">
        <v>38198</v>
      </c>
      <c r="BG134" s="2">
        <v>38230</v>
      </c>
      <c r="BH134" s="2">
        <v>38260</v>
      </c>
      <c r="BI134" s="2">
        <v>38289</v>
      </c>
      <c r="BJ134" s="2">
        <v>38321</v>
      </c>
      <c r="BK134" s="2">
        <v>38352</v>
      </c>
      <c r="BL134" s="2">
        <v>38383</v>
      </c>
      <c r="BM134" s="2">
        <v>38411</v>
      </c>
      <c r="BN134" s="2">
        <v>38442</v>
      </c>
      <c r="BO134" s="2">
        <v>38471</v>
      </c>
      <c r="BP134" s="2">
        <v>38503</v>
      </c>
      <c r="BQ134" s="2">
        <v>38533</v>
      </c>
      <c r="BR134" s="2">
        <v>38562</v>
      </c>
      <c r="BS134" s="2">
        <v>38595</v>
      </c>
      <c r="BT134" s="2">
        <v>38625</v>
      </c>
      <c r="BU134" s="2">
        <v>38656</v>
      </c>
      <c r="BV134" s="2">
        <v>38686</v>
      </c>
      <c r="BW134" s="2">
        <v>38716</v>
      </c>
      <c r="BX134" s="2">
        <v>38748</v>
      </c>
      <c r="BY134" s="2">
        <v>38776</v>
      </c>
      <c r="BZ134" s="2">
        <v>38807</v>
      </c>
      <c r="CA134" s="2">
        <v>38835</v>
      </c>
      <c r="CB134" s="2">
        <v>38868</v>
      </c>
      <c r="CC134" s="2">
        <v>38898</v>
      </c>
      <c r="CD134" s="2">
        <v>38929</v>
      </c>
      <c r="CE134" s="2">
        <v>38960</v>
      </c>
      <c r="CF134" s="2">
        <v>38989</v>
      </c>
      <c r="CG134" s="2">
        <v>39021</v>
      </c>
      <c r="CH134" s="2">
        <v>39051</v>
      </c>
      <c r="CI134" s="2">
        <v>39080</v>
      </c>
      <c r="CJ134" s="2">
        <v>39113</v>
      </c>
      <c r="CK134" s="2">
        <v>39141</v>
      </c>
      <c r="CL134" s="2">
        <v>39171</v>
      </c>
      <c r="CM134" s="2">
        <v>39202</v>
      </c>
      <c r="CN134" s="2">
        <v>39233</v>
      </c>
      <c r="CO134" s="2">
        <v>39262</v>
      </c>
      <c r="CP134" s="2">
        <v>39294</v>
      </c>
      <c r="CQ134" s="2">
        <v>39325</v>
      </c>
      <c r="CR134" s="2">
        <v>39353</v>
      </c>
      <c r="CS134" s="2">
        <v>39386</v>
      </c>
      <c r="CT134" s="2">
        <v>39416</v>
      </c>
      <c r="CU134" s="2">
        <v>39447</v>
      </c>
      <c r="CV134" s="2">
        <v>39478</v>
      </c>
      <c r="CW134" s="2">
        <v>39507</v>
      </c>
      <c r="CX134" s="2">
        <v>39538</v>
      </c>
      <c r="CY134" s="2">
        <v>39568</v>
      </c>
      <c r="CZ134" s="2">
        <v>39598</v>
      </c>
      <c r="DA134" s="2">
        <v>39629</v>
      </c>
      <c r="DB134" s="2">
        <v>39660</v>
      </c>
      <c r="DC134" s="2">
        <v>39689</v>
      </c>
      <c r="DD134" s="2">
        <v>39721</v>
      </c>
    </row>
    <row r="135" spans="1:108" x14ac:dyDescent="0.25">
      <c r="A135" s="4"/>
      <c r="D135" s="3">
        <v>7296500</v>
      </c>
      <c r="E135">
        <v>10487000</v>
      </c>
      <c r="F135">
        <v>24763800</v>
      </c>
      <c r="G135">
        <v>10193800</v>
      </c>
      <c r="H135">
        <v>8518700</v>
      </c>
      <c r="I135">
        <v>10402500</v>
      </c>
      <c r="J135">
        <v>6948200</v>
      </c>
      <c r="K135">
        <v>11096600</v>
      </c>
      <c r="L135">
        <v>5872000</v>
      </c>
      <c r="M135">
        <v>6348700</v>
      </c>
      <c r="N135">
        <v>12551600</v>
      </c>
      <c r="O135">
        <v>9333100</v>
      </c>
      <c r="P135">
        <v>10811000</v>
      </c>
      <c r="Q135">
        <v>10283100</v>
      </c>
      <c r="R135">
        <v>16677900</v>
      </c>
      <c r="S135">
        <v>9733600</v>
      </c>
      <c r="T135">
        <v>12838600</v>
      </c>
      <c r="U135">
        <v>6911600</v>
      </c>
      <c r="V135">
        <v>9033300</v>
      </c>
      <c r="W135">
        <v>9995800</v>
      </c>
      <c r="X135">
        <v>9743700</v>
      </c>
      <c r="Y135">
        <v>10021300</v>
      </c>
      <c r="Z135">
        <v>12985000</v>
      </c>
      <c r="AA135">
        <v>11762800</v>
      </c>
      <c r="AB135">
        <v>11322100</v>
      </c>
      <c r="AC135">
        <v>15868700</v>
      </c>
      <c r="AD135">
        <v>16200100</v>
      </c>
      <c r="AE135">
        <v>14573300</v>
      </c>
      <c r="AF135">
        <v>15893300</v>
      </c>
      <c r="AG135">
        <v>22039200</v>
      </c>
      <c r="AH135">
        <v>27161900</v>
      </c>
      <c r="AI135">
        <v>27020500</v>
      </c>
      <c r="AJ135">
        <v>26451100</v>
      </c>
      <c r="AK135">
        <v>33765600</v>
      </c>
      <c r="AL135">
        <v>34113000</v>
      </c>
      <c r="AM135">
        <v>21026900</v>
      </c>
      <c r="AN135">
        <v>23641100</v>
      </c>
      <c r="AO135">
        <v>20116200</v>
      </c>
      <c r="AP135">
        <v>15430600</v>
      </c>
      <c r="AQ135">
        <v>15467800</v>
      </c>
      <c r="AR135">
        <v>28274400</v>
      </c>
      <c r="AS135">
        <v>19005900</v>
      </c>
      <c r="AT135">
        <v>24712000</v>
      </c>
      <c r="AU135">
        <v>15998200</v>
      </c>
      <c r="AV135">
        <v>20673900</v>
      </c>
      <c r="AW135">
        <v>27227200</v>
      </c>
      <c r="AX135">
        <v>19816400</v>
      </c>
      <c r="AY135">
        <v>19216200</v>
      </c>
      <c r="AZ135">
        <v>15069600</v>
      </c>
      <c r="BA135">
        <v>17057300</v>
      </c>
      <c r="BB135">
        <v>18402000</v>
      </c>
      <c r="BC135">
        <v>15041200</v>
      </c>
      <c r="BD135">
        <v>18992500</v>
      </c>
      <c r="BE135">
        <v>27476400</v>
      </c>
      <c r="BF135">
        <v>20344200</v>
      </c>
      <c r="BG135">
        <v>15449600</v>
      </c>
      <c r="BH135">
        <v>20515200</v>
      </c>
      <c r="BI135">
        <v>29116300</v>
      </c>
      <c r="BJ135">
        <v>17834900</v>
      </c>
      <c r="BK135">
        <v>17111600</v>
      </c>
      <c r="BL135">
        <v>22329000</v>
      </c>
      <c r="BM135">
        <v>22144700</v>
      </c>
      <c r="BN135">
        <v>21610400</v>
      </c>
      <c r="BO135">
        <v>53837600</v>
      </c>
      <c r="BP135">
        <v>32340900</v>
      </c>
      <c r="BQ135">
        <v>30292000</v>
      </c>
      <c r="BR135">
        <v>34946800</v>
      </c>
      <c r="BS135">
        <v>37588600</v>
      </c>
      <c r="BT135">
        <v>26113600</v>
      </c>
      <c r="BU135">
        <v>33552800</v>
      </c>
      <c r="BV135">
        <v>24507200</v>
      </c>
      <c r="BW135">
        <v>30798800</v>
      </c>
      <c r="BX135">
        <v>23085400</v>
      </c>
      <c r="BY135">
        <v>18723800</v>
      </c>
      <c r="BZ135">
        <v>38154600</v>
      </c>
      <c r="CA135">
        <v>18632500</v>
      </c>
      <c r="CB135">
        <v>19232000</v>
      </c>
      <c r="CC135">
        <v>18391300</v>
      </c>
      <c r="CD135">
        <v>17464600</v>
      </c>
      <c r="CE135">
        <v>18107700</v>
      </c>
      <c r="CF135">
        <v>23808000</v>
      </c>
      <c r="CG135">
        <v>45586100</v>
      </c>
      <c r="CH135">
        <v>28396600</v>
      </c>
      <c r="CI135">
        <v>16214000</v>
      </c>
      <c r="CJ135">
        <v>13228600</v>
      </c>
      <c r="CK135">
        <v>18108500</v>
      </c>
      <c r="CL135">
        <v>23425100</v>
      </c>
      <c r="CM135">
        <v>24984700</v>
      </c>
      <c r="CN135">
        <v>24373600</v>
      </c>
      <c r="CO135">
        <v>20788800</v>
      </c>
      <c r="CP135">
        <v>15673400</v>
      </c>
      <c r="CQ135">
        <v>16737700</v>
      </c>
      <c r="CR135">
        <v>10807200</v>
      </c>
      <c r="CS135">
        <v>11823500</v>
      </c>
      <c r="CT135">
        <v>12599400</v>
      </c>
      <c r="CU135">
        <v>9519500</v>
      </c>
      <c r="CV135">
        <v>20107200</v>
      </c>
      <c r="CW135">
        <v>13223300</v>
      </c>
      <c r="CX135">
        <v>10010800</v>
      </c>
      <c r="CY135">
        <v>16514600</v>
      </c>
      <c r="CZ135">
        <v>12498000</v>
      </c>
      <c r="DA135">
        <v>8943000</v>
      </c>
      <c r="DB135">
        <v>7266200</v>
      </c>
      <c r="DC135">
        <v>5531400</v>
      </c>
      <c r="DD135">
        <v>15328600</v>
      </c>
    </row>
    <row r="136" spans="1:108" x14ac:dyDescent="0.25">
      <c r="A136" s="1" t="s">
        <v>69</v>
      </c>
      <c r="B136" t="s">
        <v>1157</v>
      </c>
      <c r="C136" t="s">
        <v>1183</v>
      </c>
      <c r="D136" s="2">
        <f>_xll.BDH(A136, "volume", B136, C136, "Direction", "H", "Period", "M","cols=74;rows=2")</f>
        <v>36556</v>
      </c>
      <c r="E136" s="2">
        <v>36585</v>
      </c>
      <c r="F136" s="2">
        <v>36616</v>
      </c>
      <c r="G136" s="2">
        <v>36644</v>
      </c>
      <c r="H136" s="2">
        <v>36677</v>
      </c>
      <c r="I136" s="2">
        <v>36707</v>
      </c>
      <c r="J136" s="2">
        <v>36738</v>
      </c>
      <c r="K136" s="2">
        <v>36769</v>
      </c>
      <c r="L136" s="2">
        <v>36798</v>
      </c>
      <c r="M136" s="2">
        <v>36830</v>
      </c>
      <c r="N136" s="2">
        <v>36860</v>
      </c>
      <c r="O136" s="2">
        <v>36889</v>
      </c>
      <c r="P136" s="2">
        <v>36922</v>
      </c>
      <c r="Q136" s="2">
        <v>36950</v>
      </c>
      <c r="R136" s="2">
        <v>36980</v>
      </c>
      <c r="S136" s="2">
        <v>37011</v>
      </c>
      <c r="T136" s="2">
        <v>37042</v>
      </c>
      <c r="U136" s="2">
        <v>37071</v>
      </c>
      <c r="V136" s="2">
        <v>37103</v>
      </c>
      <c r="W136" s="2">
        <v>37134</v>
      </c>
      <c r="X136" s="2">
        <v>37162</v>
      </c>
      <c r="Y136" s="2">
        <v>37195</v>
      </c>
      <c r="Z136" s="2">
        <v>37225</v>
      </c>
      <c r="AA136" s="2">
        <v>37256</v>
      </c>
      <c r="AB136" s="2">
        <v>37287</v>
      </c>
      <c r="AC136" s="2">
        <v>37315</v>
      </c>
      <c r="AD136" s="2">
        <v>37344</v>
      </c>
      <c r="AE136" s="2">
        <v>37376</v>
      </c>
      <c r="AF136" s="2">
        <v>37407</v>
      </c>
      <c r="AG136" s="2">
        <v>37435</v>
      </c>
      <c r="AH136" s="2">
        <v>37468</v>
      </c>
      <c r="AI136" s="2">
        <v>37498</v>
      </c>
      <c r="AJ136" s="2">
        <v>37529</v>
      </c>
      <c r="AK136" s="2">
        <v>37560</v>
      </c>
      <c r="AL136" s="2">
        <v>37589</v>
      </c>
      <c r="AM136" s="2">
        <v>37621</v>
      </c>
      <c r="AN136" s="2">
        <v>37652</v>
      </c>
      <c r="AO136" s="2">
        <v>37680</v>
      </c>
      <c r="AP136" s="2">
        <v>37711</v>
      </c>
      <c r="AQ136" s="2">
        <v>37741</v>
      </c>
      <c r="AR136" s="2">
        <v>37771</v>
      </c>
      <c r="AS136" s="2">
        <v>37802</v>
      </c>
      <c r="AT136" s="2">
        <v>37833</v>
      </c>
      <c r="AU136" s="2">
        <v>37862</v>
      </c>
      <c r="AV136" s="2">
        <v>37894</v>
      </c>
      <c r="AW136" s="2">
        <v>37925</v>
      </c>
      <c r="AX136" s="2">
        <v>37953</v>
      </c>
      <c r="AY136" s="2">
        <v>37986</v>
      </c>
      <c r="AZ136" s="2">
        <v>38016</v>
      </c>
      <c r="BA136" s="2">
        <v>38044</v>
      </c>
      <c r="BB136" s="2">
        <v>38077</v>
      </c>
      <c r="BC136" s="2">
        <v>38107</v>
      </c>
      <c r="BD136" s="2">
        <v>38138</v>
      </c>
      <c r="BE136" s="2">
        <v>38168</v>
      </c>
      <c r="BF136" s="2">
        <v>38198</v>
      </c>
      <c r="BG136" s="2">
        <v>38230</v>
      </c>
      <c r="BH136" s="2">
        <v>38260</v>
      </c>
      <c r="BI136" s="2">
        <v>38289</v>
      </c>
      <c r="BJ136" s="2">
        <v>38321</v>
      </c>
      <c r="BK136" s="2">
        <v>38352</v>
      </c>
      <c r="BL136" s="2">
        <v>38383</v>
      </c>
      <c r="BM136" s="2">
        <v>38411</v>
      </c>
      <c r="BN136" s="2">
        <v>38442</v>
      </c>
      <c r="BO136" s="2">
        <v>38471</v>
      </c>
      <c r="BP136" s="2">
        <v>38503</v>
      </c>
      <c r="BQ136" s="2">
        <v>38533</v>
      </c>
      <c r="BR136" s="2">
        <v>38562</v>
      </c>
      <c r="BS136" s="2">
        <v>38595</v>
      </c>
      <c r="BT136" s="2">
        <v>38625</v>
      </c>
      <c r="BU136" s="2">
        <v>38656</v>
      </c>
      <c r="BV136" s="2">
        <v>38686</v>
      </c>
      <c r="BW136" s="2">
        <v>38716</v>
      </c>
      <c r="BX136" s="2">
        <v>38748</v>
      </c>
      <c r="BY136" s="2">
        <v>38776</v>
      </c>
    </row>
    <row r="137" spans="1:108" x14ac:dyDescent="0.25">
      <c r="A137" s="4"/>
      <c r="D137" s="3">
        <v>32304600</v>
      </c>
      <c r="E137">
        <v>30099600</v>
      </c>
      <c r="F137">
        <v>39203600</v>
      </c>
      <c r="G137">
        <v>30363600</v>
      </c>
      <c r="H137">
        <v>21934900</v>
      </c>
      <c r="I137">
        <v>21764800</v>
      </c>
      <c r="J137">
        <v>22845000</v>
      </c>
      <c r="K137">
        <v>33957100</v>
      </c>
      <c r="L137">
        <v>22590100</v>
      </c>
      <c r="M137">
        <v>39018400</v>
      </c>
      <c r="N137">
        <v>30395100</v>
      </c>
      <c r="O137">
        <v>35712800</v>
      </c>
      <c r="P137">
        <v>47553700</v>
      </c>
      <c r="Q137">
        <v>33896600</v>
      </c>
      <c r="R137">
        <v>41856100</v>
      </c>
      <c r="S137">
        <v>46136600</v>
      </c>
      <c r="T137">
        <v>40329800</v>
      </c>
      <c r="U137">
        <v>48323500</v>
      </c>
      <c r="V137">
        <v>73054000</v>
      </c>
      <c r="W137">
        <v>51490600</v>
      </c>
      <c r="X137">
        <v>30689600</v>
      </c>
      <c r="Y137">
        <v>45190400</v>
      </c>
      <c r="Z137">
        <v>30146800</v>
      </c>
      <c r="AA137">
        <v>41207500</v>
      </c>
      <c r="AB137">
        <v>49436900</v>
      </c>
      <c r="AC137">
        <v>35789000</v>
      </c>
      <c r="AD137">
        <v>37163500</v>
      </c>
      <c r="AE137">
        <v>47724700</v>
      </c>
      <c r="AF137">
        <v>38628900</v>
      </c>
      <c r="AG137">
        <v>37005100</v>
      </c>
      <c r="AH137">
        <v>49420800</v>
      </c>
      <c r="AI137">
        <v>29291400</v>
      </c>
      <c r="AJ137">
        <v>19429600</v>
      </c>
      <c r="AK137">
        <v>36593400</v>
      </c>
      <c r="AL137">
        <v>27366600</v>
      </c>
      <c r="AM137">
        <v>18255600</v>
      </c>
      <c r="AN137">
        <v>23319900</v>
      </c>
      <c r="AO137">
        <v>27038300</v>
      </c>
      <c r="AP137">
        <v>26163500</v>
      </c>
      <c r="AQ137">
        <v>31514700</v>
      </c>
      <c r="AR137">
        <v>51592500</v>
      </c>
      <c r="AS137">
        <v>45851700</v>
      </c>
      <c r="AT137">
        <v>46901900</v>
      </c>
      <c r="AU137">
        <v>28274600</v>
      </c>
      <c r="AV137">
        <v>42495600</v>
      </c>
      <c r="AW137">
        <v>46293000</v>
      </c>
      <c r="AX137">
        <v>24155500</v>
      </c>
      <c r="AY137">
        <v>28899600</v>
      </c>
      <c r="AZ137">
        <v>38748700</v>
      </c>
      <c r="BA137">
        <v>19059900</v>
      </c>
      <c r="BB137">
        <v>26626900</v>
      </c>
      <c r="BC137">
        <v>26118400</v>
      </c>
      <c r="BD137">
        <v>20293900</v>
      </c>
      <c r="BE137">
        <v>20895000</v>
      </c>
      <c r="BF137">
        <v>35435600</v>
      </c>
      <c r="BG137">
        <v>33651400</v>
      </c>
      <c r="BH137">
        <v>32205000</v>
      </c>
      <c r="BI137">
        <v>32660500</v>
      </c>
      <c r="BJ137">
        <v>22997200</v>
      </c>
      <c r="BK137">
        <v>22028700</v>
      </c>
      <c r="BL137">
        <v>30725000</v>
      </c>
      <c r="BM137">
        <v>15409700</v>
      </c>
      <c r="BN137">
        <v>27151100</v>
      </c>
      <c r="BO137">
        <v>22314100</v>
      </c>
      <c r="BP137">
        <v>20453300</v>
      </c>
      <c r="BQ137">
        <v>21624900</v>
      </c>
      <c r="BR137">
        <v>25975400</v>
      </c>
      <c r="BS137">
        <v>20896400</v>
      </c>
      <c r="BT137">
        <v>17656400</v>
      </c>
      <c r="BU137">
        <v>27184900</v>
      </c>
      <c r="BV137">
        <v>49579100</v>
      </c>
      <c r="BW137">
        <v>36028200</v>
      </c>
      <c r="BX137">
        <v>28827600</v>
      </c>
      <c r="BY137">
        <v>27450600</v>
      </c>
    </row>
    <row r="138" spans="1:108" x14ac:dyDescent="0.25">
      <c r="A138" s="1" t="s">
        <v>70</v>
      </c>
      <c r="B138" t="s">
        <v>1157</v>
      </c>
      <c r="C138" t="s">
        <v>1187</v>
      </c>
      <c r="D138" s="2">
        <f>_xll.BDH(A138, "volume", B138, C138, "Direction", "H", "Period", "M","cols=60;rows=2")</f>
        <v>36556</v>
      </c>
      <c r="E138" s="2">
        <v>36585</v>
      </c>
      <c r="F138" s="2">
        <v>36616</v>
      </c>
      <c r="G138" s="2">
        <v>36644</v>
      </c>
      <c r="H138" s="2">
        <v>36677</v>
      </c>
      <c r="I138" s="2">
        <v>36707</v>
      </c>
      <c r="J138" s="2">
        <v>36738</v>
      </c>
      <c r="K138" s="2">
        <v>36769</v>
      </c>
      <c r="L138" s="2">
        <v>36798</v>
      </c>
      <c r="M138" s="2">
        <v>36830</v>
      </c>
      <c r="N138" s="2">
        <v>36860</v>
      </c>
      <c r="O138" s="2">
        <v>36889</v>
      </c>
      <c r="P138" s="2">
        <v>36922</v>
      </c>
      <c r="Q138" s="2">
        <v>36950</v>
      </c>
      <c r="R138" s="2">
        <v>36980</v>
      </c>
      <c r="S138" s="2">
        <v>37011</v>
      </c>
      <c r="T138" s="2">
        <v>37042</v>
      </c>
      <c r="U138" s="2">
        <v>37071</v>
      </c>
      <c r="V138" s="2">
        <v>37103</v>
      </c>
      <c r="W138" s="2">
        <v>37134</v>
      </c>
      <c r="X138" s="2">
        <v>37162</v>
      </c>
      <c r="Y138" s="2">
        <v>37195</v>
      </c>
      <c r="Z138" s="2">
        <v>37225</v>
      </c>
      <c r="AA138" s="2">
        <v>37256</v>
      </c>
      <c r="AB138" s="2">
        <v>37287</v>
      </c>
      <c r="AC138" s="2">
        <v>37315</v>
      </c>
      <c r="AD138" s="2">
        <v>37344</v>
      </c>
      <c r="AE138" s="2">
        <v>37376</v>
      </c>
      <c r="AF138" s="2">
        <v>37407</v>
      </c>
      <c r="AG138" s="2">
        <v>37435</v>
      </c>
      <c r="AH138" s="2">
        <v>37468</v>
      </c>
      <c r="AI138" s="2">
        <v>37498</v>
      </c>
      <c r="AJ138" s="2">
        <v>37529</v>
      </c>
      <c r="AK138" s="2">
        <v>37560</v>
      </c>
      <c r="AL138" s="2">
        <v>37589</v>
      </c>
      <c r="AM138" s="2">
        <v>37621</v>
      </c>
      <c r="AN138" s="2">
        <v>37652</v>
      </c>
      <c r="AO138" s="2">
        <v>37680</v>
      </c>
      <c r="AP138" s="2">
        <v>37711</v>
      </c>
      <c r="AQ138" s="2">
        <v>37741</v>
      </c>
      <c r="AR138" s="2">
        <v>37771</v>
      </c>
      <c r="AS138" s="2">
        <v>37802</v>
      </c>
      <c r="AT138" s="2">
        <v>37833</v>
      </c>
      <c r="AU138" s="2">
        <v>37862</v>
      </c>
      <c r="AV138" s="2">
        <v>37894</v>
      </c>
      <c r="AW138" s="2">
        <v>37925</v>
      </c>
      <c r="AX138" s="2">
        <v>37953</v>
      </c>
      <c r="AY138" s="2">
        <v>37986</v>
      </c>
      <c r="AZ138" s="2">
        <v>38016</v>
      </c>
      <c r="BA138" s="2">
        <v>38044</v>
      </c>
      <c r="BB138" s="2">
        <v>38077</v>
      </c>
      <c r="BC138" s="2">
        <v>38107</v>
      </c>
      <c r="BD138" s="2">
        <v>38138</v>
      </c>
      <c r="BE138" s="2">
        <v>38168</v>
      </c>
      <c r="BF138" s="2">
        <v>38198</v>
      </c>
      <c r="BG138" s="2">
        <v>38230</v>
      </c>
      <c r="BH138" s="2">
        <v>38260</v>
      </c>
      <c r="BI138" s="2">
        <v>38289</v>
      </c>
      <c r="BJ138" s="2">
        <v>38321</v>
      </c>
      <c r="BK138" s="2">
        <v>38352</v>
      </c>
    </row>
    <row r="139" spans="1:108" x14ac:dyDescent="0.25">
      <c r="A139" s="4"/>
      <c r="D139" s="3">
        <v>138346700</v>
      </c>
      <c r="E139">
        <v>87787500</v>
      </c>
      <c r="F139">
        <v>126897700</v>
      </c>
      <c r="G139">
        <v>114479600</v>
      </c>
      <c r="H139">
        <v>88328700</v>
      </c>
      <c r="I139">
        <v>80849700</v>
      </c>
      <c r="J139">
        <v>154479900</v>
      </c>
      <c r="K139">
        <v>98564500</v>
      </c>
      <c r="L139">
        <v>143380500</v>
      </c>
      <c r="M139">
        <v>173978700</v>
      </c>
      <c r="N139">
        <v>107991000</v>
      </c>
      <c r="O139">
        <v>98875600</v>
      </c>
      <c r="P139">
        <v>168858400</v>
      </c>
      <c r="Q139">
        <v>120201500</v>
      </c>
      <c r="R139">
        <v>181016600</v>
      </c>
      <c r="S139">
        <v>136721200</v>
      </c>
      <c r="T139">
        <v>154002600</v>
      </c>
      <c r="U139">
        <v>142855700</v>
      </c>
      <c r="V139">
        <v>202468300</v>
      </c>
      <c r="W139">
        <v>164205500</v>
      </c>
      <c r="X139">
        <v>188056400</v>
      </c>
      <c r="Y139">
        <v>273477600</v>
      </c>
      <c r="Z139">
        <v>159993600</v>
      </c>
      <c r="AA139">
        <v>128244200</v>
      </c>
      <c r="AB139">
        <v>232336200</v>
      </c>
      <c r="AC139">
        <v>164611900</v>
      </c>
      <c r="AD139">
        <v>168975500</v>
      </c>
      <c r="AE139">
        <v>242864300</v>
      </c>
      <c r="AF139">
        <v>166903100</v>
      </c>
      <c r="AG139">
        <v>201219600</v>
      </c>
      <c r="AH139">
        <v>205704800</v>
      </c>
      <c r="AI139">
        <v>131778000</v>
      </c>
      <c r="AJ139">
        <v>114017300</v>
      </c>
      <c r="AK139">
        <v>170138400</v>
      </c>
      <c r="AL139">
        <v>131316700</v>
      </c>
      <c r="AM139">
        <v>103648000</v>
      </c>
      <c r="AN139">
        <v>166896000</v>
      </c>
      <c r="AO139">
        <v>93105200</v>
      </c>
      <c r="AP139">
        <v>132677300</v>
      </c>
      <c r="AQ139">
        <v>178891200</v>
      </c>
      <c r="AR139">
        <v>99508300</v>
      </c>
      <c r="AS139">
        <v>293594000</v>
      </c>
      <c r="AT139">
        <v>114952500</v>
      </c>
      <c r="AU139">
        <v>62565300</v>
      </c>
      <c r="AV139">
        <v>96615000</v>
      </c>
      <c r="AW139">
        <v>126761200</v>
      </c>
      <c r="AX139">
        <v>68112996</v>
      </c>
      <c r="AY139">
        <v>44942594</v>
      </c>
      <c r="AZ139">
        <v>62324796</v>
      </c>
      <c r="BA139">
        <v>97597616</v>
      </c>
      <c r="BB139">
        <v>67029078</v>
      </c>
      <c r="BC139">
        <v>34567392</v>
      </c>
      <c r="BD139">
        <v>25299716</v>
      </c>
      <c r="BE139">
        <v>33596427</v>
      </c>
      <c r="BF139">
        <v>56247100</v>
      </c>
      <c r="BG139">
        <v>28932225</v>
      </c>
      <c r="BH139">
        <v>93688230</v>
      </c>
      <c r="BI139">
        <v>131787132</v>
      </c>
      <c r="BJ139">
        <v>153616790</v>
      </c>
      <c r="BK139">
        <v>127397672</v>
      </c>
    </row>
    <row r="140" spans="1:108" x14ac:dyDescent="0.25">
      <c r="A140" s="1" t="s">
        <v>71</v>
      </c>
      <c r="B140" t="s">
        <v>1157</v>
      </c>
      <c r="C140" t="s">
        <v>1185</v>
      </c>
      <c r="D140" s="2">
        <f>_xll.BDH(A140, "volume", B140, C140, "Direction", "H", "Period", "M","cols=12;rows=2")</f>
        <v>36556</v>
      </c>
      <c r="E140" s="2">
        <v>36585</v>
      </c>
      <c r="F140" s="2">
        <v>36616</v>
      </c>
      <c r="G140" s="2">
        <v>36644</v>
      </c>
      <c r="H140" s="2">
        <v>36677</v>
      </c>
      <c r="I140" s="2">
        <v>36707</v>
      </c>
      <c r="J140" s="2">
        <v>36738</v>
      </c>
      <c r="K140" s="2">
        <v>36769</v>
      </c>
      <c r="L140" s="2">
        <v>36798</v>
      </c>
      <c r="M140" s="2">
        <v>36830</v>
      </c>
      <c r="N140" s="2">
        <v>36860</v>
      </c>
      <c r="O140" s="2">
        <v>36889</v>
      </c>
    </row>
    <row r="141" spans="1:108" x14ac:dyDescent="0.25">
      <c r="A141" s="4"/>
      <c r="D141" s="3">
        <v>685300</v>
      </c>
      <c r="E141">
        <v>1316200</v>
      </c>
      <c r="F141">
        <v>1523600</v>
      </c>
      <c r="G141">
        <v>1169800</v>
      </c>
      <c r="H141">
        <v>2890900</v>
      </c>
      <c r="I141">
        <v>3599200</v>
      </c>
      <c r="J141">
        <v>1660800</v>
      </c>
      <c r="K141">
        <v>1046300</v>
      </c>
      <c r="L141">
        <v>954200</v>
      </c>
      <c r="M141">
        <v>1433900</v>
      </c>
      <c r="N141">
        <v>1743800</v>
      </c>
      <c r="O141">
        <v>3971300</v>
      </c>
    </row>
    <row r="142" spans="1:108" x14ac:dyDescent="0.25">
      <c r="A142" s="1" t="s">
        <v>72</v>
      </c>
      <c r="B142" t="s">
        <v>1157</v>
      </c>
      <c r="C142" t="s">
        <v>1191</v>
      </c>
      <c r="D142" s="2">
        <f>_xll.BDH(A142, "volume", B142, C142, "Direction", "H", "Period", "M","cols=14;rows=2")</f>
        <v>36556</v>
      </c>
      <c r="E142" s="2">
        <v>36585</v>
      </c>
      <c r="F142" s="2">
        <v>36616</v>
      </c>
      <c r="G142" s="2">
        <v>36644</v>
      </c>
      <c r="H142" s="2">
        <v>36677</v>
      </c>
      <c r="I142" s="2">
        <v>36707</v>
      </c>
      <c r="J142" s="2">
        <v>36738</v>
      </c>
      <c r="K142" s="2">
        <v>36769</v>
      </c>
      <c r="L142" s="2">
        <v>36798</v>
      </c>
      <c r="M142" s="2">
        <v>36830</v>
      </c>
      <c r="N142" s="2">
        <v>36860</v>
      </c>
      <c r="O142" s="2">
        <v>36889</v>
      </c>
      <c r="P142" s="2">
        <v>36922</v>
      </c>
      <c r="Q142" s="2">
        <v>36950</v>
      </c>
    </row>
    <row r="143" spans="1:108" x14ac:dyDescent="0.25">
      <c r="A143" s="4"/>
      <c r="D143" s="3">
        <v>8839700</v>
      </c>
      <c r="E143">
        <v>7666900</v>
      </c>
      <c r="F143">
        <v>11922400</v>
      </c>
      <c r="G143">
        <v>9385900</v>
      </c>
      <c r="H143">
        <v>8086800</v>
      </c>
      <c r="I143">
        <v>7849900</v>
      </c>
      <c r="J143">
        <v>7085600</v>
      </c>
      <c r="K143">
        <v>5969500</v>
      </c>
      <c r="L143">
        <v>14365500</v>
      </c>
      <c r="M143">
        <v>32023800</v>
      </c>
      <c r="N143">
        <v>12720800</v>
      </c>
      <c r="O143">
        <v>9472400</v>
      </c>
      <c r="P143">
        <v>19404400</v>
      </c>
      <c r="Q143">
        <v>13113800</v>
      </c>
    </row>
    <row r="144" spans="1:108" x14ac:dyDescent="0.25">
      <c r="A144" s="1" t="s">
        <v>73</v>
      </c>
      <c r="B144" t="s">
        <v>1157</v>
      </c>
      <c r="C144" t="s">
        <v>1183</v>
      </c>
      <c r="D144" s="2">
        <f>_xll.BDH(A144, "volume", B144, C144, "Direction", "H", "Period", "M","cols=75;rows=2")</f>
        <v>36556</v>
      </c>
      <c r="E144" s="2">
        <v>36585</v>
      </c>
      <c r="F144" s="2">
        <v>36616</v>
      </c>
      <c r="G144" s="2">
        <v>36644</v>
      </c>
      <c r="H144" s="2">
        <v>36677</v>
      </c>
      <c r="I144" s="2">
        <v>36707</v>
      </c>
      <c r="J144" s="2">
        <v>36738</v>
      </c>
      <c r="K144" s="2">
        <v>36769</v>
      </c>
      <c r="L144" s="2">
        <v>36798</v>
      </c>
      <c r="M144" s="2">
        <v>36830</v>
      </c>
      <c r="N144" s="2">
        <v>36860</v>
      </c>
      <c r="O144" s="2">
        <v>36889</v>
      </c>
      <c r="P144" s="2">
        <v>36922</v>
      </c>
      <c r="Q144" s="2">
        <v>36950</v>
      </c>
      <c r="R144" s="2">
        <v>36980</v>
      </c>
      <c r="S144" s="2">
        <v>37011</v>
      </c>
      <c r="T144" s="2">
        <v>37042</v>
      </c>
      <c r="U144" s="2">
        <v>37071</v>
      </c>
      <c r="V144" s="2">
        <v>37103</v>
      </c>
      <c r="W144" s="2">
        <v>37134</v>
      </c>
      <c r="X144" s="2">
        <v>37162</v>
      </c>
      <c r="Y144" s="2">
        <v>37195</v>
      </c>
      <c r="Z144" s="2">
        <v>37225</v>
      </c>
      <c r="AA144" s="2">
        <v>37256</v>
      </c>
      <c r="AB144" s="2">
        <v>37287</v>
      </c>
      <c r="AC144" s="2">
        <v>37315</v>
      </c>
      <c r="AD144" s="2">
        <v>37344</v>
      </c>
      <c r="AE144" s="2">
        <v>37376</v>
      </c>
      <c r="AF144" s="2">
        <v>37407</v>
      </c>
      <c r="AG144" s="2">
        <v>37435</v>
      </c>
      <c r="AH144" s="2">
        <v>37468</v>
      </c>
      <c r="AI144" s="2">
        <v>37498</v>
      </c>
      <c r="AJ144" s="2">
        <v>37529</v>
      </c>
      <c r="AK144" s="2">
        <v>37560</v>
      </c>
      <c r="AL144" s="2">
        <v>37589</v>
      </c>
      <c r="AM144" s="2">
        <v>37621</v>
      </c>
      <c r="AN144" s="2">
        <v>37652</v>
      </c>
      <c r="AO144" s="2">
        <v>37680</v>
      </c>
      <c r="AP144" s="2">
        <v>37711</v>
      </c>
      <c r="AQ144" s="2">
        <v>37741</v>
      </c>
      <c r="AR144" s="2">
        <v>37771</v>
      </c>
      <c r="AS144" s="2">
        <v>37802</v>
      </c>
      <c r="AT144" s="2">
        <v>37833</v>
      </c>
      <c r="AU144" s="2">
        <v>37862</v>
      </c>
      <c r="AV144" s="2">
        <v>37894</v>
      </c>
      <c r="AW144" s="2">
        <v>37925</v>
      </c>
      <c r="AX144" s="2">
        <v>37953</v>
      </c>
      <c r="AY144" s="2">
        <v>37986</v>
      </c>
      <c r="AZ144" s="2">
        <v>38016</v>
      </c>
      <c r="BA144" s="2">
        <v>38044</v>
      </c>
      <c r="BB144" s="2">
        <v>38077</v>
      </c>
      <c r="BC144" s="2">
        <v>38107</v>
      </c>
      <c r="BD144" s="2">
        <v>38138</v>
      </c>
      <c r="BE144" s="2">
        <v>38168</v>
      </c>
      <c r="BF144" s="2">
        <v>38198</v>
      </c>
      <c r="BG144" s="2">
        <v>38230</v>
      </c>
      <c r="BH144" s="2">
        <v>38260</v>
      </c>
      <c r="BI144" s="2">
        <v>38289</v>
      </c>
      <c r="BJ144" s="2">
        <v>38321</v>
      </c>
      <c r="BK144" s="2">
        <v>38352</v>
      </c>
      <c r="BL144" s="2">
        <v>38383</v>
      </c>
      <c r="BM144" s="2">
        <v>38411</v>
      </c>
      <c r="BN144" s="2">
        <v>38442</v>
      </c>
      <c r="BO144" s="2">
        <v>38471</v>
      </c>
      <c r="BP144" s="2">
        <v>38503</v>
      </c>
      <c r="BQ144" s="2">
        <v>38533</v>
      </c>
      <c r="BR144" s="2">
        <v>38562</v>
      </c>
      <c r="BS144" s="2">
        <v>38595</v>
      </c>
      <c r="BT144" s="2">
        <v>38625</v>
      </c>
      <c r="BU144" s="2">
        <v>38656</v>
      </c>
      <c r="BV144" s="2">
        <v>38686</v>
      </c>
      <c r="BW144" s="2">
        <v>38716</v>
      </c>
      <c r="BX144" s="2">
        <v>38748</v>
      </c>
      <c r="BY144" s="2">
        <v>38776</v>
      </c>
      <c r="BZ144" s="2">
        <v>38807</v>
      </c>
    </row>
    <row r="145" spans="1:110" x14ac:dyDescent="0.25">
      <c r="A145" s="4"/>
      <c r="D145" s="3">
        <v>12256800</v>
      </c>
      <c r="E145">
        <v>16285200</v>
      </c>
      <c r="F145">
        <v>10301500</v>
      </c>
      <c r="G145">
        <v>9589200</v>
      </c>
      <c r="H145">
        <v>6800700</v>
      </c>
      <c r="I145">
        <v>12591100</v>
      </c>
      <c r="J145">
        <v>6144800</v>
      </c>
      <c r="K145">
        <v>15457600</v>
      </c>
      <c r="L145">
        <v>6850700</v>
      </c>
      <c r="M145">
        <v>9045500</v>
      </c>
      <c r="N145">
        <v>6418600</v>
      </c>
      <c r="O145">
        <v>8922200</v>
      </c>
      <c r="P145">
        <v>7888300</v>
      </c>
      <c r="Q145">
        <v>4865500</v>
      </c>
      <c r="R145">
        <v>9629600</v>
      </c>
      <c r="S145">
        <v>7647000</v>
      </c>
      <c r="T145">
        <v>7008200</v>
      </c>
      <c r="U145">
        <v>4902700</v>
      </c>
      <c r="V145">
        <v>7335200</v>
      </c>
      <c r="W145">
        <v>3773000</v>
      </c>
      <c r="X145">
        <v>4975100</v>
      </c>
      <c r="Y145">
        <v>5475000</v>
      </c>
      <c r="Z145">
        <v>4823900</v>
      </c>
      <c r="AA145">
        <v>6109200</v>
      </c>
      <c r="AB145">
        <v>5192400</v>
      </c>
      <c r="AC145">
        <v>11214900</v>
      </c>
      <c r="AD145">
        <v>17308100</v>
      </c>
      <c r="AE145">
        <v>13477600</v>
      </c>
      <c r="AF145">
        <v>7971500</v>
      </c>
      <c r="AG145">
        <v>10906100</v>
      </c>
      <c r="AH145">
        <v>16497400</v>
      </c>
      <c r="AI145">
        <v>12155600</v>
      </c>
      <c r="AJ145">
        <v>18238600</v>
      </c>
      <c r="AK145">
        <v>16896700</v>
      </c>
      <c r="AL145">
        <v>9629900</v>
      </c>
      <c r="AM145">
        <v>8868000</v>
      </c>
      <c r="AN145">
        <v>10230500</v>
      </c>
      <c r="AO145">
        <v>5851400</v>
      </c>
      <c r="AP145">
        <v>16725800</v>
      </c>
      <c r="AQ145">
        <v>16617500</v>
      </c>
      <c r="AR145">
        <v>12150700</v>
      </c>
      <c r="AS145">
        <v>11973400</v>
      </c>
      <c r="AT145">
        <v>11235200</v>
      </c>
      <c r="AU145">
        <v>10107200</v>
      </c>
      <c r="AV145">
        <v>9888800</v>
      </c>
      <c r="AW145">
        <v>14260400</v>
      </c>
      <c r="AX145">
        <v>8671200</v>
      </c>
      <c r="AY145">
        <v>7907900</v>
      </c>
      <c r="AZ145">
        <v>9774800</v>
      </c>
      <c r="BA145">
        <v>10626100</v>
      </c>
      <c r="BB145">
        <v>14411600</v>
      </c>
      <c r="BC145">
        <v>13600300</v>
      </c>
      <c r="BD145">
        <v>15199600</v>
      </c>
      <c r="BE145">
        <v>18761300</v>
      </c>
      <c r="BF145">
        <v>24383000</v>
      </c>
      <c r="BG145">
        <v>17014100</v>
      </c>
      <c r="BH145">
        <v>20875500</v>
      </c>
      <c r="BI145">
        <v>28144300</v>
      </c>
      <c r="BJ145">
        <v>21656200</v>
      </c>
      <c r="BK145">
        <v>16864900</v>
      </c>
      <c r="BL145">
        <v>36384400</v>
      </c>
      <c r="BM145">
        <v>24049100</v>
      </c>
      <c r="BN145">
        <v>36981900</v>
      </c>
      <c r="BO145">
        <v>52821700</v>
      </c>
      <c r="BP145">
        <v>45669400</v>
      </c>
      <c r="BQ145">
        <v>29644900</v>
      </c>
      <c r="BR145">
        <v>29411300</v>
      </c>
      <c r="BS145">
        <v>27158700</v>
      </c>
      <c r="BT145">
        <v>13707700</v>
      </c>
      <c r="BU145">
        <v>15295100</v>
      </c>
      <c r="BV145">
        <v>6715600</v>
      </c>
      <c r="BW145">
        <v>9604400</v>
      </c>
      <c r="BX145">
        <v>13446200</v>
      </c>
      <c r="BY145">
        <v>16925200</v>
      </c>
      <c r="BZ145">
        <v>36972900</v>
      </c>
    </row>
    <row r="146" spans="1:110" x14ac:dyDescent="0.25">
      <c r="A146" s="1" t="s">
        <v>74</v>
      </c>
      <c r="B146" t="s">
        <v>1157</v>
      </c>
      <c r="C146" t="s">
        <v>1183</v>
      </c>
      <c r="D146" s="2">
        <f>_xll.BDH(A146, "volume", B146, C146, "Direction", "H", "Period", "M","cols=83;rows=2")</f>
        <v>36556</v>
      </c>
      <c r="E146" s="2">
        <v>36585</v>
      </c>
      <c r="F146" s="2">
        <v>36616</v>
      </c>
      <c r="G146" s="2">
        <v>36644</v>
      </c>
      <c r="H146" s="2">
        <v>36677</v>
      </c>
      <c r="I146" s="2">
        <v>36707</v>
      </c>
      <c r="J146" s="2">
        <v>36738</v>
      </c>
      <c r="K146" s="2">
        <v>36769</v>
      </c>
      <c r="L146" s="2">
        <v>36798</v>
      </c>
      <c r="M146" s="2">
        <v>36830</v>
      </c>
      <c r="N146" s="2">
        <v>36860</v>
      </c>
      <c r="O146" s="2">
        <v>36889</v>
      </c>
      <c r="P146" s="2">
        <v>36922</v>
      </c>
      <c r="Q146" s="2">
        <v>36950</v>
      </c>
      <c r="R146" s="2">
        <v>36980</v>
      </c>
      <c r="S146" s="2">
        <v>37011</v>
      </c>
      <c r="T146" s="2">
        <v>37042</v>
      </c>
      <c r="U146" s="2">
        <v>37071</v>
      </c>
      <c r="V146" s="2">
        <v>37103</v>
      </c>
      <c r="W146" s="2">
        <v>37134</v>
      </c>
      <c r="X146" s="2">
        <v>37162</v>
      </c>
      <c r="Y146" s="2">
        <v>37195</v>
      </c>
      <c r="Z146" s="2">
        <v>37225</v>
      </c>
      <c r="AA146" s="2">
        <v>37256</v>
      </c>
      <c r="AB146" s="2">
        <v>37287</v>
      </c>
      <c r="AC146" s="2">
        <v>37315</v>
      </c>
      <c r="AD146" s="2">
        <v>37344</v>
      </c>
      <c r="AE146" s="2">
        <v>37376</v>
      </c>
      <c r="AF146" s="2">
        <v>37407</v>
      </c>
      <c r="AG146" s="2">
        <v>37435</v>
      </c>
      <c r="AH146" s="2">
        <v>37468</v>
      </c>
      <c r="AI146" s="2">
        <v>37498</v>
      </c>
      <c r="AJ146" s="2">
        <v>37529</v>
      </c>
      <c r="AK146" s="2">
        <v>37560</v>
      </c>
      <c r="AL146" s="2">
        <v>37589</v>
      </c>
      <c r="AM146" s="2">
        <v>37621</v>
      </c>
      <c r="AN146" s="2">
        <v>37652</v>
      </c>
      <c r="AO146" s="2">
        <v>37680</v>
      </c>
      <c r="AP146" s="2">
        <v>37711</v>
      </c>
      <c r="AQ146" s="2">
        <v>37741</v>
      </c>
      <c r="AR146" s="2">
        <v>37771</v>
      </c>
      <c r="AS146" s="2">
        <v>37802</v>
      </c>
      <c r="AT146" s="2">
        <v>37833</v>
      </c>
      <c r="AU146" s="2">
        <v>37862</v>
      </c>
      <c r="AV146" s="2">
        <v>37894</v>
      </c>
      <c r="AW146" s="2">
        <v>37925</v>
      </c>
      <c r="AX146" s="2">
        <v>37953</v>
      </c>
      <c r="AY146" s="2">
        <v>37986</v>
      </c>
      <c r="AZ146" s="2">
        <v>38016</v>
      </c>
      <c r="BA146" s="2">
        <v>38044</v>
      </c>
      <c r="BB146" s="2">
        <v>38077</v>
      </c>
      <c r="BC146" s="2">
        <v>38107</v>
      </c>
      <c r="BD146" s="2">
        <v>38138</v>
      </c>
      <c r="BE146" s="2">
        <v>38168</v>
      </c>
      <c r="BF146" s="2">
        <v>38198</v>
      </c>
      <c r="BG146" s="2">
        <v>38230</v>
      </c>
      <c r="BH146" s="2">
        <v>38260</v>
      </c>
      <c r="BI146" s="2">
        <v>38289</v>
      </c>
      <c r="BJ146" s="2">
        <v>38321</v>
      </c>
      <c r="BK146" s="2">
        <v>38352</v>
      </c>
      <c r="BL146" s="2">
        <v>38383</v>
      </c>
      <c r="BM146" s="2">
        <v>38411</v>
      </c>
      <c r="BN146" s="2">
        <v>38442</v>
      </c>
      <c r="BO146" s="2">
        <v>38471</v>
      </c>
      <c r="BP146" s="2">
        <v>38503</v>
      </c>
      <c r="BQ146" s="2">
        <v>38533</v>
      </c>
      <c r="BR146" s="2">
        <v>38562</v>
      </c>
      <c r="BS146" s="2">
        <v>38595</v>
      </c>
      <c r="BT146" s="2">
        <v>38625</v>
      </c>
      <c r="BU146" s="2">
        <v>38656</v>
      </c>
      <c r="BV146" s="2">
        <v>38686</v>
      </c>
      <c r="BW146" s="2">
        <v>38716</v>
      </c>
      <c r="BX146" s="2">
        <v>38748</v>
      </c>
      <c r="BY146" s="2">
        <v>38776</v>
      </c>
      <c r="BZ146" s="2">
        <v>38807</v>
      </c>
      <c r="CA146" s="2">
        <v>38835</v>
      </c>
      <c r="CB146" s="2">
        <v>38868</v>
      </c>
      <c r="CC146" s="2">
        <v>38898</v>
      </c>
      <c r="CD146" s="2">
        <v>38929</v>
      </c>
      <c r="CE146" s="2">
        <v>38960</v>
      </c>
      <c r="CF146" s="2">
        <v>38989</v>
      </c>
      <c r="CG146" s="2">
        <v>39021</v>
      </c>
      <c r="CH146" s="2">
        <v>39051</v>
      </c>
    </row>
    <row r="147" spans="1:110" x14ac:dyDescent="0.25">
      <c r="A147" s="4"/>
      <c r="D147" s="3">
        <v>16693500</v>
      </c>
      <c r="E147">
        <v>12496100</v>
      </c>
      <c r="F147">
        <v>19682100</v>
      </c>
      <c r="G147">
        <v>14056400</v>
      </c>
      <c r="H147">
        <v>23757500</v>
      </c>
      <c r="I147">
        <v>16292600</v>
      </c>
      <c r="J147">
        <v>11085800</v>
      </c>
      <c r="K147">
        <v>9066400</v>
      </c>
      <c r="L147">
        <v>22013700</v>
      </c>
      <c r="M147">
        <v>23639800</v>
      </c>
      <c r="N147">
        <v>10814200</v>
      </c>
      <c r="O147">
        <v>16533900</v>
      </c>
      <c r="P147">
        <v>14509200</v>
      </c>
      <c r="Q147">
        <v>11353900</v>
      </c>
      <c r="R147">
        <v>14970700</v>
      </c>
      <c r="S147">
        <v>12225600</v>
      </c>
      <c r="T147">
        <v>13426800</v>
      </c>
      <c r="U147">
        <v>8791800</v>
      </c>
      <c r="V147">
        <v>17799500</v>
      </c>
      <c r="W147">
        <v>14250900</v>
      </c>
      <c r="X147">
        <v>11758700</v>
      </c>
      <c r="Y147">
        <v>14789100</v>
      </c>
      <c r="Z147">
        <v>9391900</v>
      </c>
      <c r="AA147">
        <v>10727700</v>
      </c>
      <c r="AB147">
        <v>18602400</v>
      </c>
      <c r="AC147">
        <v>15490000</v>
      </c>
      <c r="AD147">
        <v>14486400</v>
      </c>
      <c r="AE147">
        <v>14780500</v>
      </c>
      <c r="AF147">
        <v>15240000</v>
      </c>
      <c r="AG147">
        <v>13115600</v>
      </c>
      <c r="AH147">
        <v>22660200</v>
      </c>
      <c r="AI147">
        <v>19153400</v>
      </c>
      <c r="AJ147">
        <v>18554300</v>
      </c>
      <c r="AK147">
        <v>31897200</v>
      </c>
      <c r="AL147">
        <v>24914300</v>
      </c>
      <c r="AM147">
        <v>16303100</v>
      </c>
      <c r="AN147">
        <v>24455400</v>
      </c>
      <c r="AO147">
        <v>19576800</v>
      </c>
      <c r="AP147">
        <v>22831000</v>
      </c>
      <c r="AQ147">
        <v>22410900</v>
      </c>
      <c r="AR147">
        <v>15754600</v>
      </c>
      <c r="AS147">
        <v>17930300</v>
      </c>
      <c r="AT147">
        <v>18609600</v>
      </c>
      <c r="AU147">
        <v>13107400</v>
      </c>
      <c r="AV147">
        <v>13021800</v>
      </c>
      <c r="AW147">
        <v>14761200</v>
      </c>
      <c r="AX147">
        <v>9533700</v>
      </c>
      <c r="AY147">
        <v>11128000</v>
      </c>
      <c r="AZ147">
        <v>18722800</v>
      </c>
      <c r="BA147">
        <v>12558600</v>
      </c>
      <c r="BB147">
        <v>19659400</v>
      </c>
      <c r="BC147">
        <v>16822200</v>
      </c>
      <c r="BD147">
        <v>22325900</v>
      </c>
      <c r="BE147">
        <v>17161900</v>
      </c>
      <c r="BF147">
        <v>12807700</v>
      </c>
      <c r="BG147">
        <v>12647000</v>
      </c>
      <c r="BH147">
        <v>15995400</v>
      </c>
      <c r="BI147">
        <v>18899800</v>
      </c>
      <c r="BJ147">
        <v>13102100</v>
      </c>
      <c r="BK147">
        <v>14627300</v>
      </c>
      <c r="BL147">
        <v>17237700</v>
      </c>
      <c r="BM147">
        <v>12957100</v>
      </c>
      <c r="BN147">
        <v>17495400</v>
      </c>
      <c r="BO147">
        <v>20630000</v>
      </c>
      <c r="BP147">
        <v>16706800</v>
      </c>
      <c r="BQ147">
        <v>15616200</v>
      </c>
      <c r="BR147">
        <v>16383700</v>
      </c>
      <c r="BS147">
        <v>15792300</v>
      </c>
      <c r="BT147">
        <v>17700900</v>
      </c>
      <c r="BU147">
        <v>23209600</v>
      </c>
      <c r="BV147">
        <v>18067400</v>
      </c>
      <c r="BW147">
        <v>15615400</v>
      </c>
      <c r="BX147">
        <v>24992400</v>
      </c>
      <c r="BY147">
        <v>14355200</v>
      </c>
      <c r="BZ147">
        <v>15866300</v>
      </c>
      <c r="CA147">
        <v>19269100</v>
      </c>
      <c r="CB147">
        <v>25535100</v>
      </c>
      <c r="CC147">
        <v>25514700</v>
      </c>
      <c r="CD147">
        <v>20694500</v>
      </c>
      <c r="CE147">
        <v>14659900</v>
      </c>
      <c r="CF147">
        <v>13543800</v>
      </c>
      <c r="CG147">
        <v>15745500</v>
      </c>
      <c r="CH147">
        <v>3245900</v>
      </c>
    </row>
    <row r="148" spans="1:110" x14ac:dyDescent="0.25">
      <c r="A148" s="1" t="s">
        <v>75</v>
      </c>
      <c r="B148" t="s">
        <v>1157</v>
      </c>
      <c r="C148" t="s">
        <v>1185</v>
      </c>
      <c r="D148" s="2">
        <f>_xll.BDH(A148, "volume", B148, C148, "Direction", "H", "Period", "M","cols=12;rows=2")</f>
        <v>36556</v>
      </c>
      <c r="E148" s="2">
        <v>36585</v>
      </c>
      <c r="F148" s="2">
        <v>36616</v>
      </c>
      <c r="G148" s="2">
        <v>36644</v>
      </c>
      <c r="H148" s="2">
        <v>36677</v>
      </c>
      <c r="I148" s="2">
        <v>36707</v>
      </c>
      <c r="J148" s="2">
        <v>36738</v>
      </c>
      <c r="K148" s="2">
        <v>36769</v>
      </c>
      <c r="L148" s="2">
        <v>36798</v>
      </c>
      <c r="M148" s="2">
        <v>36830</v>
      </c>
      <c r="N148" s="2">
        <v>36860</v>
      </c>
      <c r="O148" s="2">
        <v>36889</v>
      </c>
    </row>
    <row r="149" spans="1:110" x14ac:dyDescent="0.25">
      <c r="A149" s="4"/>
      <c r="D149" s="3">
        <v>18386200</v>
      </c>
      <c r="E149">
        <v>31529300</v>
      </c>
      <c r="F149">
        <v>32470600</v>
      </c>
      <c r="G149">
        <v>16026100</v>
      </c>
      <c r="H149">
        <v>19103500</v>
      </c>
      <c r="I149">
        <v>18859900</v>
      </c>
      <c r="J149">
        <v>24053800</v>
      </c>
      <c r="K149">
        <v>11569200</v>
      </c>
      <c r="L149">
        <v>14860000</v>
      </c>
      <c r="M149">
        <v>17643200</v>
      </c>
      <c r="N149">
        <v>19215700</v>
      </c>
      <c r="O149">
        <v>5432100</v>
      </c>
    </row>
    <row r="150" spans="1:110" x14ac:dyDescent="0.25">
      <c r="A150" s="1" t="s">
        <v>76</v>
      </c>
      <c r="B150" t="s">
        <v>1157</v>
      </c>
      <c r="C150" t="s">
        <v>1191</v>
      </c>
      <c r="D150" s="2">
        <f>_xll.BDH(A150, "volume", B150, C150, "Direction", "H", "Period", "M","cols=13;rows=2")</f>
        <v>36556</v>
      </c>
      <c r="E150" s="2">
        <v>36585</v>
      </c>
      <c r="F150" s="2">
        <v>36616</v>
      </c>
      <c r="G150" s="2">
        <v>36644</v>
      </c>
      <c r="H150" s="2">
        <v>36677</v>
      </c>
      <c r="I150" s="2">
        <v>36707</v>
      </c>
      <c r="J150" s="2">
        <v>36738</v>
      </c>
      <c r="K150" s="2">
        <v>36769</v>
      </c>
      <c r="L150" s="2">
        <v>36798</v>
      </c>
      <c r="M150" s="2">
        <v>36830</v>
      </c>
      <c r="N150" s="2">
        <v>36860</v>
      </c>
      <c r="O150" s="2">
        <v>36889</v>
      </c>
      <c r="P150" s="2">
        <v>36922</v>
      </c>
    </row>
    <row r="151" spans="1:110" x14ac:dyDescent="0.25">
      <c r="A151" s="4"/>
      <c r="D151" s="3">
        <v>24728000</v>
      </c>
      <c r="E151">
        <v>23301200</v>
      </c>
      <c r="F151">
        <v>31806000</v>
      </c>
      <c r="G151">
        <v>27285800</v>
      </c>
      <c r="H151">
        <v>27801700</v>
      </c>
      <c r="I151">
        <v>27503300</v>
      </c>
      <c r="J151">
        <v>25361400</v>
      </c>
      <c r="K151">
        <v>29138800</v>
      </c>
      <c r="L151">
        <v>51735500</v>
      </c>
      <c r="M151">
        <v>41903800</v>
      </c>
      <c r="N151">
        <v>28407600</v>
      </c>
      <c r="O151">
        <v>37926500</v>
      </c>
      <c r="P151">
        <v>7021700</v>
      </c>
    </row>
    <row r="152" spans="1:110" x14ac:dyDescent="0.25">
      <c r="A152" s="1" t="s">
        <v>77</v>
      </c>
      <c r="B152" t="s">
        <v>1157</v>
      </c>
      <c r="C152" t="s">
        <v>1198</v>
      </c>
      <c r="D152" s="2">
        <f>_xll.BDH(A152, "volume", B152, C152, "Direction", "H", "Period", "M","cols=107;rows=2")</f>
        <v>36556</v>
      </c>
      <c r="E152" s="2">
        <v>36585</v>
      </c>
      <c r="F152" s="2">
        <v>36616</v>
      </c>
      <c r="G152" s="2">
        <v>36644</v>
      </c>
      <c r="H152" s="2">
        <v>36677</v>
      </c>
      <c r="I152" s="2">
        <v>36707</v>
      </c>
      <c r="J152" s="2">
        <v>36738</v>
      </c>
      <c r="K152" s="2">
        <v>36769</v>
      </c>
      <c r="L152" s="2">
        <v>36798</v>
      </c>
      <c r="M152" s="2">
        <v>36830</v>
      </c>
      <c r="N152" s="2">
        <v>36860</v>
      </c>
      <c r="O152" s="2">
        <v>36889</v>
      </c>
      <c r="P152" s="2">
        <v>36922</v>
      </c>
      <c r="Q152" s="2">
        <v>36950</v>
      </c>
      <c r="R152" s="2">
        <v>36980</v>
      </c>
      <c r="S152" s="2">
        <v>37011</v>
      </c>
      <c r="T152" s="2">
        <v>37042</v>
      </c>
      <c r="U152" s="2">
        <v>37071</v>
      </c>
      <c r="V152" s="2">
        <v>37103</v>
      </c>
      <c r="W152" s="2">
        <v>37134</v>
      </c>
      <c r="X152" s="2">
        <v>37162</v>
      </c>
      <c r="Y152" s="2">
        <v>37195</v>
      </c>
      <c r="Z152" s="2">
        <v>37225</v>
      </c>
      <c r="AA152" s="2">
        <v>37256</v>
      </c>
      <c r="AB152" s="2">
        <v>37287</v>
      </c>
      <c r="AC152" s="2">
        <v>37315</v>
      </c>
      <c r="AD152" s="2">
        <v>37344</v>
      </c>
      <c r="AE152" s="2">
        <v>37376</v>
      </c>
      <c r="AF152" s="2">
        <v>37407</v>
      </c>
      <c r="AG152" s="2">
        <v>37435</v>
      </c>
      <c r="AH152" s="2">
        <v>37468</v>
      </c>
      <c r="AI152" s="2">
        <v>37498</v>
      </c>
      <c r="AJ152" s="2">
        <v>37529</v>
      </c>
      <c r="AK152" s="2">
        <v>37560</v>
      </c>
      <c r="AL152" s="2">
        <v>37589</v>
      </c>
      <c r="AM152" s="2">
        <v>37621</v>
      </c>
      <c r="AN152" s="2">
        <v>37652</v>
      </c>
      <c r="AO152" s="2">
        <v>37680</v>
      </c>
      <c r="AP152" s="2">
        <v>37711</v>
      </c>
      <c r="AQ152" s="2">
        <v>37741</v>
      </c>
      <c r="AR152" s="2">
        <v>37771</v>
      </c>
      <c r="AS152" s="2">
        <v>37802</v>
      </c>
      <c r="AT152" s="2">
        <v>37833</v>
      </c>
      <c r="AU152" s="2">
        <v>37862</v>
      </c>
      <c r="AV152" s="2">
        <v>37894</v>
      </c>
      <c r="AW152" s="2">
        <v>37925</v>
      </c>
      <c r="AX152" s="2">
        <v>37953</v>
      </c>
      <c r="AY152" s="2">
        <v>37986</v>
      </c>
      <c r="AZ152" s="2">
        <v>38016</v>
      </c>
      <c r="BA152" s="2">
        <v>38044</v>
      </c>
      <c r="BB152" s="2">
        <v>38077</v>
      </c>
      <c r="BC152" s="2">
        <v>38107</v>
      </c>
      <c r="BD152" s="2">
        <v>38138</v>
      </c>
      <c r="BE152" s="2">
        <v>38168</v>
      </c>
      <c r="BF152" s="2">
        <v>38198</v>
      </c>
      <c r="BG152" s="2">
        <v>38230</v>
      </c>
      <c r="BH152" s="2">
        <v>38260</v>
      </c>
      <c r="BI152" s="2">
        <v>38289</v>
      </c>
      <c r="BJ152" s="2">
        <v>38321</v>
      </c>
      <c r="BK152" s="2">
        <v>38352</v>
      </c>
      <c r="BL152" s="2">
        <v>38383</v>
      </c>
      <c r="BM152" s="2">
        <v>38411</v>
      </c>
      <c r="BN152" s="2">
        <v>38442</v>
      </c>
      <c r="BO152" s="2">
        <v>38471</v>
      </c>
      <c r="BP152" s="2">
        <v>38503</v>
      </c>
      <c r="BQ152" s="2">
        <v>38533</v>
      </c>
      <c r="BR152" s="2">
        <v>38562</v>
      </c>
      <c r="BS152" s="2">
        <v>38595</v>
      </c>
      <c r="BT152" s="2">
        <v>38625</v>
      </c>
      <c r="BU152" s="2">
        <v>38656</v>
      </c>
      <c r="BV152" s="2">
        <v>38686</v>
      </c>
      <c r="BW152" s="2">
        <v>38716</v>
      </c>
      <c r="BX152" s="2">
        <v>38748</v>
      </c>
      <c r="BY152" s="2">
        <v>38776</v>
      </c>
      <c r="BZ152" s="2">
        <v>38807</v>
      </c>
      <c r="CA152" s="2">
        <v>38835</v>
      </c>
      <c r="CB152" s="2">
        <v>38868</v>
      </c>
      <c r="CC152" s="2">
        <v>38898</v>
      </c>
      <c r="CD152" s="2">
        <v>38929</v>
      </c>
      <c r="CE152" s="2">
        <v>38960</v>
      </c>
      <c r="CF152" s="2">
        <v>38989</v>
      </c>
      <c r="CG152" s="2">
        <v>39021</v>
      </c>
      <c r="CH152" s="2">
        <v>39051</v>
      </c>
      <c r="CI152" s="2">
        <v>39080</v>
      </c>
      <c r="CJ152" s="2">
        <v>39113</v>
      </c>
      <c r="CK152" s="2">
        <v>39141</v>
      </c>
      <c r="CL152" s="2">
        <v>39171</v>
      </c>
      <c r="CM152" s="2">
        <v>39202</v>
      </c>
      <c r="CN152" s="2">
        <v>39233</v>
      </c>
      <c r="CO152" s="2">
        <v>39262</v>
      </c>
      <c r="CP152" s="2">
        <v>39294</v>
      </c>
      <c r="CQ152" s="2">
        <v>39325</v>
      </c>
      <c r="CR152" s="2">
        <v>39353</v>
      </c>
      <c r="CS152" s="2">
        <v>39386</v>
      </c>
      <c r="CT152" s="2">
        <v>39416</v>
      </c>
      <c r="CU152" s="2">
        <v>39447</v>
      </c>
      <c r="CV152" s="2">
        <v>39478</v>
      </c>
      <c r="CW152" s="2">
        <v>39507</v>
      </c>
      <c r="CX152" s="2">
        <v>39538</v>
      </c>
      <c r="CY152" s="2">
        <v>39568</v>
      </c>
      <c r="CZ152" s="2">
        <v>39598</v>
      </c>
      <c r="DA152" s="2">
        <v>39629</v>
      </c>
      <c r="DB152" s="2">
        <v>39660</v>
      </c>
      <c r="DC152" s="2">
        <v>39689</v>
      </c>
      <c r="DD152" s="2">
        <v>39721</v>
      </c>
      <c r="DE152" s="2">
        <v>39752</v>
      </c>
      <c r="DF152" s="2">
        <v>39780</v>
      </c>
    </row>
    <row r="153" spans="1:110" x14ac:dyDescent="0.25">
      <c r="A153" s="4"/>
      <c r="D153" s="3">
        <v>37108600</v>
      </c>
      <c r="E153">
        <v>35041700</v>
      </c>
      <c r="F153">
        <v>41616800</v>
      </c>
      <c r="G153">
        <v>38782100</v>
      </c>
      <c r="H153">
        <v>33962100</v>
      </c>
      <c r="I153">
        <v>43780200</v>
      </c>
      <c r="J153">
        <v>27233800</v>
      </c>
      <c r="K153">
        <v>29877200</v>
      </c>
      <c r="L153">
        <v>20458400</v>
      </c>
      <c r="M153">
        <v>31577200</v>
      </c>
      <c r="N153">
        <v>33226400</v>
      </c>
      <c r="O153">
        <v>22289900</v>
      </c>
      <c r="P153">
        <v>33549200</v>
      </c>
      <c r="Q153">
        <v>25454700</v>
      </c>
      <c r="R153">
        <v>77138600</v>
      </c>
      <c r="S153">
        <v>36408300</v>
      </c>
      <c r="T153">
        <v>21516800</v>
      </c>
      <c r="U153">
        <v>35932100</v>
      </c>
      <c r="V153">
        <v>29054400</v>
      </c>
      <c r="W153">
        <v>22150400</v>
      </c>
      <c r="X153">
        <v>17519000</v>
      </c>
      <c r="Y153">
        <v>24202100</v>
      </c>
      <c r="Z153">
        <v>19669100</v>
      </c>
      <c r="AA153">
        <v>27599400</v>
      </c>
      <c r="AB153">
        <v>54602500</v>
      </c>
      <c r="AC153">
        <v>31631700</v>
      </c>
      <c r="AD153">
        <v>21922900</v>
      </c>
      <c r="AE153">
        <v>36637900</v>
      </c>
      <c r="AF153">
        <v>26426100</v>
      </c>
      <c r="AG153">
        <v>21708400</v>
      </c>
      <c r="AH153">
        <v>33321900</v>
      </c>
      <c r="AI153">
        <v>21313300</v>
      </c>
      <c r="AJ153">
        <v>13884100</v>
      </c>
      <c r="AK153">
        <v>25112000</v>
      </c>
      <c r="AL153">
        <v>21946500</v>
      </c>
      <c r="AM153">
        <v>18865500</v>
      </c>
      <c r="AN153">
        <v>23396700</v>
      </c>
      <c r="AO153">
        <v>14537800</v>
      </c>
      <c r="AP153">
        <v>22085700</v>
      </c>
      <c r="AQ153">
        <v>16943500</v>
      </c>
      <c r="AR153">
        <v>16646500</v>
      </c>
      <c r="AS153">
        <v>24749600</v>
      </c>
      <c r="AT153">
        <v>18803100</v>
      </c>
      <c r="AU153">
        <v>17773500</v>
      </c>
      <c r="AV153">
        <v>20572700</v>
      </c>
      <c r="AW153">
        <v>24576800</v>
      </c>
      <c r="AX153">
        <v>12984300</v>
      </c>
      <c r="AY153">
        <v>20414600</v>
      </c>
      <c r="AZ153">
        <v>22140200</v>
      </c>
      <c r="BA153">
        <v>18538200</v>
      </c>
      <c r="BB153">
        <v>22977400</v>
      </c>
      <c r="BC153">
        <v>24364000</v>
      </c>
      <c r="BD153">
        <v>20422100</v>
      </c>
      <c r="BE153">
        <v>18467400</v>
      </c>
      <c r="BF153">
        <v>17542200</v>
      </c>
      <c r="BG153">
        <v>13048800</v>
      </c>
      <c r="BH153">
        <v>23930300</v>
      </c>
      <c r="BI153">
        <v>20177900</v>
      </c>
      <c r="BJ153">
        <v>13196000</v>
      </c>
      <c r="BK153">
        <v>12878600</v>
      </c>
      <c r="BL153">
        <v>12015900</v>
      </c>
      <c r="BM153">
        <v>10749400</v>
      </c>
      <c r="BN153">
        <v>14785600</v>
      </c>
      <c r="BO153">
        <v>16786000</v>
      </c>
      <c r="BP153">
        <v>15105600</v>
      </c>
      <c r="BQ153">
        <v>14544700</v>
      </c>
      <c r="BR153">
        <v>15933000</v>
      </c>
      <c r="BS153">
        <v>25454400</v>
      </c>
      <c r="BT153">
        <v>18886600</v>
      </c>
      <c r="BU153">
        <v>23362100</v>
      </c>
      <c r="BV153">
        <v>23263200</v>
      </c>
      <c r="BW153">
        <v>19095800</v>
      </c>
      <c r="BX153">
        <v>16333000</v>
      </c>
      <c r="BY153">
        <v>13786700</v>
      </c>
      <c r="BZ153">
        <v>17720200</v>
      </c>
      <c r="CA153">
        <v>12808400</v>
      </c>
      <c r="CB153">
        <v>26968200</v>
      </c>
      <c r="CC153">
        <v>28398100</v>
      </c>
      <c r="CD153">
        <v>22011000</v>
      </c>
      <c r="CE153">
        <v>17494600</v>
      </c>
      <c r="CF153">
        <v>15791200</v>
      </c>
      <c r="CG153">
        <v>16390500</v>
      </c>
      <c r="CH153">
        <v>12402200</v>
      </c>
      <c r="CI153">
        <v>9464000</v>
      </c>
      <c r="CJ153">
        <v>13441000</v>
      </c>
      <c r="CK153">
        <v>17094500</v>
      </c>
      <c r="CL153">
        <v>19408300</v>
      </c>
      <c r="CM153">
        <v>19132900</v>
      </c>
      <c r="CN153">
        <v>21676400</v>
      </c>
      <c r="CO153">
        <v>24450200</v>
      </c>
      <c r="CP153">
        <v>25180300</v>
      </c>
      <c r="CQ153">
        <v>28915600</v>
      </c>
      <c r="CR153">
        <v>16357500</v>
      </c>
      <c r="CS153">
        <v>17175200</v>
      </c>
      <c r="CT153">
        <v>16141400</v>
      </c>
      <c r="CU153">
        <v>14640800</v>
      </c>
      <c r="CV153">
        <v>19402600</v>
      </c>
      <c r="CW153">
        <v>14458700</v>
      </c>
      <c r="CX153">
        <v>15164500</v>
      </c>
      <c r="CY153">
        <v>18059100</v>
      </c>
      <c r="CZ153">
        <v>12859800</v>
      </c>
      <c r="DA153">
        <v>18266300</v>
      </c>
      <c r="DB153">
        <v>10179400</v>
      </c>
      <c r="DC153">
        <v>6519900</v>
      </c>
      <c r="DD153">
        <v>8337200</v>
      </c>
      <c r="DE153">
        <v>10048900</v>
      </c>
      <c r="DF153">
        <v>12946300</v>
      </c>
    </row>
    <row r="154" spans="1:110" x14ac:dyDescent="0.25">
      <c r="A154" s="1" t="s">
        <v>78</v>
      </c>
      <c r="B154" t="s">
        <v>1157</v>
      </c>
      <c r="C154" t="s">
        <v>1191</v>
      </c>
      <c r="D154" s="2">
        <f>_xll.BDH(A154, "volume", B154, C154, "Direction", "H", "Period", "M","cols=24;rows=2")</f>
        <v>36556</v>
      </c>
      <c r="E154" s="2">
        <v>36585</v>
      </c>
      <c r="F154" s="2">
        <v>36616</v>
      </c>
      <c r="G154" s="2">
        <v>36644</v>
      </c>
      <c r="H154" s="2">
        <v>36677</v>
      </c>
      <c r="I154" s="2">
        <v>36707</v>
      </c>
      <c r="J154" s="2">
        <v>36738</v>
      </c>
      <c r="K154" s="2">
        <v>36769</v>
      </c>
      <c r="L154" s="2">
        <v>36798</v>
      </c>
      <c r="M154" s="2">
        <v>36830</v>
      </c>
      <c r="N154" s="2">
        <v>36860</v>
      </c>
      <c r="O154" s="2">
        <v>36889</v>
      </c>
      <c r="P154" s="2">
        <v>36922</v>
      </c>
      <c r="Q154" s="2">
        <v>36950</v>
      </c>
      <c r="R154" s="2">
        <v>36980</v>
      </c>
      <c r="S154" s="2">
        <v>37011</v>
      </c>
      <c r="T154" s="2">
        <v>37042</v>
      </c>
      <c r="U154" s="2">
        <v>37071</v>
      </c>
      <c r="V154" s="2">
        <v>37103</v>
      </c>
      <c r="W154" s="2">
        <v>37134</v>
      </c>
      <c r="X154" s="2">
        <v>37162</v>
      </c>
      <c r="Y154" s="2">
        <v>37195</v>
      </c>
      <c r="Z154" s="2">
        <v>37225</v>
      </c>
      <c r="AA154" s="2">
        <v>37256</v>
      </c>
    </row>
    <row r="155" spans="1:110" x14ac:dyDescent="0.25">
      <c r="A155" s="4"/>
      <c r="D155" s="3">
        <v>624800</v>
      </c>
      <c r="E155">
        <v>655000</v>
      </c>
      <c r="F155">
        <v>1037300</v>
      </c>
      <c r="G155">
        <v>709625</v>
      </c>
      <c r="H155">
        <v>1116900</v>
      </c>
      <c r="I155">
        <v>1018775</v>
      </c>
      <c r="J155">
        <v>766925</v>
      </c>
      <c r="K155">
        <v>957150</v>
      </c>
      <c r="L155">
        <v>729600</v>
      </c>
      <c r="M155">
        <v>583875</v>
      </c>
      <c r="N155">
        <v>507225</v>
      </c>
      <c r="O155">
        <v>933050</v>
      </c>
      <c r="P155">
        <v>670375</v>
      </c>
      <c r="Q155">
        <v>606050</v>
      </c>
      <c r="R155">
        <v>702375</v>
      </c>
      <c r="S155">
        <v>700500</v>
      </c>
      <c r="T155">
        <v>681675</v>
      </c>
      <c r="U155">
        <v>1095550</v>
      </c>
      <c r="V155">
        <v>1481725</v>
      </c>
      <c r="W155">
        <v>1215700</v>
      </c>
      <c r="X155">
        <v>1000750</v>
      </c>
      <c r="Y155">
        <v>1201750</v>
      </c>
      <c r="Z155">
        <v>2060025</v>
      </c>
      <c r="AA155">
        <v>2877225</v>
      </c>
    </row>
    <row r="156" spans="1:110" x14ac:dyDescent="0.25">
      <c r="A156" s="1" t="s">
        <v>79</v>
      </c>
      <c r="B156" t="s">
        <v>1157</v>
      </c>
      <c r="C156" t="s">
        <v>1185</v>
      </c>
      <c r="D156" s="2">
        <f>_xll.BDH(A156, "volume", B156, C156, "Direction", "H", "Period", "M","cols=5;rows=2")</f>
        <v>36556</v>
      </c>
      <c r="E156" s="2">
        <v>36585</v>
      </c>
      <c r="F156" s="2">
        <v>36616</v>
      </c>
      <c r="G156" s="2">
        <v>36644</v>
      </c>
      <c r="H156" s="2">
        <v>36677</v>
      </c>
    </row>
    <row r="157" spans="1:110" x14ac:dyDescent="0.25">
      <c r="A157" s="4"/>
      <c r="D157" s="3">
        <v>35081000</v>
      </c>
      <c r="E157">
        <v>50010900</v>
      </c>
      <c r="F157">
        <v>53077800</v>
      </c>
      <c r="G157">
        <v>30307700</v>
      </c>
      <c r="H157">
        <v>19480400</v>
      </c>
    </row>
    <row r="158" spans="1:110" x14ac:dyDescent="0.25">
      <c r="A158" s="1" t="s">
        <v>80</v>
      </c>
      <c r="B158" t="s">
        <v>1157</v>
      </c>
      <c r="C158" t="s">
        <v>1191</v>
      </c>
      <c r="D158" s="2">
        <f>_xll.BDH(A158, "volume", B158, C158, "Direction", "H", "Period", "M","cols=14;rows=2")</f>
        <v>36556</v>
      </c>
      <c r="E158" s="2">
        <v>36585</v>
      </c>
      <c r="F158" s="2">
        <v>36616</v>
      </c>
      <c r="G158" s="2">
        <v>36644</v>
      </c>
      <c r="H158" s="2">
        <v>36677</v>
      </c>
      <c r="I158" s="2">
        <v>36707</v>
      </c>
      <c r="J158" s="2">
        <v>36738</v>
      </c>
      <c r="K158" s="2">
        <v>36769</v>
      </c>
      <c r="L158" s="2">
        <v>36798</v>
      </c>
      <c r="M158" s="2">
        <v>36830</v>
      </c>
      <c r="N158" s="2">
        <v>36860</v>
      </c>
      <c r="O158" s="2">
        <v>36889</v>
      </c>
      <c r="P158" s="2">
        <v>36922</v>
      </c>
      <c r="Q158" s="2">
        <v>36950</v>
      </c>
    </row>
    <row r="159" spans="1:110" x14ac:dyDescent="0.25">
      <c r="A159" s="4"/>
      <c r="D159" s="3">
        <v>40836100</v>
      </c>
      <c r="E159">
        <v>46366500</v>
      </c>
      <c r="F159">
        <v>52389200</v>
      </c>
      <c r="G159">
        <v>33174600</v>
      </c>
      <c r="H159">
        <v>45931800</v>
      </c>
      <c r="I159">
        <v>42219700</v>
      </c>
      <c r="J159">
        <v>31756600</v>
      </c>
      <c r="K159">
        <v>41903500</v>
      </c>
      <c r="L159">
        <v>39640900</v>
      </c>
      <c r="M159">
        <v>67889100</v>
      </c>
      <c r="N159">
        <v>35420800</v>
      </c>
      <c r="O159">
        <v>57577900</v>
      </c>
      <c r="P159">
        <v>54140100</v>
      </c>
      <c r="Q159">
        <v>34544400</v>
      </c>
    </row>
    <row r="160" spans="1:110" x14ac:dyDescent="0.25">
      <c r="A160" s="1" t="s">
        <v>81</v>
      </c>
      <c r="B160" t="s">
        <v>1157</v>
      </c>
      <c r="C160" t="s">
        <v>1198</v>
      </c>
      <c r="D160" s="2">
        <f>_xll.BDH(A160, "volume", B160, C160, "Direction", "H", "Period", "M","cols=107;rows=2")</f>
        <v>36556</v>
      </c>
      <c r="E160" s="2">
        <v>36585</v>
      </c>
      <c r="F160" s="2">
        <v>36616</v>
      </c>
      <c r="G160" s="2">
        <v>36644</v>
      </c>
      <c r="H160" s="2">
        <v>36677</v>
      </c>
      <c r="I160" s="2">
        <v>36707</v>
      </c>
      <c r="J160" s="2">
        <v>36738</v>
      </c>
      <c r="K160" s="2">
        <v>36769</v>
      </c>
      <c r="L160" s="2">
        <v>36798</v>
      </c>
      <c r="M160" s="2">
        <v>36830</v>
      </c>
      <c r="N160" s="2">
        <v>36860</v>
      </c>
      <c r="O160" s="2">
        <v>36889</v>
      </c>
      <c r="P160" s="2">
        <v>36922</v>
      </c>
      <c r="Q160" s="2">
        <v>36950</v>
      </c>
      <c r="R160" s="2">
        <v>36980</v>
      </c>
      <c r="S160" s="2">
        <v>37011</v>
      </c>
      <c r="T160" s="2">
        <v>37042</v>
      </c>
      <c r="U160" s="2">
        <v>37071</v>
      </c>
      <c r="V160" s="2">
        <v>37103</v>
      </c>
      <c r="W160" s="2">
        <v>37134</v>
      </c>
      <c r="X160" s="2">
        <v>37162</v>
      </c>
      <c r="Y160" s="2">
        <v>37195</v>
      </c>
      <c r="Z160" s="2">
        <v>37225</v>
      </c>
      <c r="AA160" s="2">
        <v>37256</v>
      </c>
      <c r="AB160" s="2">
        <v>37287</v>
      </c>
      <c r="AC160" s="2">
        <v>37315</v>
      </c>
      <c r="AD160" s="2">
        <v>37344</v>
      </c>
      <c r="AE160" s="2">
        <v>37376</v>
      </c>
      <c r="AF160" s="2">
        <v>37407</v>
      </c>
      <c r="AG160" s="2">
        <v>37435</v>
      </c>
      <c r="AH160" s="2">
        <v>37468</v>
      </c>
      <c r="AI160" s="2">
        <v>37498</v>
      </c>
      <c r="AJ160" s="2">
        <v>37529</v>
      </c>
      <c r="AK160" s="2">
        <v>37560</v>
      </c>
      <c r="AL160" s="2">
        <v>37589</v>
      </c>
      <c r="AM160" s="2">
        <v>37621</v>
      </c>
      <c r="AN160" s="2">
        <v>37652</v>
      </c>
      <c r="AO160" s="2">
        <v>37680</v>
      </c>
      <c r="AP160" s="2">
        <v>37711</v>
      </c>
      <c r="AQ160" s="2">
        <v>37741</v>
      </c>
      <c r="AR160" s="2">
        <v>37771</v>
      </c>
      <c r="AS160" s="2">
        <v>37802</v>
      </c>
      <c r="AT160" s="2">
        <v>37833</v>
      </c>
      <c r="AU160" s="2">
        <v>37862</v>
      </c>
      <c r="AV160" s="2">
        <v>37894</v>
      </c>
      <c r="AW160" s="2">
        <v>37925</v>
      </c>
      <c r="AX160" s="2">
        <v>37953</v>
      </c>
      <c r="AY160" s="2">
        <v>37986</v>
      </c>
      <c r="AZ160" s="2">
        <v>38016</v>
      </c>
      <c r="BA160" s="2">
        <v>38044</v>
      </c>
      <c r="BB160" s="2">
        <v>38077</v>
      </c>
      <c r="BC160" s="2">
        <v>38107</v>
      </c>
      <c r="BD160" s="2">
        <v>38138</v>
      </c>
      <c r="BE160" s="2">
        <v>38168</v>
      </c>
      <c r="BF160" s="2">
        <v>38198</v>
      </c>
      <c r="BG160" s="2">
        <v>38230</v>
      </c>
      <c r="BH160" s="2">
        <v>38260</v>
      </c>
      <c r="BI160" s="2">
        <v>38289</v>
      </c>
      <c r="BJ160" s="2">
        <v>38321</v>
      </c>
      <c r="BK160" s="2">
        <v>38352</v>
      </c>
      <c r="BL160" s="2">
        <v>38383</v>
      </c>
      <c r="BM160" s="2">
        <v>38411</v>
      </c>
      <c r="BN160" s="2">
        <v>38442</v>
      </c>
      <c r="BO160" s="2">
        <v>38471</v>
      </c>
      <c r="BP160" s="2">
        <v>38503</v>
      </c>
      <c r="BQ160" s="2">
        <v>38533</v>
      </c>
      <c r="BR160" s="2">
        <v>38562</v>
      </c>
      <c r="BS160" s="2">
        <v>38595</v>
      </c>
      <c r="BT160" s="2">
        <v>38625</v>
      </c>
      <c r="BU160" s="2">
        <v>38656</v>
      </c>
      <c r="BV160" s="2">
        <v>38686</v>
      </c>
      <c r="BW160" s="2">
        <v>38716</v>
      </c>
      <c r="BX160" s="2">
        <v>38748</v>
      </c>
      <c r="BY160" s="2">
        <v>38776</v>
      </c>
      <c r="BZ160" s="2">
        <v>38807</v>
      </c>
      <c r="CA160" s="2">
        <v>38835</v>
      </c>
      <c r="CB160" s="2">
        <v>38868</v>
      </c>
      <c r="CC160" s="2">
        <v>38898</v>
      </c>
      <c r="CD160" s="2">
        <v>38929</v>
      </c>
      <c r="CE160" s="2">
        <v>38960</v>
      </c>
      <c r="CF160" s="2">
        <v>38989</v>
      </c>
      <c r="CG160" s="2">
        <v>39021</v>
      </c>
      <c r="CH160" s="2">
        <v>39051</v>
      </c>
      <c r="CI160" s="2">
        <v>39080</v>
      </c>
      <c r="CJ160" s="2">
        <v>39113</v>
      </c>
      <c r="CK160" s="2">
        <v>39141</v>
      </c>
      <c r="CL160" s="2">
        <v>39171</v>
      </c>
      <c r="CM160" s="2">
        <v>39202</v>
      </c>
      <c r="CN160" s="2">
        <v>39233</v>
      </c>
      <c r="CO160" s="2">
        <v>39262</v>
      </c>
      <c r="CP160" s="2">
        <v>39294</v>
      </c>
      <c r="CQ160" s="2">
        <v>39325</v>
      </c>
      <c r="CR160" s="2">
        <v>39353</v>
      </c>
      <c r="CS160" s="2">
        <v>39386</v>
      </c>
      <c r="CT160" s="2">
        <v>39416</v>
      </c>
      <c r="CU160" s="2">
        <v>39447</v>
      </c>
      <c r="CV160" s="2">
        <v>39478</v>
      </c>
      <c r="CW160" s="2">
        <v>39507</v>
      </c>
      <c r="CX160" s="2">
        <v>39538</v>
      </c>
      <c r="CY160" s="2">
        <v>39568</v>
      </c>
      <c r="CZ160" s="2">
        <v>39598</v>
      </c>
      <c r="DA160" s="2">
        <v>39629</v>
      </c>
      <c r="DB160" s="2">
        <v>39660</v>
      </c>
      <c r="DC160" s="2">
        <v>39689</v>
      </c>
      <c r="DD160" s="2">
        <v>39721</v>
      </c>
      <c r="DE160" s="2">
        <v>39752</v>
      </c>
      <c r="DF160" s="2">
        <v>39780</v>
      </c>
    </row>
    <row r="161" spans="1:112" x14ac:dyDescent="0.25">
      <c r="A161" s="4"/>
      <c r="D161" s="3">
        <v>52929400</v>
      </c>
      <c r="E161">
        <v>74344600</v>
      </c>
      <c r="F161">
        <v>63061000</v>
      </c>
      <c r="G161">
        <v>50864800</v>
      </c>
      <c r="H161">
        <v>50910000</v>
      </c>
      <c r="I161">
        <v>52266800</v>
      </c>
      <c r="J161">
        <v>39553000</v>
      </c>
      <c r="K161">
        <v>47342800</v>
      </c>
      <c r="L161">
        <v>46849600</v>
      </c>
      <c r="M161">
        <v>49303000</v>
      </c>
      <c r="N161">
        <v>43138700</v>
      </c>
      <c r="O161">
        <v>44798100</v>
      </c>
      <c r="P161">
        <v>76433800</v>
      </c>
      <c r="Q161">
        <v>33764000</v>
      </c>
      <c r="R161">
        <v>53468400</v>
      </c>
      <c r="S161">
        <v>66367000</v>
      </c>
      <c r="T161">
        <v>45107500</v>
      </c>
      <c r="U161">
        <v>35272500</v>
      </c>
      <c r="V161">
        <v>31795700</v>
      </c>
      <c r="W161">
        <v>32173000</v>
      </c>
      <c r="X161">
        <v>39597800</v>
      </c>
      <c r="Y161">
        <v>52639700</v>
      </c>
      <c r="Z161">
        <v>28768200</v>
      </c>
      <c r="AA161">
        <v>40582800</v>
      </c>
      <c r="AB161">
        <v>38448000</v>
      </c>
      <c r="AC161">
        <v>42063600</v>
      </c>
      <c r="AD161">
        <v>40016100</v>
      </c>
      <c r="AE161">
        <v>37501100</v>
      </c>
      <c r="AF161">
        <v>41904000</v>
      </c>
      <c r="AG161">
        <v>39946000</v>
      </c>
      <c r="AH161">
        <v>68792300</v>
      </c>
      <c r="AI161">
        <v>47104700</v>
      </c>
      <c r="AJ161">
        <v>52485100</v>
      </c>
      <c r="AK161">
        <v>66521000</v>
      </c>
      <c r="AL161">
        <v>51543700</v>
      </c>
      <c r="AM161">
        <v>42384700</v>
      </c>
      <c r="AN161">
        <v>41403600</v>
      </c>
      <c r="AO161">
        <v>38974400</v>
      </c>
      <c r="AP161">
        <v>46243200</v>
      </c>
      <c r="AQ161">
        <v>45486900</v>
      </c>
      <c r="AR161">
        <v>41094500</v>
      </c>
      <c r="AS161">
        <v>49925400</v>
      </c>
      <c r="AT161">
        <v>39153500</v>
      </c>
      <c r="AU161">
        <v>35204700</v>
      </c>
      <c r="AV161">
        <v>38065600</v>
      </c>
      <c r="AW161">
        <v>51130100</v>
      </c>
      <c r="AX161">
        <v>44235200</v>
      </c>
      <c r="AY161">
        <v>36225600</v>
      </c>
      <c r="AZ161">
        <v>47579100</v>
      </c>
      <c r="BA161">
        <v>49207500</v>
      </c>
      <c r="BB161">
        <v>54769900</v>
      </c>
      <c r="BC161">
        <v>47576900</v>
      </c>
      <c r="BD161">
        <v>41507500</v>
      </c>
      <c r="BE161">
        <v>32962800</v>
      </c>
      <c r="BF161">
        <v>38596500</v>
      </c>
      <c r="BG161">
        <v>30805100</v>
      </c>
      <c r="BH161">
        <v>46085600</v>
      </c>
      <c r="BI161">
        <v>35296100</v>
      </c>
      <c r="BJ161">
        <v>29682800</v>
      </c>
      <c r="BK161">
        <v>36667400</v>
      </c>
      <c r="BL161">
        <v>58766400</v>
      </c>
      <c r="BM161">
        <v>47562000</v>
      </c>
      <c r="BN161">
        <v>42107300</v>
      </c>
      <c r="BO161">
        <v>68606600</v>
      </c>
      <c r="BP161">
        <v>38807000</v>
      </c>
      <c r="BQ161">
        <v>36157200</v>
      </c>
      <c r="BR161">
        <v>42318000</v>
      </c>
      <c r="BS161">
        <v>43094300</v>
      </c>
      <c r="BT161">
        <v>41621800</v>
      </c>
      <c r="BU161">
        <v>47551300</v>
      </c>
      <c r="BV161">
        <v>41336600</v>
      </c>
      <c r="BW161">
        <v>32456500</v>
      </c>
      <c r="BX161">
        <v>38739000</v>
      </c>
      <c r="BY161">
        <v>37898700</v>
      </c>
      <c r="BZ161">
        <v>39720800</v>
      </c>
      <c r="CA161">
        <v>34885000</v>
      </c>
      <c r="CB161">
        <v>53199600</v>
      </c>
      <c r="CC161">
        <v>46412400</v>
      </c>
      <c r="CD161">
        <v>41160400</v>
      </c>
      <c r="CE161">
        <v>34492300</v>
      </c>
      <c r="CF161">
        <v>38246600</v>
      </c>
      <c r="CG161">
        <v>46645000</v>
      </c>
      <c r="CH161">
        <v>35241100</v>
      </c>
      <c r="CI161">
        <v>31718100</v>
      </c>
      <c r="CJ161">
        <v>38348200</v>
      </c>
      <c r="CK161">
        <v>41756900</v>
      </c>
      <c r="CL161">
        <v>43507200</v>
      </c>
      <c r="CM161">
        <v>39188700</v>
      </c>
      <c r="CN161">
        <v>56826300</v>
      </c>
      <c r="CO161">
        <v>79380300</v>
      </c>
      <c r="CP161">
        <v>61764400</v>
      </c>
      <c r="CQ161">
        <v>54005700</v>
      </c>
      <c r="CR161">
        <v>32538100</v>
      </c>
      <c r="CS161">
        <v>37880400</v>
      </c>
      <c r="CT161">
        <v>41001200</v>
      </c>
      <c r="CU161">
        <v>30190100</v>
      </c>
      <c r="CV161">
        <v>54514400</v>
      </c>
      <c r="CW161">
        <v>36691300</v>
      </c>
      <c r="CX161">
        <v>35330900</v>
      </c>
      <c r="CY161">
        <v>27582000</v>
      </c>
      <c r="CZ161">
        <v>60955100</v>
      </c>
      <c r="DA161">
        <v>93056100</v>
      </c>
      <c r="DB161">
        <v>75854000</v>
      </c>
      <c r="DC161">
        <v>40258600</v>
      </c>
      <c r="DD161">
        <v>63367900</v>
      </c>
      <c r="DE161">
        <v>83248100</v>
      </c>
      <c r="DF161">
        <v>30523000</v>
      </c>
    </row>
    <row r="162" spans="1:112" x14ac:dyDescent="0.25">
      <c r="A162" s="1" t="s">
        <v>82</v>
      </c>
      <c r="B162" t="s">
        <v>1157</v>
      </c>
      <c r="C162" t="s">
        <v>1186</v>
      </c>
      <c r="D162" s="2">
        <f>_xll.BDH(A162, "volume", B162, C162, "Direction", "H", "Period", "M","cols=91;rows=2")</f>
        <v>36556</v>
      </c>
      <c r="E162" s="2">
        <v>36585</v>
      </c>
      <c r="F162" s="2">
        <v>36616</v>
      </c>
      <c r="G162" s="2">
        <v>36644</v>
      </c>
      <c r="H162" s="2">
        <v>36677</v>
      </c>
      <c r="I162" s="2">
        <v>36707</v>
      </c>
      <c r="J162" s="2">
        <v>36738</v>
      </c>
      <c r="K162" s="2">
        <v>36769</v>
      </c>
      <c r="L162" s="2">
        <v>36798</v>
      </c>
      <c r="M162" s="2">
        <v>36830</v>
      </c>
      <c r="N162" s="2">
        <v>36860</v>
      </c>
      <c r="O162" s="2">
        <v>36889</v>
      </c>
      <c r="P162" s="2">
        <v>36922</v>
      </c>
      <c r="Q162" s="2">
        <v>36950</v>
      </c>
      <c r="R162" s="2">
        <v>36980</v>
      </c>
      <c r="S162" s="2">
        <v>37011</v>
      </c>
      <c r="T162" s="2">
        <v>37042</v>
      </c>
      <c r="U162" s="2">
        <v>37071</v>
      </c>
      <c r="V162" s="2">
        <v>37103</v>
      </c>
      <c r="W162" s="2">
        <v>37134</v>
      </c>
      <c r="X162" s="2">
        <v>37162</v>
      </c>
      <c r="Y162" s="2">
        <v>37195</v>
      </c>
      <c r="Z162" s="2">
        <v>37225</v>
      </c>
      <c r="AA162" s="2">
        <v>37256</v>
      </c>
      <c r="AB162" s="2">
        <v>37287</v>
      </c>
      <c r="AC162" s="2">
        <v>37315</v>
      </c>
      <c r="AD162" s="2">
        <v>37344</v>
      </c>
      <c r="AE162" s="2">
        <v>37376</v>
      </c>
      <c r="AF162" s="2">
        <v>37407</v>
      </c>
      <c r="AG162" s="2">
        <v>37435</v>
      </c>
      <c r="AH162" s="2">
        <v>37468</v>
      </c>
      <c r="AI162" s="2">
        <v>37498</v>
      </c>
      <c r="AJ162" s="2">
        <v>37529</v>
      </c>
      <c r="AK162" s="2">
        <v>37560</v>
      </c>
      <c r="AL162" s="2">
        <v>37589</v>
      </c>
      <c r="AM162" s="2">
        <v>37621</v>
      </c>
      <c r="AN162" s="2">
        <v>37652</v>
      </c>
      <c r="AO162" s="2">
        <v>37680</v>
      </c>
      <c r="AP162" s="2">
        <v>37711</v>
      </c>
      <c r="AQ162" s="2">
        <v>37741</v>
      </c>
      <c r="AR162" s="2">
        <v>37771</v>
      </c>
      <c r="AS162" s="2">
        <v>37802</v>
      </c>
      <c r="AT162" s="2">
        <v>37833</v>
      </c>
      <c r="AU162" s="2">
        <v>37862</v>
      </c>
      <c r="AV162" s="2">
        <v>37894</v>
      </c>
      <c r="AW162" s="2">
        <v>37925</v>
      </c>
      <c r="AX162" s="2">
        <v>37953</v>
      </c>
      <c r="AY162" s="2">
        <v>37986</v>
      </c>
      <c r="AZ162" s="2">
        <v>38016</v>
      </c>
      <c r="BA162" s="2">
        <v>38044</v>
      </c>
      <c r="BB162" s="2">
        <v>38077</v>
      </c>
      <c r="BC162" s="2">
        <v>38107</v>
      </c>
      <c r="BD162" s="2">
        <v>38138</v>
      </c>
      <c r="BE162" s="2">
        <v>38168</v>
      </c>
      <c r="BF162" s="2">
        <v>38198</v>
      </c>
      <c r="BG162" s="2">
        <v>38230</v>
      </c>
      <c r="BH162" s="2">
        <v>38260</v>
      </c>
      <c r="BI162" s="2">
        <v>38289</v>
      </c>
      <c r="BJ162" s="2">
        <v>38321</v>
      </c>
      <c r="BK162" s="2">
        <v>38352</v>
      </c>
      <c r="BL162" s="2">
        <v>38383</v>
      </c>
      <c r="BM162" s="2">
        <v>38411</v>
      </c>
      <c r="BN162" s="2">
        <v>38442</v>
      </c>
      <c r="BO162" s="2">
        <v>38471</v>
      </c>
      <c r="BP162" s="2">
        <v>38503</v>
      </c>
      <c r="BQ162" s="2">
        <v>38533</v>
      </c>
      <c r="BR162" s="2">
        <v>38562</v>
      </c>
      <c r="BS162" s="2">
        <v>38595</v>
      </c>
      <c r="BT162" s="2">
        <v>38625</v>
      </c>
      <c r="BU162" s="2">
        <v>38656</v>
      </c>
      <c r="BV162" s="2">
        <v>38686</v>
      </c>
      <c r="BW162" s="2">
        <v>38716</v>
      </c>
      <c r="BX162" s="2">
        <v>38748</v>
      </c>
      <c r="BY162" s="2">
        <v>38776</v>
      </c>
      <c r="BZ162" s="2">
        <v>38807</v>
      </c>
      <c r="CA162" s="2">
        <v>38835</v>
      </c>
      <c r="CB162" s="2">
        <v>38868</v>
      </c>
      <c r="CC162" s="2">
        <v>38898</v>
      </c>
      <c r="CD162" s="2">
        <v>38929</v>
      </c>
      <c r="CE162" s="2">
        <v>38960</v>
      </c>
      <c r="CF162" s="2">
        <v>38989</v>
      </c>
      <c r="CG162" s="2">
        <v>39021</v>
      </c>
      <c r="CH162" s="2">
        <v>39051</v>
      </c>
      <c r="CI162" s="2">
        <v>39080</v>
      </c>
      <c r="CJ162" s="2">
        <v>39113</v>
      </c>
      <c r="CK162" s="2">
        <v>39141</v>
      </c>
      <c r="CL162" s="2">
        <v>39171</v>
      </c>
      <c r="CM162" s="2">
        <v>39202</v>
      </c>
      <c r="CN162" s="2">
        <v>39233</v>
      </c>
      <c r="CO162" s="2">
        <v>39262</v>
      </c>
      <c r="CP162" s="2">
        <v>39294</v>
      </c>
    </row>
    <row r="163" spans="1:112" x14ac:dyDescent="0.25">
      <c r="A163" s="4"/>
      <c r="D163" s="3">
        <v>19683500</v>
      </c>
      <c r="E163">
        <v>24376125</v>
      </c>
      <c r="F163">
        <v>26492500</v>
      </c>
      <c r="G163">
        <v>16947750</v>
      </c>
      <c r="H163">
        <v>16797625</v>
      </c>
      <c r="I163">
        <v>19368200</v>
      </c>
      <c r="J163">
        <v>13978400</v>
      </c>
      <c r="K163">
        <v>20278700</v>
      </c>
      <c r="L163">
        <v>17778300</v>
      </c>
      <c r="M163">
        <v>20540000</v>
      </c>
      <c r="N163">
        <v>26183200</v>
      </c>
      <c r="O163">
        <v>27140500</v>
      </c>
      <c r="P163">
        <v>24986600</v>
      </c>
      <c r="Q163">
        <v>17572700</v>
      </c>
      <c r="R163">
        <v>26759300</v>
      </c>
      <c r="S163">
        <v>52440400</v>
      </c>
      <c r="T163">
        <v>53581200</v>
      </c>
      <c r="U163">
        <v>18274700</v>
      </c>
      <c r="V163">
        <v>18768400</v>
      </c>
      <c r="W163">
        <v>22464200</v>
      </c>
      <c r="X163">
        <v>33353900</v>
      </c>
      <c r="Y163">
        <v>23067100</v>
      </c>
      <c r="Z163">
        <v>27332600</v>
      </c>
      <c r="AA163">
        <v>22356600</v>
      </c>
      <c r="AB163">
        <v>40963600</v>
      </c>
      <c r="AC163">
        <v>26250200</v>
      </c>
      <c r="AD163">
        <v>25307200</v>
      </c>
      <c r="AE163">
        <v>37619200</v>
      </c>
      <c r="AF163">
        <v>27559700</v>
      </c>
      <c r="AG163">
        <v>32016400</v>
      </c>
      <c r="AH163">
        <v>36191400</v>
      </c>
      <c r="AI163">
        <v>35772400</v>
      </c>
      <c r="AJ163">
        <v>43645400</v>
      </c>
      <c r="AK163">
        <v>40843400</v>
      </c>
      <c r="AL163">
        <v>36094900</v>
      </c>
      <c r="AM163">
        <v>25896600</v>
      </c>
      <c r="AN163">
        <v>28280300</v>
      </c>
      <c r="AO163">
        <v>27068600</v>
      </c>
      <c r="AP163">
        <v>27662100</v>
      </c>
      <c r="AQ163">
        <v>25353800</v>
      </c>
      <c r="AR163">
        <v>39503100</v>
      </c>
      <c r="AS163">
        <v>42262500</v>
      </c>
      <c r="AT163">
        <v>27734600</v>
      </c>
      <c r="AU163">
        <v>33923700</v>
      </c>
      <c r="AV163">
        <v>35149800</v>
      </c>
      <c r="AW163">
        <v>24540400</v>
      </c>
      <c r="AX163">
        <v>21357500</v>
      </c>
      <c r="AY163">
        <v>35957400</v>
      </c>
      <c r="AZ163">
        <v>26191500</v>
      </c>
      <c r="BA163">
        <v>27714100</v>
      </c>
      <c r="BB163">
        <v>53059400</v>
      </c>
      <c r="BC163">
        <v>36283300</v>
      </c>
      <c r="BD163">
        <v>35540200</v>
      </c>
      <c r="BE163">
        <v>33586300</v>
      </c>
      <c r="BF163">
        <v>22976900</v>
      </c>
      <c r="BG163">
        <v>27774300</v>
      </c>
      <c r="BH163">
        <v>27749200</v>
      </c>
      <c r="BI163">
        <v>38235200</v>
      </c>
      <c r="BJ163">
        <v>38825400</v>
      </c>
      <c r="BK163">
        <v>31952000</v>
      </c>
      <c r="BL163">
        <v>27317700</v>
      </c>
      <c r="BM163">
        <v>35721300</v>
      </c>
      <c r="BN163">
        <v>39081400</v>
      </c>
      <c r="BO163">
        <v>35558200</v>
      </c>
      <c r="BP163">
        <v>49574000</v>
      </c>
      <c r="BQ163">
        <v>36359000</v>
      </c>
      <c r="BR163">
        <v>28495900</v>
      </c>
      <c r="BS163">
        <v>54680800</v>
      </c>
      <c r="BT163">
        <v>48571200</v>
      </c>
      <c r="BU163">
        <v>35330200</v>
      </c>
      <c r="BV163">
        <v>37421500</v>
      </c>
      <c r="BW163">
        <v>29595200</v>
      </c>
      <c r="BX163">
        <v>55982400</v>
      </c>
      <c r="BY163">
        <v>40189700</v>
      </c>
      <c r="BZ163">
        <v>37189000</v>
      </c>
      <c r="CA163">
        <v>33177400</v>
      </c>
      <c r="CB163">
        <v>36555500</v>
      </c>
      <c r="CC163">
        <v>49152700</v>
      </c>
      <c r="CD163">
        <v>42321000</v>
      </c>
      <c r="CE163">
        <v>46032600</v>
      </c>
      <c r="CF163">
        <v>48061700</v>
      </c>
      <c r="CG163">
        <v>42186800</v>
      </c>
      <c r="CH163">
        <v>58864300</v>
      </c>
      <c r="CI163">
        <v>30651000</v>
      </c>
      <c r="CJ163">
        <v>43012300</v>
      </c>
      <c r="CK163">
        <v>28928000</v>
      </c>
      <c r="CL163">
        <v>97441900</v>
      </c>
      <c r="CM163">
        <v>27513300</v>
      </c>
      <c r="CN163">
        <v>24648400</v>
      </c>
      <c r="CO163">
        <v>43426800</v>
      </c>
      <c r="CP163">
        <v>6796700</v>
      </c>
    </row>
    <row r="164" spans="1:112" x14ac:dyDescent="0.25">
      <c r="A164" s="1" t="s">
        <v>83</v>
      </c>
      <c r="B164" t="s">
        <v>1157</v>
      </c>
      <c r="C164" t="s">
        <v>1198</v>
      </c>
      <c r="D164" s="2">
        <f>_xll.BDH(A164, "volume", B164, C164, "Direction", "H", "Period", "M","cols=104;rows=2")</f>
        <v>36556</v>
      </c>
      <c r="E164" s="2">
        <v>36585</v>
      </c>
      <c r="F164" s="2">
        <v>36616</v>
      </c>
      <c r="G164" s="2">
        <v>36644</v>
      </c>
      <c r="H164" s="2">
        <v>36677</v>
      </c>
      <c r="I164" s="2">
        <v>36707</v>
      </c>
      <c r="J164" s="2">
        <v>36738</v>
      </c>
      <c r="K164" s="2">
        <v>36769</v>
      </c>
      <c r="L164" s="2">
        <v>36798</v>
      </c>
      <c r="M164" s="2">
        <v>36830</v>
      </c>
      <c r="N164" s="2">
        <v>36860</v>
      </c>
      <c r="O164" s="2">
        <v>36889</v>
      </c>
      <c r="P164" s="2">
        <v>36922</v>
      </c>
      <c r="Q164" s="2">
        <v>36950</v>
      </c>
      <c r="R164" s="2">
        <v>36980</v>
      </c>
      <c r="S164" s="2">
        <v>37011</v>
      </c>
      <c r="T164" s="2">
        <v>37042</v>
      </c>
      <c r="U164" s="2">
        <v>37071</v>
      </c>
      <c r="V164" s="2">
        <v>37103</v>
      </c>
      <c r="W164" s="2">
        <v>37134</v>
      </c>
      <c r="X164" s="2">
        <v>37162</v>
      </c>
      <c r="Y164" s="2">
        <v>37195</v>
      </c>
      <c r="Z164" s="2">
        <v>37225</v>
      </c>
      <c r="AA164" s="2">
        <v>37256</v>
      </c>
      <c r="AB164" s="2">
        <v>37287</v>
      </c>
      <c r="AC164" s="2">
        <v>37315</v>
      </c>
      <c r="AD164" s="2">
        <v>37344</v>
      </c>
      <c r="AE164" s="2">
        <v>37376</v>
      </c>
      <c r="AF164" s="2">
        <v>37407</v>
      </c>
      <c r="AG164" s="2">
        <v>37435</v>
      </c>
      <c r="AH164" s="2">
        <v>37468</v>
      </c>
      <c r="AI164" s="2">
        <v>37498</v>
      </c>
      <c r="AJ164" s="2">
        <v>37529</v>
      </c>
      <c r="AK164" s="2">
        <v>37560</v>
      </c>
      <c r="AL164" s="2">
        <v>37589</v>
      </c>
      <c r="AM164" s="2">
        <v>37621</v>
      </c>
      <c r="AN164" s="2">
        <v>37652</v>
      </c>
      <c r="AO164" s="2">
        <v>37680</v>
      </c>
      <c r="AP164" s="2">
        <v>37711</v>
      </c>
      <c r="AQ164" s="2">
        <v>37741</v>
      </c>
      <c r="AR164" s="2">
        <v>37771</v>
      </c>
      <c r="AS164" s="2">
        <v>37802</v>
      </c>
      <c r="AT164" s="2">
        <v>37833</v>
      </c>
      <c r="AU164" s="2">
        <v>37862</v>
      </c>
      <c r="AV164" s="2">
        <v>37894</v>
      </c>
      <c r="AW164" s="2">
        <v>37925</v>
      </c>
      <c r="AX164" s="2">
        <v>37953</v>
      </c>
      <c r="AY164" s="2">
        <v>37986</v>
      </c>
      <c r="AZ164" s="2">
        <v>38016</v>
      </c>
      <c r="BA164" s="2">
        <v>38044</v>
      </c>
      <c r="BB164" s="2">
        <v>38077</v>
      </c>
      <c r="BC164" s="2">
        <v>38107</v>
      </c>
      <c r="BD164" s="2">
        <v>38138</v>
      </c>
      <c r="BE164" s="2">
        <v>38168</v>
      </c>
      <c r="BF164" s="2">
        <v>38198</v>
      </c>
      <c r="BG164" s="2">
        <v>38230</v>
      </c>
      <c r="BH164" s="2">
        <v>38260</v>
      </c>
      <c r="BI164" s="2">
        <v>38289</v>
      </c>
      <c r="BJ164" s="2">
        <v>38321</v>
      </c>
      <c r="BK164" s="2">
        <v>38352</v>
      </c>
      <c r="BL164" s="2">
        <v>38383</v>
      </c>
      <c r="BM164" s="2">
        <v>38411</v>
      </c>
      <c r="BN164" s="2">
        <v>38442</v>
      </c>
      <c r="BO164" s="2">
        <v>38471</v>
      </c>
      <c r="BP164" s="2">
        <v>38503</v>
      </c>
      <c r="BQ164" s="2">
        <v>38533</v>
      </c>
      <c r="BR164" s="2">
        <v>38562</v>
      </c>
      <c r="BS164" s="2">
        <v>38595</v>
      </c>
      <c r="BT164" s="2">
        <v>38625</v>
      </c>
      <c r="BU164" s="2">
        <v>38656</v>
      </c>
      <c r="BV164" s="2">
        <v>38686</v>
      </c>
      <c r="BW164" s="2">
        <v>38716</v>
      </c>
      <c r="BX164" s="2">
        <v>38748</v>
      </c>
      <c r="BY164" s="2">
        <v>38776</v>
      </c>
      <c r="BZ164" s="2">
        <v>38807</v>
      </c>
      <c r="CA164" s="2">
        <v>38835</v>
      </c>
      <c r="CB164" s="2">
        <v>38868</v>
      </c>
      <c r="CC164" s="2">
        <v>38898</v>
      </c>
      <c r="CD164" s="2">
        <v>38929</v>
      </c>
      <c r="CE164" s="2">
        <v>38960</v>
      </c>
      <c r="CF164" s="2">
        <v>38989</v>
      </c>
      <c r="CG164" s="2">
        <v>39021</v>
      </c>
      <c r="CH164" s="2">
        <v>39051</v>
      </c>
      <c r="CI164" s="2">
        <v>39080</v>
      </c>
      <c r="CJ164" s="2">
        <v>39113</v>
      </c>
      <c r="CK164" s="2">
        <v>39141</v>
      </c>
      <c r="CL164" s="2">
        <v>39171</v>
      </c>
      <c r="CM164" s="2">
        <v>39202</v>
      </c>
      <c r="CN164" s="2">
        <v>39233</v>
      </c>
      <c r="CO164" s="2">
        <v>39262</v>
      </c>
      <c r="CP164" s="2">
        <v>39294</v>
      </c>
      <c r="CQ164" s="2">
        <v>39325</v>
      </c>
      <c r="CR164" s="2">
        <v>39353</v>
      </c>
      <c r="CS164" s="2">
        <v>39386</v>
      </c>
      <c r="CT164" s="2">
        <v>39416</v>
      </c>
      <c r="CU164" s="2">
        <v>39447</v>
      </c>
      <c r="CV164" s="2">
        <v>39478</v>
      </c>
      <c r="CW164" s="2">
        <v>39507</v>
      </c>
      <c r="CX164" s="2">
        <v>39538</v>
      </c>
      <c r="CY164" s="2">
        <v>39568</v>
      </c>
      <c r="CZ164" s="2">
        <v>39598</v>
      </c>
      <c r="DA164" s="2">
        <v>39629</v>
      </c>
      <c r="DB164" s="2">
        <v>39660</v>
      </c>
      <c r="DC164" s="2">
        <v>39689</v>
      </c>
    </row>
    <row r="165" spans="1:112" x14ac:dyDescent="0.25">
      <c r="A165" s="4"/>
      <c r="D165" s="3">
        <v>40640600</v>
      </c>
      <c r="E165">
        <v>39852500</v>
      </c>
      <c r="F165">
        <v>42364400</v>
      </c>
      <c r="G165">
        <v>37838400</v>
      </c>
      <c r="H165">
        <v>41097100</v>
      </c>
      <c r="I165">
        <v>97015700</v>
      </c>
      <c r="J165">
        <v>47675300</v>
      </c>
      <c r="K165">
        <v>32498100</v>
      </c>
      <c r="L165">
        <v>29816500</v>
      </c>
      <c r="M165">
        <v>55602000</v>
      </c>
      <c r="N165">
        <v>32872400</v>
      </c>
      <c r="O165">
        <v>47912600</v>
      </c>
      <c r="P165">
        <v>43874900</v>
      </c>
      <c r="Q165">
        <v>56005500</v>
      </c>
      <c r="R165">
        <v>60457300</v>
      </c>
      <c r="S165">
        <v>49285300</v>
      </c>
      <c r="T165">
        <v>48675500</v>
      </c>
      <c r="U165">
        <v>55793200</v>
      </c>
      <c r="V165">
        <v>49367400</v>
      </c>
      <c r="W165">
        <v>41108000</v>
      </c>
      <c r="X165">
        <v>52699700</v>
      </c>
      <c r="Y165">
        <v>74638200</v>
      </c>
      <c r="Z165">
        <v>53996900</v>
      </c>
      <c r="AA165">
        <v>46866400</v>
      </c>
      <c r="AB165">
        <v>75579700</v>
      </c>
      <c r="AC165">
        <v>60733800</v>
      </c>
      <c r="AD165">
        <v>57626900</v>
      </c>
      <c r="AE165">
        <v>98308300</v>
      </c>
      <c r="AF165">
        <v>59191000</v>
      </c>
      <c r="AG165">
        <v>97554800</v>
      </c>
      <c r="AH165">
        <v>128634400</v>
      </c>
      <c r="AI165">
        <v>54013400</v>
      </c>
      <c r="AJ165">
        <v>244113660</v>
      </c>
      <c r="AK165">
        <v>141799400</v>
      </c>
      <c r="AL165">
        <v>86302500</v>
      </c>
      <c r="AM165">
        <v>70613200</v>
      </c>
      <c r="AN165">
        <v>69380000</v>
      </c>
      <c r="AO165">
        <v>54561700</v>
      </c>
      <c r="AP165">
        <v>59281600</v>
      </c>
      <c r="AQ165">
        <v>50294900</v>
      </c>
      <c r="AR165">
        <v>67739900</v>
      </c>
      <c r="AS165">
        <v>106303300</v>
      </c>
      <c r="AT165">
        <v>56496300</v>
      </c>
      <c r="AU165">
        <v>42362300</v>
      </c>
      <c r="AV165">
        <v>48164500</v>
      </c>
      <c r="AW165">
        <v>50618300</v>
      </c>
      <c r="AX165">
        <v>34147200</v>
      </c>
      <c r="AY165">
        <v>50697300</v>
      </c>
      <c r="AZ165">
        <v>46379800</v>
      </c>
      <c r="BA165">
        <v>76330300</v>
      </c>
      <c r="BB165">
        <v>69467200</v>
      </c>
      <c r="BC165">
        <v>43286400</v>
      </c>
      <c r="BD165">
        <v>48073400</v>
      </c>
      <c r="BE165">
        <v>51958200</v>
      </c>
      <c r="BF165">
        <v>67740600</v>
      </c>
      <c r="BG165">
        <v>60778100</v>
      </c>
      <c r="BH165">
        <v>40829200</v>
      </c>
      <c r="BI165">
        <v>37904600</v>
      </c>
      <c r="BJ165">
        <v>45327500</v>
      </c>
      <c r="BK165">
        <v>41197100</v>
      </c>
      <c r="BL165">
        <v>34967400</v>
      </c>
      <c r="BM165">
        <v>47437000</v>
      </c>
      <c r="BN165">
        <v>39784000</v>
      </c>
      <c r="BO165">
        <v>40931200</v>
      </c>
      <c r="BP165">
        <v>48594400</v>
      </c>
      <c r="BQ165">
        <v>37431900</v>
      </c>
      <c r="BR165">
        <v>31628000</v>
      </c>
      <c r="BS165">
        <v>50444400</v>
      </c>
      <c r="BT165">
        <v>36785600</v>
      </c>
      <c r="BU165">
        <v>39404300</v>
      </c>
      <c r="BV165">
        <v>39972500</v>
      </c>
      <c r="BW165">
        <v>41338800</v>
      </c>
      <c r="BX165">
        <v>42687500</v>
      </c>
      <c r="BY165">
        <v>53005400</v>
      </c>
      <c r="BZ165">
        <v>48420900</v>
      </c>
      <c r="CA165">
        <v>26409800</v>
      </c>
      <c r="CB165">
        <v>42684400</v>
      </c>
      <c r="CC165">
        <v>30017900</v>
      </c>
      <c r="CD165">
        <v>20073100</v>
      </c>
      <c r="CE165">
        <v>29288800</v>
      </c>
      <c r="CF165">
        <v>24309100</v>
      </c>
      <c r="CG165">
        <v>34546600</v>
      </c>
      <c r="CH165">
        <v>34544100</v>
      </c>
      <c r="CI165">
        <v>29667100</v>
      </c>
      <c r="CJ165">
        <v>30419300</v>
      </c>
      <c r="CK165">
        <v>48192300</v>
      </c>
      <c r="CL165">
        <v>47578200</v>
      </c>
      <c r="CM165">
        <v>47399400</v>
      </c>
      <c r="CN165">
        <v>46423600</v>
      </c>
      <c r="CO165">
        <v>36797700</v>
      </c>
      <c r="CP165">
        <v>31601400</v>
      </c>
      <c r="CQ165">
        <v>57121400</v>
      </c>
      <c r="CR165">
        <v>27758300</v>
      </c>
      <c r="CS165">
        <v>34607000</v>
      </c>
      <c r="CT165">
        <v>38435800</v>
      </c>
      <c r="CU165">
        <v>33543800</v>
      </c>
      <c r="CV165">
        <v>41494900</v>
      </c>
      <c r="CW165">
        <v>47907200</v>
      </c>
      <c r="CX165">
        <v>33646600</v>
      </c>
      <c r="CY165">
        <v>28356800</v>
      </c>
      <c r="CZ165">
        <v>106778600</v>
      </c>
      <c r="DA165">
        <v>62165700</v>
      </c>
      <c r="DB165">
        <v>55386100</v>
      </c>
      <c r="DC165">
        <v>36390700</v>
      </c>
    </row>
    <row r="166" spans="1:112" x14ac:dyDescent="0.25">
      <c r="A166" s="1" t="s">
        <v>84</v>
      </c>
      <c r="B166" t="s">
        <v>1157</v>
      </c>
      <c r="C166" t="s">
        <v>1182</v>
      </c>
      <c r="D166" s="2">
        <f>_xll.BDH(A166, "volume", B166, C166, "Direction", "H", "Period", "M","cols=109;rows=2")</f>
        <v>36556</v>
      </c>
      <c r="E166" s="2">
        <v>36585</v>
      </c>
      <c r="F166" s="2">
        <v>36616</v>
      </c>
      <c r="G166" s="2">
        <v>36644</v>
      </c>
      <c r="H166" s="2">
        <v>36677</v>
      </c>
      <c r="I166" s="2">
        <v>36707</v>
      </c>
      <c r="J166" s="2">
        <v>36738</v>
      </c>
      <c r="K166" s="2">
        <v>36769</v>
      </c>
      <c r="L166" s="2">
        <v>36798</v>
      </c>
      <c r="M166" s="2">
        <v>36830</v>
      </c>
      <c r="N166" s="2">
        <v>36860</v>
      </c>
      <c r="O166" s="2">
        <v>36889</v>
      </c>
      <c r="P166" s="2">
        <v>36922</v>
      </c>
      <c r="Q166" s="2">
        <v>36950</v>
      </c>
      <c r="R166" s="2">
        <v>36980</v>
      </c>
      <c r="S166" s="2">
        <v>37011</v>
      </c>
      <c r="T166" s="2">
        <v>37042</v>
      </c>
      <c r="U166" s="2">
        <v>37071</v>
      </c>
      <c r="V166" s="2">
        <v>37103</v>
      </c>
      <c r="W166" s="2">
        <v>37134</v>
      </c>
      <c r="X166" s="2">
        <v>37162</v>
      </c>
      <c r="Y166" s="2">
        <v>37195</v>
      </c>
      <c r="Z166" s="2">
        <v>37225</v>
      </c>
      <c r="AA166" s="2">
        <v>37256</v>
      </c>
      <c r="AB166" s="2">
        <v>37287</v>
      </c>
      <c r="AC166" s="2">
        <v>37315</v>
      </c>
      <c r="AD166" s="2">
        <v>37344</v>
      </c>
      <c r="AE166" s="2">
        <v>37376</v>
      </c>
      <c r="AF166" s="2">
        <v>37407</v>
      </c>
      <c r="AG166" s="2">
        <v>37435</v>
      </c>
      <c r="AH166" s="2">
        <v>37468</v>
      </c>
      <c r="AI166" s="2">
        <v>37498</v>
      </c>
      <c r="AJ166" s="2">
        <v>37529</v>
      </c>
      <c r="AK166" s="2">
        <v>37560</v>
      </c>
      <c r="AL166" s="2">
        <v>37589</v>
      </c>
      <c r="AM166" s="2">
        <v>37621</v>
      </c>
      <c r="AN166" s="2">
        <v>37652</v>
      </c>
      <c r="AO166" s="2">
        <v>37680</v>
      </c>
      <c r="AP166" s="2">
        <v>37711</v>
      </c>
      <c r="AQ166" s="2">
        <v>37741</v>
      </c>
      <c r="AR166" s="2">
        <v>37771</v>
      </c>
      <c r="AS166" s="2">
        <v>37802</v>
      </c>
      <c r="AT166" s="2">
        <v>37833</v>
      </c>
      <c r="AU166" s="2">
        <v>37862</v>
      </c>
      <c r="AV166" s="2">
        <v>37894</v>
      </c>
      <c r="AW166" s="2">
        <v>37925</v>
      </c>
      <c r="AX166" s="2">
        <v>37953</v>
      </c>
      <c r="AY166" s="2">
        <v>37986</v>
      </c>
      <c r="AZ166" s="2">
        <v>38016</v>
      </c>
      <c r="BA166" s="2">
        <v>38044</v>
      </c>
      <c r="BB166" s="2">
        <v>38077</v>
      </c>
      <c r="BC166" s="2">
        <v>38107</v>
      </c>
      <c r="BD166" s="2">
        <v>38138</v>
      </c>
      <c r="BE166" s="2">
        <v>38168</v>
      </c>
      <c r="BF166" s="2">
        <v>38198</v>
      </c>
      <c r="BG166" s="2">
        <v>38230</v>
      </c>
      <c r="BH166" s="2">
        <v>38260</v>
      </c>
      <c r="BI166" s="2">
        <v>38289</v>
      </c>
      <c r="BJ166" s="2">
        <v>38321</v>
      </c>
      <c r="BK166" s="2">
        <v>38352</v>
      </c>
      <c r="BL166" s="2">
        <v>38383</v>
      </c>
      <c r="BM166" s="2">
        <v>38411</v>
      </c>
      <c r="BN166" s="2">
        <v>38442</v>
      </c>
      <c r="BO166" s="2">
        <v>38471</v>
      </c>
      <c r="BP166" s="2">
        <v>38503</v>
      </c>
      <c r="BQ166" s="2">
        <v>38533</v>
      </c>
      <c r="BR166" s="2">
        <v>38562</v>
      </c>
      <c r="BS166" s="2">
        <v>38595</v>
      </c>
      <c r="BT166" s="2">
        <v>38625</v>
      </c>
      <c r="BU166" s="2">
        <v>38656</v>
      </c>
      <c r="BV166" s="2">
        <v>38686</v>
      </c>
      <c r="BW166" s="2">
        <v>38716</v>
      </c>
      <c r="BX166" s="2">
        <v>38748</v>
      </c>
      <c r="BY166" s="2">
        <v>38776</v>
      </c>
      <c r="BZ166" s="2">
        <v>38807</v>
      </c>
      <c r="CA166" s="2">
        <v>38835</v>
      </c>
      <c r="CB166" s="2">
        <v>38868</v>
      </c>
      <c r="CC166" s="2">
        <v>38898</v>
      </c>
      <c r="CD166" s="2">
        <v>38929</v>
      </c>
      <c r="CE166" s="2">
        <v>38960</v>
      </c>
      <c r="CF166" s="2">
        <v>38989</v>
      </c>
      <c r="CG166" s="2">
        <v>39021</v>
      </c>
      <c r="CH166" s="2">
        <v>39051</v>
      </c>
      <c r="CI166" s="2">
        <v>39080</v>
      </c>
      <c r="CJ166" s="2">
        <v>39113</v>
      </c>
      <c r="CK166" s="2">
        <v>39141</v>
      </c>
      <c r="CL166" s="2">
        <v>39171</v>
      </c>
      <c r="CM166" s="2">
        <v>39202</v>
      </c>
      <c r="CN166" s="2">
        <v>39233</v>
      </c>
      <c r="CO166" s="2">
        <v>39262</v>
      </c>
      <c r="CP166" s="2">
        <v>39294</v>
      </c>
      <c r="CQ166" s="2">
        <v>39325</v>
      </c>
      <c r="CR166" s="2">
        <v>39353</v>
      </c>
      <c r="CS166" s="2">
        <v>39386</v>
      </c>
      <c r="CT166" s="2">
        <v>39416</v>
      </c>
      <c r="CU166" s="2">
        <v>39447</v>
      </c>
      <c r="CV166" s="2">
        <v>39478</v>
      </c>
      <c r="CW166" s="2">
        <v>39507</v>
      </c>
      <c r="CX166" s="2">
        <v>39538</v>
      </c>
      <c r="CY166" s="2">
        <v>39568</v>
      </c>
      <c r="CZ166" s="2">
        <v>39598</v>
      </c>
      <c r="DA166" s="2">
        <v>39629</v>
      </c>
      <c r="DB166" s="2">
        <v>39660</v>
      </c>
      <c r="DC166" s="2">
        <v>39689</v>
      </c>
      <c r="DD166" s="2">
        <v>39721</v>
      </c>
      <c r="DE166" s="2">
        <v>39752</v>
      </c>
      <c r="DF166" s="2">
        <v>39780</v>
      </c>
      <c r="DG166" s="2">
        <v>39813</v>
      </c>
      <c r="DH166" s="2">
        <v>39843</v>
      </c>
    </row>
    <row r="167" spans="1:112" x14ac:dyDescent="0.25">
      <c r="A167" s="4"/>
      <c r="D167" s="3">
        <v>9316200</v>
      </c>
      <c r="E167">
        <v>12721600</v>
      </c>
      <c r="F167">
        <v>22089200</v>
      </c>
      <c r="G167">
        <v>11306300</v>
      </c>
      <c r="H167">
        <v>8407300</v>
      </c>
      <c r="I167">
        <v>8944100</v>
      </c>
      <c r="J167">
        <v>9047400</v>
      </c>
      <c r="K167">
        <v>20465700</v>
      </c>
      <c r="L167">
        <v>12654200</v>
      </c>
      <c r="M167">
        <v>7987500</v>
      </c>
      <c r="N167">
        <v>8817000</v>
      </c>
      <c r="O167">
        <v>13223400</v>
      </c>
      <c r="P167">
        <v>11763200</v>
      </c>
      <c r="Q167">
        <v>8818400</v>
      </c>
      <c r="R167">
        <v>19360400</v>
      </c>
      <c r="S167">
        <v>12678500</v>
      </c>
      <c r="T167">
        <v>11952500</v>
      </c>
      <c r="U167">
        <v>14500600</v>
      </c>
      <c r="V167">
        <v>8706100</v>
      </c>
      <c r="W167">
        <v>8657600</v>
      </c>
      <c r="X167">
        <v>10339900</v>
      </c>
      <c r="Y167">
        <v>11580500</v>
      </c>
      <c r="Z167">
        <v>10170900</v>
      </c>
      <c r="AA167">
        <v>8670300</v>
      </c>
      <c r="AB167">
        <v>8860200</v>
      </c>
      <c r="AC167">
        <v>7677000</v>
      </c>
      <c r="AD167">
        <v>11065000</v>
      </c>
      <c r="AE167">
        <v>10124100</v>
      </c>
      <c r="AF167">
        <v>14090600</v>
      </c>
      <c r="AG167">
        <v>11381400</v>
      </c>
      <c r="AH167">
        <v>19325200</v>
      </c>
      <c r="AI167">
        <v>14545300</v>
      </c>
      <c r="AJ167">
        <v>18128000</v>
      </c>
      <c r="AK167">
        <v>17410600</v>
      </c>
      <c r="AL167">
        <v>12603900</v>
      </c>
      <c r="AM167">
        <v>10034400</v>
      </c>
      <c r="AN167">
        <v>10681300</v>
      </c>
      <c r="AO167">
        <v>9717300</v>
      </c>
      <c r="AP167">
        <v>16532500</v>
      </c>
      <c r="AQ167">
        <v>16164600</v>
      </c>
      <c r="AR167">
        <v>13109900</v>
      </c>
      <c r="AS167">
        <v>12649800</v>
      </c>
      <c r="AT167">
        <v>12566900</v>
      </c>
      <c r="AU167">
        <v>7311500</v>
      </c>
      <c r="AV167">
        <v>8125100</v>
      </c>
      <c r="AW167">
        <v>12176300</v>
      </c>
      <c r="AX167">
        <v>8596200</v>
      </c>
      <c r="AY167">
        <v>10947500</v>
      </c>
      <c r="AZ167">
        <v>8987700</v>
      </c>
      <c r="BA167">
        <v>7471300</v>
      </c>
      <c r="BB167">
        <v>11329200</v>
      </c>
      <c r="BC167">
        <v>10762700</v>
      </c>
      <c r="BD167">
        <v>9058600</v>
      </c>
      <c r="BE167">
        <v>8126800</v>
      </c>
      <c r="BF167">
        <v>7660400</v>
      </c>
      <c r="BG167">
        <v>9021800</v>
      </c>
      <c r="BH167">
        <v>13890700</v>
      </c>
      <c r="BI167">
        <v>14142000</v>
      </c>
      <c r="BJ167">
        <v>16437700</v>
      </c>
      <c r="BK167">
        <v>13921100</v>
      </c>
      <c r="BL167">
        <v>12947800</v>
      </c>
      <c r="BM167">
        <v>12629000</v>
      </c>
      <c r="BN167">
        <v>14204800</v>
      </c>
      <c r="BO167">
        <v>25239900</v>
      </c>
      <c r="BP167">
        <v>20990900</v>
      </c>
      <c r="BQ167">
        <v>14317600</v>
      </c>
      <c r="BR167">
        <v>17543500</v>
      </c>
      <c r="BS167">
        <v>20117500</v>
      </c>
      <c r="BT167">
        <v>17658000</v>
      </c>
      <c r="BU167">
        <v>20798600</v>
      </c>
      <c r="BV167">
        <v>18240800</v>
      </c>
      <c r="BW167">
        <v>27528200</v>
      </c>
      <c r="BX167">
        <v>21240000</v>
      </c>
      <c r="BY167">
        <v>17689800</v>
      </c>
      <c r="BZ167">
        <v>22198600</v>
      </c>
      <c r="CA167">
        <v>23071300</v>
      </c>
      <c r="CB167">
        <v>18928800</v>
      </c>
      <c r="CC167">
        <v>15765900</v>
      </c>
      <c r="CD167">
        <v>19892400</v>
      </c>
      <c r="CE167">
        <v>14930800</v>
      </c>
      <c r="CF167">
        <v>17211000</v>
      </c>
      <c r="CG167">
        <v>18024300</v>
      </c>
      <c r="CH167">
        <v>11649200</v>
      </c>
      <c r="CI167">
        <v>9793100</v>
      </c>
      <c r="CJ167">
        <v>16437700</v>
      </c>
      <c r="CK167">
        <v>13660600</v>
      </c>
      <c r="CL167">
        <v>15206000</v>
      </c>
      <c r="CM167">
        <v>12964500</v>
      </c>
      <c r="CN167">
        <v>13651500</v>
      </c>
      <c r="CO167">
        <v>16007200</v>
      </c>
      <c r="CP167">
        <v>15495000</v>
      </c>
      <c r="CQ167">
        <v>21072000</v>
      </c>
      <c r="CR167">
        <v>9800600</v>
      </c>
      <c r="CS167">
        <v>13391100</v>
      </c>
      <c r="CT167">
        <v>14198400</v>
      </c>
      <c r="CU167">
        <v>14762300</v>
      </c>
      <c r="CV167">
        <v>20598200</v>
      </c>
      <c r="CW167">
        <v>14862200</v>
      </c>
      <c r="CX167">
        <v>11854300</v>
      </c>
      <c r="CY167">
        <v>12144900</v>
      </c>
      <c r="CZ167">
        <v>10936700</v>
      </c>
      <c r="DA167">
        <v>9981500</v>
      </c>
      <c r="DB167">
        <v>11515500</v>
      </c>
      <c r="DC167">
        <v>6719000</v>
      </c>
      <c r="DD167">
        <v>36730300</v>
      </c>
      <c r="DE167">
        <v>26299300</v>
      </c>
      <c r="DF167">
        <v>30939900</v>
      </c>
      <c r="DG167">
        <v>24425800</v>
      </c>
      <c r="DH167">
        <v>5018900</v>
      </c>
    </row>
    <row r="168" spans="1:112" x14ac:dyDescent="0.25">
      <c r="A168" s="1" t="s">
        <v>85</v>
      </c>
      <c r="B168" t="s">
        <v>1157</v>
      </c>
      <c r="C168" t="s">
        <v>1190</v>
      </c>
      <c r="D168" s="2">
        <f>_xll.BDH(A168, "volume", B168, C168, "Direction", "H", "Period", "M","cols=29;rows=2")</f>
        <v>36556</v>
      </c>
      <c r="E168" s="2">
        <v>36585</v>
      </c>
      <c r="F168" s="2">
        <v>36616</v>
      </c>
      <c r="G168" s="2">
        <v>36644</v>
      </c>
      <c r="H168" s="2">
        <v>36677</v>
      </c>
      <c r="I168" s="2">
        <v>36707</v>
      </c>
      <c r="J168" s="2">
        <v>36738</v>
      </c>
      <c r="K168" s="2">
        <v>36769</v>
      </c>
      <c r="L168" s="2">
        <v>36798</v>
      </c>
      <c r="M168" s="2">
        <v>36830</v>
      </c>
      <c r="N168" s="2">
        <v>36860</v>
      </c>
      <c r="O168" s="2">
        <v>36889</v>
      </c>
      <c r="P168" s="2">
        <v>36922</v>
      </c>
      <c r="Q168" s="2">
        <v>36950</v>
      </c>
      <c r="R168" s="2">
        <v>36980</v>
      </c>
      <c r="S168" s="2">
        <v>37011</v>
      </c>
      <c r="T168" s="2">
        <v>37042</v>
      </c>
      <c r="U168" s="2">
        <v>37071</v>
      </c>
      <c r="V168" s="2">
        <v>37103</v>
      </c>
      <c r="W168" s="2">
        <v>37134</v>
      </c>
      <c r="X168" s="2">
        <v>37162</v>
      </c>
      <c r="Y168" s="2">
        <v>37195</v>
      </c>
      <c r="Z168" s="2">
        <v>37225</v>
      </c>
      <c r="AA168" s="2">
        <v>37256</v>
      </c>
      <c r="AB168" s="2">
        <v>37287</v>
      </c>
      <c r="AC168" s="2">
        <v>37315</v>
      </c>
      <c r="AD168" s="2">
        <v>37344</v>
      </c>
      <c r="AE168" s="2">
        <v>37376</v>
      </c>
      <c r="AF168" s="2">
        <v>37407</v>
      </c>
    </row>
    <row r="169" spans="1:112" x14ac:dyDescent="0.25">
      <c r="A169" s="4"/>
      <c r="D169" s="3">
        <v>13601300</v>
      </c>
      <c r="E169">
        <v>12724000</v>
      </c>
      <c r="F169">
        <v>15358400</v>
      </c>
      <c r="G169">
        <v>10783200</v>
      </c>
      <c r="H169">
        <v>11179300</v>
      </c>
      <c r="I169">
        <v>11708300</v>
      </c>
      <c r="J169">
        <v>8671800</v>
      </c>
      <c r="K169">
        <v>8014200</v>
      </c>
      <c r="L169">
        <v>12768100</v>
      </c>
      <c r="M169">
        <v>10541700</v>
      </c>
      <c r="N169">
        <v>12631000</v>
      </c>
      <c r="O169">
        <v>15738100</v>
      </c>
      <c r="P169">
        <v>15704700</v>
      </c>
      <c r="Q169">
        <v>11626300</v>
      </c>
      <c r="R169">
        <v>18609900</v>
      </c>
      <c r="S169">
        <v>19660600</v>
      </c>
      <c r="T169">
        <v>10170500</v>
      </c>
      <c r="U169">
        <v>18877900</v>
      </c>
      <c r="V169">
        <v>11199700</v>
      </c>
      <c r="W169">
        <v>8440700</v>
      </c>
      <c r="X169">
        <v>11390700</v>
      </c>
      <c r="Y169">
        <v>16162100</v>
      </c>
      <c r="Z169">
        <v>8419100</v>
      </c>
      <c r="AA169">
        <v>9363000</v>
      </c>
      <c r="AB169">
        <v>12150900</v>
      </c>
      <c r="AC169">
        <v>10996100</v>
      </c>
      <c r="AD169">
        <v>11455200</v>
      </c>
      <c r="AE169">
        <v>14334500</v>
      </c>
      <c r="AF169">
        <v>1830300</v>
      </c>
    </row>
    <row r="170" spans="1:112" x14ac:dyDescent="0.25">
      <c r="A170" s="1" t="s">
        <v>86</v>
      </c>
      <c r="B170" t="s">
        <v>1157</v>
      </c>
      <c r="C170" t="s">
        <v>1183</v>
      </c>
      <c r="D170" s="2">
        <f>_xll.BDH(A170, "volume", B170, C170, "Direction", "H", "Period", "M","cols=83;rows=2")</f>
        <v>36556</v>
      </c>
      <c r="E170" s="2">
        <v>36585</v>
      </c>
      <c r="F170" s="2">
        <v>36616</v>
      </c>
      <c r="G170" s="2">
        <v>36644</v>
      </c>
      <c r="H170" s="2">
        <v>36677</v>
      </c>
      <c r="I170" s="2">
        <v>36707</v>
      </c>
      <c r="J170" s="2">
        <v>36738</v>
      </c>
      <c r="K170" s="2">
        <v>36769</v>
      </c>
      <c r="L170" s="2">
        <v>36798</v>
      </c>
      <c r="M170" s="2">
        <v>36830</v>
      </c>
      <c r="N170" s="2">
        <v>36860</v>
      </c>
      <c r="O170" s="2">
        <v>36889</v>
      </c>
      <c r="P170" s="2">
        <v>36922</v>
      </c>
      <c r="Q170" s="2">
        <v>36950</v>
      </c>
      <c r="R170" s="2">
        <v>36980</v>
      </c>
      <c r="S170" s="2">
        <v>37011</v>
      </c>
      <c r="T170" s="2">
        <v>37042</v>
      </c>
      <c r="U170" s="2">
        <v>37071</v>
      </c>
      <c r="V170" s="2">
        <v>37103</v>
      </c>
      <c r="W170" s="2">
        <v>37134</v>
      </c>
      <c r="X170" s="2">
        <v>37162</v>
      </c>
      <c r="Y170" s="2">
        <v>37195</v>
      </c>
      <c r="Z170" s="2">
        <v>37225</v>
      </c>
      <c r="AA170" s="2">
        <v>37256</v>
      </c>
      <c r="AB170" s="2">
        <v>37287</v>
      </c>
      <c r="AC170" s="2">
        <v>37315</v>
      </c>
      <c r="AD170" s="2">
        <v>37344</v>
      </c>
      <c r="AE170" s="2">
        <v>37376</v>
      </c>
      <c r="AF170" s="2">
        <v>37407</v>
      </c>
      <c r="AG170" s="2">
        <v>37435</v>
      </c>
      <c r="AH170" s="2">
        <v>37468</v>
      </c>
      <c r="AI170" s="2">
        <v>37498</v>
      </c>
      <c r="AJ170" s="2">
        <v>37529</v>
      </c>
      <c r="AK170" s="2">
        <v>37560</v>
      </c>
      <c r="AL170" s="2">
        <v>37589</v>
      </c>
      <c r="AM170" s="2">
        <v>37621</v>
      </c>
      <c r="AN170" s="2">
        <v>37652</v>
      </c>
      <c r="AO170" s="2">
        <v>37680</v>
      </c>
      <c r="AP170" s="2">
        <v>37711</v>
      </c>
      <c r="AQ170" s="2">
        <v>37741</v>
      </c>
      <c r="AR170" s="2">
        <v>37771</v>
      </c>
      <c r="AS170" s="2">
        <v>37802</v>
      </c>
      <c r="AT170" s="2">
        <v>37833</v>
      </c>
      <c r="AU170" s="2">
        <v>37862</v>
      </c>
      <c r="AV170" s="2">
        <v>37894</v>
      </c>
      <c r="AW170" s="2">
        <v>37925</v>
      </c>
      <c r="AX170" s="2">
        <v>37953</v>
      </c>
      <c r="AY170" s="2">
        <v>37986</v>
      </c>
      <c r="AZ170" s="2">
        <v>38016</v>
      </c>
      <c r="BA170" s="2">
        <v>38044</v>
      </c>
      <c r="BB170" s="2">
        <v>38077</v>
      </c>
      <c r="BC170" s="2">
        <v>38107</v>
      </c>
      <c r="BD170" s="2">
        <v>38138</v>
      </c>
      <c r="BE170" s="2">
        <v>38168</v>
      </c>
      <c r="BF170" s="2">
        <v>38198</v>
      </c>
      <c r="BG170" s="2">
        <v>38230</v>
      </c>
      <c r="BH170" s="2">
        <v>38260</v>
      </c>
      <c r="BI170" s="2">
        <v>38289</v>
      </c>
      <c r="BJ170" s="2">
        <v>38321</v>
      </c>
      <c r="BK170" s="2">
        <v>38352</v>
      </c>
      <c r="BL170" s="2">
        <v>38383</v>
      </c>
      <c r="BM170" s="2">
        <v>38411</v>
      </c>
      <c r="BN170" s="2">
        <v>38442</v>
      </c>
      <c r="BO170" s="2">
        <v>38471</v>
      </c>
      <c r="BP170" s="2">
        <v>38503</v>
      </c>
      <c r="BQ170" s="2">
        <v>38533</v>
      </c>
      <c r="BR170" s="2">
        <v>38562</v>
      </c>
      <c r="BS170" s="2">
        <v>38595</v>
      </c>
      <c r="BT170" s="2">
        <v>38625</v>
      </c>
      <c r="BU170" s="2">
        <v>38656</v>
      </c>
      <c r="BV170" s="2">
        <v>38686</v>
      </c>
      <c r="BW170" s="2">
        <v>38716</v>
      </c>
      <c r="BX170" s="2">
        <v>38748</v>
      </c>
      <c r="BY170" s="2">
        <v>38776</v>
      </c>
      <c r="BZ170" s="2">
        <v>38807</v>
      </c>
      <c r="CA170" s="2">
        <v>38835</v>
      </c>
      <c r="CB170" s="2">
        <v>38868</v>
      </c>
      <c r="CC170" s="2">
        <v>38898</v>
      </c>
      <c r="CD170" s="2">
        <v>38929</v>
      </c>
      <c r="CE170" s="2">
        <v>38960</v>
      </c>
      <c r="CF170" s="2">
        <v>38989</v>
      </c>
      <c r="CG170" s="2">
        <v>39021</v>
      </c>
      <c r="CH170" s="2">
        <v>39051</v>
      </c>
    </row>
    <row r="171" spans="1:112" x14ac:dyDescent="0.25">
      <c r="A171" s="4"/>
      <c r="D171" s="3">
        <v>81136600</v>
      </c>
      <c r="E171">
        <v>74079600</v>
      </c>
      <c r="F171">
        <v>48252000</v>
      </c>
      <c r="G171">
        <v>32246500</v>
      </c>
      <c r="H171">
        <v>32839200</v>
      </c>
      <c r="I171">
        <v>41915100</v>
      </c>
      <c r="J171">
        <v>38293100</v>
      </c>
      <c r="K171">
        <v>35860400</v>
      </c>
      <c r="L171">
        <v>51376400</v>
      </c>
      <c r="M171">
        <v>50774400</v>
      </c>
      <c r="N171">
        <v>40039300</v>
      </c>
      <c r="O171">
        <v>38813500</v>
      </c>
      <c r="P171">
        <v>60093100</v>
      </c>
      <c r="Q171">
        <v>45435700</v>
      </c>
      <c r="R171">
        <v>40747600</v>
      </c>
      <c r="S171">
        <v>35247700</v>
      </c>
      <c r="T171">
        <v>45990600</v>
      </c>
      <c r="U171">
        <v>37479900</v>
      </c>
      <c r="V171">
        <v>44274100</v>
      </c>
      <c r="W171">
        <v>28469100</v>
      </c>
      <c r="X171">
        <v>29707900</v>
      </c>
      <c r="Y171">
        <v>57915400</v>
      </c>
      <c r="Z171">
        <v>39716200</v>
      </c>
      <c r="AA171">
        <v>44674600</v>
      </c>
      <c r="AB171">
        <v>45634700</v>
      </c>
      <c r="AC171">
        <v>46116500</v>
      </c>
      <c r="AD171">
        <v>42326300</v>
      </c>
      <c r="AE171">
        <v>40740000</v>
      </c>
      <c r="AF171">
        <v>45082200</v>
      </c>
      <c r="AG171">
        <v>53263600</v>
      </c>
      <c r="AH171">
        <v>68039000</v>
      </c>
      <c r="AI171">
        <v>44016300</v>
      </c>
      <c r="AJ171">
        <v>41886700</v>
      </c>
      <c r="AK171">
        <v>82755600</v>
      </c>
      <c r="AL171">
        <v>136781200</v>
      </c>
      <c r="AM171">
        <v>46387800</v>
      </c>
      <c r="AN171">
        <v>45188200</v>
      </c>
      <c r="AO171">
        <v>52284200</v>
      </c>
      <c r="AP171">
        <v>51707700</v>
      </c>
      <c r="AQ171">
        <v>166747700</v>
      </c>
      <c r="AR171">
        <v>74394400</v>
      </c>
      <c r="AS171">
        <v>108141200</v>
      </c>
      <c r="AT171">
        <v>73442600</v>
      </c>
      <c r="AU171">
        <v>42276800</v>
      </c>
      <c r="AV171">
        <v>47317500</v>
      </c>
      <c r="AW171">
        <v>52631300</v>
      </c>
      <c r="AX171">
        <v>37591500</v>
      </c>
      <c r="AY171">
        <v>32009900</v>
      </c>
      <c r="AZ171">
        <v>36408100</v>
      </c>
      <c r="BA171">
        <v>41483100</v>
      </c>
      <c r="BB171">
        <v>55926000</v>
      </c>
      <c r="BC171">
        <v>59081100</v>
      </c>
      <c r="BD171">
        <v>42238500</v>
      </c>
      <c r="BE171">
        <v>41274800</v>
      </c>
      <c r="BF171">
        <v>40687600</v>
      </c>
      <c r="BG171">
        <v>29064800</v>
      </c>
      <c r="BH171">
        <v>26124600</v>
      </c>
      <c r="BI171">
        <v>63511300</v>
      </c>
      <c r="BJ171">
        <v>73212500</v>
      </c>
      <c r="BK171">
        <v>41282400</v>
      </c>
      <c r="BL171">
        <v>59202100</v>
      </c>
      <c r="BM171">
        <v>37555200</v>
      </c>
      <c r="BN171">
        <v>56249600</v>
      </c>
      <c r="BO171">
        <v>52732100</v>
      </c>
      <c r="BP171">
        <v>35510800</v>
      </c>
      <c r="BQ171">
        <v>42625600</v>
      </c>
      <c r="BR171">
        <v>58173400</v>
      </c>
      <c r="BS171">
        <v>41690900</v>
      </c>
      <c r="BT171">
        <v>42063200</v>
      </c>
      <c r="BU171">
        <v>43059500</v>
      </c>
      <c r="BV171">
        <v>43219600</v>
      </c>
      <c r="BW171">
        <v>29079700</v>
      </c>
      <c r="BX171">
        <v>39626200</v>
      </c>
      <c r="BY171">
        <v>30892900</v>
      </c>
      <c r="BZ171">
        <v>36109700</v>
      </c>
      <c r="CA171">
        <v>32076500</v>
      </c>
      <c r="CB171">
        <v>32299900</v>
      </c>
      <c r="CC171">
        <v>30265900</v>
      </c>
      <c r="CD171">
        <v>59379200</v>
      </c>
      <c r="CE171">
        <v>58678600</v>
      </c>
      <c r="CF171">
        <v>39197700</v>
      </c>
      <c r="CG171">
        <v>28137100</v>
      </c>
      <c r="CH171">
        <v>17567700</v>
      </c>
    </row>
    <row r="172" spans="1:112" x14ac:dyDescent="0.25">
      <c r="A172" s="1" t="s">
        <v>87</v>
      </c>
      <c r="B172" t="s">
        <v>1157</v>
      </c>
      <c r="C172" t="s">
        <v>1187</v>
      </c>
      <c r="D172" s="2">
        <f>_xll.BDH(A172, "volume", B172, C172, "Direction", "H", "Period", "M","cols=54;rows=2")</f>
        <v>36556</v>
      </c>
      <c r="E172" s="2">
        <v>36585</v>
      </c>
      <c r="F172" s="2">
        <v>36616</v>
      </c>
      <c r="G172" s="2">
        <v>36644</v>
      </c>
      <c r="H172" s="2">
        <v>36677</v>
      </c>
      <c r="I172" s="2">
        <v>36707</v>
      </c>
      <c r="J172" s="2">
        <v>36738</v>
      </c>
      <c r="K172" s="2">
        <v>36769</v>
      </c>
      <c r="L172" s="2">
        <v>36798</v>
      </c>
      <c r="M172" s="2">
        <v>36830</v>
      </c>
      <c r="N172" s="2">
        <v>36860</v>
      </c>
      <c r="O172" s="2">
        <v>36889</v>
      </c>
      <c r="P172" s="2">
        <v>36922</v>
      </c>
      <c r="Q172" s="2">
        <v>36950</v>
      </c>
      <c r="R172" s="2">
        <v>36980</v>
      </c>
      <c r="S172" s="2">
        <v>37011</v>
      </c>
      <c r="T172" s="2">
        <v>37042</v>
      </c>
      <c r="U172" s="2">
        <v>37071</v>
      </c>
      <c r="V172" s="2">
        <v>37103</v>
      </c>
      <c r="W172" s="2">
        <v>37134</v>
      </c>
      <c r="X172" s="2">
        <v>37162</v>
      </c>
      <c r="Y172" s="2">
        <v>37195</v>
      </c>
      <c r="Z172" s="2">
        <v>37225</v>
      </c>
      <c r="AA172" s="2">
        <v>37256</v>
      </c>
      <c r="AB172" s="2">
        <v>37287</v>
      </c>
      <c r="AC172" s="2">
        <v>37315</v>
      </c>
      <c r="AD172" s="2">
        <v>37344</v>
      </c>
      <c r="AE172" s="2">
        <v>37376</v>
      </c>
      <c r="AF172" s="2">
        <v>37407</v>
      </c>
      <c r="AG172" s="2">
        <v>37435</v>
      </c>
      <c r="AH172" s="2">
        <v>37468</v>
      </c>
      <c r="AI172" s="2">
        <v>37498</v>
      </c>
      <c r="AJ172" s="2">
        <v>37529</v>
      </c>
      <c r="AK172" s="2">
        <v>37560</v>
      </c>
      <c r="AL172" s="2">
        <v>37589</v>
      </c>
      <c r="AM172" s="2">
        <v>37621</v>
      </c>
      <c r="AN172" s="2">
        <v>37652</v>
      </c>
      <c r="AO172" s="2">
        <v>37680</v>
      </c>
      <c r="AP172" s="2">
        <v>37711</v>
      </c>
      <c r="AQ172" s="2">
        <v>37741</v>
      </c>
      <c r="AR172" s="2">
        <v>37771</v>
      </c>
      <c r="AS172" s="2">
        <v>37802</v>
      </c>
      <c r="AT172" s="2">
        <v>37833</v>
      </c>
      <c r="AU172" s="2">
        <v>37862</v>
      </c>
      <c r="AV172" s="2">
        <v>37894</v>
      </c>
      <c r="AW172" s="2">
        <v>37925</v>
      </c>
      <c r="AX172" s="2">
        <v>37953</v>
      </c>
      <c r="AY172" s="2">
        <v>37986</v>
      </c>
      <c r="AZ172" s="2">
        <v>38016</v>
      </c>
      <c r="BA172" s="2">
        <v>38044</v>
      </c>
      <c r="BB172" s="2">
        <v>38077</v>
      </c>
      <c r="BC172" s="2">
        <v>38107</v>
      </c>
      <c r="BD172" s="2">
        <v>38138</v>
      </c>
      <c r="BE172" s="2">
        <v>38168</v>
      </c>
    </row>
    <row r="173" spans="1:112" x14ac:dyDescent="0.25">
      <c r="A173" s="4"/>
      <c r="D173" s="3">
        <v>82105900</v>
      </c>
      <c r="E173">
        <v>75656400</v>
      </c>
      <c r="F173">
        <v>127096300</v>
      </c>
      <c r="G173">
        <v>83377600</v>
      </c>
      <c r="H173">
        <v>56768800</v>
      </c>
      <c r="I173">
        <v>72811900</v>
      </c>
      <c r="J173">
        <v>62212000</v>
      </c>
      <c r="K173">
        <v>54503600</v>
      </c>
      <c r="L173">
        <v>61718100</v>
      </c>
      <c r="M173">
        <v>58637800</v>
      </c>
      <c r="N173">
        <v>63376800</v>
      </c>
      <c r="O173">
        <v>72764700</v>
      </c>
      <c r="P173">
        <v>94162400</v>
      </c>
      <c r="Q173">
        <v>51774400</v>
      </c>
      <c r="R173">
        <v>75417600</v>
      </c>
      <c r="S173">
        <v>68752400</v>
      </c>
      <c r="T173">
        <v>48227900</v>
      </c>
      <c r="U173">
        <v>61461100</v>
      </c>
      <c r="V173">
        <v>54996600</v>
      </c>
      <c r="W173">
        <v>46132300</v>
      </c>
      <c r="X173">
        <v>62835400</v>
      </c>
      <c r="Y173">
        <v>80096200</v>
      </c>
      <c r="Z173">
        <v>49070800</v>
      </c>
      <c r="AA173">
        <v>50006300</v>
      </c>
      <c r="AB173">
        <v>63972400</v>
      </c>
      <c r="AC173">
        <v>59951600</v>
      </c>
      <c r="AD173">
        <v>73747800</v>
      </c>
      <c r="AE173">
        <v>71301500</v>
      </c>
      <c r="AF173">
        <v>55147800</v>
      </c>
      <c r="AG173">
        <v>62369700</v>
      </c>
      <c r="AH173">
        <v>102919500</v>
      </c>
      <c r="AI173">
        <v>86475700</v>
      </c>
      <c r="AJ173">
        <v>68184600</v>
      </c>
      <c r="AK173">
        <v>112318000</v>
      </c>
      <c r="AL173">
        <v>69967300</v>
      </c>
      <c r="AM173">
        <v>62107500</v>
      </c>
      <c r="AN173">
        <v>88477500</v>
      </c>
      <c r="AO173">
        <v>61563300</v>
      </c>
      <c r="AP173">
        <v>89539000</v>
      </c>
      <c r="AQ173">
        <v>95028400</v>
      </c>
      <c r="AR173">
        <v>80152700</v>
      </c>
      <c r="AS173">
        <v>82110100</v>
      </c>
      <c r="AT173">
        <v>71381000</v>
      </c>
      <c r="AU173">
        <v>49227500</v>
      </c>
      <c r="AV173">
        <v>63642400</v>
      </c>
      <c r="AW173">
        <v>70845300</v>
      </c>
      <c r="AX173">
        <v>45249300</v>
      </c>
      <c r="AY173">
        <v>47765600</v>
      </c>
      <c r="AZ173">
        <v>131354800</v>
      </c>
      <c r="BA173">
        <v>51154200</v>
      </c>
      <c r="BB173">
        <v>72247600</v>
      </c>
      <c r="BC173">
        <v>78701900</v>
      </c>
      <c r="BD173">
        <v>64074100</v>
      </c>
      <c r="BE173">
        <v>49282000</v>
      </c>
    </row>
    <row r="174" spans="1:112" x14ac:dyDescent="0.25">
      <c r="A174" s="1" t="s">
        <v>88</v>
      </c>
      <c r="B174" t="s">
        <v>1157</v>
      </c>
      <c r="C174" t="s">
        <v>1186</v>
      </c>
      <c r="D174" s="2">
        <f>_xll.BDH(A174, "volume", B174, C174, "Direction", "H", "Period", "M","cols=95;rows=2")</f>
        <v>36556</v>
      </c>
      <c r="E174" s="2">
        <v>36585</v>
      </c>
      <c r="F174" s="2">
        <v>36616</v>
      </c>
      <c r="G174" s="2">
        <v>36644</v>
      </c>
      <c r="H174" s="2">
        <v>36677</v>
      </c>
      <c r="I174" s="2">
        <v>36707</v>
      </c>
      <c r="J174" s="2">
        <v>36738</v>
      </c>
      <c r="K174" s="2">
        <v>36769</v>
      </c>
      <c r="L174" s="2">
        <v>36798</v>
      </c>
      <c r="M174" s="2">
        <v>36830</v>
      </c>
      <c r="N174" s="2">
        <v>36860</v>
      </c>
      <c r="O174" s="2">
        <v>36889</v>
      </c>
      <c r="P174" s="2">
        <v>36922</v>
      </c>
      <c r="Q174" s="2">
        <v>36950</v>
      </c>
      <c r="R174" s="2">
        <v>36980</v>
      </c>
      <c r="S174" s="2">
        <v>37011</v>
      </c>
      <c r="T174" s="2">
        <v>37042</v>
      </c>
      <c r="U174" s="2">
        <v>37071</v>
      </c>
      <c r="V174" s="2">
        <v>37103</v>
      </c>
      <c r="W174" s="2">
        <v>37134</v>
      </c>
      <c r="X174" s="2">
        <v>37162</v>
      </c>
      <c r="Y174" s="2">
        <v>37195</v>
      </c>
      <c r="Z174" s="2">
        <v>37225</v>
      </c>
      <c r="AA174" s="2">
        <v>37256</v>
      </c>
      <c r="AB174" s="2">
        <v>37287</v>
      </c>
      <c r="AC174" s="2">
        <v>37315</v>
      </c>
      <c r="AD174" s="2">
        <v>37344</v>
      </c>
      <c r="AE174" s="2">
        <v>37376</v>
      </c>
      <c r="AF174" s="2">
        <v>37407</v>
      </c>
      <c r="AG174" s="2">
        <v>37435</v>
      </c>
      <c r="AH174" s="2">
        <v>37468</v>
      </c>
      <c r="AI174" s="2">
        <v>37498</v>
      </c>
      <c r="AJ174" s="2">
        <v>37529</v>
      </c>
      <c r="AK174" s="2">
        <v>37560</v>
      </c>
      <c r="AL174" s="2">
        <v>37589</v>
      </c>
      <c r="AM174" s="2">
        <v>37621</v>
      </c>
      <c r="AN174" s="2">
        <v>37652</v>
      </c>
      <c r="AO174" s="2">
        <v>37680</v>
      </c>
      <c r="AP174" s="2">
        <v>37711</v>
      </c>
      <c r="AQ174" s="2">
        <v>37741</v>
      </c>
      <c r="AR174" s="2">
        <v>37771</v>
      </c>
      <c r="AS174" s="2">
        <v>37802</v>
      </c>
      <c r="AT174" s="2">
        <v>37833</v>
      </c>
      <c r="AU174" s="2">
        <v>37862</v>
      </c>
      <c r="AV174" s="2">
        <v>37894</v>
      </c>
      <c r="AW174" s="2">
        <v>37925</v>
      </c>
      <c r="AX174" s="2">
        <v>37953</v>
      </c>
      <c r="AY174" s="2">
        <v>37986</v>
      </c>
      <c r="AZ174" s="2">
        <v>38016</v>
      </c>
      <c r="BA174" s="2">
        <v>38044</v>
      </c>
      <c r="BB174" s="2">
        <v>38077</v>
      </c>
      <c r="BC174" s="2">
        <v>38107</v>
      </c>
      <c r="BD174" s="2">
        <v>38138</v>
      </c>
      <c r="BE174" s="2">
        <v>38168</v>
      </c>
      <c r="BF174" s="2">
        <v>38198</v>
      </c>
      <c r="BG174" s="2">
        <v>38230</v>
      </c>
      <c r="BH174" s="2">
        <v>38260</v>
      </c>
      <c r="BI174" s="2">
        <v>38289</v>
      </c>
      <c r="BJ174" s="2">
        <v>38321</v>
      </c>
      <c r="BK174" s="2">
        <v>38352</v>
      </c>
      <c r="BL174" s="2">
        <v>38383</v>
      </c>
      <c r="BM174" s="2">
        <v>38411</v>
      </c>
      <c r="BN174" s="2">
        <v>38442</v>
      </c>
      <c r="BO174" s="2">
        <v>38471</v>
      </c>
      <c r="BP174" s="2">
        <v>38503</v>
      </c>
      <c r="BQ174" s="2">
        <v>38533</v>
      </c>
      <c r="BR174" s="2">
        <v>38562</v>
      </c>
      <c r="BS174" s="2">
        <v>38595</v>
      </c>
      <c r="BT174" s="2">
        <v>38625</v>
      </c>
      <c r="BU174" s="2">
        <v>38656</v>
      </c>
      <c r="BV174" s="2">
        <v>38686</v>
      </c>
      <c r="BW174" s="2">
        <v>38716</v>
      </c>
      <c r="BX174" s="2">
        <v>38748</v>
      </c>
      <c r="BY174" s="2">
        <v>38776</v>
      </c>
      <c r="BZ174" s="2">
        <v>38807</v>
      </c>
      <c r="CA174" s="2">
        <v>38835</v>
      </c>
      <c r="CB174" s="2">
        <v>38868</v>
      </c>
      <c r="CC174" s="2">
        <v>38898</v>
      </c>
      <c r="CD174" s="2">
        <v>38929</v>
      </c>
      <c r="CE174" s="2">
        <v>38960</v>
      </c>
      <c r="CF174" s="2">
        <v>38989</v>
      </c>
      <c r="CG174" s="2">
        <v>39021</v>
      </c>
      <c r="CH174" s="2">
        <v>39051</v>
      </c>
      <c r="CI174" s="2">
        <v>39080</v>
      </c>
      <c r="CJ174" s="2">
        <v>39113</v>
      </c>
      <c r="CK174" s="2">
        <v>39141</v>
      </c>
      <c r="CL174" s="2">
        <v>39171</v>
      </c>
      <c r="CM174" s="2">
        <v>39202</v>
      </c>
      <c r="CN174" s="2">
        <v>39233</v>
      </c>
      <c r="CO174" s="2">
        <v>39262</v>
      </c>
      <c r="CP174" s="2">
        <v>39294</v>
      </c>
      <c r="CQ174" s="2">
        <v>39325</v>
      </c>
      <c r="CR174" s="2">
        <v>39353</v>
      </c>
      <c r="CS174" s="2">
        <v>39386</v>
      </c>
      <c r="CT174" s="2">
        <v>39416</v>
      </c>
    </row>
    <row r="175" spans="1:112" x14ac:dyDescent="0.25">
      <c r="A175" s="4"/>
      <c r="D175" s="3">
        <v>23691700</v>
      </c>
      <c r="E175">
        <v>31317900</v>
      </c>
      <c r="F175">
        <v>31283400</v>
      </c>
      <c r="G175">
        <v>16277800</v>
      </c>
      <c r="H175">
        <v>16437100</v>
      </c>
      <c r="I175">
        <v>12704500</v>
      </c>
      <c r="J175">
        <v>17604700</v>
      </c>
      <c r="K175">
        <v>35075700</v>
      </c>
      <c r="L175">
        <v>25439400</v>
      </c>
      <c r="M175">
        <v>15717400</v>
      </c>
      <c r="N175">
        <v>14923500</v>
      </c>
      <c r="O175">
        <v>15250600</v>
      </c>
      <c r="P175">
        <v>26024900</v>
      </c>
      <c r="Q175">
        <v>20003100</v>
      </c>
      <c r="R175">
        <v>17775400</v>
      </c>
      <c r="S175">
        <v>16376600</v>
      </c>
      <c r="T175">
        <v>12318700</v>
      </c>
      <c r="U175">
        <v>12840800</v>
      </c>
      <c r="V175">
        <v>16546200</v>
      </c>
      <c r="W175">
        <v>21082300</v>
      </c>
      <c r="X175">
        <v>13525100</v>
      </c>
      <c r="Y175">
        <v>15169900</v>
      </c>
      <c r="Z175">
        <v>12092000</v>
      </c>
      <c r="AA175">
        <v>13403700</v>
      </c>
      <c r="AB175">
        <v>20436100</v>
      </c>
      <c r="AC175">
        <v>15275300</v>
      </c>
      <c r="AD175">
        <v>17126200</v>
      </c>
      <c r="AE175">
        <v>24924100</v>
      </c>
      <c r="AF175">
        <v>23130200</v>
      </c>
      <c r="AG175">
        <v>23321700</v>
      </c>
      <c r="AH175">
        <v>27992800</v>
      </c>
      <c r="AI175">
        <v>20538900</v>
      </c>
      <c r="AJ175">
        <v>20785600</v>
      </c>
      <c r="AK175">
        <v>25264400</v>
      </c>
      <c r="AL175">
        <v>23172300</v>
      </c>
      <c r="AM175">
        <v>20904600</v>
      </c>
      <c r="AN175">
        <v>25511400</v>
      </c>
      <c r="AO175">
        <v>23248500</v>
      </c>
      <c r="AP175">
        <v>22239600</v>
      </c>
      <c r="AQ175">
        <v>19852700</v>
      </c>
      <c r="AR175">
        <v>15650600</v>
      </c>
      <c r="AS175">
        <v>16673200</v>
      </c>
      <c r="AT175">
        <v>19584900</v>
      </c>
      <c r="AU175">
        <v>17452200</v>
      </c>
      <c r="AV175">
        <v>18491300</v>
      </c>
      <c r="AW175">
        <v>20773300</v>
      </c>
      <c r="AX175">
        <v>16068800</v>
      </c>
      <c r="AY175">
        <v>19076700</v>
      </c>
      <c r="AZ175">
        <v>22682300</v>
      </c>
      <c r="BA175">
        <v>21393900</v>
      </c>
      <c r="BB175">
        <v>26527600</v>
      </c>
      <c r="BC175">
        <v>22763700</v>
      </c>
      <c r="BD175">
        <v>15806800</v>
      </c>
      <c r="BE175">
        <v>14955300</v>
      </c>
      <c r="BF175">
        <v>14550400</v>
      </c>
      <c r="BG175">
        <v>16981900</v>
      </c>
      <c r="BH175">
        <v>18337500</v>
      </c>
      <c r="BI175">
        <v>14438000</v>
      </c>
      <c r="BJ175">
        <v>19737700</v>
      </c>
      <c r="BK175">
        <v>21554500</v>
      </c>
      <c r="BL175">
        <v>51049100</v>
      </c>
      <c r="BM175">
        <v>22717500</v>
      </c>
      <c r="BN175">
        <v>23673200</v>
      </c>
      <c r="BO175">
        <v>30537600</v>
      </c>
      <c r="BP175">
        <v>32044800</v>
      </c>
      <c r="BQ175">
        <v>35685400</v>
      </c>
      <c r="BR175">
        <v>38316600</v>
      </c>
      <c r="BS175">
        <v>30511500</v>
      </c>
      <c r="BT175">
        <v>25715100</v>
      </c>
      <c r="BU175">
        <v>30902500</v>
      </c>
      <c r="BV175">
        <v>28952100</v>
      </c>
      <c r="BW175">
        <v>28004400</v>
      </c>
      <c r="BX175">
        <v>37778700</v>
      </c>
      <c r="BY175">
        <v>32938000</v>
      </c>
      <c r="BZ175">
        <v>36942000</v>
      </c>
      <c r="CA175">
        <v>18925900</v>
      </c>
      <c r="CB175">
        <v>29029100</v>
      </c>
      <c r="CC175">
        <v>35003000</v>
      </c>
      <c r="CD175">
        <v>36190700</v>
      </c>
      <c r="CE175">
        <v>38881600</v>
      </c>
      <c r="CF175">
        <v>26800100</v>
      </c>
      <c r="CG175">
        <v>40373900</v>
      </c>
      <c r="CH175">
        <v>32027400</v>
      </c>
      <c r="CI175">
        <v>31158800</v>
      </c>
      <c r="CJ175">
        <v>33400500</v>
      </c>
      <c r="CK175">
        <v>37122800</v>
      </c>
      <c r="CL175">
        <v>40880800</v>
      </c>
      <c r="CM175">
        <v>33384000</v>
      </c>
      <c r="CN175">
        <v>59504900</v>
      </c>
      <c r="CO175">
        <v>51649300</v>
      </c>
      <c r="CP175">
        <v>41372700</v>
      </c>
      <c r="CQ175">
        <v>41101300</v>
      </c>
      <c r="CR175">
        <v>26346800</v>
      </c>
      <c r="CS175">
        <v>35094700</v>
      </c>
      <c r="CT175">
        <v>50562900</v>
      </c>
    </row>
    <row r="176" spans="1:112" x14ac:dyDescent="0.25">
      <c r="A176" s="1" t="s">
        <v>89</v>
      </c>
      <c r="B176" t="s">
        <v>1157</v>
      </c>
      <c r="C176" t="s">
        <v>1191</v>
      </c>
      <c r="D176" s="2">
        <f>_xll.BDH(A176, "volume", B176, C176, "Direction", "H", "Period", "M","cols=20;rows=2")</f>
        <v>36556</v>
      </c>
      <c r="E176" s="2">
        <v>36585</v>
      </c>
      <c r="F176" s="2">
        <v>36616</v>
      </c>
      <c r="G176" s="2">
        <v>36644</v>
      </c>
      <c r="H176" s="2">
        <v>36677</v>
      </c>
      <c r="I176" s="2">
        <v>36707</v>
      </c>
      <c r="J176" s="2">
        <v>36738</v>
      </c>
      <c r="K176" s="2">
        <v>36769</v>
      </c>
      <c r="L176" s="2">
        <v>36798</v>
      </c>
      <c r="M176" s="2">
        <v>36830</v>
      </c>
      <c r="N176" s="2">
        <v>36860</v>
      </c>
      <c r="O176" s="2">
        <v>36889</v>
      </c>
      <c r="P176" s="2">
        <v>36922</v>
      </c>
      <c r="Q176" s="2">
        <v>36950</v>
      </c>
      <c r="R176" s="2">
        <v>36980</v>
      </c>
      <c r="S176" s="2">
        <v>37011</v>
      </c>
      <c r="T176" s="2">
        <v>37042</v>
      </c>
      <c r="U176" s="2">
        <v>37071</v>
      </c>
      <c r="V176" s="2">
        <v>37103</v>
      </c>
      <c r="W176" s="2">
        <v>37134</v>
      </c>
    </row>
    <row r="177" spans="1:74" x14ac:dyDescent="0.25">
      <c r="A177" s="4"/>
      <c r="D177" s="3">
        <v>9024600</v>
      </c>
      <c r="E177">
        <v>11077800</v>
      </c>
      <c r="F177">
        <v>12782100</v>
      </c>
      <c r="G177">
        <v>10906600</v>
      </c>
      <c r="H177">
        <v>9440600</v>
      </c>
      <c r="I177">
        <v>21182800</v>
      </c>
      <c r="J177">
        <v>9460800</v>
      </c>
      <c r="K177">
        <v>10566000</v>
      </c>
      <c r="L177">
        <v>10567400</v>
      </c>
      <c r="M177">
        <v>14507400</v>
      </c>
      <c r="N177">
        <v>16191300</v>
      </c>
      <c r="O177">
        <v>17487800</v>
      </c>
      <c r="P177">
        <v>26153900</v>
      </c>
      <c r="Q177">
        <v>15723200</v>
      </c>
      <c r="R177">
        <v>22078600</v>
      </c>
      <c r="S177">
        <v>26379800</v>
      </c>
      <c r="T177">
        <v>34230300</v>
      </c>
      <c r="U177">
        <v>28439900</v>
      </c>
      <c r="V177">
        <v>20517500</v>
      </c>
      <c r="W177">
        <v>18099300</v>
      </c>
    </row>
    <row r="178" spans="1:74" x14ac:dyDescent="0.25">
      <c r="A178" s="1" t="s">
        <v>90</v>
      </c>
      <c r="B178" t="s">
        <v>1157</v>
      </c>
      <c r="C178" t="s">
        <v>1185</v>
      </c>
      <c r="D178" s="2">
        <f>_xll.BDH(A178, "volume", B178, C178, "Direction", "H", "Period", "M","cols=6;rows=2")</f>
        <v>36556</v>
      </c>
      <c r="E178" s="2">
        <v>36585</v>
      </c>
      <c r="F178" s="2">
        <v>36616</v>
      </c>
      <c r="G178" s="2">
        <v>36644</v>
      </c>
      <c r="H178" s="2">
        <v>36677</v>
      </c>
      <c r="I178" s="2">
        <v>36707</v>
      </c>
    </row>
    <row r="179" spans="1:74" x14ac:dyDescent="0.25">
      <c r="A179" s="4"/>
      <c r="D179" s="3">
        <v>8864500</v>
      </c>
      <c r="E179">
        <v>9968400</v>
      </c>
      <c r="F179">
        <v>10843200</v>
      </c>
      <c r="G179">
        <v>8129300</v>
      </c>
      <c r="H179">
        <v>13020900</v>
      </c>
      <c r="I179">
        <v>4746600</v>
      </c>
    </row>
    <row r="180" spans="1:74" x14ac:dyDescent="0.25">
      <c r="A180" s="1" t="s">
        <v>91</v>
      </c>
      <c r="B180" t="s">
        <v>1157</v>
      </c>
      <c r="C180" t="s">
        <v>1187</v>
      </c>
      <c r="D180" s="2">
        <f>_xll.BDH(A180, "volume", B180, C180, "Direction", "H", "Period", "M","cols=59;rows=2")</f>
        <v>36556</v>
      </c>
      <c r="E180" s="2">
        <v>36585</v>
      </c>
      <c r="F180" s="2">
        <v>36616</v>
      </c>
      <c r="G180" s="2">
        <v>36644</v>
      </c>
      <c r="H180" s="2">
        <v>36677</v>
      </c>
      <c r="I180" s="2">
        <v>36707</v>
      </c>
      <c r="J180" s="2">
        <v>36738</v>
      </c>
      <c r="K180" s="2">
        <v>36769</v>
      </c>
      <c r="L180" s="2">
        <v>36798</v>
      </c>
      <c r="M180" s="2">
        <v>36830</v>
      </c>
      <c r="N180" s="2">
        <v>36860</v>
      </c>
      <c r="O180" s="2">
        <v>36889</v>
      </c>
      <c r="P180" s="2">
        <v>36922</v>
      </c>
      <c r="Q180" s="2">
        <v>36950</v>
      </c>
      <c r="R180" s="2">
        <v>36980</v>
      </c>
      <c r="S180" s="2">
        <v>37011</v>
      </c>
      <c r="T180" s="2">
        <v>37042</v>
      </c>
      <c r="U180" s="2">
        <v>37071</v>
      </c>
      <c r="V180" s="2">
        <v>37103</v>
      </c>
      <c r="W180" s="2">
        <v>37134</v>
      </c>
      <c r="X180" s="2">
        <v>37162</v>
      </c>
      <c r="Y180" s="2">
        <v>37195</v>
      </c>
      <c r="Z180" s="2">
        <v>37225</v>
      </c>
      <c r="AA180" s="2">
        <v>37256</v>
      </c>
      <c r="AB180" s="2">
        <v>37287</v>
      </c>
      <c r="AC180" s="2">
        <v>37315</v>
      </c>
      <c r="AD180" s="2">
        <v>37344</v>
      </c>
      <c r="AE180" s="2">
        <v>37376</v>
      </c>
      <c r="AF180" s="2">
        <v>37407</v>
      </c>
      <c r="AG180" s="2">
        <v>37435</v>
      </c>
      <c r="AH180" s="2">
        <v>37468</v>
      </c>
      <c r="AI180" s="2">
        <v>37498</v>
      </c>
      <c r="AJ180" s="2">
        <v>37529</v>
      </c>
      <c r="AK180" s="2">
        <v>37560</v>
      </c>
      <c r="AL180" s="2">
        <v>37589</v>
      </c>
      <c r="AM180" s="2">
        <v>37621</v>
      </c>
      <c r="AN180" s="2">
        <v>37652</v>
      </c>
      <c r="AO180" s="2">
        <v>37680</v>
      </c>
      <c r="AP180" s="2">
        <v>37711</v>
      </c>
      <c r="AQ180" s="2">
        <v>37741</v>
      </c>
      <c r="AR180" s="2">
        <v>37771</v>
      </c>
      <c r="AS180" s="2">
        <v>37802</v>
      </c>
      <c r="AT180" s="2">
        <v>37833</v>
      </c>
      <c r="AU180" s="2">
        <v>37862</v>
      </c>
      <c r="AV180" s="2">
        <v>37894</v>
      </c>
      <c r="AW180" s="2">
        <v>37925</v>
      </c>
      <c r="AX180" s="2">
        <v>37953</v>
      </c>
      <c r="AY180" s="2">
        <v>37986</v>
      </c>
      <c r="AZ180" s="2">
        <v>38016</v>
      </c>
      <c r="BA180" s="2">
        <v>38044</v>
      </c>
      <c r="BB180" s="2">
        <v>38077</v>
      </c>
      <c r="BC180" s="2">
        <v>38107</v>
      </c>
      <c r="BD180" s="2">
        <v>38138</v>
      </c>
      <c r="BE180" s="2">
        <v>38168</v>
      </c>
      <c r="BF180" s="2">
        <v>38198</v>
      </c>
      <c r="BG180" s="2">
        <v>38230</v>
      </c>
      <c r="BH180" s="2">
        <v>38260</v>
      </c>
      <c r="BI180" s="2">
        <v>38289</v>
      </c>
      <c r="BJ180" s="2">
        <v>38321</v>
      </c>
    </row>
    <row r="181" spans="1:74" x14ac:dyDescent="0.25">
      <c r="A181" s="4"/>
      <c r="D181" s="3">
        <v>15036200</v>
      </c>
      <c r="E181">
        <v>19732400</v>
      </c>
      <c r="F181">
        <v>21054000</v>
      </c>
      <c r="G181">
        <v>12915600</v>
      </c>
      <c r="H181">
        <v>13562200</v>
      </c>
      <c r="I181">
        <v>13882800</v>
      </c>
      <c r="J181">
        <v>21991600</v>
      </c>
      <c r="K181">
        <v>20419800</v>
      </c>
      <c r="L181">
        <v>20518400</v>
      </c>
      <c r="M181">
        <v>34304200</v>
      </c>
      <c r="N181">
        <v>39876400</v>
      </c>
      <c r="O181">
        <v>27042800</v>
      </c>
      <c r="P181">
        <v>33244200</v>
      </c>
      <c r="Q181">
        <v>28397200</v>
      </c>
      <c r="R181">
        <v>28874000</v>
      </c>
      <c r="S181">
        <v>33166800</v>
      </c>
      <c r="T181">
        <v>55561000</v>
      </c>
      <c r="U181">
        <v>26692000</v>
      </c>
      <c r="V181">
        <v>27910000</v>
      </c>
      <c r="W181">
        <v>24476400</v>
      </c>
      <c r="X181">
        <v>21513200</v>
      </c>
      <c r="Y181">
        <v>42706400</v>
      </c>
      <c r="Z181">
        <v>28454800</v>
      </c>
      <c r="AA181">
        <v>16716400</v>
      </c>
      <c r="AB181">
        <v>22821000</v>
      </c>
      <c r="AC181">
        <v>31202800</v>
      </c>
      <c r="AD181">
        <v>24676300</v>
      </c>
      <c r="AE181">
        <v>30034400</v>
      </c>
      <c r="AF181">
        <v>35579200</v>
      </c>
      <c r="AG181">
        <v>36843900</v>
      </c>
      <c r="AH181">
        <v>49338200</v>
      </c>
      <c r="AI181">
        <v>31434700</v>
      </c>
      <c r="AJ181">
        <v>20365600</v>
      </c>
      <c r="AK181">
        <v>46774600</v>
      </c>
      <c r="AL181">
        <v>56032300</v>
      </c>
      <c r="AM181">
        <v>29214200</v>
      </c>
      <c r="AN181">
        <v>31537100</v>
      </c>
      <c r="AO181">
        <v>33845500</v>
      </c>
      <c r="AP181">
        <v>24312500</v>
      </c>
      <c r="AQ181">
        <v>42682000</v>
      </c>
      <c r="AR181">
        <v>34706900</v>
      </c>
      <c r="AS181">
        <v>24609900</v>
      </c>
      <c r="AT181">
        <v>30594000</v>
      </c>
      <c r="AU181">
        <v>26055900</v>
      </c>
      <c r="AV181">
        <v>20604300</v>
      </c>
      <c r="AW181">
        <v>50168900</v>
      </c>
      <c r="AX181">
        <v>28168245</v>
      </c>
      <c r="AY181">
        <v>16657500</v>
      </c>
      <c r="AZ181">
        <v>21392600</v>
      </c>
      <c r="BA181">
        <v>14346400</v>
      </c>
      <c r="BB181">
        <v>16596800</v>
      </c>
      <c r="BC181">
        <v>17905200</v>
      </c>
      <c r="BD181">
        <v>15788100</v>
      </c>
      <c r="BE181">
        <v>25160600</v>
      </c>
      <c r="BF181">
        <v>42234500</v>
      </c>
      <c r="BG181">
        <v>17042900</v>
      </c>
      <c r="BH181">
        <v>17321800</v>
      </c>
      <c r="BI181">
        <v>42413500</v>
      </c>
      <c r="BJ181">
        <v>47688100</v>
      </c>
    </row>
    <row r="182" spans="1:74" x14ac:dyDescent="0.25">
      <c r="A182" s="1" t="s">
        <v>92</v>
      </c>
      <c r="B182" t="s">
        <v>1157</v>
      </c>
      <c r="C182" t="s">
        <v>1190</v>
      </c>
      <c r="D182" s="2">
        <f>_xll.BDH(A182, "volume", B182, C182, "Direction", "H", "Period", "M","cols=25;rows=2")</f>
        <v>36556</v>
      </c>
      <c r="E182" s="2">
        <v>36585</v>
      </c>
      <c r="F182" s="2">
        <v>36616</v>
      </c>
      <c r="G182" s="2">
        <v>36644</v>
      </c>
      <c r="H182" s="2">
        <v>36677</v>
      </c>
      <c r="I182" s="2">
        <v>36707</v>
      </c>
      <c r="J182" s="2">
        <v>36738</v>
      </c>
      <c r="K182" s="2">
        <v>36769</v>
      </c>
      <c r="L182" s="2">
        <v>36798</v>
      </c>
      <c r="M182" s="2">
        <v>36830</v>
      </c>
      <c r="N182" s="2">
        <v>36860</v>
      </c>
      <c r="O182" s="2">
        <v>36889</v>
      </c>
      <c r="P182" s="2">
        <v>36922</v>
      </c>
      <c r="Q182" s="2">
        <v>36950</v>
      </c>
      <c r="R182" s="2">
        <v>36980</v>
      </c>
      <c r="S182" s="2">
        <v>37011</v>
      </c>
      <c r="T182" s="2">
        <v>37042</v>
      </c>
      <c r="U182" s="2">
        <v>37071</v>
      </c>
      <c r="V182" s="2">
        <v>37103</v>
      </c>
      <c r="W182" s="2">
        <v>37134</v>
      </c>
      <c r="X182" s="2">
        <v>37162</v>
      </c>
      <c r="Y182" s="2">
        <v>37195</v>
      </c>
      <c r="Z182" s="2">
        <v>37225</v>
      </c>
      <c r="AA182" s="2">
        <v>37256</v>
      </c>
      <c r="AB182" s="2">
        <v>37287</v>
      </c>
    </row>
    <row r="183" spans="1:74" x14ac:dyDescent="0.25">
      <c r="A183" s="4"/>
      <c r="D183" s="3">
        <v>8574600</v>
      </c>
      <c r="E183">
        <v>15959400</v>
      </c>
      <c r="F183">
        <v>11845500</v>
      </c>
      <c r="G183">
        <v>10638200</v>
      </c>
      <c r="H183">
        <v>11511800</v>
      </c>
      <c r="I183">
        <v>15302200</v>
      </c>
      <c r="J183">
        <v>13389400</v>
      </c>
      <c r="K183">
        <v>13551400</v>
      </c>
      <c r="L183">
        <v>14895200</v>
      </c>
      <c r="M183">
        <v>18371200</v>
      </c>
      <c r="N183">
        <v>11294600</v>
      </c>
      <c r="O183">
        <v>13636600</v>
      </c>
      <c r="P183">
        <v>11547100</v>
      </c>
      <c r="Q183">
        <v>10010600</v>
      </c>
      <c r="R183">
        <v>16857100</v>
      </c>
      <c r="S183">
        <v>9572500</v>
      </c>
      <c r="T183">
        <v>10780400</v>
      </c>
      <c r="U183">
        <v>9951300</v>
      </c>
      <c r="V183">
        <v>9232900</v>
      </c>
      <c r="W183">
        <v>16727400</v>
      </c>
      <c r="X183">
        <v>12036600</v>
      </c>
      <c r="Y183">
        <v>11386100</v>
      </c>
      <c r="Z183">
        <v>8372300</v>
      </c>
      <c r="AA183">
        <v>11148400</v>
      </c>
      <c r="AB183">
        <v>12395500</v>
      </c>
    </row>
    <row r="184" spans="1:74" x14ac:dyDescent="0.25">
      <c r="A184" s="1" t="s">
        <v>93</v>
      </c>
      <c r="B184" t="s">
        <v>1157</v>
      </c>
      <c r="C184" t="s">
        <v>1185</v>
      </c>
      <c r="D184" s="2">
        <f>_xll.BDH(A184, "volume", B184, C184, "Direction", "H", "Period", "M","cols=6;rows=2")</f>
        <v>36556</v>
      </c>
      <c r="E184" s="2">
        <v>36585</v>
      </c>
      <c r="F184" s="2">
        <v>36616</v>
      </c>
      <c r="G184" s="2">
        <v>36644</v>
      </c>
      <c r="H184" s="2">
        <v>36677</v>
      </c>
      <c r="I184" s="2">
        <v>36707</v>
      </c>
    </row>
    <row r="185" spans="1:74" x14ac:dyDescent="0.25">
      <c r="A185" s="4"/>
      <c r="D185" s="3">
        <v>44585700</v>
      </c>
      <c r="E185">
        <v>37897300</v>
      </c>
      <c r="F185">
        <v>45891200</v>
      </c>
      <c r="G185">
        <v>31396100</v>
      </c>
      <c r="H185">
        <v>32169200</v>
      </c>
      <c r="I185">
        <v>43536400</v>
      </c>
    </row>
    <row r="186" spans="1:74" x14ac:dyDescent="0.25">
      <c r="A186" s="1" t="s">
        <v>94</v>
      </c>
      <c r="B186" t="s">
        <v>1157</v>
      </c>
      <c r="C186" t="s">
        <v>1189</v>
      </c>
      <c r="D186" s="2">
        <f>_xll.BDH(A186, "volume", B186, C186, "Direction", "H", "Period", "M","cols=63;rows=2")</f>
        <v>36556</v>
      </c>
      <c r="E186" s="2">
        <v>36585</v>
      </c>
      <c r="F186" s="2">
        <v>36616</v>
      </c>
      <c r="G186" s="2">
        <v>36644</v>
      </c>
      <c r="H186" s="2">
        <v>36677</v>
      </c>
      <c r="I186" s="2">
        <v>36707</v>
      </c>
      <c r="J186" s="2">
        <v>36738</v>
      </c>
      <c r="K186" s="2">
        <v>36769</v>
      </c>
      <c r="L186" s="2">
        <v>36798</v>
      </c>
      <c r="M186" s="2">
        <v>36830</v>
      </c>
      <c r="N186" s="2">
        <v>36860</v>
      </c>
      <c r="O186" s="2">
        <v>36889</v>
      </c>
      <c r="P186" s="2">
        <v>36922</v>
      </c>
      <c r="Q186" s="2">
        <v>36950</v>
      </c>
      <c r="R186" s="2">
        <v>36980</v>
      </c>
      <c r="S186" s="2">
        <v>37011</v>
      </c>
      <c r="T186" s="2">
        <v>37042</v>
      </c>
      <c r="U186" s="2">
        <v>37071</v>
      </c>
      <c r="V186" s="2">
        <v>37103</v>
      </c>
      <c r="W186" s="2">
        <v>37134</v>
      </c>
      <c r="X186" s="2">
        <v>37162</v>
      </c>
      <c r="Y186" s="2">
        <v>37195</v>
      </c>
      <c r="Z186" s="2">
        <v>37225</v>
      </c>
      <c r="AA186" s="2">
        <v>37256</v>
      </c>
      <c r="AB186" s="2">
        <v>37287</v>
      </c>
      <c r="AC186" s="2">
        <v>37315</v>
      </c>
      <c r="AD186" s="2">
        <v>37344</v>
      </c>
      <c r="AE186" s="2">
        <v>37376</v>
      </c>
      <c r="AF186" s="2">
        <v>37407</v>
      </c>
      <c r="AG186" s="2">
        <v>37435</v>
      </c>
      <c r="AH186" s="2">
        <v>37468</v>
      </c>
      <c r="AI186" s="2">
        <v>37498</v>
      </c>
      <c r="AJ186" s="2">
        <v>37529</v>
      </c>
      <c r="AK186" s="2">
        <v>37560</v>
      </c>
      <c r="AL186" s="2">
        <v>37589</v>
      </c>
      <c r="AM186" s="2">
        <v>37621</v>
      </c>
      <c r="AN186" s="2">
        <v>37652</v>
      </c>
      <c r="AO186" s="2">
        <v>37680</v>
      </c>
      <c r="AP186" s="2">
        <v>37711</v>
      </c>
      <c r="AQ186" s="2">
        <v>37741</v>
      </c>
      <c r="AR186" s="2">
        <v>37771</v>
      </c>
      <c r="AS186" s="2">
        <v>37802</v>
      </c>
      <c r="AT186" s="2">
        <v>37833</v>
      </c>
      <c r="AU186" s="2">
        <v>37862</v>
      </c>
      <c r="AV186" s="2">
        <v>37894</v>
      </c>
      <c r="AW186" s="2">
        <v>37925</v>
      </c>
      <c r="AX186" s="2">
        <v>37953</v>
      </c>
      <c r="AY186" s="2">
        <v>37986</v>
      </c>
      <c r="AZ186" s="2">
        <v>38016</v>
      </c>
      <c r="BA186" s="2">
        <v>38044</v>
      </c>
      <c r="BB186" s="2">
        <v>38077</v>
      </c>
      <c r="BC186" s="2">
        <v>38107</v>
      </c>
      <c r="BD186" s="2">
        <v>38138</v>
      </c>
      <c r="BE186" s="2">
        <v>38168</v>
      </c>
      <c r="BF186" s="2">
        <v>38198</v>
      </c>
      <c r="BG186" s="2">
        <v>38230</v>
      </c>
      <c r="BH186" s="2">
        <v>38260</v>
      </c>
      <c r="BI186" s="2">
        <v>38289</v>
      </c>
      <c r="BJ186" s="2">
        <v>38321</v>
      </c>
      <c r="BK186" s="2">
        <v>38352</v>
      </c>
      <c r="BL186" s="2">
        <v>38383</v>
      </c>
      <c r="BM186" s="2">
        <v>38411</v>
      </c>
      <c r="BN186" s="2">
        <v>38442</v>
      </c>
    </row>
    <row r="187" spans="1:74" x14ac:dyDescent="0.25">
      <c r="A187" s="4"/>
      <c r="D187" s="3">
        <v>29056100</v>
      </c>
      <c r="E187">
        <v>31405300</v>
      </c>
      <c r="F187">
        <v>35064600</v>
      </c>
      <c r="G187">
        <v>49740800</v>
      </c>
      <c r="H187">
        <v>27654000</v>
      </c>
      <c r="I187">
        <v>25290800</v>
      </c>
      <c r="J187">
        <v>22325400</v>
      </c>
      <c r="K187">
        <v>30180600</v>
      </c>
      <c r="L187">
        <v>29416000</v>
      </c>
      <c r="M187">
        <v>37554100</v>
      </c>
      <c r="N187">
        <v>29686300</v>
      </c>
      <c r="O187">
        <v>25337600</v>
      </c>
      <c r="P187">
        <v>31096500</v>
      </c>
      <c r="Q187">
        <v>27176700</v>
      </c>
      <c r="R187">
        <v>36956900</v>
      </c>
      <c r="S187">
        <v>30125100</v>
      </c>
      <c r="T187">
        <v>25148800</v>
      </c>
      <c r="U187">
        <v>21137800</v>
      </c>
      <c r="V187">
        <v>29217800</v>
      </c>
      <c r="W187">
        <v>28837100</v>
      </c>
      <c r="X187">
        <v>36732800</v>
      </c>
      <c r="Y187">
        <v>46502500</v>
      </c>
      <c r="Z187">
        <v>31209900</v>
      </c>
      <c r="AA187">
        <v>28087600</v>
      </c>
      <c r="AB187">
        <v>50664700</v>
      </c>
      <c r="AC187">
        <v>39167500</v>
      </c>
      <c r="AD187">
        <v>37537100</v>
      </c>
      <c r="AE187">
        <v>40359500</v>
      </c>
      <c r="AF187">
        <v>38998700</v>
      </c>
      <c r="AG187">
        <v>42137300</v>
      </c>
      <c r="AH187">
        <v>61591700</v>
      </c>
      <c r="AI187">
        <v>49663900</v>
      </c>
      <c r="AJ187">
        <v>48426000</v>
      </c>
      <c r="AK187">
        <v>179617400</v>
      </c>
      <c r="AL187">
        <v>126698600</v>
      </c>
      <c r="AM187">
        <v>73599200</v>
      </c>
      <c r="AN187">
        <v>90600800</v>
      </c>
      <c r="AO187">
        <v>74909400</v>
      </c>
      <c r="AP187">
        <v>127331800</v>
      </c>
      <c r="AQ187">
        <v>84692300</v>
      </c>
      <c r="AR187">
        <v>73936500</v>
      </c>
      <c r="AS187">
        <v>87461700</v>
      </c>
      <c r="AT187">
        <v>112038300</v>
      </c>
      <c r="AU187">
        <v>49401300</v>
      </c>
      <c r="AV187">
        <v>53180300</v>
      </c>
      <c r="AW187">
        <v>63159100</v>
      </c>
      <c r="AX187">
        <v>53139700</v>
      </c>
      <c r="AY187">
        <v>90247100</v>
      </c>
      <c r="AZ187">
        <v>49801700</v>
      </c>
      <c r="BA187">
        <v>34841100</v>
      </c>
      <c r="BB187">
        <v>48792200</v>
      </c>
      <c r="BC187">
        <v>35076600</v>
      </c>
      <c r="BD187">
        <v>38129700</v>
      </c>
      <c r="BE187">
        <v>52250500</v>
      </c>
      <c r="BF187">
        <v>56257300</v>
      </c>
      <c r="BG187">
        <v>41291900</v>
      </c>
      <c r="BH187">
        <v>36393300</v>
      </c>
      <c r="BI187">
        <v>59173900</v>
      </c>
      <c r="BJ187">
        <v>135564600</v>
      </c>
      <c r="BK187">
        <v>43527500</v>
      </c>
      <c r="BL187">
        <v>43600700</v>
      </c>
      <c r="BM187">
        <v>41743500</v>
      </c>
      <c r="BN187">
        <v>81646600</v>
      </c>
    </row>
    <row r="188" spans="1:74" x14ac:dyDescent="0.25">
      <c r="A188" s="1" t="s">
        <v>95</v>
      </c>
      <c r="B188" t="s">
        <v>1157</v>
      </c>
      <c r="C188" t="s">
        <v>1189</v>
      </c>
      <c r="D188" s="2">
        <f>_xll.BDH(A188, "volume", B188, C188, "Direction", "H", "Period", "M","cols=71;rows=2")</f>
        <v>36556</v>
      </c>
      <c r="E188" s="2">
        <v>36585</v>
      </c>
      <c r="F188" s="2">
        <v>36616</v>
      </c>
      <c r="G188" s="2">
        <v>36644</v>
      </c>
      <c r="H188" s="2">
        <v>36677</v>
      </c>
      <c r="I188" s="2">
        <v>36707</v>
      </c>
      <c r="J188" s="2">
        <v>36738</v>
      </c>
      <c r="K188" s="2">
        <v>36769</v>
      </c>
      <c r="L188" s="2">
        <v>36798</v>
      </c>
      <c r="M188" s="2">
        <v>36830</v>
      </c>
      <c r="N188" s="2">
        <v>36860</v>
      </c>
      <c r="O188" s="2">
        <v>36889</v>
      </c>
      <c r="P188" s="2">
        <v>36922</v>
      </c>
      <c r="Q188" s="2">
        <v>36950</v>
      </c>
      <c r="R188" s="2">
        <v>36980</v>
      </c>
      <c r="S188" s="2">
        <v>37011</v>
      </c>
      <c r="T188" s="2">
        <v>37042</v>
      </c>
      <c r="U188" s="2">
        <v>37071</v>
      </c>
      <c r="V188" s="2">
        <v>37103</v>
      </c>
      <c r="W188" s="2">
        <v>37134</v>
      </c>
      <c r="X188" s="2">
        <v>37162</v>
      </c>
      <c r="Y188" s="2">
        <v>37195</v>
      </c>
      <c r="Z188" s="2">
        <v>37225</v>
      </c>
      <c r="AA188" s="2">
        <v>37256</v>
      </c>
      <c r="AB188" s="2">
        <v>37287</v>
      </c>
      <c r="AC188" s="2">
        <v>37315</v>
      </c>
      <c r="AD188" s="2">
        <v>37344</v>
      </c>
      <c r="AE188" s="2">
        <v>37376</v>
      </c>
      <c r="AF188" s="2">
        <v>37407</v>
      </c>
      <c r="AG188" s="2">
        <v>37435</v>
      </c>
      <c r="AH188" s="2">
        <v>37468</v>
      </c>
      <c r="AI188" s="2">
        <v>37498</v>
      </c>
      <c r="AJ188" s="2">
        <v>37529</v>
      </c>
      <c r="AK188" s="2">
        <v>37560</v>
      </c>
      <c r="AL188" s="2">
        <v>37589</v>
      </c>
      <c r="AM188" s="2">
        <v>37621</v>
      </c>
      <c r="AN188" s="2">
        <v>37652</v>
      </c>
      <c r="AO188" s="2">
        <v>37680</v>
      </c>
      <c r="AP188" s="2">
        <v>37711</v>
      </c>
      <c r="AQ188" s="2">
        <v>37741</v>
      </c>
      <c r="AR188" s="2">
        <v>37771</v>
      </c>
      <c r="AS188" s="2">
        <v>37802</v>
      </c>
      <c r="AT188" s="2">
        <v>37833</v>
      </c>
      <c r="AU188" s="2">
        <v>37862</v>
      </c>
      <c r="AV188" s="2">
        <v>37894</v>
      </c>
      <c r="AW188" s="2">
        <v>37925</v>
      </c>
      <c r="AX188" s="2">
        <v>37953</v>
      </c>
      <c r="AY188" s="2">
        <v>37986</v>
      </c>
      <c r="AZ188" s="2">
        <v>38016</v>
      </c>
      <c r="BA188" s="2">
        <v>38044</v>
      </c>
      <c r="BB188" s="2">
        <v>38077</v>
      </c>
      <c r="BC188" s="2">
        <v>38107</v>
      </c>
      <c r="BD188" s="2">
        <v>38138</v>
      </c>
      <c r="BE188" s="2">
        <v>38168</v>
      </c>
      <c r="BF188" s="2">
        <v>38198</v>
      </c>
      <c r="BG188" s="2">
        <v>38230</v>
      </c>
      <c r="BH188" s="2">
        <v>38260</v>
      </c>
      <c r="BI188" s="2">
        <v>38289</v>
      </c>
      <c r="BJ188" s="2">
        <v>38321</v>
      </c>
      <c r="BK188" s="2">
        <v>38352</v>
      </c>
      <c r="BL188" s="2">
        <v>38383</v>
      </c>
      <c r="BM188" s="2">
        <v>38411</v>
      </c>
      <c r="BN188" s="2">
        <v>38442</v>
      </c>
      <c r="BO188" s="2">
        <v>38471</v>
      </c>
      <c r="BP188" s="2">
        <v>38503</v>
      </c>
      <c r="BQ188" s="2">
        <v>38533</v>
      </c>
      <c r="BR188" s="2">
        <v>38562</v>
      </c>
      <c r="BS188" s="2">
        <v>38595</v>
      </c>
      <c r="BT188" s="2">
        <v>38625</v>
      </c>
      <c r="BU188" s="2">
        <v>38656</v>
      </c>
      <c r="BV188" s="2">
        <v>38686</v>
      </c>
    </row>
    <row r="189" spans="1:74" x14ac:dyDescent="0.25">
      <c r="A189" s="4"/>
      <c r="D189" s="3">
        <v>36875080</v>
      </c>
      <c r="E189">
        <v>33046960</v>
      </c>
      <c r="F189">
        <v>52153180</v>
      </c>
      <c r="G189">
        <v>36887180</v>
      </c>
      <c r="H189">
        <v>86554860</v>
      </c>
      <c r="I189">
        <v>63038240</v>
      </c>
      <c r="J189">
        <v>57757780</v>
      </c>
      <c r="K189">
        <v>59160500</v>
      </c>
      <c r="L189">
        <v>56208020</v>
      </c>
      <c r="M189">
        <v>77110480</v>
      </c>
      <c r="N189">
        <v>61917420</v>
      </c>
      <c r="O189">
        <v>63992540</v>
      </c>
      <c r="P189">
        <v>65596280</v>
      </c>
      <c r="Q189">
        <v>33348060</v>
      </c>
      <c r="R189">
        <v>44859620</v>
      </c>
      <c r="S189">
        <v>38526160</v>
      </c>
      <c r="T189">
        <v>50238500</v>
      </c>
      <c r="U189">
        <v>38818680</v>
      </c>
      <c r="V189">
        <v>58649600</v>
      </c>
      <c r="W189">
        <v>26624040</v>
      </c>
      <c r="X189">
        <v>38450120</v>
      </c>
      <c r="Y189">
        <v>54031400</v>
      </c>
      <c r="Z189">
        <v>36913460</v>
      </c>
      <c r="AA189">
        <v>44811500</v>
      </c>
      <c r="AB189">
        <v>38120340</v>
      </c>
      <c r="AC189">
        <v>51999340</v>
      </c>
      <c r="AD189">
        <v>36590300</v>
      </c>
      <c r="AE189">
        <v>56665720</v>
      </c>
      <c r="AF189">
        <v>59849320</v>
      </c>
      <c r="AG189">
        <v>89439920</v>
      </c>
      <c r="AH189">
        <v>63159320</v>
      </c>
      <c r="AI189">
        <v>61393420</v>
      </c>
      <c r="AJ189">
        <v>45674280</v>
      </c>
      <c r="AK189">
        <v>55103220</v>
      </c>
      <c r="AL189">
        <v>97755640</v>
      </c>
      <c r="AM189">
        <v>83094800</v>
      </c>
      <c r="AN189">
        <v>169562600</v>
      </c>
      <c r="AO189">
        <v>83992300</v>
      </c>
      <c r="AP189">
        <v>84893200</v>
      </c>
      <c r="AQ189">
        <v>163811600</v>
      </c>
      <c r="AR189">
        <v>109780800</v>
      </c>
      <c r="AS189">
        <v>86306700</v>
      </c>
      <c r="AT189">
        <v>93924300</v>
      </c>
      <c r="AU189">
        <v>69919500</v>
      </c>
      <c r="AV189">
        <v>77458400</v>
      </c>
      <c r="AW189">
        <v>149501400</v>
      </c>
      <c r="AX189">
        <v>62518300</v>
      </c>
      <c r="AY189">
        <v>85902500</v>
      </c>
      <c r="AZ189">
        <v>105253400</v>
      </c>
      <c r="BA189">
        <v>87090800</v>
      </c>
      <c r="BB189">
        <v>91967900</v>
      </c>
      <c r="BC189">
        <v>111916700</v>
      </c>
      <c r="BD189">
        <v>90109300</v>
      </c>
      <c r="BE189">
        <v>125598200</v>
      </c>
      <c r="BF189">
        <v>113914300</v>
      </c>
      <c r="BG189">
        <v>64477800</v>
      </c>
      <c r="BH189">
        <v>69272400</v>
      </c>
      <c r="BI189">
        <v>106698900</v>
      </c>
      <c r="BJ189">
        <v>78419100</v>
      </c>
      <c r="BK189">
        <v>79649800</v>
      </c>
      <c r="BL189">
        <v>140479900</v>
      </c>
      <c r="BM189">
        <v>119893900</v>
      </c>
      <c r="BN189">
        <v>65845700</v>
      </c>
      <c r="BO189">
        <v>87556200</v>
      </c>
      <c r="BP189">
        <v>65956500</v>
      </c>
      <c r="BQ189">
        <v>59897400</v>
      </c>
      <c r="BR189">
        <v>77393300</v>
      </c>
      <c r="BS189">
        <v>48634600</v>
      </c>
      <c r="BT189">
        <v>51550100</v>
      </c>
      <c r="BU189">
        <v>66703100</v>
      </c>
      <c r="BV189">
        <v>50277700</v>
      </c>
    </row>
    <row r="190" spans="1:74" x14ac:dyDescent="0.25">
      <c r="A190" s="1" t="s">
        <v>96</v>
      </c>
      <c r="B190" t="s">
        <v>1157</v>
      </c>
      <c r="C190" t="s">
        <v>1185</v>
      </c>
      <c r="D190" s="2">
        <f>_xll.BDH(A190, "volume", B190, C190, "Direction", "H", "Period", "M","cols=5;rows=2")</f>
        <v>36556</v>
      </c>
      <c r="E190" s="2">
        <v>36585</v>
      </c>
      <c r="F190" s="2">
        <v>36616</v>
      </c>
      <c r="G190" s="2">
        <v>36644</v>
      </c>
      <c r="H190" s="2">
        <v>36677</v>
      </c>
    </row>
    <row r="191" spans="1:74" x14ac:dyDescent="0.25">
      <c r="A191" s="4"/>
      <c r="D191" s="3">
        <v>52820500</v>
      </c>
      <c r="E191">
        <v>47225300</v>
      </c>
      <c r="F191">
        <v>50473000</v>
      </c>
      <c r="G191">
        <v>38881000</v>
      </c>
      <c r="H191">
        <v>10120800</v>
      </c>
    </row>
    <row r="192" spans="1:74" x14ac:dyDescent="0.25">
      <c r="A192" s="1" t="s">
        <v>97</v>
      </c>
      <c r="B192" t="s">
        <v>1157</v>
      </c>
      <c r="C192" t="s">
        <v>1191</v>
      </c>
      <c r="D192" s="2">
        <f>_xll.BDH(A192, "volume", B192, C192, "Direction", "H", "Period", "M","cols=22;rows=2")</f>
        <v>36556</v>
      </c>
      <c r="E192" s="2">
        <v>36585</v>
      </c>
      <c r="F192" s="2">
        <v>36616</v>
      </c>
      <c r="G192" s="2">
        <v>36644</v>
      </c>
      <c r="H192" s="2">
        <v>36677</v>
      </c>
      <c r="I192" s="2">
        <v>36707</v>
      </c>
      <c r="J192" s="2">
        <v>36738</v>
      </c>
      <c r="K192" s="2">
        <v>36769</v>
      </c>
      <c r="L192" s="2">
        <v>36798</v>
      </c>
      <c r="M192" s="2">
        <v>36830</v>
      </c>
      <c r="N192" s="2">
        <v>36860</v>
      </c>
      <c r="O192" s="2">
        <v>36889</v>
      </c>
      <c r="P192" s="2">
        <v>36922</v>
      </c>
      <c r="Q192" s="2">
        <v>36950</v>
      </c>
      <c r="R192" s="2">
        <v>36980</v>
      </c>
      <c r="S192" s="2">
        <v>37011</v>
      </c>
      <c r="T192" s="2">
        <v>37042</v>
      </c>
      <c r="U192" s="2">
        <v>37071</v>
      </c>
      <c r="V192" s="2">
        <v>37103</v>
      </c>
      <c r="W192" s="2">
        <v>37134</v>
      </c>
      <c r="X192" s="2">
        <v>37162</v>
      </c>
      <c r="Y192" s="2">
        <v>37195</v>
      </c>
    </row>
    <row r="193" spans="1:78" x14ac:dyDescent="0.25">
      <c r="A193" s="4"/>
      <c r="D193" s="3">
        <v>40844700</v>
      </c>
      <c r="E193">
        <v>39826000</v>
      </c>
      <c r="F193">
        <v>51638100</v>
      </c>
      <c r="G193">
        <v>32669000</v>
      </c>
      <c r="H193">
        <v>43256400</v>
      </c>
      <c r="I193">
        <v>45139900</v>
      </c>
      <c r="J193">
        <v>39058200</v>
      </c>
      <c r="K193">
        <v>37955000</v>
      </c>
      <c r="L193">
        <v>37291700</v>
      </c>
      <c r="M193">
        <v>64734800</v>
      </c>
      <c r="N193">
        <v>32952600</v>
      </c>
      <c r="O193">
        <v>33427900</v>
      </c>
      <c r="P193">
        <v>36483200</v>
      </c>
      <c r="Q193">
        <v>26682700</v>
      </c>
      <c r="R193">
        <v>45079600</v>
      </c>
      <c r="S193">
        <v>34111700</v>
      </c>
      <c r="T193">
        <v>34843800</v>
      </c>
      <c r="U193">
        <v>32859900</v>
      </c>
      <c r="V193">
        <v>32746600</v>
      </c>
      <c r="W193">
        <v>28410300</v>
      </c>
      <c r="X193">
        <v>30985100</v>
      </c>
      <c r="Y193">
        <v>10679900</v>
      </c>
    </row>
    <row r="194" spans="1:78" x14ac:dyDescent="0.25">
      <c r="A194" s="1" t="s">
        <v>98</v>
      </c>
      <c r="B194" t="s">
        <v>1157</v>
      </c>
      <c r="C194" t="s">
        <v>1190</v>
      </c>
      <c r="D194" s="2">
        <f>_xll.BDH(A194, "volume", B194, C194, "Direction", "H", "Period", "M","cols=29;rows=2")</f>
        <v>36556</v>
      </c>
      <c r="E194" s="2">
        <v>36585</v>
      </c>
      <c r="F194" s="2">
        <v>36616</v>
      </c>
      <c r="G194" s="2">
        <v>36644</v>
      </c>
      <c r="H194" s="2">
        <v>36677</v>
      </c>
      <c r="I194" s="2">
        <v>36707</v>
      </c>
      <c r="J194" s="2">
        <v>36738</v>
      </c>
      <c r="K194" s="2">
        <v>36769</v>
      </c>
      <c r="L194" s="2">
        <v>36798</v>
      </c>
      <c r="M194" s="2">
        <v>36830</v>
      </c>
      <c r="N194" s="2">
        <v>36860</v>
      </c>
      <c r="O194" s="2">
        <v>36889</v>
      </c>
      <c r="P194" s="2">
        <v>36922</v>
      </c>
      <c r="Q194" s="2">
        <v>36950</v>
      </c>
      <c r="R194" s="2">
        <v>36980</v>
      </c>
      <c r="S194" s="2">
        <v>37011</v>
      </c>
      <c r="T194" s="2">
        <v>37042</v>
      </c>
      <c r="U194" s="2">
        <v>37071</v>
      </c>
      <c r="V194" s="2">
        <v>37103</v>
      </c>
      <c r="W194" s="2">
        <v>37134</v>
      </c>
      <c r="X194" s="2">
        <v>37162</v>
      </c>
      <c r="Y194" s="2">
        <v>37195</v>
      </c>
      <c r="Z194" s="2">
        <v>37225</v>
      </c>
      <c r="AA194" s="2">
        <v>37256</v>
      </c>
      <c r="AB194" s="2">
        <v>37287</v>
      </c>
      <c r="AC194" s="2">
        <v>37315</v>
      </c>
      <c r="AD194" s="2">
        <v>37344</v>
      </c>
      <c r="AE194" s="2">
        <v>37376</v>
      </c>
      <c r="AF194" s="2">
        <v>37407</v>
      </c>
    </row>
    <row r="195" spans="1:78" x14ac:dyDescent="0.25">
      <c r="A195" s="4"/>
      <c r="D195" s="3">
        <v>424577900</v>
      </c>
      <c r="E195">
        <v>317739500</v>
      </c>
      <c r="F195">
        <v>543237700</v>
      </c>
      <c r="G195">
        <v>296254800</v>
      </c>
      <c r="H195">
        <v>210974600</v>
      </c>
      <c r="I195">
        <v>280251900</v>
      </c>
      <c r="J195">
        <v>252487800</v>
      </c>
      <c r="K195">
        <v>317155900</v>
      </c>
      <c r="L195">
        <v>218291800</v>
      </c>
      <c r="M195">
        <v>257394100</v>
      </c>
      <c r="N195">
        <v>207464100</v>
      </c>
      <c r="O195">
        <v>291208700</v>
      </c>
      <c r="P195">
        <v>247046400</v>
      </c>
      <c r="Q195">
        <v>177883100</v>
      </c>
      <c r="R195">
        <v>243785800</v>
      </c>
      <c r="S195">
        <v>196324000</v>
      </c>
      <c r="T195">
        <v>175096300</v>
      </c>
      <c r="U195">
        <v>161425100</v>
      </c>
      <c r="V195">
        <v>150502200</v>
      </c>
      <c r="W195">
        <v>129748200</v>
      </c>
      <c r="X195">
        <v>366510200</v>
      </c>
      <c r="Y195">
        <v>233517100</v>
      </c>
      <c r="Z195">
        <v>374464300</v>
      </c>
      <c r="AA195">
        <v>290848900</v>
      </c>
      <c r="AB195">
        <v>312743200</v>
      </c>
      <c r="AC195">
        <v>174209100</v>
      </c>
      <c r="AD195">
        <v>338714700</v>
      </c>
      <c r="AE195">
        <v>257668600</v>
      </c>
      <c r="AF195">
        <v>50596500</v>
      </c>
    </row>
    <row r="196" spans="1:78" x14ac:dyDescent="0.25">
      <c r="A196" s="1" t="s">
        <v>99</v>
      </c>
      <c r="B196" t="s">
        <v>1157</v>
      </c>
      <c r="C196" t="s">
        <v>1185</v>
      </c>
      <c r="D196" s="2">
        <f>_xll.BDH(A196, "volume", B196, C196, "Direction", "H", "Period", "M","cols=11;rows=2")</f>
        <v>36556</v>
      </c>
      <c r="E196" s="2">
        <v>36585</v>
      </c>
      <c r="F196" s="2">
        <v>36616</v>
      </c>
      <c r="G196" s="2">
        <v>36644</v>
      </c>
      <c r="H196" s="2">
        <v>36677</v>
      </c>
      <c r="I196" s="2">
        <v>36707</v>
      </c>
      <c r="J196" s="2">
        <v>36738</v>
      </c>
      <c r="K196" s="2">
        <v>36769</v>
      </c>
      <c r="L196" s="2">
        <v>36798</v>
      </c>
      <c r="M196" s="2">
        <v>36830</v>
      </c>
      <c r="N196" s="2">
        <v>36860</v>
      </c>
    </row>
    <row r="197" spans="1:78" x14ac:dyDescent="0.25">
      <c r="A197" s="4"/>
      <c r="D197" s="3">
        <v>8508500</v>
      </c>
      <c r="E197">
        <v>11894800</v>
      </c>
      <c r="F197">
        <v>12283300</v>
      </c>
      <c r="G197">
        <v>6293800</v>
      </c>
      <c r="H197">
        <v>5576000</v>
      </c>
      <c r="I197">
        <v>6247200</v>
      </c>
      <c r="J197">
        <v>6211800</v>
      </c>
      <c r="K197">
        <v>5884300</v>
      </c>
      <c r="L197">
        <v>9561100</v>
      </c>
      <c r="M197">
        <v>11531600</v>
      </c>
      <c r="N197">
        <v>1621700</v>
      </c>
    </row>
    <row r="198" spans="1:78" x14ac:dyDescent="0.25">
      <c r="A198" s="1" t="s">
        <v>100</v>
      </c>
      <c r="B198" t="s">
        <v>1157</v>
      </c>
      <c r="C198" t="s">
        <v>1189</v>
      </c>
      <c r="D198" s="2">
        <f>_xll.BDH(A198, "volume", B198, C198, "Direction", "H", "Period", "M","cols=67;rows=2")</f>
        <v>36556</v>
      </c>
      <c r="E198" s="2">
        <v>36585</v>
      </c>
      <c r="F198" s="2">
        <v>36616</v>
      </c>
      <c r="G198" s="2">
        <v>36644</v>
      </c>
      <c r="H198" s="2">
        <v>36677</v>
      </c>
      <c r="I198" s="2">
        <v>36707</v>
      </c>
      <c r="J198" s="2">
        <v>36738</v>
      </c>
      <c r="K198" s="2">
        <v>36769</v>
      </c>
      <c r="L198" s="2">
        <v>36798</v>
      </c>
      <c r="M198" s="2">
        <v>36830</v>
      </c>
      <c r="N198" s="2">
        <v>36860</v>
      </c>
      <c r="O198" s="2">
        <v>36889</v>
      </c>
      <c r="P198" s="2">
        <v>36922</v>
      </c>
      <c r="Q198" s="2">
        <v>36950</v>
      </c>
      <c r="R198" s="2">
        <v>36980</v>
      </c>
      <c r="S198" s="2">
        <v>37011</v>
      </c>
      <c r="T198" s="2">
        <v>37042</v>
      </c>
      <c r="U198" s="2">
        <v>37071</v>
      </c>
      <c r="V198" s="2">
        <v>37103</v>
      </c>
      <c r="W198" s="2">
        <v>37134</v>
      </c>
      <c r="X198" s="2">
        <v>37162</v>
      </c>
      <c r="Y198" s="2">
        <v>37195</v>
      </c>
      <c r="Z198" s="2">
        <v>37225</v>
      </c>
      <c r="AA198" s="2">
        <v>37256</v>
      </c>
      <c r="AB198" s="2">
        <v>37287</v>
      </c>
      <c r="AC198" s="2">
        <v>37315</v>
      </c>
      <c r="AD198" s="2">
        <v>37344</v>
      </c>
      <c r="AE198" s="2">
        <v>37376</v>
      </c>
      <c r="AF198" s="2">
        <v>37407</v>
      </c>
      <c r="AG198" s="2">
        <v>37435</v>
      </c>
      <c r="AH198" s="2">
        <v>37468</v>
      </c>
      <c r="AI198" s="2">
        <v>37498</v>
      </c>
      <c r="AJ198" s="2">
        <v>37529</v>
      </c>
      <c r="AK198" s="2">
        <v>37560</v>
      </c>
      <c r="AL198" s="2">
        <v>37589</v>
      </c>
      <c r="AM198" s="2">
        <v>37621</v>
      </c>
      <c r="AN198" s="2">
        <v>37652</v>
      </c>
      <c r="AO198" s="2">
        <v>37680</v>
      </c>
      <c r="AP198" s="2">
        <v>37711</v>
      </c>
      <c r="AQ198" s="2">
        <v>37741</v>
      </c>
      <c r="AR198" s="2">
        <v>37771</v>
      </c>
      <c r="AS198" s="2">
        <v>37802</v>
      </c>
      <c r="AT198" s="2">
        <v>37833</v>
      </c>
      <c r="AU198" s="2">
        <v>37862</v>
      </c>
      <c r="AV198" s="2">
        <v>37894</v>
      </c>
      <c r="AW198" s="2">
        <v>37925</v>
      </c>
      <c r="AX198" s="2">
        <v>37953</v>
      </c>
      <c r="AY198" s="2">
        <v>37986</v>
      </c>
      <c r="AZ198" s="2">
        <v>38016</v>
      </c>
      <c r="BA198" s="2">
        <v>38044</v>
      </c>
      <c r="BB198" s="2">
        <v>38077</v>
      </c>
      <c r="BC198" s="2">
        <v>38107</v>
      </c>
      <c r="BD198" s="2">
        <v>38138</v>
      </c>
      <c r="BE198" s="2">
        <v>38168</v>
      </c>
      <c r="BF198" s="2">
        <v>38198</v>
      </c>
      <c r="BG198" s="2">
        <v>38230</v>
      </c>
      <c r="BH198" s="2">
        <v>38260</v>
      </c>
      <c r="BI198" s="2">
        <v>38289</v>
      </c>
      <c r="BJ198" s="2">
        <v>38321</v>
      </c>
      <c r="BK198" s="2">
        <v>38352</v>
      </c>
      <c r="BL198" s="2">
        <v>38383</v>
      </c>
      <c r="BM198" s="2">
        <v>38411</v>
      </c>
      <c r="BN198" s="2">
        <v>38442</v>
      </c>
      <c r="BO198" s="2">
        <v>38471</v>
      </c>
      <c r="BP198" s="2">
        <v>38503</v>
      </c>
      <c r="BQ198" s="2">
        <v>38533</v>
      </c>
      <c r="BR198" s="2">
        <v>38562</v>
      </c>
    </row>
    <row r="199" spans="1:78" x14ac:dyDescent="0.25">
      <c r="A199" s="4"/>
      <c r="D199" s="3">
        <v>5753400</v>
      </c>
      <c r="E199">
        <v>4655500</v>
      </c>
      <c r="F199">
        <v>4566700</v>
      </c>
      <c r="G199">
        <v>6406000</v>
      </c>
      <c r="H199">
        <v>5946300</v>
      </c>
      <c r="I199">
        <v>5505700</v>
      </c>
      <c r="J199">
        <v>4758400</v>
      </c>
      <c r="K199">
        <v>3144700</v>
      </c>
      <c r="L199">
        <v>4618300</v>
      </c>
      <c r="M199">
        <v>2931300</v>
      </c>
      <c r="N199">
        <v>2334900</v>
      </c>
      <c r="O199">
        <v>3652000</v>
      </c>
      <c r="P199">
        <v>4838600</v>
      </c>
      <c r="Q199">
        <v>4102400</v>
      </c>
      <c r="R199">
        <v>4851200</v>
      </c>
      <c r="S199">
        <v>3790600</v>
      </c>
      <c r="T199">
        <v>3633100</v>
      </c>
      <c r="U199">
        <v>5609700</v>
      </c>
      <c r="V199">
        <v>5694300</v>
      </c>
      <c r="W199">
        <v>4365300</v>
      </c>
      <c r="X199">
        <v>4047000</v>
      </c>
      <c r="Y199">
        <v>4880200</v>
      </c>
      <c r="Z199">
        <v>4744800</v>
      </c>
      <c r="AA199">
        <v>3359700</v>
      </c>
      <c r="AB199">
        <v>4515700</v>
      </c>
      <c r="AC199">
        <v>4257300</v>
      </c>
      <c r="AD199">
        <v>4587500</v>
      </c>
      <c r="AE199">
        <v>4812600</v>
      </c>
      <c r="AF199">
        <v>5503000</v>
      </c>
      <c r="AG199">
        <v>4741300</v>
      </c>
      <c r="AH199">
        <v>5866900</v>
      </c>
      <c r="AI199">
        <v>5541700</v>
      </c>
      <c r="AJ199">
        <v>6752700</v>
      </c>
      <c r="AK199">
        <v>7059500</v>
      </c>
      <c r="AL199">
        <v>3626500</v>
      </c>
      <c r="AM199">
        <v>3037400</v>
      </c>
      <c r="AN199">
        <v>3351000</v>
      </c>
      <c r="AO199">
        <v>3809200</v>
      </c>
      <c r="AP199">
        <v>5950800</v>
      </c>
      <c r="AQ199">
        <v>5736900</v>
      </c>
      <c r="AR199">
        <v>5507500</v>
      </c>
      <c r="AS199">
        <v>8591800</v>
      </c>
      <c r="AT199">
        <v>10642500</v>
      </c>
      <c r="AU199">
        <v>7988100</v>
      </c>
      <c r="AV199">
        <v>10731000</v>
      </c>
      <c r="AW199">
        <v>10005400</v>
      </c>
      <c r="AX199">
        <v>6741500</v>
      </c>
      <c r="AY199">
        <v>10261500</v>
      </c>
      <c r="AZ199">
        <v>9791300</v>
      </c>
      <c r="BA199">
        <v>6249700</v>
      </c>
      <c r="BB199">
        <v>7821000</v>
      </c>
      <c r="BC199">
        <v>9735800</v>
      </c>
      <c r="BD199">
        <v>7831900</v>
      </c>
      <c r="BE199">
        <v>5389300</v>
      </c>
      <c r="BF199">
        <v>7201700</v>
      </c>
      <c r="BG199">
        <v>6587300</v>
      </c>
      <c r="BH199">
        <v>6590600</v>
      </c>
      <c r="BI199">
        <v>9296600</v>
      </c>
      <c r="BJ199">
        <v>9414100</v>
      </c>
      <c r="BK199">
        <v>7067900</v>
      </c>
      <c r="BL199">
        <v>5794400</v>
      </c>
      <c r="BM199">
        <v>6187000</v>
      </c>
      <c r="BN199">
        <v>28616000</v>
      </c>
      <c r="BO199">
        <v>12519400</v>
      </c>
      <c r="BP199">
        <v>10054400</v>
      </c>
      <c r="BQ199">
        <v>7512500</v>
      </c>
      <c r="BR199">
        <v>3731800</v>
      </c>
    </row>
    <row r="200" spans="1:78" x14ac:dyDescent="0.25">
      <c r="A200" s="1" t="s">
        <v>101</v>
      </c>
      <c r="B200" t="s">
        <v>1157</v>
      </c>
      <c r="C200" t="s">
        <v>1191</v>
      </c>
      <c r="D200" s="2">
        <f>_xll.BDH(A200, "volume", B200, C200, "Direction", "H", "Period", "M","cols=19;rows=2")</f>
        <v>36556</v>
      </c>
      <c r="E200" s="2">
        <v>36585</v>
      </c>
      <c r="F200" s="2">
        <v>36616</v>
      </c>
      <c r="G200" s="2">
        <v>36644</v>
      </c>
      <c r="H200" s="2">
        <v>36677</v>
      </c>
      <c r="I200" s="2">
        <v>36707</v>
      </c>
      <c r="J200" s="2">
        <v>36738</v>
      </c>
      <c r="K200" s="2">
        <v>36769</v>
      </c>
      <c r="L200" s="2">
        <v>36798</v>
      </c>
      <c r="M200" s="2">
        <v>36830</v>
      </c>
      <c r="N200" s="2">
        <v>36860</v>
      </c>
      <c r="O200" s="2">
        <v>36889</v>
      </c>
      <c r="P200" s="2">
        <v>36922</v>
      </c>
      <c r="Q200" s="2">
        <v>36950</v>
      </c>
      <c r="R200" s="2">
        <v>36980</v>
      </c>
      <c r="S200" s="2">
        <v>37011</v>
      </c>
      <c r="T200" s="2">
        <v>37042</v>
      </c>
      <c r="U200" s="2">
        <v>37071</v>
      </c>
      <c r="V200" s="2">
        <v>37103</v>
      </c>
    </row>
    <row r="201" spans="1:78" x14ac:dyDescent="0.25">
      <c r="A201" s="4"/>
      <c r="D201" s="3">
        <v>5090200</v>
      </c>
      <c r="E201">
        <v>3711200</v>
      </c>
      <c r="F201">
        <v>4703300</v>
      </c>
      <c r="G201">
        <v>3466700</v>
      </c>
      <c r="H201">
        <v>3274900</v>
      </c>
      <c r="I201">
        <v>6395200</v>
      </c>
      <c r="J201">
        <v>2844600</v>
      </c>
      <c r="K201">
        <v>3679600</v>
      </c>
      <c r="L201">
        <v>4251300</v>
      </c>
      <c r="M201">
        <v>10532900</v>
      </c>
      <c r="N201">
        <v>11283600</v>
      </c>
      <c r="O201">
        <v>3525600</v>
      </c>
      <c r="P201">
        <v>7328200</v>
      </c>
      <c r="Q201">
        <v>10200000</v>
      </c>
      <c r="R201">
        <v>7917700</v>
      </c>
      <c r="S201">
        <v>5650500</v>
      </c>
      <c r="T201">
        <v>10962200</v>
      </c>
      <c r="U201">
        <v>11352200</v>
      </c>
      <c r="V201">
        <v>2868100</v>
      </c>
    </row>
    <row r="202" spans="1:78" x14ac:dyDescent="0.25">
      <c r="A202" s="1" t="s">
        <v>102</v>
      </c>
      <c r="B202" t="s">
        <v>1157</v>
      </c>
      <c r="C202" t="s">
        <v>1197</v>
      </c>
      <c r="D202" s="2">
        <f>_xll.BDH(A202, "volume", B202, C202, "Direction", "H", "Period", "M","cols=40;rows=2")</f>
        <v>36556</v>
      </c>
      <c r="E202" s="2">
        <v>36585</v>
      </c>
      <c r="F202" s="2">
        <v>36616</v>
      </c>
      <c r="G202" s="2">
        <v>36644</v>
      </c>
      <c r="H202" s="2">
        <v>36677</v>
      </c>
      <c r="I202" s="2">
        <v>36707</v>
      </c>
      <c r="J202" s="2">
        <v>36738</v>
      </c>
      <c r="K202" s="2">
        <v>36769</v>
      </c>
      <c r="L202" s="2">
        <v>36798</v>
      </c>
      <c r="M202" s="2">
        <v>36830</v>
      </c>
      <c r="N202" s="2">
        <v>36860</v>
      </c>
      <c r="O202" s="2">
        <v>36889</v>
      </c>
      <c r="P202" s="2">
        <v>36922</v>
      </c>
      <c r="Q202" s="2">
        <v>36950</v>
      </c>
      <c r="R202" s="2">
        <v>36980</v>
      </c>
      <c r="S202" s="2">
        <v>37011</v>
      </c>
      <c r="T202" s="2">
        <v>37042</v>
      </c>
      <c r="U202" s="2">
        <v>37071</v>
      </c>
      <c r="V202" s="2">
        <v>37103</v>
      </c>
      <c r="W202" s="2">
        <v>37134</v>
      </c>
      <c r="X202" s="2">
        <v>37162</v>
      </c>
      <c r="Y202" s="2">
        <v>37195</v>
      </c>
      <c r="Z202" s="2">
        <v>37225</v>
      </c>
      <c r="AA202" s="2">
        <v>37256</v>
      </c>
      <c r="AB202" s="2">
        <v>37287</v>
      </c>
      <c r="AC202" s="2">
        <v>37315</v>
      </c>
      <c r="AD202" s="2">
        <v>37344</v>
      </c>
      <c r="AE202" s="2">
        <v>37376</v>
      </c>
      <c r="AF202" s="2">
        <v>37407</v>
      </c>
      <c r="AG202" s="2">
        <v>37435</v>
      </c>
      <c r="AH202" s="2">
        <v>37468</v>
      </c>
      <c r="AI202" s="2">
        <v>37498</v>
      </c>
      <c r="AJ202" s="2">
        <v>37529</v>
      </c>
      <c r="AK202" s="2">
        <v>37560</v>
      </c>
      <c r="AL202" s="2">
        <v>37589</v>
      </c>
      <c r="AM202" s="2">
        <v>37621</v>
      </c>
      <c r="AN202" s="2">
        <v>37652</v>
      </c>
      <c r="AO202" s="2">
        <v>37680</v>
      </c>
      <c r="AP202" s="2">
        <v>37711</v>
      </c>
      <c r="AQ202" s="2">
        <v>37741</v>
      </c>
    </row>
    <row r="203" spans="1:78" x14ac:dyDescent="0.25">
      <c r="A203" s="4"/>
      <c r="D203" s="3">
        <v>58009600</v>
      </c>
      <c r="E203">
        <v>55694600</v>
      </c>
      <c r="F203">
        <v>82092600</v>
      </c>
      <c r="G203">
        <v>122847900</v>
      </c>
      <c r="H203">
        <v>80578300</v>
      </c>
      <c r="I203">
        <v>79893900</v>
      </c>
      <c r="J203">
        <v>79010400</v>
      </c>
      <c r="K203">
        <v>75355300</v>
      </c>
      <c r="L203">
        <v>83804800</v>
      </c>
      <c r="M203">
        <v>116985100</v>
      </c>
      <c r="N203">
        <v>81184400</v>
      </c>
      <c r="O203">
        <v>78872100</v>
      </c>
      <c r="P203">
        <v>91178500</v>
      </c>
      <c r="Q203">
        <v>110780400</v>
      </c>
      <c r="R203">
        <v>100666300</v>
      </c>
      <c r="S203">
        <v>69396900</v>
      </c>
      <c r="T203">
        <v>97462600</v>
      </c>
      <c r="U203">
        <v>77611400</v>
      </c>
      <c r="V203">
        <v>103243900</v>
      </c>
      <c r="W203">
        <v>87788400</v>
      </c>
      <c r="X203">
        <v>95330400</v>
      </c>
      <c r="Y203">
        <v>140855800</v>
      </c>
      <c r="Z203">
        <v>122836800</v>
      </c>
      <c r="AA203">
        <v>87019900</v>
      </c>
      <c r="AB203">
        <v>97448500</v>
      </c>
      <c r="AC203">
        <v>77327500</v>
      </c>
      <c r="AD203">
        <v>94207900</v>
      </c>
      <c r="AE203">
        <v>93766400</v>
      </c>
      <c r="AF203">
        <v>83380800</v>
      </c>
      <c r="AG203">
        <v>91839300</v>
      </c>
      <c r="AH203">
        <v>245777300</v>
      </c>
      <c r="AI203">
        <v>109603100</v>
      </c>
      <c r="AJ203">
        <v>85154400</v>
      </c>
      <c r="AK203">
        <v>106113300</v>
      </c>
      <c r="AL203">
        <v>94918300</v>
      </c>
      <c r="AM203">
        <v>84509500</v>
      </c>
      <c r="AN203">
        <v>91552700</v>
      </c>
      <c r="AO203">
        <v>76487700</v>
      </c>
      <c r="AP203">
        <v>80901600</v>
      </c>
      <c r="AQ203">
        <v>40522200</v>
      </c>
    </row>
    <row r="204" spans="1:78" x14ac:dyDescent="0.25">
      <c r="A204" s="1" t="s">
        <v>103</v>
      </c>
      <c r="B204" t="s">
        <v>1157</v>
      </c>
      <c r="C204" t="s">
        <v>1190</v>
      </c>
      <c r="D204" s="2">
        <f>_xll.BDH(A204, "volume", B204, C204, "Direction", "H", "Period", "M","cols=36;rows=2")</f>
        <v>36556</v>
      </c>
      <c r="E204" s="2">
        <v>36585</v>
      </c>
      <c r="F204" s="2">
        <v>36616</v>
      </c>
      <c r="G204" s="2">
        <v>36644</v>
      </c>
      <c r="H204" s="2">
        <v>36677</v>
      </c>
      <c r="I204" s="2">
        <v>36707</v>
      </c>
      <c r="J204" s="2">
        <v>36738</v>
      </c>
      <c r="K204" s="2">
        <v>36769</v>
      </c>
      <c r="L204" s="2">
        <v>36798</v>
      </c>
      <c r="M204" s="2">
        <v>36830</v>
      </c>
      <c r="N204" s="2">
        <v>36860</v>
      </c>
      <c r="O204" s="2">
        <v>36889</v>
      </c>
      <c r="P204" s="2">
        <v>36922</v>
      </c>
      <c r="Q204" s="2">
        <v>36950</v>
      </c>
      <c r="R204" s="2">
        <v>36980</v>
      </c>
      <c r="S204" s="2">
        <v>37011</v>
      </c>
      <c r="T204" s="2">
        <v>37042</v>
      </c>
      <c r="U204" s="2">
        <v>37071</v>
      </c>
      <c r="V204" s="2">
        <v>37103</v>
      </c>
      <c r="W204" s="2">
        <v>37134</v>
      </c>
      <c r="X204" s="2">
        <v>37162</v>
      </c>
      <c r="Y204" s="2">
        <v>37195</v>
      </c>
      <c r="Z204" s="2">
        <v>37225</v>
      </c>
      <c r="AA204" s="2">
        <v>37256</v>
      </c>
      <c r="AB204" s="2">
        <v>37287</v>
      </c>
      <c r="AC204" s="2">
        <v>37315</v>
      </c>
      <c r="AD204" s="2">
        <v>37344</v>
      </c>
      <c r="AE204" s="2">
        <v>37376</v>
      </c>
      <c r="AF204" s="2">
        <v>37407</v>
      </c>
      <c r="AG204" s="2">
        <v>37435</v>
      </c>
      <c r="AH204" s="2">
        <v>37468</v>
      </c>
      <c r="AI204" s="2">
        <v>37498</v>
      </c>
      <c r="AJ204" s="2">
        <v>37529</v>
      </c>
      <c r="AK204" s="2">
        <v>37560</v>
      </c>
      <c r="AL204" s="2">
        <v>37589</v>
      </c>
      <c r="AM204" s="2">
        <v>37621</v>
      </c>
    </row>
    <row r="205" spans="1:78" x14ac:dyDescent="0.25">
      <c r="A205" s="4"/>
      <c r="D205" s="3">
        <v>27222700</v>
      </c>
      <c r="E205">
        <v>22894400</v>
      </c>
      <c r="F205">
        <v>32675500</v>
      </c>
      <c r="G205">
        <v>22826800</v>
      </c>
      <c r="H205">
        <v>20388600</v>
      </c>
      <c r="I205">
        <v>27668500</v>
      </c>
      <c r="J205">
        <v>18244500</v>
      </c>
      <c r="K205">
        <v>18853500</v>
      </c>
      <c r="L205">
        <v>22843900</v>
      </c>
      <c r="M205">
        <v>49794500</v>
      </c>
      <c r="N205">
        <v>18579200</v>
      </c>
      <c r="O205">
        <v>24119700</v>
      </c>
      <c r="P205">
        <v>25654700</v>
      </c>
      <c r="Q205">
        <v>21458200</v>
      </c>
      <c r="R205">
        <v>25444500</v>
      </c>
      <c r="S205">
        <v>30934600</v>
      </c>
      <c r="T205">
        <v>28399800</v>
      </c>
      <c r="U205">
        <v>26962800</v>
      </c>
      <c r="V205">
        <v>29249100</v>
      </c>
      <c r="W205">
        <v>17885400</v>
      </c>
      <c r="X205">
        <v>19257400</v>
      </c>
      <c r="Y205">
        <v>32185500</v>
      </c>
      <c r="Z205">
        <v>26025900</v>
      </c>
      <c r="AA205">
        <v>19825800</v>
      </c>
      <c r="AB205">
        <v>25848800</v>
      </c>
      <c r="AC205">
        <v>26262200</v>
      </c>
      <c r="AD205">
        <v>23899800</v>
      </c>
      <c r="AE205">
        <v>24786000</v>
      </c>
      <c r="AF205">
        <v>25302400</v>
      </c>
      <c r="AG205">
        <v>21878000</v>
      </c>
      <c r="AH205">
        <v>84809800</v>
      </c>
      <c r="AI205">
        <v>30109400</v>
      </c>
      <c r="AJ205">
        <v>21768900</v>
      </c>
      <c r="AK205">
        <v>21430100</v>
      </c>
      <c r="AL205">
        <v>14693200</v>
      </c>
      <c r="AM205">
        <v>13169500</v>
      </c>
    </row>
    <row r="206" spans="1:78" x14ac:dyDescent="0.25">
      <c r="A206" s="1" t="s">
        <v>104</v>
      </c>
      <c r="B206" t="s">
        <v>1157</v>
      </c>
      <c r="C206" t="s">
        <v>1185</v>
      </c>
      <c r="D206" s="2">
        <f>_xll.BDH(A206, "volume", B206, C206, "Direction", "H", "Period", "M","cols=1;rows=2")</f>
        <v>36556</v>
      </c>
    </row>
    <row r="207" spans="1:78" x14ac:dyDescent="0.25">
      <c r="A207" s="4"/>
      <c r="D207" s="3">
        <v>4228200</v>
      </c>
    </row>
    <row r="208" spans="1:78" x14ac:dyDescent="0.25">
      <c r="A208" s="1" t="s">
        <v>105</v>
      </c>
      <c r="B208" t="s">
        <v>1157</v>
      </c>
      <c r="C208" t="s">
        <v>1183</v>
      </c>
      <c r="D208" s="2">
        <f>_xll.BDH(A208, "volume", B208, C208, "Direction", "H", "Period", "M","cols=75;rows=2")</f>
        <v>36556</v>
      </c>
      <c r="E208" s="2">
        <v>36585</v>
      </c>
      <c r="F208" s="2">
        <v>36616</v>
      </c>
      <c r="G208" s="2">
        <v>36644</v>
      </c>
      <c r="H208" s="2">
        <v>36677</v>
      </c>
      <c r="I208" s="2">
        <v>36707</v>
      </c>
      <c r="J208" s="2">
        <v>36738</v>
      </c>
      <c r="K208" s="2">
        <v>36769</v>
      </c>
      <c r="L208" s="2">
        <v>36798</v>
      </c>
      <c r="M208" s="2">
        <v>36830</v>
      </c>
      <c r="N208" s="2">
        <v>36860</v>
      </c>
      <c r="O208" s="2">
        <v>36889</v>
      </c>
      <c r="P208" s="2">
        <v>36922</v>
      </c>
      <c r="Q208" s="2">
        <v>36950</v>
      </c>
      <c r="R208" s="2">
        <v>36980</v>
      </c>
      <c r="S208" s="2">
        <v>37011</v>
      </c>
      <c r="T208" s="2">
        <v>37042</v>
      </c>
      <c r="U208" s="2">
        <v>37071</v>
      </c>
      <c r="V208" s="2">
        <v>37103</v>
      </c>
      <c r="W208" s="2">
        <v>37134</v>
      </c>
      <c r="X208" s="2">
        <v>37162</v>
      </c>
      <c r="Y208" s="2">
        <v>37195</v>
      </c>
      <c r="Z208" s="2">
        <v>37225</v>
      </c>
      <c r="AA208" s="2">
        <v>37256</v>
      </c>
      <c r="AB208" s="2">
        <v>37287</v>
      </c>
      <c r="AC208" s="2">
        <v>37315</v>
      </c>
      <c r="AD208" s="2">
        <v>37344</v>
      </c>
      <c r="AE208" s="2">
        <v>37376</v>
      </c>
      <c r="AF208" s="2">
        <v>37407</v>
      </c>
      <c r="AG208" s="2">
        <v>37435</v>
      </c>
      <c r="AH208" s="2">
        <v>37468</v>
      </c>
      <c r="AI208" s="2">
        <v>37498</v>
      </c>
      <c r="AJ208" s="2">
        <v>37529</v>
      </c>
      <c r="AK208" s="2">
        <v>37560</v>
      </c>
      <c r="AL208" s="2">
        <v>37589</v>
      </c>
      <c r="AM208" s="2">
        <v>37621</v>
      </c>
      <c r="AN208" s="2">
        <v>37652</v>
      </c>
      <c r="AO208" s="2">
        <v>37680</v>
      </c>
      <c r="AP208" s="2">
        <v>37711</v>
      </c>
      <c r="AQ208" s="2">
        <v>37741</v>
      </c>
      <c r="AR208" s="2">
        <v>37771</v>
      </c>
      <c r="AS208" s="2">
        <v>37802</v>
      </c>
      <c r="AT208" s="2">
        <v>37833</v>
      </c>
      <c r="AU208" s="2">
        <v>37862</v>
      </c>
      <c r="AV208" s="2">
        <v>37894</v>
      </c>
      <c r="AW208" s="2">
        <v>37925</v>
      </c>
      <c r="AX208" s="2">
        <v>37953</v>
      </c>
      <c r="AY208" s="2">
        <v>37986</v>
      </c>
      <c r="AZ208" s="2">
        <v>38016</v>
      </c>
      <c r="BA208" s="2">
        <v>38044</v>
      </c>
      <c r="BB208" s="2">
        <v>38077</v>
      </c>
      <c r="BC208" s="2">
        <v>38107</v>
      </c>
      <c r="BD208" s="2">
        <v>38138</v>
      </c>
      <c r="BE208" s="2">
        <v>38168</v>
      </c>
      <c r="BF208" s="2">
        <v>38198</v>
      </c>
      <c r="BG208" s="2">
        <v>38230</v>
      </c>
      <c r="BH208" s="2">
        <v>38260</v>
      </c>
      <c r="BI208" s="2">
        <v>38289</v>
      </c>
      <c r="BJ208" s="2">
        <v>38321</v>
      </c>
      <c r="BK208" s="2">
        <v>38352</v>
      </c>
      <c r="BL208" s="2">
        <v>38383</v>
      </c>
      <c r="BM208" s="2">
        <v>38411</v>
      </c>
      <c r="BN208" s="2">
        <v>38442</v>
      </c>
      <c r="BO208" s="2">
        <v>38471</v>
      </c>
      <c r="BP208" s="2">
        <v>38503</v>
      </c>
      <c r="BQ208" s="2">
        <v>38533</v>
      </c>
      <c r="BR208" s="2">
        <v>38562</v>
      </c>
      <c r="BS208" s="2">
        <v>38595</v>
      </c>
      <c r="BT208" s="2">
        <v>38625</v>
      </c>
      <c r="BU208" s="2">
        <v>38656</v>
      </c>
      <c r="BV208" s="2">
        <v>38686</v>
      </c>
      <c r="BW208" s="2">
        <v>38716</v>
      </c>
      <c r="BX208" s="2">
        <v>38748</v>
      </c>
      <c r="BY208" s="2">
        <v>38776</v>
      </c>
      <c r="BZ208" s="2">
        <v>38807</v>
      </c>
    </row>
    <row r="209" spans="1:207" x14ac:dyDescent="0.25">
      <c r="A209" s="4"/>
      <c r="D209" s="3">
        <v>47381600</v>
      </c>
      <c r="E209">
        <v>48360200</v>
      </c>
      <c r="F209">
        <v>69987200</v>
      </c>
      <c r="G209">
        <v>40260400</v>
      </c>
      <c r="H209">
        <v>69929400</v>
      </c>
      <c r="I209">
        <v>70176800</v>
      </c>
      <c r="J209">
        <v>68844800</v>
      </c>
      <c r="K209">
        <v>42562600</v>
      </c>
      <c r="L209">
        <v>71673200</v>
      </c>
      <c r="M209">
        <v>68438800</v>
      </c>
      <c r="N209">
        <v>48833800</v>
      </c>
      <c r="O209">
        <v>61773200</v>
      </c>
      <c r="P209">
        <v>112791200</v>
      </c>
      <c r="Q209">
        <v>53941600</v>
      </c>
      <c r="R209">
        <v>59863800</v>
      </c>
      <c r="S209">
        <v>51200200</v>
      </c>
      <c r="T209">
        <v>60029800</v>
      </c>
      <c r="U209">
        <v>81361600</v>
      </c>
      <c r="V209">
        <v>70798600</v>
      </c>
      <c r="W209">
        <v>53934400</v>
      </c>
      <c r="X209">
        <v>45076400</v>
      </c>
      <c r="Y209">
        <v>70242000</v>
      </c>
      <c r="Z209">
        <v>53471600</v>
      </c>
      <c r="AA209">
        <v>35819800</v>
      </c>
      <c r="AB209">
        <v>43389000</v>
      </c>
      <c r="AC209">
        <v>30613000</v>
      </c>
      <c r="AD209">
        <v>42179400</v>
      </c>
      <c r="AE209">
        <v>55494400</v>
      </c>
      <c r="AF209">
        <v>41996600</v>
      </c>
      <c r="AG209">
        <v>40886000</v>
      </c>
      <c r="AH209">
        <v>54383600</v>
      </c>
      <c r="AI209">
        <v>42147400</v>
      </c>
      <c r="AJ209">
        <v>39698400</v>
      </c>
      <c r="AK209">
        <v>61239600</v>
      </c>
      <c r="AL209">
        <v>41043800</v>
      </c>
      <c r="AM209">
        <v>48763000</v>
      </c>
      <c r="AN209">
        <v>55668400</v>
      </c>
      <c r="AO209">
        <v>75665400</v>
      </c>
      <c r="AP209">
        <v>83551000</v>
      </c>
      <c r="AQ209">
        <v>52938600</v>
      </c>
      <c r="AR209">
        <v>53371800</v>
      </c>
      <c r="AS209">
        <v>69014600</v>
      </c>
      <c r="AT209">
        <v>80715000</v>
      </c>
      <c r="AU209">
        <v>55142200</v>
      </c>
      <c r="AV209">
        <v>55961200</v>
      </c>
      <c r="AW209">
        <v>54322600</v>
      </c>
      <c r="AX209">
        <v>34305600</v>
      </c>
      <c r="AY209">
        <v>48306400</v>
      </c>
      <c r="AZ209">
        <v>60743800</v>
      </c>
      <c r="BA209">
        <v>42292600</v>
      </c>
      <c r="BB209">
        <v>61476800</v>
      </c>
      <c r="BC209">
        <v>58903200</v>
      </c>
      <c r="BD209">
        <v>54405000</v>
      </c>
      <c r="BE209">
        <v>43098500</v>
      </c>
      <c r="BF209">
        <v>38233100</v>
      </c>
      <c r="BG209">
        <v>39333500</v>
      </c>
      <c r="BH209">
        <v>39975400</v>
      </c>
      <c r="BI209">
        <v>44821500</v>
      </c>
      <c r="BJ209">
        <v>47249300</v>
      </c>
      <c r="BK209">
        <v>44638800</v>
      </c>
      <c r="BL209">
        <v>46909200</v>
      </c>
      <c r="BM209">
        <v>46458400</v>
      </c>
      <c r="BN209">
        <v>55514600</v>
      </c>
      <c r="BO209">
        <v>56427300</v>
      </c>
      <c r="BP209">
        <v>40137800</v>
      </c>
      <c r="BQ209">
        <v>42802900</v>
      </c>
      <c r="BR209">
        <v>41491900</v>
      </c>
      <c r="BS209">
        <v>48963500</v>
      </c>
      <c r="BT209">
        <v>57875100</v>
      </c>
      <c r="BU209">
        <v>70650500</v>
      </c>
      <c r="BV209">
        <v>61904200</v>
      </c>
      <c r="BW209">
        <v>98531900</v>
      </c>
      <c r="BX209">
        <v>70770400</v>
      </c>
      <c r="BY209">
        <v>50199000</v>
      </c>
      <c r="BZ209">
        <v>47533800</v>
      </c>
    </row>
    <row r="210" spans="1:207" x14ac:dyDescent="0.25">
      <c r="A210" s="1" t="s">
        <v>106</v>
      </c>
      <c r="B210" t="s">
        <v>1157</v>
      </c>
      <c r="C210" t="s">
        <v>1187</v>
      </c>
      <c r="D210" s="2">
        <f>_xll.BDH(A210, "volume", B210, C210, "Direction", "H", "Period", "M","cols=52;rows=2")</f>
        <v>36556</v>
      </c>
      <c r="E210" s="2">
        <v>36585</v>
      </c>
      <c r="F210" s="2">
        <v>36616</v>
      </c>
      <c r="G210" s="2">
        <v>36644</v>
      </c>
      <c r="H210" s="2">
        <v>36677</v>
      </c>
      <c r="I210" s="2">
        <v>36707</v>
      </c>
      <c r="J210" s="2">
        <v>36738</v>
      </c>
      <c r="K210" s="2">
        <v>36769</v>
      </c>
      <c r="L210" s="2">
        <v>36798</v>
      </c>
      <c r="M210" s="2">
        <v>36830</v>
      </c>
      <c r="N210" s="2">
        <v>36860</v>
      </c>
      <c r="O210" s="2">
        <v>36889</v>
      </c>
      <c r="P210" s="2">
        <v>36922</v>
      </c>
      <c r="Q210" s="2">
        <v>36950</v>
      </c>
      <c r="R210" s="2">
        <v>36980</v>
      </c>
      <c r="S210" s="2">
        <v>37011</v>
      </c>
      <c r="T210" s="2">
        <v>37042</v>
      </c>
      <c r="U210" s="2">
        <v>37071</v>
      </c>
      <c r="V210" s="2">
        <v>37103</v>
      </c>
      <c r="W210" s="2">
        <v>37134</v>
      </c>
      <c r="X210" s="2">
        <v>37162</v>
      </c>
      <c r="Y210" s="2">
        <v>37195</v>
      </c>
      <c r="Z210" s="2">
        <v>37225</v>
      </c>
      <c r="AA210" s="2">
        <v>37256</v>
      </c>
      <c r="AB210" s="2">
        <v>37287</v>
      </c>
      <c r="AC210" s="2">
        <v>37315</v>
      </c>
      <c r="AD210" s="2">
        <v>37344</v>
      </c>
      <c r="AE210" s="2">
        <v>37376</v>
      </c>
      <c r="AF210" s="2">
        <v>37407</v>
      </c>
      <c r="AG210" s="2">
        <v>37435</v>
      </c>
      <c r="AH210" s="2">
        <v>37468</v>
      </c>
      <c r="AI210" s="2">
        <v>37498</v>
      </c>
      <c r="AJ210" s="2">
        <v>37529</v>
      </c>
      <c r="AK210" s="2">
        <v>37560</v>
      </c>
      <c r="AL210" s="2">
        <v>37589</v>
      </c>
      <c r="AM210" s="2">
        <v>37621</v>
      </c>
      <c r="AN210" s="2">
        <v>37652</v>
      </c>
      <c r="AO210" s="2">
        <v>37680</v>
      </c>
      <c r="AP210" s="2">
        <v>37711</v>
      </c>
      <c r="AQ210" s="2">
        <v>37741</v>
      </c>
      <c r="AR210" s="2">
        <v>37771</v>
      </c>
      <c r="AS210" s="2">
        <v>37802</v>
      </c>
      <c r="AT210" s="2">
        <v>37833</v>
      </c>
      <c r="AU210" s="2">
        <v>37862</v>
      </c>
      <c r="AV210" s="2">
        <v>37894</v>
      </c>
      <c r="AW210" s="2">
        <v>37925</v>
      </c>
      <c r="AX210" s="2">
        <v>37953</v>
      </c>
      <c r="AY210" s="2">
        <v>37986</v>
      </c>
      <c r="AZ210" s="2">
        <v>38016</v>
      </c>
      <c r="BA210" s="2">
        <v>38044</v>
      </c>
      <c r="BB210" s="2">
        <v>38077</v>
      </c>
      <c r="BC210" s="2">
        <v>38107</v>
      </c>
    </row>
    <row r="211" spans="1:207" x14ac:dyDescent="0.25">
      <c r="A211" s="4"/>
      <c r="D211" s="3">
        <v>88680400</v>
      </c>
      <c r="E211">
        <v>77726100</v>
      </c>
      <c r="F211">
        <v>60753900</v>
      </c>
      <c r="G211">
        <v>63140200</v>
      </c>
      <c r="H211">
        <v>48163900</v>
      </c>
      <c r="I211">
        <v>53432300</v>
      </c>
      <c r="J211">
        <v>45458100</v>
      </c>
      <c r="K211">
        <v>56939200</v>
      </c>
      <c r="L211">
        <v>127543700</v>
      </c>
      <c r="M211">
        <v>105925900</v>
      </c>
      <c r="N211">
        <v>130654900</v>
      </c>
      <c r="O211">
        <v>91678200</v>
      </c>
      <c r="P211">
        <v>158824300</v>
      </c>
      <c r="Q211">
        <v>90219000</v>
      </c>
      <c r="R211">
        <v>114898400</v>
      </c>
      <c r="S211">
        <v>128224900</v>
      </c>
      <c r="T211">
        <v>96680500</v>
      </c>
      <c r="U211">
        <v>85476700</v>
      </c>
      <c r="V211">
        <v>120122500</v>
      </c>
      <c r="W211">
        <v>230914100</v>
      </c>
      <c r="X211">
        <v>143140700</v>
      </c>
      <c r="Y211">
        <v>212716200</v>
      </c>
      <c r="Z211">
        <v>94680100</v>
      </c>
      <c r="AA211">
        <v>108763500</v>
      </c>
      <c r="AB211">
        <v>274686000</v>
      </c>
      <c r="AC211">
        <v>371226100</v>
      </c>
      <c r="AD211">
        <v>212145500</v>
      </c>
      <c r="AE211">
        <v>196284600</v>
      </c>
      <c r="AF211">
        <v>144267600</v>
      </c>
      <c r="AG211">
        <v>247860200</v>
      </c>
      <c r="AH211">
        <v>197623800</v>
      </c>
      <c r="AI211">
        <v>113402800</v>
      </c>
      <c r="AJ211">
        <v>180371400</v>
      </c>
      <c r="AK211">
        <v>167697100</v>
      </c>
      <c r="AL211">
        <v>145421000</v>
      </c>
      <c r="AM211">
        <v>144884900</v>
      </c>
      <c r="AN211">
        <v>150207200</v>
      </c>
      <c r="AO211">
        <v>76271500</v>
      </c>
      <c r="AP211">
        <v>101453600</v>
      </c>
      <c r="AQ211">
        <v>134509200</v>
      </c>
      <c r="AR211">
        <v>165049600</v>
      </c>
      <c r="AS211">
        <v>217085000</v>
      </c>
      <c r="AT211">
        <v>149161300</v>
      </c>
      <c r="AU211">
        <v>122638900</v>
      </c>
      <c r="AV211">
        <v>189727100</v>
      </c>
      <c r="AW211">
        <v>193621200</v>
      </c>
      <c r="AX211">
        <v>131057700</v>
      </c>
      <c r="AY211">
        <v>114889500</v>
      </c>
      <c r="AZ211">
        <v>220590300</v>
      </c>
      <c r="BA211">
        <v>211815300</v>
      </c>
      <c r="BB211">
        <v>234563700</v>
      </c>
      <c r="BC211">
        <v>96527700</v>
      </c>
    </row>
    <row r="212" spans="1:207" x14ac:dyDescent="0.25">
      <c r="A212" s="1" t="s">
        <v>107</v>
      </c>
      <c r="B212" t="s">
        <v>1157</v>
      </c>
      <c r="C212" t="s">
        <v>1191</v>
      </c>
      <c r="D212" s="2">
        <f>_xll.BDH(A212, "volume", B212, C212, "Direction", "H", "Period", "M","cols=20;rows=2")</f>
        <v>36556</v>
      </c>
      <c r="E212" s="2">
        <v>36585</v>
      </c>
      <c r="F212" s="2">
        <v>36616</v>
      </c>
      <c r="G212" s="2">
        <v>36644</v>
      </c>
      <c r="H212" s="2">
        <v>36677</v>
      </c>
      <c r="I212" s="2">
        <v>36707</v>
      </c>
      <c r="J212" s="2">
        <v>36738</v>
      </c>
      <c r="K212" s="2">
        <v>36769</v>
      </c>
      <c r="L212" s="2">
        <v>36798</v>
      </c>
      <c r="M212" s="2">
        <v>36830</v>
      </c>
      <c r="N212" s="2">
        <v>36860</v>
      </c>
      <c r="O212" s="2">
        <v>36889</v>
      </c>
      <c r="P212" s="2">
        <v>36922</v>
      </c>
      <c r="Q212" s="2">
        <v>36950</v>
      </c>
      <c r="R212" s="2">
        <v>36980</v>
      </c>
      <c r="S212" s="2">
        <v>37011</v>
      </c>
      <c r="T212" s="2">
        <v>37042</v>
      </c>
      <c r="U212" s="2">
        <v>37071</v>
      </c>
      <c r="V212" s="2">
        <v>37103</v>
      </c>
      <c r="W212" s="2">
        <v>37134</v>
      </c>
    </row>
    <row r="213" spans="1:207" x14ac:dyDescent="0.25">
      <c r="A213" s="4"/>
      <c r="D213" s="3">
        <v>35581200</v>
      </c>
      <c r="E213">
        <v>27431400</v>
      </c>
      <c r="F213">
        <v>41209200</v>
      </c>
      <c r="G213">
        <v>29896800</v>
      </c>
      <c r="H213">
        <v>32051200</v>
      </c>
      <c r="I213">
        <v>33267000</v>
      </c>
      <c r="J213">
        <v>37218400</v>
      </c>
      <c r="K213">
        <v>30560000</v>
      </c>
      <c r="L213">
        <v>31865000</v>
      </c>
      <c r="M213">
        <v>38983200</v>
      </c>
      <c r="N213">
        <v>35482600</v>
      </c>
      <c r="O213">
        <v>32587600</v>
      </c>
      <c r="P213">
        <v>40653200</v>
      </c>
      <c r="Q213">
        <v>29028000</v>
      </c>
      <c r="R213">
        <v>71020100</v>
      </c>
      <c r="S213">
        <v>78147900</v>
      </c>
      <c r="T213">
        <v>57160800</v>
      </c>
      <c r="U213">
        <v>36269000</v>
      </c>
      <c r="V213">
        <v>31346600</v>
      </c>
      <c r="W213">
        <v>34365000</v>
      </c>
    </row>
    <row r="214" spans="1:207" x14ac:dyDescent="0.25">
      <c r="A214" s="1" t="s">
        <v>108</v>
      </c>
      <c r="B214" t="s">
        <v>1157</v>
      </c>
      <c r="C214" t="s">
        <v>1189</v>
      </c>
      <c r="D214" s="2">
        <f>_xll.BDH(A214, "volume", B214, C214, "Direction", "H", "Period", "M","cols=68;rows=2")</f>
        <v>36556</v>
      </c>
      <c r="E214" s="2">
        <v>36585</v>
      </c>
      <c r="F214" s="2">
        <v>36616</v>
      </c>
      <c r="G214" s="2">
        <v>36644</v>
      </c>
      <c r="H214" s="2">
        <v>36677</v>
      </c>
      <c r="I214" s="2">
        <v>36707</v>
      </c>
      <c r="J214" s="2">
        <v>36738</v>
      </c>
      <c r="K214" s="2">
        <v>36769</v>
      </c>
      <c r="L214" s="2">
        <v>36798</v>
      </c>
      <c r="M214" s="2">
        <v>36830</v>
      </c>
      <c r="N214" s="2">
        <v>36860</v>
      </c>
      <c r="O214" s="2">
        <v>36889</v>
      </c>
      <c r="P214" s="2">
        <v>36922</v>
      </c>
      <c r="Q214" s="2">
        <v>36950</v>
      </c>
      <c r="R214" s="2">
        <v>36980</v>
      </c>
      <c r="S214" s="2">
        <v>37011</v>
      </c>
      <c r="T214" s="2">
        <v>37042</v>
      </c>
      <c r="U214" s="2">
        <v>37071</v>
      </c>
      <c r="V214" s="2">
        <v>37103</v>
      </c>
      <c r="W214" s="2">
        <v>37134</v>
      </c>
      <c r="X214" s="2">
        <v>37162</v>
      </c>
      <c r="Y214" s="2">
        <v>37195</v>
      </c>
      <c r="Z214" s="2">
        <v>37225</v>
      </c>
      <c r="AA214" s="2">
        <v>37256</v>
      </c>
      <c r="AB214" s="2">
        <v>37287</v>
      </c>
      <c r="AC214" s="2">
        <v>37315</v>
      </c>
      <c r="AD214" s="2">
        <v>37344</v>
      </c>
      <c r="AE214" s="2">
        <v>37376</v>
      </c>
      <c r="AF214" s="2">
        <v>37407</v>
      </c>
      <c r="AG214" s="2">
        <v>37435</v>
      </c>
      <c r="AH214" s="2">
        <v>37468</v>
      </c>
      <c r="AI214" s="2">
        <v>37498</v>
      </c>
      <c r="AJ214" s="2">
        <v>37529</v>
      </c>
      <c r="AK214" s="2">
        <v>37560</v>
      </c>
      <c r="AL214" s="2">
        <v>37589</v>
      </c>
      <c r="AM214" s="2">
        <v>37621</v>
      </c>
      <c r="AN214" s="2">
        <v>37652</v>
      </c>
      <c r="AO214" s="2">
        <v>37680</v>
      </c>
      <c r="AP214" s="2">
        <v>37711</v>
      </c>
      <c r="AQ214" s="2">
        <v>37741</v>
      </c>
      <c r="AR214" s="2">
        <v>37771</v>
      </c>
      <c r="AS214" s="2">
        <v>37802</v>
      </c>
      <c r="AT214" s="2">
        <v>37833</v>
      </c>
      <c r="AU214" s="2">
        <v>37862</v>
      </c>
      <c r="AV214" s="2">
        <v>37894</v>
      </c>
      <c r="AW214" s="2">
        <v>37925</v>
      </c>
      <c r="AX214" s="2">
        <v>37953</v>
      </c>
      <c r="AY214" s="2">
        <v>37986</v>
      </c>
      <c r="AZ214" s="2">
        <v>38016</v>
      </c>
      <c r="BA214" s="2">
        <v>38044</v>
      </c>
      <c r="BB214" s="2">
        <v>38077</v>
      </c>
      <c r="BC214" s="2">
        <v>38107</v>
      </c>
      <c r="BD214" s="2">
        <v>38138</v>
      </c>
      <c r="BE214" s="2">
        <v>38168</v>
      </c>
      <c r="BF214" s="2">
        <v>38198</v>
      </c>
      <c r="BG214" s="2">
        <v>38230</v>
      </c>
      <c r="BH214" s="2">
        <v>38260</v>
      </c>
      <c r="BI214" s="2">
        <v>38289</v>
      </c>
      <c r="BJ214" s="2">
        <v>38321</v>
      </c>
      <c r="BK214" s="2">
        <v>38352</v>
      </c>
      <c r="BL214" s="2">
        <v>38383</v>
      </c>
      <c r="BM214" s="2">
        <v>38411</v>
      </c>
      <c r="BN214" s="2">
        <v>38442</v>
      </c>
      <c r="BO214" s="2">
        <v>38471</v>
      </c>
      <c r="BP214" s="2">
        <v>38503</v>
      </c>
      <c r="BQ214" s="2">
        <v>38533</v>
      </c>
      <c r="BR214" s="2">
        <v>38562</v>
      </c>
      <c r="BS214" s="2">
        <v>38595</v>
      </c>
    </row>
    <row r="215" spans="1:207" x14ac:dyDescent="0.25">
      <c r="A215" s="4"/>
      <c r="D215" s="3">
        <v>19265400</v>
      </c>
      <c r="E215">
        <v>26970200</v>
      </c>
      <c r="F215">
        <v>31113800</v>
      </c>
      <c r="G215">
        <v>24602600</v>
      </c>
      <c r="H215">
        <v>23605000</v>
      </c>
      <c r="I215">
        <v>24427900</v>
      </c>
      <c r="J215">
        <v>21936000</v>
      </c>
      <c r="K215">
        <v>18616500</v>
      </c>
      <c r="L215">
        <v>22684500</v>
      </c>
      <c r="M215">
        <v>25952800</v>
      </c>
      <c r="N215">
        <v>25628500</v>
      </c>
      <c r="O215">
        <v>27746200</v>
      </c>
      <c r="P215">
        <v>30350600</v>
      </c>
      <c r="Q215">
        <v>23365000</v>
      </c>
      <c r="R215">
        <v>38352900</v>
      </c>
      <c r="S215">
        <v>25781500</v>
      </c>
      <c r="T215">
        <v>22521200</v>
      </c>
      <c r="U215">
        <v>18291700</v>
      </c>
      <c r="V215">
        <v>19342600</v>
      </c>
      <c r="W215">
        <v>18275200</v>
      </c>
      <c r="X215">
        <v>23127800</v>
      </c>
      <c r="Y215">
        <v>26932500</v>
      </c>
      <c r="Z215">
        <v>20661800</v>
      </c>
      <c r="AA215">
        <v>19240700</v>
      </c>
      <c r="AB215">
        <v>19538800</v>
      </c>
      <c r="AC215">
        <v>15722800</v>
      </c>
      <c r="AD215">
        <v>15355900</v>
      </c>
      <c r="AE215">
        <v>18033100</v>
      </c>
      <c r="AF215">
        <v>17974900</v>
      </c>
      <c r="AG215">
        <v>18984600</v>
      </c>
      <c r="AH215">
        <v>23889100</v>
      </c>
      <c r="AI215">
        <v>26041600</v>
      </c>
      <c r="AJ215">
        <v>22414300</v>
      </c>
      <c r="AK215">
        <v>36167600</v>
      </c>
      <c r="AL215">
        <v>31464400</v>
      </c>
      <c r="AM215">
        <v>26529000</v>
      </c>
      <c r="AN215">
        <v>31181600</v>
      </c>
      <c r="AO215">
        <v>26788200</v>
      </c>
      <c r="AP215">
        <v>25584400</v>
      </c>
      <c r="AQ215">
        <v>23620700</v>
      </c>
      <c r="AR215">
        <v>29644600</v>
      </c>
      <c r="AS215">
        <v>33409800</v>
      </c>
      <c r="AT215">
        <v>35223400</v>
      </c>
      <c r="AU215">
        <v>31915900</v>
      </c>
      <c r="AV215">
        <v>32881600</v>
      </c>
      <c r="AW215">
        <v>24233100</v>
      </c>
      <c r="AX215">
        <v>26212300</v>
      </c>
      <c r="AY215">
        <v>30392200</v>
      </c>
      <c r="AZ215">
        <v>32781700</v>
      </c>
      <c r="BA215">
        <v>34432000</v>
      </c>
      <c r="BB215">
        <v>39749700</v>
      </c>
      <c r="BC215">
        <v>34192100</v>
      </c>
      <c r="BD215">
        <v>36704700</v>
      </c>
      <c r="BE215">
        <v>37993000</v>
      </c>
      <c r="BF215">
        <v>31345300</v>
      </c>
      <c r="BG215">
        <v>36584000</v>
      </c>
      <c r="BH215">
        <v>33980300</v>
      </c>
      <c r="BI215">
        <v>39853500</v>
      </c>
      <c r="BJ215">
        <v>60872400</v>
      </c>
      <c r="BK215">
        <v>37022700</v>
      </c>
      <c r="BL215">
        <v>75049000</v>
      </c>
      <c r="BM215">
        <v>93398500</v>
      </c>
      <c r="BN215">
        <v>63346800</v>
      </c>
      <c r="BO215">
        <v>32794900</v>
      </c>
      <c r="BP215">
        <v>36519900</v>
      </c>
      <c r="BQ215">
        <v>22888100</v>
      </c>
      <c r="BR215">
        <v>24594500</v>
      </c>
      <c r="BS215">
        <v>27037800</v>
      </c>
    </row>
    <row r="216" spans="1:207" x14ac:dyDescent="0.25">
      <c r="A216" s="1" t="s">
        <v>109</v>
      </c>
      <c r="B216" t="s">
        <v>1157</v>
      </c>
      <c r="C216" t="s">
        <v>1193</v>
      </c>
      <c r="D216" s="2">
        <f>_xll.BDH(A216, "volume", B216, C216, "Direction", "H", "Period", "M","cols=193;rows=2")</f>
        <v>36556</v>
      </c>
      <c r="E216" s="2">
        <v>36585</v>
      </c>
      <c r="F216" s="2">
        <v>36616</v>
      </c>
      <c r="G216" s="2">
        <v>36644</v>
      </c>
      <c r="H216" s="2">
        <v>36677</v>
      </c>
      <c r="I216" s="2">
        <v>36707</v>
      </c>
      <c r="J216" s="2">
        <v>36738</v>
      </c>
      <c r="K216" s="2">
        <v>36769</v>
      </c>
      <c r="L216" s="2">
        <v>36798</v>
      </c>
      <c r="M216" s="2">
        <v>36830</v>
      </c>
      <c r="N216" s="2">
        <v>36860</v>
      </c>
      <c r="O216" s="2">
        <v>36889</v>
      </c>
      <c r="P216" s="2">
        <v>36922</v>
      </c>
      <c r="Q216" s="2">
        <v>36950</v>
      </c>
      <c r="R216" s="2">
        <v>36980</v>
      </c>
      <c r="S216" s="2">
        <v>37011</v>
      </c>
      <c r="T216" s="2">
        <v>37042</v>
      </c>
      <c r="U216" s="2">
        <v>37071</v>
      </c>
      <c r="V216" s="2">
        <v>37103</v>
      </c>
      <c r="W216" s="2">
        <v>37134</v>
      </c>
      <c r="X216" s="2">
        <v>37162</v>
      </c>
      <c r="Y216" s="2">
        <v>37195</v>
      </c>
      <c r="Z216" s="2">
        <v>37225</v>
      </c>
      <c r="AA216" s="2">
        <v>37256</v>
      </c>
      <c r="AB216" s="2">
        <v>37287</v>
      </c>
      <c r="AC216" s="2">
        <v>37315</v>
      </c>
      <c r="AD216" s="2">
        <v>37344</v>
      </c>
      <c r="AE216" s="2">
        <v>37376</v>
      </c>
      <c r="AF216" s="2">
        <v>37407</v>
      </c>
      <c r="AG216" s="2">
        <v>37435</v>
      </c>
      <c r="AH216" s="2">
        <v>37468</v>
      </c>
      <c r="AI216" s="2">
        <v>37498</v>
      </c>
      <c r="AJ216" s="2">
        <v>37529</v>
      </c>
      <c r="AK216" s="2">
        <v>37560</v>
      </c>
      <c r="AL216" s="2">
        <v>37589</v>
      </c>
      <c r="AM216" s="2">
        <v>37621</v>
      </c>
      <c r="AN216" s="2">
        <v>37652</v>
      </c>
      <c r="AO216" s="2">
        <v>37680</v>
      </c>
      <c r="AP216" s="2">
        <v>37711</v>
      </c>
      <c r="AQ216" s="2">
        <v>37741</v>
      </c>
      <c r="AR216" s="2">
        <v>37771</v>
      </c>
      <c r="AS216" s="2">
        <v>37802</v>
      </c>
      <c r="AT216" s="2">
        <v>37833</v>
      </c>
      <c r="AU216" s="2">
        <v>37862</v>
      </c>
      <c r="AV216" s="2">
        <v>37894</v>
      </c>
      <c r="AW216" s="2">
        <v>37925</v>
      </c>
      <c r="AX216" s="2">
        <v>37953</v>
      </c>
      <c r="AY216" s="2">
        <v>37986</v>
      </c>
      <c r="AZ216" s="2">
        <v>38016</v>
      </c>
      <c r="BA216" s="2">
        <v>38044</v>
      </c>
      <c r="BB216" s="2">
        <v>38077</v>
      </c>
      <c r="BC216" s="2">
        <v>38107</v>
      </c>
      <c r="BD216" s="2">
        <v>38138</v>
      </c>
      <c r="BE216" s="2">
        <v>38168</v>
      </c>
      <c r="BF216" s="2">
        <v>38198</v>
      </c>
      <c r="BG216" s="2">
        <v>38230</v>
      </c>
      <c r="BH216" s="2">
        <v>38260</v>
      </c>
      <c r="BI216" s="2">
        <v>38289</v>
      </c>
      <c r="BJ216" s="2">
        <v>38321</v>
      </c>
      <c r="BK216" s="2">
        <v>38352</v>
      </c>
      <c r="BL216" s="2">
        <v>38383</v>
      </c>
      <c r="BM216" s="2">
        <v>38411</v>
      </c>
      <c r="BN216" s="2">
        <v>38442</v>
      </c>
      <c r="BO216" s="2">
        <v>38471</v>
      </c>
      <c r="BP216" s="2">
        <v>38503</v>
      </c>
      <c r="BQ216" s="2">
        <v>38533</v>
      </c>
      <c r="BR216" s="2">
        <v>38562</v>
      </c>
      <c r="BS216" s="2">
        <v>38595</v>
      </c>
      <c r="BT216" s="2">
        <v>38625</v>
      </c>
      <c r="BU216" s="2">
        <v>38656</v>
      </c>
      <c r="BV216" s="2">
        <v>38686</v>
      </c>
      <c r="BW216" s="2">
        <v>38716</v>
      </c>
      <c r="BX216" s="2">
        <v>38748</v>
      </c>
      <c r="BY216" s="2">
        <v>38776</v>
      </c>
      <c r="BZ216" s="2">
        <v>38807</v>
      </c>
      <c r="CA216" s="2">
        <v>38835</v>
      </c>
      <c r="CB216" s="2">
        <v>38868</v>
      </c>
      <c r="CC216" s="2">
        <v>38898</v>
      </c>
      <c r="CD216" s="2">
        <v>38929</v>
      </c>
      <c r="CE216" s="2">
        <v>38960</v>
      </c>
      <c r="CF216" s="2">
        <v>38989</v>
      </c>
      <c r="CG216" s="2">
        <v>39021</v>
      </c>
      <c r="CH216" s="2">
        <v>39051</v>
      </c>
      <c r="CI216" s="2">
        <v>39080</v>
      </c>
      <c r="CJ216" s="2">
        <v>39113</v>
      </c>
      <c r="CK216" s="2">
        <v>39141</v>
      </c>
      <c r="CL216" s="2">
        <v>39171</v>
      </c>
      <c r="CM216" s="2">
        <v>39202</v>
      </c>
      <c r="CN216" s="2">
        <v>39233</v>
      </c>
      <c r="CO216" s="2">
        <v>39262</v>
      </c>
      <c r="CP216" s="2">
        <v>39294</v>
      </c>
      <c r="CQ216" s="2">
        <v>39325</v>
      </c>
      <c r="CR216" s="2">
        <v>39353</v>
      </c>
      <c r="CS216" s="2">
        <v>39386</v>
      </c>
      <c r="CT216" s="2">
        <v>39416</v>
      </c>
      <c r="CU216" s="2">
        <v>39447</v>
      </c>
      <c r="CV216" s="2">
        <v>39478</v>
      </c>
      <c r="CW216" s="2">
        <v>39507</v>
      </c>
      <c r="CX216" s="2">
        <v>39538</v>
      </c>
      <c r="CY216" s="2">
        <v>39568</v>
      </c>
      <c r="CZ216" s="2">
        <v>39598</v>
      </c>
      <c r="DA216" s="2">
        <v>39629</v>
      </c>
      <c r="DB216" s="2">
        <v>39660</v>
      </c>
      <c r="DC216" s="2">
        <v>39689</v>
      </c>
      <c r="DD216" s="2">
        <v>39721</v>
      </c>
      <c r="DE216" s="2">
        <v>39752</v>
      </c>
      <c r="DF216" s="2">
        <v>39780</v>
      </c>
      <c r="DG216" s="2">
        <v>39813</v>
      </c>
      <c r="DH216" s="2">
        <v>39843</v>
      </c>
      <c r="DI216" s="2">
        <v>39871</v>
      </c>
      <c r="DJ216" s="2">
        <v>39903</v>
      </c>
      <c r="DK216" s="2">
        <v>39933</v>
      </c>
      <c r="DL216" s="2">
        <v>39962</v>
      </c>
      <c r="DM216" s="2">
        <v>39994</v>
      </c>
      <c r="DN216" s="2">
        <v>40025</v>
      </c>
      <c r="DO216" s="2">
        <v>40056</v>
      </c>
      <c r="DP216" s="2">
        <v>40086</v>
      </c>
      <c r="DQ216" s="2">
        <v>40116</v>
      </c>
      <c r="DR216" s="2">
        <v>40147</v>
      </c>
      <c r="DS216" s="2">
        <v>40178</v>
      </c>
      <c r="DT216" s="2">
        <v>40207</v>
      </c>
      <c r="DU216" s="2">
        <v>40235</v>
      </c>
      <c r="DV216" s="2">
        <v>40268</v>
      </c>
      <c r="DW216" s="2">
        <v>40298</v>
      </c>
      <c r="DX216" s="2">
        <v>40329</v>
      </c>
      <c r="DY216" s="2">
        <v>40359</v>
      </c>
      <c r="DZ216" s="2">
        <v>40389</v>
      </c>
      <c r="EA216" s="2">
        <v>40421</v>
      </c>
      <c r="EB216" s="2">
        <v>40451</v>
      </c>
      <c r="EC216" s="2">
        <v>40480</v>
      </c>
      <c r="ED216" s="2">
        <v>40512</v>
      </c>
      <c r="EE216" s="2">
        <v>40543</v>
      </c>
      <c r="EF216" s="2">
        <v>40574</v>
      </c>
      <c r="EG216" s="2">
        <v>40602</v>
      </c>
      <c r="EH216" s="2">
        <v>40633</v>
      </c>
      <c r="EI216" s="2">
        <v>40662</v>
      </c>
      <c r="EJ216" s="2">
        <v>40694</v>
      </c>
      <c r="EK216" s="2">
        <v>40724</v>
      </c>
      <c r="EL216" s="2">
        <v>40753</v>
      </c>
      <c r="EM216" s="2">
        <v>40786</v>
      </c>
      <c r="EN216" s="2">
        <v>40816</v>
      </c>
      <c r="EO216" s="2">
        <v>40847</v>
      </c>
      <c r="EP216" s="2">
        <v>40877</v>
      </c>
      <c r="EQ216" s="2">
        <v>40907</v>
      </c>
      <c r="ER216" s="2">
        <v>40939</v>
      </c>
      <c r="ES216" s="2">
        <v>40968</v>
      </c>
      <c r="ET216" s="2">
        <v>40998</v>
      </c>
      <c r="EU216" s="2">
        <v>41029</v>
      </c>
      <c r="EV216" s="2">
        <v>41060</v>
      </c>
      <c r="EW216" s="2">
        <v>41089</v>
      </c>
      <c r="EX216" s="2">
        <v>41121</v>
      </c>
      <c r="EY216" s="2">
        <v>41152</v>
      </c>
      <c r="EZ216" s="2">
        <v>41180</v>
      </c>
      <c r="FA216" s="2">
        <v>41213</v>
      </c>
      <c r="FB216" s="2">
        <v>41243</v>
      </c>
      <c r="FC216" s="2">
        <v>41274</v>
      </c>
      <c r="FD216" s="2">
        <v>41305</v>
      </c>
      <c r="FE216" s="2">
        <v>41333</v>
      </c>
      <c r="FF216" s="2">
        <v>41362</v>
      </c>
      <c r="FG216" s="2">
        <v>41394</v>
      </c>
      <c r="FH216" s="2">
        <v>41425</v>
      </c>
      <c r="FI216" s="2">
        <v>41453</v>
      </c>
      <c r="FJ216" s="2">
        <v>41486</v>
      </c>
      <c r="FK216" s="2">
        <v>41516</v>
      </c>
      <c r="FL216" s="2">
        <v>41547</v>
      </c>
      <c r="FM216" s="2">
        <v>41578</v>
      </c>
      <c r="FN216" s="2">
        <v>41607</v>
      </c>
      <c r="FO216" s="2">
        <v>41639</v>
      </c>
      <c r="FP216" s="2">
        <v>41670</v>
      </c>
      <c r="FQ216" s="2">
        <v>41698</v>
      </c>
      <c r="FR216" s="2">
        <v>41729</v>
      </c>
      <c r="FS216" s="2">
        <v>41759</v>
      </c>
      <c r="FT216" s="2">
        <v>41789</v>
      </c>
      <c r="FU216" s="2">
        <v>41820</v>
      </c>
      <c r="FV216" s="2">
        <v>41851</v>
      </c>
      <c r="FW216" s="2">
        <v>41880</v>
      </c>
      <c r="FX216" s="2">
        <v>41912</v>
      </c>
      <c r="FY216" s="2">
        <v>41943</v>
      </c>
      <c r="FZ216" s="2">
        <v>41971</v>
      </c>
      <c r="GA216" s="2">
        <v>42004</v>
      </c>
      <c r="GB216" s="2">
        <v>42034</v>
      </c>
      <c r="GC216" s="2">
        <v>42062</v>
      </c>
      <c r="GD216" s="2">
        <v>42094</v>
      </c>
      <c r="GE216" s="2">
        <v>42124</v>
      </c>
      <c r="GF216" s="2">
        <v>42153</v>
      </c>
      <c r="GG216" s="2">
        <v>42185</v>
      </c>
      <c r="GH216" s="2">
        <v>42216</v>
      </c>
      <c r="GI216" s="2">
        <v>42247</v>
      </c>
      <c r="GJ216" s="2">
        <v>42277</v>
      </c>
      <c r="GK216" s="2">
        <v>42307</v>
      </c>
      <c r="GL216" s="2">
        <v>42338</v>
      </c>
      <c r="GM216" s="2">
        <v>42369</v>
      </c>
      <c r="GN216" s="2">
        <v>42398</v>
      </c>
    </row>
    <row r="217" spans="1:207" x14ac:dyDescent="0.25">
      <c r="A217" s="4"/>
      <c r="D217" s="3">
        <v>21732000</v>
      </c>
      <c r="E217">
        <v>22535600</v>
      </c>
      <c r="F217">
        <v>38115600</v>
      </c>
      <c r="G217">
        <v>39266400</v>
      </c>
      <c r="H217">
        <v>32022000</v>
      </c>
      <c r="I217">
        <v>31162800</v>
      </c>
      <c r="J217">
        <v>36481000</v>
      </c>
      <c r="K217">
        <v>28357400</v>
      </c>
      <c r="L217">
        <v>24336000</v>
      </c>
      <c r="M217">
        <v>39116000</v>
      </c>
      <c r="N217">
        <v>36943600</v>
      </c>
      <c r="O217">
        <v>28129800</v>
      </c>
      <c r="P217">
        <v>39234200</v>
      </c>
      <c r="Q217">
        <v>36940000</v>
      </c>
      <c r="R217">
        <v>36790800</v>
      </c>
      <c r="S217">
        <v>45877800</v>
      </c>
      <c r="T217">
        <v>43737600</v>
      </c>
      <c r="U217">
        <v>30463600</v>
      </c>
      <c r="V217">
        <v>35885600</v>
      </c>
      <c r="W217">
        <v>25141000</v>
      </c>
      <c r="X217">
        <v>46385400</v>
      </c>
      <c r="Y217">
        <v>59695800</v>
      </c>
      <c r="Z217">
        <v>42991400</v>
      </c>
      <c r="AA217">
        <v>46041400</v>
      </c>
      <c r="AB217">
        <v>40926200</v>
      </c>
      <c r="AC217">
        <v>32682000</v>
      </c>
      <c r="AD217">
        <v>38164200</v>
      </c>
      <c r="AE217">
        <v>37005800</v>
      </c>
      <c r="AF217">
        <v>43827200</v>
      </c>
      <c r="AG217">
        <v>35853600</v>
      </c>
      <c r="AH217">
        <v>60713400</v>
      </c>
      <c r="AI217">
        <v>55424600</v>
      </c>
      <c r="AJ217">
        <v>53177400</v>
      </c>
      <c r="AK217">
        <v>89981800</v>
      </c>
      <c r="AL217">
        <v>57963000</v>
      </c>
      <c r="AM217">
        <v>44827200</v>
      </c>
      <c r="AN217">
        <v>46646000</v>
      </c>
      <c r="AO217">
        <v>58461400</v>
      </c>
      <c r="AP217">
        <v>60092800</v>
      </c>
      <c r="AQ217">
        <v>51416600</v>
      </c>
      <c r="AR217">
        <v>59860200</v>
      </c>
      <c r="AS217">
        <v>105107000</v>
      </c>
      <c r="AT217">
        <v>53883600</v>
      </c>
      <c r="AU217">
        <v>42395800</v>
      </c>
      <c r="AV217">
        <v>51017800</v>
      </c>
      <c r="AW217">
        <v>46974400</v>
      </c>
      <c r="AX217">
        <v>29166200</v>
      </c>
      <c r="AY217">
        <v>28198600</v>
      </c>
      <c r="AZ217">
        <v>36816400</v>
      </c>
      <c r="BA217">
        <v>32280600</v>
      </c>
      <c r="BB217">
        <v>34816600</v>
      </c>
      <c r="BC217">
        <v>36987400</v>
      </c>
      <c r="BD217">
        <v>31070000</v>
      </c>
      <c r="BE217">
        <v>22728400</v>
      </c>
      <c r="BF217">
        <v>41292400</v>
      </c>
      <c r="BG217">
        <v>32514000</v>
      </c>
      <c r="BH217">
        <v>35658600</v>
      </c>
      <c r="BI217">
        <v>51313400</v>
      </c>
      <c r="BJ217">
        <v>34630600</v>
      </c>
      <c r="BK217">
        <v>27379200</v>
      </c>
      <c r="BL217">
        <v>29871200</v>
      </c>
      <c r="BM217">
        <v>35603200</v>
      </c>
      <c r="BN217">
        <v>43599800</v>
      </c>
      <c r="BO217">
        <v>48480400</v>
      </c>
      <c r="BP217">
        <v>38870600</v>
      </c>
      <c r="BQ217">
        <v>33879000</v>
      </c>
      <c r="BR217">
        <v>24888200</v>
      </c>
      <c r="BS217">
        <v>24217600</v>
      </c>
      <c r="BT217">
        <v>34684800</v>
      </c>
      <c r="BU217">
        <v>43477400</v>
      </c>
      <c r="BV217">
        <v>31546000</v>
      </c>
      <c r="BW217">
        <v>33912600</v>
      </c>
      <c r="BX217">
        <v>35428800</v>
      </c>
      <c r="BY217">
        <v>33314600</v>
      </c>
      <c r="BZ217">
        <v>32084200</v>
      </c>
      <c r="CA217">
        <v>28201600</v>
      </c>
      <c r="CB217">
        <v>33045600</v>
      </c>
      <c r="CC217">
        <v>29463800</v>
      </c>
      <c r="CD217">
        <v>30342100</v>
      </c>
      <c r="CE217">
        <v>38619300</v>
      </c>
      <c r="CF217">
        <v>21523200</v>
      </c>
      <c r="CG217">
        <v>25558300</v>
      </c>
      <c r="CH217">
        <v>22521000</v>
      </c>
      <c r="CI217">
        <v>22452200</v>
      </c>
      <c r="CJ217">
        <v>26364400</v>
      </c>
      <c r="CK217">
        <v>20410700</v>
      </c>
      <c r="CL217">
        <v>37717500</v>
      </c>
      <c r="CM217">
        <v>22528700</v>
      </c>
      <c r="CN217">
        <v>22679200</v>
      </c>
      <c r="CO217">
        <v>25867300</v>
      </c>
      <c r="CP217">
        <v>32516800</v>
      </c>
      <c r="CQ217">
        <v>43819000</v>
      </c>
      <c r="CR217">
        <v>20126400</v>
      </c>
      <c r="CS217">
        <v>26337300</v>
      </c>
      <c r="CT217">
        <v>33291000</v>
      </c>
      <c r="CU217">
        <v>24071600</v>
      </c>
      <c r="CV217">
        <v>40824100</v>
      </c>
      <c r="CW217">
        <v>32577900</v>
      </c>
      <c r="CX217">
        <v>39181400</v>
      </c>
      <c r="CY217">
        <v>24289600</v>
      </c>
      <c r="CZ217">
        <v>19691300</v>
      </c>
      <c r="DA217">
        <v>24315300</v>
      </c>
      <c r="DB217">
        <v>30433800</v>
      </c>
      <c r="DC217">
        <v>20203000</v>
      </c>
      <c r="DD217">
        <v>33570700</v>
      </c>
      <c r="DE217">
        <v>36332500</v>
      </c>
      <c r="DF217">
        <v>29985200</v>
      </c>
      <c r="DG217">
        <v>31434400</v>
      </c>
      <c r="DH217">
        <v>34217100</v>
      </c>
      <c r="DI217">
        <v>33316700</v>
      </c>
      <c r="DJ217">
        <v>49844500</v>
      </c>
      <c r="DK217">
        <v>43862000</v>
      </c>
      <c r="DL217">
        <v>34576400</v>
      </c>
      <c r="DM217">
        <v>22187900</v>
      </c>
      <c r="DN217">
        <v>22044700</v>
      </c>
      <c r="DO217">
        <v>18671400</v>
      </c>
      <c r="DP217">
        <v>20821700</v>
      </c>
      <c r="DQ217">
        <v>22139200</v>
      </c>
      <c r="DR217">
        <v>13225600</v>
      </c>
      <c r="DS217">
        <v>20134800</v>
      </c>
      <c r="DT217">
        <v>18770800</v>
      </c>
      <c r="DU217">
        <v>20406100</v>
      </c>
      <c r="DV217">
        <v>19367000</v>
      </c>
      <c r="DW217">
        <v>18834000</v>
      </c>
      <c r="DX217">
        <v>25879100</v>
      </c>
      <c r="DY217">
        <v>21840000</v>
      </c>
      <c r="DZ217">
        <v>20613800</v>
      </c>
      <c r="EA217">
        <v>22995100</v>
      </c>
      <c r="EB217">
        <v>19415305</v>
      </c>
      <c r="EC217">
        <v>17648758</v>
      </c>
      <c r="ED217">
        <v>18683242</v>
      </c>
      <c r="EE217">
        <v>15350063</v>
      </c>
      <c r="EF217">
        <v>16430507</v>
      </c>
      <c r="EG217">
        <v>14447627</v>
      </c>
      <c r="EH217">
        <v>16548469</v>
      </c>
      <c r="EI217">
        <v>10723373</v>
      </c>
      <c r="EJ217">
        <v>10953325</v>
      </c>
      <c r="EK217">
        <v>13275143</v>
      </c>
      <c r="EL217">
        <v>11863591</v>
      </c>
      <c r="EM217">
        <v>26954638</v>
      </c>
      <c r="EN217">
        <v>17520219</v>
      </c>
      <c r="EO217">
        <v>16982310</v>
      </c>
      <c r="EP217">
        <v>13275959</v>
      </c>
      <c r="EQ217">
        <v>10885447</v>
      </c>
      <c r="ER217">
        <v>10310522</v>
      </c>
      <c r="ES217">
        <v>8615680</v>
      </c>
      <c r="ET217">
        <v>11058992</v>
      </c>
      <c r="EU217">
        <v>9080623</v>
      </c>
      <c r="EV217">
        <v>11738385</v>
      </c>
      <c r="EW217">
        <v>10702549</v>
      </c>
      <c r="EX217">
        <v>8422132</v>
      </c>
      <c r="EY217">
        <v>6831082</v>
      </c>
      <c r="EZ217">
        <v>6237311</v>
      </c>
      <c r="FA217">
        <v>6975181</v>
      </c>
      <c r="FB217">
        <v>9965796</v>
      </c>
      <c r="FC217">
        <v>7719310</v>
      </c>
      <c r="FD217">
        <v>6810329</v>
      </c>
      <c r="FE217">
        <v>6702735</v>
      </c>
      <c r="FF217">
        <v>5558682</v>
      </c>
      <c r="FG217">
        <v>5726243</v>
      </c>
      <c r="FH217">
        <v>7274498</v>
      </c>
      <c r="FI217">
        <v>7886629</v>
      </c>
      <c r="FJ217">
        <v>6526124</v>
      </c>
      <c r="FK217">
        <v>6029472</v>
      </c>
      <c r="FL217">
        <v>5822810</v>
      </c>
      <c r="FM217">
        <v>5628793</v>
      </c>
      <c r="FN217">
        <v>4719538</v>
      </c>
      <c r="FO217">
        <v>5811470</v>
      </c>
      <c r="FP217">
        <v>7890422</v>
      </c>
      <c r="FQ217">
        <v>8446615</v>
      </c>
      <c r="FR217">
        <v>8745926</v>
      </c>
      <c r="FS217">
        <v>7010578</v>
      </c>
      <c r="FT217">
        <v>4845691</v>
      </c>
      <c r="FU217">
        <v>4899440</v>
      </c>
      <c r="FV217">
        <v>4812855</v>
      </c>
      <c r="FW217">
        <v>4319206</v>
      </c>
      <c r="FX217">
        <v>4993356</v>
      </c>
      <c r="FY217">
        <v>7918707</v>
      </c>
      <c r="FZ217">
        <v>4417662</v>
      </c>
      <c r="GA217">
        <v>7983535</v>
      </c>
      <c r="GB217">
        <v>6071770</v>
      </c>
      <c r="GC217">
        <v>6884896</v>
      </c>
      <c r="GD217">
        <v>8065927</v>
      </c>
      <c r="GE217">
        <v>7675232</v>
      </c>
      <c r="GF217">
        <v>6846081</v>
      </c>
      <c r="GG217">
        <v>7806518</v>
      </c>
      <c r="GH217">
        <v>15923779</v>
      </c>
      <c r="GI217">
        <v>11679610</v>
      </c>
      <c r="GJ217">
        <v>11649392</v>
      </c>
      <c r="GK217">
        <v>9912366</v>
      </c>
      <c r="GL217">
        <v>8995292</v>
      </c>
      <c r="GM217">
        <v>12628399</v>
      </c>
      <c r="GN217">
        <v>16298288</v>
      </c>
    </row>
    <row r="218" spans="1:207" x14ac:dyDescent="0.25">
      <c r="A218" s="1" t="s">
        <v>110</v>
      </c>
      <c r="B218" t="s">
        <v>1157</v>
      </c>
      <c r="C218" t="s">
        <v>1187</v>
      </c>
      <c r="D218" s="2">
        <f>_xll.BDH(A218, "volume", B218, C218, "Direction", "H", "Period", "M","cols=60;rows=2")</f>
        <v>36556</v>
      </c>
      <c r="E218" s="2">
        <v>36585</v>
      </c>
      <c r="F218" s="2">
        <v>36616</v>
      </c>
      <c r="G218" s="2">
        <v>36644</v>
      </c>
      <c r="H218" s="2">
        <v>36677</v>
      </c>
      <c r="I218" s="2">
        <v>36707</v>
      </c>
      <c r="J218" s="2">
        <v>36738</v>
      </c>
      <c r="K218" s="2">
        <v>36769</v>
      </c>
      <c r="L218" s="2">
        <v>36798</v>
      </c>
      <c r="M218" s="2">
        <v>36830</v>
      </c>
      <c r="N218" s="2">
        <v>36860</v>
      </c>
      <c r="O218" s="2">
        <v>36889</v>
      </c>
      <c r="P218" s="2">
        <v>36922</v>
      </c>
      <c r="Q218" s="2">
        <v>36950</v>
      </c>
      <c r="R218" s="2">
        <v>36980</v>
      </c>
      <c r="S218" s="2">
        <v>37011</v>
      </c>
      <c r="T218" s="2">
        <v>37042</v>
      </c>
      <c r="U218" s="2">
        <v>37071</v>
      </c>
      <c r="V218" s="2">
        <v>37103</v>
      </c>
      <c r="W218" s="2">
        <v>37134</v>
      </c>
      <c r="X218" s="2">
        <v>37162</v>
      </c>
      <c r="Y218" s="2">
        <v>37195</v>
      </c>
      <c r="Z218" s="2">
        <v>37225</v>
      </c>
      <c r="AA218" s="2">
        <v>37256</v>
      </c>
      <c r="AB218" s="2">
        <v>37287</v>
      </c>
      <c r="AC218" s="2">
        <v>37315</v>
      </c>
      <c r="AD218" s="2">
        <v>37344</v>
      </c>
      <c r="AE218" s="2">
        <v>37376</v>
      </c>
      <c r="AF218" s="2">
        <v>37407</v>
      </c>
      <c r="AG218" s="2">
        <v>37435</v>
      </c>
      <c r="AH218" s="2">
        <v>37468</v>
      </c>
      <c r="AI218" s="2">
        <v>37498</v>
      </c>
      <c r="AJ218" s="2">
        <v>37529</v>
      </c>
      <c r="AK218" s="2">
        <v>37560</v>
      </c>
      <c r="AL218" s="2">
        <v>37589</v>
      </c>
      <c r="AM218" s="2">
        <v>37621</v>
      </c>
      <c r="AN218" s="2">
        <v>37652</v>
      </c>
      <c r="AO218" s="2">
        <v>37680</v>
      </c>
      <c r="AP218" s="2">
        <v>37711</v>
      </c>
      <c r="AQ218" s="2">
        <v>37741</v>
      </c>
      <c r="AR218" s="2">
        <v>37771</v>
      </c>
      <c r="AS218" s="2">
        <v>37802</v>
      </c>
      <c r="AT218" s="2">
        <v>37833</v>
      </c>
      <c r="AU218" s="2">
        <v>37862</v>
      </c>
      <c r="AV218" s="2">
        <v>37894</v>
      </c>
      <c r="AW218" s="2">
        <v>37925</v>
      </c>
      <c r="AX218" s="2">
        <v>37953</v>
      </c>
      <c r="AY218" s="2">
        <v>37986</v>
      </c>
      <c r="AZ218" s="2">
        <v>38016</v>
      </c>
      <c r="BA218" s="2">
        <v>38044</v>
      </c>
      <c r="BB218" s="2">
        <v>38077</v>
      </c>
      <c r="BC218" s="2">
        <v>38107</v>
      </c>
      <c r="BD218" s="2">
        <v>38138</v>
      </c>
      <c r="BE218" s="2">
        <v>38168</v>
      </c>
      <c r="BF218" s="2">
        <v>38198</v>
      </c>
      <c r="BG218" s="2">
        <v>38230</v>
      </c>
      <c r="BH218" s="2">
        <v>38260</v>
      </c>
      <c r="BI218" s="2">
        <v>38289</v>
      </c>
      <c r="BJ218" s="2">
        <v>38321</v>
      </c>
      <c r="BK218" s="2">
        <v>38352</v>
      </c>
    </row>
    <row r="219" spans="1:207" x14ac:dyDescent="0.25">
      <c r="A219" s="4"/>
      <c r="D219" s="3">
        <v>4121800</v>
      </c>
      <c r="E219">
        <v>3317100</v>
      </c>
      <c r="F219">
        <v>4306000</v>
      </c>
      <c r="G219">
        <v>3456900</v>
      </c>
      <c r="H219">
        <v>3778900</v>
      </c>
      <c r="I219">
        <v>4059100</v>
      </c>
      <c r="J219">
        <v>2733900</v>
      </c>
      <c r="K219">
        <v>3678100</v>
      </c>
      <c r="L219">
        <v>5131500</v>
      </c>
      <c r="M219">
        <v>2568900</v>
      </c>
      <c r="N219">
        <v>2005400</v>
      </c>
      <c r="O219">
        <v>3520400</v>
      </c>
      <c r="P219">
        <v>3883100</v>
      </c>
      <c r="Q219">
        <v>3192900</v>
      </c>
      <c r="R219">
        <v>4376800</v>
      </c>
      <c r="S219">
        <v>2810900</v>
      </c>
      <c r="T219">
        <v>3009500</v>
      </c>
      <c r="U219">
        <v>4194900</v>
      </c>
      <c r="V219">
        <v>4557500</v>
      </c>
      <c r="W219">
        <v>2894400</v>
      </c>
      <c r="X219">
        <v>3184500</v>
      </c>
      <c r="Y219">
        <v>4230000</v>
      </c>
      <c r="Z219">
        <v>4245800</v>
      </c>
      <c r="AA219">
        <v>3964000</v>
      </c>
      <c r="AB219">
        <v>4850700</v>
      </c>
      <c r="AC219">
        <v>3987500</v>
      </c>
      <c r="AD219">
        <v>3550100</v>
      </c>
      <c r="AE219">
        <v>3292400</v>
      </c>
      <c r="AF219">
        <v>3098300</v>
      </c>
      <c r="AG219">
        <v>3093200</v>
      </c>
      <c r="AH219">
        <v>4229000</v>
      </c>
      <c r="AI219">
        <v>3186400</v>
      </c>
      <c r="AJ219">
        <v>4006700</v>
      </c>
      <c r="AK219">
        <v>9451800</v>
      </c>
      <c r="AL219">
        <v>4611000</v>
      </c>
      <c r="AM219">
        <v>3770400</v>
      </c>
      <c r="AN219">
        <v>7685100</v>
      </c>
      <c r="AO219">
        <v>5606500</v>
      </c>
      <c r="AP219">
        <v>4372500</v>
      </c>
      <c r="AQ219">
        <v>5025200</v>
      </c>
      <c r="AR219">
        <v>3494600</v>
      </c>
      <c r="AS219">
        <v>3290400</v>
      </c>
      <c r="AT219">
        <v>3998100</v>
      </c>
      <c r="AU219">
        <v>3926700</v>
      </c>
      <c r="AV219">
        <v>3998300</v>
      </c>
      <c r="AW219">
        <v>6994100</v>
      </c>
      <c r="AX219">
        <v>3883800</v>
      </c>
      <c r="AY219">
        <v>3826300</v>
      </c>
      <c r="AZ219">
        <v>5257200</v>
      </c>
      <c r="BA219">
        <v>3531400</v>
      </c>
      <c r="BB219">
        <v>4481900</v>
      </c>
      <c r="BC219">
        <v>4343000</v>
      </c>
      <c r="BD219">
        <v>3396600</v>
      </c>
      <c r="BE219">
        <v>3411700</v>
      </c>
      <c r="BF219">
        <v>4734700</v>
      </c>
      <c r="BG219">
        <v>4025100</v>
      </c>
      <c r="BH219">
        <v>5111600</v>
      </c>
      <c r="BI219">
        <v>7738800</v>
      </c>
      <c r="BJ219">
        <v>4838700</v>
      </c>
      <c r="BK219">
        <v>13671500</v>
      </c>
    </row>
    <row r="220" spans="1:207" x14ac:dyDescent="0.25">
      <c r="A220" s="1" t="s">
        <v>111</v>
      </c>
      <c r="B220" t="s">
        <v>1157</v>
      </c>
      <c r="C220" t="s">
        <v>1181</v>
      </c>
      <c r="D220" s="2" t="str">
        <f>_xll.BDH(A220, "volume", B220, C220, "Direction", "H", "Period", "M")</f>
        <v>#N/A N/A</v>
      </c>
    </row>
    <row r="221" spans="1:207" x14ac:dyDescent="0.25">
      <c r="A221" s="4"/>
      <c r="D221" s="3"/>
    </row>
    <row r="222" spans="1:207" x14ac:dyDescent="0.25">
      <c r="A222" s="1" t="s">
        <v>112</v>
      </c>
      <c r="B222" t="s">
        <v>1157</v>
      </c>
      <c r="C222" t="s">
        <v>1193</v>
      </c>
      <c r="D222" s="2">
        <f>_xll.BDH(A222, "volume", B222, C222, "Direction", "H", "Period", "M","cols=204;rows=2")</f>
        <v>36556</v>
      </c>
      <c r="E222" s="2">
        <v>36585</v>
      </c>
      <c r="F222" s="2">
        <v>36616</v>
      </c>
      <c r="G222" s="2">
        <v>36644</v>
      </c>
      <c r="H222" s="2">
        <v>36677</v>
      </c>
      <c r="I222" s="2">
        <v>36707</v>
      </c>
      <c r="J222" s="2">
        <v>36738</v>
      </c>
      <c r="K222" s="2">
        <v>36769</v>
      </c>
      <c r="L222" s="2">
        <v>36798</v>
      </c>
      <c r="M222" s="2">
        <v>36830</v>
      </c>
      <c r="N222" s="2">
        <v>36860</v>
      </c>
      <c r="O222" s="2">
        <v>36889</v>
      </c>
      <c r="P222" s="2">
        <v>36922</v>
      </c>
      <c r="Q222" s="2">
        <v>36950</v>
      </c>
      <c r="R222" s="2">
        <v>36980</v>
      </c>
      <c r="S222" s="2">
        <v>37011</v>
      </c>
      <c r="T222" s="2">
        <v>37042</v>
      </c>
      <c r="U222" s="2">
        <v>37071</v>
      </c>
      <c r="V222" s="2">
        <v>37103</v>
      </c>
      <c r="W222" s="2">
        <v>37134</v>
      </c>
      <c r="X222" s="2">
        <v>37162</v>
      </c>
      <c r="Y222" s="2">
        <v>37195</v>
      </c>
      <c r="Z222" s="2">
        <v>37225</v>
      </c>
      <c r="AA222" s="2">
        <v>37256</v>
      </c>
      <c r="AB222" s="2">
        <v>37287</v>
      </c>
      <c r="AC222" s="2">
        <v>37315</v>
      </c>
      <c r="AD222" s="2">
        <v>37344</v>
      </c>
      <c r="AE222" s="2">
        <v>37376</v>
      </c>
      <c r="AF222" s="2">
        <v>37407</v>
      </c>
      <c r="AG222" s="2">
        <v>37435</v>
      </c>
      <c r="AH222" s="2">
        <v>37468</v>
      </c>
      <c r="AI222" s="2">
        <v>37498</v>
      </c>
      <c r="AJ222" s="2">
        <v>37529</v>
      </c>
      <c r="AK222" s="2">
        <v>37560</v>
      </c>
      <c r="AL222" s="2">
        <v>37589</v>
      </c>
      <c r="AM222" s="2">
        <v>37621</v>
      </c>
      <c r="AN222" s="2">
        <v>37652</v>
      </c>
      <c r="AO222" s="2">
        <v>37680</v>
      </c>
      <c r="AP222" s="2">
        <v>37711</v>
      </c>
      <c r="AQ222" s="2">
        <v>37741</v>
      </c>
      <c r="AR222" s="2">
        <v>37771</v>
      </c>
      <c r="AS222" s="2">
        <v>37802</v>
      </c>
      <c r="AT222" s="2">
        <v>37833</v>
      </c>
      <c r="AU222" s="2">
        <v>37862</v>
      </c>
      <c r="AV222" s="2">
        <v>37894</v>
      </c>
      <c r="AW222" s="2">
        <v>37925</v>
      </c>
      <c r="AX222" s="2">
        <v>37953</v>
      </c>
      <c r="AY222" s="2">
        <v>37986</v>
      </c>
      <c r="AZ222" s="2">
        <v>38016</v>
      </c>
      <c r="BA222" s="2">
        <v>38044</v>
      </c>
      <c r="BB222" s="2">
        <v>38077</v>
      </c>
      <c r="BC222" s="2">
        <v>38107</v>
      </c>
      <c r="BD222" s="2">
        <v>38138</v>
      </c>
      <c r="BE222" s="2">
        <v>38168</v>
      </c>
      <c r="BF222" s="2">
        <v>38198</v>
      </c>
      <c r="BG222" s="2">
        <v>38230</v>
      </c>
      <c r="BH222" s="2">
        <v>38260</v>
      </c>
      <c r="BI222" s="2">
        <v>38289</v>
      </c>
      <c r="BJ222" s="2">
        <v>38321</v>
      </c>
      <c r="BK222" s="2">
        <v>38352</v>
      </c>
      <c r="BL222" s="2">
        <v>38383</v>
      </c>
      <c r="BM222" s="2">
        <v>38411</v>
      </c>
      <c r="BN222" s="2">
        <v>38442</v>
      </c>
      <c r="BO222" s="2">
        <v>38471</v>
      </c>
      <c r="BP222" s="2">
        <v>38503</v>
      </c>
      <c r="BQ222" s="2">
        <v>38533</v>
      </c>
      <c r="BR222" s="2">
        <v>38562</v>
      </c>
      <c r="BS222" s="2">
        <v>38595</v>
      </c>
      <c r="BT222" s="2">
        <v>38625</v>
      </c>
      <c r="BU222" s="2">
        <v>38656</v>
      </c>
      <c r="BV222" s="2">
        <v>38686</v>
      </c>
      <c r="BW222" s="2">
        <v>38716</v>
      </c>
      <c r="BX222" s="2">
        <v>38748</v>
      </c>
      <c r="BY222" s="2">
        <v>38776</v>
      </c>
      <c r="BZ222" s="2">
        <v>38807</v>
      </c>
      <c r="CA222" s="2">
        <v>38835</v>
      </c>
      <c r="CB222" s="2">
        <v>38868</v>
      </c>
      <c r="CC222" s="2">
        <v>38898</v>
      </c>
      <c r="CD222" s="2">
        <v>38929</v>
      </c>
      <c r="CE222" s="2">
        <v>38960</v>
      </c>
      <c r="CF222" s="2">
        <v>38989</v>
      </c>
      <c r="CG222" s="2">
        <v>39021</v>
      </c>
      <c r="CH222" s="2">
        <v>39051</v>
      </c>
      <c r="CI222" s="2">
        <v>39080</v>
      </c>
      <c r="CJ222" s="2">
        <v>39113</v>
      </c>
      <c r="CK222" s="2">
        <v>39141</v>
      </c>
      <c r="CL222" s="2">
        <v>39171</v>
      </c>
      <c r="CM222" s="2">
        <v>39202</v>
      </c>
      <c r="CN222" s="2">
        <v>39233</v>
      </c>
      <c r="CO222" s="2">
        <v>39262</v>
      </c>
      <c r="CP222" s="2">
        <v>39294</v>
      </c>
      <c r="CQ222" s="2">
        <v>39325</v>
      </c>
      <c r="CR222" s="2">
        <v>39353</v>
      </c>
      <c r="CS222" s="2">
        <v>39386</v>
      </c>
      <c r="CT222" s="2">
        <v>39416</v>
      </c>
      <c r="CU222" s="2">
        <v>39447</v>
      </c>
      <c r="CV222" s="2">
        <v>39478</v>
      </c>
      <c r="CW222" s="2">
        <v>39507</v>
      </c>
      <c r="CX222" s="2">
        <v>39538</v>
      </c>
      <c r="CY222" s="2">
        <v>39568</v>
      </c>
      <c r="CZ222" s="2">
        <v>39598</v>
      </c>
      <c r="DA222" s="2">
        <v>39629</v>
      </c>
      <c r="DB222" s="2">
        <v>39660</v>
      </c>
      <c r="DC222" s="2">
        <v>39689</v>
      </c>
      <c r="DD222" s="2">
        <v>39721</v>
      </c>
      <c r="DE222" s="2">
        <v>39752</v>
      </c>
      <c r="DF222" s="2">
        <v>39780</v>
      </c>
      <c r="DG222" s="2">
        <v>39813</v>
      </c>
      <c r="DH222" s="2">
        <v>39843</v>
      </c>
      <c r="DI222" s="2">
        <v>39871</v>
      </c>
      <c r="DJ222" s="2">
        <v>39903</v>
      </c>
      <c r="DK222" s="2">
        <v>39933</v>
      </c>
      <c r="DL222" s="2">
        <v>39962</v>
      </c>
      <c r="DM222" s="2">
        <v>39994</v>
      </c>
      <c r="DN222" s="2">
        <v>40025</v>
      </c>
      <c r="DO222" s="2">
        <v>40056</v>
      </c>
      <c r="DP222" s="2">
        <v>40086</v>
      </c>
      <c r="DQ222" s="2">
        <v>40116</v>
      </c>
      <c r="DR222" s="2">
        <v>40147</v>
      </c>
      <c r="DS222" s="2">
        <v>40178</v>
      </c>
      <c r="DT222" s="2">
        <v>40207</v>
      </c>
      <c r="DU222" s="2">
        <v>40235</v>
      </c>
      <c r="DV222" s="2">
        <v>40268</v>
      </c>
      <c r="DW222" s="2">
        <v>40298</v>
      </c>
      <c r="DX222" s="2">
        <v>40329</v>
      </c>
      <c r="DY222" s="2">
        <v>40359</v>
      </c>
      <c r="DZ222" s="2">
        <v>40389</v>
      </c>
      <c r="EA222" s="2">
        <v>40421</v>
      </c>
      <c r="EB222" s="2">
        <v>40451</v>
      </c>
      <c r="EC222" s="2">
        <v>40480</v>
      </c>
      <c r="ED222" s="2">
        <v>40512</v>
      </c>
      <c r="EE222" s="2">
        <v>40543</v>
      </c>
      <c r="EF222" s="2">
        <v>40574</v>
      </c>
      <c r="EG222" s="2">
        <v>40602</v>
      </c>
      <c r="EH222" s="2">
        <v>40633</v>
      </c>
      <c r="EI222" s="2">
        <v>40662</v>
      </c>
      <c r="EJ222" s="2">
        <v>40694</v>
      </c>
      <c r="EK222" s="2">
        <v>40724</v>
      </c>
      <c r="EL222" s="2">
        <v>40753</v>
      </c>
      <c r="EM222" s="2">
        <v>40786</v>
      </c>
      <c r="EN222" s="2">
        <v>40816</v>
      </c>
      <c r="EO222" s="2">
        <v>40847</v>
      </c>
      <c r="EP222" s="2">
        <v>40877</v>
      </c>
      <c r="EQ222" s="2">
        <v>40907</v>
      </c>
      <c r="ER222" s="2">
        <v>40939</v>
      </c>
      <c r="ES222" s="2">
        <v>40968</v>
      </c>
      <c r="ET222" s="2">
        <v>40998</v>
      </c>
      <c r="EU222" s="2">
        <v>41029</v>
      </c>
      <c r="EV222" s="2">
        <v>41060</v>
      </c>
      <c r="EW222" s="2">
        <v>41089</v>
      </c>
      <c r="EX222" s="2">
        <v>41121</v>
      </c>
      <c r="EY222" s="2">
        <v>41152</v>
      </c>
      <c r="EZ222" s="2">
        <v>41180</v>
      </c>
      <c r="FA222" s="2">
        <v>41213</v>
      </c>
      <c r="FB222" s="2">
        <v>41243</v>
      </c>
      <c r="FC222" s="2">
        <v>41274</v>
      </c>
      <c r="FD222" s="2">
        <v>41305</v>
      </c>
      <c r="FE222" s="2">
        <v>41333</v>
      </c>
      <c r="FF222" s="2">
        <v>41362</v>
      </c>
      <c r="FG222" s="2">
        <v>41394</v>
      </c>
      <c r="FH222" s="2">
        <v>41425</v>
      </c>
      <c r="FI222" s="2">
        <v>41453</v>
      </c>
      <c r="FJ222" s="2">
        <v>41486</v>
      </c>
      <c r="FK222" s="2">
        <v>41516</v>
      </c>
      <c r="FL222" s="2">
        <v>41547</v>
      </c>
      <c r="FM222" s="2">
        <v>41578</v>
      </c>
      <c r="FN222" s="2">
        <v>41607</v>
      </c>
      <c r="FO222" s="2">
        <v>41639</v>
      </c>
      <c r="FP222" s="2">
        <v>41670</v>
      </c>
      <c r="FQ222" s="2">
        <v>41698</v>
      </c>
      <c r="FR222" s="2">
        <v>41729</v>
      </c>
      <c r="FS222" s="2">
        <v>41759</v>
      </c>
      <c r="FT222" s="2">
        <v>41789</v>
      </c>
      <c r="FU222" s="2">
        <v>41820</v>
      </c>
      <c r="FV222" s="2">
        <v>41851</v>
      </c>
      <c r="FW222" s="2">
        <v>41880</v>
      </c>
      <c r="FX222" s="2">
        <v>41912</v>
      </c>
      <c r="FY222" s="2">
        <v>41943</v>
      </c>
      <c r="FZ222" s="2">
        <v>41971</v>
      </c>
      <c r="GA222" s="2">
        <v>42004</v>
      </c>
      <c r="GB222" s="2">
        <v>42034</v>
      </c>
      <c r="GC222" s="2">
        <v>42062</v>
      </c>
      <c r="GD222" s="2">
        <v>42094</v>
      </c>
      <c r="GE222" s="2">
        <v>42124</v>
      </c>
      <c r="GF222" s="2">
        <v>42153</v>
      </c>
      <c r="GG222" s="2">
        <v>42185</v>
      </c>
      <c r="GH222" s="2">
        <v>42216</v>
      </c>
      <c r="GI222" s="2">
        <v>42247</v>
      </c>
      <c r="GJ222" s="2">
        <v>42277</v>
      </c>
      <c r="GK222" s="2">
        <v>42307</v>
      </c>
      <c r="GL222" s="2">
        <v>42338</v>
      </c>
      <c r="GM222" s="2">
        <v>42369</v>
      </c>
      <c r="GN222" s="2">
        <v>42398</v>
      </c>
      <c r="GO222" s="2">
        <v>42429</v>
      </c>
      <c r="GP222" s="2">
        <v>42460</v>
      </c>
      <c r="GQ222" s="2">
        <v>42489</v>
      </c>
      <c r="GR222" s="2">
        <v>42521</v>
      </c>
      <c r="GS222" s="2">
        <v>42551</v>
      </c>
      <c r="GT222" s="2">
        <v>42580</v>
      </c>
      <c r="GU222" s="2">
        <v>42613</v>
      </c>
      <c r="GV222" s="2">
        <v>42643</v>
      </c>
      <c r="GW222" s="2">
        <v>42674</v>
      </c>
      <c r="GX222" s="2">
        <v>42704</v>
      </c>
      <c r="GY222" s="2">
        <v>42734</v>
      </c>
    </row>
    <row r="223" spans="1:207" x14ac:dyDescent="0.25">
      <c r="A223" s="4"/>
      <c r="D223" s="3">
        <v>45414875</v>
      </c>
      <c r="E223">
        <v>41048923</v>
      </c>
      <c r="F223">
        <v>41157962</v>
      </c>
      <c r="G223">
        <v>28965283</v>
      </c>
      <c r="H223">
        <v>33939838</v>
      </c>
      <c r="I223">
        <v>38195992</v>
      </c>
      <c r="J223">
        <v>23437359</v>
      </c>
      <c r="K223">
        <v>21603291</v>
      </c>
      <c r="L223">
        <v>37939066</v>
      </c>
      <c r="M223">
        <v>38798835</v>
      </c>
      <c r="N223">
        <v>22968427</v>
      </c>
      <c r="O223">
        <v>31182551</v>
      </c>
      <c r="P223">
        <v>31880055</v>
      </c>
      <c r="Q223">
        <v>28575518</v>
      </c>
      <c r="R223">
        <v>34607559</v>
      </c>
      <c r="S223">
        <v>39514646</v>
      </c>
      <c r="T223">
        <v>32261783</v>
      </c>
      <c r="U223">
        <v>29449485</v>
      </c>
      <c r="V223">
        <v>27230698</v>
      </c>
      <c r="W223">
        <v>23998988</v>
      </c>
      <c r="X223">
        <v>33042696</v>
      </c>
      <c r="Y223">
        <v>31486228</v>
      </c>
      <c r="Z223">
        <v>23894681</v>
      </c>
      <c r="AA223">
        <v>28733451</v>
      </c>
      <c r="AB223">
        <v>32739824</v>
      </c>
      <c r="AC223">
        <v>27898420</v>
      </c>
      <c r="AD223">
        <v>29136924</v>
      </c>
      <c r="AE223">
        <v>31233990</v>
      </c>
      <c r="AF223">
        <v>23994523</v>
      </c>
      <c r="AG223">
        <v>33753462</v>
      </c>
      <c r="AH223">
        <v>43644748</v>
      </c>
      <c r="AI223">
        <v>31714174</v>
      </c>
      <c r="AJ223">
        <v>41762099</v>
      </c>
      <c r="AK223">
        <v>41592468</v>
      </c>
      <c r="AL223">
        <v>26717740</v>
      </c>
      <c r="AM223">
        <v>24794056</v>
      </c>
      <c r="AN223">
        <v>37845342</v>
      </c>
      <c r="AO223">
        <v>24834912</v>
      </c>
      <c r="AP223">
        <v>28541136</v>
      </c>
      <c r="AQ223">
        <v>35240899</v>
      </c>
      <c r="AR223">
        <v>24759004</v>
      </c>
      <c r="AS223">
        <v>25802603</v>
      </c>
      <c r="AT223">
        <v>31473457</v>
      </c>
      <c r="AU223">
        <v>24518778</v>
      </c>
      <c r="AV223">
        <v>31374866</v>
      </c>
      <c r="AW223">
        <v>43748742</v>
      </c>
      <c r="AX223">
        <v>28587753</v>
      </c>
      <c r="AY223">
        <v>38332582</v>
      </c>
      <c r="AZ223">
        <v>48196586</v>
      </c>
      <c r="BA223">
        <v>34381398</v>
      </c>
      <c r="BB223">
        <v>41109961</v>
      </c>
      <c r="BC223">
        <v>54509263</v>
      </c>
      <c r="BD223">
        <v>48007263</v>
      </c>
      <c r="BE223">
        <v>35427230</v>
      </c>
      <c r="BF223">
        <v>33803873</v>
      </c>
      <c r="BG223">
        <v>27553262</v>
      </c>
      <c r="BH223">
        <v>40343649</v>
      </c>
      <c r="BI223">
        <v>36812013</v>
      </c>
      <c r="BJ223">
        <v>29920427</v>
      </c>
      <c r="BK223">
        <v>45347005</v>
      </c>
      <c r="BL223">
        <v>45825492</v>
      </c>
      <c r="BM223">
        <v>33135393</v>
      </c>
      <c r="BN223">
        <v>40389774</v>
      </c>
      <c r="BO223">
        <v>43837510</v>
      </c>
      <c r="BP223">
        <v>34410065</v>
      </c>
      <c r="BQ223">
        <v>34939009</v>
      </c>
      <c r="BR223">
        <v>35358824</v>
      </c>
      <c r="BS223">
        <v>34908913</v>
      </c>
      <c r="BT223">
        <v>39915261</v>
      </c>
      <c r="BU223">
        <v>45080122</v>
      </c>
      <c r="BV223">
        <v>41668956</v>
      </c>
      <c r="BW223">
        <v>33637858</v>
      </c>
      <c r="BX223">
        <v>44062644</v>
      </c>
      <c r="BY223">
        <v>37053355</v>
      </c>
      <c r="BZ223">
        <v>35658883</v>
      </c>
      <c r="CA223">
        <v>51861552</v>
      </c>
      <c r="CB223">
        <v>55041690</v>
      </c>
      <c r="CC223">
        <v>43028510</v>
      </c>
      <c r="CD223">
        <v>39842211</v>
      </c>
      <c r="CE223">
        <v>34233021</v>
      </c>
      <c r="CF223">
        <v>34692978</v>
      </c>
      <c r="CG223">
        <v>52586651</v>
      </c>
      <c r="CH223">
        <v>39182661</v>
      </c>
      <c r="CI223">
        <v>27854527</v>
      </c>
      <c r="CJ223">
        <v>43084146</v>
      </c>
      <c r="CK223">
        <v>47824280</v>
      </c>
      <c r="CL223">
        <v>46180473</v>
      </c>
      <c r="CM223">
        <v>41124875</v>
      </c>
      <c r="CN223">
        <v>65746486</v>
      </c>
      <c r="CO223">
        <v>42458844</v>
      </c>
      <c r="CP223">
        <v>86679510</v>
      </c>
      <c r="CQ223">
        <v>72522737</v>
      </c>
      <c r="CR223">
        <v>41509147</v>
      </c>
      <c r="CS223">
        <v>39215569</v>
      </c>
      <c r="CT223">
        <v>39470262</v>
      </c>
      <c r="CU223">
        <v>28180038</v>
      </c>
      <c r="CV223">
        <v>52747710</v>
      </c>
      <c r="CW223">
        <v>41010165</v>
      </c>
      <c r="CX223">
        <v>50239803</v>
      </c>
      <c r="CY223">
        <v>37166056</v>
      </c>
      <c r="CZ223">
        <v>37115734</v>
      </c>
      <c r="DA223">
        <v>34497314</v>
      </c>
      <c r="DB223">
        <v>42136682</v>
      </c>
      <c r="DC223">
        <v>21951485</v>
      </c>
      <c r="DD223">
        <v>37465758</v>
      </c>
      <c r="DE223">
        <v>62250482</v>
      </c>
      <c r="DF223">
        <v>41322637</v>
      </c>
      <c r="DG223">
        <v>45075656</v>
      </c>
      <c r="DH223">
        <v>53807294</v>
      </c>
      <c r="DI223">
        <v>48966873</v>
      </c>
      <c r="DJ223">
        <v>119113648</v>
      </c>
      <c r="DK223">
        <v>67853287</v>
      </c>
      <c r="DL223">
        <v>59264132</v>
      </c>
      <c r="DM223">
        <v>75704080</v>
      </c>
      <c r="DN223">
        <v>64960214</v>
      </c>
      <c r="DO223">
        <v>61527259</v>
      </c>
      <c r="DP223">
        <v>61728147</v>
      </c>
      <c r="DQ223">
        <v>68699034</v>
      </c>
      <c r="DR223">
        <v>42643702</v>
      </c>
      <c r="DS223">
        <v>56453219</v>
      </c>
      <c r="DT223">
        <v>72228214</v>
      </c>
      <c r="DU223">
        <v>47803071</v>
      </c>
      <c r="DV223">
        <v>58443300</v>
      </c>
      <c r="DW223">
        <v>60353678</v>
      </c>
      <c r="DX223">
        <v>68525964</v>
      </c>
      <c r="DY223">
        <v>49514258</v>
      </c>
      <c r="DZ223">
        <v>44032950</v>
      </c>
      <c r="EA223">
        <v>37780106</v>
      </c>
      <c r="EB223">
        <v>47016646</v>
      </c>
      <c r="EC223">
        <v>48131237</v>
      </c>
      <c r="ED223">
        <v>34398494</v>
      </c>
      <c r="EE223">
        <v>34095956</v>
      </c>
      <c r="EF223">
        <v>57406288</v>
      </c>
      <c r="EG223">
        <v>39695541</v>
      </c>
      <c r="EH223">
        <v>38934385</v>
      </c>
      <c r="EI223">
        <v>38463902</v>
      </c>
      <c r="EJ223">
        <v>38977016</v>
      </c>
      <c r="EK223">
        <v>31358510</v>
      </c>
      <c r="EL223">
        <v>28277126</v>
      </c>
      <c r="EM223">
        <v>49225029</v>
      </c>
      <c r="EN223">
        <v>36062415</v>
      </c>
      <c r="EO223">
        <v>48584566</v>
      </c>
      <c r="EP223">
        <v>33833760</v>
      </c>
      <c r="EQ223">
        <v>32768353</v>
      </c>
      <c r="ER223">
        <v>35113450</v>
      </c>
      <c r="ES223">
        <v>26268313</v>
      </c>
      <c r="ET223">
        <v>33903983</v>
      </c>
      <c r="EU223">
        <v>28393076</v>
      </c>
      <c r="EV223">
        <v>27515400</v>
      </c>
      <c r="EW223">
        <v>31030043</v>
      </c>
      <c r="EX223">
        <v>33481084</v>
      </c>
      <c r="EY223">
        <v>25603447</v>
      </c>
      <c r="EZ223">
        <v>27200002</v>
      </c>
      <c r="FA223">
        <v>23319528</v>
      </c>
      <c r="FB223">
        <v>20556429</v>
      </c>
      <c r="FC223">
        <v>20651282</v>
      </c>
      <c r="FD223">
        <v>30065728</v>
      </c>
      <c r="FE223">
        <v>26270972</v>
      </c>
      <c r="FF223">
        <v>22342883</v>
      </c>
      <c r="FG223">
        <v>35383815</v>
      </c>
      <c r="FH223">
        <v>29278337</v>
      </c>
      <c r="FI223">
        <v>31548167</v>
      </c>
      <c r="FJ223">
        <v>27034583</v>
      </c>
      <c r="FK223">
        <v>35205232</v>
      </c>
      <c r="FL223">
        <v>43034872</v>
      </c>
      <c r="FM223">
        <v>55012307</v>
      </c>
      <c r="FN223">
        <v>34777397</v>
      </c>
      <c r="FO223">
        <v>31244604</v>
      </c>
      <c r="FP223">
        <v>48515173</v>
      </c>
      <c r="FQ223">
        <v>26469569</v>
      </c>
      <c r="FR223">
        <v>37949258</v>
      </c>
      <c r="FS223">
        <v>47022918</v>
      </c>
      <c r="FT223">
        <v>26840814</v>
      </c>
      <c r="FU223">
        <v>25756542</v>
      </c>
      <c r="FV223">
        <v>35956947</v>
      </c>
      <c r="FW223">
        <v>22775499</v>
      </c>
      <c r="FX223">
        <v>39983228</v>
      </c>
      <c r="FY223">
        <v>50627484</v>
      </c>
      <c r="FZ223">
        <v>23264404</v>
      </c>
      <c r="GA223">
        <v>36737042</v>
      </c>
      <c r="GB223">
        <v>35633774</v>
      </c>
      <c r="GC223">
        <v>31978603</v>
      </c>
      <c r="GD223">
        <v>54985709</v>
      </c>
      <c r="GE223">
        <v>53251661</v>
      </c>
      <c r="GF223">
        <v>35593875</v>
      </c>
      <c r="GG223">
        <v>37393145</v>
      </c>
      <c r="GH223">
        <v>50719109</v>
      </c>
      <c r="GI223">
        <v>49733299</v>
      </c>
      <c r="GJ223">
        <v>65773089</v>
      </c>
      <c r="GK223">
        <v>88489051</v>
      </c>
      <c r="GL223">
        <v>59471673</v>
      </c>
      <c r="GM223">
        <v>67312432</v>
      </c>
      <c r="GN223">
        <v>75952603</v>
      </c>
      <c r="GO223">
        <v>58383840</v>
      </c>
      <c r="GP223">
        <v>57158426</v>
      </c>
      <c r="GQ223">
        <v>57345628</v>
      </c>
      <c r="GR223">
        <v>42246479</v>
      </c>
      <c r="GS223">
        <v>41304772</v>
      </c>
      <c r="GT223">
        <v>40889796</v>
      </c>
      <c r="GU223">
        <v>30727186</v>
      </c>
      <c r="GV223">
        <v>37191056</v>
      </c>
      <c r="GW223">
        <v>64994538</v>
      </c>
      <c r="GX223">
        <v>37549764</v>
      </c>
      <c r="GY223">
        <v>23276537</v>
      </c>
    </row>
    <row r="224" spans="1:207" x14ac:dyDescent="0.25">
      <c r="A224" s="1" t="s">
        <v>113</v>
      </c>
      <c r="B224" t="s">
        <v>1157</v>
      </c>
      <c r="C224" t="s">
        <v>1197</v>
      </c>
      <c r="D224" s="2">
        <f>_xll.BDH(A224, "volume", B224, C224, "Direction", "H", "Period", "M","cols=48;rows=2")</f>
        <v>36556</v>
      </c>
      <c r="E224" s="2">
        <v>36585</v>
      </c>
      <c r="F224" s="2">
        <v>36616</v>
      </c>
      <c r="G224" s="2">
        <v>36644</v>
      </c>
      <c r="H224" s="2">
        <v>36677</v>
      </c>
      <c r="I224" s="2">
        <v>36707</v>
      </c>
      <c r="J224" s="2">
        <v>36738</v>
      </c>
      <c r="K224" s="2">
        <v>36769</v>
      </c>
      <c r="L224" s="2">
        <v>36798</v>
      </c>
      <c r="M224" s="2">
        <v>36830</v>
      </c>
      <c r="N224" s="2">
        <v>36860</v>
      </c>
      <c r="O224" s="2">
        <v>36889</v>
      </c>
      <c r="P224" s="2">
        <v>36922</v>
      </c>
      <c r="Q224" s="2">
        <v>36950</v>
      </c>
      <c r="R224" s="2">
        <v>36980</v>
      </c>
      <c r="S224" s="2">
        <v>37011</v>
      </c>
      <c r="T224" s="2">
        <v>37042</v>
      </c>
      <c r="U224" s="2">
        <v>37071</v>
      </c>
      <c r="V224" s="2">
        <v>37103</v>
      </c>
      <c r="W224" s="2">
        <v>37134</v>
      </c>
      <c r="X224" s="2">
        <v>37162</v>
      </c>
      <c r="Y224" s="2">
        <v>37195</v>
      </c>
      <c r="Z224" s="2">
        <v>37225</v>
      </c>
      <c r="AA224" s="2">
        <v>37256</v>
      </c>
      <c r="AB224" s="2">
        <v>37287</v>
      </c>
      <c r="AC224" s="2">
        <v>37315</v>
      </c>
      <c r="AD224" s="2">
        <v>37344</v>
      </c>
      <c r="AE224" s="2">
        <v>37376</v>
      </c>
      <c r="AF224" s="2">
        <v>37407</v>
      </c>
      <c r="AG224" s="2">
        <v>37435</v>
      </c>
      <c r="AH224" s="2">
        <v>37468</v>
      </c>
      <c r="AI224" s="2">
        <v>37498</v>
      </c>
      <c r="AJ224" s="2">
        <v>37529</v>
      </c>
      <c r="AK224" s="2">
        <v>37560</v>
      </c>
      <c r="AL224" s="2">
        <v>37589</v>
      </c>
      <c r="AM224" s="2">
        <v>37621</v>
      </c>
      <c r="AN224" s="2">
        <v>37652</v>
      </c>
      <c r="AO224" s="2">
        <v>37680</v>
      </c>
      <c r="AP224" s="2">
        <v>37711</v>
      </c>
      <c r="AQ224" s="2">
        <v>37741</v>
      </c>
      <c r="AR224" s="2">
        <v>37771</v>
      </c>
      <c r="AS224" s="2">
        <v>37802</v>
      </c>
      <c r="AT224" s="2">
        <v>37833</v>
      </c>
      <c r="AU224" s="2">
        <v>37862</v>
      </c>
      <c r="AV224" s="2">
        <v>37894</v>
      </c>
      <c r="AW224" s="2">
        <v>37925</v>
      </c>
      <c r="AX224" s="2">
        <v>37953</v>
      </c>
      <c r="AY224" s="2">
        <v>37986</v>
      </c>
    </row>
    <row r="225" spans="1:277" x14ac:dyDescent="0.25">
      <c r="A225" s="4"/>
      <c r="D225" s="3">
        <v>20412400</v>
      </c>
      <c r="E225">
        <v>27123300</v>
      </c>
      <c r="F225">
        <v>32799600</v>
      </c>
      <c r="G225">
        <v>22518600</v>
      </c>
      <c r="H225">
        <v>24790300</v>
      </c>
      <c r="I225">
        <v>27637100</v>
      </c>
      <c r="J225">
        <v>18826000</v>
      </c>
      <c r="K225">
        <v>14815800</v>
      </c>
      <c r="L225">
        <v>13112500</v>
      </c>
      <c r="M225">
        <v>18792600</v>
      </c>
      <c r="N225">
        <v>20542600</v>
      </c>
      <c r="O225">
        <v>26095400</v>
      </c>
      <c r="P225">
        <v>36305000</v>
      </c>
      <c r="Q225">
        <v>27555300</v>
      </c>
      <c r="R225">
        <v>29041100</v>
      </c>
      <c r="S225">
        <v>19743600</v>
      </c>
      <c r="T225">
        <v>23543000</v>
      </c>
      <c r="U225">
        <v>18763700</v>
      </c>
      <c r="V225">
        <v>16388200</v>
      </c>
      <c r="W225">
        <v>13506500</v>
      </c>
      <c r="X225">
        <v>47832800</v>
      </c>
      <c r="Y225">
        <v>34498980</v>
      </c>
      <c r="Z225">
        <v>41575300</v>
      </c>
      <c r="AA225">
        <v>27254100</v>
      </c>
      <c r="AB225">
        <v>36638200</v>
      </c>
      <c r="AC225">
        <v>21665500</v>
      </c>
      <c r="AD225">
        <v>29549600</v>
      </c>
      <c r="AE225">
        <v>31868700</v>
      </c>
      <c r="AF225">
        <v>28827300</v>
      </c>
      <c r="AG225">
        <v>25353300</v>
      </c>
      <c r="AH225">
        <v>28637300</v>
      </c>
      <c r="AI225">
        <v>40018600</v>
      </c>
      <c r="AJ225">
        <v>53901400</v>
      </c>
      <c r="AK225">
        <v>47124000</v>
      </c>
      <c r="AL225">
        <v>32891200</v>
      </c>
      <c r="AM225">
        <v>37976000</v>
      </c>
      <c r="AN225">
        <v>49995400</v>
      </c>
      <c r="AO225">
        <v>42181100</v>
      </c>
      <c r="AP225">
        <v>108783700</v>
      </c>
      <c r="AQ225">
        <v>204769200</v>
      </c>
      <c r="AR225">
        <v>102217400</v>
      </c>
      <c r="AS225">
        <v>106970000</v>
      </c>
      <c r="AT225">
        <v>82907500</v>
      </c>
      <c r="AU225">
        <v>68921800</v>
      </c>
      <c r="AV225">
        <v>81713600</v>
      </c>
      <c r="AW225">
        <v>93228200</v>
      </c>
      <c r="AX225">
        <v>49301800</v>
      </c>
      <c r="AY225">
        <v>52662300</v>
      </c>
    </row>
    <row r="226" spans="1:277" x14ac:dyDescent="0.25">
      <c r="A226" s="1" t="s">
        <v>114</v>
      </c>
      <c r="B226" t="s">
        <v>1157</v>
      </c>
      <c r="C226" t="s">
        <v>1183</v>
      </c>
      <c r="D226" s="2">
        <f>_xll.BDH(A226, "volume", B226, C226, "Direction", "H", "Period", "M","cols=84;rows=2")</f>
        <v>36556</v>
      </c>
      <c r="E226" s="2">
        <v>36585</v>
      </c>
      <c r="F226" s="2">
        <v>36616</v>
      </c>
      <c r="G226" s="2">
        <v>36644</v>
      </c>
      <c r="H226" s="2">
        <v>36677</v>
      </c>
      <c r="I226" s="2">
        <v>36707</v>
      </c>
      <c r="J226" s="2">
        <v>36738</v>
      </c>
      <c r="K226" s="2">
        <v>36769</v>
      </c>
      <c r="L226" s="2">
        <v>36798</v>
      </c>
      <c r="M226" s="2">
        <v>36830</v>
      </c>
      <c r="N226" s="2">
        <v>36860</v>
      </c>
      <c r="O226" s="2">
        <v>36889</v>
      </c>
      <c r="P226" s="2">
        <v>36922</v>
      </c>
      <c r="Q226" s="2">
        <v>36950</v>
      </c>
      <c r="R226" s="2">
        <v>36980</v>
      </c>
      <c r="S226" s="2">
        <v>37011</v>
      </c>
      <c r="T226" s="2">
        <v>37042</v>
      </c>
      <c r="U226" s="2">
        <v>37071</v>
      </c>
      <c r="V226" s="2">
        <v>37103</v>
      </c>
      <c r="W226" s="2">
        <v>37134</v>
      </c>
      <c r="X226" s="2">
        <v>37162</v>
      </c>
      <c r="Y226" s="2">
        <v>37195</v>
      </c>
      <c r="Z226" s="2">
        <v>37225</v>
      </c>
      <c r="AA226" s="2">
        <v>37256</v>
      </c>
      <c r="AB226" s="2">
        <v>37287</v>
      </c>
      <c r="AC226" s="2">
        <v>37315</v>
      </c>
      <c r="AD226" s="2">
        <v>37344</v>
      </c>
      <c r="AE226" s="2">
        <v>37376</v>
      </c>
      <c r="AF226" s="2">
        <v>37407</v>
      </c>
      <c r="AG226" s="2">
        <v>37435</v>
      </c>
      <c r="AH226" s="2">
        <v>37468</v>
      </c>
      <c r="AI226" s="2">
        <v>37498</v>
      </c>
      <c r="AJ226" s="2">
        <v>37529</v>
      </c>
      <c r="AK226" s="2">
        <v>37560</v>
      </c>
      <c r="AL226" s="2">
        <v>37589</v>
      </c>
      <c r="AM226" s="2">
        <v>37621</v>
      </c>
      <c r="AN226" s="2">
        <v>37652</v>
      </c>
      <c r="AO226" s="2">
        <v>37680</v>
      </c>
      <c r="AP226" s="2">
        <v>37711</v>
      </c>
      <c r="AQ226" s="2">
        <v>37741</v>
      </c>
      <c r="AR226" s="2">
        <v>37771</v>
      </c>
      <c r="AS226" s="2">
        <v>37802</v>
      </c>
      <c r="AT226" s="2">
        <v>37833</v>
      </c>
      <c r="AU226" s="2">
        <v>37862</v>
      </c>
      <c r="AV226" s="2">
        <v>37894</v>
      </c>
      <c r="AW226" s="2">
        <v>37925</v>
      </c>
      <c r="AX226" s="2">
        <v>37953</v>
      </c>
      <c r="AY226" s="2">
        <v>37986</v>
      </c>
      <c r="AZ226" s="2">
        <v>38016</v>
      </c>
      <c r="BA226" s="2">
        <v>38044</v>
      </c>
      <c r="BB226" s="2">
        <v>38077</v>
      </c>
      <c r="BC226" s="2">
        <v>38107</v>
      </c>
      <c r="BD226" s="2">
        <v>38138</v>
      </c>
      <c r="BE226" s="2">
        <v>38168</v>
      </c>
      <c r="BF226" s="2">
        <v>38198</v>
      </c>
      <c r="BG226" s="2">
        <v>38230</v>
      </c>
      <c r="BH226" s="2">
        <v>38260</v>
      </c>
      <c r="BI226" s="2">
        <v>38289</v>
      </c>
      <c r="BJ226" s="2">
        <v>38321</v>
      </c>
      <c r="BK226" s="2">
        <v>38352</v>
      </c>
      <c r="BL226" s="2">
        <v>38383</v>
      </c>
      <c r="BM226" s="2">
        <v>38411</v>
      </c>
      <c r="BN226" s="2">
        <v>38442</v>
      </c>
      <c r="BO226" s="2">
        <v>38471</v>
      </c>
      <c r="BP226" s="2">
        <v>38503</v>
      </c>
      <c r="BQ226" s="2">
        <v>38533</v>
      </c>
      <c r="BR226" s="2">
        <v>38562</v>
      </c>
      <c r="BS226" s="2">
        <v>38595</v>
      </c>
      <c r="BT226" s="2">
        <v>38625</v>
      </c>
      <c r="BU226" s="2">
        <v>38656</v>
      </c>
      <c r="BV226" s="2">
        <v>38686</v>
      </c>
      <c r="BW226" s="2">
        <v>38716</v>
      </c>
      <c r="BX226" s="2">
        <v>38748</v>
      </c>
      <c r="BY226" s="2">
        <v>38776</v>
      </c>
      <c r="BZ226" s="2">
        <v>38807</v>
      </c>
      <c r="CA226" s="2">
        <v>38835</v>
      </c>
      <c r="CB226" s="2">
        <v>38868</v>
      </c>
      <c r="CC226" s="2">
        <v>38898</v>
      </c>
      <c r="CD226" s="2">
        <v>38929</v>
      </c>
      <c r="CE226" s="2">
        <v>38960</v>
      </c>
      <c r="CF226" s="2">
        <v>38989</v>
      </c>
      <c r="CG226" s="2">
        <v>39021</v>
      </c>
      <c r="CH226" s="2">
        <v>39051</v>
      </c>
      <c r="CI226" s="2">
        <v>39080</v>
      </c>
    </row>
    <row r="227" spans="1:277" x14ac:dyDescent="0.25">
      <c r="A227" s="4"/>
      <c r="D227" s="3">
        <v>12554180800</v>
      </c>
      <c r="E227">
        <v>7319782400</v>
      </c>
      <c r="F227">
        <v>8699219200</v>
      </c>
      <c r="G227">
        <v>8662752000</v>
      </c>
      <c r="H227">
        <v>9807862400</v>
      </c>
      <c r="I227">
        <v>8105221600</v>
      </c>
      <c r="J227">
        <v>5746776000</v>
      </c>
      <c r="K227">
        <v>5636086400</v>
      </c>
      <c r="L227">
        <v>14522250176</v>
      </c>
      <c r="M227">
        <v>21906376800</v>
      </c>
      <c r="N227">
        <v>8488530400</v>
      </c>
      <c r="O227">
        <v>8859849600</v>
      </c>
      <c r="P227">
        <v>13710183200</v>
      </c>
      <c r="Q227">
        <v>7065520000</v>
      </c>
      <c r="R227">
        <v>10801408800</v>
      </c>
      <c r="S227">
        <v>11185708800</v>
      </c>
      <c r="T227">
        <v>7472892000</v>
      </c>
      <c r="U227">
        <v>7687584800</v>
      </c>
      <c r="V227">
        <v>8660993600</v>
      </c>
      <c r="W227">
        <v>5131358400</v>
      </c>
      <c r="X227">
        <v>5534827200</v>
      </c>
      <c r="Y227">
        <v>7566787200</v>
      </c>
      <c r="Z227">
        <v>5370226400</v>
      </c>
      <c r="AA227">
        <v>4630634400</v>
      </c>
      <c r="AB227">
        <v>8521122400</v>
      </c>
      <c r="AC227">
        <v>7837911200</v>
      </c>
      <c r="AD227">
        <v>5303704000</v>
      </c>
      <c r="AE227">
        <v>6434428000</v>
      </c>
      <c r="AF227">
        <v>5979702400</v>
      </c>
      <c r="AG227">
        <v>8726726400</v>
      </c>
      <c r="AH227">
        <v>7879760000</v>
      </c>
      <c r="AI227">
        <v>4627744800</v>
      </c>
      <c r="AJ227">
        <v>4835387200</v>
      </c>
      <c r="AK227">
        <v>5909478400</v>
      </c>
      <c r="AL227">
        <v>4012058400</v>
      </c>
      <c r="AM227">
        <v>4020464000</v>
      </c>
      <c r="AN227">
        <v>5387816000</v>
      </c>
      <c r="AO227">
        <v>3528420000</v>
      </c>
      <c r="AP227">
        <v>3103352000</v>
      </c>
      <c r="AQ227">
        <v>5315699200</v>
      </c>
      <c r="AR227">
        <v>7099136800</v>
      </c>
      <c r="AS227">
        <v>3892677600</v>
      </c>
      <c r="AT227">
        <v>3192448000</v>
      </c>
      <c r="AU227">
        <v>2519064800</v>
      </c>
      <c r="AV227">
        <v>3069712800</v>
      </c>
      <c r="AW227">
        <v>4475766400</v>
      </c>
      <c r="AX227">
        <v>3294067504</v>
      </c>
      <c r="AY227">
        <v>3457950552</v>
      </c>
      <c r="AZ227">
        <v>4650053688</v>
      </c>
      <c r="BA227">
        <v>2604998032</v>
      </c>
      <c r="BB227">
        <v>5758828040</v>
      </c>
      <c r="BC227">
        <v>4480388864</v>
      </c>
      <c r="BD227">
        <v>2744279440</v>
      </c>
      <c r="BE227">
        <v>4475007096</v>
      </c>
      <c r="BF227">
        <v>4697193088</v>
      </c>
      <c r="BG227">
        <v>3409035336</v>
      </c>
      <c r="BH227">
        <v>4084242176</v>
      </c>
      <c r="BI227">
        <v>8373470280</v>
      </c>
      <c r="BJ227">
        <v>9051977648</v>
      </c>
      <c r="BK227">
        <v>8505119224</v>
      </c>
      <c r="BL227">
        <v>12356396304</v>
      </c>
      <c r="BM227">
        <v>10704627724</v>
      </c>
      <c r="BN227">
        <v>7864214540</v>
      </c>
      <c r="BO227">
        <v>9903925024</v>
      </c>
      <c r="BP227">
        <v>6980336888</v>
      </c>
      <c r="BQ227">
        <v>5977984516</v>
      </c>
      <c r="BR227">
        <v>4946463144</v>
      </c>
      <c r="BS227">
        <v>4684308412</v>
      </c>
      <c r="BT227">
        <v>6518129296</v>
      </c>
      <c r="BU227">
        <v>8962822428</v>
      </c>
      <c r="BV227">
        <v>6808786852</v>
      </c>
      <c r="BW227">
        <v>6489456344</v>
      </c>
      <c r="BX227">
        <v>11759024844</v>
      </c>
      <c r="BY227">
        <v>13793795680</v>
      </c>
      <c r="BZ227">
        <v>17001960332</v>
      </c>
      <c r="CA227">
        <v>14654983784</v>
      </c>
      <c r="CB227">
        <v>11629998968</v>
      </c>
      <c r="CC227">
        <v>13337290680</v>
      </c>
      <c r="CD227">
        <v>12657054480</v>
      </c>
      <c r="CE227">
        <v>8662394720</v>
      </c>
      <c r="CF227">
        <v>8760654868</v>
      </c>
      <c r="CG227">
        <v>7298164468</v>
      </c>
      <c r="CH227">
        <v>6716038420</v>
      </c>
      <c r="CI227">
        <v>8466462060</v>
      </c>
    </row>
    <row r="228" spans="1:277" x14ac:dyDescent="0.25">
      <c r="A228" s="1" t="s">
        <v>115</v>
      </c>
      <c r="B228" t="s">
        <v>1157</v>
      </c>
      <c r="C228" t="s">
        <v>1199</v>
      </c>
      <c r="D228" s="2">
        <f>_xll.BDH(A228, "volume", B228, C228, "Direction", "H", "Period", "M","cols=274;rows=2")</f>
        <v>36556</v>
      </c>
      <c r="E228" s="2">
        <v>36585</v>
      </c>
      <c r="F228" s="2">
        <v>36616</v>
      </c>
      <c r="G228" s="2">
        <v>36644</v>
      </c>
      <c r="H228" s="2">
        <v>36677</v>
      </c>
      <c r="I228" s="2">
        <v>36707</v>
      </c>
      <c r="J228" s="2">
        <v>36738</v>
      </c>
      <c r="K228" s="2">
        <v>36769</v>
      </c>
      <c r="L228" s="2">
        <v>36798</v>
      </c>
      <c r="M228" s="2">
        <v>36830</v>
      </c>
      <c r="N228" s="2">
        <v>36860</v>
      </c>
      <c r="O228" s="2">
        <v>36889</v>
      </c>
      <c r="P228" s="2">
        <v>36922</v>
      </c>
      <c r="Q228" s="2">
        <v>36950</v>
      </c>
      <c r="R228" s="2">
        <v>36980</v>
      </c>
      <c r="S228" s="2">
        <v>37011</v>
      </c>
      <c r="T228" s="2">
        <v>37042</v>
      </c>
      <c r="U228" s="2">
        <v>37071</v>
      </c>
      <c r="V228" s="2">
        <v>37103</v>
      </c>
      <c r="W228" s="2">
        <v>37134</v>
      </c>
      <c r="X228" s="2">
        <v>37162</v>
      </c>
      <c r="Y228" s="2">
        <v>37195</v>
      </c>
      <c r="Z228" s="2">
        <v>37225</v>
      </c>
      <c r="AA228" s="2">
        <v>37256</v>
      </c>
      <c r="AB228" s="2">
        <v>37287</v>
      </c>
      <c r="AC228" s="2">
        <v>37315</v>
      </c>
      <c r="AD228" s="2">
        <v>37344</v>
      </c>
      <c r="AE228" s="2">
        <v>37376</v>
      </c>
      <c r="AF228" s="2">
        <v>37407</v>
      </c>
      <c r="AG228" s="2">
        <v>37435</v>
      </c>
      <c r="AH228" s="2">
        <v>37468</v>
      </c>
      <c r="AI228" s="2">
        <v>37498</v>
      </c>
      <c r="AJ228" s="2">
        <v>37529</v>
      </c>
      <c r="AK228" s="2">
        <v>37560</v>
      </c>
      <c r="AL228" s="2">
        <v>37589</v>
      </c>
      <c r="AM228" s="2">
        <v>37621</v>
      </c>
      <c r="AN228" s="2">
        <v>37652</v>
      </c>
      <c r="AO228" s="2">
        <v>37680</v>
      </c>
      <c r="AP228" s="2">
        <v>37711</v>
      </c>
      <c r="AQ228" s="2">
        <v>37741</v>
      </c>
      <c r="AR228" s="2">
        <v>37771</v>
      </c>
      <c r="AS228" s="2">
        <v>37802</v>
      </c>
      <c r="AT228" s="2">
        <v>37833</v>
      </c>
      <c r="AU228" s="2">
        <v>37862</v>
      </c>
      <c r="AV228" s="2">
        <v>37894</v>
      </c>
      <c r="AW228" s="2">
        <v>37925</v>
      </c>
      <c r="AX228" s="2">
        <v>37953</v>
      </c>
      <c r="AY228" s="2">
        <v>37986</v>
      </c>
      <c r="AZ228" s="2">
        <v>38016</v>
      </c>
      <c r="BA228" s="2">
        <v>38044</v>
      </c>
      <c r="BB228" s="2">
        <v>38077</v>
      </c>
      <c r="BC228" s="2">
        <v>38107</v>
      </c>
      <c r="BD228" s="2">
        <v>38138</v>
      </c>
      <c r="BE228" s="2">
        <v>38168</v>
      </c>
      <c r="BF228" s="2">
        <v>38198</v>
      </c>
      <c r="BG228" s="2">
        <v>38230</v>
      </c>
      <c r="BH228" s="2">
        <v>38260</v>
      </c>
      <c r="BI228" s="2">
        <v>38289</v>
      </c>
      <c r="BJ228" s="2">
        <v>38321</v>
      </c>
      <c r="BK228" s="2">
        <v>38352</v>
      </c>
      <c r="BL228" s="2">
        <v>38383</v>
      </c>
      <c r="BM228" s="2">
        <v>38411</v>
      </c>
      <c r="BN228" s="2">
        <v>38442</v>
      </c>
      <c r="BO228" s="2">
        <v>38471</v>
      </c>
      <c r="BP228" s="2">
        <v>38503</v>
      </c>
      <c r="BQ228" s="2">
        <v>38533</v>
      </c>
      <c r="BR228" s="2">
        <v>38562</v>
      </c>
      <c r="BS228" s="2">
        <v>38595</v>
      </c>
      <c r="BT228" s="2">
        <v>38625</v>
      </c>
      <c r="BU228" s="2">
        <v>38656</v>
      </c>
      <c r="BV228" s="2">
        <v>38686</v>
      </c>
      <c r="BW228" s="2">
        <v>38716</v>
      </c>
      <c r="BX228" s="2">
        <v>38748</v>
      </c>
      <c r="BY228" s="2">
        <v>38776</v>
      </c>
      <c r="BZ228" s="2">
        <v>38807</v>
      </c>
      <c r="CA228" s="2">
        <v>38835</v>
      </c>
      <c r="CB228" s="2">
        <v>38868</v>
      </c>
      <c r="CC228" s="2">
        <v>38898</v>
      </c>
      <c r="CD228" s="2">
        <v>38929</v>
      </c>
      <c r="CE228" s="2">
        <v>38960</v>
      </c>
      <c r="CF228" s="2">
        <v>38989</v>
      </c>
      <c r="CG228" s="2">
        <v>39021</v>
      </c>
      <c r="CH228" s="2">
        <v>39051</v>
      </c>
      <c r="CI228" s="2">
        <v>39080</v>
      </c>
      <c r="CJ228" s="2">
        <v>39113</v>
      </c>
      <c r="CK228" s="2">
        <v>39141</v>
      </c>
      <c r="CL228" s="2">
        <v>39171</v>
      </c>
      <c r="CM228" s="2">
        <v>39202</v>
      </c>
      <c r="CN228" s="2">
        <v>39233</v>
      </c>
      <c r="CO228" s="2">
        <v>39262</v>
      </c>
      <c r="CP228" s="2">
        <v>39294</v>
      </c>
      <c r="CQ228" s="2">
        <v>39325</v>
      </c>
      <c r="CR228" s="2">
        <v>39353</v>
      </c>
      <c r="CS228" s="2">
        <v>39386</v>
      </c>
      <c r="CT228" s="2">
        <v>39416</v>
      </c>
      <c r="CU228" s="2">
        <v>39447</v>
      </c>
      <c r="CV228" s="2">
        <v>39478</v>
      </c>
      <c r="CW228" s="2">
        <v>39507</v>
      </c>
      <c r="CX228" s="2">
        <v>39538</v>
      </c>
      <c r="CY228" s="2">
        <v>39568</v>
      </c>
      <c r="CZ228" s="2">
        <v>39598</v>
      </c>
      <c r="DA228" s="2">
        <v>39629</v>
      </c>
      <c r="DB228" s="2">
        <v>39660</v>
      </c>
      <c r="DC228" s="2">
        <v>39689</v>
      </c>
      <c r="DD228" s="2">
        <v>39721</v>
      </c>
      <c r="DE228" s="2">
        <v>39752</v>
      </c>
      <c r="DF228" s="2">
        <v>39780</v>
      </c>
      <c r="DG228" s="2">
        <v>39813</v>
      </c>
      <c r="DH228" s="2">
        <v>39843</v>
      </c>
      <c r="DI228" s="2">
        <v>39871</v>
      </c>
      <c r="DJ228" s="2">
        <v>39903</v>
      </c>
      <c r="DK228" s="2">
        <v>39933</v>
      </c>
      <c r="DL228" s="2">
        <v>39962</v>
      </c>
      <c r="DM228" s="2">
        <v>39994</v>
      </c>
      <c r="DN228" s="2">
        <v>40025</v>
      </c>
      <c r="DO228" s="2">
        <v>40056</v>
      </c>
      <c r="DP228" s="2">
        <v>40086</v>
      </c>
      <c r="DQ228" s="2">
        <v>40116</v>
      </c>
      <c r="DR228" s="2">
        <v>40147</v>
      </c>
      <c r="DS228" s="2">
        <v>40178</v>
      </c>
      <c r="DT228" s="2">
        <v>40207</v>
      </c>
      <c r="DU228" s="2">
        <v>40235</v>
      </c>
      <c r="DV228" s="2">
        <v>40268</v>
      </c>
      <c r="DW228" s="2">
        <v>40298</v>
      </c>
      <c r="DX228" s="2">
        <v>40329</v>
      </c>
      <c r="DY228" s="2">
        <v>40359</v>
      </c>
      <c r="DZ228" s="2">
        <v>40389</v>
      </c>
      <c r="EA228" s="2">
        <v>40421</v>
      </c>
      <c r="EB228" s="2">
        <v>40451</v>
      </c>
      <c r="EC228" s="2">
        <v>40480</v>
      </c>
      <c r="ED228" s="2">
        <v>40512</v>
      </c>
      <c r="EE228" s="2">
        <v>40543</v>
      </c>
      <c r="EF228" s="2">
        <v>40574</v>
      </c>
      <c r="EG228" s="2">
        <v>40602</v>
      </c>
      <c r="EH228" s="2">
        <v>40633</v>
      </c>
      <c r="EI228" s="2">
        <v>40662</v>
      </c>
      <c r="EJ228" s="2">
        <v>40694</v>
      </c>
      <c r="EK228" s="2">
        <v>40724</v>
      </c>
      <c r="EL228" s="2">
        <v>40753</v>
      </c>
      <c r="EM228" s="2">
        <v>40786</v>
      </c>
      <c r="EN228" s="2">
        <v>40816</v>
      </c>
      <c r="EO228" s="2">
        <v>40847</v>
      </c>
      <c r="EP228" s="2">
        <v>40877</v>
      </c>
      <c r="EQ228" s="2">
        <v>40907</v>
      </c>
      <c r="ER228" s="2">
        <v>40939</v>
      </c>
      <c r="ES228" s="2">
        <v>40968</v>
      </c>
      <c r="ET228" s="2">
        <v>40998</v>
      </c>
      <c r="EU228" s="2">
        <v>41029</v>
      </c>
      <c r="EV228" s="2">
        <v>41060</v>
      </c>
      <c r="EW228" s="2">
        <v>41089</v>
      </c>
      <c r="EX228" s="2">
        <v>41121</v>
      </c>
      <c r="EY228" s="2">
        <v>41152</v>
      </c>
      <c r="EZ228" s="2">
        <v>41180</v>
      </c>
      <c r="FA228" s="2">
        <v>41213</v>
      </c>
      <c r="FB228" s="2">
        <v>41243</v>
      </c>
      <c r="FC228" s="2">
        <v>41274</v>
      </c>
      <c r="FD228" s="2">
        <v>41305</v>
      </c>
      <c r="FE228" s="2">
        <v>41333</v>
      </c>
      <c r="FF228" s="2">
        <v>41362</v>
      </c>
      <c r="FG228" s="2">
        <v>41394</v>
      </c>
      <c r="FH228" s="2">
        <v>41425</v>
      </c>
      <c r="FI228" s="2">
        <v>41453</v>
      </c>
      <c r="FJ228" s="2">
        <v>41486</v>
      </c>
      <c r="FK228" s="2">
        <v>41516</v>
      </c>
      <c r="FL228" s="2">
        <v>41547</v>
      </c>
      <c r="FM228" s="2">
        <v>41578</v>
      </c>
      <c r="FN228" s="2">
        <v>41607</v>
      </c>
      <c r="FO228" s="2">
        <v>41639</v>
      </c>
      <c r="FP228" s="2">
        <v>41670</v>
      </c>
      <c r="FQ228" s="2">
        <v>41698</v>
      </c>
      <c r="FR228" s="2">
        <v>41729</v>
      </c>
      <c r="FS228" s="2">
        <v>41759</v>
      </c>
      <c r="FT228" s="2">
        <v>41789</v>
      </c>
      <c r="FU228" s="2">
        <v>41820</v>
      </c>
      <c r="FV228" s="2">
        <v>41851</v>
      </c>
      <c r="FW228" s="2">
        <v>41880</v>
      </c>
      <c r="FX228" s="2">
        <v>41912</v>
      </c>
      <c r="FY228" s="2">
        <v>41943</v>
      </c>
      <c r="FZ228" s="2">
        <v>41971</v>
      </c>
      <c r="GA228" s="2">
        <v>42004</v>
      </c>
      <c r="GB228" s="2">
        <v>42034</v>
      </c>
      <c r="GC228" s="2">
        <v>42062</v>
      </c>
      <c r="GD228" s="2">
        <v>42094</v>
      </c>
      <c r="GE228" s="2">
        <v>42124</v>
      </c>
      <c r="GF228" s="2">
        <v>42153</v>
      </c>
      <c r="GG228" s="2">
        <v>42185</v>
      </c>
      <c r="GH228" s="2">
        <v>42216</v>
      </c>
      <c r="GI228" s="2">
        <v>42247</v>
      </c>
      <c r="GJ228" s="2">
        <v>42277</v>
      </c>
      <c r="GK228" s="2">
        <v>42307</v>
      </c>
      <c r="GL228" s="2">
        <v>42338</v>
      </c>
      <c r="GM228" s="2">
        <v>42369</v>
      </c>
      <c r="GN228" s="2">
        <v>42398</v>
      </c>
      <c r="GO228" s="2">
        <v>42429</v>
      </c>
      <c r="GP228" s="2">
        <v>42460</v>
      </c>
      <c r="GQ228" s="2">
        <v>42489</v>
      </c>
      <c r="GR228" s="2">
        <v>42521</v>
      </c>
      <c r="GS228" s="2">
        <v>42551</v>
      </c>
      <c r="GT228" s="2">
        <v>42580</v>
      </c>
      <c r="GU228" s="2">
        <v>42613</v>
      </c>
      <c r="GV228" s="2">
        <v>42643</v>
      </c>
      <c r="GW228" s="2">
        <v>42674</v>
      </c>
      <c r="GX228" s="2">
        <v>42704</v>
      </c>
      <c r="GY228" s="2">
        <v>42734</v>
      </c>
      <c r="GZ228" s="2">
        <v>42766</v>
      </c>
      <c r="HA228" s="2">
        <v>42794</v>
      </c>
      <c r="HB228" s="2">
        <v>42825</v>
      </c>
      <c r="HC228" s="2">
        <v>42853</v>
      </c>
      <c r="HD228" s="2">
        <v>42886</v>
      </c>
      <c r="HE228" s="2">
        <v>42916</v>
      </c>
      <c r="HF228" s="2">
        <v>42947</v>
      </c>
      <c r="HG228" s="2">
        <v>42978</v>
      </c>
      <c r="HH228" s="2">
        <v>43007</v>
      </c>
      <c r="HI228" s="2">
        <v>43039</v>
      </c>
      <c r="HJ228" s="2">
        <v>43069</v>
      </c>
      <c r="HK228" s="2">
        <v>43098</v>
      </c>
      <c r="HL228" s="2">
        <v>43131</v>
      </c>
      <c r="HM228" s="2">
        <v>43159</v>
      </c>
      <c r="HN228" s="2">
        <v>43189</v>
      </c>
      <c r="HO228" s="2">
        <v>43220</v>
      </c>
      <c r="HP228" s="2">
        <v>43251</v>
      </c>
      <c r="HQ228" s="2">
        <v>43280</v>
      </c>
      <c r="HR228" s="2">
        <v>43312</v>
      </c>
      <c r="HS228" s="2">
        <v>43343</v>
      </c>
      <c r="HT228" s="2">
        <v>43371</v>
      </c>
      <c r="HU228" s="2">
        <v>43404</v>
      </c>
      <c r="HV228" s="2">
        <v>43434</v>
      </c>
      <c r="HW228" s="2">
        <v>43465</v>
      </c>
      <c r="HX228" s="2">
        <v>43496</v>
      </c>
      <c r="HY228" s="2">
        <v>43524</v>
      </c>
      <c r="HZ228" s="2">
        <v>43553</v>
      </c>
      <c r="IA228" s="2">
        <v>43585</v>
      </c>
      <c r="IB228" s="2">
        <v>43616</v>
      </c>
      <c r="IC228" s="2">
        <v>43644</v>
      </c>
      <c r="ID228" s="2">
        <v>43677</v>
      </c>
      <c r="IE228" s="2">
        <v>43707</v>
      </c>
      <c r="IF228" s="2">
        <v>43738</v>
      </c>
      <c r="IG228" s="2">
        <v>43769</v>
      </c>
      <c r="IH228" s="2">
        <v>43798</v>
      </c>
      <c r="II228" s="2">
        <v>43830</v>
      </c>
      <c r="IJ228" s="2">
        <v>43861</v>
      </c>
      <c r="IK228" s="2">
        <v>43889</v>
      </c>
      <c r="IL228" s="2">
        <v>43921</v>
      </c>
      <c r="IM228" s="2">
        <v>43951</v>
      </c>
      <c r="IN228" s="2">
        <v>43980</v>
      </c>
      <c r="IO228" s="2">
        <v>44012</v>
      </c>
      <c r="IP228" s="2">
        <v>44043</v>
      </c>
      <c r="IQ228" s="2">
        <v>44074</v>
      </c>
      <c r="IR228" s="2">
        <v>44104</v>
      </c>
      <c r="IS228" s="2">
        <v>44134</v>
      </c>
      <c r="IT228" s="2">
        <v>44165</v>
      </c>
      <c r="IU228" s="2">
        <v>44196</v>
      </c>
      <c r="IV228" s="2">
        <v>44225</v>
      </c>
      <c r="IW228" s="2">
        <v>44253</v>
      </c>
      <c r="IX228" s="2">
        <v>44286</v>
      </c>
      <c r="IY228" s="2">
        <v>44316</v>
      </c>
      <c r="IZ228" s="2">
        <v>44347</v>
      </c>
      <c r="JA228" s="2">
        <v>44377</v>
      </c>
      <c r="JB228" s="2">
        <v>44407</v>
      </c>
      <c r="JC228" s="2">
        <v>44439</v>
      </c>
      <c r="JD228" s="2">
        <v>44469</v>
      </c>
      <c r="JE228" s="2">
        <v>44498</v>
      </c>
      <c r="JF228" s="2">
        <v>44530</v>
      </c>
      <c r="JG228" s="2">
        <v>44561</v>
      </c>
      <c r="JH228" s="2">
        <v>44592</v>
      </c>
      <c r="JI228" s="2">
        <v>44620</v>
      </c>
      <c r="JJ228" s="2">
        <v>44651</v>
      </c>
      <c r="JK228" s="2">
        <v>44680</v>
      </c>
      <c r="JL228" s="2">
        <v>44712</v>
      </c>
      <c r="JM228" s="2">
        <v>44742</v>
      </c>
      <c r="JN228" s="2">
        <v>44771</v>
      </c>
      <c r="JO228" s="2">
        <v>44804</v>
      </c>
      <c r="JP228" s="2">
        <v>44834</v>
      </c>
      <c r="JQ228" s="2">
        <v>44865</v>
      </c>
    </row>
    <row r="229" spans="1:277" x14ac:dyDescent="0.25">
      <c r="A229" s="4"/>
      <c r="D229" s="3">
        <v>104994000</v>
      </c>
      <c r="E229">
        <v>69783700</v>
      </c>
      <c r="F229">
        <v>78477900</v>
      </c>
      <c r="G229">
        <v>60919300</v>
      </c>
      <c r="H229">
        <v>60726100</v>
      </c>
      <c r="I229">
        <v>45960500</v>
      </c>
      <c r="J229">
        <v>50158200</v>
      </c>
      <c r="K229">
        <v>66020700</v>
      </c>
      <c r="L229">
        <v>56602700</v>
      </c>
      <c r="M229">
        <v>83950000</v>
      </c>
      <c r="N229">
        <v>55622000</v>
      </c>
      <c r="O229">
        <v>78984500</v>
      </c>
      <c r="P229">
        <v>82155200</v>
      </c>
      <c r="Q229">
        <v>52416200</v>
      </c>
      <c r="R229">
        <v>65600100</v>
      </c>
      <c r="S229">
        <v>59712000</v>
      </c>
      <c r="T229">
        <v>74835300</v>
      </c>
      <c r="U229">
        <v>68667900</v>
      </c>
      <c r="V229">
        <v>65683300</v>
      </c>
      <c r="W229">
        <v>50930100</v>
      </c>
      <c r="X229">
        <v>58988100</v>
      </c>
      <c r="Y229">
        <v>73422500</v>
      </c>
      <c r="Z229">
        <v>56938300</v>
      </c>
      <c r="AA229">
        <v>57560100</v>
      </c>
      <c r="AB229">
        <v>63837500</v>
      </c>
      <c r="AC229">
        <v>57873300</v>
      </c>
      <c r="AD229">
        <v>78532200</v>
      </c>
      <c r="AE229">
        <v>70364000</v>
      </c>
      <c r="AF229">
        <v>117051900</v>
      </c>
      <c r="AG229">
        <v>131638300</v>
      </c>
      <c r="AH229">
        <v>131730300</v>
      </c>
      <c r="AI229">
        <v>74179000</v>
      </c>
      <c r="AJ229">
        <v>89781700</v>
      </c>
      <c r="AK229">
        <v>95324300</v>
      </c>
      <c r="AL229">
        <v>67086700</v>
      </c>
      <c r="AM229">
        <v>80385000</v>
      </c>
      <c r="AN229">
        <v>94275200</v>
      </c>
      <c r="AO229">
        <v>69456900</v>
      </c>
      <c r="AP229">
        <v>66298900</v>
      </c>
      <c r="AQ229">
        <v>61459800</v>
      </c>
      <c r="AR229">
        <v>66834200</v>
      </c>
      <c r="AS229">
        <v>60221300</v>
      </c>
      <c r="AT229">
        <v>80509600</v>
      </c>
      <c r="AU229">
        <v>71498700</v>
      </c>
      <c r="AV229">
        <v>64689800</v>
      </c>
      <c r="AW229">
        <v>74868100</v>
      </c>
      <c r="AX229">
        <v>58084300</v>
      </c>
      <c r="AY229">
        <v>61147600</v>
      </c>
      <c r="AZ229">
        <v>84645700</v>
      </c>
      <c r="BA229">
        <v>65510700</v>
      </c>
      <c r="BB229">
        <v>92191300</v>
      </c>
      <c r="BC229">
        <v>98766800</v>
      </c>
      <c r="BD229">
        <v>56623400</v>
      </c>
      <c r="BE229">
        <v>68110900</v>
      </c>
      <c r="BF229">
        <v>57496500</v>
      </c>
      <c r="BG229">
        <v>49305400</v>
      </c>
      <c r="BH229">
        <v>56574000</v>
      </c>
      <c r="BI229">
        <v>65127100</v>
      </c>
      <c r="BJ229">
        <v>71033400</v>
      </c>
      <c r="BK229">
        <v>66316200</v>
      </c>
      <c r="BL229">
        <v>70958300</v>
      </c>
      <c r="BM229">
        <v>54150200</v>
      </c>
      <c r="BN229">
        <v>68652400</v>
      </c>
      <c r="BO229">
        <v>71896200</v>
      </c>
      <c r="BP229">
        <v>53024000</v>
      </c>
      <c r="BQ229">
        <v>51641400</v>
      </c>
      <c r="BR229">
        <v>78611000</v>
      </c>
      <c r="BS229">
        <v>53946600</v>
      </c>
      <c r="BT229">
        <v>87622700</v>
      </c>
      <c r="BU229">
        <v>83490200</v>
      </c>
      <c r="BV229">
        <v>97178900</v>
      </c>
      <c r="BW229">
        <v>88487600</v>
      </c>
      <c r="BX229">
        <v>93481600</v>
      </c>
      <c r="BY229">
        <v>72370900</v>
      </c>
      <c r="BZ229">
        <v>82393600</v>
      </c>
      <c r="CA229">
        <v>62730500</v>
      </c>
      <c r="CB229">
        <v>70721400</v>
      </c>
      <c r="CC229">
        <v>70597500</v>
      </c>
      <c r="CD229">
        <v>83833800</v>
      </c>
      <c r="CE229">
        <v>72019400</v>
      </c>
      <c r="CF229">
        <v>62137100</v>
      </c>
      <c r="CG229">
        <v>79262700</v>
      </c>
      <c r="CH229">
        <v>66420300</v>
      </c>
      <c r="CI229">
        <v>55450800</v>
      </c>
      <c r="CJ229">
        <v>87913100</v>
      </c>
      <c r="CK229">
        <v>60978700</v>
      </c>
      <c r="CL229">
        <v>110428100</v>
      </c>
      <c r="CM229">
        <v>65812600</v>
      </c>
      <c r="CN229">
        <v>61832100</v>
      </c>
      <c r="CO229">
        <v>71394500</v>
      </c>
      <c r="CP229">
        <v>72449500</v>
      </c>
      <c r="CQ229">
        <v>80463100</v>
      </c>
      <c r="CR229">
        <v>52570900</v>
      </c>
      <c r="CS229">
        <v>68821400</v>
      </c>
      <c r="CT229">
        <v>56722200</v>
      </c>
      <c r="CU229">
        <v>48643400</v>
      </c>
      <c r="CV229">
        <v>78843700</v>
      </c>
      <c r="CW229">
        <v>55760000</v>
      </c>
      <c r="CX229">
        <v>60162400</v>
      </c>
      <c r="CY229">
        <v>63177500</v>
      </c>
      <c r="CZ229">
        <v>50336200</v>
      </c>
      <c r="DA229">
        <v>36543200</v>
      </c>
      <c r="DB229">
        <v>52266100</v>
      </c>
      <c r="DC229">
        <v>31977500</v>
      </c>
      <c r="DD229">
        <v>52406500</v>
      </c>
      <c r="DE229">
        <v>80974900</v>
      </c>
      <c r="DF229">
        <v>56701900</v>
      </c>
      <c r="DG229">
        <v>50356800</v>
      </c>
      <c r="DH229">
        <v>54034300</v>
      </c>
      <c r="DI229">
        <v>49924000</v>
      </c>
      <c r="DJ229">
        <v>59208300</v>
      </c>
      <c r="DK229">
        <v>63119700</v>
      </c>
      <c r="DL229">
        <v>42947500</v>
      </c>
      <c r="DM229">
        <v>50371400</v>
      </c>
      <c r="DN229">
        <v>51629500</v>
      </c>
      <c r="DO229">
        <v>48598300</v>
      </c>
      <c r="DP229">
        <v>59094200</v>
      </c>
      <c r="DQ229">
        <v>58602900</v>
      </c>
      <c r="DR229">
        <v>39737500</v>
      </c>
      <c r="DS229">
        <v>41218400</v>
      </c>
      <c r="DT229">
        <v>39337500</v>
      </c>
      <c r="DU229">
        <v>52975900</v>
      </c>
      <c r="DV229">
        <v>52291000</v>
      </c>
      <c r="DW229">
        <v>47710400</v>
      </c>
      <c r="DX229">
        <v>62468700</v>
      </c>
      <c r="DY229">
        <v>58753200</v>
      </c>
      <c r="DZ229">
        <v>42656000</v>
      </c>
      <c r="EA229">
        <v>40286300</v>
      </c>
      <c r="EB229">
        <v>34304148</v>
      </c>
      <c r="EC229">
        <v>38408168</v>
      </c>
      <c r="ED229">
        <v>49832176</v>
      </c>
      <c r="EE229">
        <v>44047458</v>
      </c>
      <c r="EF229">
        <v>54209699</v>
      </c>
      <c r="EG229">
        <v>47726458</v>
      </c>
      <c r="EH229">
        <v>50773962</v>
      </c>
      <c r="EI229">
        <v>43352743</v>
      </c>
      <c r="EJ229">
        <v>41651253</v>
      </c>
      <c r="EK229">
        <v>40042913</v>
      </c>
      <c r="EL229">
        <v>33983816</v>
      </c>
      <c r="EM229">
        <v>66585211</v>
      </c>
      <c r="EN229">
        <v>45926068</v>
      </c>
      <c r="EO229">
        <v>47676766</v>
      </c>
      <c r="EP229">
        <v>36058283</v>
      </c>
      <c r="EQ229">
        <v>40714049</v>
      </c>
      <c r="ER229">
        <v>35861362</v>
      </c>
      <c r="ES229">
        <v>33046927</v>
      </c>
      <c r="ET229">
        <v>43525200</v>
      </c>
      <c r="EU229">
        <v>34849013</v>
      </c>
      <c r="EV229">
        <v>38173022</v>
      </c>
      <c r="EW229">
        <v>32084286</v>
      </c>
      <c r="EX229">
        <v>31665026</v>
      </c>
      <c r="EY229">
        <v>21862285</v>
      </c>
      <c r="EZ229">
        <v>32085818</v>
      </c>
      <c r="FA229">
        <v>41330431</v>
      </c>
      <c r="FB229">
        <v>34071341</v>
      </c>
      <c r="FC229">
        <v>34504852</v>
      </c>
      <c r="FD229">
        <v>74048982</v>
      </c>
      <c r="FE229">
        <v>43653886</v>
      </c>
      <c r="FF229">
        <v>41281295</v>
      </c>
      <c r="FG229">
        <v>39479926</v>
      </c>
      <c r="FH229">
        <v>41796205</v>
      </c>
      <c r="FI229">
        <v>41272541</v>
      </c>
      <c r="FJ229">
        <v>43149527</v>
      </c>
      <c r="FK229">
        <v>36617671</v>
      </c>
      <c r="FL229">
        <v>46738175</v>
      </c>
      <c r="FM229">
        <v>51751702</v>
      </c>
      <c r="FN229">
        <v>33006470</v>
      </c>
      <c r="FO229">
        <v>36402741</v>
      </c>
      <c r="FP229">
        <v>40710671</v>
      </c>
      <c r="FQ229">
        <v>43561324</v>
      </c>
      <c r="FR229">
        <v>52952639</v>
      </c>
      <c r="FS229">
        <v>39184190</v>
      </c>
      <c r="FT229">
        <v>28697478</v>
      </c>
      <c r="FU229">
        <v>32192335</v>
      </c>
      <c r="FV229">
        <v>32695562</v>
      </c>
      <c r="FW229">
        <v>22109000</v>
      </c>
      <c r="FX229">
        <v>25355199</v>
      </c>
      <c r="FY229">
        <v>36037731</v>
      </c>
      <c r="FZ229">
        <v>24150149</v>
      </c>
      <c r="GA229">
        <v>31433229</v>
      </c>
      <c r="GB229">
        <v>30433349</v>
      </c>
      <c r="GC229">
        <v>32920123</v>
      </c>
      <c r="GD229">
        <v>37181558</v>
      </c>
      <c r="GE229">
        <v>28160549</v>
      </c>
      <c r="GF229">
        <v>24638037</v>
      </c>
      <c r="GG229">
        <v>32246791</v>
      </c>
      <c r="GH229">
        <v>31108235</v>
      </c>
      <c r="GI229">
        <v>39633002</v>
      </c>
      <c r="GJ229">
        <v>44255528</v>
      </c>
      <c r="GK229">
        <v>49380797</v>
      </c>
      <c r="GL229">
        <v>35786000</v>
      </c>
      <c r="GM229">
        <v>37321404</v>
      </c>
      <c r="GN229">
        <v>43690205</v>
      </c>
      <c r="GO229">
        <v>36312686</v>
      </c>
      <c r="GP229">
        <v>39842809</v>
      </c>
      <c r="GQ229">
        <v>40507082</v>
      </c>
      <c r="GR229">
        <v>61139176</v>
      </c>
      <c r="GS229">
        <v>60196848</v>
      </c>
      <c r="GT229">
        <v>55171483</v>
      </c>
      <c r="GU229">
        <v>58868981</v>
      </c>
      <c r="GV229">
        <v>47150391</v>
      </c>
      <c r="GW229">
        <v>49552959</v>
      </c>
      <c r="GX229">
        <v>49419232</v>
      </c>
      <c r="GY229">
        <v>49545685</v>
      </c>
      <c r="GZ229">
        <v>66107841</v>
      </c>
      <c r="HA229">
        <v>46651922</v>
      </c>
      <c r="HB229">
        <v>44873090</v>
      </c>
      <c r="HC229">
        <v>37393667</v>
      </c>
      <c r="HD229">
        <v>38717538</v>
      </c>
      <c r="HE229">
        <v>48431143</v>
      </c>
      <c r="HF229">
        <v>33149362</v>
      </c>
      <c r="HG229">
        <v>30292980</v>
      </c>
      <c r="HH229">
        <v>34473894</v>
      </c>
      <c r="HI229">
        <v>33495857</v>
      </c>
      <c r="HJ229">
        <v>32550093</v>
      </c>
      <c r="HK229">
        <v>37356675</v>
      </c>
      <c r="HL229">
        <v>40659861</v>
      </c>
      <c r="HM229">
        <v>36636776</v>
      </c>
      <c r="HN229">
        <v>39292705</v>
      </c>
      <c r="HO229">
        <v>37782792</v>
      </c>
      <c r="HP229">
        <v>34536537</v>
      </c>
      <c r="HQ229">
        <v>34759571</v>
      </c>
      <c r="HR229">
        <v>31327014</v>
      </c>
      <c r="HS229">
        <v>26281590</v>
      </c>
      <c r="HT229">
        <v>32179480</v>
      </c>
      <c r="HU229">
        <v>48072444</v>
      </c>
      <c r="HV229">
        <v>35304290</v>
      </c>
      <c r="HW229">
        <v>44962207</v>
      </c>
      <c r="HX229">
        <v>41992637</v>
      </c>
      <c r="HY229">
        <v>31701218</v>
      </c>
      <c r="HZ229">
        <v>36407563</v>
      </c>
      <c r="IA229">
        <v>31727708</v>
      </c>
      <c r="IB229">
        <v>28841641</v>
      </c>
      <c r="IC229">
        <v>36784067</v>
      </c>
      <c r="ID229">
        <v>26001463</v>
      </c>
      <c r="IE229">
        <v>31907505</v>
      </c>
      <c r="IF229">
        <v>25705993</v>
      </c>
      <c r="IG229">
        <v>34510387</v>
      </c>
      <c r="IH229">
        <v>33013594</v>
      </c>
      <c r="II229">
        <v>27818129</v>
      </c>
      <c r="IJ229">
        <v>32995051</v>
      </c>
      <c r="IK229">
        <v>33239238</v>
      </c>
      <c r="IL229">
        <v>79131224</v>
      </c>
      <c r="IM229">
        <v>47449683</v>
      </c>
      <c r="IN229">
        <v>36669083</v>
      </c>
      <c r="IO229">
        <v>39583608</v>
      </c>
      <c r="IP229">
        <v>27175719</v>
      </c>
      <c r="IQ229">
        <v>26583320</v>
      </c>
      <c r="IR229">
        <v>33334189</v>
      </c>
      <c r="IS229">
        <v>26676645</v>
      </c>
      <c r="IT229">
        <v>28671764</v>
      </c>
      <c r="IU229">
        <v>33731757</v>
      </c>
      <c r="IV229">
        <v>32251940</v>
      </c>
      <c r="IW229">
        <v>27130556</v>
      </c>
      <c r="IX229">
        <v>39901823</v>
      </c>
      <c r="IY229">
        <v>31189982</v>
      </c>
      <c r="IZ229">
        <v>33665000</v>
      </c>
      <c r="JA229">
        <v>54269425</v>
      </c>
      <c r="JB229">
        <v>32045841</v>
      </c>
      <c r="JC229">
        <v>26064499</v>
      </c>
      <c r="JD229">
        <v>33933695</v>
      </c>
      <c r="JE229">
        <v>37831211</v>
      </c>
      <c r="JF229">
        <v>34487279</v>
      </c>
      <c r="JG229">
        <v>37415799</v>
      </c>
      <c r="JH229">
        <v>43000136</v>
      </c>
      <c r="JI229">
        <v>34508849</v>
      </c>
      <c r="JJ229">
        <v>43260712</v>
      </c>
      <c r="JK229">
        <v>32938346</v>
      </c>
      <c r="JL229">
        <v>40730133</v>
      </c>
      <c r="JM229">
        <v>41727379</v>
      </c>
      <c r="JN229">
        <v>29496379</v>
      </c>
      <c r="JO229">
        <v>30457985</v>
      </c>
      <c r="JP229">
        <v>38133684</v>
      </c>
      <c r="JQ229">
        <v>46527000</v>
      </c>
    </row>
    <row r="230" spans="1:277" x14ac:dyDescent="0.25">
      <c r="A230" s="1" t="s">
        <v>116</v>
      </c>
      <c r="B230" t="s">
        <v>1157</v>
      </c>
      <c r="C230" t="s">
        <v>1185</v>
      </c>
      <c r="D230" s="2">
        <f>_xll.BDH(A230, "volume", B230, C230, "Direction", "H", "Period", "M","cols=12;rows=2")</f>
        <v>36556</v>
      </c>
      <c r="E230" s="2">
        <v>36585</v>
      </c>
      <c r="F230" s="2">
        <v>36616</v>
      </c>
      <c r="G230" s="2">
        <v>36644</v>
      </c>
      <c r="H230" s="2">
        <v>36677</v>
      </c>
      <c r="I230" s="2">
        <v>36707</v>
      </c>
      <c r="J230" s="2">
        <v>36738</v>
      </c>
      <c r="K230" s="2">
        <v>36769</v>
      </c>
      <c r="L230" s="2">
        <v>36798</v>
      </c>
      <c r="M230" s="2">
        <v>36830</v>
      </c>
      <c r="N230" s="2">
        <v>36860</v>
      </c>
      <c r="O230" s="2">
        <v>36889</v>
      </c>
    </row>
    <row r="231" spans="1:277" x14ac:dyDescent="0.25">
      <c r="A231" s="4"/>
      <c r="D231" s="3">
        <v>8284400</v>
      </c>
      <c r="E231">
        <v>5181200</v>
      </c>
      <c r="F231">
        <v>8967400</v>
      </c>
      <c r="G231">
        <v>4258300</v>
      </c>
      <c r="H231">
        <v>3540600</v>
      </c>
      <c r="I231">
        <v>3570500</v>
      </c>
      <c r="J231">
        <v>2927900</v>
      </c>
      <c r="K231">
        <v>5269800</v>
      </c>
      <c r="L231">
        <v>6254600</v>
      </c>
      <c r="M231">
        <v>16691500</v>
      </c>
      <c r="N231">
        <v>18129400</v>
      </c>
      <c r="O231">
        <v>10456500</v>
      </c>
    </row>
    <row r="232" spans="1:277" x14ac:dyDescent="0.25">
      <c r="A232" s="1" t="s">
        <v>117</v>
      </c>
      <c r="B232" t="s">
        <v>1157</v>
      </c>
      <c r="C232" t="s">
        <v>1183</v>
      </c>
      <c r="D232" s="2">
        <f>_xll.BDH(A232, "volume", B232, C232, "Direction", "H", "Period", "M","cols=84;rows=2")</f>
        <v>36556</v>
      </c>
      <c r="E232" s="2">
        <v>36585</v>
      </c>
      <c r="F232" s="2">
        <v>36616</v>
      </c>
      <c r="G232" s="2">
        <v>36644</v>
      </c>
      <c r="H232" s="2">
        <v>36677</v>
      </c>
      <c r="I232" s="2">
        <v>36707</v>
      </c>
      <c r="J232" s="2">
        <v>36738</v>
      </c>
      <c r="K232" s="2">
        <v>36769</v>
      </c>
      <c r="L232" s="2">
        <v>36798</v>
      </c>
      <c r="M232" s="2">
        <v>36830</v>
      </c>
      <c r="N232" s="2">
        <v>36860</v>
      </c>
      <c r="O232" s="2">
        <v>36889</v>
      </c>
      <c r="P232" s="2">
        <v>36922</v>
      </c>
      <c r="Q232" s="2">
        <v>36950</v>
      </c>
      <c r="R232" s="2">
        <v>36980</v>
      </c>
      <c r="S232" s="2">
        <v>37011</v>
      </c>
      <c r="T232" s="2">
        <v>37042</v>
      </c>
      <c r="U232" s="2">
        <v>37071</v>
      </c>
      <c r="V232" s="2">
        <v>37103</v>
      </c>
      <c r="W232" s="2">
        <v>37134</v>
      </c>
      <c r="X232" s="2">
        <v>37162</v>
      </c>
      <c r="Y232" s="2">
        <v>37195</v>
      </c>
      <c r="Z232" s="2">
        <v>37225</v>
      </c>
      <c r="AA232" s="2">
        <v>37256</v>
      </c>
      <c r="AB232" s="2">
        <v>37287</v>
      </c>
      <c r="AC232" s="2">
        <v>37315</v>
      </c>
      <c r="AD232" s="2">
        <v>37344</v>
      </c>
      <c r="AE232" s="2">
        <v>37376</v>
      </c>
      <c r="AF232" s="2">
        <v>37407</v>
      </c>
      <c r="AG232" s="2">
        <v>37435</v>
      </c>
      <c r="AH232" s="2">
        <v>37468</v>
      </c>
      <c r="AI232" s="2">
        <v>37498</v>
      </c>
      <c r="AJ232" s="2">
        <v>37529</v>
      </c>
      <c r="AK232" s="2">
        <v>37560</v>
      </c>
      <c r="AL232" s="2">
        <v>37589</v>
      </c>
      <c r="AM232" s="2">
        <v>37621</v>
      </c>
      <c r="AN232" s="2">
        <v>37652</v>
      </c>
      <c r="AO232" s="2">
        <v>37680</v>
      </c>
      <c r="AP232" s="2">
        <v>37711</v>
      </c>
      <c r="AQ232" s="2">
        <v>37741</v>
      </c>
      <c r="AR232" s="2">
        <v>37771</v>
      </c>
      <c r="AS232" s="2">
        <v>37802</v>
      </c>
      <c r="AT232" s="2">
        <v>37833</v>
      </c>
      <c r="AU232" s="2">
        <v>37862</v>
      </c>
      <c r="AV232" s="2">
        <v>37894</v>
      </c>
      <c r="AW232" s="2">
        <v>37925</v>
      </c>
      <c r="AX232" s="2">
        <v>37953</v>
      </c>
      <c r="AY232" s="2">
        <v>37986</v>
      </c>
      <c r="AZ232" s="2">
        <v>38016</v>
      </c>
      <c r="BA232" s="2">
        <v>38044</v>
      </c>
      <c r="BB232" s="2">
        <v>38077</v>
      </c>
      <c r="BC232" s="2">
        <v>38107</v>
      </c>
      <c r="BD232" s="2">
        <v>38138</v>
      </c>
      <c r="BE232" s="2">
        <v>38168</v>
      </c>
      <c r="BF232" s="2">
        <v>38198</v>
      </c>
      <c r="BG232" s="2">
        <v>38230</v>
      </c>
      <c r="BH232" s="2">
        <v>38260</v>
      </c>
      <c r="BI232" s="2">
        <v>38289</v>
      </c>
      <c r="BJ232" s="2">
        <v>38321</v>
      </c>
      <c r="BK232" s="2">
        <v>38352</v>
      </c>
      <c r="BL232" s="2">
        <v>38383</v>
      </c>
      <c r="BM232" s="2">
        <v>38411</v>
      </c>
      <c r="BN232" s="2">
        <v>38442</v>
      </c>
      <c r="BO232" s="2">
        <v>38471</v>
      </c>
      <c r="BP232" s="2">
        <v>38503</v>
      </c>
      <c r="BQ232" s="2">
        <v>38533</v>
      </c>
      <c r="BR232" s="2">
        <v>38562</v>
      </c>
      <c r="BS232" s="2">
        <v>38595</v>
      </c>
      <c r="BT232" s="2">
        <v>38625</v>
      </c>
      <c r="BU232" s="2">
        <v>38656</v>
      </c>
      <c r="BV232" s="2">
        <v>38686</v>
      </c>
      <c r="BW232" s="2">
        <v>38716</v>
      </c>
      <c r="BX232" s="2">
        <v>38748</v>
      </c>
      <c r="BY232" s="2">
        <v>38776</v>
      </c>
      <c r="BZ232" s="2">
        <v>38807</v>
      </c>
      <c r="CA232" s="2">
        <v>38835</v>
      </c>
      <c r="CB232" s="2">
        <v>38868</v>
      </c>
      <c r="CC232" s="2">
        <v>38898</v>
      </c>
      <c r="CD232" s="2">
        <v>38929</v>
      </c>
      <c r="CE232" s="2">
        <v>38960</v>
      </c>
      <c r="CF232" s="2">
        <v>38989</v>
      </c>
      <c r="CG232" s="2">
        <v>39021</v>
      </c>
      <c r="CH232" s="2">
        <v>39051</v>
      </c>
      <c r="CI232" s="2">
        <v>39080</v>
      </c>
    </row>
    <row r="233" spans="1:277" x14ac:dyDescent="0.25">
      <c r="A233" s="4"/>
      <c r="D233" s="3">
        <v>154802000</v>
      </c>
      <c r="E233">
        <v>197752000</v>
      </c>
      <c r="F233">
        <v>254782000</v>
      </c>
      <c r="G233">
        <v>203871200</v>
      </c>
      <c r="H233">
        <v>177688400</v>
      </c>
      <c r="I233">
        <v>177846400</v>
      </c>
      <c r="J233">
        <v>122201600</v>
      </c>
      <c r="K233">
        <v>94081200</v>
      </c>
      <c r="L233">
        <v>189142000</v>
      </c>
      <c r="M233">
        <v>221126600</v>
      </c>
      <c r="N233">
        <v>158851400</v>
      </c>
      <c r="O233">
        <v>183654000</v>
      </c>
      <c r="P233">
        <v>243788000</v>
      </c>
      <c r="Q233">
        <v>290414800</v>
      </c>
      <c r="R233">
        <v>261121200</v>
      </c>
      <c r="S233">
        <v>214589400</v>
      </c>
      <c r="T233">
        <v>152617600</v>
      </c>
      <c r="U233">
        <v>169520200</v>
      </c>
      <c r="V233">
        <v>188831200</v>
      </c>
      <c r="W233">
        <v>162597200</v>
      </c>
      <c r="X233">
        <v>163989200</v>
      </c>
      <c r="Y233">
        <v>223574600</v>
      </c>
      <c r="Z233">
        <v>154663000</v>
      </c>
      <c r="AA233">
        <v>151234200</v>
      </c>
      <c r="AB233">
        <v>158107400</v>
      </c>
      <c r="AC233">
        <v>123742200</v>
      </c>
      <c r="AD233">
        <v>138475000</v>
      </c>
      <c r="AE233">
        <v>155389400</v>
      </c>
      <c r="AF233">
        <v>195230200</v>
      </c>
      <c r="AG233">
        <v>254120000</v>
      </c>
      <c r="AH233">
        <v>169137000</v>
      </c>
      <c r="AI233">
        <v>160737200</v>
      </c>
      <c r="AJ233">
        <v>121308400</v>
      </c>
      <c r="AK233">
        <v>166536000</v>
      </c>
      <c r="AL233">
        <v>124134400</v>
      </c>
      <c r="AM233">
        <v>120920400</v>
      </c>
      <c r="AN233">
        <v>105301400</v>
      </c>
      <c r="AO233">
        <v>87635200</v>
      </c>
      <c r="AP233">
        <v>162692800</v>
      </c>
      <c r="AQ233">
        <v>91324600</v>
      </c>
      <c r="AR233">
        <v>81279000</v>
      </c>
      <c r="AS233">
        <v>136938600</v>
      </c>
      <c r="AT233">
        <v>74447200</v>
      </c>
      <c r="AU233">
        <v>59002200</v>
      </c>
      <c r="AV233">
        <v>98338600</v>
      </c>
      <c r="AW233">
        <v>71186200</v>
      </c>
      <c r="AX233">
        <v>77450584</v>
      </c>
      <c r="AY233">
        <v>80942508</v>
      </c>
      <c r="AZ233">
        <v>88421362</v>
      </c>
      <c r="BA233">
        <v>57803826</v>
      </c>
      <c r="BB233">
        <v>81300758</v>
      </c>
      <c r="BC233">
        <v>47681802</v>
      </c>
      <c r="BD233">
        <v>57359762</v>
      </c>
      <c r="BE233">
        <v>63288546</v>
      </c>
      <c r="BF233">
        <v>56649822</v>
      </c>
      <c r="BG233">
        <v>36849808</v>
      </c>
      <c r="BH233">
        <v>60172758</v>
      </c>
      <c r="BI233">
        <v>57824366</v>
      </c>
      <c r="BJ233">
        <v>45967824</v>
      </c>
      <c r="BK233">
        <v>58875862</v>
      </c>
      <c r="BL233">
        <v>53254944</v>
      </c>
      <c r="BM233">
        <v>49805184</v>
      </c>
      <c r="BN233">
        <v>64642212</v>
      </c>
      <c r="BO233">
        <v>100079860</v>
      </c>
      <c r="BP233">
        <v>63537581</v>
      </c>
      <c r="BQ233">
        <v>74781456</v>
      </c>
      <c r="BR233">
        <v>61009181</v>
      </c>
      <c r="BS233">
        <v>72432899</v>
      </c>
      <c r="BT233">
        <v>62189192</v>
      </c>
      <c r="BU233">
        <v>76510238</v>
      </c>
      <c r="BV233">
        <v>45512698</v>
      </c>
      <c r="BW233">
        <v>106767196</v>
      </c>
      <c r="BX233">
        <v>78380235</v>
      </c>
      <c r="BY233">
        <v>61763288</v>
      </c>
      <c r="BZ233">
        <v>90409345</v>
      </c>
      <c r="CA233">
        <v>59575264</v>
      </c>
      <c r="CB233">
        <v>130412855</v>
      </c>
      <c r="CC233">
        <v>148254810</v>
      </c>
      <c r="CD233">
        <v>70481246</v>
      </c>
      <c r="CE233">
        <v>54980903</v>
      </c>
      <c r="CF233">
        <v>66328022</v>
      </c>
      <c r="CG233">
        <v>53056587</v>
      </c>
      <c r="CH233">
        <v>42927469</v>
      </c>
      <c r="CI233">
        <v>58001809</v>
      </c>
    </row>
    <row r="234" spans="1:277" x14ac:dyDescent="0.25">
      <c r="A234" s="1" t="s">
        <v>118</v>
      </c>
      <c r="B234" t="s">
        <v>1157</v>
      </c>
      <c r="C234" t="s">
        <v>1188</v>
      </c>
      <c r="D234" s="2">
        <f>_xll.BDH(A234, "volume", B234, C234, "Direction", "H", "Period", "M","cols=147;rows=2")</f>
        <v>36556</v>
      </c>
      <c r="E234" s="2">
        <v>36585</v>
      </c>
      <c r="F234" s="2">
        <v>36616</v>
      </c>
      <c r="G234" s="2">
        <v>36644</v>
      </c>
      <c r="H234" s="2">
        <v>36677</v>
      </c>
      <c r="I234" s="2">
        <v>36707</v>
      </c>
      <c r="J234" s="2">
        <v>36738</v>
      </c>
      <c r="K234" s="2">
        <v>36769</v>
      </c>
      <c r="L234" s="2">
        <v>36798</v>
      </c>
      <c r="M234" s="2">
        <v>36830</v>
      </c>
      <c r="N234" s="2">
        <v>36860</v>
      </c>
      <c r="O234" s="2">
        <v>36889</v>
      </c>
      <c r="P234" s="2">
        <v>36922</v>
      </c>
      <c r="Q234" s="2">
        <v>36950</v>
      </c>
      <c r="R234" s="2">
        <v>36980</v>
      </c>
      <c r="S234" s="2">
        <v>37011</v>
      </c>
      <c r="T234" s="2">
        <v>37042</v>
      </c>
      <c r="U234" s="2">
        <v>37071</v>
      </c>
      <c r="V234" s="2">
        <v>37103</v>
      </c>
      <c r="W234" s="2">
        <v>37134</v>
      </c>
      <c r="X234" s="2">
        <v>37162</v>
      </c>
      <c r="Y234" s="2">
        <v>37195</v>
      </c>
      <c r="Z234" s="2">
        <v>37225</v>
      </c>
      <c r="AA234" s="2">
        <v>37256</v>
      </c>
      <c r="AB234" s="2">
        <v>37287</v>
      </c>
      <c r="AC234" s="2">
        <v>37315</v>
      </c>
      <c r="AD234" s="2">
        <v>37344</v>
      </c>
      <c r="AE234" s="2">
        <v>37376</v>
      </c>
      <c r="AF234" s="2">
        <v>37407</v>
      </c>
      <c r="AG234" s="2">
        <v>37435</v>
      </c>
      <c r="AH234" s="2">
        <v>37468</v>
      </c>
      <c r="AI234" s="2">
        <v>37498</v>
      </c>
      <c r="AJ234" s="2">
        <v>37529</v>
      </c>
      <c r="AK234" s="2">
        <v>37560</v>
      </c>
      <c r="AL234" s="2">
        <v>37589</v>
      </c>
      <c r="AM234" s="2">
        <v>37621</v>
      </c>
      <c r="AN234" s="2">
        <v>37652</v>
      </c>
      <c r="AO234" s="2">
        <v>37680</v>
      </c>
      <c r="AP234" s="2">
        <v>37711</v>
      </c>
      <c r="AQ234" s="2">
        <v>37741</v>
      </c>
      <c r="AR234" s="2">
        <v>37771</v>
      </c>
      <c r="AS234" s="2">
        <v>37802</v>
      </c>
      <c r="AT234" s="2">
        <v>37833</v>
      </c>
      <c r="AU234" s="2">
        <v>37862</v>
      </c>
      <c r="AV234" s="2">
        <v>37894</v>
      </c>
      <c r="AW234" s="2">
        <v>37925</v>
      </c>
      <c r="AX234" s="2">
        <v>37953</v>
      </c>
      <c r="AY234" s="2">
        <v>37986</v>
      </c>
      <c r="AZ234" s="2">
        <v>38016</v>
      </c>
      <c r="BA234" s="2">
        <v>38044</v>
      </c>
      <c r="BB234" s="2">
        <v>38077</v>
      </c>
      <c r="BC234" s="2">
        <v>38107</v>
      </c>
      <c r="BD234" s="2">
        <v>38138</v>
      </c>
      <c r="BE234" s="2">
        <v>38168</v>
      </c>
      <c r="BF234" s="2">
        <v>38198</v>
      </c>
      <c r="BG234" s="2">
        <v>38230</v>
      </c>
      <c r="BH234" s="2">
        <v>38260</v>
      </c>
      <c r="BI234" s="2">
        <v>38289</v>
      </c>
      <c r="BJ234" s="2">
        <v>38321</v>
      </c>
      <c r="BK234" s="2">
        <v>38352</v>
      </c>
      <c r="BL234" s="2">
        <v>38383</v>
      </c>
      <c r="BM234" s="2">
        <v>38411</v>
      </c>
      <c r="BN234" s="2">
        <v>38442</v>
      </c>
      <c r="BO234" s="2">
        <v>38471</v>
      </c>
      <c r="BP234" s="2">
        <v>38503</v>
      </c>
      <c r="BQ234" s="2">
        <v>38533</v>
      </c>
      <c r="BR234" s="2">
        <v>38562</v>
      </c>
      <c r="BS234" s="2">
        <v>38595</v>
      </c>
      <c r="BT234" s="2">
        <v>38625</v>
      </c>
      <c r="BU234" s="2">
        <v>38656</v>
      </c>
      <c r="BV234" s="2">
        <v>38686</v>
      </c>
      <c r="BW234" s="2">
        <v>38716</v>
      </c>
      <c r="BX234" s="2">
        <v>38748</v>
      </c>
      <c r="BY234" s="2">
        <v>38776</v>
      </c>
      <c r="BZ234" s="2">
        <v>38807</v>
      </c>
      <c r="CA234" s="2">
        <v>38835</v>
      </c>
      <c r="CB234" s="2">
        <v>38868</v>
      </c>
      <c r="CC234" s="2">
        <v>38898</v>
      </c>
      <c r="CD234" s="2">
        <v>38929</v>
      </c>
      <c r="CE234" s="2">
        <v>38960</v>
      </c>
      <c r="CF234" s="2">
        <v>38989</v>
      </c>
      <c r="CG234" s="2">
        <v>39021</v>
      </c>
      <c r="CH234" s="2">
        <v>39051</v>
      </c>
      <c r="CI234" s="2">
        <v>39080</v>
      </c>
      <c r="CJ234" s="2">
        <v>39113</v>
      </c>
      <c r="CK234" s="2">
        <v>39141</v>
      </c>
      <c r="CL234" s="2">
        <v>39171</v>
      </c>
      <c r="CM234" s="2">
        <v>39202</v>
      </c>
      <c r="CN234" s="2">
        <v>39233</v>
      </c>
      <c r="CO234" s="2">
        <v>39262</v>
      </c>
      <c r="CP234" s="2">
        <v>39294</v>
      </c>
      <c r="CQ234" s="2">
        <v>39325</v>
      </c>
      <c r="CR234" s="2">
        <v>39353</v>
      </c>
      <c r="CS234" s="2">
        <v>39386</v>
      </c>
      <c r="CT234" s="2">
        <v>39416</v>
      </c>
      <c r="CU234" s="2">
        <v>39447</v>
      </c>
      <c r="CV234" s="2">
        <v>39478</v>
      </c>
      <c r="CW234" s="2">
        <v>39507</v>
      </c>
      <c r="CX234" s="2">
        <v>39538</v>
      </c>
      <c r="CY234" s="2">
        <v>39568</v>
      </c>
      <c r="CZ234" s="2">
        <v>39598</v>
      </c>
      <c r="DA234" s="2">
        <v>39629</v>
      </c>
      <c r="DB234" s="2">
        <v>39660</v>
      </c>
      <c r="DC234" s="2">
        <v>39689</v>
      </c>
      <c r="DD234" s="2">
        <v>39721</v>
      </c>
      <c r="DE234" s="2">
        <v>39752</v>
      </c>
      <c r="DF234" s="2">
        <v>39780</v>
      </c>
      <c r="DG234" s="2">
        <v>39813</v>
      </c>
      <c r="DH234" s="2">
        <v>39843</v>
      </c>
      <c r="DI234" s="2">
        <v>39871</v>
      </c>
      <c r="DJ234" s="2">
        <v>39903</v>
      </c>
      <c r="DK234" s="2">
        <v>39933</v>
      </c>
      <c r="DL234" s="2">
        <v>39962</v>
      </c>
      <c r="DM234" s="2">
        <v>39994</v>
      </c>
      <c r="DN234" s="2">
        <v>40025</v>
      </c>
      <c r="DO234" s="2">
        <v>40056</v>
      </c>
      <c r="DP234" s="2">
        <v>40086</v>
      </c>
      <c r="DQ234" s="2">
        <v>40116</v>
      </c>
      <c r="DR234" s="2">
        <v>40147</v>
      </c>
      <c r="DS234" s="2">
        <v>40178</v>
      </c>
      <c r="DT234" s="2">
        <v>40207</v>
      </c>
      <c r="DU234" s="2">
        <v>40235</v>
      </c>
      <c r="DV234" s="2">
        <v>40268</v>
      </c>
      <c r="DW234" s="2">
        <v>40298</v>
      </c>
      <c r="DX234" s="2">
        <v>40329</v>
      </c>
      <c r="DY234" s="2">
        <v>40359</v>
      </c>
      <c r="DZ234" s="2">
        <v>40389</v>
      </c>
      <c r="EA234" s="2">
        <v>40421</v>
      </c>
      <c r="EB234" s="2">
        <v>40451</v>
      </c>
      <c r="EC234" s="2">
        <v>40480</v>
      </c>
      <c r="ED234" s="2">
        <v>40512</v>
      </c>
      <c r="EE234" s="2">
        <v>40543</v>
      </c>
      <c r="EF234" s="2">
        <v>40574</v>
      </c>
      <c r="EG234" s="2">
        <v>40602</v>
      </c>
      <c r="EH234" s="2">
        <v>40633</v>
      </c>
      <c r="EI234" s="2">
        <v>40662</v>
      </c>
      <c r="EJ234" s="2">
        <v>40694</v>
      </c>
      <c r="EK234" s="2">
        <v>40724</v>
      </c>
      <c r="EL234" s="2">
        <v>40753</v>
      </c>
      <c r="EM234" s="2">
        <v>40786</v>
      </c>
      <c r="EN234" s="2">
        <v>40816</v>
      </c>
      <c r="EO234" s="2">
        <v>40847</v>
      </c>
      <c r="EP234" s="2">
        <v>40877</v>
      </c>
      <c r="EQ234" s="2">
        <v>40907</v>
      </c>
      <c r="ER234" s="2">
        <v>40939</v>
      </c>
      <c r="ES234" s="2">
        <v>40968</v>
      </c>
      <c r="ET234" s="2">
        <v>40998</v>
      </c>
    </row>
    <row r="235" spans="1:277" x14ac:dyDescent="0.25">
      <c r="A235" s="4"/>
      <c r="D235" s="3">
        <v>46343800</v>
      </c>
      <c r="E235">
        <v>59640400</v>
      </c>
      <c r="F235">
        <v>59418700</v>
      </c>
      <c r="G235">
        <v>46107500</v>
      </c>
      <c r="H235">
        <v>47537900</v>
      </c>
      <c r="I235">
        <v>50968600</v>
      </c>
      <c r="J235">
        <v>56354500</v>
      </c>
      <c r="K235">
        <v>63932800</v>
      </c>
      <c r="L235">
        <v>56824000</v>
      </c>
      <c r="M235">
        <v>93317600</v>
      </c>
      <c r="N235">
        <v>94463100</v>
      </c>
      <c r="O235">
        <v>70151900</v>
      </c>
      <c r="P235">
        <v>81196100</v>
      </c>
      <c r="Q235">
        <v>62692500</v>
      </c>
      <c r="R235">
        <v>80606300</v>
      </c>
      <c r="S235">
        <v>69223900</v>
      </c>
      <c r="T235">
        <v>50245700</v>
      </c>
      <c r="U235">
        <v>57354200</v>
      </c>
      <c r="V235">
        <v>59946500</v>
      </c>
      <c r="W235">
        <v>64107200</v>
      </c>
      <c r="X235">
        <v>57334100</v>
      </c>
      <c r="Y235">
        <v>87860500</v>
      </c>
      <c r="Z235">
        <v>72024300</v>
      </c>
      <c r="AA235">
        <v>52250400</v>
      </c>
      <c r="AB235">
        <v>66731100</v>
      </c>
      <c r="AC235">
        <v>56828900</v>
      </c>
      <c r="AD235">
        <v>48280800</v>
      </c>
      <c r="AE235">
        <v>57859500</v>
      </c>
      <c r="AF235">
        <v>63816800</v>
      </c>
      <c r="AG235">
        <v>53916600</v>
      </c>
      <c r="AH235">
        <v>73854100</v>
      </c>
      <c r="AI235">
        <v>65154900</v>
      </c>
      <c r="AJ235">
        <v>62060000</v>
      </c>
      <c r="AK235">
        <v>87757200</v>
      </c>
      <c r="AL235">
        <v>77171000</v>
      </c>
      <c r="AM235">
        <v>57104400</v>
      </c>
      <c r="AN235">
        <v>59364600</v>
      </c>
      <c r="AO235">
        <v>56853700</v>
      </c>
      <c r="AP235">
        <v>64407800</v>
      </c>
      <c r="AQ235">
        <v>67406400</v>
      </c>
      <c r="AR235">
        <v>64846200</v>
      </c>
      <c r="AS235">
        <v>78895500</v>
      </c>
      <c r="AT235">
        <v>57806700</v>
      </c>
      <c r="AU235">
        <v>60897500</v>
      </c>
      <c r="AV235">
        <v>55249200</v>
      </c>
      <c r="AW235">
        <v>61217200</v>
      </c>
      <c r="AX235">
        <v>53752100</v>
      </c>
      <c r="AY235">
        <v>55218100</v>
      </c>
      <c r="AZ235">
        <v>56058300</v>
      </c>
      <c r="BA235">
        <v>54314800</v>
      </c>
      <c r="BB235">
        <v>65909000</v>
      </c>
      <c r="BC235">
        <v>60308800</v>
      </c>
      <c r="BD235">
        <v>75621000</v>
      </c>
      <c r="BE235">
        <v>61401700</v>
      </c>
      <c r="BF235">
        <v>82715900</v>
      </c>
      <c r="BG235">
        <v>100463000</v>
      </c>
      <c r="BH235">
        <v>80248000</v>
      </c>
      <c r="BI235">
        <v>69617900</v>
      </c>
      <c r="BJ235">
        <v>64424400</v>
      </c>
      <c r="BK235">
        <v>65653800</v>
      </c>
      <c r="BL235">
        <v>60412700</v>
      </c>
      <c r="BM235">
        <v>58995600</v>
      </c>
      <c r="BN235">
        <v>58467400</v>
      </c>
      <c r="BO235">
        <v>47153200</v>
      </c>
      <c r="BP235">
        <v>42556700</v>
      </c>
      <c r="BQ235">
        <v>44262100</v>
      </c>
      <c r="BR235">
        <v>42695000</v>
      </c>
      <c r="BS235">
        <v>51440600</v>
      </c>
      <c r="BT235">
        <v>47781800</v>
      </c>
      <c r="BU235">
        <v>67213400</v>
      </c>
      <c r="BV235">
        <v>41985100</v>
      </c>
      <c r="BW235">
        <v>42887000</v>
      </c>
      <c r="BX235">
        <v>53961400</v>
      </c>
      <c r="BY235">
        <v>50780400</v>
      </c>
      <c r="BZ235">
        <v>53667100</v>
      </c>
      <c r="CA235">
        <v>33684600</v>
      </c>
      <c r="CB235">
        <v>69811600</v>
      </c>
      <c r="CC235">
        <v>49622900</v>
      </c>
      <c r="CD235">
        <v>48695700</v>
      </c>
      <c r="CE235">
        <v>80697700</v>
      </c>
      <c r="CF235">
        <v>52596500</v>
      </c>
      <c r="CG235">
        <v>60447200</v>
      </c>
      <c r="CH235">
        <v>50349500</v>
      </c>
      <c r="CI235">
        <v>37105700</v>
      </c>
      <c r="CJ235">
        <v>37334300</v>
      </c>
      <c r="CK235">
        <v>45821700</v>
      </c>
      <c r="CL235">
        <v>43023300</v>
      </c>
      <c r="CM235">
        <v>40077700</v>
      </c>
      <c r="CN235">
        <v>56022500</v>
      </c>
      <c r="CO235">
        <v>46174800</v>
      </c>
      <c r="CP235">
        <v>35823500</v>
      </c>
      <c r="CQ235">
        <v>39976500</v>
      </c>
      <c r="CR235">
        <v>26074700</v>
      </c>
      <c r="CS235">
        <v>27470600</v>
      </c>
      <c r="CT235">
        <v>29929600</v>
      </c>
      <c r="CU235">
        <v>23374600</v>
      </c>
      <c r="CV235">
        <v>38910800</v>
      </c>
      <c r="CW235">
        <v>37066300</v>
      </c>
      <c r="CX235">
        <v>40490200</v>
      </c>
      <c r="CY235">
        <v>31537000</v>
      </c>
      <c r="CZ235">
        <v>32377800</v>
      </c>
      <c r="DA235">
        <v>32530700</v>
      </c>
      <c r="DB235">
        <v>31075200</v>
      </c>
      <c r="DC235">
        <v>21753400</v>
      </c>
      <c r="DD235">
        <v>30549100</v>
      </c>
      <c r="DE235">
        <v>37184100</v>
      </c>
      <c r="DF235">
        <v>27132100</v>
      </c>
      <c r="DG235">
        <v>31365400</v>
      </c>
      <c r="DH235">
        <v>28952500</v>
      </c>
      <c r="DI235">
        <v>33357900</v>
      </c>
      <c r="DJ235">
        <v>34858600</v>
      </c>
      <c r="DK235">
        <v>31402900</v>
      </c>
      <c r="DL235">
        <v>35937500</v>
      </c>
      <c r="DM235">
        <v>23808300</v>
      </c>
      <c r="DN235">
        <v>24649900</v>
      </c>
      <c r="DO235">
        <v>25763700</v>
      </c>
      <c r="DP235">
        <v>30825000</v>
      </c>
      <c r="DQ235">
        <v>28862500</v>
      </c>
      <c r="DR235">
        <v>23836400</v>
      </c>
      <c r="DS235">
        <v>21220500</v>
      </c>
      <c r="DT235">
        <v>21744000</v>
      </c>
      <c r="DU235">
        <v>26473000</v>
      </c>
      <c r="DV235">
        <v>22781800</v>
      </c>
      <c r="DW235">
        <v>21351100</v>
      </c>
      <c r="DX235">
        <v>33656300</v>
      </c>
      <c r="DY235">
        <v>27139000</v>
      </c>
      <c r="DZ235">
        <v>22060400</v>
      </c>
      <c r="EA235">
        <v>28245400</v>
      </c>
      <c r="EB235">
        <v>27538854</v>
      </c>
      <c r="EC235">
        <v>23535761</v>
      </c>
      <c r="ED235">
        <v>22797962</v>
      </c>
      <c r="EE235">
        <v>16998408</v>
      </c>
      <c r="EF235">
        <v>18204541</v>
      </c>
      <c r="EG235">
        <v>13705063</v>
      </c>
      <c r="EH235">
        <v>17246466</v>
      </c>
      <c r="EI235">
        <v>15147662</v>
      </c>
      <c r="EJ235">
        <v>17332976</v>
      </c>
      <c r="EK235">
        <v>19221494</v>
      </c>
      <c r="EL235">
        <v>20432255</v>
      </c>
      <c r="EM235">
        <v>43189473</v>
      </c>
      <c r="EN235">
        <v>28386799</v>
      </c>
      <c r="EO235">
        <v>22329180</v>
      </c>
      <c r="EP235">
        <v>19719678</v>
      </c>
      <c r="EQ235">
        <v>18279224</v>
      </c>
      <c r="ER235">
        <v>16551937</v>
      </c>
      <c r="ES235">
        <v>15455954</v>
      </c>
      <c r="ET235">
        <v>16051042</v>
      </c>
    </row>
    <row r="236" spans="1:277" x14ac:dyDescent="0.25">
      <c r="A236" s="1" t="s">
        <v>119</v>
      </c>
      <c r="B236" t="s">
        <v>1157</v>
      </c>
      <c r="C236" t="s">
        <v>1199</v>
      </c>
      <c r="D236" s="2">
        <f>_xll.BDH(A236, "volume", B236, C236, "Direction", "H", "Period", "M","cols=274;rows=2")</f>
        <v>36556</v>
      </c>
      <c r="E236" s="2">
        <v>36585</v>
      </c>
      <c r="F236" s="2">
        <v>36616</v>
      </c>
      <c r="G236" s="2">
        <v>36644</v>
      </c>
      <c r="H236" s="2">
        <v>36677</v>
      </c>
      <c r="I236" s="2">
        <v>36707</v>
      </c>
      <c r="J236" s="2">
        <v>36738</v>
      </c>
      <c r="K236" s="2">
        <v>36769</v>
      </c>
      <c r="L236" s="2">
        <v>36798</v>
      </c>
      <c r="M236" s="2">
        <v>36830</v>
      </c>
      <c r="N236" s="2">
        <v>36860</v>
      </c>
      <c r="O236" s="2">
        <v>36889</v>
      </c>
      <c r="P236" s="2">
        <v>36922</v>
      </c>
      <c r="Q236" s="2">
        <v>36950</v>
      </c>
      <c r="R236" s="2">
        <v>36980</v>
      </c>
      <c r="S236" s="2">
        <v>37011</v>
      </c>
      <c r="T236" s="2">
        <v>37042</v>
      </c>
      <c r="U236" s="2">
        <v>37071</v>
      </c>
      <c r="V236" s="2">
        <v>37103</v>
      </c>
      <c r="W236" s="2">
        <v>37134</v>
      </c>
      <c r="X236" s="2">
        <v>37162</v>
      </c>
      <c r="Y236" s="2">
        <v>37195</v>
      </c>
      <c r="Z236" s="2">
        <v>37225</v>
      </c>
      <c r="AA236" s="2">
        <v>37256</v>
      </c>
      <c r="AB236" s="2">
        <v>37287</v>
      </c>
      <c r="AC236" s="2">
        <v>37315</v>
      </c>
      <c r="AD236" s="2">
        <v>37344</v>
      </c>
      <c r="AE236" s="2">
        <v>37376</v>
      </c>
      <c r="AF236" s="2">
        <v>37407</v>
      </c>
      <c r="AG236" s="2">
        <v>37435</v>
      </c>
      <c r="AH236" s="2">
        <v>37468</v>
      </c>
      <c r="AI236" s="2">
        <v>37498</v>
      </c>
      <c r="AJ236" s="2">
        <v>37529</v>
      </c>
      <c r="AK236" s="2">
        <v>37560</v>
      </c>
      <c r="AL236" s="2">
        <v>37589</v>
      </c>
      <c r="AM236" s="2">
        <v>37621</v>
      </c>
      <c r="AN236" s="2">
        <v>37652</v>
      </c>
      <c r="AO236" s="2">
        <v>37680</v>
      </c>
      <c r="AP236" s="2">
        <v>37711</v>
      </c>
      <c r="AQ236" s="2">
        <v>37741</v>
      </c>
      <c r="AR236" s="2">
        <v>37771</v>
      </c>
      <c r="AS236" s="2">
        <v>37802</v>
      </c>
      <c r="AT236" s="2">
        <v>37833</v>
      </c>
      <c r="AU236" s="2">
        <v>37862</v>
      </c>
      <c r="AV236" s="2">
        <v>37894</v>
      </c>
      <c r="AW236" s="2">
        <v>37925</v>
      </c>
      <c r="AX236" s="2">
        <v>37953</v>
      </c>
      <c r="AY236" s="2">
        <v>37986</v>
      </c>
      <c r="AZ236" s="2">
        <v>38016</v>
      </c>
      <c r="BA236" s="2">
        <v>38044</v>
      </c>
      <c r="BB236" s="2">
        <v>38077</v>
      </c>
      <c r="BC236" s="2">
        <v>38107</v>
      </c>
      <c r="BD236" s="2">
        <v>38138</v>
      </c>
      <c r="BE236" s="2">
        <v>38168</v>
      </c>
      <c r="BF236" s="2">
        <v>38198</v>
      </c>
      <c r="BG236" s="2">
        <v>38230</v>
      </c>
      <c r="BH236" s="2">
        <v>38260</v>
      </c>
      <c r="BI236" s="2">
        <v>38289</v>
      </c>
      <c r="BJ236" s="2">
        <v>38321</v>
      </c>
      <c r="BK236" s="2">
        <v>38352</v>
      </c>
      <c r="BL236" s="2">
        <v>38383</v>
      </c>
      <c r="BM236" s="2">
        <v>38411</v>
      </c>
      <c r="BN236" s="2">
        <v>38442</v>
      </c>
      <c r="BO236" s="2">
        <v>38471</v>
      </c>
      <c r="BP236" s="2">
        <v>38503</v>
      </c>
      <c r="BQ236" s="2">
        <v>38533</v>
      </c>
      <c r="BR236" s="2">
        <v>38562</v>
      </c>
      <c r="BS236" s="2">
        <v>38595</v>
      </c>
      <c r="BT236" s="2">
        <v>38625</v>
      </c>
      <c r="BU236" s="2">
        <v>38656</v>
      </c>
      <c r="BV236" s="2">
        <v>38686</v>
      </c>
      <c r="BW236" s="2">
        <v>38716</v>
      </c>
      <c r="BX236" s="2">
        <v>38748</v>
      </c>
      <c r="BY236" s="2">
        <v>38776</v>
      </c>
      <c r="BZ236" s="2">
        <v>38807</v>
      </c>
      <c r="CA236" s="2">
        <v>38835</v>
      </c>
      <c r="CB236" s="2">
        <v>38868</v>
      </c>
      <c r="CC236" s="2">
        <v>38898</v>
      </c>
      <c r="CD236" s="2">
        <v>38929</v>
      </c>
      <c r="CE236" s="2">
        <v>38960</v>
      </c>
      <c r="CF236" s="2">
        <v>38989</v>
      </c>
      <c r="CG236" s="2">
        <v>39021</v>
      </c>
      <c r="CH236" s="2">
        <v>39051</v>
      </c>
      <c r="CI236" s="2">
        <v>39080</v>
      </c>
      <c r="CJ236" s="2">
        <v>39113</v>
      </c>
      <c r="CK236" s="2">
        <v>39141</v>
      </c>
      <c r="CL236" s="2">
        <v>39171</v>
      </c>
      <c r="CM236" s="2">
        <v>39202</v>
      </c>
      <c r="CN236" s="2">
        <v>39233</v>
      </c>
      <c r="CO236" s="2">
        <v>39262</v>
      </c>
      <c r="CP236" s="2">
        <v>39294</v>
      </c>
      <c r="CQ236" s="2">
        <v>39325</v>
      </c>
      <c r="CR236" s="2">
        <v>39353</v>
      </c>
      <c r="CS236" s="2">
        <v>39386</v>
      </c>
      <c r="CT236" s="2">
        <v>39416</v>
      </c>
      <c r="CU236" s="2">
        <v>39447</v>
      </c>
      <c r="CV236" s="2">
        <v>39478</v>
      </c>
      <c r="CW236" s="2">
        <v>39507</v>
      </c>
      <c r="CX236" s="2">
        <v>39538</v>
      </c>
      <c r="CY236" s="2">
        <v>39568</v>
      </c>
      <c r="CZ236" s="2">
        <v>39598</v>
      </c>
      <c r="DA236" s="2">
        <v>39629</v>
      </c>
      <c r="DB236" s="2">
        <v>39660</v>
      </c>
      <c r="DC236" s="2">
        <v>39689</v>
      </c>
      <c r="DD236" s="2">
        <v>39721</v>
      </c>
      <c r="DE236" s="2">
        <v>39752</v>
      </c>
      <c r="DF236" s="2">
        <v>39780</v>
      </c>
      <c r="DG236" s="2">
        <v>39813</v>
      </c>
      <c r="DH236" s="2">
        <v>39843</v>
      </c>
      <c r="DI236" s="2">
        <v>39871</v>
      </c>
      <c r="DJ236" s="2">
        <v>39903</v>
      </c>
      <c r="DK236" s="2">
        <v>39933</v>
      </c>
      <c r="DL236" s="2">
        <v>39962</v>
      </c>
      <c r="DM236" s="2">
        <v>39994</v>
      </c>
      <c r="DN236" s="2">
        <v>40025</v>
      </c>
      <c r="DO236" s="2">
        <v>40056</v>
      </c>
      <c r="DP236" s="2">
        <v>40086</v>
      </c>
      <c r="DQ236" s="2">
        <v>40116</v>
      </c>
      <c r="DR236" s="2">
        <v>40147</v>
      </c>
      <c r="DS236" s="2">
        <v>40178</v>
      </c>
      <c r="DT236" s="2">
        <v>40207</v>
      </c>
      <c r="DU236" s="2">
        <v>40235</v>
      </c>
      <c r="DV236" s="2">
        <v>40268</v>
      </c>
      <c r="DW236" s="2">
        <v>40298</v>
      </c>
      <c r="DX236" s="2">
        <v>40329</v>
      </c>
      <c r="DY236" s="2">
        <v>40359</v>
      </c>
      <c r="DZ236" s="2">
        <v>40389</v>
      </c>
      <c r="EA236" s="2">
        <v>40421</v>
      </c>
      <c r="EB236" s="2">
        <v>40451</v>
      </c>
      <c r="EC236" s="2">
        <v>40480</v>
      </c>
      <c r="ED236" s="2">
        <v>40512</v>
      </c>
      <c r="EE236" s="2">
        <v>40543</v>
      </c>
      <c r="EF236" s="2">
        <v>40574</v>
      </c>
      <c r="EG236" s="2">
        <v>40602</v>
      </c>
      <c r="EH236" s="2">
        <v>40633</v>
      </c>
      <c r="EI236" s="2">
        <v>40662</v>
      </c>
      <c r="EJ236" s="2">
        <v>40694</v>
      </c>
      <c r="EK236" s="2">
        <v>40724</v>
      </c>
      <c r="EL236" s="2">
        <v>40753</v>
      </c>
      <c r="EM236" s="2">
        <v>40786</v>
      </c>
      <c r="EN236" s="2">
        <v>40816</v>
      </c>
      <c r="EO236" s="2">
        <v>40847</v>
      </c>
      <c r="EP236" s="2">
        <v>40877</v>
      </c>
      <c r="EQ236" s="2">
        <v>40907</v>
      </c>
      <c r="ER236" s="2">
        <v>40939</v>
      </c>
      <c r="ES236" s="2">
        <v>40968</v>
      </c>
      <c r="ET236" s="2">
        <v>40998</v>
      </c>
      <c r="EU236" s="2">
        <v>41029</v>
      </c>
      <c r="EV236" s="2">
        <v>41060</v>
      </c>
      <c r="EW236" s="2">
        <v>41089</v>
      </c>
      <c r="EX236" s="2">
        <v>41121</v>
      </c>
      <c r="EY236" s="2">
        <v>41152</v>
      </c>
      <c r="EZ236" s="2">
        <v>41180</v>
      </c>
      <c r="FA236" s="2">
        <v>41213</v>
      </c>
      <c r="FB236" s="2">
        <v>41243</v>
      </c>
      <c r="FC236" s="2">
        <v>41274</v>
      </c>
      <c r="FD236" s="2">
        <v>41305</v>
      </c>
      <c r="FE236" s="2">
        <v>41333</v>
      </c>
      <c r="FF236" s="2">
        <v>41362</v>
      </c>
      <c r="FG236" s="2">
        <v>41394</v>
      </c>
      <c r="FH236" s="2">
        <v>41425</v>
      </c>
      <c r="FI236" s="2">
        <v>41453</v>
      </c>
      <c r="FJ236" s="2">
        <v>41486</v>
      </c>
      <c r="FK236" s="2">
        <v>41516</v>
      </c>
      <c r="FL236" s="2">
        <v>41547</v>
      </c>
      <c r="FM236" s="2">
        <v>41578</v>
      </c>
      <c r="FN236" s="2">
        <v>41607</v>
      </c>
      <c r="FO236" s="2">
        <v>41639</v>
      </c>
      <c r="FP236" s="2">
        <v>41670</v>
      </c>
      <c r="FQ236" s="2">
        <v>41698</v>
      </c>
      <c r="FR236" s="2">
        <v>41729</v>
      </c>
      <c r="FS236" s="2">
        <v>41759</v>
      </c>
      <c r="FT236" s="2">
        <v>41789</v>
      </c>
      <c r="FU236" s="2">
        <v>41820</v>
      </c>
      <c r="FV236" s="2">
        <v>41851</v>
      </c>
      <c r="FW236" s="2">
        <v>41880</v>
      </c>
      <c r="FX236" s="2">
        <v>41912</v>
      </c>
      <c r="FY236" s="2">
        <v>41943</v>
      </c>
      <c r="FZ236" s="2">
        <v>41971</v>
      </c>
      <c r="GA236" s="2">
        <v>42004</v>
      </c>
      <c r="GB236" s="2">
        <v>42034</v>
      </c>
      <c r="GC236" s="2">
        <v>42062</v>
      </c>
      <c r="GD236" s="2">
        <v>42094</v>
      </c>
      <c r="GE236" s="2">
        <v>42124</v>
      </c>
      <c r="GF236" s="2">
        <v>42153</v>
      </c>
      <c r="GG236" s="2">
        <v>42185</v>
      </c>
      <c r="GH236" s="2">
        <v>42216</v>
      </c>
      <c r="GI236" s="2">
        <v>42247</v>
      </c>
      <c r="GJ236" s="2">
        <v>42277</v>
      </c>
      <c r="GK236" s="2">
        <v>42307</v>
      </c>
      <c r="GL236" s="2">
        <v>42338</v>
      </c>
      <c r="GM236" s="2">
        <v>42369</v>
      </c>
      <c r="GN236" s="2">
        <v>42398</v>
      </c>
      <c r="GO236" s="2">
        <v>42429</v>
      </c>
      <c r="GP236" s="2">
        <v>42460</v>
      </c>
      <c r="GQ236" s="2">
        <v>42489</v>
      </c>
      <c r="GR236" s="2">
        <v>42521</v>
      </c>
      <c r="GS236" s="2">
        <v>42551</v>
      </c>
      <c r="GT236" s="2">
        <v>42580</v>
      </c>
      <c r="GU236" s="2">
        <v>42613</v>
      </c>
      <c r="GV236" s="2">
        <v>42643</v>
      </c>
      <c r="GW236" s="2">
        <v>42674</v>
      </c>
      <c r="GX236" s="2">
        <v>42704</v>
      </c>
      <c r="GY236" s="2">
        <v>42734</v>
      </c>
      <c r="GZ236" s="2">
        <v>42766</v>
      </c>
      <c r="HA236" s="2">
        <v>42794</v>
      </c>
      <c r="HB236" s="2">
        <v>42825</v>
      </c>
      <c r="HC236" s="2">
        <v>42853</v>
      </c>
      <c r="HD236" s="2">
        <v>42886</v>
      </c>
      <c r="HE236" s="2">
        <v>42916</v>
      </c>
      <c r="HF236" s="2">
        <v>42947</v>
      </c>
      <c r="HG236" s="2">
        <v>42978</v>
      </c>
      <c r="HH236" s="2">
        <v>43007</v>
      </c>
      <c r="HI236" s="2">
        <v>43039</v>
      </c>
      <c r="HJ236" s="2">
        <v>43069</v>
      </c>
      <c r="HK236" s="2">
        <v>43098</v>
      </c>
      <c r="HL236" s="2">
        <v>43131</v>
      </c>
      <c r="HM236" s="2">
        <v>43159</v>
      </c>
      <c r="HN236" s="2">
        <v>43189</v>
      </c>
      <c r="HO236" s="2">
        <v>43220</v>
      </c>
      <c r="HP236" s="2">
        <v>43251</v>
      </c>
      <c r="HQ236" s="2">
        <v>43280</v>
      </c>
      <c r="HR236" s="2">
        <v>43312</v>
      </c>
      <c r="HS236" s="2">
        <v>43343</v>
      </c>
      <c r="HT236" s="2">
        <v>43371</v>
      </c>
      <c r="HU236" s="2">
        <v>43404</v>
      </c>
      <c r="HV236" s="2">
        <v>43434</v>
      </c>
      <c r="HW236" s="2">
        <v>43465</v>
      </c>
      <c r="HX236" s="2">
        <v>43496</v>
      </c>
      <c r="HY236" s="2">
        <v>43524</v>
      </c>
      <c r="HZ236" s="2">
        <v>43553</v>
      </c>
      <c r="IA236" s="2">
        <v>43585</v>
      </c>
      <c r="IB236" s="2">
        <v>43616</v>
      </c>
      <c r="IC236" s="2">
        <v>43644</v>
      </c>
      <c r="ID236" s="2">
        <v>43677</v>
      </c>
      <c r="IE236" s="2">
        <v>43707</v>
      </c>
      <c r="IF236" s="2">
        <v>43738</v>
      </c>
      <c r="IG236" s="2">
        <v>43769</v>
      </c>
      <c r="IH236" s="2">
        <v>43798</v>
      </c>
      <c r="II236" s="2">
        <v>43830</v>
      </c>
      <c r="IJ236" s="2">
        <v>43861</v>
      </c>
      <c r="IK236" s="2">
        <v>43889</v>
      </c>
      <c r="IL236" s="2">
        <v>43921</v>
      </c>
      <c r="IM236" s="2">
        <v>43951</v>
      </c>
      <c r="IN236" s="2">
        <v>43980</v>
      </c>
      <c r="IO236" s="2">
        <v>44012</v>
      </c>
      <c r="IP236" s="2">
        <v>44043</v>
      </c>
      <c r="IQ236" s="2">
        <v>44074</v>
      </c>
      <c r="IR236" s="2">
        <v>44104</v>
      </c>
      <c r="IS236" s="2">
        <v>44134</v>
      </c>
      <c r="IT236" s="2">
        <v>44165</v>
      </c>
      <c r="IU236" s="2">
        <v>44196</v>
      </c>
      <c r="IV236" s="2">
        <v>44225</v>
      </c>
      <c r="IW236" s="2">
        <v>44253</v>
      </c>
      <c r="IX236" s="2">
        <v>44286</v>
      </c>
      <c r="IY236" s="2">
        <v>44316</v>
      </c>
      <c r="IZ236" s="2">
        <v>44347</v>
      </c>
      <c r="JA236" s="2">
        <v>44377</v>
      </c>
      <c r="JB236" s="2">
        <v>44407</v>
      </c>
      <c r="JC236" s="2">
        <v>44439</v>
      </c>
      <c r="JD236" s="2">
        <v>44469</v>
      </c>
      <c r="JE236" s="2">
        <v>44498</v>
      </c>
      <c r="JF236" s="2">
        <v>44530</v>
      </c>
      <c r="JG236" s="2">
        <v>44561</v>
      </c>
      <c r="JH236" s="2">
        <v>44592</v>
      </c>
      <c r="JI236" s="2">
        <v>44620</v>
      </c>
      <c r="JJ236" s="2">
        <v>44651</v>
      </c>
      <c r="JK236" s="2">
        <v>44680</v>
      </c>
      <c r="JL236" s="2">
        <v>44712</v>
      </c>
      <c r="JM236" s="2">
        <v>44742</v>
      </c>
      <c r="JN236" s="2">
        <v>44771</v>
      </c>
      <c r="JO236" s="2">
        <v>44804</v>
      </c>
      <c r="JP236" s="2">
        <v>44834</v>
      </c>
      <c r="JQ236" s="2">
        <v>44865</v>
      </c>
    </row>
    <row r="237" spans="1:277" x14ac:dyDescent="0.25">
      <c r="A237" s="4"/>
      <c r="D237" s="3">
        <v>25576567</v>
      </c>
      <c r="E237">
        <v>21380231</v>
      </c>
      <c r="F237">
        <v>31996204</v>
      </c>
      <c r="G237">
        <v>25013189</v>
      </c>
      <c r="H237">
        <v>30288652</v>
      </c>
      <c r="I237">
        <v>29866725</v>
      </c>
      <c r="J237">
        <v>26207638</v>
      </c>
      <c r="K237">
        <v>36785543</v>
      </c>
      <c r="L237">
        <v>47371170</v>
      </c>
      <c r="M237">
        <v>36271725</v>
      </c>
      <c r="N237">
        <v>27765045</v>
      </c>
      <c r="O237">
        <v>30578100</v>
      </c>
      <c r="P237">
        <v>36241065</v>
      </c>
      <c r="Q237">
        <v>31485300</v>
      </c>
      <c r="R237">
        <v>27348195</v>
      </c>
      <c r="S237">
        <v>38361435</v>
      </c>
      <c r="T237">
        <v>32397960</v>
      </c>
      <c r="U237">
        <v>26628105</v>
      </c>
      <c r="V237">
        <v>25563405</v>
      </c>
      <c r="W237">
        <v>28172625</v>
      </c>
      <c r="X237">
        <v>20124700</v>
      </c>
      <c r="Y237">
        <v>31810400</v>
      </c>
      <c r="Z237">
        <v>27248300</v>
      </c>
      <c r="AA237">
        <v>26787500</v>
      </c>
      <c r="AB237">
        <v>27036100</v>
      </c>
      <c r="AC237">
        <v>18123400</v>
      </c>
      <c r="AD237">
        <v>23230800</v>
      </c>
      <c r="AE237">
        <v>22605100</v>
      </c>
      <c r="AF237">
        <v>21750800</v>
      </c>
      <c r="AG237">
        <v>29086200</v>
      </c>
      <c r="AH237">
        <v>36501300</v>
      </c>
      <c r="AI237">
        <v>27131800</v>
      </c>
      <c r="AJ237">
        <v>24444900</v>
      </c>
      <c r="AK237">
        <v>30097200</v>
      </c>
      <c r="AL237">
        <v>26558000</v>
      </c>
      <c r="AM237">
        <v>23119700</v>
      </c>
      <c r="AN237">
        <v>22252900</v>
      </c>
      <c r="AO237">
        <v>23092700</v>
      </c>
      <c r="AP237">
        <v>30753700</v>
      </c>
      <c r="AQ237">
        <v>26486100</v>
      </c>
      <c r="AR237">
        <v>33371000</v>
      </c>
      <c r="AS237">
        <v>27470500</v>
      </c>
      <c r="AT237">
        <v>29653700</v>
      </c>
      <c r="AU237">
        <v>21600000</v>
      </c>
      <c r="AV237">
        <v>31187500</v>
      </c>
      <c r="AW237">
        <v>22368900</v>
      </c>
      <c r="AX237">
        <v>28330500</v>
      </c>
      <c r="AY237">
        <v>35235500</v>
      </c>
      <c r="AZ237">
        <v>61926900</v>
      </c>
      <c r="BA237">
        <v>63579900</v>
      </c>
      <c r="BB237">
        <v>48266700</v>
      </c>
      <c r="BC237">
        <v>38539900</v>
      </c>
      <c r="BD237">
        <v>39950500</v>
      </c>
      <c r="BE237">
        <v>44295900</v>
      </c>
      <c r="BF237">
        <v>38982500</v>
      </c>
      <c r="BG237">
        <v>32675800</v>
      </c>
      <c r="BH237">
        <v>26276500</v>
      </c>
      <c r="BI237">
        <v>41323700</v>
      </c>
      <c r="BJ237">
        <v>58342800</v>
      </c>
      <c r="BK237">
        <v>36301700</v>
      </c>
      <c r="BL237">
        <v>45444000</v>
      </c>
      <c r="BM237">
        <v>46327600</v>
      </c>
      <c r="BN237">
        <v>49535700</v>
      </c>
      <c r="BO237">
        <v>88632300</v>
      </c>
      <c r="BP237">
        <v>66090900</v>
      </c>
      <c r="BQ237">
        <v>47206800</v>
      </c>
      <c r="BR237">
        <v>40412600</v>
      </c>
      <c r="BS237">
        <v>51801200</v>
      </c>
      <c r="BT237">
        <v>52743900</v>
      </c>
      <c r="BU237">
        <v>49072400</v>
      </c>
      <c r="BV237">
        <v>33187600</v>
      </c>
      <c r="BW237">
        <v>37037000</v>
      </c>
      <c r="BX237">
        <v>71667200</v>
      </c>
      <c r="BY237">
        <v>67526400</v>
      </c>
      <c r="BZ237">
        <v>64074300</v>
      </c>
      <c r="CA237">
        <v>59222100</v>
      </c>
      <c r="CB237">
        <v>137952600</v>
      </c>
      <c r="CC237">
        <v>74028300</v>
      </c>
      <c r="CD237">
        <v>50876600</v>
      </c>
      <c r="CE237">
        <v>53840400</v>
      </c>
      <c r="CF237">
        <v>55800600</v>
      </c>
      <c r="CG237">
        <v>59542200</v>
      </c>
      <c r="CH237">
        <v>89389400</v>
      </c>
      <c r="CI237">
        <v>69715700</v>
      </c>
      <c r="CJ237">
        <v>76964600</v>
      </c>
      <c r="CK237">
        <v>90028100</v>
      </c>
      <c r="CL237">
        <v>77576600</v>
      </c>
      <c r="CM237">
        <v>56658100</v>
      </c>
      <c r="CN237">
        <v>78575800</v>
      </c>
      <c r="CO237">
        <v>72869500</v>
      </c>
      <c r="CP237">
        <v>68574200</v>
      </c>
      <c r="CQ237">
        <v>59840100</v>
      </c>
      <c r="CR237">
        <v>45201700</v>
      </c>
      <c r="CS237">
        <v>49869700</v>
      </c>
      <c r="CT237">
        <v>52270900</v>
      </c>
      <c r="CU237">
        <v>52108300</v>
      </c>
      <c r="CV237">
        <v>70612800</v>
      </c>
      <c r="CW237">
        <v>44715600</v>
      </c>
      <c r="CX237">
        <v>46114200</v>
      </c>
      <c r="CY237">
        <v>39616900</v>
      </c>
      <c r="CZ237">
        <v>45915300</v>
      </c>
      <c r="DA237">
        <v>71722100</v>
      </c>
      <c r="DB237">
        <v>51179900</v>
      </c>
      <c r="DC237">
        <v>39429600</v>
      </c>
      <c r="DD237">
        <v>52958200</v>
      </c>
      <c r="DE237">
        <v>65126100</v>
      </c>
      <c r="DF237">
        <v>57030600</v>
      </c>
      <c r="DG237">
        <v>42885000</v>
      </c>
      <c r="DH237">
        <v>43209200</v>
      </c>
      <c r="DI237">
        <v>42454400</v>
      </c>
      <c r="DJ237">
        <v>36925300</v>
      </c>
      <c r="DK237">
        <v>39491100</v>
      </c>
      <c r="DL237">
        <v>37161100</v>
      </c>
      <c r="DM237">
        <v>31729500</v>
      </c>
      <c r="DN237">
        <v>31092100</v>
      </c>
      <c r="DO237">
        <v>33280300</v>
      </c>
      <c r="DP237">
        <v>38157400</v>
      </c>
      <c r="DQ237">
        <v>32803600</v>
      </c>
      <c r="DR237">
        <v>31999700</v>
      </c>
      <c r="DS237">
        <v>28568300</v>
      </c>
      <c r="DT237">
        <v>30230400</v>
      </c>
      <c r="DU237">
        <v>34524700</v>
      </c>
      <c r="DV237">
        <v>39148000</v>
      </c>
      <c r="DW237">
        <v>31259300</v>
      </c>
      <c r="DX237">
        <v>43709100</v>
      </c>
      <c r="DY237">
        <v>38435000</v>
      </c>
      <c r="DZ237">
        <v>33128800</v>
      </c>
      <c r="EA237">
        <v>49897200</v>
      </c>
      <c r="EB237">
        <v>40831942</v>
      </c>
      <c r="EC237">
        <v>31923873</v>
      </c>
      <c r="ED237">
        <v>35444936</v>
      </c>
      <c r="EE237">
        <v>34856408</v>
      </c>
      <c r="EF237">
        <v>49424985</v>
      </c>
      <c r="EG237">
        <v>51563233</v>
      </c>
      <c r="EH237">
        <v>41562066</v>
      </c>
      <c r="EI237">
        <v>30336023</v>
      </c>
      <c r="EJ237">
        <v>53703394</v>
      </c>
      <c r="EK237">
        <v>55057956</v>
      </c>
      <c r="EL237">
        <v>36249411</v>
      </c>
      <c r="EM237">
        <v>68622997</v>
      </c>
      <c r="EN237">
        <v>47571460</v>
      </c>
      <c r="EO237">
        <v>35721584</v>
      </c>
      <c r="EP237">
        <v>31695852</v>
      </c>
      <c r="EQ237">
        <v>25565813</v>
      </c>
      <c r="ER237">
        <v>25521401</v>
      </c>
      <c r="ES237">
        <v>27652568</v>
      </c>
      <c r="ET237">
        <v>24352001</v>
      </c>
      <c r="EU237">
        <v>21357931</v>
      </c>
      <c r="EV237">
        <v>28504829</v>
      </c>
      <c r="EW237">
        <v>32413079</v>
      </c>
      <c r="EX237">
        <v>29447205</v>
      </c>
      <c r="EY237">
        <v>26363866</v>
      </c>
      <c r="EZ237">
        <v>23259222</v>
      </c>
      <c r="FA237">
        <v>24541834</v>
      </c>
      <c r="FB237">
        <v>30901488</v>
      </c>
      <c r="FC237">
        <v>21416985</v>
      </c>
      <c r="FD237">
        <v>25722884</v>
      </c>
      <c r="FE237">
        <v>29762778</v>
      </c>
      <c r="FF237">
        <v>21281954</v>
      </c>
      <c r="FG237">
        <v>25866854</v>
      </c>
      <c r="FH237">
        <v>24531279</v>
      </c>
      <c r="FI237">
        <v>20751546</v>
      </c>
      <c r="FJ237">
        <v>21644770</v>
      </c>
      <c r="FK237">
        <v>25596851</v>
      </c>
      <c r="FL237">
        <v>20896767</v>
      </c>
      <c r="FM237">
        <v>23016117</v>
      </c>
      <c r="FN237">
        <v>22973148</v>
      </c>
      <c r="FO237">
        <v>21998392</v>
      </c>
      <c r="FP237">
        <v>22596922</v>
      </c>
      <c r="FQ237">
        <v>24830829</v>
      </c>
      <c r="FR237">
        <v>21624151</v>
      </c>
      <c r="FS237">
        <v>20648177</v>
      </c>
      <c r="FT237">
        <v>12248940</v>
      </c>
      <c r="FU237">
        <v>14865164</v>
      </c>
      <c r="FV237">
        <v>17772005</v>
      </c>
      <c r="FW237">
        <v>14828763</v>
      </c>
      <c r="FX237">
        <v>15707513</v>
      </c>
      <c r="FY237">
        <v>25701000</v>
      </c>
      <c r="FZ237">
        <v>15958242</v>
      </c>
      <c r="GA237">
        <v>30289605</v>
      </c>
      <c r="GB237">
        <v>21347336</v>
      </c>
      <c r="GC237">
        <v>21222341</v>
      </c>
      <c r="GD237">
        <v>28183285</v>
      </c>
      <c r="GE237">
        <v>20426542</v>
      </c>
      <c r="GF237">
        <v>20234883</v>
      </c>
      <c r="GG237">
        <v>23419382</v>
      </c>
      <c r="GH237">
        <v>19580895</v>
      </c>
      <c r="GI237">
        <v>23208049</v>
      </c>
      <c r="GJ237">
        <v>21515771</v>
      </c>
      <c r="GK237">
        <v>18289660</v>
      </c>
      <c r="GL237">
        <v>30689399</v>
      </c>
      <c r="GM237">
        <v>33158130</v>
      </c>
      <c r="GN237">
        <v>32001257</v>
      </c>
      <c r="GO237">
        <v>28111113</v>
      </c>
      <c r="GP237">
        <v>25369186</v>
      </c>
      <c r="GQ237">
        <v>22978673</v>
      </c>
      <c r="GR237">
        <v>26008383</v>
      </c>
      <c r="GS237">
        <v>26634593</v>
      </c>
      <c r="GT237">
        <v>19269719</v>
      </c>
      <c r="GU237">
        <v>16600173</v>
      </c>
      <c r="GV237">
        <v>15657773</v>
      </c>
      <c r="GW237">
        <v>13713352</v>
      </c>
      <c r="GX237">
        <v>25030952</v>
      </c>
      <c r="GY237">
        <v>22042909</v>
      </c>
      <c r="GZ237">
        <v>19382288</v>
      </c>
      <c r="HA237">
        <v>20674711</v>
      </c>
      <c r="HB237">
        <v>19368834</v>
      </c>
      <c r="HC237">
        <v>13235284</v>
      </c>
      <c r="HD237">
        <v>20207483</v>
      </c>
      <c r="HE237">
        <v>19093486</v>
      </c>
      <c r="HF237">
        <v>18680177</v>
      </c>
      <c r="HG237">
        <v>20706532</v>
      </c>
      <c r="HH237">
        <v>18477480</v>
      </c>
      <c r="HI237">
        <v>16330436</v>
      </c>
      <c r="HJ237">
        <v>19594474</v>
      </c>
      <c r="HK237">
        <v>20238099</v>
      </c>
      <c r="HL237">
        <v>22561858</v>
      </c>
      <c r="HM237">
        <v>23063398</v>
      </c>
      <c r="HN237">
        <v>25324686</v>
      </c>
      <c r="HO237">
        <v>22801462</v>
      </c>
      <c r="HP237">
        <v>23624168</v>
      </c>
      <c r="HQ237">
        <v>25026558</v>
      </c>
      <c r="HR237">
        <v>19791632</v>
      </c>
      <c r="HS237">
        <v>22423596</v>
      </c>
      <c r="HT237">
        <v>18701805</v>
      </c>
      <c r="HU237">
        <v>21237039</v>
      </c>
      <c r="HV237">
        <v>23647948</v>
      </c>
      <c r="HW237">
        <v>25026192</v>
      </c>
      <c r="HX237">
        <v>21440420</v>
      </c>
      <c r="HY237">
        <v>21652943</v>
      </c>
      <c r="HZ237">
        <v>21071168</v>
      </c>
      <c r="IA237">
        <v>20944673</v>
      </c>
      <c r="IB237">
        <v>27184655</v>
      </c>
      <c r="IC237">
        <v>18842513</v>
      </c>
      <c r="ID237">
        <v>20262593</v>
      </c>
      <c r="IE237">
        <v>26610237</v>
      </c>
      <c r="IF237">
        <v>17533835</v>
      </c>
      <c r="IG237">
        <v>18323380</v>
      </c>
      <c r="IH237">
        <v>19098393</v>
      </c>
      <c r="II237">
        <v>18291337</v>
      </c>
      <c r="IJ237">
        <v>23499575</v>
      </c>
      <c r="IK237">
        <v>17191888</v>
      </c>
      <c r="IL237">
        <v>28351358</v>
      </c>
      <c r="IM237">
        <v>17421347</v>
      </c>
      <c r="IN237">
        <v>17230490</v>
      </c>
      <c r="IO237">
        <v>19732599</v>
      </c>
      <c r="IP237">
        <v>15277159</v>
      </c>
      <c r="IQ237">
        <v>13006607</v>
      </c>
      <c r="IR237">
        <v>28122567</v>
      </c>
      <c r="IS237">
        <v>19608573</v>
      </c>
      <c r="IT237">
        <v>15929798</v>
      </c>
      <c r="IU237">
        <v>18120702</v>
      </c>
      <c r="IV237">
        <v>18201202</v>
      </c>
      <c r="IW237">
        <v>15323418</v>
      </c>
      <c r="IX237">
        <v>24079660</v>
      </c>
      <c r="IY237">
        <v>15882033</v>
      </c>
      <c r="IZ237">
        <v>18462106</v>
      </c>
      <c r="JA237">
        <v>18703611</v>
      </c>
      <c r="JB237">
        <v>17097327</v>
      </c>
      <c r="JC237">
        <v>16075438</v>
      </c>
      <c r="JD237">
        <v>19180287</v>
      </c>
      <c r="JE237">
        <v>15773285</v>
      </c>
      <c r="JF237">
        <v>19693400</v>
      </c>
      <c r="JG237">
        <v>17342826</v>
      </c>
      <c r="JH237">
        <v>21897652</v>
      </c>
      <c r="JI237">
        <v>19498260</v>
      </c>
      <c r="JJ237">
        <v>35367196</v>
      </c>
      <c r="JK237">
        <v>26887160</v>
      </c>
      <c r="JL237">
        <v>28149520</v>
      </c>
      <c r="JM237">
        <v>30004260</v>
      </c>
      <c r="JN237">
        <v>19774638</v>
      </c>
      <c r="JO237">
        <v>17551577</v>
      </c>
      <c r="JP237">
        <v>26914115</v>
      </c>
      <c r="JQ237">
        <v>20541944</v>
      </c>
    </row>
    <row r="238" spans="1:277" x14ac:dyDescent="0.25">
      <c r="A238" s="1" t="s">
        <v>120</v>
      </c>
      <c r="B238" t="s">
        <v>1157</v>
      </c>
      <c r="C238" t="s">
        <v>1198</v>
      </c>
      <c r="D238" s="2">
        <f>_xll.BDH(A238, "volume", B238, C238, "Direction", "H", "Period", "M","cols=106;rows=2")</f>
        <v>36556</v>
      </c>
      <c r="E238" s="2">
        <v>36585</v>
      </c>
      <c r="F238" s="2">
        <v>36616</v>
      </c>
      <c r="G238" s="2">
        <v>36644</v>
      </c>
      <c r="H238" s="2">
        <v>36677</v>
      </c>
      <c r="I238" s="2">
        <v>36707</v>
      </c>
      <c r="J238" s="2">
        <v>36738</v>
      </c>
      <c r="K238" s="2">
        <v>36769</v>
      </c>
      <c r="L238" s="2">
        <v>36798</v>
      </c>
      <c r="M238" s="2">
        <v>36830</v>
      </c>
      <c r="N238" s="2">
        <v>36860</v>
      </c>
      <c r="O238" s="2">
        <v>36889</v>
      </c>
      <c r="P238" s="2">
        <v>36922</v>
      </c>
      <c r="Q238" s="2">
        <v>36950</v>
      </c>
      <c r="R238" s="2">
        <v>36980</v>
      </c>
      <c r="S238" s="2">
        <v>37011</v>
      </c>
      <c r="T238" s="2">
        <v>37042</v>
      </c>
      <c r="U238" s="2">
        <v>37071</v>
      </c>
      <c r="V238" s="2">
        <v>37103</v>
      </c>
      <c r="W238" s="2">
        <v>37134</v>
      </c>
      <c r="X238" s="2">
        <v>37162</v>
      </c>
      <c r="Y238" s="2">
        <v>37195</v>
      </c>
      <c r="Z238" s="2">
        <v>37225</v>
      </c>
      <c r="AA238" s="2">
        <v>37256</v>
      </c>
      <c r="AB238" s="2">
        <v>37287</v>
      </c>
      <c r="AC238" s="2">
        <v>37315</v>
      </c>
      <c r="AD238" s="2">
        <v>37344</v>
      </c>
      <c r="AE238" s="2">
        <v>37376</v>
      </c>
      <c r="AF238" s="2">
        <v>37407</v>
      </c>
      <c r="AG238" s="2">
        <v>37435</v>
      </c>
      <c r="AH238" s="2">
        <v>37468</v>
      </c>
      <c r="AI238" s="2">
        <v>37498</v>
      </c>
      <c r="AJ238" s="2">
        <v>37529</v>
      </c>
      <c r="AK238" s="2">
        <v>37560</v>
      </c>
      <c r="AL238" s="2">
        <v>37589</v>
      </c>
      <c r="AM238" s="2">
        <v>37621</v>
      </c>
      <c r="AN238" s="2">
        <v>37652</v>
      </c>
      <c r="AO238" s="2">
        <v>37680</v>
      </c>
      <c r="AP238" s="2">
        <v>37711</v>
      </c>
      <c r="AQ238" s="2">
        <v>37741</v>
      </c>
      <c r="AR238" s="2">
        <v>37771</v>
      </c>
      <c r="AS238" s="2">
        <v>37802</v>
      </c>
      <c r="AT238" s="2">
        <v>37833</v>
      </c>
      <c r="AU238" s="2">
        <v>37862</v>
      </c>
      <c r="AV238" s="2">
        <v>37894</v>
      </c>
      <c r="AW238" s="2">
        <v>37925</v>
      </c>
      <c r="AX238" s="2">
        <v>37953</v>
      </c>
      <c r="AY238" s="2">
        <v>37986</v>
      </c>
      <c r="AZ238" s="2">
        <v>38016</v>
      </c>
      <c r="BA238" s="2">
        <v>38044</v>
      </c>
      <c r="BB238" s="2">
        <v>38077</v>
      </c>
      <c r="BC238" s="2">
        <v>38107</v>
      </c>
      <c r="BD238" s="2">
        <v>38138</v>
      </c>
      <c r="BE238" s="2">
        <v>38168</v>
      </c>
      <c r="BF238" s="2">
        <v>38198</v>
      </c>
      <c r="BG238" s="2">
        <v>38230</v>
      </c>
      <c r="BH238" s="2">
        <v>38260</v>
      </c>
      <c r="BI238" s="2">
        <v>38289</v>
      </c>
      <c r="BJ238" s="2">
        <v>38321</v>
      </c>
      <c r="BK238" s="2">
        <v>38352</v>
      </c>
      <c r="BL238" s="2">
        <v>38383</v>
      </c>
      <c r="BM238" s="2">
        <v>38411</v>
      </c>
      <c r="BN238" s="2">
        <v>38442</v>
      </c>
      <c r="BO238" s="2">
        <v>38471</v>
      </c>
      <c r="BP238" s="2">
        <v>38503</v>
      </c>
      <c r="BQ238" s="2">
        <v>38533</v>
      </c>
      <c r="BR238" s="2">
        <v>38562</v>
      </c>
      <c r="BS238" s="2">
        <v>38595</v>
      </c>
      <c r="BT238" s="2">
        <v>38625</v>
      </c>
      <c r="BU238" s="2">
        <v>38656</v>
      </c>
      <c r="BV238" s="2">
        <v>38686</v>
      </c>
      <c r="BW238" s="2">
        <v>38716</v>
      </c>
      <c r="BX238" s="2">
        <v>38748</v>
      </c>
      <c r="BY238" s="2">
        <v>38776</v>
      </c>
      <c r="BZ238" s="2">
        <v>38807</v>
      </c>
      <c r="CA238" s="2">
        <v>38835</v>
      </c>
      <c r="CB238" s="2">
        <v>38868</v>
      </c>
      <c r="CC238" s="2">
        <v>38898</v>
      </c>
      <c r="CD238" s="2">
        <v>38929</v>
      </c>
      <c r="CE238" s="2">
        <v>38960</v>
      </c>
      <c r="CF238" s="2">
        <v>38989</v>
      </c>
      <c r="CG238" s="2">
        <v>39021</v>
      </c>
      <c r="CH238" s="2">
        <v>39051</v>
      </c>
      <c r="CI238" s="2">
        <v>39080</v>
      </c>
      <c r="CJ238" s="2">
        <v>39113</v>
      </c>
      <c r="CK238" s="2">
        <v>39141</v>
      </c>
      <c r="CL238" s="2">
        <v>39171</v>
      </c>
      <c r="CM238" s="2">
        <v>39202</v>
      </c>
      <c r="CN238" s="2">
        <v>39233</v>
      </c>
      <c r="CO238" s="2">
        <v>39262</v>
      </c>
      <c r="CP238" s="2">
        <v>39294</v>
      </c>
      <c r="CQ238" s="2">
        <v>39325</v>
      </c>
      <c r="CR238" s="2">
        <v>39353</v>
      </c>
      <c r="CS238" s="2">
        <v>39386</v>
      </c>
      <c r="CT238" s="2">
        <v>39416</v>
      </c>
      <c r="CU238" s="2">
        <v>39447</v>
      </c>
      <c r="CV238" s="2">
        <v>39478</v>
      </c>
      <c r="CW238" s="2">
        <v>39507</v>
      </c>
      <c r="CX238" s="2">
        <v>39538</v>
      </c>
      <c r="CY238" s="2">
        <v>39568</v>
      </c>
      <c r="CZ238" s="2">
        <v>39598</v>
      </c>
      <c r="DA238" s="2">
        <v>39629</v>
      </c>
      <c r="DB238" s="2">
        <v>39660</v>
      </c>
      <c r="DC238" s="2">
        <v>39689</v>
      </c>
      <c r="DD238" s="2">
        <v>39721</v>
      </c>
      <c r="DE238" s="2">
        <v>39752</v>
      </c>
    </row>
    <row r="239" spans="1:277" x14ac:dyDescent="0.25">
      <c r="A239" s="4"/>
      <c r="D239" s="3">
        <v>37241100</v>
      </c>
      <c r="E239">
        <v>35816100</v>
      </c>
      <c r="F239">
        <v>49952700</v>
      </c>
      <c r="G239">
        <v>36806500</v>
      </c>
      <c r="H239">
        <v>30316400</v>
      </c>
      <c r="I239">
        <v>35272500</v>
      </c>
      <c r="J239">
        <v>22470900</v>
      </c>
      <c r="K239">
        <v>26404700</v>
      </c>
      <c r="L239">
        <v>30539600</v>
      </c>
      <c r="M239">
        <v>35004400</v>
      </c>
      <c r="N239">
        <v>29835300</v>
      </c>
      <c r="O239">
        <v>31200000</v>
      </c>
      <c r="P239">
        <v>38597700</v>
      </c>
      <c r="Q239">
        <v>25623400</v>
      </c>
      <c r="R239">
        <v>42523800</v>
      </c>
      <c r="S239">
        <v>35565500</v>
      </c>
      <c r="T239">
        <v>26632500</v>
      </c>
      <c r="U239">
        <v>25805100</v>
      </c>
      <c r="V239">
        <v>24939500</v>
      </c>
      <c r="W239">
        <v>42071000</v>
      </c>
      <c r="X239">
        <v>36354100</v>
      </c>
      <c r="Y239">
        <v>33794400</v>
      </c>
      <c r="Z239">
        <v>28313500</v>
      </c>
      <c r="AA239">
        <v>27487300</v>
      </c>
      <c r="AB239">
        <v>37724100</v>
      </c>
      <c r="AC239">
        <v>26956600</v>
      </c>
      <c r="AD239">
        <v>35524800</v>
      </c>
      <c r="AE239">
        <v>36006200</v>
      </c>
      <c r="AF239">
        <v>27802600</v>
      </c>
      <c r="AG239">
        <v>41713100</v>
      </c>
      <c r="AH239">
        <v>91695800</v>
      </c>
      <c r="AI239">
        <v>47403400</v>
      </c>
      <c r="AJ239">
        <v>42567500</v>
      </c>
      <c r="AK239">
        <v>54034400</v>
      </c>
      <c r="AL239">
        <v>44426000</v>
      </c>
      <c r="AM239">
        <v>38033800</v>
      </c>
      <c r="AN239">
        <v>59825300</v>
      </c>
      <c r="AO239">
        <v>36871400</v>
      </c>
      <c r="AP239">
        <v>82647000</v>
      </c>
      <c r="AQ239">
        <v>43401700</v>
      </c>
      <c r="AR239">
        <v>44326300</v>
      </c>
      <c r="AS239">
        <v>47028000</v>
      </c>
      <c r="AT239">
        <v>44226500</v>
      </c>
      <c r="AU239">
        <v>32021200</v>
      </c>
      <c r="AV239">
        <v>43103800</v>
      </c>
      <c r="AW239">
        <v>40662900</v>
      </c>
      <c r="AX239">
        <v>35851500</v>
      </c>
      <c r="AY239">
        <v>33484500</v>
      </c>
      <c r="AZ239">
        <v>41424400</v>
      </c>
      <c r="BA239">
        <v>27805600</v>
      </c>
      <c r="BB239">
        <v>37462900</v>
      </c>
      <c r="BC239">
        <v>41014600</v>
      </c>
      <c r="BD239">
        <v>45172300</v>
      </c>
      <c r="BE239">
        <v>37757600</v>
      </c>
      <c r="BF239">
        <v>44623200</v>
      </c>
      <c r="BG239">
        <v>26825700</v>
      </c>
      <c r="BH239">
        <v>26779200</v>
      </c>
      <c r="BI239">
        <v>30728800</v>
      </c>
      <c r="BJ239">
        <v>28463300</v>
      </c>
      <c r="BK239">
        <v>26655600</v>
      </c>
      <c r="BL239">
        <v>36976300</v>
      </c>
      <c r="BM239">
        <v>29235900</v>
      </c>
      <c r="BN239">
        <v>41369000</v>
      </c>
      <c r="BO239">
        <v>31811100</v>
      </c>
      <c r="BP239">
        <v>24994000</v>
      </c>
      <c r="BQ239">
        <v>36110500</v>
      </c>
      <c r="BR239">
        <v>31695200</v>
      </c>
      <c r="BS239">
        <v>26377600</v>
      </c>
      <c r="BT239">
        <v>30858700</v>
      </c>
      <c r="BU239">
        <v>42372400</v>
      </c>
      <c r="BV239">
        <v>28525800</v>
      </c>
      <c r="BW239">
        <v>22653200</v>
      </c>
      <c r="BX239">
        <v>35086400</v>
      </c>
      <c r="BY239">
        <v>35805500</v>
      </c>
      <c r="BZ239">
        <v>35658700</v>
      </c>
      <c r="CA239">
        <v>34552500</v>
      </c>
      <c r="CB239">
        <v>45730700</v>
      </c>
      <c r="CC239">
        <v>35841400</v>
      </c>
      <c r="CD239">
        <v>23565100</v>
      </c>
      <c r="CE239">
        <v>31732100</v>
      </c>
      <c r="CF239">
        <v>26244900</v>
      </c>
      <c r="CG239">
        <v>26281600</v>
      </c>
      <c r="CH239">
        <v>26732300</v>
      </c>
      <c r="CI239">
        <v>23341100</v>
      </c>
      <c r="CJ239">
        <v>29628000</v>
      </c>
      <c r="CK239">
        <v>32003200</v>
      </c>
      <c r="CL239">
        <v>37160200</v>
      </c>
      <c r="CM239">
        <v>35755800</v>
      </c>
      <c r="CN239">
        <v>35324400</v>
      </c>
      <c r="CO239">
        <v>32444000</v>
      </c>
      <c r="CP239">
        <v>29677200</v>
      </c>
      <c r="CQ239">
        <v>42584800</v>
      </c>
      <c r="CR239">
        <v>32179300</v>
      </c>
      <c r="CS239">
        <v>22904800</v>
      </c>
      <c r="CT239">
        <v>26063900</v>
      </c>
      <c r="CU239">
        <v>19514900</v>
      </c>
      <c r="CV239">
        <v>35106500</v>
      </c>
      <c r="CW239">
        <v>30865500</v>
      </c>
      <c r="CX239">
        <v>33086700</v>
      </c>
      <c r="CY239">
        <v>18708400</v>
      </c>
      <c r="CZ239">
        <v>20253400</v>
      </c>
      <c r="DA239">
        <v>21489300</v>
      </c>
      <c r="DB239">
        <v>23085100</v>
      </c>
      <c r="DC239">
        <v>14663900</v>
      </c>
      <c r="DD239">
        <v>22990900</v>
      </c>
      <c r="DE239">
        <v>24428300</v>
      </c>
    </row>
    <row r="240" spans="1:277" x14ac:dyDescent="0.25">
      <c r="A240" s="1" t="s">
        <v>121</v>
      </c>
      <c r="B240" t="s">
        <v>1157</v>
      </c>
      <c r="C240" t="s">
        <v>1183</v>
      </c>
      <c r="D240" s="2">
        <f>_xll.BDH(A240, "volume", B240, C240, "Direction", "H", "Period", "M","cols=84;rows=2")</f>
        <v>36556</v>
      </c>
      <c r="E240" s="2">
        <v>36585</v>
      </c>
      <c r="F240" s="2">
        <v>36616</v>
      </c>
      <c r="G240" s="2">
        <v>36644</v>
      </c>
      <c r="H240" s="2">
        <v>36677</v>
      </c>
      <c r="I240" s="2">
        <v>36707</v>
      </c>
      <c r="J240" s="2">
        <v>36738</v>
      </c>
      <c r="K240" s="2">
        <v>36769</v>
      </c>
      <c r="L240" s="2">
        <v>36798</v>
      </c>
      <c r="M240" s="2">
        <v>36830</v>
      </c>
      <c r="N240" s="2">
        <v>36860</v>
      </c>
      <c r="O240" s="2">
        <v>36889</v>
      </c>
      <c r="P240" s="2">
        <v>36922</v>
      </c>
      <c r="Q240" s="2">
        <v>36950</v>
      </c>
      <c r="R240" s="2">
        <v>36980</v>
      </c>
      <c r="S240" s="2">
        <v>37011</v>
      </c>
      <c r="T240" s="2">
        <v>37042</v>
      </c>
      <c r="U240" s="2">
        <v>37071</v>
      </c>
      <c r="V240" s="2">
        <v>37103</v>
      </c>
      <c r="W240" s="2">
        <v>37134</v>
      </c>
      <c r="X240" s="2">
        <v>37162</v>
      </c>
      <c r="Y240" s="2">
        <v>37195</v>
      </c>
      <c r="Z240" s="2">
        <v>37225</v>
      </c>
      <c r="AA240" s="2">
        <v>37256</v>
      </c>
      <c r="AB240" s="2">
        <v>37287</v>
      </c>
      <c r="AC240" s="2">
        <v>37315</v>
      </c>
      <c r="AD240" s="2">
        <v>37344</v>
      </c>
      <c r="AE240" s="2">
        <v>37376</v>
      </c>
      <c r="AF240" s="2">
        <v>37407</v>
      </c>
      <c r="AG240" s="2">
        <v>37435</v>
      </c>
      <c r="AH240" s="2">
        <v>37468</v>
      </c>
      <c r="AI240" s="2">
        <v>37498</v>
      </c>
      <c r="AJ240" s="2">
        <v>37529</v>
      </c>
      <c r="AK240" s="2">
        <v>37560</v>
      </c>
      <c r="AL240" s="2">
        <v>37589</v>
      </c>
      <c r="AM240" s="2">
        <v>37621</v>
      </c>
      <c r="AN240" s="2">
        <v>37652</v>
      </c>
      <c r="AO240" s="2">
        <v>37680</v>
      </c>
      <c r="AP240" s="2">
        <v>37711</v>
      </c>
      <c r="AQ240" s="2">
        <v>37741</v>
      </c>
      <c r="AR240" s="2">
        <v>37771</v>
      </c>
      <c r="AS240" s="2">
        <v>37802</v>
      </c>
      <c r="AT240" s="2">
        <v>37833</v>
      </c>
      <c r="AU240" s="2">
        <v>37862</v>
      </c>
      <c r="AV240" s="2">
        <v>37894</v>
      </c>
      <c r="AW240" s="2">
        <v>37925</v>
      </c>
      <c r="AX240" s="2">
        <v>37953</v>
      </c>
      <c r="AY240" s="2">
        <v>37986</v>
      </c>
      <c r="AZ240" s="2">
        <v>38016</v>
      </c>
      <c r="BA240" s="2">
        <v>38044</v>
      </c>
      <c r="BB240" s="2">
        <v>38077</v>
      </c>
      <c r="BC240" s="2">
        <v>38107</v>
      </c>
      <c r="BD240" s="2">
        <v>38138</v>
      </c>
      <c r="BE240" s="2">
        <v>38168</v>
      </c>
      <c r="BF240" s="2">
        <v>38198</v>
      </c>
      <c r="BG240" s="2">
        <v>38230</v>
      </c>
      <c r="BH240" s="2">
        <v>38260</v>
      </c>
      <c r="BI240" s="2">
        <v>38289</v>
      </c>
      <c r="BJ240" s="2">
        <v>38321</v>
      </c>
      <c r="BK240" s="2">
        <v>38352</v>
      </c>
      <c r="BL240" s="2">
        <v>38383</v>
      </c>
      <c r="BM240" s="2">
        <v>38411</v>
      </c>
      <c r="BN240" s="2">
        <v>38442</v>
      </c>
      <c r="BO240" s="2">
        <v>38471</v>
      </c>
      <c r="BP240" s="2">
        <v>38503</v>
      </c>
      <c r="BQ240" s="2">
        <v>38533</v>
      </c>
      <c r="BR240" s="2">
        <v>38562</v>
      </c>
      <c r="BS240" s="2">
        <v>38595</v>
      </c>
      <c r="BT240" s="2">
        <v>38625</v>
      </c>
      <c r="BU240" s="2">
        <v>38656</v>
      </c>
      <c r="BV240" s="2">
        <v>38686</v>
      </c>
      <c r="BW240" s="2">
        <v>38716</v>
      </c>
      <c r="BX240" s="2">
        <v>38748</v>
      </c>
      <c r="BY240" s="2">
        <v>38776</v>
      </c>
      <c r="BZ240" s="2">
        <v>38807</v>
      </c>
      <c r="CA240" s="2">
        <v>38835</v>
      </c>
      <c r="CB240" s="2">
        <v>38868</v>
      </c>
      <c r="CC240" s="2">
        <v>38898</v>
      </c>
      <c r="CD240" s="2">
        <v>38929</v>
      </c>
      <c r="CE240" s="2">
        <v>38960</v>
      </c>
      <c r="CF240" s="2">
        <v>38989</v>
      </c>
      <c r="CG240" s="2">
        <v>39021</v>
      </c>
      <c r="CH240" s="2">
        <v>39051</v>
      </c>
      <c r="CI240" s="2">
        <v>39080</v>
      </c>
    </row>
    <row r="241" spans="1:277" x14ac:dyDescent="0.25">
      <c r="A241" s="4"/>
      <c r="D241" s="3">
        <v>55503600</v>
      </c>
      <c r="E241">
        <v>105490000</v>
      </c>
      <c r="F241">
        <v>137024400</v>
      </c>
      <c r="G241">
        <v>58526400</v>
      </c>
      <c r="H241">
        <v>37753600</v>
      </c>
      <c r="I241">
        <v>34063600</v>
      </c>
      <c r="J241">
        <v>104841200</v>
      </c>
      <c r="K241">
        <v>48182800</v>
      </c>
      <c r="L241">
        <v>28652000</v>
      </c>
      <c r="M241">
        <v>46426400</v>
      </c>
      <c r="N241">
        <v>63159200</v>
      </c>
      <c r="O241">
        <v>51899600</v>
      </c>
      <c r="P241">
        <v>73545200</v>
      </c>
      <c r="Q241">
        <v>81386400</v>
      </c>
      <c r="R241">
        <v>91052400</v>
      </c>
      <c r="S241">
        <v>73465200</v>
      </c>
      <c r="T241">
        <v>62045600</v>
      </c>
      <c r="U241">
        <v>62146800</v>
      </c>
      <c r="V241">
        <v>62824000</v>
      </c>
      <c r="W241">
        <v>75993600</v>
      </c>
      <c r="X241">
        <v>49619200</v>
      </c>
      <c r="Y241">
        <v>39040000</v>
      </c>
      <c r="Z241">
        <v>61224800</v>
      </c>
      <c r="AA241">
        <v>60991600</v>
      </c>
      <c r="AB241">
        <v>62393200</v>
      </c>
      <c r="AC241">
        <v>72780400</v>
      </c>
      <c r="AD241">
        <v>71114400</v>
      </c>
      <c r="AE241">
        <v>104271400</v>
      </c>
      <c r="AF241">
        <v>138616600</v>
      </c>
      <c r="AG241">
        <v>54643000</v>
      </c>
      <c r="AH241">
        <v>54781400</v>
      </c>
      <c r="AI241">
        <v>47456600</v>
      </c>
      <c r="AJ241">
        <v>32057400</v>
      </c>
      <c r="AK241">
        <v>41652400</v>
      </c>
      <c r="AL241">
        <v>76320600</v>
      </c>
      <c r="AM241">
        <v>51731400</v>
      </c>
      <c r="AN241">
        <v>47619600</v>
      </c>
      <c r="AO241">
        <v>55409600</v>
      </c>
      <c r="AP241">
        <v>44707600</v>
      </c>
      <c r="AQ241">
        <v>45588000</v>
      </c>
      <c r="AR241">
        <v>60142600</v>
      </c>
      <c r="AS241">
        <v>57858400</v>
      </c>
      <c r="AT241">
        <v>31491800</v>
      </c>
      <c r="AU241">
        <v>32310000</v>
      </c>
      <c r="AV241">
        <v>25449200</v>
      </c>
      <c r="AW241">
        <v>24034400</v>
      </c>
      <c r="AX241">
        <v>37508862</v>
      </c>
      <c r="AY241">
        <v>46782498</v>
      </c>
      <c r="AZ241">
        <v>33433228</v>
      </c>
      <c r="BA241">
        <v>36754478</v>
      </c>
      <c r="BB241">
        <v>60667500</v>
      </c>
      <c r="BC241">
        <v>33074744</v>
      </c>
      <c r="BD241">
        <v>54507670</v>
      </c>
      <c r="BE241">
        <v>65808816</v>
      </c>
      <c r="BF241">
        <v>38236392</v>
      </c>
      <c r="BG241">
        <v>47565034</v>
      </c>
      <c r="BH241">
        <v>40818628</v>
      </c>
      <c r="BI241">
        <v>37394784</v>
      </c>
      <c r="BJ241">
        <v>43891368</v>
      </c>
      <c r="BK241">
        <v>49361847</v>
      </c>
      <c r="BL241">
        <v>58272768</v>
      </c>
      <c r="BM241">
        <v>36594473</v>
      </c>
      <c r="BN241">
        <v>29654737</v>
      </c>
      <c r="BO241">
        <v>36021648</v>
      </c>
      <c r="BP241">
        <v>35234552</v>
      </c>
      <c r="BQ241">
        <v>35513870</v>
      </c>
      <c r="BR241">
        <v>25215838</v>
      </c>
      <c r="BS241">
        <v>45409794</v>
      </c>
      <c r="BT241">
        <v>34849313</v>
      </c>
      <c r="BU241">
        <v>31361522</v>
      </c>
      <c r="BV241">
        <v>51816114</v>
      </c>
      <c r="BW241">
        <v>30956094</v>
      </c>
      <c r="BX241">
        <v>32904030</v>
      </c>
      <c r="BY241">
        <v>46542881</v>
      </c>
      <c r="BZ241">
        <v>55797897</v>
      </c>
      <c r="CA241">
        <v>54503236</v>
      </c>
      <c r="CB241">
        <v>61166731</v>
      </c>
      <c r="CC241">
        <v>35703227</v>
      </c>
      <c r="CD241">
        <v>49068217</v>
      </c>
      <c r="CE241">
        <v>35748068</v>
      </c>
      <c r="CF241">
        <v>30170049</v>
      </c>
      <c r="CG241">
        <v>29556376</v>
      </c>
      <c r="CH241">
        <v>37929959</v>
      </c>
      <c r="CI241">
        <v>20346394</v>
      </c>
    </row>
    <row r="242" spans="1:277" x14ac:dyDescent="0.25">
      <c r="A242" s="1" t="s">
        <v>122</v>
      </c>
      <c r="B242" t="s">
        <v>1157</v>
      </c>
      <c r="C242" t="s">
        <v>1199</v>
      </c>
      <c r="D242" s="2">
        <f>_xll.BDH(A242, "volume", B242, C242, "Direction", "H", "Period", "M","cols=274;rows=2")</f>
        <v>36556</v>
      </c>
      <c r="E242" s="2">
        <v>36585</v>
      </c>
      <c r="F242" s="2">
        <v>36616</v>
      </c>
      <c r="G242" s="2">
        <v>36644</v>
      </c>
      <c r="H242" s="2">
        <v>36677</v>
      </c>
      <c r="I242" s="2">
        <v>36707</v>
      </c>
      <c r="J242" s="2">
        <v>36738</v>
      </c>
      <c r="K242" s="2">
        <v>36769</v>
      </c>
      <c r="L242" s="2">
        <v>36798</v>
      </c>
      <c r="M242" s="2">
        <v>36830</v>
      </c>
      <c r="N242" s="2">
        <v>36860</v>
      </c>
      <c r="O242" s="2">
        <v>36889</v>
      </c>
      <c r="P242" s="2">
        <v>36922</v>
      </c>
      <c r="Q242" s="2">
        <v>36950</v>
      </c>
      <c r="R242" s="2">
        <v>36980</v>
      </c>
      <c r="S242" s="2">
        <v>37011</v>
      </c>
      <c r="T242" s="2">
        <v>37042</v>
      </c>
      <c r="U242" s="2">
        <v>37071</v>
      </c>
      <c r="V242" s="2">
        <v>37103</v>
      </c>
      <c r="W242" s="2">
        <v>37134</v>
      </c>
      <c r="X242" s="2">
        <v>37162</v>
      </c>
      <c r="Y242" s="2">
        <v>37195</v>
      </c>
      <c r="Z242" s="2">
        <v>37225</v>
      </c>
      <c r="AA242" s="2">
        <v>37256</v>
      </c>
      <c r="AB242" s="2">
        <v>37287</v>
      </c>
      <c r="AC242" s="2">
        <v>37315</v>
      </c>
      <c r="AD242" s="2">
        <v>37344</v>
      </c>
      <c r="AE242" s="2">
        <v>37376</v>
      </c>
      <c r="AF242" s="2">
        <v>37407</v>
      </c>
      <c r="AG242" s="2">
        <v>37435</v>
      </c>
      <c r="AH242" s="2">
        <v>37468</v>
      </c>
      <c r="AI242" s="2">
        <v>37498</v>
      </c>
      <c r="AJ242" s="2">
        <v>37529</v>
      </c>
      <c r="AK242" s="2">
        <v>37560</v>
      </c>
      <c r="AL242" s="2">
        <v>37589</v>
      </c>
      <c r="AM242" s="2">
        <v>37621</v>
      </c>
      <c r="AN242" s="2">
        <v>37652</v>
      </c>
      <c r="AO242" s="2">
        <v>37680</v>
      </c>
      <c r="AP242" s="2">
        <v>37711</v>
      </c>
      <c r="AQ242" s="2">
        <v>37741</v>
      </c>
      <c r="AR242" s="2">
        <v>37771</v>
      </c>
      <c r="AS242" s="2">
        <v>37802</v>
      </c>
      <c r="AT242" s="2">
        <v>37833</v>
      </c>
      <c r="AU242" s="2">
        <v>37862</v>
      </c>
      <c r="AV242" s="2">
        <v>37894</v>
      </c>
      <c r="AW242" s="2">
        <v>37925</v>
      </c>
      <c r="AX242" s="2">
        <v>37953</v>
      </c>
      <c r="AY242" s="2">
        <v>37986</v>
      </c>
      <c r="AZ242" s="2">
        <v>38016</v>
      </c>
      <c r="BA242" s="2">
        <v>38044</v>
      </c>
      <c r="BB242" s="2">
        <v>38077</v>
      </c>
      <c r="BC242" s="2">
        <v>38107</v>
      </c>
      <c r="BD242" s="2">
        <v>38138</v>
      </c>
      <c r="BE242" s="2">
        <v>38168</v>
      </c>
      <c r="BF242" s="2">
        <v>38198</v>
      </c>
      <c r="BG242" s="2">
        <v>38230</v>
      </c>
      <c r="BH242" s="2">
        <v>38260</v>
      </c>
      <c r="BI242" s="2">
        <v>38289</v>
      </c>
      <c r="BJ242" s="2">
        <v>38321</v>
      </c>
      <c r="BK242" s="2">
        <v>38352</v>
      </c>
      <c r="BL242" s="2">
        <v>38383</v>
      </c>
      <c r="BM242" s="2">
        <v>38411</v>
      </c>
      <c r="BN242" s="2">
        <v>38442</v>
      </c>
      <c r="BO242" s="2">
        <v>38471</v>
      </c>
      <c r="BP242" s="2">
        <v>38503</v>
      </c>
      <c r="BQ242" s="2">
        <v>38533</v>
      </c>
      <c r="BR242" s="2">
        <v>38562</v>
      </c>
      <c r="BS242" s="2">
        <v>38595</v>
      </c>
      <c r="BT242" s="2">
        <v>38625</v>
      </c>
      <c r="BU242" s="2">
        <v>38656</v>
      </c>
      <c r="BV242" s="2">
        <v>38686</v>
      </c>
      <c r="BW242" s="2">
        <v>38716</v>
      </c>
      <c r="BX242" s="2">
        <v>38748</v>
      </c>
      <c r="BY242" s="2">
        <v>38776</v>
      </c>
      <c r="BZ242" s="2">
        <v>38807</v>
      </c>
      <c r="CA242" s="2">
        <v>38835</v>
      </c>
      <c r="CB242" s="2">
        <v>38868</v>
      </c>
      <c r="CC242" s="2">
        <v>38898</v>
      </c>
      <c r="CD242" s="2">
        <v>38929</v>
      </c>
      <c r="CE242" s="2">
        <v>38960</v>
      </c>
      <c r="CF242" s="2">
        <v>38989</v>
      </c>
      <c r="CG242" s="2">
        <v>39021</v>
      </c>
      <c r="CH242" s="2">
        <v>39051</v>
      </c>
      <c r="CI242" s="2">
        <v>39080</v>
      </c>
      <c r="CJ242" s="2">
        <v>39113</v>
      </c>
      <c r="CK242" s="2">
        <v>39141</v>
      </c>
      <c r="CL242" s="2">
        <v>39171</v>
      </c>
      <c r="CM242" s="2">
        <v>39202</v>
      </c>
      <c r="CN242" s="2">
        <v>39233</v>
      </c>
      <c r="CO242" s="2">
        <v>39262</v>
      </c>
      <c r="CP242" s="2">
        <v>39294</v>
      </c>
      <c r="CQ242" s="2">
        <v>39325</v>
      </c>
      <c r="CR242" s="2">
        <v>39353</v>
      </c>
      <c r="CS242" s="2">
        <v>39386</v>
      </c>
      <c r="CT242" s="2">
        <v>39416</v>
      </c>
      <c r="CU242" s="2">
        <v>39447</v>
      </c>
      <c r="CV242" s="2">
        <v>39478</v>
      </c>
      <c r="CW242" s="2">
        <v>39507</v>
      </c>
      <c r="CX242" s="2">
        <v>39538</v>
      </c>
      <c r="CY242" s="2">
        <v>39568</v>
      </c>
      <c r="CZ242" s="2">
        <v>39598</v>
      </c>
      <c r="DA242" s="2">
        <v>39629</v>
      </c>
      <c r="DB242" s="2">
        <v>39660</v>
      </c>
      <c r="DC242" s="2">
        <v>39689</v>
      </c>
      <c r="DD242" s="2">
        <v>39721</v>
      </c>
      <c r="DE242" s="2">
        <v>39752</v>
      </c>
      <c r="DF242" s="2">
        <v>39780</v>
      </c>
      <c r="DG242" s="2">
        <v>39813</v>
      </c>
      <c r="DH242" s="2">
        <v>39843</v>
      </c>
      <c r="DI242" s="2">
        <v>39871</v>
      </c>
      <c r="DJ242" s="2">
        <v>39903</v>
      </c>
      <c r="DK242" s="2">
        <v>39933</v>
      </c>
      <c r="DL242" s="2">
        <v>39962</v>
      </c>
      <c r="DM242" s="2">
        <v>39994</v>
      </c>
      <c r="DN242" s="2">
        <v>40025</v>
      </c>
      <c r="DO242" s="2">
        <v>40056</v>
      </c>
      <c r="DP242" s="2">
        <v>40086</v>
      </c>
      <c r="DQ242" s="2">
        <v>40116</v>
      </c>
      <c r="DR242" s="2">
        <v>40147</v>
      </c>
      <c r="DS242" s="2">
        <v>40178</v>
      </c>
      <c r="DT242" s="2">
        <v>40207</v>
      </c>
      <c r="DU242" s="2">
        <v>40235</v>
      </c>
      <c r="DV242" s="2">
        <v>40268</v>
      </c>
      <c r="DW242" s="2">
        <v>40298</v>
      </c>
      <c r="DX242" s="2">
        <v>40329</v>
      </c>
      <c r="DY242" s="2">
        <v>40359</v>
      </c>
      <c r="DZ242" s="2">
        <v>40389</v>
      </c>
      <c r="EA242" s="2">
        <v>40421</v>
      </c>
      <c r="EB242" s="2">
        <v>40451</v>
      </c>
      <c r="EC242" s="2">
        <v>40480</v>
      </c>
      <c r="ED242" s="2">
        <v>40512</v>
      </c>
      <c r="EE242" s="2">
        <v>40543</v>
      </c>
      <c r="EF242" s="2">
        <v>40574</v>
      </c>
      <c r="EG242" s="2">
        <v>40602</v>
      </c>
      <c r="EH242" s="2">
        <v>40633</v>
      </c>
      <c r="EI242" s="2">
        <v>40662</v>
      </c>
      <c r="EJ242" s="2">
        <v>40694</v>
      </c>
      <c r="EK242" s="2">
        <v>40724</v>
      </c>
      <c r="EL242" s="2">
        <v>40753</v>
      </c>
      <c r="EM242" s="2">
        <v>40786</v>
      </c>
      <c r="EN242" s="2">
        <v>40816</v>
      </c>
      <c r="EO242" s="2">
        <v>40847</v>
      </c>
      <c r="EP242" s="2">
        <v>40877</v>
      </c>
      <c r="EQ242" s="2">
        <v>40907</v>
      </c>
      <c r="ER242" s="2">
        <v>40939</v>
      </c>
      <c r="ES242" s="2">
        <v>40968</v>
      </c>
      <c r="ET242" s="2">
        <v>40998</v>
      </c>
      <c r="EU242" s="2">
        <v>41029</v>
      </c>
      <c r="EV242" s="2">
        <v>41060</v>
      </c>
      <c r="EW242" s="2">
        <v>41089</v>
      </c>
      <c r="EX242" s="2">
        <v>41121</v>
      </c>
      <c r="EY242" s="2">
        <v>41152</v>
      </c>
      <c r="EZ242" s="2">
        <v>41180</v>
      </c>
      <c r="FA242" s="2">
        <v>41213</v>
      </c>
      <c r="FB242" s="2">
        <v>41243</v>
      </c>
      <c r="FC242" s="2">
        <v>41274</v>
      </c>
      <c r="FD242" s="2">
        <v>41305</v>
      </c>
      <c r="FE242" s="2">
        <v>41333</v>
      </c>
      <c r="FF242" s="2">
        <v>41362</v>
      </c>
      <c r="FG242" s="2">
        <v>41394</v>
      </c>
      <c r="FH242" s="2">
        <v>41425</v>
      </c>
      <c r="FI242" s="2">
        <v>41453</v>
      </c>
      <c r="FJ242" s="2">
        <v>41486</v>
      </c>
      <c r="FK242" s="2">
        <v>41516</v>
      </c>
      <c r="FL242" s="2">
        <v>41547</v>
      </c>
      <c r="FM242" s="2">
        <v>41578</v>
      </c>
      <c r="FN242" s="2">
        <v>41607</v>
      </c>
      <c r="FO242" s="2">
        <v>41639</v>
      </c>
      <c r="FP242" s="2">
        <v>41670</v>
      </c>
      <c r="FQ242" s="2">
        <v>41698</v>
      </c>
      <c r="FR242" s="2">
        <v>41729</v>
      </c>
      <c r="FS242" s="2">
        <v>41759</v>
      </c>
      <c r="FT242" s="2">
        <v>41789</v>
      </c>
      <c r="FU242" s="2">
        <v>41820</v>
      </c>
      <c r="FV242" s="2">
        <v>41851</v>
      </c>
      <c r="FW242" s="2">
        <v>41880</v>
      </c>
      <c r="FX242" s="2">
        <v>41912</v>
      </c>
      <c r="FY242" s="2">
        <v>41943</v>
      </c>
      <c r="FZ242" s="2">
        <v>41971</v>
      </c>
      <c r="GA242" s="2">
        <v>42004</v>
      </c>
      <c r="GB242" s="2">
        <v>42034</v>
      </c>
      <c r="GC242" s="2">
        <v>42062</v>
      </c>
      <c r="GD242" s="2">
        <v>42094</v>
      </c>
      <c r="GE242" s="2">
        <v>42124</v>
      </c>
      <c r="GF242" s="2">
        <v>42153</v>
      </c>
      <c r="GG242" s="2">
        <v>42185</v>
      </c>
      <c r="GH242" s="2">
        <v>42216</v>
      </c>
      <c r="GI242" s="2">
        <v>42247</v>
      </c>
      <c r="GJ242" s="2">
        <v>42277</v>
      </c>
      <c r="GK242" s="2">
        <v>42307</v>
      </c>
      <c r="GL242" s="2">
        <v>42338</v>
      </c>
      <c r="GM242" s="2">
        <v>42369</v>
      </c>
      <c r="GN242" s="2">
        <v>42398</v>
      </c>
      <c r="GO242" s="2">
        <v>42429</v>
      </c>
      <c r="GP242" s="2">
        <v>42460</v>
      </c>
      <c r="GQ242" s="2">
        <v>42489</v>
      </c>
      <c r="GR242" s="2">
        <v>42521</v>
      </c>
      <c r="GS242" s="2">
        <v>42551</v>
      </c>
      <c r="GT242" s="2">
        <v>42580</v>
      </c>
      <c r="GU242" s="2">
        <v>42613</v>
      </c>
      <c r="GV242" s="2">
        <v>42643</v>
      </c>
      <c r="GW242" s="2">
        <v>42674</v>
      </c>
      <c r="GX242" s="2">
        <v>42704</v>
      </c>
      <c r="GY242" s="2">
        <v>42734</v>
      </c>
      <c r="GZ242" s="2">
        <v>42766</v>
      </c>
      <c r="HA242" s="2">
        <v>42794</v>
      </c>
      <c r="HB242" s="2">
        <v>42825</v>
      </c>
      <c r="HC242" s="2">
        <v>42853</v>
      </c>
      <c r="HD242" s="2">
        <v>42886</v>
      </c>
      <c r="HE242" s="2">
        <v>42916</v>
      </c>
      <c r="HF242" s="2">
        <v>42947</v>
      </c>
      <c r="HG242" s="2">
        <v>42978</v>
      </c>
      <c r="HH242" s="2">
        <v>43007</v>
      </c>
      <c r="HI242" s="2">
        <v>43039</v>
      </c>
      <c r="HJ242" s="2">
        <v>43069</v>
      </c>
      <c r="HK242" s="2">
        <v>43098</v>
      </c>
      <c r="HL242" s="2">
        <v>43131</v>
      </c>
      <c r="HM242" s="2">
        <v>43159</v>
      </c>
      <c r="HN242" s="2">
        <v>43189</v>
      </c>
      <c r="HO242" s="2">
        <v>43220</v>
      </c>
      <c r="HP242" s="2">
        <v>43251</v>
      </c>
      <c r="HQ242" s="2">
        <v>43280</v>
      </c>
      <c r="HR242" s="2">
        <v>43312</v>
      </c>
      <c r="HS242" s="2">
        <v>43343</v>
      </c>
      <c r="HT242" s="2">
        <v>43371</v>
      </c>
      <c r="HU242" s="2">
        <v>43404</v>
      </c>
      <c r="HV242" s="2">
        <v>43434</v>
      </c>
      <c r="HW242" s="2">
        <v>43465</v>
      </c>
      <c r="HX242" s="2">
        <v>43496</v>
      </c>
      <c r="HY242" s="2">
        <v>43524</v>
      </c>
      <c r="HZ242" s="2">
        <v>43553</v>
      </c>
      <c r="IA242" s="2">
        <v>43585</v>
      </c>
      <c r="IB242" s="2">
        <v>43616</v>
      </c>
      <c r="IC242" s="2">
        <v>43644</v>
      </c>
      <c r="ID242" s="2">
        <v>43677</v>
      </c>
      <c r="IE242" s="2">
        <v>43707</v>
      </c>
      <c r="IF242" s="2">
        <v>43738</v>
      </c>
      <c r="IG242" s="2">
        <v>43769</v>
      </c>
      <c r="IH242" s="2">
        <v>43798</v>
      </c>
      <c r="II242" s="2">
        <v>43830</v>
      </c>
      <c r="IJ242" s="2">
        <v>43861</v>
      </c>
      <c r="IK242" s="2">
        <v>43889</v>
      </c>
      <c r="IL242" s="2">
        <v>43921</v>
      </c>
      <c r="IM242" s="2">
        <v>43951</v>
      </c>
      <c r="IN242" s="2">
        <v>43980</v>
      </c>
      <c r="IO242" s="2">
        <v>44012</v>
      </c>
      <c r="IP242" s="2">
        <v>44043</v>
      </c>
      <c r="IQ242" s="2">
        <v>44074</v>
      </c>
      <c r="IR242" s="2">
        <v>44104</v>
      </c>
      <c r="IS242" s="2">
        <v>44134</v>
      </c>
      <c r="IT242" s="2">
        <v>44165</v>
      </c>
      <c r="IU242" s="2">
        <v>44196</v>
      </c>
      <c r="IV242" s="2">
        <v>44225</v>
      </c>
      <c r="IW242" s="2">
        <v>44253</v>
      </c>
      <c r="IX242" s="2">
        <v>44286</v>
      </c>
      <c r="IY242" s="2">
        <v>44316</v>
      </c>
      <c r="IZ242" s="2">
        <v>44347</v>
      </c>
      <c r="JA242" s="2">
        <v>44377</v>
      </c>
      <c r="JB242" s="2">
        <v>44407</v>
      </c>
      <c r="JC242" s="2">
        <v>44439</v>
      </c>
      <c r="JD242" s="2">
        <v>44469</v>
      </c>
      <c r="JE242" s="2">
        <v>44498</v>
      </c>
      <c r="JF242" s="2">
        <v>44530</v>
      </c>
      <c r="JG242" s="2">
        <v>44561</v>
      </c>
      <c r="JH242" s="2">
        <v>44592</v>
      </c>
      <c r="JI242" s="2">
        <v>44620</v>
      </c>
      <c r="JJ242" s="2">
        <v>44651</v>
      </c>
      <c r="JK242" s="2">
        <v>44680</v>
      </c>
      <c r="JL242" s="2">
        <v>44712</v>
      </c>
      <c r="JM242" s="2">
        <v>44742</v>
      </c>
      <c r="JN242" s="2">
        <v>44771</v>
      </c>
      <c r="JO242" s="2">
        <v>44804</v>
      </c>
      <c r="JP242" s="2">
        <v>44834</v>
      </c>
      <c r="JQ242" s="2">
        <v>44865</v>
      </c>
    </row>
    <row r="243" spans="1:277" x14ac:dyDescent="0.25">
      <c r="A243" s="4"/>
      <c r="D243" s="3">
        <v>6929900</v>
      </c>
      <c r="E243">
        <v>5627500</v>
      </c>
      <c r="F243">
        <v>10003300</v>
      </c>
      <c r="G243">
        <v>7055100</v>
      </c>
      <c r="H243">
        <v>5179600</v>
      </c>
      <c r="I243">
        <v>9593900</v>
      </c>
      <c r="J243">
        <v>4989800</v>
      </c>
      <c r="K243">
        <v>6106300</v>
      </c>
      <c r="L243">
        <v>11616600</v>
      </c>
      <c r="M243">
        <v>7863700</v>
      </c>
      <c r="N243">
        <v>6901400</v>
      </c>
      <c r="O243">
        <v>6847700</v>
      </c>
      <c r="P243">
        <v>7699300</v>
      </c>
      <c r="Q243">
        <v>5843000</v>
      </c>
      <c r="R243">
        <v>9903500</v>
      </c>
      <c r="S243">
        <v>6367400</v>
      </c>
      <c r="T243">
        <v>7032600</v>
      </c>
      <c r="U243">
        <v>7748600</v>
      </c>
      <c r="V243">
        <v>8333000</v>
      </c>
      <c r="W243">
        <v>4977400</v>
      </c>
      <c r="X243">
        <v>9787500</v>
      </c>
      <c r="Y243">
        <v>7341600</v>
      </c>
      <c r="Z243">
        <v>6889900</v>
      </c>
      <c r="AA243">
        <v>5783400</v>
      </c>
      <c r="AB243">
        <v>6309500</v>
      </c>
      <c r="AC243">
        <v>15871900</v>
      </c>
      <c r="AD243">
        <v>10793800</v>
      </c>
      <c r="AE243">
        <v>7023600</v>
      </c>
      <c r="AF243">
        <v>7723600</v>
      </c>
      <c r="AG243">
        <v>8447300</v>
      </c>
      <c r="AH243">
        <v>15790100</v>
      </c>
      <c r="AI243">
        <v>12161800</v>
      </c>
      <c r="AJ243">
        <v>16841100</v>
      </c>
      <c r="AK243">
        <v>19232400</v>
      </c>
      <c r="AL243">
        <v>11528200</v>
      </c>
      <c r="AM243">
        <v>12416500</v>
      </c>
      <c r="AN243">
        <v>19770300</v>
      </c>
      <c r="AO243">
        <v>11158600</v>
      </c>
      <c r="AP243">
        <v>10297100</v>
      </c>
      <c r="AQ243">
        <v>8474600</v>
      </c>
      <c r="AR243">
        <v>12765600</v>
      </c>
      <c r="AS243">
        <v>10987000</v>
      </c>
      <c r="AT243">
        <v>10275200</v>
      </c>
      <c r="AU243">
        <v>8977000</v>
      </c>
      <c r="AV243">
        <v>7747200</v>
      </c>
      <c r="AW243">
        <v>9023200</v>
      </c>
      <c r="AX243">
        <v>6786700</v>
      </c>
      <c r="AY243">
        <v>9515000</v>
      </c>
      <c r="AZ243">
        <v>9349700</v>
      </c>
      <c r="BA243">
        <v>18077800</v>
      </c>
      <c r="BB243">
        <v>11968200</v>
      </c>
      <c r="BC243">
        <v>12334700</v>
      </c>
      <c r="BD243">
        <v>12709900</v>
      </c>
      <c r="BE243">
        <v>9742500</v>
      </c>
      <c r="BF243">
        <v>15066300</v>
      </c>
      <c r="BG243">
        <v>11831700</v>
      </c>
      <c r="BH243">
        <v>9503400</v>
      </c>
      <c r="BI243">
        <v>10422800</v>
      </c>
      <c r="BJ243">
        <v>10587500</v>
      </c>
      <c r="BK243">
        <v>9361800</v>
      </c>
      <c r="BL243">
        <v>8875800</v>
      </c>
      <c r="BM243">
        <v>13037600</v>
      </c>
      <c r="BN243">
        <v>14466200</v>
      </c>
      <c r="BO243">
        <v>12063600</v>
      </c>
      <c r="BP243">
        <v>14001300</v>
      </c>
      <c r="BQ243">
        <v>13868300</v>
      </c>
      <c r="BR243">
        <v>9748800</v>
      </c>
      <c r="BS243">
        <v>10701600</v>
      </c>
      <c r="BT243">
        <v>14114200</v>
      </c>
      <c r="BU243">
        <v>17100300</v>
      </c>
      <c r="BV243">
        <v>10781100</v>
      </c>
      <c r="BW243">
        <v>11152900</v>
      </c>
      <c r="BX243">
        <v>12388200</v>
      </c>
      <c r="BY243">
        <v>11036500</v>
      </c>
      <c r="BZ243">
        <v>13935200</v>
      </c>
      <c r="CA243">
        <v>8793600</v>
      </c>
      <c r="CB243">
        <v>12681800</v>
      </c>
      <c r="CC243">
        <v>13125900</v>
      </c>
      <c r="CD243">
        <v>9386200</v>
      </c>
      <c r="CE243">
        <v>13954600</v>
      </c>
      <c r="CF243">
        <v>13487400</v>
      </c>
      <c r="CG243">
        <v>14966900</v>
      </c>
      <c r="CH243">
        <v>14848000</v>
      </c>
      <c r="CI243">
        <v>10120600</v>
      </c>
      <c r="CJ243">
        <v>9188000</v>
      </c>
      <c r="CK243">
        <v>9759200</v>
      </c>
      <c r="CL243">
        <v>27134900</v>
      </c>
      <c r="CM243">
        <v>19688400</v>
      </c>
      <c r="CN243">
        <v>20042700</v>
      </c>
      <c r="CO243">
        <v>21316800</v>
      </c>
      <c r="CP243">
        <v>20731000</v>
      </c>
      <c r="CQ243">
        <v>26957700</v>
      </c>
      <c r="CR243">
        <v>12404900</v>
      </c>
      <c r="CS243">
        <v>11106300</v>
      </c>
      <c r="CT243">
        <v>11870600</v>
      </c>
      <c r="CU243">
        <v>10646400</v>
      </c>
      <c r="CV243">
        <v>20535000</v>
      </c>
      <c r="CW243">
        <v>12025000</v>
      </c>
      <c r="CX243">
        <v>14786100</v>
      </c>
      <c r="CY243">
        <v>8319200</v>
      </c>
      <c r="CZ243">
        <v>8167000</v>
      </c>
      <c r="DA243">
        <v>10268100</v>
      </c>
      <c r="DB243">
        <v>11351400</v>
      </c>
      <c r="DC243">
        <v>8580300</v>
      </c>
      <c r="DD243">
        <v>9962400</v>
      </c>
      <c r="DE243">
        <v>14776000</v>
      </c>
      <c r="DF243">
        <v>11291400</v>
      </c>
      <c r="DG243">
        <v>10797800</v>
      </c>
      <c r="DH243">
        <v>13163400</v>
      </c>
      <c r="DI243">
        <v>15649800</v>
      </c>
      <c r="DJ243">
        <v>18361300</v>
      </c>
      <c r="DK243">
        <v>15198000</v>
      </c>
      <c r="DL243">
        <v>14773700</v>
      </c>
      <c r="DM243">
        <v>11829400</v>
      </c>
      <c r="DN243">
        <v>9488500</v>
      </c>
      <c r="DO243">
        <v>11010800</v>
      </c>
      <c r="DP243">
        <v>22544400</v>
      </c>
      <c r="DQ243">
        <v>12166100</v>
      </c>
      <c r="DR243">
        <v>9922500</v>
      </c>
      <c r="DS243">
        <v>10739000</v>
      </c>
      <c r="DT243">
        <v>9023900</v>
      </c>
      <c r="DU243">
        <v>11909200</v>
      </c>
      <c r="DV243">
        <v>11072900</v>
      </c>
      <c r="DW243">
        <v>9854100</v>
      </c>
      <c r="DX243">
        <v>17231700</v>
      </c>
      <c r="DY243">
        <v>14099300</v>
      </c>
      <c r="DZ243">
        <v>11791300</v>
      </c>
      <c r="EA243">
        <v>18079100</v>
      </c>
      <c r="EB243">
        <v>14847948</v>
      </c>
      <c r="EC243">
        <v>13255299</v>
      </c>
      <c r="ED243">
        <v>14981219</v>
      </c>
      <c r="EE243">
        <v>11881045</v>
      </c>
      <c r="EF243">
        <v>9811363</v>
      </c>
      <c r="EG243">
        <v>12547409</v>
      </c>
      <c r="EH243">
        <v>15616213</v>
      </c>
      <c r="EI243">
        <v>9630981</v>
      </c>
      <c r="EJ243">
        <v>11895082</v>
      </c>
      <c r="EK243">
        <v>11889428</v>
      </c>
      <c r="EL243">
        <v>9127585</v>
      </c>
      <c r="EM243">
        <v>19092193</v>
      </c>
      <c r="EN243">
        <v>14565636</v>
      </c>
      <c r="EO243">
        <v>11026957</v>
      </c>
      <c r="EP243">
        <v>12208627</v>
      </c>
      <c r="EQ243">
        <v>12162216</v>
      </c>
      <c r="ER243">
        <v>9581005</v>
      </c>
      <c r="ES243">
        <v>7455257</v>
      </c>
      <c r="ET243">
        <v>9773983</v>
      </c>
      <c r="EU243">
        <v>8022231</v>
      </c>
      <c r="EV243">
        <v>8168684</v>
      </c>
      <c r="EW243">
        <v>10398101</v>
      </c>
      <c r="EX243">
        <v>6843553</v>
      </c>
      <c r="EY243">
        <v>8613929</v>
      </c>
      <c r="EZ243">
        <v>7597576</v>
      </c>
      <c r="FA243">
        <v>7023832</v>
      </c>
      <c r="FB243">
        <v>11443754</v>
      </c>
      <c r="FC243">
        <v>12748491</v>
      </c>
      <c r="FD243">
        <v>9508267</v>
      </c>
      <c r="FE243">
        <v>8076353</v>
      </c>
      <c r="FF243">
        <v>9510670</v>
      </c>
      <c r="FG243">
        <v>8076783</v>
      </c>
      <c r="FH243">
        <v>9484988</v>
      </c>
      <c r="FI243">
        <v>11370706</v>
      </c>
      <c r="FJ243">
        <v>7015243</v>
      </c>
      <c r="FK243">
        <v>8361099</v>
      </c>
      <c r="FL243">
        <v>8738535</v>
      </c>
      <c r="FM243">
        <v>6883058</v>
      </c>
      <c r="FN243">
        <v>6259598</v>
      </c>
      <c r="FO243">
        <v>7956025</v>
      </c>
      <c r="FP243">
        <v>7405802</v>
      </c>
      <c r="FQ243">
        <v>8161195</v>
      </c>
      <c r="FR243">
        <v>8221452</v>
      </c>
      <c r="FS243">
        <v>11568063</v>
      </c>
      <c r="FT243">
        <v>9047694</v>
      </c>
      <c r="FU243">
        <v>8065751</v>
      </c>
      <c r="FV243">
        <v>6267559</v>
      </c>
      <c r="FW243">
        <v>8413074</v>
      </c>
      <c r="FX243">
        <v>5290084</v>
      </c>
      <c r="FY243">
        <v>7932209</v>
      </c>
      <c r="FZ243">
        <v>7043247</v>
      </c>
      <c r="GA243">
        <v>9637309</v>
      </c>
      <c r="GB243">
        <v>9857685</v>
      </c>
      <c r="GC243">
        <v>11340439</v>
      </c>
      <c r="GD243">
        <v>13468075</v>
      </c>
      <c r="GE243">
        <v>9694057</v>
      </c>
      <c r="GF243">
        <v>8172110</v>
      </c>
      <c r="GG243">
        <v>10142827</v>
      </c>
      <c r="GH243">
        <v>9965506</v>
      </c>
      <c r="GI243">
        <v>14129394</v>
      </c>
      <c r="GJ243">
        <v>12655958</v>
      </c>
      <c r="GK243">
        <v>10167457</v>
      </c>
      <c r="GL243">
        <v>11984706</v>
      </c>
      <c r="GM243">
        <v>12142081</v>
      </c>
      <c r="GN243">
        <v>13123123</v>
      </c>
      <c r="GO243">
        <v>16977329</v>
      </c>
      <c r="GP243">
        <v>13448996</v>
      </c>
      <c r="GQ243">
        <v>12877250</v>
      </c>
      <c r="GR243">
        <v>12918032</v>
      </c>
      <c r="GS243">
        <v>12618127</v>
      </c>
      <c r="GT243">
        <v>9875541</v>
      </c>
      <c r="GU243">
        <v>10111012</v>
      </c>
      <c r="GV243">
        <v>11289229</v>
      </c>
      <c r="GW243">
        <v>10878483</v>
      </c>
      <c r="GX243">
        <v>10797024</v>
      </c>
      <c r="GY243">
        <v>8980082</v>
      </c>
      <c r="GZ243">
        <v>6918375</v>
      </c>
      <c r="HA243">
        <v>6334465</v>
      </c>
      <c r="HB243">
        <v>9404774</v>
      </c>
      <c r="HC243">
        <v>7567369</v>
      </c>
      <c r="HD243">
        <v>8856579</v>
      </c>
      <c r="HE243">
        <v>9359931</v>
      </c>
      <c r="HF243">
        <v>7568156</v>
      </c>
      <c r="HG243">
        <v>8231781</v>
      </c>
      <c r="HH243">
        <v>8851489</v>
      </c>
      <c r="HI243">
        <v>7702129</v>
      </c>
      <c r="HJ243">
        <v>8219410</v>
      </c>
      <c r="HK243">
        <v>8860527</v>
      </c>
      <c r="HL243">
        <v>8837005</v>
      </c>
      <c r="HM243">
        <v>11639023</v>
      </c>
      <c r="HN243">
        <v>11070859</v>
      </c>
      <c r="HO243">
        <v>9253758</v>
      </c>
      <c r="HP243">
        <v>9646329</v>
      </c>
      <c r="HQ243">
        <v>12265299</v>
      </c>
      <c r="HR243">
        <v>7606809</v>
      </c>
      <c r="HS243">
        <v>7799762</v>
      </c>
      <c r="HT243">
        <v>10344789</v>
      </c>
      <c r="HU243">
        <v>10374872</v>
      </c>
      <c r="HV243">
        <v>9372290</v>
      </c>
      <c r="HW243">
        <v>10633663</v>
      </c>
      <c r="HX243">
        <v>9048080</v>
      </c>
      <c r="HY243">
        <v>8134050</v>
      </c>
      <c r="HZ243">
        <v>9112839</v>
      </c>
      <c r="IA243">
        <v>7529504</v>
      </c>
      <c r="IB243">
        <v>7442790</v>
      </c>
      <c r="IC243">
        <v>8109784</v>
      </c>
      <c r="ID243">
        <v>6383086</v>
      </c>
      <c r="IE243">
        <v>14932155</v>
      </c>
      <c r="IF243">
        <v>12486130</v>
      </c>
      <c r="IG243">
        <v>9641526</v>
      </c>
      <c r="IH243">
        <v>9804287</v>
      </c>
      <c r="II243">
        <v>12088747</v>
      </c>
      <c r="IJ243">
        <v>10887083</v>
      </c>
      <c r="IK243">
        <v>12378446</v>
      </c>
      <c r="IL243">
        <v>20567125</v>
      </c>
      <c r="IM243">
        <v>10255813</v>
      </c>
      <c r="IN243">
        <v>10153160</v>
      </c>
      <c r="IO243">
        <v>11323559</v>
      </c>
      <c r="IP243">
        <v>7389028</v>
      </c>
      <c r="IQ243">
        <v>6066038</v>
      </c>
      <c r="IR243">
        <v>7029924</v>
      </c>
      <c r="IS243">
        <v>6682555</v>
      </c>
      <c r="IT243">
        <v>8442805</v>
      </c>
      <c r="IU243">
        <v>9478643</v>
      </c>
      <c r="IV243">
        <v>10829517</v>
      </c>
      <c r="IW243">
        <v>9074225</v>
      </c>
      <c r="IX243">
        <v>13138138</v>
      </c>
      <c r="IY243">
        <v>9560669</v>
      </c>
      <c r="IZ243">
        <v>11103775</v>
      </c>
      <c r="JA243">
        <v>12433216</v>
      </c>
      <c r="JB243">
        <v>8337764</v>
      </c>
      <c r="JC243">
        <v>8756519</v>
      </c>
      <c r="JD243">
        <v>9977964</v>
      </c>
      <c r="JE243">
        <v>6835728</v>
      </c>
      <c r="JF243">
        <v>8662755</v>
      </c>
      <c r="JG243">
        <v>10624810</v>
      </c>
      <c r="JH243">
        <v>11784001</v>
      </c>
      <c r="JI243">
        <v>8848800</v>
      </c>
      <c r="JJ243">
        <v>12581781</v>
      </c>
      <c r="JK243">
        <v>9053600</v>
      </c>
      <c r="JL243">
        <v>12033893</v>
      </c>
      <c r="JM243">
        <v>14740150</v>
      </c>
      <c r="JN243">
        <v>10017341</v>
      </c>
      <c r="JO243">
        <v>10547831</v>
      </c>
      <c r="JP243">
        <v>10884301</v>
      </c>
      <c r="JQ243">
        <v>11284826</v>
      </c>
    </row>
    <row r="244" spans="1:277" x14ac:dyDescent="0.25">
      <c r="A244" s="1" t="s">
        <v>123</v>
      </c>
      <c r="B244" t="s">
        <v>1157</v>
      </c>
      <c r="C244" t="s">
        <v>1200</v>
      </c>
      <c r="D244" s="2">
        <f>_xll.BDH(A244, "volume", B244, C244, "Direction", "H", "Period", "M","cols=252;rows=2")</f>
        <v>36556</v>
      </c>
      <c r="E244" s="2">
        <v>36585</v>
      </c>
      <c r="F244" s="2">
        <v>36616</v>
      </c>
      <c r="G244" s="2">
        <v>36644</v>
      </c>
      <c r="H244" s="2">
        <v>36677</v>
      </c>
      <c r="I244" s="2">
        <v>36707</v>
      </c>
      <c r="J244" s="2">
        <v>36738</v>
      </c>
      <c r="K244" s="2">
        <v>36769</v>
      </c>
      <c r="L244" s="2">
        <v>36798</v>
      </c>
      <c r="M244" s="2">
        <v>36830</v>
      </c>
      <c r="N244" s="2">
        <v>36860</v>
      </c>
      <c r="O244" s="2">
        <v>36889</v>
      </c>
      <c r="P244" s="2">
        <v>36922</v>
      </c>
      <c r="Q244" s="2">
        <v>36950</v>
      </c>
      <c r="R244" s="2">
        <v>36980</v>
      </c>
      <c r="S244" s="2">
        <v>37011</v>
      </c>
      <c r="T244" s="2">
        <v>37042</v>
      </c>
      <c r="U244" s="2">
        <v>37071</v>
      </c>
      <c r="V244" s="2">
        <v>37103</v>
      </c>
      <c r="W244" s="2">
        <v>37134</v>
      </c>
      <c r="X244" s="2">
        <v>37162</v>
      </c>
      <c r="Y244" s="2">
        <v>37195</v>
      </c>
      <c r="Z244" s="2">
        <v>37225</v>
      </c>
      <c r="AA244" s="2">
        <v>37256</v>
      </c>
      <c r="AB244" s="2">
        <v>37287</v>
      </c>
      <c r="AC244" s="2">
        <v>37315</v>
      </c>
      <c r="AD244" s="2">
        <v>37344</v>
      </c>
      <c r="AE244" s="2">
        <v>37376</v>
      </c>
      <c r="AF244" s="2">
        <v>37407</v>
      </c>
      <c r="AG244" s="2">
        <v>37435</v>
      </c>
      <c r="AH244" s="2">
        <v>37468</v>
      </c>
      <c r="AI244" s="2">
        <v>37498</v>
      </c>
      <c r="AJ244" s="2">
        <v>37529</v>
      </c>
      <c r="AK244" s="2">
        <v>37560</v>
      </c>
      <c r="AL244" s="2">
        <v>37589</v>
      </c>
      <c r="AM244" s="2">
        <v>37621</v>
      </c>
      <c r="AN244" s="2">
        <v>37652</v>
      </c>
      <c r="AO244" s="2">
        <v>37680</v>
      </c>
      <c r="AP244" s="2">
        <v>37711</v>
      </c>
      <c r="AQ244" s="2">
        <v>37741</v>
      </c>
      <c r="AR244" s="2">
        <v>37771</v>
      </c>
      <c r="AS244" s="2">
        <v>37802</v>
      </c>
      <c r="AT244" s="2">
        <v>37833</v>
      </c>
      <c r="AU244" s="2">
        <v>37862</v>
      </c>
      <c r="AV244" s="2">
        <v>37894</v>
      </c>
      <c r="AW244" s="2">
        <v>37925</v>
      </c>
      <c r="AX244" s="2">
        <v>37953</v>
      </c>
      <c r="AY244" s="2">
        <v>37986</v>
      </c>
      <c r="AZ244" s="2">
        <v>38016</v>
      </c>
      <c r="BA244" s="2">
        <v>38044</v>
      </c>
      <c r="BB244" s="2">
        <v>38077</v>
      </c>
      <c r="BC244" s="2">
        <v>38107</v>
      </c>
      <c r="BD244" s="2">
        <v>38138</v>
      </c>
      <c r="BE244" s="2">
        <v>38168</v>
      </c>
      <c r="BF244" s="2">
        <v>38198</v>
      </c>
      <c r="BG244" s="2">
        <v>38230</v>
      </c>
      <c r="BH244" s="2">
        <v>38260</v>
      </c>
      <c r="BI244" s="2">
        <v>38289</v>
      </c>
      <c r="BJ244" s="2">
        <v>38321</v>
      </c>
      <c r="BK244" s="2">
        <v>38352</v>
      </c>
      <c r="BL244" s="2">
        <v>38383</v>
      </c>
      <c r="BM244" s="2">
        <v>38411</v>
      </c>
      <c r="BN244" s="2">
        <v>38442</v>
      </c>
      <c r="BO244" s="2">
        <v>38471</v>
      </c>
      <c r="BP244" s="2">
        <v>38503</v>
      </c>
      <c r="BQ244" s="2">
        <v>38533</v>
      </c>
      <c r="BR244" s="2">
        <v>38562</v>
      </c>
      <c r="BS244" s="2">
        <v>38595</v>
      </c>
      <c r="BT244" s="2">
        <v>38625</v>
      </c>
      <c r="BU244" s="2">
        <v>38656</v>
      </c>
      <c r="BV244" s="2">
        <v>38686</v>
      </c>
      <c r="BW244" s="2">
        <v>38716</v>
      </c>
      <c r="BX244" s="2">
        <v>38748</v>
      </c>
      <c r="BY244" s="2">
        <v>38776</v>
      </c>
      <c r="BZ244" s="2">
        <v>38807</v>
      </c>
      <c r="CA244" s="2">
        <v>38835</v>
      </c>
      <c r="CB244" s="2">
        <v>38868</v>
      </c>
      <c r="CC244" s="2">
        <v>38898</v>
      </c>
      <c r="CD244" s="2">
        <v>38929</v>
      </c>
      <c r="CE244" s="2">
        <v>38960</v>
      </c>
      <c r="CF244" s="2">
        <v>38989</v>
      </c>
      <c r="CG244" s="2">
        <v>39021</v>
      </c>
      <c r="CH244" s="2">
        <v>39051</v>
      </c>
      <c r="CI244" s="2">
        <v>39080</v>
      </c>
      <c r="CJ244" s="2">
        <v>39113</v>
      </c>
      <c r="CK244" s="2">
        <v>39141</v>
      </c>
      <c r="CL244" s="2">
        <v>39171</v>
      </c>
      <c r="CM244" s="2">
        <v>39202</v>
      </c>
      <c r="CN244" s="2">
        <v>39233</v>
      </c>
      <c r="CO244" s="2">
        <v>39262</v>
      </c>
      <c r="CP244" s="2">
        <v>39294</v>
      </c>
      <c r="CQ244" s="2">
        <v>39325</v>
      </c>
      <c r="CR244" s="2">
        <v>39353</v>
      </c>
      <c r="CS244" s="2">
        <v>39386</v>
      </c>
      <c r="CT244" s="2">
        <v>39416</v>
      </c>
      <c r="CU244" s="2">
        <v>39447</v>
      </c>
      <c r="CV244" s="2">
        <v>39478</v>
      </c>
      <c r="CW244" s="2">
        <v>39507</v>
      </c>
      <c r="CX244" s="2">
        <v>39538</v>
      </c>
      <c r="CY244" s="2">
        <v>39568</v>
      </c>
      <c r="CZ244" s="2">
        <v>39598</v>
      </c>
      <c r="DA244" s="2">
        <v>39629</v>
      </c>
      <c r="DB244" s="2">
        <v>39660</v>
      </c>
      <c r="DC244" s="2">
        <v>39689</v>
      </c>
      <c r="DD244" s="2">
        <v>39721</v>
      </c>
      <c r="DE244" s="2">
        <v>39752</v>
      </c>
      <c r="DF244" s="2">
        <v>39780</v>
      </c>
      <c r="DG244" s="2">
        <v>39813</v>
      </c>
      <c r="DH244" s="2">
        <v>39843</v>
      </c>
      <c r="DI244" s="2">
        <v>39871</v>
      </c>
      <c r="DJ244" s="2">
        <v>39903</v>
      </c>
      <c r="DK244" s="2">
        <v>39933</v>
      </c>
      <c r="DL244" s="2">
        <v>39962</v>
      </c>
      <c r="DM244" s="2">
        <v>39994</v>
      </c>
      <c r="DN244" s="2">
        <v>40025</v>
      </c>
      <c r="DO244" s="2">
        <v>40056</v>
      </c>
      <c r="DP244" s="2">
        <v>40086</v>
      </c>
      <c r="DQ244" s="2">
        <v>40116</v>
      </c>
      <c r="DR244" s="2">
        <v>40147</v>
      </c>
      <c r="DS244" s="2">
        <v>40178</v>
      </c>
      <c r="DT244" s="2">
        <v>40207</v>
      </c>
      <c r="DU244" s="2">
        <v>40235</v>
      </c>
      <c r="DV244" s="2">
        <v>40268</v>
      </c>
      <c r="DW244" s="2">
        <v>40298</v>
      </c>
      <c r="DX244" s="2">
        <v>40329</v>
      </c>
      <c r="DY244" s="2">
        <v>40359</v>
      </c>
      <c r="DZ244" s="2">
        <v>40389</v>
      </c>
      <c r="EA244" s="2">
        <v>40421</v>
      </c>
      <c r="EB244" s="2">
        <v>40451</v>
      </c>
      <c r="EC244" s="2">
        <v>40480</v>
      </c>
      <c r="ED244" s="2">
        <v>40512</v>
      </c>
      <c r="EE244" s="2">
        <v>40543</v>
      </c>
      <c r="EF244" s="2">
        <v>40574</v>
      </c>
      <c r="EG244" s="2">
        <v>40602</v>
      </c>
      <c r="EH244" s="2">
        <v>40633</v>
      </c>
      <c r="EI244" s="2">
        <v>40662</v>
      </c>
      <c r="EJ244" s="2">
        <v>40694</v>
      </c>
      <c r="EK244" s="2">
        <v>40724</v>
      </c>
      <c r="EL244" s="2">
        <v>40753</v>
      </c>
      <c r="EM244" s="2">
        <v>40786</v>
      </c>
      <c r="EN244" s="2">
        <v>40816</v>
      </c>
      <c r="EO244" s="2">
        <v>40847</v>
      </c>
      <c r="EP244" s="2">
        <v>40877</v>
      </c>
      <c r="EQ244" s="2">
        <v>40907</v>
      </c>
      <c r="ER244" s="2">
        <v>40939</v>
      </c>
      <c r="ES244" s="2">
        <v>40968</v>
      </c>
      <c r="ET244" s="2">
        <v>40998</v>
      </c>
      <c r="EU244" s="2">
        <v>41029</v>
      </c>
      <c r="EV244" s="2">
        <v>41060</v>
      </c>
      <c r="EW244" s="2">
        <v>41089</v>
      </c>
      <c r="EX244" s="2">
        <v>41121</v>
      </c>
      <c r="EY244" s="2">
        <v>41152</v>
      </c>
      <c r="EZ244" s="2">
        <v>41180</v>
      </c>
      <c r="FA244" s="2">
        <v>41213</v>
      </c>
      <c r="FB244" s="2">
        <v>41243</v>
      </c>
      <c r="FC244" s="2">
        <v>41274</v>
      </c>
      <c r="FD244" s="2">
        <v>41305</v>
      </c>
      <c r="FE244" s="2">
        <v>41333</v>
      </c>
      <c r="FF244" s="2">
        <v>41362</v>
      </c>
      <c r="FG244" s="2">
        <v>41394</v>
      </c>
      <c r="FH244" s="2">
        <v>41425</v>
      </c>
      <c r="FI244" s="2">
        <v>41453</v>
      </c>
      <c r="FJ244" s="2">
        <v>41486</v>
      </c>
      <c r="FK244" s="2">
        <v>41516</v>
      </c>
      <c r="FL244" s="2">
        <v>41547</v>
      </c>
      <c r="FM244" s="2">
        <v>41578</v>
      </c>
      <c r="FN244" s="2">
        <v>41607</v>
      </c>
      <c r="FO244" s="2">
        <v>41639</v>
      </c>
      <c r="FP244" s="2">
        <v>41670</v>
      </c>
      <c r="FQ244" s="2">
        <v>41698</v>
      </c>
      <c r="FR244" s="2">
        <v>41729</v>
      </c>
      <c r="FS244" s="2">
        <v>41759</v>
      </c>
      <c r="FT244" s="2">
        <v>41789</v>
      </c>
      <c r="FU244" s="2">
        <v>41820</v>
      </c>
      <c r="FV244" s="2">
        <v>41851</v>
      </c>
      <c r="FW244" s="2">
        <v>41880</v>
      </c>
      <c r="FX244" s="2">
        <v>41912</v>
      </c>
      <c r="FY244" s="2">
        <v>41943</v>
      </c>
      <c r="FZ244" s="2">
        <v>41971</v>
      </c>
      <c r="GA244" s="2">
        <v>42004</v>
      </c>
      <c r="GB244" s="2">
        <v>42034</v>
      </c>
      <c r="GC244" s="2">
        <v>42062</v>
      </c>
      <c r="GD244" s="2">
        <v>42094</v>
      </c>
      <c r="GE244" s="2">
        <v>42124</v>
      </c>
      <c r="GF244" s="2">
        <v>42153</v>
      </c>
      <c r="GG244" s="2">
        <v>42185</v>
      </c>
      <c r="GH244" s="2">
        <v>42216</v>
      </c>
      <c r="GI244" s="2">
        <v>42247</v>
      </c>
      <c r="GJ244" s="2">
        <v>42277</v>
      </c>
      <c r="GK244" s="2">
        <v>42307</v>
      </c>
      <c r="GL244" s="2">
        <v>42338</v>
      </c>
      <c r="GM244" s="2">
        <v>42369</v>
      </c>
      <c r="GN244" s="2">
        <v>42398</v>
      </c>
      <c r="GO244" s="2">
        <v>42429</v>
      </c>
      <c r="GP244" s="2">
        <v>42460</v>
      </c>
      <c r="GQ244" s="2">
        <v>42489</v>
      </c>
      <c r="GR244" s="2">
        <v>42521</v>
      </c>
      <c r="GS244" s="2">
        <v>42551</v>
      </c>
      <c r="GT244" s="2">
        <v>42580</v>
      </c>
      <c r="GU244" s="2">
        <v>42613</v>
      </c>
      <c r="GV244" s="2">
        <v>42643</v>
      </c>
      <c r="GW244" s="2">
        <v>42674</v>
      </c>
      <c r="GX244" s="2">
        <v>42704</v>
      </c>
      <c r="GY244" s="2">
        <v>42734</v>
      </c>
      <c r="GZ244" s="2">
        <v>42766</v>
      </c>
      <c r="HA244" s="2">
        <v>42794</v>
      </c>
      <c r="HB244" s="2">
        <v>42825</v>
      </c>
      <c r="HC244" s="2">
        <v>42853</v>
      </c>
      <c r="HD244" s="2">
        <v>42886</v>
      </c>
      <c r="HE244" s="2">
        <v>42916</v>
      </c>
      <c r="HF244" s="2">
        <v>42947</v>
      </c>
      <c r="HG244" s="2">
        <v>42978</v>
      </c>
      <c r="HH244" s="2">
        <v>43007</v>
      </c>
      <c r="HI244" s="2">
        <v>43039</v>
      </c>
      <c r="HJ244" s="2">
        <v>43069</v>
      </c>
      <c r="HK244" s="2">
        <v>43098</v>
      </c>
      <c r="HL244" s="2">
        <v>43131</v>
      </c>
      <c r="HM244" s="2">
        <v>43159</v>
      </c>
      <c r="HN244" s="2">
        <v>43189</v>
      </c>
      <c r="HO244" s="2">
        <v>43220</v>
      </c>
      <c r="HP244" s="2">
        <v>43251</v>
      </c>
      <c r="HQ244" s="2">
        <v>43280</v>
      </c>
      <c r="HR244" s="2">
        <v>43312</v>
      </c>
      <c r="HS244" s="2">
        <v>43343</v>
      </c>
      <c r="HT244" s="2">
        <v>43371</v>
      </c>
      <c r="HU244" s="2">
        <v>43404</v>
      </c>
      <c r="HV244" s="2">
        <v>43434</v>
      </c>
      <c r="HW244" s="2">
        <v>43465</v>
      </c>
      <c r="HX244" s="2">
        <v>43496</v>
      </c>
      <c r="HY244" s="2">
        <v>43524</v>
      </c>
      <c r="HZ244" s="2">
        <v>43553</v>
      </c>
      <c r="IA244" s="2">
        <v>43585</v>
      </c>
      <c r="IB244" s="2">
        <v>43616</v>
      </c>
      <c r="IC244" s="2">
        <v>43644</v>
      </c>
      <c r="ID244" s="2">
        <v>43677</v>
      </c>
      <c r="IE244" s="2">
        <v>43707</v>
      </c>
      <c r="IF244" s="2">
        <v>43738</v>
      </c>
      <c r="IG244" s="2">
        <v>43769</v>
      </c>
      <c r="IH244" s="2">
        <v>43798</v>
      </c>
      <c r="II244" s="2">
        <v>43830</v>
      </c>
      <c r="IJ244" s="2">
        <v>43861</v>
      </c>
      <c r="IK244" s="2">
        <v>43889</v>
      </c>
      <c r="IL244" s="2">
        <v>43921</v>
      </c>
      <c r="IM244" s="2">
        <v>43951</v>
      </c>
      <c r="IN244" s="2">
        <v>43980</v>
      </c>
      <c r="IO244" s="2">
        <v>44012</v>
      </c>
      <c r="IP244" s="2">
        <v>44043</v>
      </c>
      <c r="IQ244" s="2">
        <v>44074</v>
      </c>
      <c r="IR244" s="2">
        <v>44104</v>
      </c>
      <c r="IS244" s="2">
        <v>44134</v>
      </c>
      <c r="IT244" s="2">
        <v>44165</v>
      </c>
      <c r="IU244" s="2">
        <v>44196</v>
      </c>
    </row>
    <row r="245" spans="1:277" x14ac:dyDescent="0.25">
      <c r="A245" s="4"/>
      <c r="D245" s="3">
        <v>7315300</v>
      </c>
      <c r="E245">
        <v>8688700</v>
      </c>
      <c r="F245">
        <v>9067800</v>
      </c>
      <c r="G245">
        <v>9484700</v>
      </c>
      <c r="H245">
        <v>9834400</v>
      </c>
      <c r="I245">
        <v>13272300</v>
      </c>
      <c r="J245">
        <v>12402600</v>
      </c>
      <c r="K245">
        <v>14560600</v>
      </c>
      <c r="L245">
        <v>17898900</v>
      </c>
      <c r="M245">
        <v>18186800</v>
      </c>
      <c r="N245">
        <v>19977400</v>
      </c>
      <c r="O245">
        <v>19623800</v>
      </c>
      <c r="P245">
        <v>22160200</v>
      </c>
      <c r="Q245">
        <v>14426300</v>
      </c>
      <c r="R245">
        <v>18250900</v>
      </c>
      <c r="S245">
        <v>17586900</v>
      </c>
      <c r="T245">
        <v>16236000</v>
      </c>
      <c r="U245">
        <v>15591500</v>
      </c>
      <c r="V245">
        <v>20016400</v>
      </c>
      <c r="W245">
        <v>15460200</v>
      </c>
      <c r="X245">
        <v>13321200</v>
      </c>
      <c r="Y245">
        <v>18047400</v>
      </c>
      <c r="Z245">
        <v>22918200</v>
      </c>
      <c r="AA245">
        <v>20449400</v>
      </c>
      <c r="AB245">
        <v>18418600</v>
      </c>
      <c r="AC245">
        <v>17343800</v>
      </c>
      <c r="AD245">
        <v>15838400</v>
      </c>
      <c r="AE245">
        <v>19532500</v>
      </c>
      <c r="AF245">
        <v>24991800</v>
      </c>
      <c r="AG245">
        <v>44024200</v>
      </c>
      <c r="AH245">
        <v>62607100</v>
      </c>
      <c r="AI245">
        <v>32737000</v>
      </c>
      <c r="AJ245">
        <v>47591300</v>
      </c>
      <c r="AK245">
        <v>130935500</v>
      </c>
      <c r="AL245">
        <v>41299000</v>
      </c>
      <c r="AM245">
        <v>37843600</v>
      </c>
      <c r="AN245">
        <v>63990500</v>
      </c>
      <c r="AO245">
        <v>69464800</v>
      </c>
      <c r="AP245">
        <v>40681300</v>
      </c>
      <c r="AQ245">
        <v>40109100</v>
      </c>
      <c r="AR245">
        <v>32084900</v>
      </c>
      <c r="AS245">
        <v>23331200</v>
      </c>
      <c r="AT245">
        <v>24614200</v>
      </c>
      <c r="AU245">
        <v>18325400</v>
      </c>
      <c r="AV245">
        <v>17369400</v>
      </c>
      <c r="AW245">
        <v>22500000</v>
      </c>
      <c r="AX245">
        <v>18637300</v>
      </c>
      <c r="AY245">
        <v>23496900</v>
      </c>
      <c r="AZ245">
        <v>19995700</v>
      </c>
      <c r="BA245">
        <v>19904600</v>
      </c>
      <c r="BB245">
        <v>23358500</v>
      </c>
      <c r="BC245">
        <v>26611700</v>
      </c>
      <c r="BD245">
        <v>23096600</v>
      </c>
      <c r="BE245">
        <v>19193000</v>
      </c>
      <c r="BF245">
        <v>18099100</v>
      </c>
      <c r="BG245">
        <v>18186500</v>
      </c>
      <c r="BH245">
        <v>17135500</v>
      </c>
      <c r="BI245">
        <v>21776700</v>
      </c>
      <c r="BJ245">
        <v>23162300</v>
      </c>
      <c r="BK245">
        <v>24094100</v>
      </c>
      <c r="BL245">
        <v>28005300</v>
      </c>
      <c r="BM245">
        <v>23547000</v>
      </c>
      <c r="BN245">
        <v>32964900</v>
      </c>
      <c r="BO245">
        <v>28582700</v>
      </c>
      <c r="BP245">
        <v>24857600</v>
      </c>
      <c r="BQ245">
        <v>21800100</v>
      </c>
      <c r="BR245">
        <v>24168900</v>
      </c>
      <c r="BS245">
        <v>29083400</v>
      </c>
      <c r="BT245">
        <v>36083300</v>
      </c>
      <c r="BU245">
        <v>30779000</v>
      </c>
      <c r="BV245">
        <v>27332400</v>
      </c>
      <c r="BW245">
        <v>23247100</v>
      </c>
      <c r="BX245">
        <v>21597900</v>
      </c>
      <c r="BY245">
        <v>21659300</v>
      </c>
      <c r="BZ245">
        <v>29628700</v>
      </c>
      <c r="CA245">
        <v>28119200</v>
      </c>
      <c r="CB245">
        <v>41218600</v>
      </c>
      <c r="CC245">
        <v>31486000</v>
      </c>
      <c r="CD245">
        <v>24512400</v>
      </c>
      <c r="CE245">
        <v>22603100</v>
      </c>
      <c r="CF245">
        <v>19990000</v>
      </c>
      <c r="CG245">
        <v>35183100</v>
      </c>
      <c r="CH245">
        <v>22459200</v>
      </c>
      <c r="CI245">
        <v>16890200</v>
      </c>
      <c r="CJ245">
        <v>21114600</v>
      </c>
      <c r="CK245">
        <v>22863900</v>
      </c>
      <c r="CL245">
        <v>29948200</v>
      </c>
      <c r="CM245">
        <v>27384800</v>
      </c>
      <c r="CN245">
        <v>28271100</v>
      </c>
      <c r="CO245">
        <v>33971900</v>
      </c>
      <c r="CP245">
        <v>31924200</v>
      </c>
      <c r="CQ245">
        <v>36455300</v>
      </c>
      <c r="CR245">
        <v>18649400</v>
      </c>
      <c r="CS245">
        <v>20457700</v>
      </c>
      <c r="CT245">
        <v>20298300</v>
      </c>
      <c r="CU245">
        <v>16668400</v>
      </c>
      <c r="CV245">
        <v>32302800</v>
      </c>
      <c r="CW245">
        <v>23877600</v>
      </c>
      <c r="CX245">
        <v>22381100</v>
      </c>
      <c r="CY245">
        <v>25191900</v>
      </c>
      <c r="CZ245">
        <v>23276700</v>
      </c>
      <c r="DA245">
        <v>21229300</v>
      </c>
      <c r="DB245">
        <v>19665500</v>
      </c>
      <c r="DC245">
        <v>13158800</v>
      </c>
      <c r="DD245">
        <v>21526200</v>
      </c>
      <c r="DE245">
        <v>31348300</v>
      </c>
      <c r="DF245">
        <v>22343500</v>
      </c>
      <c r="DG245">
        <v>25343400</v>
      </c>
      <c r="DH245">
        <v>20690100</v>
      </c>
      <c r="DI245">
        <v>17591700</v>
      </c>
      <c r="DJ245">
        <v>32011400</v>
      </c>
      <c r="DK245">
        <v>63529800</v>
      </c>
      <c r="DL245">
        <v>29688100</v>
      </c>
      <c r="DM245">
        <v>31849700</v>
      </c>
      <c r="DN245">
        <v>26823900</v>
      </c>
      <c r="DO245">
        <v>18942200</v>
      </c>
      <c r="DP245">
        <v>27889500</v>
      </c>
      <c r="DQ245">
        <v>29843900</v>
      </c>
      <c r="DR245">
        <v>25086700</v>
      </c>
      <c r="DS245">
        <v>26825600</v>
      </c>
      <c r="DT245">
        <v>20423900</v>
      </c>
      <c r="DU245">
        <v>19811700</v>
      </c>
      <c r="DV245">
        <v>17181400</v>
      </c>
      <c r="DW245">
        <v>22617500</v>
      </c>
      <c r="DX245">
        <v>29892000</v>
      </c>
      <c r="DY245">
        <v>28556600</v>
      </c>
      <c r="DZ245">
        <v>23813300</v>
      </c>
      <c r="EA245">
        <v>21922100</v>
      </c>
      <c r="EB245">
        <v>18628276</v>
      </c>
      <c r="EC245">
        <v>18900677</v>
      </c>
      <c r="ED245">
        <v>17103153</v>
      </c>
      <c r="EE245">
        <v>18294993</v>
      </c>
      <c r="EF245">
        <v>20375832</v>
      </c>
      <c r="EG245">
        <v>15985369</v>
      </c>
      <c r="EH245">
        <v>26059745</v>
      </c>
      <c r="EI245">
        <v>18388277</v>
      </c>
      <c r="EJ245">
        <v>26872711</v>
      </c>
      <c r="EK245">
        <v>22732231</v>
      </c>
      <c r="EL245">
        <v>19871701</v>
      </c>
      <c r="EM245">
        <v>35642782</v>
      </c>
      <c r="EN245">
        <v>29001689</v>
      </c>
      <c r="EO245">
        <v>20715916</v>
      </c>
      <c r="EP245">
        <v>20816619</v>
      </c>
      <c r="EQ245">
        <v>19381835</v>
      </c>
      <c r="ER245">
        <v>20023574</v>
      </c>
      <c r="ES245">
        <v>22890531</v>
      </c>
      <c r="ET245">
        <v>19791555</v>
      </c>
      <c r="EU245">
        <v>15706765</v>
      </c>
      <c r="EV245">
        <v>15861354</v>
      </c>
      <c r="EW245">
        <v>13967870</v>
      </c>
      <c r="EX245">
        <v>14704147</v>
      </c>
      <c r="EY245">
        <v>15827040</v>
      </c>
      <c r="EZ245">
        <v>11072465</v>
      </c>
      <c r="FA245">
        <v>11297868</v>
      </c>
      <c r="FB245">
        <v>13790503</v>
      </c>
      <c r="FC245">
        <v>12150296</v>
      </c>
      <c r="FD245">
        <v>13011858</v>
      </c>
      <c r="FE245">
        <v>12962335</v>
      </c>
      <c r="FF245">
        <v>10745284</v>
      </c>
      <c r="FG245">
        <v>11836045</v>
      </c>
      <c r="FH245">
        <v>15262534</v>
      </c>
      <c r="FI245">
        <v>22866174</v>
      </c>
      <c r="FJ245">
        <v>18107550</v>
      </c>
      <c r="FK245">
        <v>16343013</v>
      </c>
      <c r="FL245">
        <v>17200676</v>
      </c>
      <c r="FM245">
        <v>17513453</v>
      </c>
      <c r="FN245">
        <v>18900641</v>
      </c>
      <c r="FO245">
        <v>14639358</v>
      </c>
      <c r="FP245">
        <v>14233445</v>
      </c>
      <c r="FQ245">
        <v>13171554</v>
      </c>
      <c r="FR245">
        <v>16233457</v>
      </c>
      <c r="FS245">
        <v>16965042</v>
      </c>
      <c r="FT245">
        <v>16232751</v>
      </c>
      <c r="FU245">
        <v>13878736</v>
      </c>
      <c r="FV245">
        <v>13721052</v>
      </c>
      <c r="FW245">
        <v>13902835</v>
      </c>
      <c r="FX245">
        <v>11235052</v>
      </c>
      <c r="FY245">
        <v>17062450</v>
      </c>
      <c r="FZ245">
        <v>12328345</v>
      </c>
      <c r="GA245">
        <v>14264498</v>
      </c>
      <c r="GB245">
        <v>11381659</v>
      </c>
      <c r="GC245">
        <v>14317114</v>
      </c>
      <c r="GD245">
        <v>15983146</v>
      </c>
      <c r="GE245">
        <v>13201634</v>
      </c>
      <c r="GF245">
        <v>12880085</v>
      </c>
      <c r="GG245">
        <v>17608831</v>
      </c>
      <c r="GH245">
        <v>17459808</v>
      </c>
      <c r="GI245">
        <v>19669797</v>
      </c>
      <c r="GJ245">
        <v>20432649</v>
      </c>
      <c r="GK245">
        <v>24346419</v>
      </c>
      <c r="GL245">
        <v>18328069</v>
      </c>
      <c r="GM245">
        <v>22187268</v>
      </c>
      <c r="GN245">
        <v>23425574</v>
      </c>
      <c r="GO245">
        <v>22521905</v>
      </c>
      <c r="GP245">
        <v>20373925</v>
      </c>
      <c r="GQ245">
        <v>17485242</v>
      </c>
      <c r="GR245">
        <v>18989855</v>
      </c>
      <c r="GS245">
        <v>16174159</v>
      </c>
      <c r="GT245">
        <v>13083121</v>
      </c>
      <c r="GU245">
        <v>15568079</v>
      </c>
      <c r="GV245">
        <v>18044122</v>
      </c>
      <c r="GW245">
        <v>18043382</v>
      </c>
      <c r="GX245">
        <v>21471641</v>
      </c>
      <c r="GY245">
        <v>17587873</v>
      </c>
      <c r="GZ245">
        <v>15467286</v>
      </c>
      <c r="HA245">
        <v>16087221</v>
      </c>
      <c r="HB245">
        <v>20490850</v>
      </c>
      <c r="HC245">
        <v>13952881</v>
      </c>
      <c r="HD245">
        <v>15053765</v>
      </c>
      <c r="HE245">
        <v>19527961</v>
      </c>
      <c r="HF245">
        <v>18791804</v>
      </c>
      <c r="HG245">
        <v>15028591</v>
      </c>
      <c r="HH245">
        <v>16011941</v>
      </c>
      <c r="HI245">
        <v>14238806</v>
      </c>
      <c r="HJ245">
        <v>14321855</v>
      </c>
      <c r="HK245">
        <v>16234414</v>
      </c>
      <c r="HL245">
        <v>24083207</v>
      </c>
      <c r="HM245">
        <v>23390121</v>
      </c>
      <c r="HN245">
        <v>22085895</v>
      </c>
      <c r="HO245">
        <v>15369881</v>
      </c>
      <c r="HP245">
        <v>18769478</v>
      </c>
      <c r="HQ245">
        <v>22679922</v>
      </c>
      <c r="HR245">
        <v>16834478</v>
      </c>
      <c r="HS245">
        <v>11263810</v>
      </c>
      <c r="HT245">
        <v>13095401</v>
      </c>
      <c r="HU245">
        <v>20148377</v>
      </c>
      <c r="HV245">
        <v>15743800</v>
      </c>
      <c r="HW245">
        <v>17238006</v>
      </c>
      <c r="HX245">
        <v>17012517</v>
      </c>
      <c r="HY245">
        <v>13033190</v>
      </c>
      <c r="HZ245">
        <v>20369875</v>
      </c>
      <c r="IA245">
        <v>14598613</v>
      </c>
      <c r="IB245">
        <v>12965861</v>
      </c>
      <c r="IC245">
        <v>14365798</v>
      </c>
      <c r="ID245">
        <v>10703690</v>
      </c>
      <c r="IE245">
        <v>12447112</v>
      </c>
      <c r="IF245">
        <v>13193491</v>
      </c>
      <c r="IG245">
        <v>14135592</v>
      </c>
      <c r="IH245">
        <v>13506335</v>
      </c>
      <c r="II245">
        <v>13629726</v>
      </c>
      <c r="IJ245">
        <v>16090353</v>
      </c>
      <c r="IK245">
        <v>18116583</v>
      </c>
      <c r="IL245">
        <v>35169703</v>
      </c>
      <c r="IM245">
        <v>15423499</v>
      </c>
      <c r="IN245">
        <v>15450499</v>
      </c>
      <c r="IO245">
        <v>16367113</v>
      </c>
      <c r="IP245">
        <v>15304557</v>
      </c>
      <c r="IQ245">
        <v>12670093</v>
      </c>
      <c r="IR245">
        <v>13919758</v>
      </c>
      <c r="IS245">
        <v>1785695</v>
      </c>
      <c r="IT245">
        <v>860069</v>
      </c>
      <c r="IU245">
        <v>887730</v>
      </c>
    </row>
    <row r="246" spans="1:277" x14ac:dyDescent="0.25">
      <c r="A246" s="1" t="s">
        <v>124</v>
      </c>
      <c r="B246" t="s">
        <v>1157</v>
      </c>
      <c r="C246" t="s">
        <v>1199</v>
      </c>
      <c r="D246" s="2">
        <f>_xll.BDH(A246, "volume", B246, C246, "Direction", "H", "Period", "M","cols=274;rows=2")</f>
        <v>36556</v>
      </c>
      <c r="E246" s="2">
        <v>36585</v>
      </c>
      <c r="F246" s="2">
        <v>36616</v>
      </c>
      <c r="G246" s="2">
        <v>36644</v>
      </c>
      <c r="H246" s="2">
        <v>36677</v>
      </c>
      <c r="I246" s="2">
        <v>36707</v>
      </c>
      <c r="J246" s="2">
        <v>36738</v>
      </c>
      <c r="K246" s="2">
        <v>36769</v>
      </c>
      <c r="L246" s="2">
        <v>36798</v>
      </c>
      <c r="M246" s="2">
        <v>36830</v>
      </c>
      <c r="N246" s="2">
        <v>36860</v>
      </c>
      <c r="O246" s="2">
        <v>36889</v>
      </c>
      <c r="P246" s="2">
        <v>36922</v>
      </c>
      <c r="Q246" s="2">
        <v>36950</v>
      </c>
      <c r="R246" s="2">
        <v>36980</v>
      </c>
      <c r="S246" s="2">
        <v>37011</v>
      </c>
      <c r="T246" s="2">
        <v>37042</v>
      </c>
      <c r="U246" s="2">
        <v>37071</v>
      </c>
      <c r="V246" s="2">
        <v>37103</v>
      </c>
      <c r="W246" s="2">
        <v>37134</v>
      </c>
      <c r="X246" s="2">
        <v>37162</v>
      </c>
      <c r="Y246" s="2">
        <v>37195</v>
      </c>
      <c r="Z246" s="2">
        <v>37225</v>
      </c>
      <c r="AA246" s="2">
        <v>37256</v>
      </c>
      <c r="AB246" s="2">
        <v>37287</v>
      </c>
      <c r="AC246" s="2">
        <v>37315</v>
      </c>
      <c r="AD246" s="2">
        <v>37344</v>
      </c>
      <c r="AE246" s="2">
        <v>37376</v>
      </c>
      <c r="AF246" s="2">
        <v>37407</v>
      </c>
      <c r="AG246" s="2">
        <v>37435</v>
      </c>
      <c r="AH246" s="2">
        <v>37468</v>
      </c>
      <c r="AI246" s="2">
        <v>37498</v>
      </c>
      <c r="AJ246" s="2">
        <v>37529</v>
      </c>
      <c r="AK246" s="2">
        <v>37560</v>
      </c>
      <c r="AL246" s="2">
        <v>37589</v>
      </c>
      <c r="AM246" s="2">
        <v>37621</v>
      </c>
      <c r="AN246" s="2">
        <v>37652</v>
      </c>
      <c r="AO246" s="2">
        <v>37680</v>
      </c>
      <c r="AP246" s="2">
        <v>37711</v>
      </c>
      <c r="AQ246" s="2">
        <v>37741</v>
      </c>
      <c r="AR246" s="2">
        <v>37771</v>
      </c>
      <c r="AS246" s="2">
        <v>37802</v>
      </c>
      <c r="AT246" s="2">
        <v>37833</v>
      </c>
      <c r="AU246" s="2">
        <v>37862</v>
      </c>
      <c r="AV246" s="2">
        <v>37894</v>
      </c>
      <c r="AW246" s="2">
        <v>37925</v>
      </c>
      <c r="AX246" s="2">
        <v>37953</v>
      </c>
      <c r="AY246" s="2">
        <v>37986</v>
      </c>
      <c r="AZ246" s="2">
        <v>38016</v>
      </c>
      <c r="BA246" s="2">
        <v>38044</v>
      </c>
      <c r="BB246" s="2">
        <v>38077</v>
      </c>
      <c r="BC246" s="2">
        <v>38107</v>
      </c>
      <c r="BD246" s="2">
        <v>38138</v>
      </c>
      <c r="BE246" s="2">
        <v>38168</v>
      </c>
      <c r="BF246" s="2">
        <v>38198</v>
      </c>
      <c r="BG246" s="2">
        <v>38230</v>
      </c>
      <c r="BH246" s="2">
        <v>38260</v>
      </c>
      <c r="BI246" s="2">
        <v>38289</v>
      </c>
      <c r="BJ246" s="2">
        <v>38321</v>
      </c>
      <c r="BK246" s="2">
        <v>38352</v>
      </c>
      <c r="BL246" s="2">
        <v>38383</v>
      </c>
      <c r="BM246" s="2">
        <v>38411</v>
      </c>
      <c r="BN246" s="2">
        <v>38442</v>
      </c>
      <c r="BO246" s="2">
        <v>38471</v>
      </c>
      <c r="BP246" s="2">
        <v>38503</v>
      </c>
      <c r="BQ246" s="2">
        <v>38533</v>
      </c>
      <c r="BR246" s="2">
        <v>38562</v>
      </c>
      <c r="BS246" s="2">
        <v>38595</v>
      </c>
      <c r="BT246" s="2">
        <v>38625</v>
      </c>
      <c r="BU246" s="2">
        <v>38656</v>
      </c>
      <c r="BV246" s="2">
        <v>38686</v>
      </c>
      <c r="BW246" s="2">
        <v>38716</v>
      </c>
      <c r="BX246" s="2">
        <v>38748</v>
      </c>
      <c r="BY246" s="2">
        <v>38776</v>
      </c>
      <c r="BZ246" s="2">
        <v>38807</v>
      </c>
      <c r="CA246" s="2">
        <v>38835</v>
      </c>
      <c r="CB246" s="2">
        <v>38868</v>
      </c>
      <c r="CC246" s="2">
        <v>38898</v>
      </c>
      <c r="CD246" s="2">
        <v>38929</v>
      </c>
      <c r="CE246" s="2">
        <v>38960</v>
      </c>
      <c r="CF246" s="2">
        <v>38989</v>
      </c>
      <c r="CG246" s="2">
        <v>39021</v>
      </c>
      <c r="CH246" s="2">
        <v>39051</v>
      </c>
      <c r="CI246" s="2">
        <v>39080</v>
      </c>
      <c r="CJ246" s="2">
        <v>39113</v>
      </c>
      <c r="CK246" s="2">
        <v>39141</v>
      </c>
      <c r="CL246" s="2">
        <v>39171</v>
      </c>
      <c r="CM246" s="2">
        <v>39202</v>
      </c>
      <c r="CN246" s="2">
        <v>39233</v>
      </c>
      <c r="CO246" s="2">
        <v>39262</v>
      </c>
      <c r="CP246" s="2">
        <v>39294</v>
      </c>
      <c r="CQ246" s="2">
        <v>39325</v>
      </c>
      <c r="CR246" s="2">
        <v>39353</v>
      </c>
      <c r="CS246" s="2">
        <v>39386</v>
      </c>
      <c r="CT246" s="2">
        <v>39416</v>
      </c>
      <c r="CU246" s="2">
        <v>39447</v>
      </c>
      <c r="CV246" s="2">
        <v>39478</v>
      </c>
      <c r="CW246" s="2">
        <v>39507</v>
      </c>
      <c r="CX246" s="2">
        <v>39538</v>
      </c>
      <c r="CY246" s="2">
        <v>39568</v>
      </c>
      <c r="CZ246" s="2">
        <v>39598</v>
      </c>
      <c r="DA246" s="2">
        <v>39629</v>
      </c>
      <c r="DB246" s="2">
        <v>39660</v>
      </c>
      <c r="DC246" s="2">
        <v>39689</v>
      </c>
      <c r="DD246" s="2">
        <v>39721</v>
      </c>
      <c r="DE246" s="2">
        <v>39752</v>
      </c>
      <c r="DF246" s="2">
        <v>39780</v>
      </c>
      <c r="DG246" s="2">
        <v>39813</v>
      </c>
      <c r="DH246" s="2">
        <v>39843</v>
      </c>
      <c r="DI246" s="2">
        <v>39871</v>
      </c>
      <c r="DJ246" s="2">
        <v>39903</v>
      </c>
      <c r="DK246" s="2">
        <v>39933</v>
      </c>
      <c r="DL246" s="2">
        <v>39962</v>
      </c>
      <c r="DM246" s="2">
        <v>39994</v>
      </c>
      <c r="DN246" s="2">
        <v>40025</v>
      </c>
      <c r="DO246" s="2">
        <v>40056</v>
      </c>
      <c r="DP246" s="2">
        <v>40086</v>
      </c>
      <c r="DQ246" s="2">
        <v>40116</v>
      </c>
      <c r="DR246" s="2">
        <v>40147</v>
      </c>
      <c r="DS246" s="2">
        <v>40178</v>
      </c>
      <c r="DT246" s="2">
        <v>40207</v>
      </c>
      <c r="DU246" s="2">
        <v>40235</v>
      </c>
      <c r="DV246" s="2">
        <v>40268</v>
      </c>
      <c r="DW246" s="2">
        <v>40298</v>
      </c>
      <c r="DX246" s="2">
        <v>40329</v>
      </c>
      <c r="DY246" s="2">
        <v>40359</v>
      </c>
      <c r="DZ246" s="2">
        <v>40389</v>
      </c>
      <c r="EA246" s="2">
        <v>40421</v>
      </c>
      <c r="EB246" s="2">
        <v>40451</v>
      </c>
      <c r="EC246" s="2">
        <v>40480</v>
      </c>
      <c r="ED246" s="2">
        <v>40512</v>
      </c>
      <c r="EE246" s="2">
        <v>40543</v>
      </c>
      <c r="EF246" s="2">
        <v>40574</v>
      </c>
      <c r="EG246" s="2">
        <v>40602</v>
      </c>
      <c r="EH246" s="2">
        <v>40633</v>
      </c>
      <c r="EI246" s="2">
        <v>40662</v>
      </c>
      <c r="EJ246" s="2">
        <v>40694</v>
      </c>
      <c r="EK246" s="2">
        <v>40724</v>
      </c>
      <c r="EL246" s="2">
        <v>40753</v>
      </c>
      <c r="EM246" s="2">
        <v>40786</v>
      </c>
      <c r="EN246" s="2">
        <v>40816</v>
      </c>
      <c r="EO246" s="2">
        <v>40847</v>
      </c>
      <c r="EP246" s="2">
        <v>40877</v>
      </c>
      <c r="EQ246" s="2">
        <v>40907</v>
      </c>
      <c r="ER246" s="2">
        <v>40939</v>
      </c>
      <c r="ES246" s="2">
        <v>40968</v>
      </c>
      <c r="ET246" s="2">
        <v>40998</v>
      </c>
      <c r="EU246" s="2">
        <v>41029</v>
      </c>
      <c r="EV246" s="2">
        <v>41060</v>
      </c>
      <c r="EW246" s="2">
        <v>41089</v>
      </c>
      <c r="EX246" s="2">
        <v>41121</v>
      </c>
      <c r="EY246" s="2">
        <v>41152</v>
      </c>
      <c r="EZ246" s="2">
        <v>41180</v>
      </c>
      <c r="FA246" s="2">
        <v>41213</v>
      </c>
      <c r="FB246" s="2">
        <v>41243</v>
      </c>
      <c r="FC246" s="2">
        <v>41274</v>
      </c>
      <c r="FD246" s="2">
        <v>41305</v>
      </c>
      <c r="FE246" s="2">
        <v>41333</v>
      </c>
      <c r="FF246" s="2">
        <v>41362</v>
      </c>
      <c r="FG246" s="2">
        <v>41394</v>
      </c>
      <c r="FH246" s="2">
        <v>41425</v>
      </c>
      <c r="FI246" s="2">
        <v>41453</v>
      </c>
      <c r="FJ246" s="2">
        <v>41486</v>
      </c>
      <c r="FK246" s="2">
        <v>41516</v>
      </c>
      <c r="FL246" s="2">
        <v>41547</v>
      </c>
      <c r="FM246" s="2">
        <v>41578</v>
      </c>
      <c r="FN246" s="2">
        <v>41607</v>
      </c>
      <c r="FO246" s="2">
        <v>41639</v>
      </c>
      <c r="FP246" s="2">
        <v>41670</v>
      </c>
      <c r="FQ246" s="2">
        <v>41698</v>
      </c>
      <c r="FR246" s="2">
        <v>41729</v>
      </c>
      <c r="FS246" s="2">
        <v>41759</v>
      </c>
      <c r="FT246" s="2">
        <v>41789</v>
      </c>
      <c r="FU246" s="2">
        <v>41820</v>
      </c>
      <c r="FV246" s="2">
        <v>41851</v>
      </c>
      <c r="FW246" s="2">
        <v>41880</v>
      </c>
      <c r="FX246" s="2">
        <v>41912</v>
      </c>
      <c r="FY246" s="2">
        <v>41943</v>
      </c>
      <c r="FZ246" s="2">
        <v>41971</v>
      </c>
      <c r="GA246" s="2">
        <v>42004</v>
      </c>
      <c r="GB246" s="2">
        <v>42034</v>
      </c>
      <c r="GC246" s="2">
        <v>42062</v>
      </c>
      <c r="GD246" s="2">
        <v>42094</v>
      </c>
      <c r="GE246" s="2">
        <v>42124</v>
      </c>
      <c r="GF246" s="2">
        <v>42153</v>
      </c>
      <c r="GG246" s="2">
        <v>42185</v>
      </c>
      <c r="GH246" s="2">
        <v>42216</v>
      </c>
      <c r="GI246" s="2">
        <v>42247</v>
      </c>
      <c r="GJ246" s="2">
        <v>42277</v>
      </c>
      <c r="GK246" s="2">
        <v>42307</v>
      </c>
      <c r="GL246" s="2">
        <v>42338</v>
      </c>
      <c r="GM246" s="2">
        <v>42369</v>
      </c>
      <c r="GN246" s="2">
        <v>42398</v>
      </c>
      <c r="GO246" s="2">
        <v>42429</v>
      </c>
      <c r="GP246" s="2">
        <v>42460</v>
      </c>
      <c r="GQ246" s="2">
        <v>42489</v>
      </c>
      <c r="GR246" s="2">
        <v>42521</v>
      </c>
      <c r="GS246" s="2">
        <v>42551</v>
      </c>
      <c r="GT246" s="2">
        <v>42580</v>
      </c>
      <c r="GU246" s="2">
        <v>42613</v>
      </c>
      <c r="GV246" s="2">
        <v>42643</v>
      </c>
      <c r="GW246" s="2">
        <v>42674</v>
      </c>
      <c r="GX246" s="2">
        <v>42704</v>
      </c>
      <c r="GY246" s="2">
        <v>42734</v>
      </c>
      <c r="GZ246" s="2">
        <v>42766</v>
      </c>
      <c r="HA246" s="2">
        <v>42794</v>
      </c>
      <c r="HB246" s="2">
        <v>42825</v>
      </c>
      <c r="HC246" s="2">
        <v>42853</v>
      </c>
      <c r="HD246" s="2">
        <v>42886</v>
      </c>
      <c r="HE246" s="2">
        <v>42916</v>
      </c>
      <c r="HF246" s="2">
        <v>42947</v>
      </c>
      <c r="HG246" s="2">
        <v>42978</v>
      </c>
      <c r="HH246" s="2">
        <v>43007</v>
      </c>
      <c r="HI246" s="2">
        <v>43039</v>
      </c>
      <c r="HJ246" s="2">
        <v>43069</v>
      </c>
      <c r="HK246" s="2">
        <v>43098</v>
      </c>
      <c r="HL246" s="2">
        <v>43131</v>
      </c>
      <c r="HM246" s="2">
        <v>43159</v>
      </c>
      <c r="HN246" s="2">
        <v>43189</v>
      </c>
      <c r="HO246" s="2">
        <v>43220</v>
      </c>
      <c r="HP246" s="2">
        <v>43251</v>
      </c>
      <c r="HQ246" s="2">
        <v>43280</v>
      </c>
      <c r="HR246" s="2">
        <v>43312</v>
      </c>
      <c r="HS246" s="2">
        <v>43343</v>
      </c>
      <c r="HT246" s="2">
        <v>43371</v>
      </c>
      <c r="HU246" s="2">
        <v>43404</v>
      </c>
      <c r="HV246" s="2">
        <v>43434</v>
      </c>
      <c r="HW246" s="2">
        <v>43465</v>
      </c>
      <c r="HX246" s="2">
        <v>43496</v>
      </c>
      <c r="HY246" s="2">
        <v>43524</v>
      </c>
      <c r="HZ246" s="2">
        <v>43553</v>
      </c>
      <c r="IA246" s="2">
        <v>43585</v>
      </c>
      <c r="IB246" s="2">
        <v>43616</v>
      </c>
      <c r="IC246" s="2">
        <v>43644</v>
      </c>
      <c r="ID246" s="2">
        <v>43677</v>
      </c>
      <c r="IE246" s="2">
        <v>43707</v>
      </c>
      <c r="IF246" s="2">
        <v>43738</v>
      </c>
      <c r="IG246" s="2">
        <v>43769</v>
      </c>
      <c r="IH246" s="2">
        <v>43798</v>
      </c>
      <c r="II246" s="2">
        <v>43830</v>
      </c>
      <c r="IJ246" s="2">
        <v>43861</v>
      </c>
      <c r="IK246" s="2">
        <v>43889</v>
      </c>
      <c r="IL246" s="2">
        <v>43921</v>
      </c>
      <c r="IM246" s="2">
        <v>43951</v>
      </c>
      <c r="IN246" s="2">
        <v>43980</v>
      </c>
      <c r="IO246" s="2">
        <v>44012</v>
      </c>
      <c r="IP246" s="2">
        <v>44043</v>
      </c>
      <c r="IQ246" s="2">
        <v>44074</v>
      </c>
      <c r="IR246" s="2">
        <v>44104</v>
      </c>
      <c r="IS246" s="2">
        <v>44134</v>
      </c>
      <c r="IT246" s="2">
        <v>44165</v>
      </c>
      <c r="IU246" s="2">
        <v>44196</v>
      </c>
      <c r="IV246" s="2">
        <v>44225</v>
      </c>
      <c r="IW246" s="2">
        <v>44253</v>
      </c>
      <c r="IX246" s="2">
        <v>44286</v>
      </c>
      <c r="IY246" s="2">
        <v>44316</v>
      </c>
      <c r="IZ246" s="2">
        <v>44347</v>
      </c>
      <c r="JA246" s="2">
        <v>44377</v>
      </c>
      <c r="JB246" s="2">
        <v>44407</v>
      </c>
      <c r="JC246" s="2">
        <v>44439</v>
      </c>
      <c r="JD246" s="2">
        <v>44469</v>
      </c>
      <c r="JE246" s="2">
        <v>44498</v>
      </c>
      <c r="JF246" s="2">
        <v>44530</v>
      </c>
      <c r="JG246" s="2">
        <v>44561</v>
      </c>
      <c r="JH246" s="2">
        <v>44592</v>
      </c>
      <c r="JI246" s="2">
        <v>44620</v>
      </c>
      <c r="JJ246" s="2">
        <v>44651</v>
      </c>
      <c r="JK246" s="2">
        <v>44680</v>
      </c>
      <c r="JL246" s="2">
        <v>44712</v>
      </c>
      <c r="JM246" s="2">
        <v>44742</v>
      </c>
      <c r="JN246" s="2">
        <v>44771</v>
      </c>
      <c r="JO246" s="2">
        <v>44804</v>
      </c>
      <c r="JP246" s="2">
        <v>44834</v>
      </c>
      <c r="JQ246" s="2">
        <v>44865</v>
      </c>
    </row>
    <row r="247" spans="1:277" x14ac:dyDescent="0.25">
      <c r="A247" s="4"/>
      <c r="D247" s="3">
        <v>38409600</v>
      </c>
      <c r="E247">
        <v>34333200</v>
      </c>
      <c r="F247">
        <v>55046200</v>
      </c>
      <c r="G247">
        <v>30390000</v>
      </c>
      <c r="H247">
        <v>65341200</v>
      </c>
      <c r="I247">
        <v>38766700</v>
      </c>
      <c r="J247">
        <v>25220000</v>
      </c>
      <c r="K247">
        <v>36144900</v>
      </c>
      <c r="L247">
        <v>36028500</v>
      </c>
      <c r="M247">
        <v>52207400</v>
      </c>
      <c r="N247">
        <v>33283400</v>
      </c>
      <c r="O247">
        <v>51475000</v>
      </c>
      <c r="P247">
        <v>50868900</v>
      </c>
      <c r="Q247">
        <v>30461300</v>
      </c>
      <c r="R247">
        <v>62486400</v>
      </c>
      <c r="S247">
        <v>48493500</v>
      </c>
      <c r="T247">
        <v>57677700</v>
      </c>
      <c r="U247">
        <v>48920100</v>
      </c>
      <c r="V247">
        <v>53835900</v>
      </c>
      <c r="W247">
        <v>37877000</v>
      </c>
      <c r="X247">
        <v>122681500</v>
      </c>
      <c r="Y247">
        <v>97439000</v>
      </c>
      <c r="Z247">
        <v>69359600</v>
      </c>
      <c r="AA247">
        <v>61057900</v>
      </c>
      <c r="AB247">
        <v>46136300</v>
      </c>
      <c r="AC247">
        <v>148249200</v>
      </c>
      <c r="AD247">
        <v>131309900</v>
      </c>
      <c r="AE247">
        <v>53750600</v>
      </c>
      <c r="AF247">
        <v>37744400</v>
      </c>
      <c r="AG247">
        <v>66412600</v>
      </c>
      <c r="AH247">
        <v>68779600</v>
      </c>
      <c r="AI247">
        <v>43647500</v>
      </c>
      <c r="AJ247">
        <v>28323800</v>
      </c>
      <c r="AK247">
        <v>70743000</v>
      </c>
      <c r="AL247">
        <v>49186500</v>
      </c>
      <c r="AM247">
        <v>52919800</v>
      </c>
      <c r="AN247">
        <v>47303800</v>
      </c>
      <c r="AO247">
        <v>28580100</v>
      </c>
      <c r="AP247">
        <v>36274200</v>
      </c>
      <c r="AQ247">
        <v>53173100</v>
      </c>
      <c r="AR247">
        <v>55051000</v>
      </c>
      <c r="AS247">
        <v>85881400</v>
      </c>
      <c r="AT247">
        <v>48435900</v>
      </c>
      <c r="AU247">
        <v>29490000</v>
      </c>
      <c r="AV247">
        <v>44994200</v>
      </c>
      <c r="AW247">
        <v>33367500</v>
      </c>
      <c r="AX247">
        <v>29553700</v>
      </c>
      <c r="AY247">
        <v>39156600</v>
      </c>
      <c r="AZ247">
        <v>38308000</v>
      </c>
      <c r="BA247">
        <v>38681200</v>
      </c>
      <c r="BB247">
        <v>38158800</v>
      </c>
      <c r="BC247">
        <v>42353700</v>
      </c>
      <c r="BD247">
        <v>47797300</v>
      </c>
      <c r="BE247">
        <v>44999500</v>
      </c>
      <c r="BF247">
        <v>33280500</v>
      </c>
      <c r="BG247">
        <v>32476200</v>
      </c>
      <c r="BH247">
        <v>32406700</v>
      </c>
      <c r="BI247">
        <v>34561900</v>
      </c>
      <c r="BJ247">
        <v>37532500</v>
      </c>
      <c r="BK247">
        <v>34962100</v>
      </c>
      <c r="BL247">
        <v>30649900</v>
      </c>
      <c r="BM247">
        <v>48904000</v>
      </c>
      <c r="BN247">
        <v>58481700</v>
      </c>
      <c r="BO247">
        <v>39360300</v>
      </c>
      <c r="BP247">
        <v>61714500</v>
      </c>
      <c r="BQ247">
        <v>40160200</v>
      </c>
      <c r="BR247">
        <v>27496200</v>
      </c>
      <c r="BS247">
        <v>27510700</v>
      </c>
      <c r="BT247">
        <v>45970700</v>
      </c>
      <c r="BU247">
        <v>43952700</v>
      </c>
      <c r="BV247">
        <v>29562800</v>
      </c>
      <c r="BW247">
        <v>28471700</v>
      </c>
      <c r="BX247">
        <v>40959800</v>
      </c>
      <c r="BY247">
        <v>31652200</v>
      </c>
      <c r="BZ247">
        <v>27140000</v>
      </c>
      <c r="CA247">
        <v>28339600</v>
      </c>
      <c r="CB247">
        <v>43008900</v>
      </c>
      <c r="CC247">
        <v>44413700</v>
      </c>
      <c r="CD247">
        <v>38263400</v>
      </c>
      <c r="CE247">
        <v>38514100</v>
      </c>
      <c r="CF247">
        <v>25888400</v>
      </c>
      <c r="CG247">
        <v>29164200</v>
      </c>
      <c r="CH247">
        <v>35387200</v>
      </c>
      <c r="CI247">
        <v>36606300</v>
      </c>
      <c r="CJ247">
        <v>50201300</v>
      </c>
      <c r="CK247">
        <v>36805200</v>
      </c>
      <c r="CL247">
        <v>49764500</v>
      </c>
      <c r="CM247">
        <v>36902300</v>
      </c>
      <c r="CN247">
        <v>57088300</v>
      </c>
      <c r="CO247">
        <v>61254300</v>
      </c>
      <c r="CP247">
        <v>62717600</v>
      </c>
      <c r="CQ247">
        <v>70301800</v>
      </c>
      <c r="CR247">
        <v>42493800</v>
      </c>
      <c r="CS247">
        <v>29605000</v>
      </c>
      <c r="CT247">
        <v>38798700</v>
      </c>
      <c r="CU247">
        <v>29672100</v>
      </c>
      <c r="CV247">
        <v>47925800</v>
      </c>
      <c r="CW247">
        <v>35009400</v>
      </c>
      <c r="CX247">
        <v>48015100</v>
      </c>
      <c r="CY247">
        <v>37394600</v>
      </c>
      <c r="CZ247">
        <v>32899000</v>
      </c>
      <c r="DA247">
        <v>33245500</v>
      </c>
      <c r="DB247">
        <v>40028600</v>
      </c>
      <c r="DC247">
        <v>31169200</v>
      </c>
      <c r="DD247">
        <v>53666100</v>
      </c>
      <c r="DE247">
        <v>58367800</v>
      </c>
      <c r="DF247">
        <v>53009500</v>
      </c>
      <c r="DG247">
        <v>57995300</v>
      </c>
      <c r="DH247">
        <v>55811500</v>
      </c>
      <c r="DI247">
        <v>52152100</v>
      </c>
      <c r="DJ247">
        <v>60696800</v>
      </c>
      <c r="DK247">
        <v>53797600</v>
      </c>
      <c r="DL247">
        <v>61730900</v>
      </c>
      <c r="DM247">
        <v>59182300</v>
      </c>
      <c r="DN247">
        <v>42458300</v>
      </c>
      <c r="DO247">
        <v>40344200</v>
      </c>
      <c r="DP247">
        <v>46322300</v>
      </c>
      <c r="DQ247">
        <v>50186100</v>
      </c>
      <c r="DR247">
        <v>52050800</v>
      </c>
      <c r="DS247">
        <v>43003300</v>
      </c>
      <c r="DT247">
        <v>46326000</v>
      </c>
      <c r="DU247">
        <v>45724900</v>
      </c>
      <c r="DV247">
        <v>58897200</v>
      </c>
      <c r="DW247">
        <v>48869800</v>
      </c>
      <c r="DX247">
        <v>61432500</v>
      </c>
      <c r="DY247">
        <v>50724000</v>
      </c>
      <c r="DZ247">
        <v>34547800</v>
      </c>
      <c r="EA247">
        <v>31674500</v>
      </c>
      <c r="EB247">
        <v>27278831</v>
      </c>
      <c r="EC247">
        <v>28667500</v>
      </c>
      <c r="ED247">
        <v>35130804</v>
      </c>
      <c r="EE247">
        <v>32646392</v>
      </c>
      <c r="EF247">
        <v>35281393</v>
      </c>
      <c r="EG247">
        <v>23277062</v>
      </c>
      <c r="EH247">
        <v>35355774</v>
      </c>
      <c r="EI247">
        <v>27392075</v>
      </c>
      <c r="EJ247">
        <v>36451440</v>
      </c>
      <c r="EK247">
        <v>35149306</v>
      </c>
      <c r="EL247">
        <v>28799282</v>
      </c>
      <c r="EM247">
        <v>60570334</v>
      </c>
      <c r="EN247">
        <v>46510171</v>
      </c>
      <c r="EO247">
        <v>40049775</v>
      </c>
      <c r="EP247">
        <v>36333256</v>
      </c>
      <c r="EQ247">
        <v>30378502</v>
      </c>
      <c r="ER247">
        <v>25318015</v>
      </c>
      <c r="ES247">
        <v>19047994</v>
      </c>
      <c r="ET247">
        <v>26265787</v>
      </c>
      <c r="EU247">
        <v>23010404</v>
      </c>
      <c r="EV247">
        <v>28279443</v>
      </c>
      <c r="EW247">
        <v>24780192</v>
      </c>
      <c r="EX247">
        <v>27358049</v>
      </c>
      <c r="EY247">
        <v>22740473</v>
      </c>
      <c r="EZ247">
        <v>23782076</v>
      </c>
      <c r="FA247">
        <v>20105969</v>
      </c>
      <c r="FB247">
        <v>32411283</v>
      </c>
      <c r="FC247">
        <v>18602174</v>
      </c>
      <c r="FD247">
        <v>26496630</v>
      </c>
      <c r="FE247">
        <v>23237631</v>
      </c>
      <c r="FF247">
        <v>26747911</v>
      </c>
      <c r="FG247">
        <v>30619990</v>
      </c>
      <c r="FH247">
        <v>28483440</v>
      </c>
      <c r="FI247">
        <v>29815176</v>
      </c>
      <c r="FJ247">
        <v>22311855</v>
      </c>
      <c r="FK247">
        <v>21081816</v>
      </c>
      <c r="FL247">
        <v>22202444</v>
      </c>
      <c r="FM247">
        <v>21288485</v>
      </c>
      <c r="FN247">
        <v>25636504</v>
      </c>
      <c r="FO247">
        <v>37902624</v>
      </c>
      <c r="FP247">
        <v>28884615</v>
      </c>
      <c r="FQ247">
        <v>23365705</v>
      </c>
      <c r="FR247">
        <v>25470814</v>
      </c>
      <c r="FS247">
        <v>25788855</v>
      </c>
      <c r="FT247">
        <v>25906234</v>
      </c>
      <c r="FU247">
        <v>30909331</v>
      </c>
      <c r="FV247">
        <v>20093120</v>
      </c>
      <c r="FW247">
        <v>18794382</v>
      </c>
      <c r="FX247">
        <v>25515023</v>
      </c>
      <c r="FY247">
        <v>28634013</v>
      </c>
      <c r="FZ247">
        <v>22509472</v>
      </c>
      <c r="GA247">
        <v>26214441</v>
      </c>
      <c r="GB247">
        <v>23731772</v>
      </c>
      <c r="GC247">
        <v>28008992</v>
      </c>
      <c r="GD247">
        <v>34295639</v>
      </c>
      <c r="GE247">
        <v>25265411</v>
      </c>
      <c r="GF247">
        <v>35317165</v>
      </c>
      <c r="GG247">
        <v>31583281</v>
      </c>
      <c r="GH247">
        <v>27177282</v>
      </c>
      <c r="GI247">
        <v>32737448</v>
      </c>
      <c r="GJ247">
        <v>38763819</v>
      </c>
      <c r="GK247">
        <v>37803803</v>
      </c>
      <c r="GL247">
        <v>33210529</v>
      </c>
      <c r="GM247">
        <v>35814320</v>
      </c>
      <c r="GN247">
        <v>39008523</v>
      </c>
      <c r="GO247">
        <v>32534620</v>
      </c>
      <c r="GP247">
        <v>37225744</v>
      </c>
      <c r="GQ247">
        <v>31064918</v>
      </c>
      <c r="GR247">
        <v>25316242</v>
      </c>
      <c r="GS247">
        <v>35622311</v>
      </c>
      <c r="GT247">
        <v>24787155</v>
      </c>
      <c r="GU247">
        <v>25731847</v>
      </c>
      <c r="GV247">
        <v>33084054</v>
      </c>
      <c r="GW247">
        <v>31812444</v>
      </c>
      <c r="GX247">
        <v>32120108</v>
      </c>
      <c r="GY247">
        <v>26637523</v>
      </c>
      <c r="GZ247">
        <v>32183364</v>
      </c>
      <c r="HA247">
        <v>27378792</v>
      </c>
      <c r="HB247">
        <v>32548144</v>
      </c>
      <c r="HC247">
        <v>31286160</v>
      </c>
      <c r="HD247">
        <v>31247841</v>
      </c>
      <c r="HE247">
        <v>30966904</v>
      </c>
      <c r="HF247">
        <v>30375435</v>
      </c>
      <c r="HG247">
        <v>32054760</v>
      </c>
      <c r="HH247">
        <v>25110297</v>
      </c>
      <c r="HI247">
        <v>20835400</v>
      </c>
      <c r="HJ247">
        <v>33589171</v>
      </c>
      <c r="HK247">
        <v>41314054</v>
      </c>
      <c r="HL247">
        <v>70242010</v>
      </c>
      <c r="HM247">
        <v>50052439</v>
      </c>
      <c r="HN247">
        <v>42161998</v>
      </c>
      <c r="HO247">
        <v>36221016</v>
      </c>
      <c r="HP247">
        <v>35949113</v>
      </c>
      <c r="HQ247">
        <v>44847428</v>
      </c>
      <c r="HR247">
        <v>37014647</v>
      </c>
      <c r="HS247">
        <v>38214788</v>
      </c>
      <c r="HT247">
        <v>37223940</v>
      </c>
      <c r="HU247">
        <v>37762710</v>
      </c>
      <c r="HV247">
        <v>29641258</v>
      </c>
      <c r="HW247">
        <v>45828937</v>
      </c>
      <c r="HX247">
        <v>35026533</v>
      </c>
      <c r="HY247">
        <v>27233605</v>
      </c>
      <c r="HZ247">
        <v>37000091</v>
      </c>
      <c r="IA247">
        <v>29920103</v>
      </c>
      <c r="IB247">
        <v>36076733</v>
      </c>
      <c r="IC247">
        <v>30084548</v>
      </c>
      <c r="ID247">
        <v>31160193</v>
      </c>
      <c r="IE247">
        <v>30428180</v>
      </c>
      <c r="IF247">
        <v>26608178</v>
      </c>
      <c r="IG247">
        <v>26346703</v>
      </c>
      <c r="IH247">
        <v>32639481</v>
      </c>
      <c r="II247">
        <v>30843586</v>
      </c>
      <c r="IJ247">
        <v>22628962</v>
      </c>
      <c r="IK247">
        <v>25390972</v>
      </c>
      <c r="IL247">
        <v>51208047</v>
      </c>
      <c r="IM247">
        <v>32552950</v>
      </c>
      <c r="IN247">
        <v>27529456</v>
      </c>
      <c r="IO247">
        <v>39493013</v>
      </c>
      <c r="IP247">
        <v>28236773</v>
      </c>
      <c r="IQ247">
        <v>25593852</v>
      </c>
      <c r="IR247">
        <v>30580169</v>
      </c>
      <c r="IS247">
        <v>27496061</v>
      </c>
      <c r="IT247">
        <v>28554582</v>
      </c>
      <c r="IU247">
        <v>31213243</v>
      </c>
      <c r="IV247">
        <v>36358136</v>
      </c>
      <c r="IW247">
        <v>29828006</v>
      </c>
      <c r="IX247">
        <v>38896864</v>
      </c>
      <c r="IY247">
        <v>24051344</v>
      </c>
      <c r="IZ247">
        <v>31865222</v>
      </c>
      <c r="JA247">
        <v>25525594</v>
      </c>
      <c r="JB247">
        <v>26164448</v>
      </c>
      <c r="JC247">
        <v>28634411</v>
      </c>
      <c r="JD247">
        <v>31703474</v>
      </c>
      <c r="JE247">
        <v>29739294</v>
      </c>
      <c r="JF247">
        <v>28369694</v>
      </c>
      <c r="JG247">
        <v>31077884</v>
      </c>
      <c r="JH247">
        <v>31719319</v>
      </c>
      <c r="JI247">
        <v>30580374</v>
      </c>
      <c r="JJ247">
        <v>38166389</v>
      </c>
      <c r="JK247">
        <v>32263992</v>
      </c>
      <c r="JL247">
        <v>35452429</v>
      </c>
      <c r="JM247">
        <v>41639506</v>
      </c>
      <c r="JN247">
        <v>27013953</v>
      </c>
      <c r="JO247">
        <v>31206213</v>
      </c>
      <c r="JP247">
        <v>40487173</v>
      </c>
      <c r="JQ247">
        <v>26819588</v>
      </c>
    </row>
    <row r="248" spans="1:277" x14ac:dyDescent="0.25">
      <c r="A248" s="1" t="s">
        <v>125</v>
      </c>
      <c r="B248" t="s">
        <v>1157</v>
      </c>
      <c r="C248" t="s">
        <v>1199</v>
      </c>
      <c r="D248" s="2">
        <f>_xll.BDH(A248, "volume", B248, C248, "Direction", "H", "Period", "M","cols=274;rows=2")</f>
        <v>36556</v>
      </c>
      <c r="E248" s="2">
        <v>36585</v>
      </c>
      <c r="F248" s="2">
        <v>36616</v>
      </c>
      <c r="G248" s="2">
        <v>36644</v>
      </c>
      <c r="H248" s="2">
        <v>36677</v>
      </c>
      <c r="I248" s="2">
        <v>36707</v>
      </c>
      <c r="J248" s="2">
        <v>36738</v>
      </c>
      <c r="K248" s="2">
        <v>36769</v>
      </c>
      <c r="L248" s="2">
        <v>36798</v>
      </c>
      <c r="M248" s="2">
        <v>36830</v>
      </c>
      <c r="N248" s="2">
        <v>36860</v>
      </c>
      <c r="O248" s="2">
        <v>36889</v>
      </c>
      <c r="P248" s="2">
        <v>36922</v>
      </c>
      <c r="Q248" s="2">
        <v>36950</v>
      </c>
      <c r="R248" s="2">
        <v>36980</v>
      </c>
      <c r="S248" s="2">
        <v>37011</v>
      </c>
      <c r="T248" s="2">
        <v>37042</v>
      </c>
      <c r="U248" s="2">
        <v>37071</v>
      </c>
      <c r="V248" s="2">
        <v>37103</v>
      </c>
      <c r="W248" s="2">
        <v>37134</v>
      </c>
      <c r="X248" s="2">
        <v>37162</v>
      </c>
      <c r="Y248" s="2">
        <v>37195</v>
      </c>
      <c r="Z248" s="2">
        <v>37225</v>
      </c>
      <c r="AA248" s="2">
        <v>37256</v>
      </c>
      <c r="AB248" s="2">
        <v>37287</v>
      </c>
      <c r="AC248" s="2">
        <v>37315</v>
      </c>
      <c r="AD248" s="2">
        <v>37344</v>
      </c>
      <c r="AE248" s="2">
        <v>37376</v>
      </c>
      <c r="AF248" s="2">
        <v>37407</v>
      </c>
      <c r="AG248" s="2">
        <v>37435</v>
      </c>
      <c r="AH248" s="2">
        <v>37468</v>
      </c>
      <c r="AI248" s="2">
        <v>37498</v>
      </c>
      <c r="AJ248" s="2">
        <v>37529</v>
      </c>
      <c r="AK248" s="2">
        <v>37560</v>
      </c>
      <c r="AL248" s="2">
        <v>37589</v>
      </c>
      <c r="AM248" s="2">
        <v>37621</v>
      </c>
      <c r="AN248" s="2">
        <v>37652</v>
      </c>
      <c r="AO248" s="2">
        <v>37680</v>
      </c>
      <c r="AP248" s="2">
        <v>37711</v>
      </c>
      <c r="AQ248" s="2">
        <v>37741</v>
      </c>
      <c r="AR248" s="2">
        <v>37771</v>
      </c>
      <c r="AS248" s="2">
        <v>37802</v>
      </c>
      <c r="AT248" s="2">
        <v>37833</v>
      </c>
      <c r="AU248" s="2">
        <v>37862</v>
      </c>
      <c r="AV248" s="2">
        <v>37894</v>
      </c>
      <c r="AW248" s="2">
        <v>37925</v>
      </c>
      <c r="AX248" s="2">
        <v>37953</v>
      </c>
      <c r="AY248" s="2">
        <v>37986</v>
      </c>
      <c r="AZ248" s="2">
        <v>38016</v>
      </c>
      <c r="BA248" s="2">
        <v>38044</v>
      </c>
      <c r="BB248" s="2">
        <v>38077</v>
      </c>
      <c r="BC248" s="2">
        <v>38107</v>
      </c>
      <c r="BD248" s="2">
        <v>38138</v>
      </c>
      <c r="BE248" s="2">
        <v>38168</v>
      </c>
      <c r="BF248" s="2">
        <v>38198</v>
      </c>
      <c r="BG248" s="2">
        <v>38230</v>
      </c>
      <c r="BH248" s="2">
        <v>38260</v>
      </c>
      <c r="BI248" s="2">
        <v>38289</v>
      </c>
      <c r="BJ248" s="2">
        <v>38321</v>
      </c>
      <c r="BK248" s="2">
        <v>38352</v>
      </c>
      <c r="BL248" s="2">
        <v>38383</v>
      </c>
      <c r="BM248" s="2">
        <v>38411</v>
      </c>
      <c r="BN248" s="2">
        <v>38442</v>
      </c>
      <c r="BO248" s="2">
        <v>38471</v>
      </c>
      <c r="BP248" s="2">
        <v>38503</v>
      </c>
      <c r="BQ248" s="2">
        <v>38533</v>
      </c>
      <c r="BR248" s="2">
        <v>38562</v>
      </c>
      <c r="BS248" s="2">
        <v>38595</v>
      </c>
      <c r="BT248" s="2">
        <v>38625</v>
      </c>
      <c r="BU248" s="2">
        <v>38656</v>
      </c>
      <c r="BV248" s="2">
        <v>38686</v>
      </c>
      <c r="BW248" s="2">
        <v>38716</v>
      </c>
      <c r="BX248" s="2">
        <v>38748</v>
      </c>
      <c r="BY248" s="2">
        <v>38776</v>
      </c>
      <c r="BZ248" s="2">
        <v>38807</v>
      </c>
      <c r="CA248" s="2">
        <v>38835</v>
      </c>
      <c r="CB248" s="2">
        <v>38868</v>
      </c>
      <c r="CC248" s="2">
        <v>38898</v>
      </c>
      <c r="CD248" s="2">
        <v>38929</v>
      </c>
      <c r="CE248" s="2">
        <v>38960</v>
      </c>
      <c r="CF248" s="2">
        <v>38989</v>
      </c>
      <c r="CG248" s="2">
        <v>39021</v>
      </c>
      <c r="CH248" s="2">
        <v>39051</v>
      </c>
      <c r="CI248" s="2">
        <v>39080</v>
      </c>
      <c r="CJ248" s="2">
        <v>39113</v>
      </c>
      <c r="CK248" s="2">
        <v>39141</v>
      </c>
      <c r="CL248" s="2">
        <v>39171</v>
      </c>
      <c r="CM248" s="2">
        <v>39202</v>
      </c>
      <c r="CN248" s="2">
        <v>39233</v>
      </c>
      <c r="CO248" s="2">
        <v>39262</v>
      </c>
      <c r="CP248" s="2">
        <v>39294</v>
      </c>
      <c r="CQ248" s="2">
        <v>39325</v>
      </c>
      <c r="CR248" s="2">
        <v>39353</v>
      </c>
      <c r="CS248" s="2">
        <v>39386</v>
      </c>
      <c r="CT248" s="2">
        <v>39416</v>
      </c>
      <c r="CU248" s="2">
        <v>39447</v>
      </c>
      <c r="CV248" s="2">
        <v>39478</v>
      </c>
      <c r="CW248" s="2">
        <v>39507</v>
      </c>
      <c r="CX248" s="2">
        <v>39538</v>
      </c>
      <c r="CY248" s="2">
        <v>39568</v>
      </c>
      <c r="CZ248" s="2">
        <v>39598</v>
      </c>
      <c r="DA248" s="2">
        <v>39629</v>
      </c>
      <c r="DB248" s="2">
        <v>39660</v>
      </c>
      <c r="DC248" s="2">
        <v>39689</v>
      </c>
      <c r="DD248" s="2">
        <v>39721</v>
      </c>
      <c r="DE248" s="2">
        <v>39752</v>
      </c>
      <c r="DF248" s="2">
        <v>39780</v>
      </c>
      <c r="DG248" s="2">
        <v>39813</v>
      </c>
      <c r="DH248" s="2">
        <v>39843</v>
      </c>
      <c r="DI248" s="2">
        <v>39871</v>
      </c>
      <c r="DJ248" s="2">
        <v>39903</v>
      </c>
      <c r="DK248" s="2">
        <v>39933</v>
      </c>
      <c r="DL248" s="2">
        <v>39962</v>
      </c>
      <c r="DM248" s="2">
        <v>39994</v>
      </c>
      <c r="DN248" s="2">
        <v>40025</v>
      </c>
      <c r="DO248" s="2">
        <v>40056</v>
      </c>
      <c r="DP248" s="2">
        <v>40086</v>
      </c>
      <c r="DQ248" s="2">
        <v>40116</v>
      </c>
      <c r="DR248" s="2">
        <v>40147</v>
      </c>
      <c r="DS248" s="2">
        <v>40178</v>
      </c>
      <c r="DT248" s="2">
        <v>40207</v>
      </c>
      <c r="DU248" s="2">
        <v>40235</v>
      </c>
      <c r="DV248" s="2">
        <v>40268</v>
      </c>
      <c r="DW248" s="2">
        <v>40298</v>
      </c>
      <c r="DX248" s="2">
        <v>40329</v>
      </c>
      <c r="DY248" s="2">
        <v>40359</v>
      </c>
      <c r="DZ248" s="2">
        <v>40389</v>
      </c>
      <c r="EA248" s="2">
        <v>40421</v>
      </c>
      <c r="EB248" s="2">
        <v>40451</v>
      </c>
      <c r="EC248" s="2">
        <v>40480</v>
      </c>
      <c r="ED248" s="2">
        <v>40512</v>
      </c>
      <c r="EE248" s="2">
        <v>40543</v>
      </c>
      <c r="EF248" s="2">
        <v>40574</v>
      </c>
      <c r="EG248" s="2">
        <v>40602</v>
      </c>
      <c r="EH248" s="2">
        <v>40633</v>
      </c>
      <c r="EI248" s="2">
        <v>40662</v>
      </c>
      <c r="EJ248" s="2">
        <v>40694</v>
      </c>
      <c r="EK248" s="2">
        <v>40724</v>
      </c>
      <c r="EL248" s="2">
        <v>40753</v>
      </c>
      <c r="EM248" s="2">
        <v>40786</v>
      </c>
      <c r="EN248" s="2">
        <v>40816</v>
      </c>
      <c r="EO248" s="2">
        <v>40847</v>
      </c>
      <c r="EP248" s="2">
        <v>40877</v>
      </c>
      <c r="EQ248" s="2">
        <v>40907</v>
      </c>
      <c r="ER248" s="2">
        <v>40939</v>
      </c>
      <c r="ES248" s="2">
        <v>40968</v>
      </c>
      <c r="ET248" s="2">
        <v>40998</v>
      </c>
      <c r="EU248" s="2">
        <v>41029</v>
      </c>
      <c r="EV248" s="2">
        <v>41060</v>
      </c>
      <c r="EW248" s="2">
        <v>41089</v>
      </c>
      <c r="EX248" s="2">
        <v>41121</v>
      </c>
      <c r="EY248" s="2">
        <v>41152</v>
      </c>
      <c r="EZ248" s="2">
        <v>41180</v>
      </c>
      <c r="FA248" s="2">
        <v>41213</v>
      </c>
      <c r="FB248" s="2">
        <v>41243</v>
      </c>
      <c r="FC248" s="2">
        <v>41274</v>
      </c>
      <c r="FD248" s="2">
        <v>41305</v>
      </c>
      <c r="FE248" s="2">
        <v>41333</v>
      </c>
      <c r="FF248" s="2">
        <v>41362</v>
      </c>
      <c r="FG248" s="2">
        <v>41394</v>
      </c>
      <c r="FH248" s="2">
        <v>41425</v>
      </c>
      <c r="FI248" s="2">
        <v>41453</v>
      </c>
      <c r="FJ248" s="2">
        <v>41486</v>
      </c>
      <c r="FK248" s="2">
        <v>41516</v>
      </c>
      <c r="FL248" s="2">
        <v>41547</v>
      </c>
      <c r="FM248" s="2">
        <v>41578</v>
      </c>
      <c r="FN248" s="2">
        <v>41607</v>
      </c>
      <c r="FO248" s="2">
        <v>41639</v>
      </c>
      <c r="FP248" s="2">
        <v>41670</v>
      </c>
      <c r="FQ248" s="2">
        <v>41698</v>
      </c>
      <c r="FR248" s="2">
        <v>41729</v>
      </c>
      <c r="FS248" s="2">
        <v>41759</v>
      </c>
      <c r="FT248" s="2">
        <v>41789</v>
      </c>
      <c r="FU248" s="2">
        <v>41820</v>
      </c>
      <c r="FV248" s="2">
        <v>41851</v>
      </c>
      <c r="FW248" s="2">
        <v>41880</v>
      </c>
      <c r="FX248" s="2">
        <v>41912</v>
      </c>
      <c r="FY248" s="2">
        <v>41943</v>
      </c>
      <c r="FZ248" s="2">
        <v>41971</v>
      </c>
      <c r="GA248" s="2">
        <v>42004</v>
      </c>
      <c r="GB248" s="2">
        <v>42034</v>
      </c>
      <c r="GC248" s="2">
        <v>42062</v>
      </c>
      <c r="GD248" s="2">
        <v>42094</v>
      </c>
      <c r="GE248" s="2">
        <v>42124</v>
      </c>
      <c r="GF248" s="2">
        <v>42153</v>
      </c>
      <c r="GG248" s="2">
        <v>42185</v>
      </c>
      <c r="GH248" s="2">
        <v>42216</v>
      </c>
      <c r="GI248" s="2">
        <v>42247</v>
      </c>
      <c r="GJ248" s="2">
        <v>42277</v>
      </c>
      <c r="GK248" s="2">
        <v>42307</v>
      </c>
      <c r="GL248" s="2">
        <v>42338</v>
      </c>
      <c r="GM248" s="2">
        <v>42369</v>
      </c>
      <c r="GN248" s="2">
        <v>42398</v>
      </c>
      <c r="GO248" s="2">
        <v>42429</v>
      </c>
      <c r="GP248" s="2">
        <v>42460</v>
      </c>
      <c r="GQ248" s="2">
        <v>42489</v>
      </c>
      <c r="GR248" s="2">
        <v>42521</v>
      </c>
      <c r="GS248" s="2">
        <v>42551</v>
      </c>
      <c r="GT248" s="2">
        <v>42580</v>
      </c>
      <c r="GU248" s="2">
        <v>42613</v>
      </c>
      <c r="GV248" s="2">
        <v>42643</v>
      </c>
      <c r="GW248" s="2">
        <v>42674</v>
      </c>
      <c r="GX248" s="2">
        <v>42704</v>
      </c>
      <c r="GY248" s="2">
        <v>42734</v>
      </c>
      <c r="GZ248" s="2">
        <v>42766</v>
      </c>
      <c r="HA248" s="2">
        <v>42794</v>
      </c>
      <c r="HB248" s="2">
        <v>42825</v>
      </c>
      <c r="HC248" s="2">
        <v>42853</v>
      </c>
      <c r="HD248" s="2">
        <v>42886</v>
      </c>
      <c r="HE248" s="2">
        <v>42916</v>
      </c>
      <c r="HF248" s="2">
        <v>42947</v>
      </c>
      <c r="HG248" s="2">
        <v>42978</v>
      </c>
      <c r="HH248" s="2">
        <v>43007</v>
      </c>
      <c r="HI248" s="2">
        <v>43039</v>
      </c>
      <c r="HJ248" s="2">
        <v>43069</v>
      </c>
      <c r="HK248" s="2">
        <v>43098</v>
      </c>
      <c r="HL248" s="2">
        <v>43131</v>
      </c>
      <c r="HM248" s="2">
        <v>43159</v>
      </c>
      <c r="HN248" s="2">
        <v>43189</v>
      </c>
      <c r="HO248" s="2">
        <v>43220</v>
      </c>
      <c r="HP248" s="2">
        <v>43251</v>
      </c>
      <c r="HQ248" s="2">
        <v>43280</v>
      </c>
      <c r="HR248" s="2">
        <v>43312</v>
      </c>
      <c r="HS248" s="2">
        <v>43343</v>
      </c>
      <c r="HT248" s="2">
        <v>43371</v>
      </c>
      <c r="HU248" s="2">
        <v>43404</v>
      </c>
      <c r="HV248" s="2">
        <v>43434</v>
      </c>
      <c r="HW248" s="2">
        <v>43465</v>
      </c>
      <c r="HX248" s="2">
        <v>43496</v>
      </c>
      <c r="HY248" s="2">
        <v>43524</v>
      </c>
      <c r="HZ248" s="2">
        <v>43553</v>
      </c>
      <c r="IA248" s="2">
        <v>43585</v>
      </c>
      <c r="IB248" s="2">
        <v>43616</v>
      </c>
      <c r="IC248" s="2">
        <v>43644</v>
      </c>
      <c r="ID248" s="2">
        <v>43677</v>
      </c>
      <c r="IE248" s="2">
        <v>43707</v>
      </c>
      <c r="IF248" s="2">
        <v>43738</v>
      </c>
      <c r="IG248" s="2">
        <v>43769</v>
      </c>
      <c r="IH248" s="2">
        <v>43798</v>
      </c>
      <c r="II248" s="2">
        <v>43830</v>
      </c>
      <c r="IJ248" s="2">
        <v>43861</v>
      </c>
      <c r="IK248" s="2">
        <v>43889</v>
      </c>
      <c r="IL248" s="2">
        <v>43921</v>
      </c>
      <c r="IM248" s="2">
        <v>43951</v>
      </c>
      <c r="IN248" s="2">
        <v>43980</v>
      </c>
      <c r="IO248" s="2">
        <v>44012</v>
      </c>
      <c r="IP248" s="2">
        <v>44043</v>
      </c>
      <c r="IQ248" s="2">
        <v>44074</v>
      </c>
      <c r="IR248" s="2">
        <v>44104</v>
      </c>
      <c r="IS248" s="2">
        <v>44134</v>
      </c>
      <c r="IT248" s="2">
        <v>44165</v>
      </c>
      <c r="IU248" s="2">
        <v>44196</v>
      </c>
      <c r="IV248" s="2">
        <v>44225</v>
      </c>
      <c r="IW248" s="2">
        <v>44253</v>
      </c>
      <c r="IX248" s="2">
        <v>44286</v>
      </c>
      <c r="IY248" s="2">
        <v>44316</v>
      </c>
      <c r="IZ248" s="2">
        <v>44347</v>
      </c>
      <c r="JA248" s="2">
        <v>44377</v>
      </c>
      <c r="JB248" s="2">
        <v>44407</v>
      </c>
      <c r="JC248" s="2">
        <v>44439</v>
      </c>
      <c r="JD248" s="2">
        <v>44469</v>
      </c>
      <c r="JE248" s="2">
        <v>44498</v>
      </c>
      <c r="JF248" s="2">
        <v>44530</v>
      </c>
      <c r="JG248" s="2">
        <v>44561</v>
      </c>
      <c r="JH248" s="2">
        <v>44592</v>
      </c>
      <c r="JI248" s="2">
        <v>44620</v>
      </c>
      <c r="JJ248" s="2">
        <v>44651</v>
      </c>
      <c r="JK248" s="2">
        <v>44680</v>
      </c>
      <c r="JL248" s="2">
        <v>44712</v>
      </c>
      <c r="JM248" s="2">
        <v>44742</v>
      </c>
      <c r="JN248" s="2">
        <v>44771</v>
      </c>
      <c r="JO248" s="2">
        <v>44804</v>
      </c>
      <c r="JP248" s="2">
        <v>44834</v>
      </c>
      <c r="JQ248" s="2">
        <v>44865</v>
      </c>
    </row>
    <row r="249" spans="1:277" x14ac:dyDescent="0.25">
      <c r="A249" s="4"/>
      <c r="D249" s="3">
        <v>86480400</v>
      </c>
      <c r="E249">
        <v>61848800</v>
      </c>
      <c r="F249">
        <v>77974800</v>
      </c>
      <c r="G249">
        <v>54428800</v>
      </c>
      <c r="H249">
        <v>51110000</v>
      </c>
      <c r="I249">
        <v>45861200</v>
      </c>
      <c r="J249">
        <v>57717200</v>
      </c>
      <c r="K249">
        <v>53992000</v>
      </c>
      <c r="L249">
        <v>74045600</v>
      </c>
      <c r="M249">
        <v>87516400</v>
      </c>
      <c r="N249">
        <v>68363600</v>
      </c>
      <c r="O249">
        <v>63621600</v>
      </c>
      <c r="P249">
        <v>91618400</v>
      </c>
      <c r="Q249">
        <v>71668000</v>
      </c>
      <c r="R249">
        <v>90817000</v>
      </c>
      <c r="S249">
        <v>64939200</v>
      </c>
      <c r="T249">
        <v>50426600</v>
      </c>
      <c r="U249">
        <v>51416600</v>
      </c>
      <c r="V249">
        <v>79696200</v>
      </c>
      <c r="W249">
        <v>61258800</v>
      </c>
      <c r="X249">
        <v>56777200</v>
      </c>
      <c r="Y249">
        <v>101257000</v>
      </c>
      <c r="Z249">
        <v>55534200</v>
      </c>
      <c r="AA249">
        <v>67769200</v>
      </c>
      <c r="AB249">
        <v>108801800</v>
      </c>
      <c r="AC249">
        <v>71441200</v>
      </c>
      <c r="AD249">
        <v>71577400</v>
      </c>
      <c r="AE249">
        <v>58389000</v>
      </c>
      <c r="AF249">
        <v>48000600</v>
      </c>
      <c r="AG249">
        <v>65746600</v>
      </c>
      <c r="AH249">
        <v>97370200</v>
      </c>
      <c r="AI249">
        <v>66759000</v>
      </c>
      <c r="AJ249">
        <v>58931800</v>
      </c>
      <c r="AK249">
        <v>98162000</v>
      </c>
      <c r="AL249">
        <v>49018600</v>
      </c>
      <c r="AM249">
        <v>53407400</v>
      </c>
      <c r="AN249">
        <v>52407000</v>
      </c>
      <c r="AO249">
        <v>51199200</v>
      </c>
      <c r="AP249">
        <v>63751800</v>
      </c>
      <c r="AQ249">
        <v>99658000</v>
      </c>
      <c r="AR249">
        <v>63373400</v>
      </c>
      <c r="AS249">
        <v>80159800</v>
      </c>
      <c r="AT249">
        <v>105410000</v>
      </c>
      <c r="AU249">
        <v>61709200</v>
      </c>
      <c r="AV249">
        <v>85075200</v>
      </c>
      <c r="AW249">
        <v>77469200</v>
      </c>
      <c r="AX249">
        <v>48208800</v>
      </c>
      <c r="AY249">
        <v>45772600</v>
      </c>
      <c r="AZ249">
        <v>59567200</v>
      </c>
      <c r="BA249">
        <v>63928800</v>
      </c>
      <c r="BB249">
        <v>56391000</v>
      </c>
      <c r="BC249">
        <v>55823400</v>
      </c>
      <c r="BD249">
        <v>52930400</v>
      </c>
      <c r="BE249">
        <v>41307600</v>
      </c>
      <c r="BF249">
        <v>67044000</v>
      </c>
      <c r="BG249">
        <v>47864800</v>
      </c>
      <c r="BH249">
        <v>42241600</v>
      </c>
      <c r="BI249">
        <v>83028400</v>
      </c>
      <c r="BJ249">
        <v>76410600</v>
      </c>
      <c r="BK249">
        <v>61308800</v>
      </c>
      <c r="BL249">
        <v>48511400</v>
      </c>
      <c r="BM249">
        <v>63321400</v>
      </c>
      <c r="BN249">
        <v>59784400</v>
      </c>
      <c r="BO249">
        <v>72341400</v>
      </c>
      <c r="BP249">
        <v>60971800</v>
      </c>
      <c r="BQ249">
        <v>67962800</v>
      </c>
      <c r="BR249">
        <v>58592800</v>
      </c>
      <c r="BS249">
        <v>47402000</v>
      </c>
      <c r="BT249">
        <v>45124800</v>
      </c>
      <c r="BU249">
        <v>56075200</v>
      </c>
      <c r="BV249">
        <v>56935600</v>
      </c>
      <c r="BW249">
        <v>39960800</v>
      </c>
      <c r="BX249">
        <v>54798400</v>
      </c>
      <c r="BY249">
        <v>57055200</v>
      </c>
      <c r="BZ249">
        <v>55631600</v>
      </c>
      <c r="CA249">
        <v>47263600</v>
      </c>
      <c r="CB249">
        <v>57931400</v>
      </c>
      <c r="CC249">
        <v>50061600</v>
      </c>
      <c r="CD249">
        <v>59018800</v>
      </c>
      <c r="CE249">
        <v>58806800</v>
      </c>
      <c r="CF249">
        <v>55111200</v>
      </c>
      <c r="CG249">
        <v>55712200</v>
      </c>
      <c r="CH249">
        <v>50830000</v>
      </c>
      <c r="CI249">
        <v>48038200</v>
      </c>
      <c r="CJ249">
        <v>49668000</v>
      </c>
      <c r="CK249">
        <v>49468800</v>
      </c>
      <c r="CL249">
        <v>47476000</v>
      </c>
      <c r="CM249">
        <v>44968600</v>
      </c>
      <c r="CN249">
        <v>51158200</v>
      </c>
      <c r="CO249">
        <v>53285600</v>
      </c>
      <c r="CP249">
        <v>63766000</v>
      </c>
      <c r="CQ249">
        <v>77049000</v>
      </c>
      <c r="CR249">
        <v>39073400</v>
      </c>
      <c r="CS249">
        <v>45861800</v>
      </c>
      <c r="CT249">
        <v>58591200</v>
      </c>
      <c r="CU249">
        <v>37938000</v>
      </c>
      <c r="CV249">
        <v>76042600</v>
      </c>
      <c r="CW249">
        <v>51518800</v>
      </c>
      <c r="CX249">
        <v>68678000</v>
      </c>
      <c r="CY249">
        <v>54600600</v>
      </c>
      <c r="CZ249">
        <v>33033200</v>
      </c>
      <c r="DA249">
        <v>43824400</v>
      </c>
      <c r="DB249">
        <v>70513200</v>
      </c>
      <c r="DC249">
        <v>51397200</v>
      </c>
      <c r="DD249">
        <v>79643600</v>
      </c>
      <c r="DE249">
        <v>84862400</v>
      </c>
      <c r="DF249">
        <v>66787200</v>
      </c>
      <c r="DG249">
        <v>60970400</v>
      </c>
      <c r="DH249">
        <v>96897000</v>
      </c>
      <c r="DI249">
        <v>119636200</v>
      </c>
      <c r="DJ249">
        <v>170932000</v>
      </c>
      <c r="DK249">
        <v>135144400</v>
      </c>
      <c r="DL249">
        <v>94380400</v>
      </c>
      <c r="DM249">
        <v>65007400</v>
      </c>
      <c r="DN249">
        <v>58070400</v>
      </c>
      <c r="DO249">
        <v>55667400</v>
      </c>
      <c r="DP249">
        <v>62753200</v>
      </c>
      <c r="DQ249">
        <v>63630800</v>
      </c>
      <c r="DR249">
        <v>52584400</v>
      </c>
      <c r="DS249">
        <v>47461000</v>
      </c>
      <c r="DT249">
        <v>43495600</v>
      </c>
      <c r="DU249">
        <v>49149400</v>
      </c>
      <c r="DV249">
        <v>38958200</v>
      </c>
      <c r="DW249">
        <v>48310600</v>
      </c>
      <c r="DX249">
        <v>96132600</v>
      </c>
      <c r="DY249">
        <v>82067000</v>
      </c>
      <c r="DZ249">
        <v>77579800</v>
      </c>
      <c r="EA249">
        <v>60253400</v>
      </c>
      <c r="EB249">
        <v>50032214</v>
      </c>
      <c r="EC249">
        <v>40859182</v>
      </c>
      <c r="ED249">
        <v>44923234</v>
      </c>
      <c r="EE249">
        <v>36201752</v>
      </c>
      <c r="EF249">
        <v>43064722</v>
      </c>
      <c r="EG249">
        <v>35431558</v>
      </c>
      <c r="EH249">
        <v>65807396</v>
      </c>
      <c r="EI249">
        <v>36975812</v>
      </c>
      <c r="EJ249">
        <v>55105722</v>
      </c>
      <c r="EK249">
        <v>62580066</v>
      </c>
      <c r="EL249">
        <v>45265998</v>
      </c>
      <c r="EM249">
        <v>83824586</v>
      </c>
      <c r="EN249">
        <v>63256606</v>
      </c>
      <c r="EO249">
        <v>63238038</v>
      </c>
      <c r="EP249">
        <v>50573238</v>
      </c>
      <c r="EQ249">
        <v>45766566</v>
      </c>
      <c r="ER249">
        <v>43358472</v>
      </c>
      <c r="ES249">
        <v>35221490</v>
      </c>
      <c r="ET249">
        <v>45723760</v>
      </c>
      <c r="EU249">
        <v>44477716</v>
      </c>
      <c r="EV249">
        <v>46664526</v>
      </c>
      <c r="EW249">
        <v>41529588</v>
      </c>
      <c r="EX249">
        <v>36985364</v>
      </c>
      <c r="EY249">
        <v>31720198</v>
      </c>
      <c r="EZ249">
        <v>25993052</v>
      </c>
      <c r="FA249">
        <v>29171608</v>
      </c>
      <c r="FB249">
        <v>32654052</v>
      </c>
      <c r="FC249">
        <v>28252414</v>
      </c>
      <c r="FD249">
        <v>32857732</v>
      </c>
      <c r="FE249">
        <v>36334942</v>
      </c>
      <c r="FF249">
        <v>31670990</v>
      </c>
      <c r="FG249">
        <v>38560982</v>
      </c>
      <c r="FH249">
        <v>33064862</v>
      </c>
      <c r="FI249">
        <v>34986966</v>
      </c>
      <c r="FJ249">
        <v>27730352</v>
      </c>
      <c r="FK249">
        <v>25027408</v>
      </c>
      <c r="FL249">
        <v>21940222</v>
      </c>
      <c r="FM249">
        <v>26205974</v>
      </c>
      <c r="FN249">
        <v>23536258</v>
      </c>
      <c r="FO249">
        <v>25224794</v>
      </c>
      <c r="FP249">
        <v>29429522</v>
      </c>
      <c r="FQ249">
        <v>25685582</v>
      </c>
      <c r="FR249">
        <v>28149068</v>
      </c>
      <c r="FS249">
        <v>22083376</v>
      </c>
      <c r="FT249">
        <v>21134842</v>
      </c>
      <c r="FU249">
        <v>20925294</v>
      </c>
      <c r="FV249">
        <v>21241936</v>
      </c>
      <c r="FW249">
        <v>19424154</v>
      </c>
      <c r="FX249">
        <v>27982360</v>
      </c>
      <c r="FY249">
        <v>33532046</v>
      </c>
      <c r="FZ249">
        <v>21618902</v>
      </c>
      <c r="GA249">
        <v>26206974</v>
      </c>
      <c r="GB249">
        <v>23802584</v>
      </c>
      <c r="GC249">
        <v>26129998</v>
      </c>
      <c r="GD249">
        <v>32181738</v>
      </c>
      <c r="GE249">
        <v>24345746</v>
      </c>
      <c r="GF249">
        <v>25771788</v>
      </c>
      <c r="GG249">
        <v>30947236</v>
      </c>
      <c r="GH249">
        <v>28334314</v>
      </c>
      <c r="GI249">
        <v>28822474</v>
      </c>
      <c r="GJ249">
        <v>28889474</v>
      </c>
      <c r="GK249">
        <v>32834586</v>
      </c>
      <c r="GL249">
        <v>27093186</v>
      </c>
      <c r="GM249">
        <v>30149874</v>
      </c>
      <c r="GN249">
        <v>30939114</v>
      </c>
      <c r="GO249">
        <v>31374848</v>
      </c>
      <c r="GP249">
        <v>30011340</v>
      </c>
      <c r="GQ249">
        <v>29269146</v>
      </c>
      <c r="GR249">
        <v>26030616</v>
      </c>
      <c r="GS249">
        <v>32029916</v>
      </c>
      <c r="GT249">
        <v>25821990</v>
      </c>
      <c r="GU249">
        <v>24930132</v>
      </c>
      <c r="GV249">
        <v>24807516</v>
      </c>
      <c r="GW249">
        <v>24041752</v>
      </c>
      <c r="GX249">
        <v>24928438</v>
      </c>
      <c r="GY249">
        <v>27241832</v>
      </c>
      <c r="GZ249">
        <v>24574622</v>
      </c>
      <c r="HA249">
        <v>25074410</v>
      </c>
      <c r="HB249">
        <v>24309096</v>
      </c>
      <c r="HC249">
        <v>20387332</v>
      </c>
      <c r="HD249">
        <v>20252482</v>
      </c>
      <c r="HE249">
        <v>23470974</v>
      </c>
      <c r="HF249">
        <v>16514624</v>
      </c>
      <c r="HG249">
        <v>21570474</v>
      </c>
      <c r="HH249">
        <v>20136426</v>
      </c>
      <c r="HI249">
        <v>19246638</v>
      </c>
      <c r="HJ249">
        <v>19583254</v>
      </c>
      <c r="HK249">
        <v>20774354</v>
      </c>
      <c r="HL249">
        <v>27059294</v>
      </c>
      <c r="HM249">
        <v>24892966</v>
      </c>
      <c r="HN249">
        <v>29465254</v>
      </c>
      <c r="HO249">
        <v>20193650</v>
      </c>
      <c r="HP249">
        <v>19796887</v>
      </c>
      <c r="HQ249">
        <v>19603022</v>
      </c>
      <c r="HR249">
        <v>17556294</v>
      </c>
      <c r="HS249">
        <v>18825395</v>
      </c>
      <c r="HT249">
        <v>18195010</v>
      </c>
      <c r="HU249">
        <v>25048173</v>
      </c>
      <c r="HV249">
        <v>21280625</v>
      </c>
      <c r="HW249">
        <v>26327402</v>
      </c>
      <c r="HX249">
        <v>24305078</v>
      </c>
      <c r="HY249">
        <v>18700285</v>
      </c>
      <c r="HZ249">
        <v>20009699</v>
      </c>
      <c r="IA249">
        <v>23096612</v>
      </c>
      <c r="IB249">
        <v>19107793</v>
      </c>
      <c r="IC249">
        <v>19241350</v>
      </c>
      <c r="ID249">
        <v>17131554</v>
      </c>
      <c r="IE249">
        <v>22103612</v>
      </c>
      <c r="IF249">
        <v>22495217</v>
      </c>
      <c r="IG249">
        <v>21814674</v>
      </c>
      <c r="IH249">
        <v>16650229</v>
      </c>
      <c r="II249">
        <v>23249054</v>
      </c>
      <c r="IJ249">
        <v>23489265</v>
      </c>
      <c r="IK249">
        <v>25945019</v>
      </c>
      <c r="IL249">
        <v>46975618</v>
      </c>
      <c r="IM249">
        <v>25323318</v>
      </c>
      <c r="IN249">
        <v>32942686</v>
      </c>
      <c r="IO249">
        <v>28065222</v>
      </c>
      <c r="IP249">
        <v>20918683</v>
      </c>
      <c r="IQ249">
        <v>19313005</v>
      </c>
      <c r="IR249">
        <v>34227451</v>
      </c>
      <c r="IS249">
        <v>22767708</v>
      </c>
      <c r="IT249">
        <v>29798494</v>
      </c>
      <c r="IU249">
        <v>30912365</v>
      </c>
      <c r="IV249">
        <v>26180051</v>
      </c>
      <c r="IW249">
        <v>25859527</v>
      </c>
      <c r="IX249">
        <v>33575722</v>
      </c>
      <c r="IY249">
        <v>18896465</v>
      </c>
      <c r="IZ249">
        <v>22653077</v>
      </c>
      <c r="JA249">
        <v>30764656</v>
      </c>
      <c r="JB249">
        <v>27428331</v>
      </c>
      <c r="JC249">
        <v>19297293</v>
      </c>
      <c r="JD249">
        <v>24674698</v>
      </c>
      <c r="JE249">
        <v>24732950</v>
      </c>
      <c r="JF249">
        <v>23385656</v>
      </c>
      <c r="JG249">
        <v>24837307</v>
      </c>
      <c r="JH249">
        <v>23141263</v>
      </c>
      <c r="JI249">
        <v>22617010</v>
      </c>
      <c r="JJ249">
        <v>25424179</v>
      </c>
      <c r="JK249">
        <v>20709108</v>
      </c>
      <c r="JL249">
        <v>29863450</v>
      </c>
      <c r="JM249">
        <v>24051535</v>
      </c>
      <c r="JN249">
        <v>17611568</v>
      </c>
      <c r="JO249">
        <v>17334883</v>
      </c>
      <c r="JP249">
        <v>21545823</v>
      </c>
      <c r="JQ249">
        <v>17274500</v>
      </c>
    </row>
    <row r="250" spans="1:277" x14ac:dyDescent="0.25">
      <c r="A250" s="1" t="s">
        <v>126</v>
      </c>
      <c r="B250" t="s">
        <v>1157</v>
      </c>
      <c r="C250" t="s">
        <v>1185</v>
      </c>
      <c r="D250" s="2">
        <f>_xll.BDH(A250, "volume", B250, C250, "Direction", "H", "Period", "M","cols=11;rows=2")</f>
        <v>36556</v>
      </c>
      <c r="E250" s="2">
        <v>36585</v>
      </c>
      <c r="F250" s="2">
        <v>36616</v>
      </c>
      <c r="G250" s="2">
        <v>36644</v>
      </c>
      <c r="H250" s="2">
        <v>36677</v>
      </c>
      <c r="I250" s="2">
        <v>36707</v>
      </c>
      <c r="J250" s="2">
        <v>36738</v>
      </c>
      <c r="K250" s="2">
        <v>36769</v>
      </c>
      <c r="L250" s="2">
        <v>36798</v>
      </c>
      <c r="M250" s="2">
        <v>36830</v>
      </c>
      <c r="N250" s="2">
        <v>36860</v>
      </c>
    </row>
    <row r="251" spans="1:277" x14ac:dyDescent="0.25">
      <c r="A251" s="4"/>
      <c r="D251" s="3">
        <v>74655100</v>
      </c>
      <c r="E251">
        <v>69641800</v>
      </c>
      <c r="F251">
        <v>80767700</v>
      </c>
      <c r="G251">
        <v>53922000</v>
      </c>
      <c r="H251">
        <v>47224100</v>
      </c>
      <c r="I251">
        <v>62723600</v>
      </c>
      <c r="J251">
        <v>47266000</v>
      </c>
      <c r="K251">
        <v>49420900</v>
      </c>
      <c r="L251">
        <v>120734700</v>
      </c>
      <c r="M251">
        <v>76189700</v>
      </c>
      <c r="N251">
        <v>57000700</v>
      </c>
    </row>
    <row r="252" spans="1:277" x14ac:dyDescent="0.25">
      <c r="A252" s="1" t="s">
        <v>127</v>
      </c>
      <c r="B252" t="s">
        <v>1157</v>
      </c>
      <c r="C252" t="s">
        <v>1200</v>
      </c>
      <c r="D252" s="2">
        <f>_xll.BDH(A252, "volume", B252, C252, "Direction", "H", "Period", "M","cols=245;rows=2")</f>
        <v>36556</v>
      </c>
      <c r="E252" s="2">
        <v>36585</v>
      </c>
      <c r="F252" s="2">
        <v>36616</v>
      </c>
      <c r="G252" s="2">
        <v>36644</v>
      </c>
      <c r="H252" s="2">
        <v>36677</v>
      </c>
      <c r="I252" s="2">
        <v>36707</v>
      </c>
      <c r="J252" s="2">
        <v>36738</v>
      </c>
      <c r="K252" s="2">
        <v>36769</v>
      </c>
      <c r="L252" s="2">
        <v>36798</v>
      </c>
      <c r="M252" s="2">
        <v>36830</v>
      </c>
      <c r="N252" s="2">
        <v>36860</v>
      </c>
      <c r="O252" s="2">
        <v>36889</v>
      </c>
      <c r="P252" s="2">
        <v>36922</v>
      </c>
      <c r="Q252" s="2">
        <v>36950</v>
      </c>
      <c r="R252" s="2">
        <v>36980</v>
      </c>
      <c r="S252" s="2">
        <v>37011</v>
      </c>
      <c r="T252" s="2">
        <v>37042</v>
      </c>
      <c r="U252" s="2">
        <v>37071</v>
      </c>
      <c r="V252" s="2">
        <v>37103</v>
      </c>
      <c r="W252" s="2">
        <v>37134</v>
      </c>
      <c r="X252" s="2">
        <v>37162</v>
      </c>
      <c r="Y252" s="2">
        <v>37195</v>
      </c>
      <c r="Z252" s="2">
        <v>37225</v>
      </c>
      <c r="AA252" s="2">
        <v>37256</v>
      </c>
      <c r="AB252" s="2">
        <v>37287</v>
      </c>
      <c r="AC252" s="2">
        <v>37315</v>
      </c>
      <c r="AD252" s="2">
        <v>37344</v>
      </c>
      <c r="AE252" s="2">
        <v>37376</v>
      </c>
      <c r="AF252" s="2">
        <v>37407</v>
      </c>
      <c r="AG252" s="2">
        <v>37435</v>
      </c>
      <c r="AH252" s="2">
        <v>37468</v>
      </c>
      <c r="AI252" s="2">
        <v>37498</v>
      </c>
      <c r="AJ252" s="2">
        <v>37529</v>
      </c>
      <c r="AK252" s="2">
        <v>37560</v>
      </c>
      <c r="AL252" s="2">
        <v>37589</v>
      </c>
      <c r="AM252" s="2">
        <v>37621</v>
      </c>
      <c r="AN252" s="2">
        <v>37652</v>
      </c>
      <c r="AO252" s="2">
        <v>37680</v>
      </c>
      <c r="AP252" s="2">
        <v>37711</v>
      </c>
      <c r="AQ252" s="2">
        <v>37741</v>
      </c>
      <c r="AR252" s="2">
        <v>37771</v>
      </c>
      <c r="AS252" s="2">
        <v>37802</v>
      </c>
      <c r="AT252" s="2">
        <v>37833</v>
      </c>
      <c r="AU252" s="2">
        <v>37862</v>
      </c>
      <c r="AV252" s="2">
        <v>37894</v>
      </c>
      <c r="AW252" s="2">
        <v>37925</v>
      </c>
      <c r="AX252" s="2">
        <v>37953</v>
      </c>
      <c r="AY252" s="2">
        <v>37986</v>
      </c>
      <c r="AZ252" s="2">
        <v>38016</v>
      </c>
      <c r="BA252" s="2">
        <v>38044</v>
      </c>
      <c r="BB252" s="2">
        <v>38077</v>
      </c>
      <c r="BC252" s="2">
        <v>38107</v>
      </c>
      <c r="BD252" s="2">
        <v>38138</v>
      </c>
      <c r="BE252" s="2">
        <v>38168</v>
      </c>
      <c r="BF252" s="2">
        <v>38198</v>
      </c>
      <c r="BG252" s="2">
        <v>38230</v>
      </c>
      <c r="BH252" s="2">
        <v>38260</v>
      </c>
      <c r="BI252" s="2">
        <v>38289</v>
      </c>
      <c r="BJ252" s="2">
        <v>38321</v>
      </c>
      <c r="BK252" s="2">
        <v>38352</v>
      </c>
      <c r="BL252" s="2">
        <v>38383</v>
      </c>
      <c r="BM252" s="2">
        <v>38411</v>
      </c>
      <c r="BN252" s="2">
        <v>38442</v>
      </c>
      <c r="BO252" s="2">
        <v>38471</v>
      </c>
      <c r="BP252" s="2">
        <v>38503</v>
      </c>
      <c r="BQ252" s="2">
        <v>38533</v>
      </c>
      <c r="BR252" s="2">
        <v>38562</v>
      </c>
      <c r="BS252" s="2">
        <v>38595</v>
      </c>
      <c r="BT252" s="2">
        <v>38625</v>
      </c>
      <c r="BU252" s="2">
        <v>38656</v>
      </c>
      <c r="BV252" s="2">
        <v>38686</v>
      </c>
      <c r="BW252" s="2">
        <v>38716</v>
      </c>
      <c r="BX252" s="2">
        <v>38748</v>
      </c>
      <c r="BY252" s="2">
        <v>38776</v>
      </c>
      <c r="BZ252" s="2">
        <v>38807</v>
      </c>
      <c r="CA252" s="2">
        <v>38835</v>
      </c>
      <c r="CB252" s="2">
        <v>38868</v>
      </c>
      <c r="CC252" s="2">
        <v>38898</v>
      </c>
      <c r="CD252" s="2">
        <v>38929</v>
      </c>
      <c r="CE252" s="2">
        <v>38960</v>
      </c>
      <c r="CF252" s="2">
        <v>38989</v>
      </c>
      <c r="CG252" s="2">
        <v>39021</v>
      </c>
      <c r="CH252" s="2">
        <v>39051</v>
      </c>
      <c r="CI252" s="2">
        <v>39080</v>
      </c>
      <c r="CJ252" s="2">
        <v>39113</v>
      </c>
      <c r="CK252" s="2">
        <v>39141</v>
      </c>
      <c r="CL252" s="2">
        <v>39171</v>
      </c>
      <c r="CM252" s="2">
        <v>39202</v>
      </c>
      <c r="CN252" s="2">
        <v>39233</v>
      </c>
      <c r="CO252" s="2">
        <v>39262</v>
      </c>
      <c r="CP252" s="2">
        <v>39294</v>
      </c>
      <c r="CQ252" s="2">
        <v>39325</v>
      </c>
      <c r="CR252" s="2">
        <v>39353</v>
      </c>
      <c r="CS252" s="2">
        <v>39386</v>
      </c>
      <c r="CT252" s="2">
        <v>39416</v>
      </c>
      <c r="CU252" s="2">
        <v>39447</v>
      </c>
      <c r="CV252" s="2">
        <v>39478</v>
      </c>
      <c r="CW252" s="2">
        <v>39507</v>
      </c>
      <c r="CX252" s="2">
        <v>39538</v>
      </c>
      <c r="CY252" s="2">
        <v>39568</v>
      </c>
      <c r="CZ252" s="2">
        <v>39598</v>
      </c>
      <c r="DA252" s="2">
        <v>39629</v>
      </c>
      <c r="DB252" s="2">
        <v>39660</v>
      </c>
      <c r="DC252" s="2">
        <v>39689</v>
      </c>
      <c r="DD252" s="2">
        <v>39721</v>
      </c>
      <c r="DE252" s="2">
        <v>39752</v>
      </c>
      <c r="DF252" s="2">
        <v>39780</v>
      </c>
      <c r="DG252" s="2">
        <v>39813</v>
      </c>
      <c r="DH252" s="2">
        <v>39843</v>
      </c>
      <c r="DI252" s="2">
        <v>39871</v>
      </c>
      <c r="DJ252" s="2">
        <v>39903</v>
      </c>
      <c r="DK252" s="2">
        <v>39933</v>
      </c>
      <c r="DL252" s="2">
        <v>39962</v>
      </c>
      <c r="DM252" s="2">
        <v>39994</v>
      </c>
      <c r="DN252" s="2">
        <v>40025</v>
      </c>
      <c r="DO252" s="2">
        <v>40056</v>
      </c>
      <c r="DP252" s="2">
        <v>40086</v>
      </c>
      <c r="DQ252" s="2">
        <v>40116</v>
      </c>
      <c r="DR252" s="2">
        <v>40147</v>
      </c>
      <c r="DS252" s="2">
        <v>40178</v>
      </c>
      <c r="DT252" s="2">
        <v>40207</v>
      </c>
      <c r="DU252" s="2">
        <v>40235</v>
      </c>
      <c r="DV252" s="2">
        <v>40268</v>
      </c>
      <c r="DW252" s="2">
        <v>40298</v>
      </c>
      <c r="DX252" s="2">
        <v>40329</v>
      </c>
      <c r="DY252" s="2">
        <v>40359</v>
      </c>
      <c r="DZ252" s="2">
        <v>40389</v>
      </c>
      <c r="EA252" s="2">
        <v>40421</v>
      </c>
      <c r="EB252" s="2">
        <v>40451</v>
      </c>
      <c r="EC252" s="2">
        <v>40480</v>
      </c>
      <c r="ED252" s="2">
        <v>40512</v>
      </c>
      <c r="EE252" s="2">
        <v>40543</v>
      </c>
      <c r="EF252" s="2">
        <v>40574</v>
      </c>
      <c r="EG252" s="2">
        <v>40602</v>
      </c>
      <c r="EH252" s="2">
        <v>40633</v>
      </c>
      <c r="EI252" s="2">
        <v>40662</v>
      </c>
      <c r="EJ252" s="2">
        <v>40694</v>
      </c>
      <c r="EK252" s="2">
        <v>40724</v>
      </c>
      <c r="EL252" s="2">
        <v>40753</v>
      </c>
      <c r="EM252" s="2">
        <v>40786</v>
      </c>
      <c r="EN252" s="2">
        <v>40816</v>
      </c>
      <c r="EO252" s="2">
        <v>40847</v>
      </c>
      <c r="EP252" s="2">
        <v>40877</v>
      </c>
      <c r="EQ252" s="2">
        <v>40907</v>
      </c>
      <c r="ER252" s="2">
        <v>40939</v>
      </c>
      <c r="ES252" s="2">
        <v>40968</v>
      </c>
      <c r="ET252" s="2">
        <v>40998</v>
      </c>
      <c r="EU252" s="2">
        <v>41029</v>
      </c>
      <c r="EV252" s="2">
        <v>41060</v>
      </c>
      <c r="EW252" s="2">
        <v>41089</v>
      </c>
      <c r="EX252" s="2">
        <v>41121</v>
      </c>
      <c r="EY252" s="2">
        <v>41152</v>
      </c>
      <c r="EZ252" s="2">
        <v>41180</v>
      </c>
      <c r="FA252" s="2">
        <v>41213</v>
      </c>
      <c r="FB252" s="2">
        <v>41243</v>
      </c>
      <c r="FC252" s="2">
        <v>41274</v>
      </c>
      <c r="FD252" s="2">
        <v>41305</v>
      </c>
      <c r="FE252" s="2">
        <v>41333</v>
      </c>
      <c r="FF252" s="2">
        <v>41362</v>
      </c>
      <c r="FG252" s="2">
        <v>41394</v>
      </c>
      <c r="FH252" s="2">
        <v>41425</v>
      </c>
      <c r="FI252" s="2">
        <v>41453</v>
      </c>
      <c r="FJ252" s="2">
        <v>41486</v>
      </c>
      <c r="FK252" s="2">
        <v>41516</v>
      </c>
      <c r="FL252" s="2">
        <v>41547</v>
      </c>
      <c r="FM252" s="2">
        <v>41578</v>
      </c>
      <c r="FN252" s="2">
        <v>41607</v>
      </c>
      <c r="FO252" s="2">
        <v>41639</v>
      </c>
      <c r="FP252" s="2">
        <v>41670</v>
      </c>
      <c r="FQ252" s="2">
        <v>41698</v>
      </c>
      <c r="FR252" s="2">
        <v>41729</v>
      </c>
      <c r="FS252" s="2">
        <v>41759</v>
      </c>
      <c r="FT252" s="2">
        <v>41789</v>
      </c>
      <c r="FU252" s="2">
        <v>41820</v>
      </c>
      <c r="FV252" s="2">
        <v>41851</v>
      </c>
      <c r="FW252" s="2">
        <v>41880</v>
      </c>
      <c r="FX252" s="2">
        <v>41912</v>
      </c>
      <c r="FY252" s="2">
        <v>41943</v>
      </c>
      <c r="FZ252" s="2">
        <v>41971</v>
      </c>
      <c r="GA252" s="2">
        <v>42004</v>
      </c>
      <c r="GB252" s="2">
        <v>42034</v>
      </c>
      <c r="GC252" s="2">
        <v>42062</v>
      </c>
      <c r="GD252" s="2">
        <v>42094</v>
      </c>
      <c r="GE252" s="2">
        <v>42124</v>
      </c>
      <c r="GF252" s="2">
        <v>42153</v>
      </c>
      <c r="GG252" s="2">
        <v>42185</v>
      </c>
      <c r="GH252" s="2">
        <v>42216</v>
      </c>
      <c r="GI252" s="2">
        <v>42247</v>
      </c>
      <c r="GJ252" s="2">
        <v>42277</v>
      </c>
      <c r="GK252" s="2">
        <v>42307</v>
      </c>
      <c r="GL252" s="2">
        <v>42338</v>
      </c>
      <c r="GM252" s="2">
        <v>42369</v>
      </c>
      <c r="GN252" s="2">
        <v>42398</v>
      </c>
      <c r="GO252" s="2">
        <v>42429</v>
      </c>
      <c r="GP252" s="2">
        <v>42460</v>
      </c>
      <c r="GQ252" s="2">
        <v>42489</v>
      </c>
      <c r="GR252" s="2">
        <v>42521</v>
      </c>
      <c r="GS252" s="2">
        <v>42551</v>
      </c>
      <c r="GT252" s="2">
        <v>42580</v>
      </c>
      <c r="GU252" s="2">
        <v>42613</v>
      </c>
      <c r="GV252" s="2">
        <v>42643</v>
      </c>
      <c r="GW252" s="2">
        <v>42674</v>
      </c>
      <c r="GX252" s="2">
        <v>42704</v>
      </c>
      <c r="GY252" s="2">
        <v>42734</v>
      </c>
      <c r="GZ252" s="2">
        <v>42766</v>
      </c>
      <c r="HA252" s="2">
        <v>42794</v>
      </c>
      <c r="HB252" s="2">
        <v>42825</v>
      </c>
      <c r="HC252" s="2">
        <v>42853</v>
      </c>
      <c r="HD252" s="2">
        <v>42886</v>
      </c>
      <c r="HE252" s="2">
        <v>42916</v>
      </c>
      <c r="HF252" s="2">
        <v>42947</v>
      </c>
      <c r="HG252" s="2">
        <v>42978</v>
      </c>
      <c r="HH252" s="2">
        <v>43007</v>
      </c>
      <c r="HI252" s="2">
        <v>43039</v>
      </c>
      <c r="HJ252" s="2">
        <v>43069</v>
      </c>
      <c r="HK252" s="2">
        <v>43098</v>
      </c>
      <c r="HL252" s="2">
        <v>43131</v>
      </c>
      <c r="HM252" s="2">
        <v>43159</v>
      </c>
      <c r="HN252" s="2">
        <v>43189</v>
      </c>
      <c r="HO252" s="2">
        <v>43220</v>
      </c>
      <c r="HP252" s="2">
        <v>43251</v>
      </c>
      <c r="HQ252" s="2">
        <v>43280</v>
      </c>
      <c r="HR252" s="2">
        <v>43312</v>
      </c>
      <c r="HS252" s="2">
        <v>43343</v>
      </c>
      <c r="HT252" s="2">
        <v>43371</v>
      </c>
      <c r="HU252" s="2">
        <v>43404</v>
      </c>
      <c r="HV252" s="2">
        <v>43434</v>
      </c>
      <c r="HW252" s="2">
        <v>43465</v>
      </c>
      <c r="HX252" s="2">
        <v>43496</v>
      </c>
      <c r="HY252" s="2">
        <v>43524</v>
      </c>
      <c r="HZ252" s="2">
        <v>43553</v>
      </c>
      <c r="IA252" s="2">
        <v>43585</v>
      </c>
      <c r="IB252" s="2">
        <v>43616</v>
      </c>
      <c r="IC252" s="2">
        <v>43644</v>
      </c>
      <c r="ID252" s="2">
        <v>43677</v>
      </c>
      <c r="IE252" s="2">
        <v>43707</v>
      </c>
      <c r="IF252" s="2">
        <v>43738</v>
      </c>
      <c r="IG252" s="2">
        <v>43769</v>
      </c>
      <c r="IH252" s="2">
        <v>43798</v>
      </c>
      <c r="II252" s="2">
        <v>43830</v>
      </c>
      <c r="IJ252" s="2">
        <v>43861</v>
      </c>
      <c r="IK252" s="2">
        <v>43889</v>
      </c>
      <c r="IL252" s="2">
        <v>43921</v>
      </c>
      <c r="IM252" s="2">
        <v>43951</v>
      </c>
      <c r="IN252" s="2">
        <v>43980</v>
      </c>
    </row>
    <row r="253" spans="1:277" x14ac:dyDescent="0.25">
      <c r="A253" s="4"/>
      <c r="D253" s="3">
        <v>11340100</v>
      </c>
      <c r="E253">
        <v>9334600</v>
      </c>
      <c r="F253">
        <v>11731000</v>
      </c>
      <c r="G253">
        <v>12725500</v>
      </c>
      <c r="H253">
        <v>18060000</v>
      </c>
      <c r="I253">
        <v>12136800</v>
      </c>
      <c r="J253">
        <v>15261800</v>
      </c>
      <c r="K253">
        <v>19128000</v>
      </c>
      <c r="L253">
        <v>34001000</v>
      </c>
      <c r="M253">
        <v>14765200</v>
      </c>
      <c r="N253">
        <v>24705800</v>
      </c>
      <c r="O253">
        <v>13251200</v>
      </c>
      <c r="P253">
        <v>16486900</v>
      </c>
      <c r="Q253">
        <v>11179300</v>
      </c>
      <c r="R253">
        <v>16787300</v>
      </c>
      <c r="S253">
        <v>17651400</v>
      </c>
      <c r="T253">
        <v>17225500</v>
      </c>
      <c r="U253">
        <v>16492800</v>
      </c>
      <c r="V253">
        <v>14321900</v>
      </c>
      <c r="W253">
        <v>20856300</v>
      </c>
      <c r="X253">
        <v>9965500</v>
      </c>
      <c r="Y253">
        <v>25424400</v>
      </c>
      <c r="Z253">
        <v>41155900</v>
      </c>
      <c r="AA253">
        <v>19691200</v>
      </c>
      <c r="AB253">
        <v>10416000</v>
      </c>
      <c r="AC253">
        <v>12421300</v>
      </c>
      <c r="AD253">
        <v>19428900</v>
      </c>
      <c r="AE253">
        <v>22262400</v>
      </c>
      <c r="AF253">
        <v>11801700</v>
      </c>
      <c r="AG253">
        <v>9403600</v>
      </c>
      <c r="AH253">
        <v>21183500</v>
      </c>
      <c r="AI253">
        <v>10618400</v>
      </c>
      <c r="AJ253">
        <v>12128700</v>
      </c>
      <c r="AK253">
        <v>13867100</v>
      </c>
      <c r="AL253">
        <v>15303200</v>
      </c>
      <c r="AM253">
        <v>11097700</v>
      </c>
      <c r="AN253">
        <v>20392800</v>
      </c>
      <c r="AO253">
        <v>15908900</v>
      </c>
      <c r="AP253">
        <v>29477300</v>
      </c>
      <c r="AQ253">
        <v>20266300</v>
      </c>
      <c r="AR253">
        <v>32620400</v>
      </c>
      <c r="AS253">
        <v>25387000</v>
      </c>
      <c r="AT253">
        <v>16523900</v>
      </c>
      <c r="AU253">
        <v>20601000</v>
      </c>
      <c r="AV253">
        <v>16400900</v>
      </c>
      <c r="AW253">
        <v>16218400</v>
      </c>
      <c r="AX253">
        <v>19660200</v>
      </c>
      <c r="AY253">
        <v>18100100</v>
      </c>
      <c r="AZ253">
        <v>16945200</v>
      </c>
      <c r="BA253">
        <v>13923100</v>
      </c>
      <c r="BB253">
        <v>16720000</v>
      </c>
      <c r="BC253">
        <v>30967500</v>
      </c>
      <c r="BD253">
        <v>23059300</v>
      </c>
      <c r="BE253">
        <v>39446100</v>
      </c>
      <c r="BF253">
        <v>25643000</v>
      </c>
      <c r="BG253">
        <v>21905600</v>
      </c>
      <c r="BH253">
        <v>18349000</v>
      </c>
      <c r="BI253">
        <v>19035400</v>
      </c>
      <c r="BJ253">
        <v>15355000</v>
      </c>
      <c r="BK253">
        <v>22254600</v>
      </c>
      <c r="BL253">
        <v>14470900</v>
      </c>
      <c r="BM253">
        <v>22479500</v>
      </c>
      <c r="BN253">
        <v>15652300</v>
      </c>
      <c r="BO253">
        <v>13931700</v>
      </c>
      <c r="BP253">
        <v>20237600</v>
      </c>
      <c r="BQ253">
        <v>9923700</v>
      </c>
      <c r="BR253">
        <v>12723300</v>
      </c>
      <c r="BS253">
        <v>19379300</v>
      </c>
      <c r="BT253">
        <v>15763300</v>
      </c>
      <c r="BU253">
        <v>15250700</v>
      </c>
      <c r="BV253">
        <v>14723100</v>
      </c>
      <c r="BW253">
        <v>13292900</v>
      </c>
      <c r="BX253">
        <v>12027500</v>
      </c>
      <c r="BY253">
        <v>18191100</v>
      </c>
      <c r="BZ253">
        <v>16699000</v>
      </c>
      <c r="CA253">
        <v>10616500</v>
      </c>
      <c r="CB253">
        <v>21709400</v>
      </c>
      <c r="CC253">
        <v>15634700</v>
      </c>
      <c r="CD253">
        <v>13161800</v>
      </c>
      <c r="CE253">
        <v>14076300</v>
      </c>
      <c r="CF253">
        <v>9164000</v>
      </c>
      <c r="CG253">
        <v>9939100</v>
      </c>
      <c r="CH253">
        <v>14629800</v>
      </c>
      <c r="CI253">
        <v>11138900</v>
      </c>
      <c r="CJ253">
        <v>12419700</v>
      </c>
      <c r="CK253">
        <v>13061700</v>
      </c>
      <c r="CL253">
        <v>16582100</v>
      </c>
      <c r="CM253">
        <v>9499000</v>
      </c>
      <c r="CN253">
        <v>17963800</v>
      </c>
      <c r="CO253">
        <v>13605700</v>
      </c>
      <c r="CP253">
        <v>10642700</v>
      </c>
      <c r="CQ253">
        <v>17458200</v>
      </c>
      <c r="CR253">
        <v>7915900</v>
      </c>
      <c r="CS253">
        <v>8477600</v>
      </c>
      <c r="CT253">
        <v>9590400</v>
      </c>
      <c r="CU253">
        <v>7091800</v>
      </c>
      <c r="CV253">
        <v>9515900</v>
      </c>
      <c r="CW253">
        <v>12406200</v>
      </c>
      <c r="CX253">
        <v>13071300</v>
      </c>
      <c r="CY253">
        <v>8340700</v>
      </c>
      <c r="CZ253">
        <v>6858300</v>
      </c>
      <c r="DA253">
        <v>7998000</v>
      </c>
      <c r="DB253">
        <v>7665200</v>
      </c>
      <c r="DC253">
        <v>8596500</v>
      </c>
      <c r="DD253">
        <v>8903200</v>
      </c>
      <c r="DE253">
        <v>10657100</v>
      </c>
      <c r="DF253">
        <v>7644400</v>
      </c>
      <c r="DG253">
        <v>7679700</v>
      </c>
      <c r="DH253">
        <v>8607100</v>
      </c>
      <c r="DI253">
        <v>9952600</v>
      </c>
      <c r="DJ253">
        <v>11037900</v>
      </c>
      <c r="DK253">
        <v>8955200</v>
      </c>
      <c r="DL253">
        <v>11529100</v>
      </c>
      <c r="DM253">
        <v>11310000</v>
      </c>
      <c r="DN253">
        <v>8747100</v>
      </c>
      <c r="DO253">
        <v>6245500</v>
      </c>
      <c r="DP253">
        <v>7174700</v>
      </c>
      <c r="DQ253">
        <v>8225700</v>
      </c>
      <c r="DR253">
        <v>7497500</v>
      </c>
      <c r="DS253">
        <v>6911400</v>
      </c>
      <c r="DT253">
        <v>5601300</v>
      </c>
      <c r="DU253">
        <v>6045700</v>
      </c>
      <c r="DV253">
        <v>9638600</v>
      </c>
      <c r="DW253">
        <v>7143700</v>
      </c>
      <c r="DX253">
        <v>12646400</v>
      </c>
      <c r="DY253">
        <v>11601600</v>
      </c>
      <c r="DZ253">
        <v>10938300</v>
      </c>
      <c r="EA253">
        <v>9568400</v>
      </c>
      <c r="EB253">
        <v>11715486</v>
      </c>
      <c r="EC253">
        <v>9461806</v>
      </c>
      <c r="ED253">
        <v>13355489</v>
      </c>
      <c r="EE253">
        <v>8297920</v>
      </c>
      <c r="EF253">
        <v>9275457</v>
      </c>
      <c r="EG253">
        <v>8929894</v>
      </c>
      <c r="EH253">
        <v>9346461</v>
      </c>
      <c r="EI253">
        <v>6332716</v>
      </c>
      <c r="EJ253">
        <v>7642944</v>
      </c>
      <c r="EK253">
        <v>10618183</v>
      </c>
      <c r="EL253">
        <v>7474927</v>
      </c>
      <c r="EM253">
        <v>11951269</v>
      </c>
      <c r="EN253">
        <v>8982147</v>
      </c>
      <c r="EO253">
        <v>7611968</v>
      </c>
      <c r="EP253">
        <v>8273983</v>
      </c>
      <c r="EQ253">
        <v>6688123</v>
      </c>
      <c r="ER253">
        <v>13351788</v>
      </c>
      <c r="ES253">
        <v>8485991</v>
      </c>
      <c r="ET253">
        <v>12198273</v>
      </c>
      <c r="EU253">
        <v>11120967</v>
      </c>
      <c r="EV253">
        <v>12068714</v>
      </c>
      <c r="EW253">
        <v>10336512</v>
      </c>
      <c r="EX253">
        <v>8685294</v>
      </c>
      <c r="EY253">
        <v>6495416</v>
      </c>
      <c r="EZ253">
        <v>4703145</v>
      </c>
      <c r="FA253">
        <v>4194787</v>
      </c>
      <c r="FB253">
        <v>3929518</v>
      </c>
      <c r="FC253">
        <v>4498145</v>
      </c>
      <c r="FD253">
        <v>7681753</v>
      </c>
      <c r="FE253">
        <v>4535325</v>
      </c>
      <c r="FF253">
        <v>4637866</v>
      </c>
      <c r="FG253">
        <v>5098169</v>
      </c>
      <c r="FH253">
        <v>9054265</v>
      </c>
      <c r="FI253">
        <v>5529852</v>
      </c>
      <c r="FJ253">
        <v>6241660</v>
      </c>
      <c r="FK253">
        <v>4152121</v>
      </c>
      <c r="FL253">
        <v>9063171</v>
      </c>
      <c r="FM253">
        <v>7736401</v>
      </c>
      <c r="FN253">
        <v>4120413</v>
      </c>
      <c r="FO253">
        <v>5997229</v>
      </c>
      <c r="FP253">
        <v>6250404</v>
      </c>
      <c r="FQ253">
        <v>7841676</v>
      </c>
      <c r="FR253">
        <v>8508437</v>
      </c>
      <c r="FS253">
        <v>8576086</v>
      </c>
      <c r="FT253">
        <v>5851878</v>
      </c>
      <c r="FU253">
        <v>9315718</v>
      </c>
      <c r="FV253">
        <v>7980147</v>
      </c>
      <c r="FW253">
        <v>8533592</v>
      </c>
      <c r="FX253">
        <v>7216836</v>
      </c>
      <c r="FY253">
        <v>8751855</v>
      </c>
      <c r="FZ253">
        <v>11827585</v>
      </c>
      <c r="GA253">
        <v>9003978</v>
      </c>
      <c r="GB253">
        <v>9645135</v>
      </c>
      <c r="GC253">
        <v>10691982</v>
      </c>
      <c r="GD253">
        <v>17724979</v>
      </c>
      <c r="GE253">
        <v>11878896</v>
      </c>
      <c r="GF253">
        <v>8850287</v>
      </c>
      <c r="GG253">
        <v>9301247</v>
      </c>
      <c r="GH253">
        <v>9448486</v>
      </c>
      <c r="GI253">
        <v>12393778</v>
      </c>
      <c r="GJ253">
        <v>11241972</v>
      </c>
      <c r="GK253">
        <v>15251020</v>
      </c>
      <c r="GL253">
        <v>12335790</v>
      </c>
      <c r="GM253">
        <v>9267127</v>
      </c>
      <c r="GN253">
        <v>9297440</v>
      </c>
      <c r="GO253">
        <v>9115591</v>
      </c>
      <c r="GP253">
        <v>9836371</v>
      </c>
      <c r="GQ253">
        <v>20281168</v>
      </c>
      <c r="GR253">
        <v>13815361</v>
      </c>
      <c r="GS253">
        <v>16371048</v>
      </c>
      <c r="GT253">
        <v>11046878</v>
      </c>
      <c r="GU253">
        <v>13385590</v>
      </c>
      <c r="GV253">
        <v>16783405</v>
      </c>
      <c r="GW253">
        <v>15871964</v>
      </c>
      <c r="GX253">
        <v>34979165</v>
      </c>
      <c r="GY253">
        <v>23217443</v>
      </c>
      <c r="GZ253">
        <v>16450753</v>
      </c>
      <c r="HA253">
        <v>15099691</v>
      </c>
      <c r="HB253">
        <v>23796774</v>
      </c>
      <c r="HC253">
        <v>9893440</v>
      </c>
      <c r="HD253">
        <v>14197424</v>
      </c>
      <c r="HE253">
        <v>11243898</v>
      </c>
      <c r="HF253">
        <v>7180370</v>
      </c>
      <c r="HG253">
        <v>10444307</v>
      </c>
      <c r="HH253">
        <v>12252459</v>
      </c>
      <c r="HI253">
        <v>16923737</v>
      </c>
      <c r="HJ253">
        <v>13673158</v>
      </c>
      <c r="HK253">
        <v>12962982</v>
      </c>
      <c r="HL253">
        <v>12700772</v>
      </c>
      <c r="HM253">
        <v>17044289</v>
      </c>
      <c r="HN253">
        <v>21883402</v>
      </c>
      <c r="HO253">
        <v>12809756</v>
      </c>
      <c r="HP253">
        <v>12995375</v>
      </c>
      <c r="HQ253">
        <v>13356120</v>
      </c>
      <c r="HR253">
        <v>7975151</v>
      </c>
      <c r="HS253">
        <v>8110757</v>
      </c>
      <c r="HT253">
        <v>11483175</v>
      </c>
      <c r="HU253">
        <v>12721593</v>
      </c>
      <c r="HV253">
        <v>11685460</v>
      </c>
      <c r="HW253">
        <v>15339336</v>
      </c>
      <c r="HX253">
        <v>16157484</v>
      </c>
      <c r="HY253">
        <v>12751717</v>
      </c>
      <c r="HZ253">
        <v>14917772</v>
      </c>
      <c r="IA253">
        <v>8567197</v>
      </c>
      <c r="IB253">
        <v>12008539</v>
      </c>
      <c r="IC253">
        <v>20153745</v>
      </c>
      <c r="ID253">
        <v>19168804</v>
      </c>
      <c r="IE253">
        <v>19121548</v>
      </c>
      <c r="IF253">
        <v>17359925</v>
      </c>
      <c r="IG253">
        <v>13125725</v>
      </c>
      <c r="IH253">
        <v>14155370</v>
      </c>
      <c r="II253">
        <v>14355847</v>
      </c>
      <c r="IJ253">
        <v>23481722</v>
      </c>
      <c r="IK253">
        <v>18829120</v>
      </c>
      <c r="IL253">
        <v>35747790</v>
      </c>
      <c r="IM253">
        <v>28192716</v>
      </c>
      <c r="IN253">
        <v>12581380</v>
      </c>
    </row>
    <row r="254" spans="1:277" x14ac:dyDescent="0.25">
      <c r="A254" s="1" t="s">
        <v>128</v>
      </c>
      <c r="B254" t="s">
        <v>1157</v>
      </c>
      <c r="C254" t="s">
        <v>1199</v>
      </c>
      <c r="D254" s="2">
        <f>_xll.BDH(A254, "volume", B254, C254, "Direction", "H", "Period", "M","cols=274;rows=2")</f>
        <v>36556</v>
      </c>
      <c r="E254" s="2">
        <v>36585</v>
      </c>
      <c r="F254" s="2">
        <v>36616</v>
      </c>
      <c r="G254" s="2">
        <v>36644</v>
      </c>
      <c r="H254" s="2">
        <v>36677</v>
      </c>
      <c r="I254" s="2">
        <v>36707</v>
      </c>
      <c r="J254" s="2">
        <v>36738</v>
      </c>
      <c r="K254" s="2">
        <v>36769</v>
      </c>
      <c r="L254" s="2">
        <v>36798</v>
      </c>
      <c r="M254" s="2">
        <v>36830</v>
      </c>
      <c r="N254" s="2">
        <v>36860</v>
      </c>
      <c r="O254" s="2">
        <v>36889</v>
      </c>
      <c r="P254" s="2">
        <v>36922</v>
      </c>
      <c r="Q254" s="2">
        <v>36950</v>
      </c>
      <c r="R254" s="2">
        <v>36980</v>
      </c>
      <c r="S254" s="2">
        <v>37011</v>
      </c>
      <c r="T254" s="2">
        <v>37042</v>
      </c>
      <c r="U254" s="2">
        <v>37071</v>
      </c>
      <c r="V254" s="2">
        <v>37103</v>
      </c>
      <c r="W254" s="2">
        <v>37134</v>
      </c>
      <c r="X254" s="2">
        <v>37162</v>
      </c>
      <c r="Y254" s="2">
        <v>37195</v>
      </c>
      <c r="Z254" s="2">
        <v>37225</v>
      </c>
      <c r="AA254" s="2">
        <v>37256</v>
      </c>
      <c r="AB254" s="2">
        <v>37287</v>
      </c>
      <c r="AC254" s="2">
        <v>37315</v>
      </c>
      <c r="AD254" s="2">
        <v>37344</v>
      </c>
      <c r="AE254" s="2">
        <v>37376</v>
      </c>
      <c r="AF254" s="2">
        <v>37407</v>
      </c>
      <c r="AG254" s="2">
        <v>37435</v>
      </c>
      <c r="AH254" s="2">
        <v>37468</v>
      </c>
      <c r="AI254" s="2">
        <v>37498</v>
      </c>
      <c r="AJ254" s="2">
        <v>37529</v>
      </c>
      <c r="AK254" s="2">
        <v>37560</v>
      </c>
      <c r="AL254" s="2">
        <v>37589</v>
      </c>
      <c r="AM254" s="2">
        <v>37621</v>
      </c>
      <c r="AN254" s="2">
        <v>37652</v>
      </c>
      <c r="AO254" s="2">
        <v>37680</v>
      </c>
      <c r="AP254" s="2">
        <v>37711</v>
      </c>
      <c r="AQ254" s="2">
        <v>37741</v>
      </c>
      <c r="AR254" s="2">
        <v>37771</v>
      </c>
      <c r="AS254" s="2">
        <v>37802</v>
      </c>
      <c r="AT254" s="2">
        <v>37833</v>
      </c>
      <c r="AU254" s="2">
        <v>37862</v>
      </c>
      <c r="AV254" s="2">
        <v>37894</v>
      </c>
      <c r="AW254" s="2">
        <v>37925</v>
      </c>
      <c r="AX254" s="2">
        <v>37953</v>
      </c>
      <c r="AY254" s="2">
        <v>37986</v>
      </c>
      <c r="AZ254" s="2">
        <v>38016</v>
      </c>
      <c r="BA254" s="2">
        <v>38044</v>
      </c>
      <c r="BB254" s="2">
        <v>38077</v>
      </c>
      <c r="BC254" s="2">
        <v>38107</v>
      </c>
      <c r="BD254" s="2">
        <v>38138</v>
      </c>
      <c r="BE254" s="2">
        <v>38168</v>
      </c>
      <c r="BF254" s="2">
        <v>38198</v>
      </c>
      <c r="BG254" s="2">
        <v>38230</v>
      </c>
      <c r="BH254" s="2">
        <v>38260</v>
      </c>
      <c r="BI254" s="2">
        <v>38289</v>
      </c>
      <c r="BJ254" s="2">
        <v>38321</v>
      </c>
      <c r="BK254" s="2">
        <v>38352</v>
      </c>
      <c r="BL254" s="2">
        <v>38383</v>
      </c>
      <c r="BM254" s="2">
        <v>38411</v>
      </c>
      <c r="BN254" s="2">
        <v>38442</v>
      </c>
      <c r="BO254" s="2">
        <v>38471</v>
      </c>
      <c r="BP254" s="2">
        <v>38503</v>
      </c>
      <c r="BQ254" s="2">
        <v>38533</v>
      </c>
      <c r="BR254" s="2">
        <v>38562</v>
      </c>
      <c r="BS254" s="2">
        <v>38595</v>
      </c>
      <c r="BT254" s="2">
        <v>38625</v>
      </c>
      <c r="BU254" s="2">
        <v>38656</v>
      </c>
      <c r="BV254" s="2">
        <v>38686</v>
      </c>
      <c r="BW254" s="2">
        <v>38716</v>
      </c>
      <c r="BX254" s="2">
        <v>38748</v>
      </c>
      <c r="BY254" s="2">
        <v>38776</v>
      </c>
      <c r="BZ254" s="2">
        <v>38807</v>
      </c>
      <c r="CA254" s="2">
        <v>38835</v>
      </c>
      <c r="CB254" s="2">
        <v>38868</v>
      </c>
      <c r="CC254" s="2">
        <v>38898</v>
      </c>
      <c r="CD254" s="2">
        <v>38929</v>
      </c>
      <c r="CE254" s="2">
        <v>38960</v>
      </c>
      <c r="CF254" s="2">
        <v>38989</v>
      </c>
      <c r="CG254" s="2">
        <v>39021</v>
      </c>
      <c r="CH254" s="2">
        <v>39051</v>
      </c>
      <c r="CI254" s="2">
        <v>39080</v>
      </c>
      <c r="CJ254" s="2">
        <v>39113</v>
      </c>
      <c r="CK254" s="2">
        <v>39141</v>
      </c>
      <c r="CL254" s="2">
        <v>39171</v>
      </c>
      <c r="CM254" s="2">
        <v>39202</v>
      </c>
      <c r="CN254" s="2">
        <v>39233</v>
      </c>
      <c r="CO254" s="2">
        <v>39262</v>
      </c>
      <c r="CP254" s="2">
        <v>39294</v>
      </c>
      <c r="CQ254" s="2">
        <v>39325</v>
      </c>
      <c r="CR254" s="2">
        <v>39353</v>
      </c>
      <c r="CS254" s="2">
        <v>39386</v>
      </c>
      <c r="CT254" s="2">
        <v>39416</v>
      </c>
      <c r="CU254" s="2">
        <v>39447</v>
      </c>
      <c r="CV254" s="2">
        <v>39478</v>
      </c>
      <c r="CW254" s="2">
        <v>39507</v>
      </c>
      <c r="CX254" s="2">
        <v>39538</v>
      </c>
      <c r="CY254" s="2">
        <v>39568</v>
      </c>
      <c r="CZ254" s="2">
        <v>39598</v>
      </c>
      <c r="DA254" s="2">
        <v>39629</v>
      </c>
      <c r="DB254" s="2">
        <v>39660</v>
      </c>
      <c r="DC254" s="2">
        <v>39689</v>
      </c>
      <c r="DD254" s="2">
        <v>39721</v>
      </c>
      <c r="DE254" s="2">
        <v>39752</v>
      </c>
      <c r="DF254" s="2">
        <v>39780</v>
      </c>
      <c r="DG254" s="2">
        <v>39813</v>
      </c>
      <c r="DH254" s="2">
        <v>39843</v>
      </c>
      <c r="DI254" s="2">
        <v>39871</v>
      </c>
      <c r="DJ254" s="2">
        <v>39903</v>
      </c>
      <c r="DK254" s="2">
        <v>39933</v>
      </c>
      <c r="DL254" s="2">
        <v>39962</v>
      </c>
      <c r="DM254" s="2">
        <v>39994</v>
      </c>
      <c r="DN254" s="2">
        <v>40025</v>
      </c>
      <c r="DO254" s="2">
        <v>40056</v>
      </c>
      <c r="DP254" s="2">
        <v>40086</v>
      </c>
      <c r="DQ254" s="2">
        <v>40116</v>
      </c>
      <c r="DR254" s="2">
        <v>40147</v>
      </c>
      <c r="DS254" s="2">
        <v>40178</v>
      </c>
      <c r="DT254" s="2">
        <v>40207</v>
      </c>
      <c r="DU254" s="2">
        <v>40235</v>
      </c>
      <c r="DV254" s="2">
        <v>40268</v>
      </c>
      <c r="DW254" s="2">
        <v>40298</v>
      </c>
      <c r="DX254" s="2">
        <v>40329</v>
      </c>
      <c r="DY254" s="2">
        <v>40359</v>
      </c>
      <c r="DZ254" s="2">
        <v>40389</v>
      </c>
      <c r="EA254" s="2">
        <v>40421</v>
      </c>
      <c r="EB254" s="2">
        <v>40451</v>
      </c>
      <c r="EC254" s="2">
        <v>40480</v>
      </c>
      <c r="ED254" s="2">
        <v>40512</v>
      </c>
      <c r="EE254" s="2">
        <v>40543</v>
      </c>
      <c r="EF254" s="2">
        <v>40574</v>
      </c>
      <c r="EG254" s="2">
        <v>40602</v>
      </c>
      <c r="EH254" s="2">
        <v>40633</v>
      </c>
      <c r="EI254" s="2">
        <v>40662</v>
      </c>
      <c r="EJ254" s="2">
        <v>40694</v>
      </c>
      <c r="EK254" s="2">
        <v>40724</v>
      </c>
      <c r="EL254" s="2">
        <v>40753</v>
      </c>
      <c r="EM254" s="2">
        <v>40786</v>
      </c>
      <c r="EN254" s="2">
        <v>40816</v>
      </c>
      <c r="EO254" s="2">
        <v>40847</v>
      </c>
      <c r="EP254" s="2">
        <v>40877</v>
      </c>
      <c r="EQ254" s="2">
        <v>40907</v>
      </c>
      <c r="ER254" s="2">
        <v>40939</v>
      </c>
      <c r="ES254" s="2">
        <v>40968</v>
      </c>
      <c r="ET254" s="2">
        <v>40998</v>
      </c>
      <c r="EU254" s="2">
        <v>41029</v>
      </c>
      <c r="EV254" s="2">
        <v>41060</v>
      </c>
      <c r="EW254" s="2">
        <v>41089</v>
      </c>
      <c r="EX254" s="2">
        <v>41121</v>
      </c>
      <c r="EY254" s="2">
        <v>41152</v>
      </c>
      <c r="EZ254" s="2">
        <v>41180</v>
      </c>
      <c r="FA254" s="2">
        <v>41213</v>
      </c>
      <c r="FB254" s="2">
        <v>41243</v>
      </c>
      <c r="FC254" s="2">
        <v>41274</v>
      </c>
      <c r="FD254" s="2">
        <v>41305</v>
      </c>
      <c r="FE254" s="2">
        <v>41333</v>
      </c>
      <c r="FF254" s="2">
        <v>41362</v>
      </c>
      <c r="FG254" s="2">
        <v>41394</v>
      </c>
      <c r="FH254" s="2">
        <v>41425</v>
      </c>
      <c r="FI254" s="2">
        <v>41453</v>
      </c>
      <c r="FJ254" s="2">
        <v>41486</v>
      </c>
      <c r="FK254" s="2">
        <v>41516</v>
      </c>
      <c r="FL254" s="2">
        <v>41547</v>
      </c>
      <c r="FM254" s="2">
        <v>41578</v>
      </c>
      <c r="FN254" s="2">
        <v>41607</v>
      </c>
      <c r="FO254" s="2">
        <v>41639</v>
      </c>
      <c r="FP254" s="2">
        <v>41670</v>
      </c>
      <c r="FQ254" s="2">
        <v>41698</v>
      </c>
      <c r="FR254" s="2">
        <v>41729</v>
      </c>
      <c r="FS254" s="2">
        <v>41759</v>
      </c>
      <c r="FT254" s="2">
        <v>41789</v>
      </c>
      <c r="FU254" s="2">
        <v>41820</v>
      </c>
      <c r="FV254" s="2">
        <v>41851</v>
      </c>
      <c r="FW254" s="2">
        <v>41880</v>
      </c>
      <c r="FX254" s="2">
        <v>41912</v>
      </c>
      <c r="FY254" s="2">
        <v>41943</v>
      </c>
      <c r="FZ254" s="2">
        <v>41971</v>
      </c>
      <c r="GA254" s="2">
        <v>42004</v>
      </c>
      <c r="GB254" s="2">
        <v>42034</v>
      </c>
      <c r="GC254" s="2">
        <v>42062</v>
      </c>
      <c r="GD254" s="2">
        <v>42094</v>
      </c>
      <c r="GE254" s="2">
        <v>42124</v>
      </c>
      <c r="GF254" s="2">
        <v>42153</v>
      </c>
      <c r="GG254" s="2">
        <v>42185</v>
      </c>
      <c r="GH254" s="2">
        <v>42216</v>
      </c>
      <c r="GI254" s="2">
        <v>42247</v>
      </c>
      <c r="GJ254" s="2">
        <v>42277</v>
      </c>
      <c r="GK254" s="2">
        <v>42307</v>
      </c>
      <c r="GL254" s="2">
        <v>42338</v>
      </c>
      <c r="GM254" s="2">
        <v>42369</v>
      </c>
      <c r="GN254" s="2">
        <v>42398</v>
      </c>
      <c r="GO254" s="2">
        <v>42429</v>
      </c>
      <c r="GP254" s="2">
        <v>42460</v>
      </c>
      <c r="GQ254" s="2">
        <v>42489</v>
      </c>
      <c r="GR254" s="2">
        <v>42521</v>
      </c>
      <c r="GS254" s="2">
        <v>42551</v>
      </c>
      <c r="GT254" s="2">
        <v>42580</v>
      </c>
      <c r="GU254" s="2">
        <v>42613</v>
      </c>
      <c r="GV254" s="2">
        <v>42643</v>
      </c>
      <c r="GW254" s="2">
        <v>42674</v>
      </c>
      <c r="GX254" s="2">
        <v>42704</v>
      </c>
      <c r="GY254" s="2">
        <v>42734</v>
      </c>
      <c r="GZ254" s="2">
        <v>42766</v>
      </c>
      <c r="HA254" s="2">
        <v>42794</v>
      </c>
      <c r="HB254" s="2">
        <v>42825</v>
      </c>
      <c r="HC254" s="2">
        <v>42853</v>
      </c>
      <c r="HD254" s="2">
        <v>42886</v>
      </c>
      <c r="HE254" s="2">
        <v>42916</v>
      </c>
      <c r="HF254" s="2">
        <v>42947</v>
      </c>
      <c r="HG254" s="2">
        <v>42978</v>
      </c>
      <c r="HH254" s="2">
        <v>43007</v>
      </c>
      <c r="HI254" s="2">
        <v>43039</v>
      </c>
      <c r="HJ254" s="2">
        <v>43069</v>
      </c>
      <c r="HK254" s="2">
        <v>43098</v>
      </c>
      <c r="HL254" s="2">
        <v>43131</v>
      </c>
      <c r="HM254" s="2">
        <v>43159</v>
      </c>
      <c r="HN254" s="2">
        <v>43189</v>
      </c>
      <c r="HO254" s="2">
        <v>43220</v>
      </c>
      <c r="HP254" s="2">
        <v>43251</v>
      </c>
      <c r="HQ254" s="2">
        <v>43280</v>
      </c>
      <c r="HR254" s="2">
        <v>43312</v>
      </c>
      <c r="HS254" s="2">
        <v>43343</v>
      </c>
      <c r="HT254" s="2">
        <v>43371</v>
      </c>
      <c r="HU254" s="2">
        <v>43404</v>
      </c>
      <c r="HV254" s="2">
        <v>43434</v>
      </c>
      <c r="HW254" s="2">
        <v>43465</v>
      </c>
      <c r="HX254" s="2">
        <v>43496</v>
      </c>
      <c r="HY254" s="2">
        <v>43524</v>
      </c>
      <c r="HZ254" s="2">
        <v>43553</v>
      </c>
      <c r="IA254" s="2">
        <v>43585</v>
      </c>
      <c r="IB254" s="2">
        <v>43616</v>
      </c>
      <c r="IC254" s="2">
        <v>43644</v>
      </c>
      <c r="ID254" s="2">
        <v>43677</v>
      </c>
      <c r="IE254" s="2">
        <v>43707</v>
      </c>
      <c r="IF254" s="2">
        <v>43738</v>
      </c>
      <c r="IG254" s="2">
        <v>43769</v>
      </c>
      <c r="IH254" s="2">
        <v>43798</v>
      </c>
      <c r="II254" s="2">
        <v>43830</v>
      </c>
      <c r="IJ254" s="2">
        <v>43861</v>
      </c>
      <c r="IK254" s="2">
        <v>43889</v>
      </c>
      <c r="IL254" s="2">
        <v>43921</v>
      </c>
      <c r="IM254" s="2">
        <v>43951</v>
      </c>
      <c r="IN254" s="2">
        <v>43980</v>
      </c>
      <c r="IO254" s="2">
        <v>44012</v>
      </c>
      <c r="IP254" s="2">
        <v>44043</v>
      </c>
      <c r="IQ254" s="2">
        <v>44074</v>
      </c>
      <c r="IR254" s="2">
        <v>44104</v>
      </c>
      <c r="IS254" s="2">
        <v>44134</v>
      </c>
      <c r="IT254" s="2">
        <v>44165</v>
      </c>
      <c r="IU254" s="2">
        <v>44196</v>
      </c>
      <c r="IV254" s="2">
        <v>44225</v>
      </c>
      <c r="IW254" s="2">
        <v>44253</v>
      </c>
      <c r="IX254" s="2">
        <v>44286</v>
      </c>
      <c r="IY254" s="2">
        <v>44316</v>
      </c>
      <c r="IZ254" s="2">
        <v>44347</v>
      </c>
      <c r="JA254" s="2">
        <v>44377</v>
      </c>
      <c r="JB254" s="2">
        <v>44407</v>
      </c>
      <c r="JC254" s="2">
        <v>44439</v>
      </c>
      <c r="JD254" s="2">
        <v>44469</v>
      </c>
      <c r="JE254" s="2">
        <v>44498</v>
      </c>
      <c r="JF254" s="2">
        <v>44530</v>
      </c>
      <c r="JG254" s="2">
        <v>44561</v>
      </c>
      <c r="JH254" s="2">
        <v>44592</v>
      </c>
      <c r="JI254" s="2">
        <v>44620</v>
      </c>
      <c r="JJ254" s="2">
        <v>44651</v>
      </c>
      <c r="JK254" s="2">
        <v>44680</v>
      </c>
      <c r="JL254" s="2">
        <v>44712</v>
      </c>
      <c r="JM254" s="2">
        <v>44742</v>
      </c>
      <c r="JN254" s="2">
        <v>44771</v>
      </c>
      <c r="JO254" s="2">
        <v>44804</v>
      </c>
      <c r="JP254" s="2">
        <v>44834</v>
      </c>
      <c r="JQ254" s="2">
        <v>44865</v>
      </c>
    </row>
    <row r="255" spans="1:277" x14ac:dyDescent="0.25">
      <c r="A255" s="4"/>
      <c r="D255" s="3">
        <v>4291515</v>
      </c>
      <c r="E255">
        <v>5882580</v>
      </c>
      <c r="F255">
        <v>6686213</v>
      </c>
      <c r="G255">
        <v>4542278</v>
      </c>
      <c r="H255">
        <v>4229393</v>
      </c>
      <c r="I255">
        <v>3405255</v>
      </c>
      <c r="J255">
        <v>3314300</v>
      </c>
      <c r="K255">
        <v>2628670</v>
      </c>
      <c r="L255">
        <v>2986755</v>
      </c>
      <c r="M255">
        <v>3901275</v>
      </c>
      <c r="N255">
        <v>3648375</v>
      </c>
      <c r="O255">
        <v>4143875</v>
      </c>
      <c r="P255">
        <v>5973935</v>
      </c>
      <c r="Q255">
        <v>3741475</v>
      </c>
      <c r="R255">
        <v>5115275</v>
      </c>
      <c r="S255">
        <v>5544575</v>
      </c>
      <c r="T255">
        <v>4249835</v>
      </c>
      <c r="U255">
        <v>4631560</v>
      </c>
      <c r="V255">
        <v>4272440</v>
      </c>
      <c r="W255">
        <v>6228055</v>
      </c>
      <c r="X255">
        <v>7543280</v>
      </c>
      <c r="Y255">
        <v>6337585</v>
      </c>
      <c r="Z255">
        <v>4539150</v>
      </c>
      <c r="AA255">
        <v>3818080</v>
      </c>
      <c r="AB255">
        <v>6574770</v>
      </c>
      <c r="AC255">
        <v>5860395</v>
      </c>
      <c r="AD255">
        <v>4436225</v>
      </c>
      <c r="AE255">
        <v>5861175</v>
      </c>
      <c r="AF255">
        <v>5711020</v>
      </c>
      <c r="AG255">
        <v>6014265</v>
      </c>
      <c r="AH255">
        <v>9336240</v>
      </c>
      <c r="AI255">
        <v>5752095</v>
      </c>
      <c r="AJ255">
        <v>5661120</v>
      </c>
      <c r="AK255">
        <v>7554665</v>
      </c>
      <c r="AL255">
        <v>4718205</v>
      </c>
      <c r="AM255">
        <v>4566150</v>
      </c>
      <c r="AN255">
        <v>5337690</v>
      </c>
      <c r="AO255">
        <v>8425265</v>
      </c>
      <c r="AP255">
        <v>7273095</v>
      </c>
      <c r="AQ255">
        <v>6334025</v>
      </c>
      <c r="AR255">
        <v>5194070</v>
      </c>
      <c r="AS255">
        <v>5105135</v>
      </c>
      <c r="AT255">
        <v>6085980</v>
      </c>
      <c r="AU255">
        <v>4238940</v>
      </c>
      <c r="AV255">
        <v>4955015</v>
      </c>
      <c r="AW255">
        <v>4949695</v>
      </c>
      <c r="AX255">
        <v>4090180</v>
      </c>
      <c r="AY255">
        <v>4722060</v>
      </c>
      <c r="AZ255">
        <v>4435735</v>
      </c>
      <c r="BA255">
        <v>4193505</v>
      </c>
      <c r="BB255">
        <v>5043965</v>
      </c>
      <c r="BC255">
        <v>5537970</v>
      </c>
      <c r="BD255">
        <v>4368295</v>
      </c>
      <c r="BE255">
        <v>3947330</v>
      </c>
      <c r="BF255">
        <v>4349350</v>
      </c>
      <c r="BG255">
        <v>3533070</v>
      </c>
      <c r="BH255">
        <v>3776580</v>
      </c>
      <c r="BI255">
        <v>14985850</v>
      </c>
      <c r="BJ255">
        <v>7148385</v>
      </c>
      <c r="BK255">
        <v>5165170</v>
      </c>
      <c r="BL255">
        <v>5102670</v>
      </c>
      <c r="BM255">
        <v>6208890</v>
      </c>
      <c r="BN255">
        <v>15619610</v>
      </c>
      <c r="BO255">
        <v>15230730</v>
      </c>
      <c r="BP255">
        <v>7667215</v>
      </c>
      <c r="BQ255">
        <v>7087790</v>
      </c>
      <c r="BR255">
        <v>5077320</v>
      </c>
      <c r="BS255">
        <v>6210775</v>
      </c>
      <c r="BT255">
        <v>6716130</v>
      </c>
      <c r="BU255">
        <v>5396075</v>
      </c>
      <c r="BV255">
        <v>5734065</v>
      </c>
      <c r="BW255">
        <v>5258075</v>
      </c>
      <c r="BX255">
        <v>5334940</v>
      </c>
      <c r="BY255">
        <v>4744975</v>
      </c>
      <c r="BZ255">
        <v>6245350</v>
      </c>
      <c r="CA255">
        <v>4710220</v>
      </c>
      <c r="CB255">
        <v>7287100</v>
      </c>
      <c r="CC255">
        <v>5444105</v>
      </c>
      <c r="CD255">
        <v>4481210</v>
      </c>
      <c r="CE255">
        <v>5462625</v>
      </c>
      <c r="CF255">
        <v>4376015</v>
      </c>
      <c r="CG255">
        <v>4095340</v>
      </c>
      <c r="CH255">
        <v>5208225</v>
      </c>
      <c r="CI255">
        <v>3670185</v>
      </c>
      <c r="CJ255">
        <v>4278475</v>
      </c>
      <c r="CK255">
        <v>3985225</v>
      </c>
      <c r="CL255">
        <v>6535495</v>
      </c>
      <c r="CM255">
        <v>5488245</v>
      </c>
      <c r="CN255">
        <v>6021535</v>
      </c>
      <c r="CO255">
        <v>5833260</v>
      </c>
      <c r="CP255">
        <v>7728515</v>
      </c>
      <c r="CQ255">
        <v>8412220</v>
      </c>
      <c r="CR255">
        <v>4543790</v>
      </c>
      <c r="CS255">
        <v>6368120</v>
      </c>
      <c r="CT255">
        <v>9478340</v>
      </c>
      <c r="CU255">
        <v>6458490</v>
      </c>
      <c r="CV255">
        <v>8467985</v>
      </c>
      <c r="CW255">
        <v>8996075</v>
      </c>
      <c r="CX255">
        <v>8626220</v>
      </c>
      <c r="CY255">
        <v>5465780</v>
      </c>
      <c r="CZ255">
        <v>10211850</v>
      </c>
      <c r="DA255">
        <v>7085080</v>
      </c>
      <c r="DB255">
        <v>9732865</v>
      </c>
      <c r="DC255">
        <v>7744045</v>
      </c>
      <c r="DD255">
        <v>36625240</v>
      </c>
      <c r="DE255">
        <v>21374205</v>
      </c>
      <c r="DF255">
        <v>13113995</v>
      </c>
      <c r="DG255">
        <v>10032290</v>
      </c>
      <c r="DH255">
        <v>8135675</v>
      </c>
      <c r="DI255">
        <v>13701945</v>
      </c>
      <c r="DJ255">
        <v>39378465</v>
      </c>
      <c r="DK255">
        <v>24239500</v>
      </c>
      <c r="DL255">
        <v>21663935</v>
      </c>
      <c r="DM255">
        <v>13564570</v>
      </c>
      <c r="DN255">
        <v>67668900</v>
      </c>
      <c r="DO255">
        <v>116529200</v>
      </c>
      <c r="DP255">
        <v>123183800</v>
      </c>
      <c r="DQ255">
        <v>61734100</v>
      </c>
      <c r="DR255">
        <v>44196400</v>
      </c>
      <c r="DS255">
        <v>28136800</v>
      </c>
      <c r="DT255">
        <v>19522500</v>
      </c>
      <c r="DU255">
        <v>31316000</v>
      </c>
      <c r="DV255">
        <v>64704100</v>
      </c>
      <c r="DW255">
        <v>61826500</v>
      </c>
      <c r="DX255">
        <v>33050300</v>
      </c>
      <c r="DY255">
        <v>19002400</v>
      </c>
      <c r="DZ255">
        <v>17419100</v>
      </c>
      <c r="EA255">
        <v>17383000</v>
      </c>
      <c r="EB255">
        <v>16764246</v>
      </c>
      <c r="EC255">
        <v>17015073</v>
      </c>
      <c r="ED255">
        <v>14571750</v>
      </c>
      <c r="EE255">
        <v>25497543</v>
      </c>
      <c r="EF255">
        <v>31030734</v>
      </c>
      <c r="EG255">
        <v>21160804</v>
      </c>
      <c r="EH255">
        <v>19295244</v>
      </c>
      <c r="EI255">
        <v>15770099</v>
      </c>
      <c r="EJ255">
        <v>116536330</v>
      </c>
      <c r="EK255">
        <v>89996334</v>
      </c>
      <c r="EL255">
        <v>29650977</v>
      </c>
      <c r="EM255">
        <v>48093574</v>
      </c>
      <c r="EN255">
        <v>28330100</v>
      </c>
      <c r="EO255">
        <v>30404419</v>
      </c>
      <c r="EP255">
        <v>22596931</v>
      </c>
      <c r="EQ255">
        <v>17910968</v>
      </c>
      <c r="ER255">
        <v>16128161</v>
      </c>
      <c r="ES255">
        <v>19167115</v>
      </c>
      <c r="ET255">
        <v>58075980</v>
      </c>
      <c r="EU255">
        <v>34348343</v>
      </c>
      <c r="EV255">
        <v>77557636</v>
      </c>
      <c r="EW255">
        <v>49718057</v>
      </c>
      <c r="EX255">
        <v>27107247</v>
      </c>
      <c r="EY255">
        <v>56342570</v>
      </c>
      <c r="EZ255">
        <v>145501293</v>
      </c>
      <c r="FA255">
        <v>55685908</v>
      </c>
      <c r="FB255">
        <v>62435054</v>
      </c>
      <c r="FC255">
        <v>121263655</v>
      </c>
      <c r="FD255">
        <v>60590999</v>
      </c>
      <c r="FE255">
        <v>55707337</v>
      </c>
      <c r="FF255">
        <v>50369241</v>
      </c>
      <c r="FG255">
        <v>61401405</v>
      </c>
      <c r="FH255">
        <v>59274139</v>
      </c>
      <c r="FI255">
        <v>84023537</v>
      </c>
      <c r="FJ255">
        <v>37096476</v>
      </c>
      <c r="FK255">
        <v>40252376</v>
      </c>
      <c r="FL255">
        <v>41600840</v>
      </c>
      <c r="FM255">
        <v>43504866</v>
      </c>
      <c r="FN255">
        <v>49098643</v>
      </c>
      <c r="FO255">
        <v>33197763</v>
      </c>
      <c r="FP255">
        <v>41973791</v>
      </c>
      <c r="FQ255">
        <v>42509081</v>
      </c>
      <c r="FR255">
        <v>44749213</v>
      </c>
      <c r="FS255">
        <v>39236900</v>
      </c>
      <c r="FT255">
        <v>37241332</v>
      </c>
      <c r="FU255">
        <v>38097184</v>
      </c>
      <c r="FV255">
        <v>30718450</v>
      </c>
      <c r="FW255">
        <v>33846013</v>
      </c>
      <c r="FX255">
        <v>37213845</v>
      </c>
      <c r="FY255">
        <v>53601733</v>
      </c>
      <c r="FZ255">
        <v>29896774</v>
      </c>
      <c r="GA255">
        <v>38040398</v>
      </c>
      <c r="GB255">
        <v>38372913</v>
      </c>
      <c r="GC255">
        <v>42804327</v>
      </c>
      <c r="GD255">
        <v>53444557</v>
      </c>
      <c r="GE255">
        <v>46579794</v>
      </c>
      <c r="GF255">
        <v>32624129</v>
      </c>
      <c r="GG255">
        <v>51087345</v>
      </c>
      <c r="GH255">
        <v>33800464</v>
      </c>
      <c r="GI255">
        <v>60625367</v>
      </c>
      <c r="GJ255">
        <v>60449385</v>
      </c>
      <c r="GK255">
        <v>39860273</v>
      </c>
      <c r="GL255">
        <v>49010819</v>
      </c>
      <c r="GM255">
        <v>52339050</v>
      </c>
      <c r="GN255">
        <v>47949152</v>
      </c>
      <c r="GO255">
        <v>53702655</v>
      </c>
      <c r="GP255">
        <v>51937831</v>
      </c>
      <c r="GQ255">
        <v>35696103</v>
      </c>
      <c r="GR255">
        <v>39372639</v>
      </c>
      <c r="GS255">
        <v>46626968</v>
      </c>
      <c r="GT255">
        <v>33202449</v>
      </c>
      <c r="GU255">
        <v>33399699</v>
      </c>
      <c r="GV255">
        <v>58987188</v>
      </c>
      <c r="GW255">
        <v>41172409</v>
      </c>
      <c r="GX255">
        <v>49214588</v>
      </c>
      <c r="GY255">
        <v>34311101</v>
      </c>
      <c r="GZ255">
        <v>30951746</v>
      </c>
      <c r="HA255">
        <v>43539957</v>
      </c>
      <c r="HB255">
        <v>50785490</v>
      </c>
      <c r="HC255">
        <v>26960774</v>
      </c>
      <c r="HD255">
        <v>44108132</v>
      </c>
      <c r="HE255">
        <v>29885297</v>
      </c>
      <c r="HF255">
        <v>20302019</v>
      </c>
      <c r="HG255">
        <v>27735823</v>
      </c>
      <c r="HH255">
        <v>34517860</v>
      </c>
      <c r="HI255">
        <v>25369931</v>
      </c>
      <c r="HJ255">
        <v>28205444</v>
      </c>
      <c r="HK255">
        <v>23962076</v>
      </c>
      <c r="HL255">
        <v>29167807</v>
      </c>
      <c r="HM255">
        <v>35310346</v>
      </c>
      <c r="HN255">
        <v>44671789</v>
      </c>
      <c r="HO255">
        <v>27665095</v>
      </c>
      <c r="HP255">
        <v>36630514</v>
      </c>
      <c r="HQ255">
        <v>29333575</v>
      </c>
      <c r="HR255">
        <v>18708681</v>
      </c>
      <c r="HS255">
        <v>27735187</v>
      </c>
      <c r="HT255">
        <v>27354701</v>
      </c>
      <c r="HU255">
        <v>39577484</v>
      </c>
      <c r="HV255">
        <v>38090413</v>
      </c>
      <c r="HW255">
        <v>50818168</v>
      </c>
      <c r="HX255">
        <v>25620676</v>
      </c>
      <c r="HY255">
        <v>27983743</v>
      </c>
      <c r="HZ255">
        <v>27955984</v>
      </c>
      <c r="IA255">
        <v>20086389</v>
      </c>
      <c r="IB255">
        <v>32606950</v>
      </c>
      <c r="IC255">
        <v>24243967</v>
      </c>
      <c r="ID255">
        <v>18007583</v>
      </c>
      <c r="IE255">
        <v>23195690</v>
      </c>
      <c r="IF255">
        <v>18881740</v>
      </c>
      <c r="IG255">
        <v>21615333</v>
      </c>
      <c r="IH255">
        <v>20493548</v>
      </c>
      <c r="II255">
        <v>25795974</v>
      </c>
      <c r="IJ255">
        <v>23868668</v>
      </c>
      <c r="IK255">
        <v>32301898</v>
      </c>
      <c r="IL255">
        <v>67521698</v>
      </c>
      <c r="IM255">
        <v>42389204</v>
      </c>
      <c r="IN255">
        <v>30841770</v>
      </c>
      <c r="IO255">
        <v>37287309</v>
      </c>
      <c r="IP255">
        <v>34220287</v>
      </c>
      <c r="IQ255">
        <v>31912220</v>
      </c>
      <c r="IR255">
        <v>49632002</v>
      </c>
      <c r="IS255">
        <v>33566442</v>
      </c>
      <c r="IT255">
        <v>29453907</v>
      </c>
      <c r="IU255">
        <v>28968718</v>
      </c>
      <c r="IV255">
        <v>27495261</v>
      </c>
      <c r="IW255">
        <v>23530521</v>
      </c>
      <c r="IX255">
        <v>34560216</v>
      </c>
      <c r="IY255">
        <v>23287946</v>
      </c>
      <c r="IZ255">
        <v>28563463</v>
      </c>
      <c r="JA255">
        <v>30549613</v>
      </c>
      <c r="JB255">
        <v>26630480</v>
      </c>
      <c r="JC255">
        <v>29638844</v>
      </c>
      <c r="JD255">
        <v>32186770</v>
      </c>
      <c r="JE255">
        <v>24065582</v>
      </c>
      <c r="JF255">
        <v>30826416</v>
      </c>
      <c r="JG255">
        <v>37703496</v>
      </c>
      <c r="JH255">
        <v>32437313</v>
      </c>
      <c r="JI255">
        <v>31709229</v>
      </c>
      <c r="JJ255">
        <v>36547124</v>
      </c>
      <c r="JK255">
        <v>23655047</v>
      </c>
      <c r="JL255">
        <v>29533385</v>
      </c>
      <c r="JM255">
        <v>38733593</v>
      </c>
      <c r="JN255">
        <v>22038002</v>
      </c>
      <c r="JO255">
        <v>24636322</v>
      </c>
      <c r="JP255">
        <v>36328708</v>
      </c>
      <c r="JQ255">
        <v>29140030</v>
      </c>
    </row>
    <row r="256" spans="1:277" x14ac:dyDescent="0.25">
      <c r="A256" s="1" t="s">
        <v>129</v>
      </c>
      <c r="B256" t="s">
        <v>1157</v>
      </c>
      <c r="C256" t="s">
        <v>1199</v>
      </c>
      <c r="D256" s="2">
        <f>_xll.BDH(A256, "volume", B256, C256, "Direction", "H", "Period", "M","cols=274;rows=2")</f>
        <v>36556</v>
      </c>
      <c r="E256" s="2">
        <v>36585</v>
      </c>
      <c r="F256" s="2">
        <v>36616</v>
      </c>
      <c r="G256" s="2">
        <v>36644</v>
      </c>
      <c r="H256" s="2">
        <v>36677</v>
      </c>
      <c r="I256" s="2">
        <v>36707</v>
      </c>
      <c r="J256" s="2">
        <v>36738</v>
      </c>
      <c r="K256" s="2">
        <v>36769</v>
      </c>
      <c r="L256" s="2">
        <v>36798</v>
      </c>
      <c r="M256" s="2">
        <v>36830</v>
      </c>
      <c r="N256" s="2">
        <v>36860</v>
      </c>
      <c r="O256" s="2">
        <v>36889</v>
      </c>
      <c r="P256" s="2">
        <v>36922</v>
      </c>
      <c r="Q256" s="2">
        <v>36950</v>
      </c>
      <c r="R256" s="2">
        <v>36980</v>
      </c>
      <c r="S256" s="2">
        <v>37011</v>
      </c>
      <c r="T256" s="2">
        <v>37042</v>
      </c>
      <c r="U256" s="2">
        <v>37071</v>
      </c>
      <c r="V256" s="2">
        <v>37103</v>
      </c>
      <c r="W256" s="2">
        <v>37134</v>
      </c>
      <c r="X256" s="2">
        <v>37162</v>
      </c>
      <c r="Y256" s="2">
        <v>37195</v>
      </c>
      <c r="Z256" s="2">
        <v>37225</v>
      </c>
      <c r="AA256" s="2">
        <v>37256</v>
      </c>
      <c r="AB256" s="2">
        <v>37287</v>
      </c>
      <c r="AC256" s="2">
        <v>37315</v>
      </c>
      <c r="AD256" s="2">
        <v>37344</v>
      </c>
      <c r="AE256" s="2">
        <v>37376</v>
      </c>
      <c r="AF256" s="2">
        <v>37407</v>
      </c>
      <c r="AG256" s="2">
        <v>37435</v>
      </c>
      <c r="AH256" s="2">
        <v>37468</v>
      </c>
      <c r="AI256" s="2">
        <v>37498</v>
      </c>
      <c r="AJ256" s="2">
        <v>37529</v>
      </c>
      <c r="AK256" s="2">
        <v>37560</v>
      </c>
      <c r="AL256" s="2">
        <v>37589</v>
      </c>
      <c r="AM256" s="2">
        <v>37621</v>
      </c>
      <c r="AN256" s="2">
        <v>37652</v>
      </c>
      <c r="AO256" s="2">
        <v>37680</v>
      </c>
      <c r="AP256" s="2">
        <v>37711</v>
      </c>
      <c r="AQ256" s="2">
        <v>37741</v>
      </c>
      <c r="AR256" s="2">
        <v>37771</v>
      </c>
      <c r="AS256" s="2">
        <v>37802</v>
      </c>
      <c r="AT256" s="2">
        <v>37833</v>
      </c>
      <c r="AU256" s="2">
        <v>37862</v>
      </c>
      <c r="AV256" s="2">
        <v>37894</v>
      </c>
      <c r="AW256" s="2">
        <v>37925</v>
      </c>
      <c r="AX256" s="2">
        <v>37953</v>
      </c>
      <c r="AY256" s="2">
        <v>37986</v>
      </c>
      <c r="AZ256" s="2">
        <v>38016</v>
      </c>
      <c r="BA256" s="2">
        <v>38044</v>
      </c>
      <c r="BB256" s="2">
        <v>38077</v>
      </c>
      <c r="BC256" s="2">
        <v>38107</v>
      </c>
      <c r="BD256" s="2">
        <v>38138</v>
      </c>
      <c r="BE256" s="2">
        <v>38168</v>
      </c>
      <c r="BF256" s="2">
        <v>38198</v>
      </c>
      <c r="BG256" s="2">
        <v>38230</v>
      </c>
      <c r="BH256" s="2">
        <v>38260</v>
      </c>
      <c r="BI256" s="2">
        <v>38289</v>
      </c>
      <c r="BJ256" s="2">
        <v>38321</v>
      </c>
      <c r="BK256" s="2">
        <v>38352</v>
      </c>
      <c r="BL256" s="2">
        <v>38383</v>
      </c>
      <c r="BM256" s="2">
        <v>38411</v>
      </c>
      <c r="BN256" s="2">
        <v>38442</v>
      </c>
      <c r="BO256" s="2">
        <v>38471</v>
      </c>
      <c r="BP256" s="2">
        <v>38503</v>
      </c>
      <c r="BQ256" s="2">
        <v>38533</v>
      </c>
      <c r="BR256" s="2">
        <v>38562</v>
      </c>
      <c r="BS256" s="2">
        <v>38595</v>
      </c>
      <c r="BT256" s="2">
        <v>38625</v>
      </c>
      <c r="BU256" s="2">
        <v>38656</v>
      </c>
      <c r="BV256" s="2">
        <v>38686</v>
      </c>
      <c r="BW256" s="2">
        <v>38716</v>
      </c>
      <c r="BX256" s="2">
        <v>38748</v>
      </c>
      <c r="BY256" s="2">
        <v>38776</v>
      </c>
      <c r="BZ256" s="2">
        <v>38807</v>
      </c>
      <c r="CA256" s="2">
        <v>38835</v>
      </c>
      <c r="CB256" s="2">
        <v>38868</v>
      </c>
      <c r="CC256" s="2">
        <v>38898</v>
      </c>
      <c r="CD256" s="2">
        <v>38929</v>
      </c>
      <c r="CE256" s="2">
        <v>38960</v>
      </c>
      <c r="CF256" s="2">
        <v>38989</v>
      </c>
      <c r="CG256" s="2">
        <v>39021</v>
      </c>
      <c r="CH256" s="2">
        <v>39051</v>
      </c>
      <c r="CI256" s="2">
        <v>39080</v>
      </c>
      <c r="CJ256" s="2">
        <v>39113</v>
      </c>
      <c r="CK256" s="2">
        <v>39141</v>
      </c>
      <c r="CL256" s="2">
        <v>39171</v>
      </c>
      <c r="CM256" s="2">
        <v>39202</v>
      </c>
      <c r="CN256" s="2">
        <v>39233</v>
      </c>
      <c r="CO256" s="2">
        <v>39262</v>
      </c>
      <c r="CP256" s="2">
        <v>39294</v>
      </c>
      <c r="CQ256" s="2">
        <v>39325</v>
      </c>
      <c r="CR256" s="2">
        <v>39353</v>
      </c>
      <c r="CS256" s="2">
        <v>39386</v>
      </c>
      <c r="CT256" s="2">
        <v>39416</v>
      </c>
      <c r="CU256" s="2">
        <v>39447</v>
      </c>
      <c r="CV256" s="2">
        <v>39478</v>
      </c>
      <c r="CW256" s="2">
        <v>39507</v>
      </c>
      <c r="CX256" s="2">
        <v>39538</v>
      </c>
      <c r="CY256" s="2">
        <v>39568</v>
      </c>
      <c r="CZ256" s="2">
        <v>39598</v>
      </c>
      <c r="DA256" s="2">
        <v>39629</v>
      </c>
      <c r="DB256" s="2">
        <v>39660</v>
      </c>
      <c r="DC256" s="2">
        <v>39689</v>
      </c>
      <c r="DD256" s="2">
        <v>39721</v>
      </c>
      <c r="DE256" s="2">
        <v>39752</v>
      </c>
      <c r="DF256" s="2">
        <v>39780</v>
      </c>
      <c r="DG256" s="2">
        <v>39813</v>
      </c>
      <c r="DH256" s="2">
        <v>39843</v>
      </c>
      <c r="DI256" s="2">
        <v>39871</v>
      </c>
      <c r="DJ256" s="2">
        <v>39903</v>
      </c>
      <c r="DK256" s="2">
        <v>39933</v>
      </c>
      <c r="DL256" s="2">
        <v>39962</v>
      </c>
      <c r="DM256" s="2">
        <v>39994</v>
      </c>
      <c r="DN256" s="2">
        <v>40025</v>
      </c>
      <c r="DO256" s="2">
        <v>40056</v>
      </c>
      <c r="DP256" s="2">
        <v>40086</v>
      </c>
      <c r="DQ256" s="2">
        <v>40116</v>
      </c>
      <c r="DR256" s="2">
        <v>40147</v>
      </c>
      <c r="DS256" s="2">
        <v>40178</v>
      </c>
      <c r="DT256" s="2">
        <v>40207</v>
      </c>
      <c r="DU256" s="2">
        <v>40235</v>
      </c>
      <c r="DV256" s="2">
        <v>40268</v>
      </c>
      <c r="DW256" s="2">
        <v>40298</v>
      </c>
      <c r="DX256" s="2">
        <v>40329</v>
      </c>
      <c r="DY256" s="2">
        <v>40359</v>
      </c>
      <c r="DZ256" s="2">
        <v>40389</v>
      </c>
      <c r="EA256" s="2">
        <v>40421</v>
      </c>
      <c r="EB256" s="2">
        <v>40451</v>
      </c>
      <c r="EC256" s="2">
        <v>40480</v>
      </c>
      <c r="ED256" s="2">
        <v>40512</v>
      </c>
      <c r="EE256" s="2">
        <v>40543</v>
      </c>
      <c r="EF256" s="2">
        <v>40574</v>
      </c>
      <c r="EG256" s="2">
        <v>40602</v>
      </c>
      <c r="EH256" s="2">
        <v>40633</v>
      </c>
      <c r="EI256" s="2">
        <v>40662</v>
      </c>
      <c r="EJ256" s="2">
        <v>40694</v>
      </c>
      <c r="EK256" s="2">
        <v>40724</v>
      </c>
      <c r="EL256" s="2">
        <v>40753</v>
      </c>
      <c r="EM256" s="2">
        <v>40786</v>
      </c>
      <c r="EN256" s="2">
        <v>40816</v>
      </c>
      <c r="EO256" s="2">
        <v>40847</v>
      </c>
      <c r="EP256" s="2">
        <v>40877</v>
      </c>
      <c r="EQ256" s="2">
        <v>40907</v>
      </c>
      <c r="ER256" s="2">
        <v>40939</v>
      </c>
      <c r="ES256" s="2">
        <v>40968</v>
      </c>
      <c r="ET256" s="2">
        <v>40998</v>
      </c>
      <c r="EU256" s="2">
        <v>41029</v>
      </c>
      <c r="EV256" s="2">
        <v>41060</v>
      </c>
      <c r="EW256" s="2">
        <v>41089</v>
      </c>
      <c r="EX256" s="2">
        <v>41121</v>
      </c>
      <c r="EY256" s="2">
        <v>41152</v>
      </c>
      <c r="EZ256" s="2">
        <v>41180</v>
      </c>
      <c r="FA256" s="2">
        <v>41213</v>
      </c>
      <c r="FB256" s="2">
        <v>41243</v>
      </c>
      <c r="FC256" s="2">
        <v>41274</v>
      </c>
      <c r="FD256" s="2">
        <v>41305</v>
      </c>
      <c r="FE256" s="2">
        <v>41333</v>
      </c>
      <c r="FF256" s="2">
        <v>41362</v>
      </c>
      <c r="FG256" s="2">
        <v>41394</v>
      </c>
      <c r="FH256" s="2">
        <v>41425</v>
      </c>
      <c r="FI256" s="2">
        <v>41453</v>
      </c>
      <c r="FJ256" s="2">
        <v>41486</v>
      </c>
      <c r="FK256" s="2">
        <v>41516</v>
      </c>
      <c r="FL256" s="2">
        <v>41547</v>
      </c>
      <c r="FM256" s="2">
        <v>41578</v>
      </c>
      <c r="FN256" s="2">
        <v>41607</v>
      </c>
      <c r="FO256" s="2">
        <v>41639</v>
      </c>
      <c r="FP256" s="2">
        <v>41670</v>
      </c>
      <c r="FQ256" s="2">
        <v>41698</v>
      </c>
      <c r="FR256" s="2">
        <v>41729</v>
      </c>
      <c r="FS256" s="2">
        <v>41759</v>
      </c>
      <c r="FT256" s="2">
        <v>41789</v>
      </c>
      <c r="FU256" s="2">
        <v>41820</v>
      </c>
      <c r="FV256" s="2">
        <v>41851</v>
      </c>
      <c r="FW256" s="2">
        <v>41880</v>
      </c>
      <c r="FX256" s="2">
        <v>41912</v>
      </c>
      <c r="FY256" s="2">
        <v>41943</v>
      </c>
      <c r="FZ256" s="2">
        <v>41971</v>
      </c>
      <c r="GA256" s="2">
        <v>42004</v>
      </c>
      <c r="GB256" s="2">
        <v>42034</v>
      </c>
      <c r="GC256" s="2">
        <v>42062</v>
      </c>
      <c r="GD256" s="2">
        <v>42094</v>
      </c>
      <c r="GE256" s="2">
        <v>42124</v>
      </c>
      <c r="GF256" s="2">
        <v>42153</v>
      </c>
      <c r="GG256" s="2">
        <v>42185</v>
      </c>
      <c r="GH256" s="2">
        <v>42216</v>
      </c>
      <c r="GI256" s="2">
        <v>42247</v>
      </c>
      <c r="GJ256" s="2">
        <v>42277</v>
      </c>
      <c r="GK256" s="2">
        <v>42307</v>
      </c>
      <c r="GL256" s="2">
        <v>42338</v>
      </c>
      <c r="GM256" s="2">
        <v>42369</v>
      </c>
      <c r="GN256" s="2">
        <v>42398</v>
      </c>
      <c r="GO256" s="2">
        <v>42429</v>
      </c>
      <c r="GP256" s="2">
        <v>42460</v>
      </c>
      <c r="GQ256" s="2">
        <v>42489</v>
      </c>
      <c r="GR256" s="2">
        <v>42521</v>
      </c>
      <c r="GS256" s="2">
        <v>42551</v>
      </c>
      <c r="GT256" s="2">
        <v>42580</v>
      </c>
      <c r="GU256" s="2">
        <v>42613</v>
      </c>
      <c r="GV256" s="2">
        <v>42643</v>
      </c>
      <c r="GW256" s="2">
        <v>42674</v>
      </c>
      <c r="GX256" s="2">
        <v>42704</v>
      </c>
      <c r="GY256" s="2">
        <v>42734</v>
      </c>
      <c r="GZ256" s="2">
        <v>42766</v>
      </c>
      <c r="HA256" s="2">
        <v>42794</v>
      </c>
      <c r="HB256" s="2">
        <v>42825</v>
      </c>
      <c r="HC256" s="2">
        <v>42853</v>
      </c>
      <c r="HD256" s="2">
        <v>42886</v>
      </c>
      <c r="HE256" s="2">
        <v>42916</v>
      </c>
      <c r="HF256" s="2">
        <v>42947</v>
      </c>
      <c r="HG256" s="2">
        <v>42978</v>
      </c>
      <c r="HH256" s="2">
        <v>43007</v>
      </c>
      <c r="HI256" s="2">
        <v>43039</v>
      </c>
      <c r="HJ256" s="2">
        <v>43069</v>
      </c>
      <c r="HK256" s="2">
        <v>43098</v>
      </c>
      <c r="HL256" s="2">
        <v>43131</v>
      </c>
      <c r="HM256" s="2">
        <v>43159</v>
      </c>
      <c r="HN256" s="2">
        <v>43189</v>
      </c>
      <c r="HO256" s="2">
        <v>43220</v>
      </c>
      <c r="HP256" s="2">
        <v>43251</v>
      </c>
      <c r="HQ256" s="2">
        <v>43280</v>
      </c>
      <c r="HR256" s="2">
        <v>43312</v>
      </c>
      <c r="HS256" s="2">
        <v>43343</v>
      </c>
      <c r="HT256" s="2">
        <v>43371</v>
      </c>
      <c r="HU256" s="2">
        <v>43404</v>
      </c>
      <c r="HV256" s="2">
        <v>43434</v>
      </c>
      <c r="HW256" s="2">
        <v>43465</v>
      </c>
      <c r="HX256" s="2">
        <v>43496</v>
      </c>
      <c r="HY256" s="2">
        <v>43524</v>
      </c>
      <c r="HZ256" s="2">
        <v>43553</v>
      </c>
      <c r="IA256" s="2">
        <v>43585</v>
      </c>
      <c r="IB256" s="2">
        <v>43616</v>
      </c>
      <c r="IC256" s="2">
        <v>43644</v>
      </c>
      <c r="ID256" s="2">
        <v>43677</v>
      </c>
      <c r="IE256" s="2">
        <v>43707</v>
      </c>
      <c r="IF256" s="2">
        <v>43738</v>
      </c>
      <c r="IG256" s="2">
        <v>43769</v>
      </c>
      <c r="IH256" s="2">
        <v>43798</v>
      </c>
      <c r="II256" s="2">
        <v>43830</v>
      </c>
      <c r="IJ256" s="2">
        <v>43861</v>
      </c>
      <c r="IK256" s="2">
        <v>43889</v>
      </c>
      <c r="IL256" s="2">
        <v>43921</v>
      </c>
      <c r="IM256" s="2">
        <v>43951</v>
      </c>
      <c r="IN256" s="2">
        <v>43980</v>
      </c>
      <c r="IO256" s="2">
        <v>44012</v>
      </c>
      <c r="IP256" s="2">
        <v>44043</v>
      </c>
      <c r="IQ256" s="2">
        <v>44074</v>
      </c>
      <c r="IR256" s="2">
        <v>44104</v>
      </c>
      <c r="IS256" s="2">
        <v>44134</v>
      </c>
      <c r="IT256" s="2">
        <v>44165</v>
      </c>
      <c r="IU256" s="2">
        <v>44196</v>
      </c>
      <c r="IV256" s="2">
        <v>44225</v>
      </c>
      <c r="IW256" s="2">
        <v>44253</v>
      </c>
      <c r="IX256" s="2">
        <v>44286</v>
      </c>
      <c r="IY256" s="2">
        <v>44316</v>
      </c>
      <c r="IZ256" s="2">
        <v>44347</v>
      </c>
      <c r="JA256" s="2">
        <v>44377</v>
      </c>
      <c r="JB256" s="2">
        <v>44407</v>
      </c>
      <c r="JC256" s="2">
        <v>44439</v>
      </c>
      <c r="JD256" s="2">
        <v>44469</v>
      </c>
      <c r="JE256" s="2">
        <v>44498</v>
      </c>
      <c r="JF256" s="2">
        <v>44530</v>
      </c>
      <c r="JG256" s="2">
        <v>44561</v>
      </c>
      <c r="JH256" s="2">
        <v>44592</v>
      </c>
      <c r="JI256" s="2">
        <v>44620</v>
      </c>
      <c r="JJ256" s="2">
        <v>44651</v>
      </c>
      <c r="JK256" s="2">
        <v>44680</v>
      </c>
      <c r="JL256" s="2">
        <v>44712</v>
      </c>
      <c r="JM256" s="2">
        <v>44742</v>
      </c>
      <c r="JN256" s="2">
        <v>44771</v>
      </c>
      <c r="JO256" s="2">
        <v>44804</v>
      </c>
      <c r="JP256" s="2">
        <v>44834</v>
      </c>
      <c r="JQ256" s="2">
        <v>44865</v>
      </c>
    </row>
    <row r="257" spans="1:277" x14ac:dyDescent="0.25">
      <c r="A257" s="4"/>
      <c r="D257" s="3">
        <v>45176400</v>
      </c>
      <c r="E257">
        <v>57629900</v>
      </c>
      <c r="F257">
        <v>80258700</v>
      </c>
      <c r="G257">
        <v>45537700</v>
      </c>
      <c r="H257">
        <v>52568400</v>
      </c>
      <c r="I257">
        <v>54425600</v>
      </c>
      <c r="J257">
        <v>40908100</v>
      </c>
      <c r="K257">
        <v>37697800</v>
      </c>
      <c r="L257">
        <v>48455200</v>
      </c>
      <c r="M257">
        <v>61137000</v>
      </c>
      <c r="N257">
        <v>45610800</v>
      </c>
      <c r="O257">
        <v>44737500</v>
      </c>
      <c r="P257">
        <v>56598400</v>
      </c>
      <c r="Q257">
        <v>38776000</v>
      </c>
      <c r="R257">
        <v>48896600</v>
      </c>
      <c r="S257">
        <v>46588100</v>
      </c>
      <c r="T257">
        <v>34339700</v>
      </c>
      <c r="U257">
        <v>46453900</v>
      </c>
      <c r="V257">
        <v>88526400</v>
      </c>
      <c r="W257">
        <v>62282000</v>
      </c>
      <c r="X257">
        <v>42340200</v>
      </c>
      <c r="Y257">
        <v>56252200</v>
      </c>
      <c r="Z257">
        <v>40552000</v>
      </c>
      <c r="AA257">
        <v>39077800</v>
      </c>
      <c r="AB257">
        <v>41110800</v>
      </c>
      <c r="AC257">
        <v>36238000</v>
      </c>
      <c r="AD257">
        <v>35084100</v>
      </c>
      <c r="AE257">
        <v>42049400</v>
      </c>
      <c r="AF257">
        <v>35318700</v>
      </c>
      <c r="AG257">
        <v>42843700</v>
      </c>
      <c r="AH257">
        <v>64876700</v>
      </c>
      <c r="AI257">
        <v>52221100</v>
      </c>
      <c r="AJ257">
        <v>40822500</v>
      </c>
      <c r="AK257">
        <v>70654900</v>
      </c>
      <c r="AL257">
        <v>45392700</v>
      </c>
      <c r="AM257">
        <v>33517100</v>
      </c>
      <c r="AN257">
        <v>48040400</v>
      </c>
      <c r="AO257">
        <v>54290000</v>
      </c>
      <c r="AP257">
        <v>38446900</v>
      </c>
      <c r="AQ257">
        <v>45473700</v>
      </c>
      <c r="AR257">
        <v>46143700</v>
      </c>
      <c r="AS257">
        <v>45061200</v>
      </c>
      <c r="AT257">
        <v>45955400</v>
      </c>
      <c r="AU257">
        <v>43241100</v>
      </c>
      <c r="AV257">
        <v>43283300</v>
      </c>
      <c r="AW257">
        <v>59933700</v>
      </c>
      <c r="AX257">
        <v>33411800</v>
      </c>
      <c r="AY257">
        <v>36849600</v>
      </c>
      <c r="AZ257">
        <v>39434600</v>
      </c>
      <c r="BA257">
        <v>38212400</v>
      </c>
      <c r="BB257">
        <v>55244200</v>
      </c>
      <c r="BC257">
        <v>43962000</v>
      </c>
      <c r="BD257">
        <v>50406800</v>
      </c>
      <c r="BE257">
        <v>41003600</v>
      </c>
      <c r="BF257">
        <v>45472200</v>
      </c>
      <c r="BG257">
        <v>45364700</v>
      </c>
      <c r="BH257">
        <v>51529100</v>
      </c>
      <c r="BI257">
        <v>50447500</v>
      </c>
      <c r="BJ257">
        <v>37126800</v>
      </c>
      <c r="BK257">
        <v>37173900</v>
      </c>
      <c r="BL257">
        <v>38433900</v>
      </c>
      <c r="BM257">
        <v>39793000</v>
      </c>
      <c r="BN257">
        <v>46852100</v>
      </c>
      <c r="BO257">
        <v>45533500</v>
      </c>
      <c r="BP257">
        <v>46241300</v>
      </c>
      <c r="BQ257">
        <v>40881300</v>
      </c>
      <c r="BR257">
        <v>38628400</v>
      </c>
      <c r="BS257">
        <v>55971900</v>
      </c>
      <c r="BT257">
        <v>87786300</v>
      </c>
      <c r="BU257">
        <v>54093700</v>
      </c>
      <c r="BV257">
        <v>45549300</v>
      </c>
      <c r="BW257">
        <v>35162000</v>
      </c>
      <c r="BX257">
        <v>53969100</v>
      </c>
      <c r="BY257">
        <v>48319600</v>
      </c>
      <c r="BZ257">
        <v>54175200</v>
      </c>
      <c r="CA257">
        <v>51632600</v>
      </c>
      <c r="CB257">
        <v>40497800</v>
      </c>
      <c r="CC257">
        <v>38234400</v>
      </c>
      <c r="CD257">
        <v>34023000</v>
      </c>
      <c r="CE257">
        <v>38047600</v>
      </c>
      <c r="CF257">
        <v>30946700</v>
      </c>
      <c r="CG257">
        <v>42591000</v>
      </c>
      <c r="CH257">
        <v>31781200</v>
      </c>
      <c r="CI257">
        <v>22473400</v>
      </c>
      <c r="CJ257">
        <v>41616400</v>
      </c>
      <c r="CK257">
        <v>35348900</v>
      </c>
      <c r="CL257">
        <v>39675200</v>
      </c>
      <c r="CM257">
        <v>38666900</v>
      </c>
      <c r="CN257">
        <v>36391000</v>
      </c>
      <c r="CO257">
        <v>41426700</v>
      </c>
      <c r="CP257">
        <v>52449400</v>
      </c>
      <c r="CQ257">
        <v>57985000</v>
      </c>
      <c r="CR257">
        <v>34893400</v>
      </c>
      <c r="CS257">
        <v>39331200</v>
      </c>
      <c r="CT257">
        <v>44860100</v>
      </c>
      <c r="CU257">
        <v>34794800</v>
      </c>
      <c r="CV257">
        <v>47551600</v>
      </c>
      <c r="CW257">
        <v>36888800</v>
      </c>
      <c r="CX257">
        <v>40186600</v>
      </c>
      <c r="CY257">
        <v>28736500</v>
      </c>
      <c r="CZ257">
        <v>27254800</v>
      </c>
      <c r="DA257">
        <v>33073600</v>
      </c>
      <c r="DB257">
        <v>40171000</v>
      </c>
      <c r="DC257">
        <v>27488200</v>
      </c>
      <c r="DD257">
        <v>40394600</v>
      </c>
      <c r="DE257">
        <v>50887800</v>
      </c>
      <c r="DF257">
        <v>40036700</v>
      </c>
      <c r="DG257">
        <v>40742100</v>
      </c>
      <c r="DH257">
        <v>46006700</v>
      </c>
      <c r="DI257">
        <v>48937600</v>
      </c>
      <c r="DJ257">
        <v>68387200</v>
      </c>
      <c r="DK257">
        <v>63201100</v>
      </c>
      <c r="DL257">
        <v>57815200</v>
      </c>
      <c r="DM257">
        <v>36232200</v>
      </c>
      <c r="DN257">
        <v>31141600</v>
      </c>
      <c r="DO257">
        <v>27797200</v>
      </c>
      <c r="DP257">
        <v>29668800</v>
      </c>
      <c r="DQ257">
        <v>32816100</v>
      </c>
      <c r="DR257">
        <v>28087800</v>
      </c>
      <c r="DS257">
        <v>28292100</v>
      </c>
      <c r="DT257">
        <v>23880300</v>
      </c>
      <c r="DU257">
        <v>29548000</v>
      </c>
      <c r="DV257">
        <v>34623000</v>
      </c>
      <c r="DW257">
        <v>35926600</v>
      </c>
      <c r="DX257">
        <v>39866900</v>
      </c>
      <c r="DY257">
        <v>36549300</v>
      </c>
      <c r="DZ257">
        <v>30620500</v>
      </c>
      <c r="EA257">
        <v>31734100</v>
      </c>
      <c r="EB257">
        <v>31588768</v>
      </c>
      <c r="EC257">
        <v>32717455</v>
      </c>
      <c r="ED257">
        <v>33769262</v>
      </c>
      <c r="EE257">
        <v>22870824</v>
      </c>
      <c r="EF257">
        <v>28182944</v>
      </c>
      <c r="EG257">
        <v>28854008</v>
      </c>
      <c r="EH257">
        <v>27243575</v>
      </c>
      <c r="EI257">
        <v>23466154</v>
      </c>
      <c r="EJ257">
        <v>22640885</v>
      </c>
      <c r="EK257">
        <v>26437737</v>
      </c>
      <c r="EL257">
        <v>21180815</v>
      </c>
      <c r="EM257">
        <v>42972384</v>
      </c>
      <c r="EN257">
        <v>30150861</v>
      </c>
      <c r="EO257">
        <v>27956395</v>
      </c>
      <c r="EP257">
        <v>25893377</v>
      </c>
      <c r="EQ257">
        <v>21286990</v>
      </c>
      <c r="ER257">
        <v>20110012</v>
      </c>
      <c r="ES257">
        <v>17778526</v>
      </c>
      <c r="ET257">
        <v>17054057</v>
      </c>
      <c r="EU257">
        <v>17278225</v>
      </c>
      <c r="EV257">
        <v>27907988</v>
      </c>
      <c r="EW257">
        <v>19471354</v>
      </c>
      <c r="EX257">
        <v>18486607</v>
      </c>
      <c r="EY257">
        <v>21687301</v>
      </c>
      <c r="EZ257">
        <v>15463401</v>
      </c>
      <c r="FA257">
        <v>17118529</v>
      </c>
      <c r="FB257">
        <v>25247496</v>
      </c>
      <c r="FC257">
        <v>16775720</v>
      </c>
      <c r="FD257">
        <v>14240359</v>
      </c>
      <c r="FE257">
        <v>16615599</v>
      </c>
      <c r="FF257">
        <v>16237322</v>
      </c>
      <c r="FG257">
        <v>18645063</v>
      </c>
      <c r="FH257">
        <v>23401404</v>
      </c>
      <c r="FI257">
        <v>21640424</v>
      </c>
      <c r="FJ257">
        <v>14396291</v>
      </c>
      <c r="FK257">
        <v>14800475</v>
      </c>
      <c r="FL257">
        <v>13795772</v>
      </c>
      <c r="FM257">
        <v>12814003</v>
      </c>
      <c r="FN257">
        <v>7973302</v>
      </c>
      <c r="FO257">
        <v>11370462</v>
      </c>
      <c r="FP257">
        <v>11341775</v>
      </c>
      <c r="FQ257">
        <v>13900023</v>
      </c>
      <c r="FR257">
        <v>12078461</v>
      </c>
      <c r="FS257">
        <v>12475955</v>
      </c>
      <c r="FT257">
        <v>11451447</v>
      </c>
      <c r="FU257">
        <v>12309064</v>
      </c>
      <c r="FV257">
        <v>11853314</v>
      </c>
      <c r="FW257">
        <v>12607733</v>
      </c>
      <c r="FX257">
        <v>9163624</v>
      </c>
      <c r="FY257">
        <v>15831675</v>
      </c>
      <c r="FZ257">
        <v>10868605</v>
      </c>
      <c r="GA257">
        <v>15366887</v>
      </c>
      <c r="GB257">
        <v>12928254</v>
      </c>
      <c r="GC257">
        <v>14781293</v>
      </c>
      <c r="GD257">
        <v>16902368</v>
      </c>
      <c r="GE257">
        <v>12278274</v>
      </c>
      <c r="GF257">
        <v>13119391</v>
      </c>
      <c r="GG257">
        <v>16182272</v>
      </c>
      <c r="GH257">
        <v>13608761</v>
      </c>
      <c r="GI257">
        <v>17816711</v>
      </c>
      <c r="GJ257">
        <v>17897292</v>
      </c>
      <c r="GK257">
        <v>16791334</v>
      </c>
      <c r="GL257">
        <v>12580974</v>
      </c>
      <c r="GM257">
        <v>17281808</v>
      </c>
      <c r="GN257">
        <v>19808499</v>
      </c>
      <c r="GO257">
        <v>21690027</v>
      </c>
      <c r="GP257">
        <v>14124914</v>
      </c>
      <c r="GQ257">
        <v>10997389</v>
      </c>
      <c r="GR257">
        <v>13290323</v>
      </c>
      <c r="GS257">
        <v>13283051</v>
      </c>
      <c r="GT257">
        <v>8844475</v>
      </c>
      <c r="GU257">
        <v>11920991</v>
      </c>
      <c r="GV257">
        <v>12180206</v>
      </c>
      <c r="GW257">
        <v>10629181</v>
      </c>
      <c r="GX257">
        <v>18837315</v>
      </c>
      <c r="GY257">
        <v>11875776</v>
      </c>
      <c r="GZ257">
        <v>10104746</v>
      </c>
      <c r="HA257">
        <v>11768621</v>
      </c>
      <c r="HB257">
        <v>11859846</v>
      </c>
      <c r="HC257">
        <v>10308187</v>
      </c>
      <c r="HD257">
        <v>11241526</v>
      </c>
      <c r="HE257">
        <v>13190503</v>
      </c>
      <c r="HF257">
        <v>8540888</v>
      </c>
      <c r="HG257">
        <v>13025739</v>
      </c>
      <c r="HH257">
        <v>13438580</v>
      </c>
      <c r="HI257">
        <v>10529590</v>
      </c>
      <c r="HJ257">
        <v>10892396</v>
      </c>
      <c r="HK257">
        <v>10668573</v>
      </c>
      <c r="HL257">
        <v>13842847</v>
      </c>
      <c r="HM257">
        <v>17220118</v>
      </c>
      <c r="HN257">
        <v>14265069</v>
      </c>
      <c r="HO257">
        <v>10266500</v>
      </c>
      <c r="HP257">
        <v>10680922</v>
      </c>
      <c r="HQ257">
        <v>13926681</v>
      </c>
      <c r="HR257">
        <v>9192561</v>
      </c>
      <c r="HS257">
        <v>12869333</v>
      </c>
      <c r="HT257">
        <v>10273975</v>
      </c>
      <c r="HU257">
        <v>12324548</v>
      </c>
      <c r="HV257">
        <v>11381371</v>
      </c>
      <c r="HW257">
        <v>15443878</v>
      </c>
      <c r="HX257">
        <v>14021318</v>
      </c>
      <c r="HY257">
        <v>11427000</v>
      </c>
      <c r="HZ257">
        <v>13082376</v>
      </c>
      <c r="IA257">
        <v>9309452</v>
      </c>
      <c r="IB257">
        <v>10083624</v>
      </c>
      <c r="IC257">
        <v>11041322</v>
      </c>
      <c r="ID257">
        <v>7674273</v>
      </c>
      <c r="IE257">
        <v>9726187</v>
      </c>
      <c r="IF257">
        <v>10801738</v>
      </c>
      <c r="IG257">
        <v>9793154</v>
      </c>
      <c r="IH257">
        <v>8934114</v>
      </c>
      <c r="II257">
        <v>10399702</v>
      </c>
      <c r="IJ257">
        <v>9980124</v>
      </c>
      <c r="IK257">
        <v>12571305</v>
      </c>
      <c r="IL257">
        <v>21212349</v>
      </c>
      <c r="IM257">
        <v>14225930</v>
      </c>
      <c r="IN257">
        <v>10766246</v>
      </c>
      <c r="IO257">
        <v>13047620</v>
      </c>
      <c r="IP257">
        <v>12333318</v>
      </c>
      <c r="IQ257">
        <v>10130316</v>
      </c>
      <c r="IR257">
        <v>12466719</v>
      </c>
      <c r="IS257">
        <v>12157240</v>
      </c>
      <c r="IT257">
        <v>9992531</v>
      </c>
      <c r="IU257">
        <v>12564379</v>
      </c>
      <c r="IV257">
        <v>10963539</v>
      </c>
      <c r="IW257">
        <v>9871215</v>
      </c>
      <c r="IX257">
        <v>20431834</v>
      </c>
      <c r="IY257">
        <v>9268536</v>
      </c>
      <c r="IZ257">
        <v>14376489</v>
      </c>
      <c r="JA257">
        <v>13337448</v>
      </c>
      <c r="JB257">
        <v>10147987</v>
      </c>
      <c r="JC257">
        <v>9525181</v>
      </c>
      <c r="JD257">
        <v>12338046</v>
      </c>
      <c r="JE257">
        <v>9091859</v>
      </c>
      <c r="JF257">
        <v>15830519</v>
      </c>
      <c r="JG257">
        <v>16175313</v>
      </c>
      <c r="JH257">
        <v>14269797</v>
      </c>
      <c r="JI257">
        <v>15971417</v>
      </c>
      <c r="JJ257">
        <v>17440568</v>
      </c>
      <c r="JK257">
        <v>12434742</v>
      </c>
      <c r="JL257">
        <v>14154866</v>
      </c>
      <c r="JM257">
        <v>13295758</v>
      </c>
      <c r="JN257">
        <v>12956384</v>
      </c>
      <c r="JO257">
        <v>11370111</v>
      </c>
      <c r="JP257">
        <v>12723291</v>
      </c>
      <c r="JQ257">
        <v>12967994</v>
      </c>
    </row>
    <row r="258" spans="1:277" x14ac:dyDescent="0.25">
      <c r="A258" s="1" t="s">
        <v>130</v>
      </c>
      <c r="B258" t="s">
        <v>1157</v>
      </c>
      <c r="C258" t="s">
        <v>1183</v>
      </c>
      <c r="D258" s="2">
        <f>_xll.BDH(A258, "volume", B258, C258, "Direction", "H", "Period", "M","cols=84;rows=2")</f>
        <v>36556</v>
      </c>
      <c r="E258" s="2">
        <v>36585</v>
      </c>
      <c r="F258" s="2">
        <v>36616</v>
      </c>
      <c r="G258" s="2">
        <v>36644</v>
      </c>
      <c r="H258" s="2">
        <v>36677</v>
      </c>
      <c r="I258" s="2">
        <v>36707</v>
      </c>
      <c r="J258" s="2">
        <v>36738</v>
      </c>
      <c r="K258" s="2">
        <v>36769</v>
      </c>
      <c r="L258" s="2">
        <v>36798</v>
      </c>
      <c r="M258" s="2">
        <v>36830</v>
      </c>
      <c r="N258" s="2">
        <v>36860</v>
      </c>
      <c r="O258" s="2">
        <v>36889</v>
      </c>
      <c r="P258" s="2">
        <v>36922</v>
      </c>
      <c r="Q258" s="2">
        <v>36950</v>
      </c>
      <c r="R258" s="2">
        <v>36980</v>
      </c>
      <c r="S258" s="2">
        <v>37011</v>
      </c>
      <c r="T258" s="2">
        <v>37042</v>
      </c>
      <c r="U258" s="2">
        <v>37071</v>
      </c>
      <c r="V258" s="2">
        <v>37103</v>
      </c>
      <c r="W258" s="2">
        <v>37134</v>
      </c>
      <c r="X258" s="2">
        <v>37162</v>
      </c>
      <c r="Y258" s="2">
        <v>37195</v>
      </c>
      <c r="Z258" s="2">
        <v>37225</v>
      </c>
      <c r="AA258" s="2">
        <v>37256</v>
      </c>
      <c r="AB258" s="2">
        <v>37287</v>
      </c>
      <c r="AC258" s="2">
        <v>37315</v>
      </c>
      <c r="AD258" s="2">
        <v>37344</v>
      </c>
      <c r="AE258" s="2">
        <v>37376</v>
      </c>
      <c r="AF258" s="2">
        <v>37407</v>
      </c>
      <c r="AG258" s="2">
        <v>37435</v>
      </c>
      <c r="AH258" s="2">
        <v>37468</v>
      </c>
      <c r="AI258" s="2">
        <v>37498</v>
      </c>
      <c r="AJ258" s="2">
        <v>37529</v>
      </c>
      <c r="AK258" s="2">
        <v>37560</v>
      </c>
      <c r="AL258" s="2">
        <v>37589</v>
      </c>
      <c r="AM258" s="2">
        <v>37621</v>
      </c>
      <c r="AN258" s="2">
        <v>37652</v>
      </c>
      <c r="AO258" s="2">
        <v>37680</v>
      </c>
      <c r="AP258" s="2">
        <v>37711</v>
      </c>
      <c r="AQ258" s="2">
        <v>37741</v>
      </c>
      <c r="AR258" s="2">
        <v>37771</v>
      </c>
      <c r="AS258" s="2">
        <v>37802</v>
      </c>
      <c r="AT258" s="2">
        <v>37833</v>
      </c>
      <c r="AU258" s="2">
        <v>37862</v>
      </c>
      <c r="AV258" s="2">
        <v>37894</v>
      </c>
      <c r="AW258" s="2">
        <v>37925</v>
      </c>
      <c r="AX258" s="2">
        <v>37953</v>
      </c>
      <c r="AY258" s="2">
        <v>37986</v>
      </c>
      <c r="AZ258" s="2">
        <v>38016</v>
      </c>
      <c r="BA258" s="2">
        <v>38044</v>
      </c>
      <c r="BB258" s="2">
        <v>38077</v>
      </c>
      <c r="BC258" s="2">
        <v>38107</v>
      </c>
      <c r="BD258" s="2">
        <v>38138</v>
      </c>
      <c r="BE258" s="2">
        <v>38168</v>
      </c>
      <c r="BF258" s="2">
        <v>38198</v>
      </c>
      <c r="BG258" s="2">
        <v>38230</v>
      </c>
      <c r="BH258" s="2">
        <v>38260</v>
      </c>
      <c r="BI258" s="2">
        <v>38289</v>
      </c>
      <c r="BJ258" s="2">
        <v>38321</v>
      </c>
      <c r="BK258" s="2">
        <v>38352</v>
      </c>
      <c r="BL258" s="2">
        <v>38383</v>
      </c>
      <c r="BM258" s="2">
        <v>38411</v>
      </c>
      <c r="BN258" s="2">
        <v>38442</v>
      </c>
      <c r="BO258" s="2">
        <v>38471</v>
      </c>
      <c r="BP258" s="2">
        <v>38503</v>
      </c>
      <c r="BQ258" s="2">
        <v>38533</v>
      </c>
      <c r="BR258" s="2">
        <v>38562</v>
      </c>
      <c r="BS258" s="2">
        <v>38595</v>
      </c>
      <c r="BT258" s="2">
        <v>38625</v>
      </c>
      <c r="BU258" s="2">
        <v>38656</v>
      </c>
      <c r="BV258" s="2">
        <v>38686</v>
      </c>
      <c r="BW258" s="2">
        <v>38716</v>
      </c>
      <c r="BX258" s="2">
        <v>38748</v>
      </c>
      <c r="BY258" s="2">
        <v>38776</v>
      </c>
      <c r="BZ258" s="2">
        <v>38807</v>
      </c>
      <c r="CA258" s="2">
        <v>38835</v>
      </c>
      <c r="CB258" s="2">
        <v>38868</v>
      </c>
      <c r="CC258" s="2">
        <v>38898</v>
      </c>
      <c r="CD258" s="2">
        <v>38929</v>
      </c>
      <c r="CE258" s="2">
        <v>38960</v>
      </c>
      <c r="CF258" s="2">
        <v>38989</v>
      </c>
      <c r="CG258" s="2">
        <v>39021</v>
      </c>
      <c r="CH258" s="2">
        <v>39051</v>
      </c>
      <c r="CI258" s="2">
        <v>39080</v>
      </c>
    </row>
    <row r="259" spans="1:277" x14ac:dyDescent="0.25">
      <c r="A259" s="4"/>
      <c r="D259" s="3">
        <v>608912000</v>
      </c>
      <c r="E259">
        <v>624787600</v>
      </c>
      <c r="F259">
        <v>576947000</v>
      </c>
      <c r="G259">
        <v>658756200</v>
      </c>
      <c r="H259">
        <v>774082200</v>
      </c>
      <c r="I259">
        <v>443568600</v>
      </c>
      <c r="J259">
        <v>578943600</v>
      </c>
      <c r="K259">
        <v>707658200</v>
      </c>
      <c r="L259">
        <v>565760000</v>
      </c>
      <c r="M259">
        <v>942114800</v>
      </c>
      <c r="N259">
        <v>710928800</v>
      </c>
      <c r="O259">
        <v>726381800</v>
      </c>
      <c r="P259">
        <v>1084537600</v>
      </c>
      <c r="Q259">
        <v>784568600</v>
      </c>
      <c r="R259">
        <v>1175640000</v>
      </c>
      <c r="S259">
        <v>1232297000</v>
      </c>
      <c r="T259">
        <v>839042200</v>
      </c>
      <c r="U259">
        <v>759510200</v>
      </c>
      <c r="V259">
        <v>661568800</v>
      </c>
      <c r="W259">
        <v>609223200</v>
      </c>
      <c r="X259">
        <v>692193600</v>
      </c>
      <c r="Y259">
        <v>841381800</v>
      </c>
      <c r="Z259">
        <v>765809200</v>
      </c>
      <c r="AA259">
        <v>559532800</v>
      </c>
      <c r="AB259">
        <v>735492400</v>
      </c>
      <c r="AC259">
        <v>821116200</v>
      </c>
      <c r="AD259">
        <v>737033400</v>
      </c>
      <c r="AE259">
        <v>691930600</v>
      </c>
      <c r="AF259">
        <v>690490300</v>
      </c>
      <c r="AG259">
        <v>628374000</v>
      </c>
      <c r="AH259">
        <v>771607100</v>
      </c>
      <c r="AI259">
        <v>567497800</v>
      </c>
      <c r="AJ259">
        <v>587191600</v>
      </c>
      <c r="AK259">
        <v>692735000</v>
      </c>
      <c r="AL259">
        <v>602479800</v>
      </c>
      <c r="AM259">
        <v>480738200</v>
      </c>
      <c r="AN259">
        <v>683417500</v>
      </c>
      <c r="AO259">
        <v>473774500</v>
      </c>
      <c r="AP259">
        <v>470510500</v>
      </c>
      <c r="AQ259">
        <v>379722400</v>
      </c>
      <c r="AR259">
        <v>374187300</v>
      </c>
      <c r="AS259">
        <v>339170200</v>
      </c>
      <c r="AT259">
        <v>359873700</v>
      </c>
      <c r="AU259">
        <v>273199400</v>
      </c>
      <c r="AV259">
        <v>310203600</v>
      </c>
      <c r="AW259">
        <v>332933500</v>
      </c>
      <c r="AX259">
        <v>297616205</v>
      </c>
      <c r="AY259">
        <v>260760222</v>
      </c>
      <c r="AZ259">
        <v>287804770</v>
      </c>
      <c r="BA259">
        <v>239146844</v>
      </c>
      <c r="BB259">
        <v>273388206</v>
      </c>
      <c r="BC259">
        <v>242168326</v>
      </c>
      <c r="BD259">
        <v>242716774</v>
      </c>
      <c r="BE259">
        <v>163975692</v>
      </c>
      <c r="BF259">
        <v>210908351</v>
      </c>
      <c r="BG259">
        <v>238640198</v>
      </c>
      <c r="BH259">
        <v>297182738</v>
      </c>
      <c r="BI259">
        <v>359915246</v>
      </c>
      <c r="BJ259">
        <v>423752163</v>
      </c>
      <c r="BK259">
        <v>331599785</v>
      </c>
      <c r="BL259">
        <v>410452264</v>
      </c>
      <c r="BM259">
        <v>344821240</v>
      </c>
      <c r="BN259">
        <v>317970621</v>
      </c>
      <c r="BO259">
        <v>307012834</v>
      </c>
      <c r="BP259">
        <v>297449102</v>
      </c>
      <c r="BQ259">
        <v>261878112</v>
      </c>
      <c r="BR259">
        <v>212618554</v>
      </c>
      <c r="BS259">
        <v>232404781</v>
      </c>
      <c r="BT259">
        <v>193519920</v>
      </c>
      <c r="BU259">
        <v>193902556</v>
      </c>
      <c r="BV259">
        <v>223959255</v>
      </c>
      <c r="BW259">
        <v>194323082</v>
      </c>
      <c r="BX259">
        <v>358576247</v>
      </c>
      <c r="BY259">
        <v>489695121</v>
      </c>
      <c r="BZ259">
        <v>493626726</v>
      </c>
      <c r="CA259">
        <v>339565024</v>
      </c>
      <c r="CB259">
        <v>449942070</v>
      </c>
      <c r="CC259">
        <v>378392837</v>
      </c>
      <c r="CD259">
        <v>365647619</v>
      </c>
      <c r="CE259">
        <v>270442516</v>
      </c>
      <c r="CF259">
        <v>268589997</v>
      </c>
      <c r="CG259">
        <v>311066552</v>
      </c>
      <c r="CH259">
        <v>233026431</v>
      </c>
      <c r="CI259">
        <v>195755578</v>
      </c>
    </row>
    <row r="260" spans="1:277" x14ac:dyDescent="0.25">
      <c r="A260" s="1" t="s">
        <v>131</v>
      </c>
      <c r="B260" t="s">
        <v>1157</v>
      </c>
      <c r="C260" t="s">
        <v>1184</v>
      </c>
      <c r="D260" s="2">
        <f>_xll.BDH(A260, "volume", B260, C260, "Direction", "H", "Period", "M","cols=168;rows=2")</f>
        <v>36556</v>
      </c>
      <c r="E260" s="2">
        <v>36585</v>
      </c>
      <c r="F260" s="2">
        <v>36616</v>
      </c>
      <c r="G260" s="2">
        <v>36644</v>
      </c>
      <c r="H260" s="2">
        <v>36677</v>
      </c>
      <c r="I260" s="2">
        <v>36707</v>
      </c>
      <c r="J260" s="2">
        <v>36738</v>
      </c>
      <c r="K260" s="2">
        <v>36769</v>
      </c>
      <c r="L260" s="2">
        <v>36798</v>
      </c>
      <c r="M260" s="2">
        <v>36830</v>
      </c>
      <c r="N260" s="2">
        <v>36860</v>
      </c>
      <c r="O260" s="2">
        <v>36889</v>
      </c>
      <c r="P260" s="2">
        <v>36922</v>
      </c>
      <c r="Q260" s="2">
        <v>36950</v>
      </c>
      <c r="R260" s="2">
        <v>36980</v>
      </c>
      <c r="S260" s="2">
        <v>37011</v>
      </c>
      <c r="T260" s="2">
        <v>37042</v>
      </c>
      <c r="U260" s="2">
        <v>37071</v>
      </c>
      <c r="V260" s="2">
        <v>37103</v>
      </c>
      <c r="W260" s="2">
        <v>37134</v>
      </c>
      <c r="X260" s="2">
        <v>37162</v>
      </c>
      <c r="Y260" s="2">
        <v>37195</v>
      </c>
      <c r="Z260" s="2">
        <v>37225</v>
      </c>
      <c r="AA260" s="2">
        <v>37256</v>
      </c>
      <c r="AB260" s="2">
        <v>37287</v>
      </c>
      <c r="AC260" s="2">
        <v>37315</v>
      </c>
      <c r="AD260" s="2">
        <v>37344</v>
      </c>
      <c r="AE260" s="2">
        <v>37376</v>
      </c>
      <c r="AF260" s="2">
        <v>37407</v>
      </c>
      <c r="AG260" s="2">
        <v>37435</v>
      </c>
      <c r="AH260" s="2">
        <v>37468</v>
      </c>
      <c r="AI260" s="2">
        <v>37498</v>
      </c>
      <c r="AJ260" s="2">
        <v>37529</v>
      </c>
      <c r="AK260" s="2">
        <v>37560</v>
      </c>
      <c r="AL260" s="2">
        <v>37589</v>
      </c>
      <c r="AM260" s="2">
        <v>37621</v>
      </c>
      <c r="AN260" s="2">
        <v>37652</v>
      </c>
      <c r="AO260" s="2">
        <v>37680</v>
      </c>
      <c r="AP260" s="2">
        <v>37711</v>
      </c>
      <c r="AQ260" s="2">
        <v>37741</v>
      </c>
      <c r="AR260" s="2">
        <v>37771</v>
      </c>
      <c r="AS260" s="2">
        <v>37802</v>
      </c>
      <c r="AT260" s="2">
        <v>37833</v>
      </c>
      <c r="AU260" s="2">
        <v>37862</v>
      </c>
      <c r="AV260" s="2">
        <v>37894</v>
      </c>
      <c r="AW260" s="2">
        <v>37925</v>
      </c>
      <c r="AX260" s="2">
        <v>37953</v>
      </c>
      <c r="AY260" s="2">
        <v>37986</v>
      </c>
      <c r="AZ260" s="2">
        <v>38016</v>
      </c>
      <c r="BA260" s="2">
        <v>38044</v>
      </c>
      <c r="BB260" s="2">
        <v>38077</v>
      </c>
      <c r="BC260" s="2">
        <v>38107</v>
      </c>
      <c r="BD260" s="2">
        <v>38138</v>
      </c>
      <c r="BE260" s="2">
        <v>38168</v>
      </c>
      <c r="BF260" s="2">
        <v>38198</v>
      </c>
      <c r="BG260" s="2">
        <v>38230</v>
      </c>
      <c r="BH260" s="2">
        <v>38260</v>
      </c>
      <c r="BI260" s="2">
        <v>38289</v>
      </c>
      <c r="BJ260" s="2">
        <v>38321</v>
      </c>
      <c r="BK260" s="2">
        <v>38352</v>
      </c>
      <c r="BL260" s="2">
        <v>38383</v>
      </c>
      <c r="BM260" s="2">
        <v>38411</v>
      </c>
      <c r="BN260" s="2">
        <v>38442</v>
      </c>
      <c r="BO260" s="2">
        <v>38471</v>
      </c>
      <c r="BP260" s="2">
        <v>38503</v>
      </c>
      <c r="BQ260" s="2">
        <v>38533</v>
      </c>
      <c r="BR260" s="2">
        <v>38562</v>
      </c>
      <c r="BS260" s="2">
        <v>38595</v>
      </c>
      <c r="BT260" s="2">
        <v>38625</v>
      </c>
      <c r="BU260" s="2">
        <v>38656</v>
      </c>
      <c r="BV260" s="2">
        <v>38686</v>
      </c>
      <c r="BW260" s="2">
        <v>38716</v>
      </c>
      <c r="BX260" s="2">
        <v>38748</v>
      </c>
      <c r="BY260" s="2">
        <v>38776</v>
      </c>
      <c r="BZ260" s="2">
        <v>38807</v>
      </c>
      <c r="CA260" s="2">
        <v>38835</v>
      </c>
      <c r="CB260" s="2">
        <v>38868</v>
      </c>
      <c r="CC260" s="2">
        <v>38898</v>
      </c>
      <c r="CD260" s="2">
        <v>38929</v>
      </c>
      <c r="CE260" s="2">
        <v>38960</v>
      </c>
      <c r="CF260" s="2">
        <v>38989</v>
      </c>
      <c r="CG260" s="2">
        <v>39021</v>
      </c>
      <c r="CH260" s="2">
        <v>39051</v>
      </c>
      <c r="CI260" s="2">
        <v>39080</v>
      </c>
      <c r="CJ260" s="2">
        <v>39113</v>
      </c>
      <c r="CK260" s="2">
        <v>39141</v>
      </c>
      <c r="CL260" s="2">
        <v>39171</v>
      </c>
      <c r="CM260" s="2">
        <v>39202</v>
      </c>
      <c r="CN260" s="2">
        <v>39233</v>
      </c>
      <c r="CO260" s="2">
        <v>39262</v>
      </c>
      <c r="CP260" s="2">
        <v>39294</v>
      </c>
      <c r="CQ260" s="2">
        <v>39325</v>
      </c>
      <c r="CR260" s="2">
        <v>39353</v>
      </c>
      <c r="CS260" s="2">
        <v>39386</v>
      </c>
      <c r="CT260" s="2">
        <v>39416</v>
      </c>
      <c r="CU260" s="2">
        <v>39447</v>
      </c>
      <c r="CV260" s="2">
        <v>39478</v>
      </c>
      <c r="CW260" s="2">
        <v>39507</v>
      </c>
      <c r="CX260" s="2">
        <v>39538</v>
      </c>
      <c r="CY260" s="2">
        <v>39568</v>
      </c>
      <c r="CZ260" s="2">
        <v>39598</v>
      </c>
      <c r="DA260" s="2">
        <v>39629</v>
      </c>
      <c r="DB260" s="2">
        <v>39660</v>
      </c>
      <c r="DC260" s="2">
        <v>39689</v>
      </c>
      <c r="DD260" s="2">
        <v>39721</v>
      </c>
      <c r="DE260" s="2">
        <v>39752</v>
      </c>
      <c r="DF260" s="2">
        <v>39780</v>
      </c>
      <c r="DG260" s="2">
        <v>39813</v>
      </c>
      <c r="DH260" s="2">
        <v>39843</v>
      </c>
      <c r="DI260" s="2">
        <v>39871</v>
      </c>
      <c r="DJ260" s="2">
        <v>39903</v>
      </c>
      <c r="DK260" s="2">
        <v>39933</v>
      </c>
      <c r="DL260" s="2">
        <v>39962</v>
      </c>
      <c r="DM260" s="2">
        <v>39994</v>
      </c>
      <c r="DN260" s="2">
        <v>40025</v>
      </c>
      <c r="DO260" s="2">
        <v>40056</v>
      </c>
      <c r="DP260" s="2">
        <v>40086</v>
      </c>
      <c r="DQ260" s="2">
        <v>40116</v>
      </c>
      <c r="DR260" s="2">
        <v>40147</v>
      </c>
      <c r="DS260" s="2">
        <v>40178</v>
      </c>
      <c r="DT260" s="2">
        <v>40207</v>
      </c>
      <c r="DU260" s="2">
        <v>40235</v>
      </c>
      <c r="DV260" s="2">
        <v>40268</v>
      </c>
      <c r="DW260" s="2">
        <v>40298</v>
      </c>
      <c r="DX260" s="2">
        <v>40329</v>
      </c>
      <c r="DY260" s="2">
        <v>40359</v>
      </c>
      <c r="DZ260" s="2">
        <v>40389</v>
      </c>
      <c r="EA260" s="2">
        <v>40421</v>
      </c>
      <c r="EB260" s="2">
        <v>40451</v>
      </c>
      <c r="EC260" s="2">
        <v>40480</v>
      </c>
      <c r="ED260" s="2">
        <v>40512</v>
      </c>
      <c r="EE260" s="2">
        <v>40543</v>
      </c>
      <c r="EF260" s="2">
        <v>40574</v>
      </c>
      <c r="EG260" s="2">
        <v>40602</v>
      </c>
      <c r="EH260" s="2">
        <v>40633</v>
      </c>
      <c r="EI260" s="2">
        <v>40662</v>
      </c>
      <c r="EJ260" s="2">
        <v>40694</v>
      </c>
      <c r="EK260" s="2">
        <v>40724</v>
      </c>
      <c r="EL260" s="2">
        <v>40753</v>
      </c>
      <c r="EM260" s="2">
        <v>40786</v>
      </c>
      <c r="EN260" s="2">
        <v>40816</v>
      </c>
      <c r="EO260" s="2">
        <v>40847</v>
      </c>
      <c r="EP260" s="2">
        <v>40877</v>
      </c>
      <c r="EQ260" s="2">
        <v>40907</v>
      </c>
      <c r="ER260" s="2">
        <v>40939</v>
      </c>
      <c r="ES260" s="2">
        <v>40968</v>
      </c>
      <c r="ET260" s="2">
        <v>40998</v>
      </c>
      <c r="EU260" s="2">
        <v>41029</v>
      </c>
      <c r="EV260" s="2">
        <v>41060</v>
      </c>
      <c r="EW260" s="2">
        <v>41089</v>
      </c>
      <c r="EX260" s="2">
        <v>41121</v>
      </c>
      <c r="EY260" s="2">
        <v>41152</v>
      </c>
      <c r="EZ260" s="2">
        <v>41180</v>
      </c>
      <c r="FA260" s="2">
        <v>41213</v>
      </c>
      <c r="FB260" s="2">
        <v>41243</v>
      </c>
      <c r="FC260" s="2">
        <v>41274</v>
      </c>
      <c r="FD260" s="2">
        <v>41305</v>
      </c>
      <c r="FE260" s="2">
        <v>41333</v>
      </c>
      <c r="FF260" s="2">
        <v>41362</v>
      </c>
      <c r="FG260" s="2">
        <v>41394</v>
      </c>
      <c r="FH260" s="2">
        <v>41425</v>
      </c>
      <c r="FI260" s="2">
        <v>41453</v>
      </c>
      <c r="FJ260" s="2">
        <v>41486</v>
      </c>
      <c r="FK260" s="2">
        <v>41516</v>
      </c>
      <c r="FL260" s="2">
        <v>41547</v>
      </c>
      <c r="FM260" s="2">
        <v>41578</v>
      </c>
      <c r="FN260" s="2">
        <v>41607</v>
      </c>
      <c r="FO260" s="2">
        <v>41639</v>
      </c>
    </row>
    <row r="261" spans="1:277" x14ac:dyDescent="0.25">
      <c r="A261" s="4"/>
      <c r="D261" s="3">
        <v>142395600</v>
      </c>
      <c r="E261">
        <v>112699000</v>
      </c>
      <c r="F261">
        <v>161430800</v>
      </c>
      <c r="G261">
        <v>208093400</v>
      </c>
      <c r="H261">
        <v>168056200</v>
      </c>
      <c r="I261">
        <v>127877400</v>
      </c>
      <c r="J261">
        <v>145417000</v>
      </c>
      <c r="K261">
        <v>180832900</v>
      </c>
      <c r="L261">
        <v>117005700</v>
      </c>
      <c r="M261">
        <v>148459700</v>
      </c>
      <c r="N261">
        <v>84368800</v>
      </c>
      <c r="O261">
        <v>81622900</v>
      </c>
      <c r="P261">
        <v>108460800</v>
      </c>
      <c r="Q261">
        <v>98297000</v>
      </c>
      <c r="R261">
        <v>142671800</v>
      </c>
      <c r="S261">
        <v>170107800</v>
      </c>
      <c r="T261">
        <v>135686300</v>
      </c>
      <c r="U261">
        <v>118033600</v>
      </c>
      <c r="V261">
        <v>144965400</v>
      </c>
      <c r="W261">
        <v>100259700</v>
      </c>
      <c r="X261">
        <v>89391600</v>
      </c>
      <c r="Y261">
        <v>84841900</v>
      </c>
      <c r="Z261">
        <v>107560300</v>
      </c>
      <c r="AA261">
        <v>101929800</v>
      </c>
      <c r="AB261">
        <v>139683200</v>
      </c>
      <c r="AC261">
        <v>91512400</v>
      </c>
      <c r="AD261">
        <v>79583300</v>
      </c>
      <c r="AE261">
        <v>97046700</v>
      </c>
      <c r="AF261">
        <v>75981500</v>
      </c>
      <c r="AG261">
        <v>99323900</v>
      </c>
      <c r="AH261">
        <v>80724500</v>
      </c>
      <c r="AI261">
        <v>76487400</v>
      </c>
      <c r="AJ261">
        <v>85616000</v>
      </c>
      <c r="AK261">
        <v>139434800</v>
      </c>
      <c r="AL261">
        <v>167839200</v>
      </c>
      <c r="AM261">
        <v>116880900</v>
      </c>
      <c r="AN261">
        <v>113300600</v>
      </c>
      <c r="AO261">
        <v>54248500</v>
      </c>
      <c r="AP261">
        <v>89685500</v>
      </c>
      <c r="AQ261">
        <v>132511900</v>
      </c>
      <c r="AR261">
        <v>78165100</v>
      </c>
      <c r="AS261">
        <v>123668900</v>
      </c>
      <c r="AT261">
        <v>88756300</v>
      </c>
      <c r="AU261">
        <v>122650300</v>
      </c>
      <c r="AV261">
        <v>166909500</v>
      </c>
      <c r="AW261">
        <v>149872900</v>
      </c>
      <c r="AX261">
        <v>139699600</v>
      </c>
      <c r="AY261">
        <v>150836400</v>
      </c>
      <c r="AZ261">
        <v>164111600</v>
      </c>
      <c r="BA261">
        <v>112323500</v>
      </c>
      <c r="BB261">
        <v>153217200</v>
      </c>
      <c r="BC261">
        <v>142815600</v>
      </c>
      <c r="BD261">
        <v>124597900</v>
      </c>
      <c r="BE261">
        <v>135758700</v>
      </c>
      <c r="BF261">
        <v>188313400</v>
      </c>
      <c r="BG261">
        <v>99597800</v>
      </c>
      <c r="BH261">
        <v>113961600</v>
      </c>
      <c r="BI261">
        <v>149392700</v>
      </c>
      <c r="BJ261">
        <v>175693100</v>
      </c>
      <c r="BK261">
        <v>157468500</v>
      </c>
      <c r="BL261">
        <v>246341900</v>
      </c>
      <c r="BM261">
        <v>138899600</v>
      </c>
      <c r="BN261">
        <v>116127300</v>
      </c>
      <c r="BO261">
        <v>152698600</v>
      </c>
      <c r="BP261">
        <v>84654100</v>
      </c>
      <c r="BQ261">
        <v>106021500</v>
      </c>
      <c r="BR261">
        <v>105713400</v>
      </c>
      <c r="BS261">
        <v>80906000</v>
      </c>
      <c r="BT261">
        <v>123232600</v>
      </c>
      <c r="BU261">
        <v>160168800</v>
      </c>
      <c r="BV261">
        <v>138346000</v>
      </c>
      <c r="BW261">
        <v>121264200</v>
      </c>
      <c r="BX261">
        <v>209128400</v>
      </c>
      <c r="BY261">
        <v>133979600</v>
      </c>
      <c r="BZ261">
        <v>240775000</v>
      </c>
      <c r="CA261">
        <v>170718300</v>
      </c>
      <c r="CB261">
        <v>159094200</v>
      </c>
      <c r="CC261">
        <v>173713500</v>
      </c>
      <c r="CD261">
        <v>206957400</v>
      </c>
      <c r="CE261">
        <v>187229800</v>
      </c>
      <c r="CF261">
        <v>154740300</v>
      </c>
      <c r="CG261">
        <v>257151700</v>
      </c>
      <c r="CH261">
        <v>149764900</v>
      </c>
      <c r="CI261">
        <v>161385200</v>
      </c>
      <c r="CJ261">
        <v>225472800</v>
      </c>
      <c r="CK261">
        <v>202174700</v>
      </c>
      <c r="CL261">
        <v>200548700</v>
      </c>
      <c r="CM261">
        <v>247987900</v>
      </c>
      <c r="CN261">
        <v>204341500</v>
      </c>
      <c r="CO261">
        <v>177881300</v>
      </c>
      <c r="CP261">
        <v>182143200</v>
      </c>
      <c r="CQ261">
        <v>190135000</v>
      </c>
      <c r="CR261">
        <v>108748400</v>
      </c>
      <c r="CS261">
        <v>126178300</v>
      </c>
      <c r="CT261">
        <v>140422500</v>
      </c>
      <c r="CU261">
        <v>166388900</v>
      </c>
      <c r="CV261">
        <v>217364900</v>
      </c>
      <c r="CW261">
        <v>139856500</v>
      </c>
      <c r="CX261">
        <v>134575600</v>
      </c>
      <c r="CY261">
        <v>125775500</v>
      </c>
      <c r="CZ261">
        <v>107410700</v>
      </c>
      <c r="DA261">
        <v>91192000</v>
      </c>
      <c r="DB261">
        <v>107052300</v>
      </c>
      <c r="DC261">
        <v>76684500</v>
      </c>
      <c r="DD261">
        <v>92198300</v>
      </c>
      <c r="DE261">
        <v>95003600</v>
      </c>
      <c r="DF261">
        <v>71779700</v>
      </c>
      <c r="DG261">
        <v>80682400</v>
      </c>
      <c r="DH261">
        <v>78518600</v>
      </c>
      <c r="DI261">
        <v>72774100</v>
      </c>
      <c r="DJ261">
        <v>111851400</v>
      </c>
      <c r="DK261">
        <v>75009700</v>
      </c>
      <c r="DL261">
        <v>88762600</v>
      </c>
      <c r="DM261">
        <v>99032500</v>
      </c>
      <c r="DN261">
        <v>102585300</v>
      </c>
      <c r="DO261">
        <v>74664400</v>
      </c>
      <c r="DP261">
        <v>133372500</v>
      </c>
      <c r="DQ261">
        <v>110602900</v>
      </c>
      <c r="DR261">
        <v>108063800</v>
      </c>
      <c r="DS261">
        <v>86142000</v>
      </c>
      <c r="DT261">
        <v>79689800</v>
      </c>
      <c r="DU261">
        <v>57960500</v>
      </c>
      <c r="DV261">
        <v>56003900</v>
      </c>
      <c r="DW261">
        <v>88438800</v>
      </c>
      <c r="DX261">
        <v>131265900</v>
      </c>
      <c r="DY261">
        <v>99959600</v>
      </c>
      <c r="DZ261">
        <v>107705900</v>
      </c>
      <c r="EA261">
        <v>94324500</v>
      </c>
      <c r="EB261">
        <v>94820322</v>
      </c>
      <c r="EC261">
        <v>86130838</v>
      </c>
      <c r="ED261">
        <v>67324991</v>
      </c>
      <c r="EE261">
        <v>53988234</v>
      </c>
      <c r="EF261">
        <v>89841350</v>
      </c>
      <c r="EG261">
        <v>75201877</v>
      </c>
      <c r="EH261">
        <v>60534168</v>
      </c>
      <c r="EI261">
        <v>47618077</v>
      </c>
      <c r="EJ261">
        <v>43363326</v>
      </c>
      <c r="EK261">
        <v>63806905</v>
      </c>
      <c r="EL261">
        <v>73793407</v>
      </c>
      <c r="EM261">
        <v>79738640</v>
      </c>
      <c r="EN261">
        <v>72065498</v>
      </c>
      <c r="EO261">
        <v>59553305</v>
      </c>
      <c r="EP261">
        <v>44212310</v>
      </c>
      <c r="EQ261">
        <v>34149577</v>
      </c>
      <c r="ER261">
        <v>46585390</v>
      </c>
      <c r="ES261">
        <v>43390645</v>
      </c>
      <c r="ET261">
        <v>49059698</v>
      </c>
      <c r="EU261">
        <v>51001814</v>
      </c>
      <c r="EV261">
        <v>53121730</v>
      </c>
      <c r="EW261">
        <v>46520617</v>
      </c>
      <c r="EX261">
        <v>56540133</v>
      </c>
      <c r="EY261">
        <v>56121767</v>
      </c>
      <c r="EZ261">
        <v>70874999</v>
      </c>
      <c r="FA261">
        <v>77768625</v>
      </c>
      <c r="FB261">
        <v>80158113</v>
      </c>
      <c r="FC261">
        <v>64312804</v>
      </c>
      <c r="FD261">
        <v>71132156</v>
      </c>
      <c r="FE261">
        <v>44677068</v>
      </c>
      <c r="FF261">
        <v>39604597</v>
      </c>
      <c r="FG261">
        <v>59179482</v>
      </c>
      <c r="FH261">
        <v>119132291</v>
      </c>
      <c r="FI261">
        <v>61807222</v>
      </c>
      <c r="FJ261">
        <v>115008189</v>
      </c>
      <c r="FK261">
        <v>60377497</v>
      </c>
      <c r="FL261">
        <v>111180374</v>
      </c>
      <c r="FM261">
        <v>105074103</v>
      </c>
      <c r="FN261">
        <v>39973089</v>
      </c>
      <c r="FO261">
        <v>49010709</v>
      </c>
    </row>
    <row r="262" spans="1:277" x14ac:dyDescent="0.25">
      <c r="A262" s="1" t="s">
        <v>132</v>
      </c>
      <c r="B262" t="s">
        <v>1157</v>
      </c>
      <c r="C262" t="s">
        <v>1183</v>
      </c>
      <c r="D262" s="2">
        <f>_xll.BDH(A262, "volume", B262, C262, "Direction", "H", "Period", "M","cols=84;rows=2")</f>
        <v>36556</v>
      </c>
      <c r="E262" s="2">
        <v>36585</v>
      </c>
      <c r="F262" s="2">
        <v>36616</v>
      </c>
      <c r="G262" s="2">
        <v>36644</v>
      </c>
      <c r="H262" s="2">
        <v>36677</v>
      </c>
      <c r="I262" s="2">
        <v>36707</v>
      </c>
      <c r="J262" s="2">
        <v>36738</v>
      </c>
      <c r="K262" s="2">
        <v>36769</v>
      </c>
      <c r="L262" s="2">
        <v>36798</v>
      </c>
      <c r="M262" s="2">
        <v>36830</v>
      </c>
      <c r="N262" s="2">
        <v>36860</v>
      </c>
      <c r="O262" s="2">
        <v>36889</v>
      </c>
      <c r="P262" s="2">
        <v>36922</v>
      </c>
      <c r="Q262" s="2">
        <v>36950</v>
      </c>
      <c r="R262" s="2">
        <v>36980</v>
      </c>
      <c r="S262" s="2">
        <v>37011</v>
      </c>
      <c r="T262" s="2">
        <v>37042</v>
      </c>
      <c r="U262" s="2">
        <v>37071</v>
      </c>
      <c r="V262" s="2">
        <v>37103</v>
      </c>
      <c r="W262" s="2">
        <v>37134</v>
      </c>
      <c r="X262" s="2">
        <v>37162</v>
      </c>
      <c r="Y262" s="2">
        <v>37195</v>
      </c>
      <c r="Z262" s="2">
        <v>37225</v>
      </c>
      <c r="AA262" s="2">
        <v>37256</v>
      </c>
      <c r="AB262" s="2">
        <v>37287</v>
      </c>
      <c r="AC262" s="2">
        <v>37315</v>
      </c>
      <c r="AD262" s="2">
        <v>37344</v>
      </c>
      <c r="AE262" s="2">
        <v>37376</v>
      </c>
      <c r="AF262" s="2">
        <v>37407</v>
      </c>
      <c r="AG262" s="2">
        <v>37435</v>
      </c>
      <c r="AH262" s="2">
        <v>37468</v>
      </c>
      <c r="AI262" s="2">
        <v>37498</v>
      </c>
      <c r="AJ262" s="2">
        <v>37529</v>
      </c>
      <c r="AK262" s="2">
        <v>37560</v>
      </c>
      <c r="AL262" s="2">
        <v>37589</v>
      </c>
      <c r="AM262" s="2">
        <v>37621</v>
      </c>
      <c r="AN262" s="2">
        <v>37652</v>
      </c>
      <c r="AO262" s="2">
        <v>37680</v>
      </c>
      <c r="AP262" s="2">
        <v>37711</v>
      </c>
      <c r="AQ262" s="2">
        <v>37741</v>
      </c>
      <c r="AR262" s="2">
        <v>37771</v>
      </c>
      <c r="AS262" s="2">
        <v>37802</v>
      </c>
      <c r="AT262" s="2">
        <v>37833</v>
      </c>
      <c r="AU262" s="2">
        <v>37862</v>
      </c>
      <c r="AV262" s="2">
        <v>37894</v>
      </c>
      <c r="AW262" s="2">
        <v>37925</v>
      </c>
      <c r="AX262" s="2">
        <v>37953</v>
      </c>
      <c r="AY262" s="2">
        <v>37986</v>
      </c>
      <c r="AZ262" s="2">
        <v>38016</v>
      </c>
      <c r="BA262" s="2">
        <v>38044</v>
      </c>
      <c r="BB262" s="2">
        <v>38077</v>
      </c>
      <c r="BC262" s="2">
        <v>38107</v>
      </c>
      <c r="BD262" s="2">
        <v>38138</v>
      </c>
      <c r="BE262" s="2">
        <v>38168</v>
      </c>
      <c r="BF262" s="2">
        <v>38198</v>
      </c>
      <c r="BG262" s="2">
        <v>38230</v>
      </c>
      <c r="BH262" s="2">
        <v>38260</v>
      </c>
      <c r="BI262" s="2">
        <v>38289</v>
      </c>
      <c r="BJ262" s="2">
        <v>38321</v>
      </c>
      <c r="BK262" s="2">
        <v>38352</v>
      </c>
      <c r="BL262" s="2">
        <v>38383</v>
      </c>
      <c r="BM262" s="2">
        <v>38411</v>
      </c>
      <c r="BN262" s="2">
        <v>38442</v>
      </c>
      <c r="BO262" s="2">
        <v>38471</v>
      </c>
      <c r="BP262" s="2">
        <v>38503</v>
      </c>
      <c r="BQ262" s="2">
        <v>38533</v>
      </c>
      <c r="BR262" s="2">
        <v>38562</v>
      </c>
      <c r="BS262" s="2">
        <v>38595</v>
      </c>
      <c r="BT262" s="2">
        <v>38625</v>
      </c>
      <c r="BU262" s="2">
        <v>38656</v>
      </c>
      <c r="BV262" s="2">
        <v>38686</v>
      </c>
      <c r="BW262" s="2">
        <v>38716</v>
      </c>
      <c r="BX262" s="2">
        <v>38748</v>
      </c>
      <c r="BY262" s="2">
        <v>38776</v>
      </c>
      <c r="BZ262" s="2">
        <v>38807</v>
      </c>
      <c r="CA262" s="2">
        <v>38835</v>
      </c>
      <c r="CB262" s="2">
        <v>38868</v>
      </c>
      <c r="CC262" s="2">
        <v>38898</v>
      </c>
      <c r="CD262" s="2">
        <v>38929</v>
      </c>
      <c r="CE262" s="2">
        <v>38960</v>
      </c>
      <c r="CF262" s="2">
        <v>38989</v>
      </c>
      <c r="CG262" s="2">
        <v>39021</v>
      </c>
      <c r="CH262" s="2">
        <v>39051</v>
      </c>
      <c r="CI262" s="2">
        <v>39080</v>
      </c>
    </row>
    <row r="263" spans="1:277" x14ac:dyDescent="0.25">
      <c r="A263" s="4"/>
      <c r="D263" s="3">
        <v>249636900</v>
      </c>
      <c r="E263">
        <v>197033600</v>
      </c>
      <c r="F263">
        <v>353740000</v>
      </c>
      <c r="G263">
        <v>215308000</v>
      </c>
      <c r="H263">
        <v>147982800</v>
      </c>
      <c r="I263">
        <v>141961800</v>
      </c>
      <c r="J263">
        <v>161431700</v>
      </c>
      <c r="K263">
        <v>132865200</v>
      </c>
      <c r="L263">
        <v>150391900</v>
      </c>
      <c r="M263">
        <v>203760100</v>
      </c>
      <c r="N263">
        <v>159958800</v>
      </c>
      <c r="O263">
        <v>140521300</v>
      </c>
      <c r="P263">
        <v>249688100</v>
      </c>
      <c r="Q263">
        <v>161799000</v>
      </c>
      <c r="R263">
        <v>268923900</v>
      </c>
      <c r="S263">
        <v>242379300</v>
      </c>
      <c r="T263">
        <v>164823300</v>
      </c>
      <c r="U263">
        <v>160651100</v>
      </c>
      <c r="V263">
        <v>180830400</v>
      </c>
      <c r="W263">
        <v>147346600</v>
      </c>
      <c r="X263">
        <v>175996800</v>
      </c>
      <c r="Y263">
        <v>202305300</v>
      </c>
      <c r="Z263">
        <v>195099300</v>
      </c>
      <c r="AA263">
        <v>291703700</v>
      </c>
      <c r="AB263">
        <v>246747700</v>
      </c>
      <c r="AC263">
        <v>210254700</v>
      </c>
      <c r="AD263">
        <v>176737400</v>
      </c>
      <c r="AE263">
        <v>228889800</v>
      </c>
      <c r="AF263">
        <v>281459500</v>
      </c>
      <c r="AG263">
        <v>370056000</v>
      </c>
      <c r="AH263">
        <v>473423700</v>
      </c>
      <c r="AI263">
        <v>248442100</v>
      </c>
      <c r="AJ263">
        <v>255785100</v>
      </c>
      <c r="AK263">
        <v>362006800</v>
      </c>
      <c r="AL263">
        <v>267072700</v>
      </c>
      <c r="AM263">
        <v>265087000</v>
      </c>
      <c r="AN263">
        <v>262153000</v>
      </c>
      <c r="AO263">
        <v>177432800</v>
      </c>
      <c r="AP263">
        <v>197407400</v>
      </c>
      <c r="AQ263">
        <v>158791700</v>
      </c>
      <c r="AR263">
        <v>144162000</v>
      </c>
      <c r="AS263">
        <v>131172300</v>
      </c>
      <c r="AT263">
        <v>115560300</v>
      </c>
      <c r="AU263">
        <v>79735900</v>
      </c>
      <c r="AV263">
        <v>97657000</v>
      </c>
      <c r="AW263">
        <v>140870900</v>
      </c>
      <c r="AX263">
        <v>111238247</v>
      </c>
      <c r="AY263">
        <v>96609380</v>
      </c>
      <c r="AZ263">
        <v>109179197</v>
      </c>
      <c r="BA263">
        <v>68342158</v>
      </c>
      <c r="BB263">
        <v>118021049</v>
      </c>
      <c r="BC263">
        <v>101142956</v>
      </c>
      <c r="BD263">
        <v>84280576</v>
      </c>
      <c r="BE263">
        <v>81322014</v>
      </c>
      <c r="BF263">
        <v>78866125</v>
      </c>
      <c r="BG263">
        <v>67029830</v>
      </c>
      <c r="BH263">
        <v>92387815</v>
      </c>
      <c r="BI263">
        <v>91108292</v>
      </c>
      <c r="BJ263">
        <v>96668958</v>
      </c>
      <c r="BK263">
        <v>74504786</v>
      </c>
      <c r="BL263">
        <v>87459235</v>
      </c>
      <c r="BM263">
        <v>74983293</v>
      </c>
      <c r="BN263">
        <v>85378260</v>
      </c>
      <c r="BO263">
        <v>88230888</v>
      </c>
      <c r="BP263">
        <v>89471380</v>
      </c>
      <c r="BQ263">
        <v>76982257</v>
      </c>
      <c r="BR263">
        <v>172726845</v>
      </c>
      <c r="BS263">
        <v>95484153</v>
      </c>
      <c r="BT263">
        <v>107465442</v>
      </c>
      <c r="BU263">
        <v>107617173</v>
      </c>
      <c r="BV263">
        <v>82943935</v>
      </c>
      <c r="BW263">
        <v>78095713</v>
      </c>
      <c r="BX263">
        <v>150022207</v>
      </c>
      <c r="BY263">
        <v>238754960</v>
      </c>
      <c r="BZ263">
        <v>142246303</v>
      </c>
      <c r="CA263">
        <v>168999844</v>
      </c>
      <c r="CB263">
        <v>147726286</v>
      </c>
      <c r="CC263">
        <v>148358322</v>
      </c>
      <c r="CD263">
        <v>129950638</v>
      </c>
      <c r="CE263">
        <v>82126118</v>
      </c>
      <c r="CF263">
        <v>80654380</v>
      </c>
      <c r="CG263">
        <v>94117766</v>
      </c>
      <c r="CH263">
        <v>66743632</v>
      </c>
      <c r="CI263">
        <v>74190943</v>
      </c>
    </row>
    <row r="264" spans="1:277" x14ac:dyDescent="0.25">
      <c r="A264" s="1" t="s">
        <v>133</v>
      </c>
      <c r="B264" t="s">
        <v>1157</v>
      </c>
      <c r="C264" t="s">
        <v>1183</v>
      </c>
      <c r="D264" s="2">
        <f>_xll.BDH(A264, "volume", B264, C264, "Direction", "H", "Period", "M","cols=84;rows=2")</f>
        <v>36556</v>
      </c>
      <c r="E264" s="2">
        <v>36585</v>
      </c>
      <c r="F264" s="2">
        <v>36616</v>
      </c>
      <c r="G264" s="2">
        <v>36644</v>
      </c>
      <c r="H264" s="2">
        <v>36677</v>
      </c>
      <c r="I264" s="2">
        <v>36707</v>
      </c>
      <c r="J264" s="2">
        <v>36738</v>
      </c>
      <c r="K264" s="2">
        <v>36769</v>
      </c>
      <c r="L264" s="2">
        <v>36798</v>
      </c>
      <c r="M264" s="2">
        <v>36830</v>
      </c>
      <c r="N264" s="2">
        <v>36860</v>
      </c>
      <c r="O264" s="2">
        <v>36889</v>
      </c>
      <c r="P264" s="2">
        <v>36922</v>
      </c>
      <c r="Q264" s="2">
        <v>36950</v>
      </c>
      <c r="R264" s="2">
        <v>36980</v>
      </c>
      <c r="S264" s="2">
        <v>37011</v>
      </c>
      <c r="T264" s="2">
        <v>37042</v>
      </c>
      <c r="U264" s="2">
        <v>37071</v>
      </c>
      <c r="V264" s="2">
        <v>37103</v>
      </c>
      <c r="W264" s="2">
        <v>37134</v>
      </c>
      <c r="X264" s="2">
        <v>37162</v>
      </c>
      <c r="Y264" s="2">
        <v>37195</v>
      </c>
      <c r="Z264" s="2">
        <v>37225</v>
      </c>
      <c r="AA264" s="2">
        <v>37256</v>
      </c>
      <c r="AB264" s="2">
        <v>37287</v>
      </c>
      <c r="AC264" s="2">
        <v>37315</v>
      </c>
      <c r="AD264" s="2">
        <v>37344</v>
      </c>
      <c r="AE264" s="2">
        <v>37376</v>
      </c>
      <c r="AF264" s="2">
        <v>37407</v>
      </c>
      <c r="AG264" s="2">
        <v>37435</v>
      </c>
      <c r="AH264" s="2">
        <v>37468</v>
      </c>
      <c r="AI264" s="2">
        <v>37498</v>
      </c>
      <c r="AJ264" s="2">
        <v>37529</v>
      </c>
      <c r="AK264" s="2">
        <v>37560</v>
      </c>
      <c r="AL264" s="2">
        <v>37589</v>
      </c>
      <c r="AM264" s="2">
        <v>37621</v>
      </c>
      <c r="AN264" s="2">
        <v>37652</v>
      </c>
      <c r="AO264" s="2">
        <v>37680</v>
      </c>
      <c r="AP264" s="2">
        <v>37711</v>
      </c>
      <c r="AQ264" s="2">
        <v>37741</v>
      </c>
      <c r="AR264" s="2">
        <v>37771</v>
      </c>
      <c r="AS264" s="2">
        <v>37802</v>
      </c>
      <c r="AT264" s="2">
        <v>37833</v>
      </c>
      <c r="AU264" s="2">
        <v>37862</v>
      </c>
      <c r="AV264" s="2">
        <v>37894</v>
      </c>
      <c r="AW264" s="2">
        <v>37925</v>
      </c>
      <c r="AX264" s="2">
        <v>37953</v>
      </c>
      <c r="AY264" s="2">
        <v>37986</v>
      </c>
      <c r="AZ264" s="2">
        <v>38016</v>
      </c>
      <c r="BA264" s="2">
        <v>38044</v>
      </c>
      <c r="BB264" s="2">
        <v>38077</v>
      </c>
      <c r="BC264" s="2">
        <v>38107</v>
      </c>
      <c r="BD264" s="2">
        <v>38138</v>
      </c>
      <c r="BE264" s="2">
        <v>38168</v>
      </c>
      <c r="BF264" s="2">
        <v>38198</v>
      </c>
      <c r="BG264" s="2">
        <v>38230</v>
      </c>
      <c r="BH264" s="2">
        <v>38260</v>
      </c>
      <c r="BI264" s="2">
        <v>38289</v>
      </c>
      <c r="BJ264" s="2">
        <v>38321</v>
      </c>
      <c r="BK264" s="2">
        <v>38352</v>
      </c>
      <c r="BL264" s="2">
        <v>38383</v>
      </c>
      <c r="BM264" s="2">
        <v>38411</v>
      </c>
      <c r="BN264" s="2">
        <v>38442</v>
      </c>
      <c r="BO264" s="2">
        <v>38471</v>
      </c>
      <c r="BP264" s="2">
        <v>38503</v>
      </c>
      <c r="BQ264" s="2">
        <v>38533</v>
      </c>
      <c r="BR264" s="2">
        <v>38562</v>
      </c>
      <c r="BS264" s="2">
        <v>38595</v>
      </c>
      <c r="BT264" s="2">
        <v>38625</v>
      </c>
      <c r="BU264" s="2">
        <v>38656</v>
      </c>
      <c r="BV264" s="2">
        <v>38686</v>
      </c>
      <c r="BW264" s="2">
        <v>38716</v>
      </c>
      <c r="BX264" s="2">
        <v>38748</v>
      </c>
      <c r="BY264" s="2">
        <v>38776</v>
      </c>
      <c r="BZ264" s="2">
        <v>38807</v>
      </c>
      <c r="CA264" s="2">
        <v>38835</v>
      </c>
      <c r="CB264" s="2">
        <v>38868</v>
      </c>
      <c r="CC264" s="2">
        <v>38898</v>
      </c>
      <c r="CD264" s="2">
        <v>38929</v>
      </c>
      <c r="CE264" s="2">
        <v>38960</v>
      </c>
      <c r="CF264" s="2">
        <v>38989</v>
      </c>
      <c r="CG264" s="2">
        <v>39021</v>
      </c>
      <c r="CH264" s="2">
        <v>39051</v>
      </c>
      <c r="CI264" s="2">
        <v>39080</v>
      </c>
    </row>
    <row r="265" spans="1:277" x14ac:dyDescent="0.25">
      <c r="A265" s="4"/>
      <c r="D265" s="3">
        <v>30791600</v>
      </c>
      <c r="E265">
        <v>26126800</v>
      </c>
      <c r="F265">
        <v>31975300</v>
      </c>
      <c r="G265">
        <v>18769400</v>
      </c>
      <c r="H265">
        <v>30399600</v>
      </c>
      <c r="I265">
        <v>31847800</v>
      </c>
      <c r="J265">
        <v>27478800</v>
      </c>
      <c r="K265">
        <v>19640800</v>
      </c>
      <c r="L265">
        <v>13411000</v>
      </c>
      <c r="M265">
        <v>19828000</v>
      </c>
      <c r="N265">
        <v>11488500</v>
      </c>
      <c r="O265">
        <v>13663400</v>
      </c>
      <c r="P265">
        <v>20091200</v>
      </c>
      <c r="Q265">
        <v>12124300</v>
      </c>
      <c r="R265">
        <v>16796700</v>
      </c>
      <c r="S265">
        <v>14021500</v>
      </c>
      <c r="T265">
        <v>14174700</v>
      </c>
      <c r="U265">
        <v>25997800</v>
      </c>
      <c r="V265">
        <v>17192900</v>
      </c>
      <c r="W265">
        <v>19591500</v>
      </c>
      <c r="X265">
        <v>14703200</v>
      </c>
      <c r="Y265">
        <v>18099400</v>
      </c>
      <c r="Z265">
        <v>10409200</v>
      </c>
      <c r="AA265">
        <v>9631600</v>
      </c>
      <c r="AB265">
        <v>17224400</v>
      </c>
      <c r="AC265">
        <v>13518600</v>
      </c>
      <c r="AD265">
        <v>12248500</v>
      </c>
      <c r="AE265">
        <v>16319800</v>
      </c>
      <c r="AF265">
        <v>14193300</v>
      </c>
      <c r="AG265">
        <v>26100500</v>
      </c>
      <c r="AH265">
        <v>25801700</v>
      </c>
      <c r="AI265">
        <v>32317800</v>
      </c>
      <c r="AJ265">
        <v>30830000</v>
      </c>
      <c r="AK265">
        <v>23844200</v>
      </c>
      <c r="AL265">
        <v>19388100</v>
      </c>
      <c r="AM265">
        <v>17508200</v>
      </c>
      <c r="AN265">
        <v>15112300</v>
      </c>
      <c r="AO265">
        <v>32510700</v>
      </c>
      <c r="AP265">
        <v>37735600</v>
      </c>
      <c r="AQ265">
        <v>18527400</v>
      </c>
      <c r="AR265">
        <v>18691200</v>
      </c>
      <c r="AS265">
        <v>18773900</v>
      </c>
      <c r="AT265">
        <v>43409800</v>
      </c>
      <c r="AU265">
        <v>40477700</v>
      </c>
      <c r="AV265">
        <v>54284100</v>
      </c>
      <c r="AW265">
        <v>22523200</v>
      </c>
      <c r="AX265">
        <v>24888539</v>
      </c>
      <c r="AY265">
        <v>23372351</v>
      </c>
      <c r="AZ265">
        <v>54797920</v>
      </c>
      <c r="BA265">
        <v>34572238</v>
      </c>
      <c r="BB265">
        <v>23549702</v>
      </c>
      <c r="BC265">
        <v>42947175</v>
      </c>
      <c r="BD265">
        <v>21189196</v>
      </c>
      <c r="BE265">
        <v>28158910</v>
      </c>
      <c r="BF265">
        <v>56460135</v>
      </c>
      <c r="BG265">
        <v>31376962</v>
      </c>
      <c r="BH265">
        <v>41099602</v>
      </c>
      <c r="BI265">
        <v>29851216</v>
      </c>
      <c r="BJ265">
        <v>19676592</v>
      </c>
      <c r="BK265">
        <v>28028684</v>
      </c>
      <c r="BL265">
        <v>30105833</v>
      </c>
      <c r="BM265">
        <v>17986124</v>
      </c>
      <c r="BN265">
        <v>17930620</v>
      </c>
      <c r="BO265">
        <v>18161460</v>
      </c>
      <c r="BP265">
        <v>18733980</v>
      </c>
      <c r="BQ265">
        <v>13450545</v>
      </c>
      <c r="BR265">
        <v>23595440</v>
      </c>
      <c r="BS265">
        <v>17482458</v>
      </c>
      <c r="BT265">
        <v>12095879</v>
      </c>
      <c r="BU265">
        <v>19362386</v>
      </c>
      <c r="BV265">
        <v>13440295</v>
      </c>
      <c r="BW265">
        <v>16071874</v>
      </c>
      <c r="BX265">
        <v>20041319</v>
      </c>
      <c r="BY265">
        <v>21653187</v>
      </c>
      <c r="BZ265">
        <v>37463472</v>
      </c>
      <c r="CA265">
        <v>42855969</v>
      </c>
      <c r="CB265">
        <v>52627853</v>
      </c>
      <c r="CC265">
        <v>69393162</v>
      </c>
      <c r="CD265">
        <v>59821561</v>
      </c>
      <c r="CE265">
        <v>74311164</v>
      </c>
      <c r="CF265">
        <v>33159627</v>
      </c>
      <c r="CG265">
        <v>36744217</v>
      </c>
      <c r="CH265">
        <v>21200272</v>
      </c>
      <c r="CI265">
        <v>18140047</v>
      </c>
    </row>
    <row r="266" spans="1:277" x14ac:dyDescent="0.25">
      <c r="A266" s="1" t="s">
        <v>134</v>
      </c>
      <c r="B266" t="s">
        <v>1157</v>
      </c>
      <c r="C266" t="s">
        <v>1199</v>
      </c>
      <c r="D266" s="2">
        <f>_xll.BDH(A266, "volume", B266, C266, "Direction", "H", "Period", "M","cols=274;rows=2")</f>
        <v>36556</v>
      </c>
      <c r="E266" s="2">
        <v>36585</v>
      </c>
      <c r="F266" s="2">
        <v>36616</v>
      </c>
      <c r="G266" s="2">
        <v>36644</v>
      </c>
      <c r="H266" s="2">
        <v>36677</v>
      </c>
      <c r="I266" s="2">
        <v>36707</v>
      </c>
      <c r="J266" s="2">
        <v>36738</v>
      </c>
      <c r="K266" s="2">
        <v>36769</v>
      </c>
      <c r="L266" s="2">
        <v>36798</v>
      </c>
      <c r="M266" s="2">
        <v>36830</v>
      </c>
      <c r="N266" s="2">
        <v>36860</v>
      </c>
      <c r="O266" s="2">
        <v>36889</v>
      </c>
      <c r="P266" s="2">
        <v>36922</v>
      </c>
      <c r="Q266" s="2">
        <v>36950</v>
      </c>
      <c r="R266" s="2">
        <v>36980</v>
      </c>
      <c r="S266" s="2">
        <v>37011</v>
      </c>
      <c r="T266" s="2">
        <v>37042</v>
      </c>
      <c r="U266" s="2">
        <v>37071</v>
      </c>
      <c r="V266" s="2">
        <v>37103</v>
      </c>
      <c r="W266" s="2">
        <v>37134</v>
      </c>
      <c r="X266" s="2">
        <v>37162</v>
      </c>
      <c r="Y266" s="2">
        <v>37195</v>
      </c>
      <c r="Z266" s="2">
        <v>37225</v>
      </c>
      <c r="AA266" s="2">
        <v>37256</v>
      </c>
      <c r="AB266" s="2">
        <v>37287</v>
      </c>
      <c r="AC266" s="2">
        <v>37315</v>
      </c>
      <c r="AD266" s="2">
        <v>37344</v>
      </c>
      <c r="AE266" s="2">
        <v>37376</v>
      </c>
      <c r="AF266" s="2">
        <v>37407</v>
      </c>
      <c r="AG266" s="2">
        <v>37435</v>
      </c>
      <c r="AH266" s="2">
        <v>37468</v>
      </c>
      <c r="AI266" s="2">
        <v>37498</v>
      </c>
      <c r="AJ266" s="2">
        <v>37529</v>
      </c>
      <c r="AK266" s="2">
        <v>37560</v>
      </c>
      <c r="AL266" s="2">
        <v>37589</v>
      </c>
      <c r="AM266" s="2">
        <v>37621</v>
      </c>
      <c r="AN266" s="2">
        <v>37652</v>
      </c>
      <c r="AO266" s="2">
        <v>37680</v>
      </c>
      <c r="AP266" s="2">
        <v>37711</v>
      </c>
      <c r="AQ266" s="2">
        <v>37741</v>
      </c>
      <c r="AR266" s="2">
        <v>37771</v>
      </c>
      <c r="AS266" s="2">
        <v>37802</v>
      </c>
      <c r="AT266" s="2">
        <v>37833</v>
      </c>
      <c r="AU266" s="2">
        <v>37862</v>
      </c>
      <c r="AV266" s="2">
        <v>37894</v>
      </c>
      <c r="AW266" s="2">
        <v>37925</v>
      </c>
      <c r="AX266" s="2">
        <v>37953</v>
      </c>
      <c r="AY266" s="2">
        <v>37986</v>
      </c>
      <c r="AZ266" s="2">
        <v>38016</v>
      </c>
      <c r="BA266" s="2">
        <v>38044</v>
      </c>
      <c r="BB266" s="2">
        <v>38077</v>
      </c>
      <c r="BC266" s="2">
        <v>38107</v>
      </c>
      <c r="BD266" s="2">
        <v>38138</v>
      </c>
      <c r="BE266" s="2">
        <v>38168</v>
      </c>
      <c r="BF266" s="2">
        <v>38198</v>
      </c>
      <c r="BG266" s="2">
        <v>38230</v>
      </c>
      <c r="BH266" s="2">
        <v>38260</v>
      </c>
      <c r="BI266" s="2">
        <v>38289</v>
      </c>
      <c r="BJ266" s="2">
        <v>38321</v>
      </c>
      <c r="BK266" s="2">
        <v>38352</v>
      </c>
      <c r="BL266" s="2">
        <v>38383</v>
      </c>
      <c r="BM266" s="2">
        <v>38411</v>
      </c>
      <c r="BN266" s="2">
        <v>38442</v>
      </c>
      <c r="BO266" s="2">
        <v>38471</v>
      </c>
      <c r="BP266" s="2">
        <v>38503</v>
      </c>
      <c r="BQ266" s="2">
        <v>38533</v>
      </c>
      <c r="BR266" s="2">
        <v>38562</v>
      </c>
      <c r="BS266" s="2">
        <v>38595</v>
      </c>
      <c r="BT266" s="2">
        <v>38625</v>
      </c>
      <c r="BU266" s="2">
        <v>38656</v>
      </c>
      <c r="BV266" s="2">
        <v>38686</v>
      </c>
      <c r="BW266" s="2">
        <v>38716</v>
      </c>
      <c r="BX266" s="2">
        <v>38748</v>
      </c>
      <c r="BY266" s="2">
        <v>38776</v>
      </c>
      <c r="BZ266" s="2">
        <v>38807</v>
      </c>
      <c r="CA266" s="2">
        <v>38835</v>
      </c>
      <c r="CB266" s="2">
        <v>38868</v>
      </c>
      <c r="CC266" s="2">
        <v>38898</v>
      </c>
      <c r="CD266" s="2">
        <v>38929</v>
      </c>
      <c r="CE266" s="2">
        <v>38960</v>
      </c>
      <c r="CF266" s="2">
        <v>38989</v>
      </c>
      <c r="CG266" s="2">
        <v>39021</v>
      </c>
      <c r="CH266" s="2">
        <v>39051</v>
      </c>
      <c r="CI266" s="2">
        <v>39080</v>
      </c>
      <c r="CJ266" s="2">
        <v>39113</v>
      </c>
      <c r="CK266" s="2">
        <v>39141</v>
      </c>
      <c r="CL266" s="2">
        <v>39171</v>
      </c>
      <c r="CM266" s="2">
        <v>39202</v>
      </c>
      <c r="CN266" s="2">
        <v>39233</v>
      </c>
      <c r="CO266" s="2">
        <v>39262</v>
      </c>
      <c r="CP266" s="2">
        <v>39294</v>
      </c>
      <c r="CQ266" s="2">
        <v>39325</v>
      </c>
      <c r="CR266" s="2">
        <v>39353</v>
      </c>
      <c r="CS266" s="2">
        <v>39386</v>
      </c>
      <c r="CT266" s="2">
        <v>39416</v>
      </c>
      <c r="CU266" s="2">
        <v>39447</v>
      </c>
      <c r="CV266" s="2">
        <v>39478</v>
      </c>
      <c r="CW266" s="2">
        <v>39507</v>
      </c>
      <c r="CX266" s="2">
        <v>39538</v>
      </c>
      <c r="CY266" s="2">
        <v>39568</v>
      </c>
      <c r="CZ266" s="2">
        <v>39598</v>
      </c>
      <c r="DA266" s="2">
        <v>39629</v>
      </c>
      <c r="DB266" s="2">
        <v>39660</v>
      </c>
      <c r="DC266" s="2">
        <v>39689</v>
      </c>
      <c r="DD266" s="2">
        <v>39721</v>
      </c>
      <c r="DE266" s="2">
        <v>39752</v>
      </c>
      <c r="DF266" s="2">
        <v>39780</v>
      </c>
      <c r="DG266" s="2">
        <v>39813</v>
      </c>
      <c r="DH266" s="2">
        <v>39843</v>
      </c>
      <c r="DI266" s="2">
        <v>39871</v>
      </c>
      <c r="DJ266" s="2">
        <v>39903</v>
      </c>
      <c r="DK266" s="2">
        <v>39933</v>
      </c>
      <c r="DL266" s="2">
        <v>39962</v>
      </c>
      <c r="DM266" s="2">
        <v>39994</v>
      </c>
      <c r="DN266" s="2">
        <v>40025</v>
      </c>
      <c r="DO266" s="2">
        <v>40056</v>
      </c>
      <c r="DP266" s="2">
        <v>40086</v>
      </c>
      <c r="DQ266" s="2">
        <v>40116</v>
      </c>
      <c r="DR266" s="2">
        <v>40147</v>
      </c>
      <c r="DS266" s="2">
        <v>40178</v>
      </c>
      <c r="DT266" s="2">
        <v>40207</v>
      </c>
      <c r="DU266" s="2">
        <v>40235</v>
      </c>
      <c r="DV266" s="2">
        <v>40268</v>
      </c>
      <c r="DW266" s="2">
        <v>40298</v>
      </c>
      <c r="DX266" s="2">
        <v>40329</v>
      </c>
      <c r="DY266" s="2">
        <v>40359</v>
      </c>
      <c r="DZ266" s="2">
        <v>40389</v>
      </c>
      <c r="EA266" s="2">
        <v>40421</v>
      </c>
      <c r="EB266" s="2">
        <v>40451</v>
      </c>
      <c r="EC266" s="2">
        <v>40480</v>
      </c>
      <c r="ED266" s="2">
        <v>40512</v>
      </c>
      <c r="EE266" s="2">
        <v>40543</v>
      </c>
      <c r="EF266" s="2">
        <v>40574</v>
      </c>
      <c r="EG266" s="2">
        <v>40602</v>
      </c>
      <c r="EH266" s="2">
        <v>40633</v>
      </c>
      <c r="EI266" s="2">
        <v>40662</v>
      </c>
      <c r="EJ266" s="2">
        <v>40694</v>
      </c>
      <c r="EK266" s="2">
        <v>40724</v>
      </c>
      <c r="EL266" s="2">
        <v>40753</v>
      </c>
      <c r="EM266" s="2">
        <v>40786</v>
      </c>
      <c r="EN266" s="2">
        <v>40816</v>
      </c>
      <c r="EO266" s="2">
        <v>40847</v>
      </c>
      <c r="EP266" s="2">
        <v>40877</v>
      </c>
      <c r="EQ266" s="2">
        <v>40907</v>
      </c>
      <c r="ER266" s="2">
        <v>40939</v>
      </c>
      <c r="ES266" s="2">
        <v>40968</v>
      </c>
      <c r="ET266" s="2">
        <v>40998</v>
      </c>
      <c r="EU266" s="2">
        <v>41029</v>
      </c>
      <c r="EV266" s="2">
        <v>41060</v>
      </c>
      <c r="EW266" s="2">
        <v>41089</v>
      </c>
      <c r="EX266" s="2">
        <v>41121</v>
      </c>
      <c r="EY266" s="2">
        <v>41152</v>
      </c>
      <c r="EZ266" s="2">
        <v>41180</v>
      </c>
      <c r="FA266" s="2">
        <v>41213</v>
      </c>
      <c r="FB266" s="2">
        <v>41243</v>
      </c>
      <c r="FC266" s="2">
        <v>41274</v>
      </c>
      <c r="FD266" s="2">
        <v>41305</v>
      </c>
      <c r="FE266" s="2">
        <v>41333</v>
      </c>
      <c r="FF266" s="2">
        <v>41362</v>
      </c>
      <c r="FG266" s="2">
        <v>41394</v>
      </c>
      <c r="FH266" s="2">
        <v>41425</v>
      </c>
      <c r="FI266" s="2">
        <v>41453</v>
      </c>
      <c r="FJ266" s="2">
        <v>41486</v>
      </c>
      <c r="FK266" s="2">
        <v>41516</v>
      </c>
      <c r="FL266" s="2">
        <v>41547</v>
      </c>
      <c r="FM266" s="2">
        <v>41578</v>
      </c>
      <c r="FN266" s="2">
        <v>41607</v>
      </c>
      <c r="FO266" s="2">
        <v>41639</v>
      </c>
      <c r="FP266" s="2">
        <v>41670</v>
      </c>
      <c r="FQ266" s="2">
        <v>41698</v>
      </c>
      <c r="FR266" s="2">
        <v>41729</v>
      </c>
      <c r="FS266" s="2">
        <v>41759</v>
      </c>
      <c r="FT266" s="2">
        <v>41789</v>
      </c>
      <c r="FU266" s="2">
        <v>41820</v>
      </c>
      <c r="FV266" s="2">
        <v>41851</v>
      </c>
      <c r="FW266" s="2">
        <v>41880</v>
      </c>
      <c r="FX266" s="2">
        <v>41912</v>
      </c>
      <c r="FY266" s="2">
        <v>41943</v>
      </c>
      <c r="FZ266" s="2">
        <v>41971</v>
      </c>
      <c r="GA266" s="2">
        <v>42004</v>
      </c>
      <c r="GB266" s="2">
        <v>42034</v>
      </c>
      <c r="GC266" s="2">
        <v>42062</v>
      </c>
      <c r="GD266" s="2">
        <v>42094</v>
      </c>
      <c r="GE266" s="2">
        <v>42124</v>
      </c>
      <c r="GF266" s="2">
        <v>42153</v>
      </c>
      <c r="GG266" s="2">
        <v>42185</v>
      </c>
      <c r="GH266" s="2">
        <v>42216</v>
      </c>
      <c r="GI266" s="2">
        <v>42247</v>
      </c>
      <c r="GJ266" s="2">
        <v>42277</v>
      </c>
      <c r="GK266" s="2">
        <v>42307</v>
      </c>
      <c r="GL266" s="2">
        <v>42338</v>
      </c>
      <c r="GM266" s="2">
        <v>42369</v>
      </c>
      <c r="GN266" s="2">
        <v>42398</v>
      </c>
      <c r="GO266" s="2">
        <v>42429</v>
      </c>
      <c r="GP266" s="2">
        <v>42460</v>
      </c>
      <c r="GQ266" s="2">
        <v>42489</v>
      </c>
      <c r="GR266" s="2">
        <v>42521</v>
      </c>
      <c r="GS266" s="2">
        <v>42551</v>
      </c>
      <c r="GT266" s="2">
        <v>42580</v>
      </c>
      <c r="GU266" s="2">
        <v>42613</v>
      </c>
      <c r="GV266" s="2">
        <v>42643</v>
      </c>
      <c r="GW266" s="2">
        <v>42674</v>
      </c>
      <c r="GX266" s="2">
        <v>42704</v>
      </c>
      <c r="GY266" s="2">
        <v>42734</v>
      </c>
      <c r="GZ266" s="2">
        <v>42766</v>
      </c>
      <c r="HA266" s="2">
        <v>42794</v>
      </c>
      <c r="HB266" s="2">
        <v>42825</v>
      </c>
      <c r="HC266" s="2">
        <v>42853</v>
      </c>
      <c r="HD266" s="2">
        <v>42886</v>
      </c>
      <c r="HE266" s="2">
        <v>42916</v>
      </c>
      <c r="HF266" s="2">
        <v>42947</v>
      </c>
      <c r="HG266" s="2">
        <v>42978</v>
      </c>
      <c r="HH266" s="2">
        <v>43007</v>
      </c>
      <c r="HI266" s="2">
        <v>43039</v>
      </c>
      <c r="HJ266" s="2">
        <v>43069</v>
      </c>
      <c r="HK266" s="2">
        <v>43098</v>
      </c>
      <c r="HL266" s="2">
        <v>43131</v>
      </c>
      <c r="HM266" s="2">
        <v>43159</v>
      </c>
      <c r="HN266" s="2">
        <v>43189</v>
      </c>
      <c r="HO266" s="2">
        <v>43220</v>
      </c>
      <c r="HP266" s="2">
        <v>43251</v>
      </c>
      <c r="HQ266" s="2">
        <v>43280</v>
      </c>
      <c r="HR266" s="2">
        <v>43312</v>
      </c>
      <c r="HS266" s="2">
        <v>43343</v>
      </c>
      <c r="HT266" s="2">
        <v>43371</v>
      </c>
      <c r="HU266" s="2">
        <v>43404</v>
      </c>
      <c r="HV266" s="2">
        <v>43434</v>
      </c>
      <c r="HW266" s="2">
        <v>43465</v>
      </c>
      <c r="HX266" s="2">
        <v>43496</v>
      </c>
      <c r="HY266" s="2">
        <v>43524</v>
      </c>
      <c r="HZ266" s="2">
        <v>43553</v>
      </c>
      <c r="IA266" s="2">
        <v>43585</v>
      </c>
      <c r="IB266" s="2">
        <v>43616</v>
      </c>
      <c r="IC266" s="2">
        <v>43644</v>
      </c>
      <c r="ID266" s="2">
        <v>43677</v>
      </c>
      <c r="IE266" s="2">
        <v>43707</v>
      </c>
      <c r="IF266" s="2">
        <v>43738</v>
      </c>
      <c r="IG266" s="2">
        <v>43769</v>
      </c>
      <c r="IH266" s="2">
        <v>43798</v>
      </c>
      <c r="II266" s="2">
        <v>43830</v>
      </c>
      <c r="IJ266" s="2">
        <v>43861</v>
      </c>
      <c r="IK266" s="2">
        <v>43889</v>
      </c>
      <c r="IL266" s="2">
        <v>43921</v>
      </c>
      <c r="IM266" s="2">
        <v>43951</v>
      </c>
      <c r="IN266" s="2">
        <v>43980</v>
      </c>
      <c r="IO266" s="2">
        <v>44012</v>
      </c>
      <c r="IP266" s="2">
        <v>44043</v>
      </c>
      <c r="IQ266" s="2">
        <v>44074</v>
      </c>
      <c r="IR266" s="2">
        <v>44104</v>
      </c>
      <c r="IS266" s="2">
        <v>44134</v>
      </c>
      <c r="IT266" s="2">
        <v>44165</v>
      </c>
      <c r="IU266" s="2">
        <v>44196</v>
      </c>
      <c r="IV266" s="2">
        <v>44225</v>
      </c>
      <c r="IW266" s="2">
        <v>44253</v>
      </c>
      <c r="IX266" s="2">
        <v>44286</v>
      </c>
      <c r="IY266" s="2">
        <v>44316</v>
      </c>
      <c r="IZ266" s="2">
        <v>44347</v>
      </c>
      <c r="JA266" s="2">
        <v>44377</v>
      </c>
      <c r="JB266" s="2">
        <v>44407</v>
      </c>
      <c r="JC266" s="2">
        <v>44439</v>
      </c>
      <c r="JD266" s="2">
        <v>44469</v>
      </c>
      <c r="JE266" s="2">
        <v>44498</v>
      </c>
      <c r="JF266" s="2">
        <v>44530</v>
      </c>
      <c r="JG266" s="2">
        <v>44561</v>
      </c>
      <c r="JH266" s="2">
        <v>44592</v>
      </c>
      <c r="JI266" s="2">
        <v>44620</v>
      </c>
      <c r="JJ266" s="2">
        <v>44651</v>
      </c>
      <c r="JK266" s="2">
        <v>44680</v>
      </c>
      <c r="JL266" s="2">
        <v>44712</v>
      </c>
      <c r="JM266" s="2">
        <v>44742</v>
      </c>
      <c r="JN266" s="2">
        <v>44771</v>
      </c>
      <c r="JO266" s="2">
        <v>44804</v>
      </c>
      <c r="JP266" s="2">
        <v>44834</v>
      </c>
      <c r="JQ266" s="2">
        <v>44865</v>
      </c>
    </row>
    <row r="267" spans="1:277" x14ac:dyDescent="0.25">
      <c r="A267" s="4"/>
      <c r="D267" s="3">
        <v>44141500</v>
      </c>
      <c r="E267">
        <v>20022500</v>
      </c>
      <c r="F267">
        <v>25351700</v>
      </c>
      <c r="G267">
        <v>16576800</v>
      </c>
      <c r="H267">
        <v>14852500</v>
      </c>
      <c r="I267">
        <v>14791200</v>
      </c>
      <c r="J267">
        <v>16306900</v>
      </c>
      <c r="K267">
        <v>16299700</v>
      </c>
      <c r="L267">
        <v>18301300</v>
      </c>
      <c r="M267">
        <v>17680200</v>
      </c>
      <c r="N267">
        <v>59223000</v>
      </c>
      <c r="O267">
        <v>20296700</v>
      </c>
      <c r="P267">
        <v>19044100</v>
      </c>
      <c r="Q267">
        <v>16732500</v>
      </c>
      <c r="R267">
        <v>17194200</v>
      </c>
      <c r="S267">
        <v>25239500</v>
      </c>
      <c r="T267">
        <v>21335800</v>
      </c>
      <c r="U267">
        <v>17867000</v>
      </c>
      <c r="V267">
        <v>17276800</v>
      </c>
      <c r="W267">
        <v>19070800</v>
      </c>
      <c r="X267">
        <v>24958100</v>
      </c>
      <c r="Y267">
        <v>25648100</v>
      </c>
      <c r="Z267">
        <v>28271600</v>
      </c>
      <c r="AA267">
        <v>19488800</v>
      </c>
      <c r="AB267">
        <v>20077400</v>
      </c>
      <c r="AC267">
        <v>16038700</v>
      </c>
      <c r="AD267">
        <v>13107500</v>
      </c>
      <c r="AE267">
        <v>25239000</v>
      </c>
      <c r="AF267">
        <v>14363600</v>
      </c>
      <c r="AG267">
        <v>19319800</v>
      </c>
      <c r="AH267">
        <v>31316100</v>
      </c>
      <c r="AI267">
        <v>65497200</v>
      </c>
      <c r="AJ267">
        <v>28505500</v>
      </c>
      <c r="AK267">
        <v>34478600</v>
      </c>
      <c r="AL267">
        <v>59404000</v>
      </c>
      <c r="AM267">
        <v>24246000</v>
      </c>
      <c r="AN267">
        <v>21664800</v>
      </c>
      <c r="AO267">
        <v>20883900</v>
      </c>
      <c r="AP267">
        <v>21295000</v>
      </c>
      <c r="AQ267">
        <v>26764700</v>
      </c>
      <c r="AR267">
        <v>26183800</v>
      </c>
      <c r="AS267">
        <v>18696500</v>
      </c>
      <c r="AT267">
        <v>31045500</v>
      </c>
      <c r="AU267">
        <v>25556500</v>
      </c>
      <c r="AV267">
        <v>22421200</v>
      </c>
      <c r="AW267">
        <v>26661400</v>
      </c>
      <c r="AX267">
        <v>21534500</v>
      </c>
      <c r="AY267">
        <v>17408900</v>
      </c>
      <c r="AZ267">
        <v>20609600</v>
      </c>
      <c r="BA267">
        <v>16276100</v>
      </c>
      <c r="BB267">
        <v>18913800</v>
      </c>
      <c r="BC267">
        <v>26635700</v>
      </c>
      <c r="BD267">
        <v>20080600</v>
      </c>
      <c r="BE267">
        <v>18990200</v>
      </c>
      <c r="BF267">
        <v>18483000</v>
      </c>
      <c r="BG267">
        <v>16976100</v>
      </c>
      <c r="BH267">
        <v>15433600</v>
      </c>
      <c r="BI267">
        <v>71827700</v>
      </c>
      <c r="BJ267">
        <v>38416500</v>
      </c>
      <c r="BK267">
        <v>27655100</v>
      </c>
      <c r="BL267">
        <v>23299100</v>
      </c>
      <c r="BM267">
        <v>26890200</v>
      </c>
      <c r="BN267">
        <v>23318100</v>
      </c>
      <c r="BO267">
        <v>22112600</v>
      </c>
      <c r="BP267">
        <v>34823300</v>
      </c>
      <c r="BQ267">
        <v>19972600</v>
      </c>
      <c r="BR267">
        <v>18959100</v>
      </c>
      <c r="BS267">
        <v>27807500</v>
      </c>
      <c r="BT267">
        <v>30328600</v>
      </c>
      <c r="BU267">
        <v>29843900</v>
      </c>
      <c r="BV267">
        <v>35238400</v>
      </c>
      <c r="BW267">
        <v>18044600</v>
      </c>
      <c r="BX267">
        <v>23466900</v>
      </c>
      <c r="BY267">
        <v>33297700</v>
      </c>
      <c r="BZ267">
        <v>28519100</v>
      </c>
      <c r="CA267">
        <v>18318000</v>
      </c>
      <c r="CB267">
        <v>43660900</v>
      </c>
      <c r="CC267">
        <v>29926700</v>
      </c>
      <c r="CD267">
        <v>17471500</v>
      </c>
      <c r="CE267">
        <v>27095300</v>
      </c>
      <c r="CF267">
        <v>19904500</v>
      </c>
      <c r="CG267">
        <v>23319900</v>
      </c>
      <c r="CH267">
        <v>22725100</v>
      </c>
      <c r="CI267">
        <v>22445500</v>
      </c>
      <c r="CJ267">
        <v>21742800</v>
      </c>
      <c r="CK267">
        <v>21839100</v>
      </c>
      <c r="CL267">
        <v>23565800</v>
      </c>
      <c r="CM267">
        <v>19757200</v>
      </c>
      <c r="CN267">
        <v>32816600</v>
      </c>
      <c r="CO267">
        <v>18413600</v>
      </c>
      <c r="CP267">
        <v>23319800</v>
      </c>
      <c r="CQ267">
        <v>31974000</v>
      </c>
      <c r="CR267">
        <v>15040200</v>
      </c>
      <c r="CS267">
        <v>17125100</v>
      </c>
      <c r="CT267">
        <v>21437400</v>
      </c>
      <c r="CU267">
        <v>18100800</v>
      </c>
      <c r="CV267">
        <v>24661500</v>
      </c>
      <c r="CW267">
        <v>26846900</v>
      </c>
      <c r="CX267">
        <v>24219200</v>
      </c>
      <c r="CY267">
        <v>25748200</v>
      </c>
      <c r="CZ267">
        <v>18062600</v>
      </c>
      <c r="DA267">
        <v>16896200</v>
      </c>
      <c r="DB267">
        <v>23748700</v>
      </c>
      <c r="DC267">
        <v>18036600</v>
      </c>
      <c r="DD267">
        <v>21954400</v>
      </c>
      <c r="DE267">
        <v>26297800</v>
      </c>
      <c r="DF267">
        <v>21437200</v>
      </c>
      <c r="DG267">
        <v>22724500</v>
      </c>
      <c r="DH267">
        <v>22200000</v>
      </c>
      <c r="DI267">
        <v>27855800</v>
      </c>
      <c r="DJ267">
        <v>39418100</v>
      </c>
      <c r="DK267">
        <v>30821700</v>
      </c>
      <c r="DL267">
        <v>31209500</v>
      </c>
      <c r="DM267">
        <v>19017100</v>
      </c>
      <c r="DN267">
        <v>21090500</v>
      </c>
      <c r="DO267">
        <v>17743900</v>
      </c>
      <c r="DP267">
        <v>18187500</v>
      </c>
      <c r="DQ267">
        <v>18143200</v>
      </c>
      <c r="DR267">
        <v>19900300</v>
      </c>
      <c r="DS267">
        <v>12406800</v>
      </c>
      <c r="DT267">
        <v>13072500</v>
      </c>
      <c r="DU267">
        <v>12996600</v>
      </c>
      <c r="DV267">
        <v>11584600</v>
      </c>
      <c r="DW267">
        <v>10715700</v>
      </c>
      <c r="DX267">
        <v>18510700</v>
      </c>
      <c r="DY267">
        <v>17446700</v>
      </c>
      <c r="DZ267">
        <v>32671900</v>
      </c>
      <c r="EA267">
        <v>21702900</v>
      </c>
      <c r="EB267">
        <v>16434338</v>
      </c>
      <c r="EC267">
        <v>23238076</v>
      </c>
      <c r="ED267">
        <v>13503996</v>
      </c>
      <c r="EE267">
        <v>13940885</v>
      </c>
      <c r="EF267">
        <v>15169891</v>
      </c>
      <c r="EG267">
        <v>15979865</v>
      </c>
      <c r="EH267">
        <v>15526891</v>
      </c>
      <c r="EI267">
        <v>10349908</v>
      </c>
      <c r="EJ267">
        <v>12938957</v>
      </c>
      <c r="EK267">
        <v>13734522</v>
      </c>
      <c r="EL267">
        <v>10545810</v>
      </c>
      <c r="EM267">
        <v>23332064</v>
      </c>
      <c r="EN267">
        <v>19280165</v>
      </c>
      <c r="EO267">
        <v>22027686</v>
      </c>
      <c r="EP267">
        <v>15801003</v>
      </c>
      <c r="EQ267">
        <v>13006938</v>
      </c>
      <c r="ER267">
        <v>11320225</v>
      </c>
      <c r="ES267">
        <v>14381888</v>
      </c>
      <c r="ET267">
        <v>10185712</v>
      </c>
      <c r="EU267">
        <v>11684099</v>
      </c>
      <c r="EV267">
        <v>16879887</v>
      </c>
      <c r="EW267">
        <v>11087710</v>
      </c>
      <c r="EX267">
        <v>8857037</v>
      </c>
      <c r="EY267">
        <v>8931654</v>
      </c>
      <c r="EZ267">
        <v>6595398</v>
      </c>
      <c r="FA267">
        <v>8095737</v>
      </c>
      <c r="FB267">
        <v>14153598</v>
      </c>
      <c r="FC267">
        <v>9157697</v>
      </c>
      <c r="FD267">
        <v>8907947</v>
      </c>
      <c r="FE267">
        <v>13560001</v>
      </c>
      <c r="FF267">
        <v>10867402</v>
      </c>
      <c r="FG267">
        <v>8880971</v>
      </c>
      <c r="FH267">
        <v>10275299</v>
      </c>
      <c r="FI267">
        <v>8987449</v>
      </c>
      <c r="FJ267">
        <v>6789123</v>
      </c>
      <c r="FK267">
        <v>11004785</v>
      </c>
      <c r="FL267">
        <v>9378585</v>
      </c>
      <c r="FM267">
        <v>12210449</v>
      </c>
      <c r="FN267">
        <v>7461350</v>
      </c>
      <c r="FO267">
        <v>7908842</v>
      </c>
      <c r="FP267">
        <v>7899374</v>
      </c>
      <c r="FQ267">
        <v>8844092</v>
      </c>
      <c r="FR267">
        <v>7481444</v>
      </c>
      <c r="FS267">
        <v>7501346</v>
      </c>
      <c r="FT267">
        <v>7698501</v>
      </c>
      <c r="FU267">
        <v>7198939</v>
      </c>
      <c r="FV267">
        <v>6853620</v>
      </c>
      <c r="FW267">
        <v>6599205</v>
      </c>
      <c r="FX267">
        <v>7106130</v>
      </c>
      <c r="FY267">
        <v>10293286</v>
      </c>
      <c r="FZ267">
        <v>5334530</v>
      </c>
      <c r="GA267">
        <v>9241219</v>
      </c>
      <c r="GB267">
        <v>8127588</v>
      </c>
      <c r="GC267">
        <v>7732957</v>
      </c>
      <c r="GD267">
        <v>7864831</v>
      </c>
      <c r="GE267">
        <v>6063797</v>
      </c>
      <c r="GF267">
        <v>7183088</v>
      </c>
      <c r="GG267">
        <v>7250849</v>
      </c>
      <c r="GH267">
        <v>5981355</v>
      </c>
      <c r="GI267">
        <v>5824273</v>
      </c>
      <c r="GJ267">
        <v>7545875</v>
      </c>
      <c r="GK267">
        <v>5291856</v>
      </c>
      <c r="GL267">
        <v>4857541</v>
      </c>
      <c r="GM267">
        <v>7097072</v>
      </c>
      <c r="GN267">
        <v>5853230</v>
      </c>
      <c r="GO267">
        <v>7053150</v>
      </c>
      <c r="GP267">
        <v>8582788</v>
      </c>
      <c r="GQ267">
        <v>6911178</v>
      </c>
      <c r="GR267">
        <v>7362019</v>
      </c>
      <c r="GS267">
        <v>9606142</v>
      </c>
      <c r="GT267">
        <v>5588245</v>
      </c>
      <c r="GU267">
        <v>5733292</v>
      </c>
      <c r="GV267">
        <v>5649647</v>
      </c>
      <c r="GW267">
        <v>5174077</v>
      </c>
      <c r="GX267">
        <v>7828762</v>
      </c>
      <c r="GY267">
        <v>6415616</v>
      </c>
      <c r="GZ267">
        <v>5699989</v>
      </c>
      <c r="HA267">
        <v>5436012</v>
      </c>
      <c r="HB267">
        <v>6810003</v>
      </c>
      <c r="HC267">
        <v>5736840</v>
      </c>
      <c r="HD267">
        <v>10474317</v>
      </c>
      <c r="HE267">
        <v>10270123</v>
      </c>
      <c r="HF267">
        <v>6552145</v>
      </c>
      <c r="HG267">
        <v>7598329</v>
      </c>
      <c r="HH267">
        <v>9240985</v>
      </c>
      <c r="HI267">
        <v>7086683</v>
      </c>
      <c r="HJ267">
        <v>9124272</v>
      </c>
      <c r="HK267">
        <v>8030575</v>
      </c>
      <c r="HL267">
        <v>6571904</v>
      </c>
      <c r="HM267">
        <v>8264157</v>
      </c>
      <c r="HN267">
        <v>7244815</v>
      </c>
      <c r="HO267">
        <v>5125344</v>
      </c>
      <c r="HP267">
        <v>5443684</v>
      </c>
      <c r="HQ267">
        <v>5837760</v>
      </c>
      <c r="HR267">
        <v>4387831</v>
      </c>
      <c r="HS267">
        <v>4241560</v>
      </c>
      <c r="HT267">
        <v>5030620</v>
      </c>
      <c r="HU267">
        <v>6202796</v>
      </c>
      <c r="HV267">
        <v>6270704</v>
      </c>
      <c r="HW267">
        <v>6742675</v>
      </c>
      <c r="HX267">
        <v>6113736</v>
      </c>
      <c r="HY267">
        <v>5398634</v>
      </c>
      <c r="HZ267">
        <v>6663392</v>
      </c>
      <c r="IA267">
        <v>4465906</v>
      </c>
      <c r="IB267">
        <v>5798306</v>
      </c>
      <c r="IC267">
        <v>4849536</v>
      </c>
      <c r="ID267">
        <v>3995958</v>
      </c>
      <c r="IE267">
        <v>6322835</v>
      </c>
      <c r="IF267">
        <v>6423537</v>
      </c>
      <c r="IG267">
        <v>5302391</v>
      </c>
      <c r="IH267">
        <v>5581316</v>
      </c>
      <c r="II267">
        <v>4917737</v>
      </c>
      <c r="IJ267">
        <v>5034735</v>
      </c>
      <c r="IK267">
        <v>6451240</v>
      </c>
      <c r="IL267">
        <v>18812353</v>
      </c>
      <c r="IM267">
        <v>10161615</v>
      </c>
      <c r="IN267">
        <v>9076565</v>
      </c>
      <c r="IO267">
        <v>10414404</v>
      </c>
      <c r="IP267">
        <v>6770944</v>
      </c>
      <c r="IQ267">
        <v>6881142</v>
      </c>
      <c r="IR267">
        <v>8021011</v>
      </c>
      <c r="IS267">
        <v>7865392</v>
      </c>
      <c r="IT267">
        <v>10497188</v>
      </c>
      <c r="IU267">
        <v>10334219</v>
      </c>
      <c r="IV267">
        <v>8923214</v>
      </c>
      <c r="IW267">
        <v>9493925</v>
      </c>
      <c r="IX267">
        <v>12786771</v>
      </c>
      <c r="IY267">
        <v>11325292</v>
      </c>
      <c r="IZ267">
        <v>8726626</v>
      </c>
      <c r="JA267">
        <v>12668438</v>
      </c>
      <c r="JB267">
        <v>14261442</v>
      </c>
      <c r="JC267">
        <v>13220290</v>
      </c>
      <c r="JD267">
        <v>9091950</v>
      </c>
      <c r="JE267">
        <v>8931841</v>
      </c>
      <c r="JF267">
        <v>12985406</v>
      </c>
      <c r="JG267">
        <v>10777723</v>
      </c>
      <c r="JH267">
        <v>8991444</v>
      </c>
      <c r="JI267">
        <v>7435561</v>
      </c>
      <c r="JJ267">
        <v>13551850</v>
      </c>
      <c r="JK267">
        <v>6694057</v>
      </c>
      <c r="JL267">
        <v>8823621</v>
      </c>
      <c r="JM267">
        <v>7287329</v>
      </c>
      <c r="JN267">
        <v>6725839</v>
      </c>
      <c r="JO267">
        <v>5996305</v>
      </c>
      <c r="JP267">
        <v>6446282</v>
      </c>
      <c r="JQ267">
        <v>6077819</v>
      </c>
    </row>
    <row r="268" spans="1:277" x14ac:dyDescent="0.25">
      <c r="A268" s="1" t="s">
        <v>135</v>
      </c>
      <c r="B268" t="s">
        <v>1157</v>
      </c>
      <c r="C268" t="s">
        <v>1200</v>
      </c>
      <c r="D268" s="2">
        <f>_xll.BDH(A268, "volume", B268, C268, "Direction", "H", "Period", "M","cols=252;rows=2")</f>
        <v>36556</v>
      </c>
      <c r="E268" s="2">
        <v>36585</v>
      </c>
      <c r="F268" s="2">
        <v>36616</v>
      </c>
      <c r="G268" s="2">
        <v>36644</v>
      </c>
      <c r="H268" s="2">
        <v>36677</v>
      </c>
      <c r="I268" s="2">
        <v>36707</v>
      </c>
      <c r="J268" s="2">
        <v>36738</v>
      </c>
      <c r="K268" s="2">
        <v>36769</v>
      </c>
      <c r="L268" s="2">
        <v>36798</v>
      </c>
      <c r="M268" s="2">
        <v>36830</v>
      </c>
      <c r="N268" s="2">
        <v>36860</v>
      </c>
      <c r="O268" s="2">
        <v>36889</v>
      </c>
      <c r="P268" s="2">
        <v>36922</v>
      </c>
      <c r="Q268" s="2">
        <v>36950</v>
      </c>
      <c r="R268" s="2">
        <v>36980</v>
      </c>
      <c r="S268" s="2">
        <v>37011</v>
      </c>
      <c r="T268" s="2">
        <v>37042</v>
      </c>
      <c r="U268" s="2">
        <v>37071</v>
      </c>
      <c r="V268" s="2">
        <v>37103</v>
      </c>
      <c r="W268" s="2">
        <v>37134</v>
      </c>
      <c r="X268" s="2">
        <v>37162</v>
      </c>
      <c r="Y268" s="2">
        <v>37195</v>
      </c>
      <c r="Z268" s="2">
        <v>37225</v>
      </c>
      <c r="AA268" s="2">
        <v>37256</v>
      </c>
      <c r="AB268" s="2">
        <v>37287</v>
      </c>
      <c r="AC268" s="2">
        <v>37315</v>
      </c>
      <c r="AD268" s="2">
        <v>37344</v>
      </c>
      <c r="AE268" s="2">
        <v>37376</v>
      </c>
      <c r="AF268" s="2">
        <v>37407</v>
      </c>
      <c r="AG268" s="2">
        <v>37435</v>
      </c>
      <c r="AH268" s="2">
        <v>37468</v>
      </c>
      <c r="AI268" s="2">
        <v>37498</v>
      </c>
      <c r="AJ268" s="2">
        <v>37529</v>
      </c>
      <c r="AK268" s="2">
        <v>37560</v>
      </c>
      <c r="AL268" s="2">
        <v>37589</v>
      </c>
      <c r="AM268" s="2">
        <v>37621</v>
      </c>
      <c r="AN268" s="2">
        <v>37652</v>
      </c>
      <c r="AO268" s="2">
        <v>37680</v>
      </c>
      <c r="AP268" s="2">
        <v>37711</v>
      </c>
      <c r="AQ268" s="2">
        <v>37741</v>
      </c>
      <c r="AR268" s="2">
        <v>37771</v>
      </c>
      <c r="AS268" s="2">
        <v>37802</v>
      </c>
      <c r="AT268" s="2">
        <v>37833</v>
      </c>
      <c r="AU268" s="2">
        <v>37862</v>
      </c>
      <c r="AV268" s="2">
        <v>37894</v>
      </c>
      <c r="AW268" s="2">
        <v>37925</v>
      </c>
      <c r="AX268" s="2">
        <v>37953</v>
      </c>
      <c r="AY268" s="2">
        <v>37986</v>
      </c>
      <c r="AZ268" s="2">
        <v>38016</v>
      </c>
      <c r="BA268" s="2">
        <v>38044</v>
      </c>
      <c r="BB268" s="2">
        <v>38077</v>
      </c>
      <c r="BC268" s="2">
        <v>38107</v>
      </c>
      <c r="BD268" s="2">
        <v>38138</v>
      </c>
      <c r="BE268" s="2">
        <v>38168</v>
      </c>
      <c r="BF268" s="2">
        <v>38198</v>
      </c>
      <c r="BG268" s="2">
        <v>38230</v>
      </c>
      <c r="BH268" s="2">
        <v>38260</v>
      </c>
      <c r="BI268" s="2">
        <v>38289</v>
      </c>
      <c r="BJ268" s="2">
        <v>38321</v>
      </c>
      <c r="BK268" s="2">
        <v>38352</v>
      </c>
      <c r="BL268" s="2">
        <v>38383</v>
      </c>
      <c r="BM268" s="2">
        <v>38411</v>
      </c>
      <c r="BN268" s="2">
        <v>38442</v>
      </c>
      <c r="BO268" s="2">
        <v>38471</v>
      </c>
      <c r="BP268" s="2">
        <v>38503</v>
      </c>
      <c r="BQ268" s="2">
        <v>38533</v>
      </c>
      <c r="BR268" s="2">
        <v>38562</v>
      </c>
      <c r="BS268" s="2">
        <v>38595</v>
      </c>
      <c r="BT268" s="2">
        <v>38625</v>
      </c>
      <c r="BU268" s="2">
        <v>38656</v>
      </c>
      <c r="BV268" s="2">
        <v>38686</v>
      </c>
      <c r="BW268" s="2">
        <v>38716</v>
      </c>
      <c r="BX268" s="2">
        <v>38748</v>
      </c>
      <c r="BY268" s="2">
        <v>38776</v>
      </c>
      <c r="BZ268" s="2">
        <v>38807</v>
      </c>
      <c r="CA268" s="2">
        <v>38835</v>
      </c>
      <c r="CB268" s="2">
        <v>38868</v>
      </c>
      <c r="CC268" s="2">
        <v>38898</v>
      </c>
      <c r="CD268" s="2">
        <v>38929</v>
      </c>
      <c r="CE268" s="2">
        <v>38960</v>
      </c>
      <c r="CF268" s="2">
        <v>38989</v>
      </c>
      <c r="CG268" s="2">
        <v>39021</v>
      </c>
      <c r="CH268" s="2">
        <v>39051</v>
      </c>
      <c r="CI268" s="2">
        <v>39080</v>
      </c>
      <c r="CJ268" s="2">
        <v>39113</v>
      </c>
      <c r="CK268" s="2">
        <v>39141</v>
      </c>
      <c r="CL268" s="2">
        <v>39171</v>
      </c>
      <c r="CM268" s="2">
        <v>39202</v>
      </c>
      <c r="CN268" s="2">
        <v>39233</v>
      </c>
      <c r="CO268" s="2">
        <v>39262</v>
      </c>
      <c r="CP268" s="2">
        <v>39294</v>
      </c>
      <c r="CQ268" s="2">
        <v>39325</v>
      </c>
      <c r="CR268" s="2">
        <v>39353</v>
      </c>
      <c r="CS268" s="2">
        <v>39386</v>
      </c>
      <c r="CT268" s="2">
        <v>39416</v>
      </c>
      <c r="CU268" s="2">
        <v>39447</v>
      </c>
      <c r="CV268" s="2">
        <v>39478</v>
      </c>
      <c r="CW268" s="2">
        <v>39507</v>
      </c>
      <c r="CX268" s="2">
        <v>39538</v>
      </c>
      <c r="CY268" s="2">
        <v>39568</v>
      </c>
      <c r="CZ268" s="2">
        <v>39598</v>
      </c>
      <c r="DA268" s="2">
        <v>39629</v>
      </c>
      <c r="DB268" s="2">
        <v>39660</v>
      </c>
      <c r="DC268" s="2">
        <v>39689</v>
      </c>
      <c r="DD268" s="2">
        <v>39721</v>
      </c>
      <c r="DE268" s="2">
        <v>39752</v>
      </c>
      <c r="DF268" s="2">
        <v>39780</v>
      </c>
      <c r="DG268" s="2">
        <v>39813</v>
      </c>
      <c r="DH268" s="2">
        <v>39843</v>
      </c>
      <c r="DI268" s="2">
        <v>39871</v>
      </c>
      <c r="DJ268" s="2">
        <v>39903</v>
      </c>
      <c r="DK268" s="2">
        <v>39933</v>
      </c>
      <c r="DL268" s="2">
        <v>39962</v>
      </c>
      <c r="DM268" s="2">
        <v>39994</v>
      </c>
      <c r="DN268" s="2">
        <v>40025</v>
      </c>
      <c r="DO268" s="2">
        <v>40056</v>
      </c>
      <c r="DP268" s="2">
        <v>40086</v>
      </c>
      <c r="DQ268" s="2">
        <v>40116</v>
      </c>
      <c r="DR268" s="2">
        <v>40147</v>
      </c>
      <c r="DS268" s="2">
        <v>40178</v>
      </c>
      <c r="DT268" s="2">
        <v>40207</v>
      </c>
      <c r="DU268" s="2">
        <v>40235</v>
      </c>
      <c r="DV268" s="2">
        <v>40268</v>
      </c>
      <c r="DW268" s="2">
        <v>40298</v>
      </c>
      <c r="DX268" s="2">
        <v>40329</v>
      </c>
      <c r="DY268" s="2">
        <v>40359</v>
      </c>
      <c r="DZ268" s="2">
        <v>40389</v>
      </c>
      <c r="EA268" s="2">
        <v>40421</v>
      </c>
      <c r="EB268" s="2">
        <v>40451</v>
      </c>
      <c r="EC268" s="2">
        <v>40480</v>
      </c>
      <c r="ED268" s="2">
        <v>40512</v>
      </c>
      <c r="EE268" s="2">
        <v>40543</v>
      </c>
      <c r="EF268" s="2">
        <v>40574</v>
      </c>
      <c r="EG268" s="2">
        <v>40602</v>
      </c>
      <c r="EH268" s="2">
        <v>40633</v>
      </c>
      <c r="EI268" s="2">
        <v>40662</v>
      </c>
      <c r="EJ268" s="2">
        <v>40694</v>
      </c>
      <c r="EK268" s="2">
        <v>40724</v>
      </c>
      <c r="EL268" s="2">
        <v>40753</v>
      </c>
      <c r="EM268" s="2">
        <v>40786</v>
      </c>
      <c r="EN268" s="2">
        <v>40816</v>
      </c>
      <c r="EO268" s="2">
        <v>40847</v>
      </c>
      <c r="EP268" s="2">
        <v>40877</v>
      </c>
      <c r="EQ268" s="2">
        <v>40907</v>
      </c>
      <c r="ER268" s="2">
        <v>40939</v>
      </c>
      <c r="ES268" s="2">
        <v>40968</v>
      </c>
      <c r="ET268" s="2">
        <v>40998</v>
      </c>
      <c r="EU268" s="2">
        <v>41029</v>
      </c>
      <c r="EV268" s="2">
        <v>41060</v>
      </c>
      <c r="EW268" s="2">
        <v>41089</v>
      </c>
      <c r="EX268" s="2">
        <v>41121</v>
      </c>
      <c r="EY268" s="2">
        <v>41152</v>
      </c>
      <c r="EZ268" s="2">
        <v>41180</v>
      </c>
      <c r="FA268" s="2">
        <v>41213</v>
      </c>
      <c r="FB268" s="2">
        <v>41243</v>
      </c>
      <c r="FC268" s="2">
        <v>41274</v>
      </c>
      <c r="FD268" s="2">
        <v>41305</v>
      </c>
      <c r="FE268" s="2">
        <v>41333</v>
      </c>
      <c r="FF268" s="2">
        <v>41362</v>
      </c>
      <c r="FG268" s="2">
        <v>41394</v>
      </c>
      <c r="FH268" s="2">
        <v>41425</v>
      </c>
      <c r="FI268" s="2">
        <v>41453</v>
      </c>
      <c r="FJ268" s="2">
        <v>41486</v>
      </c>
      <c r="FK268" s="2">
        <v>41516</v>
      </c>
      <c r="FL268" s="2">
        <v>41547</v>
      </c>
      <c r="FM268" s="2">
        <v>41578</v>
      </c>
      <c r="FN268" s="2">
        <v>41607</v>
      </c>
      <c r="FO268" s="2">
        <v>41639</v>
      </c>
      <c r="FP268" s="2">
        <v>41670</v>
      </c>
      <c r="FQ268" s="2">
        <v>41698</v>
      </c>
      <c r="FR268" s="2">
        <v>41729</v>
      </c>
      <c r="FS268" s="2">
        <v>41759</v>
      </c>
      <c r="FT268" s="2">
        <v>41789</v>
      </c>
      <c r="FU268" s="2">
        <v>41820</v>
      </c>
      <c r="FV268" s="2">
        <v>41851</v>
      </c>
      <c r="FW268" s="2">
        <v>41880</v>
      </c>
      <c r="FX268" s="2">
        <v>41912</v>
      </c>
      <c r="FY268" s="2">
        <v>41943</v>
      </c>
      <c r="FZ268" s="2">
        <v>41971</v>
      </c>
      <c r="GA268" s="2">
        <v>42004</v>
      </c>
      <c r="GB268" s="2">
        <v>42034</v>
      </c>
      <c r="GC268" s="2">
        <v>42062</v>
      </c>
      <c r="GD268" s="2">
        <v>42094</v>
      </c>
      <c r="GE268" s="2">
        <v>42124</v>
      </c>
      <c r="GF268" s="2">
        <v>42153</v>
      </c>
      <c r="GG268" s="2">
        <v>42185</v>
      </c>
      <c r="GH268" s="2">
        <v>42216</v>
      </c>
      <c r="GI268" s="2">
        <v>42247</v>
      </c>
      <c r="GJ268" s="2">
        <v>42277</v>
      </c>
      <c r="GK268" s="2">
        <v>42307</v>
      </c>
      <c r="GL268" s="2">
        <v>42338</v>
      </c>
      <c r="GM268" s="2">
        <v>42369</v>
      </c>
      <c r="GN268" s="2">
        <v>42398</v>
      </c>
      <c r="GO268" s="2">
        <v>42429</v>
      </c>
      <c r="GP268" s="2">
        <v>42460</v>
      </c>
      <c r="GQ268" s="2">
        <v>42489</v>
      </c>
      <c r="GR268" s="2">
        <v>42521</v>
      </c>
      <c r="GS268" s="2">
        <v>42551</v>
      </c>
      <c r="GT268" s="2">
        <v>42580</v>
      </c>
      <c r="GU268" s="2">
        <v>42613</v>
      </c>
      <c r="GV268" s="2">
        <v>42643</v>
      </c>
      <c r="GW268" s="2">
        <v>42674</v>
      </c>
      <c r="GX268" s="2">
        <v>42704</v>
      </c>
      <c r="GY268" s="2">
        <v>42734</v>
      </c>
      <c r="GZ268" s="2">
        <v>42766</v>
      </c>
      <c r="HA268" s="2">
        <v>42794</v>
      </c>
      <c r="HB268" s="2">
        <v>42825</v>
      </c>
      <c r="HC268" s="2">
        <v>42853</v>
      </c>
      <c r="HD268" s="2">
        <v>42886</v>
      </c>
      <c r="HE268" s="2">
        <v>42916</v>
      </c>
      <c r="HF268" s="2">
        <v>42947</v>
      </c>
      <c r="HG268" s="2">
        <v>42978</v>
      </c>
      <c r="HH268" s="2">
        <v>43007</v>
      </c>
      <c r="HI268" s="2">
        <v>43039</v>
      </c>
      <c r="HJ268" s="2">
        <v>43069</v>
      </c>
      <c r="HK268" s="2">
        <v>43098</v>
      </c>
      <c r="HL268" s="2">
        <v>43131</v>
      </c>
      <c r="HM268" s="2">
        <v>43159</v>
      </c>
      <c r="HN268" s="2">
        <v>43189</v>
      </c>
      <c r="HO268" s="2">
        <v>43220</v>
      </c>
      <c r="HP268" s="2">
        <v>43251</v>
      </c>
      <c r="HQ268" s="2">
        <v>43280</v>
      </c>
      <c r="HR268" s="2">
        <v>43312</v>
      </c>
      <c r="HS268" s="2">
        <v>43343</v>
      </c>
      <c r="HT268" s="2">
        <v>43371</v>
      </c>
      <c r="HU268" s="2">
        <v>43404</v>
      </c>
      <c r="HV268" s="2">
        <v>43434</v>
      </c>
      <c r="HW268" s="2">
        <v>43465</v>
      </c>
      <c r="HX268" s="2">
        <v>43496</v>
      </c>
      <c r="HY268" s="2">
        <v>43524</v>
      </c>
      <c r="HZ268" s="2">
        <v>43553</v>
      </c>
      <c r="IA268" s="2">
        <v>43585</v>
      </c>
      <c r="IB268" s="2">
        <v>43616</v>
      </c>
      <c r="IC268" s="2">
        <v>43644</v>
      </c>
      <c r="ID268" s="2">
        <v>43677</v>
      </c>
      <c r="IE268" s="2">
        <v>43707</v>
      </c>
      <c r="IF268" s="2">
        <v>43738</v>
      </c>
      <c r="IG268" s="2">
        <v>43769</v>
      </c>
      <c r="IH268" s="2">
        <v>43798</v>
      </c>
      <c r="II268" s="2">
        <v>43830</v>
      </c>
      <c r="IJ268" s="2">
        <v>43861</v>
      </c>
      <c r="IK268" s="2">
        <v>43889</v>
      </c>
      <c r="IL268" s="2">
        <v>43921</v>
      </c>
      <c r="IM268" s="2">
        <v>43951</v>
      </c>
      <c r="IN268" s="2">
        <v>43980</v>
      </c>
      <c r="IO268" s="2">
        <v>44012</v>
      </c>
      <c r="IP268" s="2">
        <v>44043</v>
      </c>
      <c r="IQ268" s="2">
        <v>44074</v>
      </c>
      <c r="IR268" s="2">
        <v>44104</v>
      </c>
      <c r="IS268" s="2">
        <v>44134</v>
      </c>
      <c r="IT268" s="2">
        <v>44165</v>
      </c>
      <c r="IU268" s="2">
        <v>44196</v>
      </c>
    </row>
    <row r="269" spans="1:277" x14ac:dyDescent="0.25">
      <c r="A269" s="4"/>
      <c r="D269" s="3">
        <v>36339303</v>
      </c>
      <c r="E269">
        <v>33686730</v>
      </c>
      <c r="F269">
        <v>60552723</v>
      </c>
      <c r="G269">
        <v>43384110</v>
      </c>
      <c r="H269">
        <v>69348741</v>
      </c>
      <c r="I269">
        <v>44581614</v>
      </c>
      <c r="J269">
        <v>72096024</v>
      </c>
      <c r="K269">
        <v>54757626</v>
      </c>
      <c r="L269">
        <v>53437230</v>
      </c>
      <c r="M269">
        <v>76507200</v>
      </c>
      <c r="N269">
        <v>71225154</v>
      </c>
      <c r="O269">
        <v>62605389</v>
      </c>
      <c r="P269">
        <v>86518509</v>
      </c>
      <c r="Q269">
        <v>62780025</v>
      </c>
      <c r="R269">
        <v>83162079</v>
      </c>
      <c r="S269">
        <v>90535368</v>
      </c>
      <c r="T269">
        <v>92586417</v>
      </c>
      <c r="U269">
        <v>96749499</v>
      </c>
      <c r="V269">
        <v>91490322</v>
      </c>
      <c r="W269">
        <v>75528915</v>
      </c>
      <c r="X269">
        <v>56491974</v>
      </c>
      <c r="Y269">
        <v>78816507</v>
      </c>
      <c r="Z269">
        <v>86458680</v>
      </c>
      <c r="AA269">
        <v>70968912</v>
      </c>
      <c r="AB269">
        <v>70057890</v>
      </c>
      <c r="AC269">
        <v>50429820</v>
      </c>
      <c r="AD269">
        <v>60067350</v>
      </c>
      <c r="AE269">
        <v>63888090</v>
      </c>
      <c r="AF269">
        <v>57076320</v>
      </c>
      <c r="AG269">
        <v>54753720</v>
      </c>
      <c r="AH269">
        <v>65392530</v>
      </c>
      <c r="AI269">
        <v>59342010</v>
      </c>
      <c r="AJ269">
        <v>61393920</v>
      </c>
      <c r="AK269">
        <v>81230310</v>
      </c>
      <c r="AL269">
        <v>54374040</v>
      </c>
      <c r="AM269">
        <v>54629610</v>
      </c>
      <c r="AN269">
        <v>92739990</v>
      </c>
      <c r="AO269">
        <v>65852430</v>
      </c>
      <c r="AP269">
        <v>62952860</v>
      </c>
      <c r="AQ269">
        <v>55345800</v>
      </c>
      <c r="AR269">
        <v>59014000</v>
      </c>
      <c r="AS269">
        <v>62267400</v>
      </c>
      <c r="AT269">
        <v>62272400</v>
      </c>
      <c r="AU269">
        <v>50477200</v>
      </c>
      <c r="AV269">
        <v>48625600</v>
      </c>
      <c r="AW269">
        <v>52724000</v>
      </c>
      <c r="AX269">
        <v>36220200</v>
      </c>
      <c r="AY269">
        <v>45696000</v>
      </c>
      <c r="AZ269">
        <v>41247900</v>
      </c>
      <c r="BA269">
        <v>40817500</v>
      </c>
      <c r="BB269">
        <v>48081900</v>
      </c>
      <c r="BC269">
        <v>44483100</v>
      </c>
      <c r="BD269">
        <v>43183600</v>
      </c>
      <c r="BE269">
        <v>35016300</v>
      </c>
      <c r="BF269">
        <v>31246500</v>
      </c>
      <c r="BG269">
        <v>35981000</v>
      </c>
      <c r="BH269">
        <v>30212900</v>
      </c>
      <c r="BI269">
        <v>44038800</v>
      </c>
      <c r="BJ269">
        <v>41241400</v>
      </c>
      <c r="BK269">
        <v>35146900</v>
      </c>
      <c r="BL269">
        <v>42120500</v>
      </c>
      <c r="BM269">
        <v>36836400</v>
      </c>
      <c r="BN269">
        <v>51125200</v>
      </c>
      <c r="BO269">
        <v>47523400</v>
      </c>
      <c r="BP269">
        <v>44970000</v>
      </c>
      <c r="BQ269">
        <v>40439500</v>
      </c>
      <c r="BR269">
        <v>41689200</v>
      </c>
      <c r="BS269">
        <v>43848900</v>
      </c>
      <c r="BT269">
        <v>50657000</v>
      </c>
      <c r="BU269">
        <v>75720500</v>
      </c>
      <c r="BV269">
        <v>52721500</v>
      </c>
      <c r="BW269">
        <v>45922800</v>
      </c>
      <c r="BX269">
        <v>47735100</v>
      </c>
      <c r="BY269">
        <v>48824500</v>
      </c>
      <c r="BZ269">
        <v>54251200</v>
      </c>
      <c r="CA269">
        <v>51186000</v>
      </c>
      <c r="CB269">
        <v>59347100</v>
      </c>
      <c r="CC269">
        <v>65228500</v>
      </c>
      <c r="CD269">
        <v>56033600</v>
      </c>
      <c r="CE269">
        <v>42397800</v>
      </c>
      <c r="CF269">
        <v>56215700</v>
      </c>
      <c r="CG269">
        <v>57256500</v>
      </c>
      <c r="CH269">
        <v>47803900</v>
      </c>
      <c r="CI269">
        <v>31751700</v>
      </c>
      <c r="CJ269">
        <v>52097300</v>
      </c>
      <c r="CK269">
        <v>39506100</v>
      </c>
      <c r="CL269">
        <v>42366600</v>
      </c>
      <c r="CM269">
        <v>36393500</v>
      </c>
      <c r="CN269">
        <v>41195800</v>
      </c>
      <c r="CO269">
        <v>39815500</v>
      </c>
      <c r="CP269">
        <v>35783300</v>
      </c>
      <c r="CQ269">
        <v>42340000</v>
      </c>
      <c r="CR269">
        <v>27041500</v>
      </c>
      <c r="CS269">
        <v>34980100</v>
      </c>
      <c r="CT269">
        <v>33785300</v>
      </c>
      <c r="CU269">
        <v>23101400</v>
      </c>
      <c r="CV269">
        <v>35426800</v>
      </c>
      <c r="CW269">
        <v>29351400</v>
      </c>
      <c r="CX269">
        <v>31310800</v>
      </c>
      <c r="CY269">
        <v>28897800</v>
      </c>
      <c r="CZ269">
        <v>30956900</v>
      </c>
      <c r="DA269">
        <v>29719700</v>
      </c>
      <c r="DB269">
        <v>37571200</v>
      </c>
      <c r="DC269">
        <v>28251500</v>
      </c>
      <c r="DD269">
        <v>32435400</v>
      </c>
      <c r="DE269">
        <v>43782500</v>
      </c>
      <c r="DF269">
        <v>27414200</v>
      </c>
      <c r="DG269">
        <v>28262600</v>
      </c>
      <c r="DH269">
        <v>26706300</v>
      </c>
      <c r="DI269">
        <v>26366100</v>
      </c>
      <c r="DJ269">
        <v>31609200</v>
      </c>
      <c r="DK269">
        <v>20093200</v>
      </c>
      <c r="DL269">
        <v>19593300</v>
      </c>
      <c r="DM269">
        <v>21839100</v>
      </c>
      <c r="DN269">
        <v>25406900</v>
      </c>
      <c r="DO269">
        <v>20286000</v>
      </c>
      <c r="DP269">
        <v>26478300</v>
      </c>
      <c r="DQ269">
        <v>27967500</v>
      </c>
      <c r="DR269">
        <v>19112700</v>
      </c>
      <c r="DS269">
        <v>21660200</v>
      </c>
      <c r="DT269">
        <v>17603100</v>
      </c>
      <c r="DU269">
        <v>20984300</v>
      </c>
      <c r="DV269">
        <v>24392700</v>
      </c>
      <c r="DW269">
        <v>28481100</v>
      </c>
      <c r="DX269">
        <v>41513800</v>
      </c>
      <c r="DY269">
        <v>41294100</v>
      </c>
      <c r="DZ269">
        <v>43541700</v>
      </c>
      <c r="EA269">
        <v>31596500</v>
      </c>
      <c r="EB269">
        <v>28427779</v>
      </c>
      <c r="EC269">
        <v>22269535</v>
      </c>
      <c r="ED269">
        <v>22051023</v>
      </c>
      <c r="EE269">
        <v>12778172</v>
      </c>
      <c r="EF269">
        <v>19230005</v>
      </c>
      <c r="EG269">
        <v>19523751</v>
      </c>
      <c r="EH269">
        <v>20537896</v>
      </c>
      <c r="EI269">
        <v>13893072</v>
      </c>
      <c r="EJ269">
        <v>16608330</v>
      </c>
      <c r="EK269">
        <v>19418006</v>
      </c>
      <c r="EL269">
        <v>13679098</v>
      </c>
      <c r="EM269">
        <v>23390850</v>
      </c>
      <c r="EN269">
        <v>21319673</v>
      </c>
      <c r="EO269">
        <v>20060428</v>
      </c>
      <c r="EP269">
        <v>17348453</v>
      </c>
      <c r="EQ269">
        <v>14863792</v>
      </c>
      <c r="ER269">
        <v>14070272</v>
      </c>
      <c r="ES269">
        <v>13598265</v>
      </c>
      <c r="ET269">
        <v>16719024</v>
      </c>
      <c r="EU269">
        <v>14488274</v>
      </c>
      <c r="EV269">
        <v>19644418</v>
      </c>
      <c r="EW269">
        <v>21080185</v>
      </c>
      <c r="EX269">
        <v>16075862</v>
      </c>
      <c r="EY269">
        <v>13996361</v>
      </c>
      <c r="EZ269">
        <v>15021950</v>
      </c>
      <c r="FA269">
        <v>13485358</v>
      </c>
      <c r="FB269">
        <v>19326865</v>
      </c>
      <c r="FC269">
        <v>15463088</v>
      </c>
      <c r="FD269">
        <v>13555270</v>
      </c>
      <c r="FE269">
        <v>16178245</v>
      </c>
      <c r="FF269">
        <v>15160546</v>
      </c>
      <c r="FG269">
        <v>19813004</v>
      </c>
      <c r="FH269">
        <v>22520108</v>
      </c>
      <c r="FI269">
        <v>22253258</v>
      </c>
      <c r="FJ269">
        <v>18759580</v>
      </c>
      <c r="FK269">
        <v>17373196</v>
      </c>
      <c r="FL269">
        <v>14244920</v>
      </c>
      <c r="FM269">
        <v>13072394</v>
      </c>
      <c r="FN269">
        <v>14496410</v>
      </c>
      <c r="FO269">
        <v>14672357</v>
      </c>
      <c r="FP269">
        <v>14256963</v>
      </c>
      <c r="FQ269">
        <v>16235668</v>
      </c>
      <c r="FR269">
        <v>14169121</v>
      </c>
      <c r="FS269">
        <v>17584565</v>
      </c>
      <c r="FT269">
        <v>16237577</v>
      </c>
      <c r="FU269">
        <v>16417879</v>
      </c>
      <c r="FV269">
        <v>11927709</v>
      </c>
      <c r="FW269">
        <v>11139470</v>
      </c>
      <c r="FX269">
        <v>10123151</v>
      </c>
      <c r="FY269">
        <v>21708068</v>
      </c>
      <c r="FZ269">
        <v>16468357</v>
      </c>
      <c r="GA269">
        <v>30999789</v>
      </c>
      <c r="GB269">
        <v>25035425</v>
      </c>
      <c r="GC269">
        <v>25730823</v>
      </c>
      <c r="GD269">
        <v>22256515</v>
      </c>
      <c r="GE269">
        <v>17530431</v>
      </c>
      <c r="GF269">
        <v>15954973</v>
      </c>
      <c r="GG269">
        <v>17533139</v>
      </c>
      <c r="GH269">
        <v>23166534</v>
      </c>
      <c r="GI269">
        <v>35983327</v>
      </c>
      <c r="GJ269">
        <v>36378438</v>
      </c>
      <c r="GK269">
        <v>31500862</v>
      </c>
      <c r="GL269">
        <v>24046527</v>
      </c>
      <c r="GM269">
        <v>25737617</v>
      </c>
      <c r="GN269">
        <v>33851545</v>
      </c>
      <c r="GO269">
        <v>32290110</v>
      </c>
      <c r="GP269">
        <v>34993969</v>
      </c>
      <c r="GQ269">
        <v>21225519</v>
      </c>
      <c r="GR269">
        <v>25656769</v>
      </c>
      <c r="GS269">
        <v>19959094</v>
      </c>
      <c r="GT269">
        <v>14220839</v>
      </c>
      <c r="GU269">
        <v>20327870</v>
      </c>
      <c r="GV269">
        <v>28191410</v>
      </c>
      <c r="GW269">
        <v>17897036</v>
      </c>
      <c r="GX269">
        <v>20329707</v>
      </c>
      <c r="GY269">
        <v>16138266</v>
      </c>
      <c r="GZ269">
        <v>13164477</v>
      </c>
      <c r="HA269">
        <v>16283818</v>
      </c>
      <c r="HB269">
        <v>20224957</v>
      </c>
      <c r="HC269">
        <v>15402973</v>
      </c>
      <c r="HD269">
        <v>17374076</v>
      </c>
      <c r="HE269">
        <v>22630750</v>
      </c>
      <c r="HF269">
        <v>14789711</v>
      </c>
      <c r="HG269">
        <v>19587643</v>
      </c>
      <c r="HH269">
        <v>16489006</v>
      </c>
      <c r="HI269">
        <v>20841486</v>
      </c>
      <c r="HJ269">
        <v>15171296</v>
      </c>
      <c r="HK269">
        <v>16331969</v>
      </c>
      <c r="HL269">
        <v>21127917</v>
      </c>
      <c r="HM269">
        <v>20742990</v>
      </c>
      <c r="HN269">
        <v>29017423</v>
      </c>
      <c r="HO269">
        <v>19538117</v>
      </c>
      <c r="HP269">
        <v>17759196</v>
      </c>
      <c r="HQ269">
        <v>27541314</v>
      </c>
      <c r="HR269">
        <v>11345940</v>
      </c>
      <c r="HS269">
        <v>12689372</v>
      </c>
      <c r="HT269">
        <v>13995407</v>
      </c>
      <c r="HU269">
        <v>18000426</v>
      </c>
      <c r="HV269">
        <v>19723544</v>
      </c>
      <c r="HW269">
        <v>26029512</v>
      </c>
      <c r="HX269">
        <v>19784652</v>
      </c>
      <c r="HY269">
        <v>17710412</v>
      </c>
      <c r="HZ269">
        <v>22189425</v>
      </c>
      <c r="IA269">
        <v>20119279</v>
      </c>
      <c r="IB269">
        <v>22208299</v>
      </c>
      <c r="IC269">
        <v>19619367</v>
      </c>
      <c r="ID269">
        <v>22179459</v>
      </c>
      <c r="IE269">
        <v>24737769</v>
      </c>
      <c r="IF269">
        <v>27096595</v>
      </c>
      <c r="IG269">
        <v>29275154</v>
      </c>
      <c r="IH269">
        <v>23956359</v>
      </c>
      <c r="II269">
        <v>38666722</v>
      </c>
      <c r="IJ269">
        <v>30146083</v>
      </c>
      <c r="IK269">
        <v>24963991</v>
      </c>
      <c r="IL269">
        <v>89403638</v>
      </c>
      <c r="IM269">
        <v>103239533</v>
      </c>
      <c r="IN269">
        <v>63529557</v>
      </c>
      <c r="IO269">
        <v>27497097</v>
      </c>
      <c r="IP269">
        <v>10080401</v>
      </c>
      <c r="IQ269">
        <v>3903543</v>
      </c>
      <c r="IR269">
        <v>7624813</v>
      </c>
      <c r="IS269">
        <v>10791537</v>
      </c>
      <c r="IT269">
        <v>9533600</v>
      </c>
      <c r="IU269">
        <v>4665289</v>
      </c>
    </row>
    <row r="270" spans="1:277" x14ac:dyDescent="0.25">
      <c r="A270" s="1" t="s">
        <v>136</v>
      </c>
      <c r="B270" t="s">
        <v>1157</v>
      </c>
      <c r="C270" t="s">
        <v>1201</v>
      </c>
      <c r="D270" s="2">
        <f>_xll.BDH(A270, "volume", B270, C270, "Direction", "H", "Period", "M","cols=236;rows=2")</f>
        <v>36556</v>
      </c>
      <c r="E270" s="2">
        <v>36585</v>
      </c>
      <c r="F270" s="2">
        <v>36616</v>
      </c>
      <c r="G270" s="2">
        <v>36644</v>
      </c>
      <c r="H270" s="2">
        <v>36677</v>
      </c>
      <c r="I270" s="2">
        <v>36707</v>
      </c>
      <c r="J270" s="2">
        <v>36738</v>
      </c>
      <c r="K270" s="2">
        <v>36769</v>
      </c>
      <c r="L270" s="2">
        <v>36798</v>
      </c>
      <c r="M270" s="2">
        <v>36830</v>
      </c>
      <c r="N270" s="2">
        <v>36860</v>
      </c>
      <c r="O270" s="2">
        <v>36889</v>
      </c>
      <c r="P270" s="2">
        <v>36922</v>
      </c>
      <c r="Q270" s="2">
        <v>36950</v>
      </c>
      <c r="R270" s="2">
        <v>36980</v>
      </c>
      <c r="S270" s="2">
        <v>37011</v>
      </c>
      <c r="T270" s="2">
        <v>37042</v>
      </c>
      <c r="U270" s="2">
        <v>37071</v>
      </c>
      <c r="V270" s="2">
        <v>37103</v>
      </c>
      <c r="W270" s="2">
        <v>37134</v>
      </c>
      <c r="X270" s="2">
        <v>37162</v>
      </c>
      <c r="Y270" s="2">
        <v>37195</v>
      </c>
      <c r="Z270" s="2">
        <v>37225</v>
      </c>
      <c r="AA270" s="2">
        <v>37256</v>
      </c>
      <c r="AB270" s="2">
        <v>37287</v>
      </c>
      <c r="AC270" s="2">
        <v>37315</v>
      </c>
      <c r="AD270" s="2">
        <v>37344</v>
      </c>
      <c r="AE270" s="2">
        <v>37376</v>
      </c>
      <c r="AF270" s="2">
        <v>37407</v>
      </c>
      <c r="AG270" s="2">
        <v>37435</v>
      </c>
      <c r="AH270" s="2">
        <v>37468</v>
      </c>
      <c r="AI270" s="2">
        <v>37498</v>
      </c>
      <c r="AJ270" s="2">
        <v>37529</v>
      </c>
      <c r="AK270" s="2">
        <v>37560</v>
      </c>
      <c r="AL270" s="2">
        <v>37589</v>
      </c>
      <c r="AM270" s="2">
        <v>37621</v>
      </c>
      <c r="AN270" s="2">
        <v>37652</v>
      </c>
      <c r="AO270" s="2">
        <v>37680</v>
      </c>
      <c r="AP270" s="2">
        <v>37711</v>
      </c>
      <c r="AQ270" s="2">
        <v>37741</v>
      </c>
      <c r="AR270" s="2">
        <v>37771</v>
      </c>
      <c r="AS270" s="2">
        <v>37802</v>
      </c>
      <c r="AT270" s="2">
        <v>37833</v>
      </c>
      <c r="AU270" s="2">
        <v>37862</v>
      </c>
      <c r="AV270" s="2">
        <v>37894</v>
      </c>
      <c r="AW270" s="2">
        <v>37925</v>
      </c>
      <c r="AX270" s="2">
        <v>37953</v>
      </c>
      <c r="AY270" s="2">
        <v>37986</v>
      </c>
      <c r="AZ270" s="2">
        <v>38016</v>
      </c>
      <c r="BA270" s="2">
        <v>38044</v>
      </c>
      <c r="BB270" s="2">
        <v>38077</v>
      </c>
      <c r="BC270" s="2">
        <v>38107</v>
      </c>
      <c r="BD270" s="2">
        <v>38138</v>
      </c>
      <c r="BE270" s="2">
        <v>38168</v>
      </c>
      <c r="BF270" s="2">
        <v>38198</v>
      </c>
      <c r="BG270" s="2">
        <v>38230</v>
      </c>
      <c r="BH270" s="2">
        <v>38260</v>
      </c>
      <c r="BI270" s="2">
        <v>38289</v>
      </c>
      <c r="BJ270" s="2">
        <v>38321</v>
      </c>
      <c r="BK270" s="2">
        <v>38352</v>
      </c>
      <c r="BL270" s="2">
        <v>38383</v>
      </c>
      <c r="BM270" s="2">
        <v>38411</v>
      </c>
      <c r="BN270" s="2">
        <v>38442</v>
      </c>
      <c r="BO270" s="2">
        <v>38471</v>
      </c>
      <c r="BP270" s="2">
        <v>38503</v>
      </c>
      <c r="BQ270" s="2">
        <v>38533</v>
      </c>
      <c r="BR270" s="2">
        <v>38562</v>
      </c>
      <c r="BS270" s="2">
        <v>38595</v>
      </c>
      <c r="BT270" s="2">
        <v>38625</v>
      </c>
      <c r="BU270" s="2">
        <v>38656</v>
      </c>
      <c r="BV270" s="2">
        <v>38686</v>
      </c>
      <c r="BW270" s="2">
        <v>38716</v>
      </c>
      <c r="BX270" s="2">
        <v>38748</v>
      </c>
      <c r="BY270" s="2">
        <v>38776</v>
      </c>
      <c r="BZ270" s="2">
        <v>38807</v>
      </c>
      <c r="CA270" s="2">
        <v>38835</v>
      </c>
      <c r="CB270" s="2">
        <v>38868</v>
      </c>
      <c r="CC270" s="2">
        <v>38898</v>
      </c>
      <c r="CD270" s="2">
        <v>38929</v>
      </c>
      <c r="CE270" s="2">
        <v>38960</v>
      </c>
      <c r="CF270" s="2">
        <v>38989</v>
      </c>
      <c r="CG270" s="2">
        <v>39021</v>
      </c>
      <c r="CH270" s="2">
        <v>39051</v>
      </c>
      <c r="CI270" s="2">
        <v>39080</v>
      </c>
      <c r="CJ270" s="2">
        <v>39113</v>
      </c>
      <c r="CK270" s="2">
        <v>39141</v>
      </c>
      <c r="CL270" s="2">
        <v>39171</v>
      </c>
      <c r="CM270" s="2">
        <v>39202</v>
      </c>
      <c r="CN270" s="2">
        <v>39233</v>
      </c>
      <c r="CO270" s="2">
        <v>39262</v>
      </c>
      <c r="CP270" s="2">
        <v>39294</v>
      </c>
      <c r="CQ270" s="2">
        <v>39325</v>
      </c>
      <c r="CR270" s="2">
        <v>39353</v>
      </c>
      <c r="CS270" s="2">
        <v>39386</v>
      </c>
      <c r="CT270" s="2">
        <v>39416</v>
      </c>
      <c r="CU270" s="2">
        <v>39447</v>
      </c>
      <c r="CV270" s="2">
        <v>39478</v>
      </c>
      <c r="CW270" s="2">
        <v>39507</v>
      </c>
      <c r="CX270" s="2">
        <v>39538</v>
      </c>
      <c r="CY270" s="2">
        <v>39568</v>
      </c>
      <c r="CZ270" s="2">
        <v>39598</v>
      </c>
      <c r="DA270" s="2">
        <v>39629</v>
      </c>
      <c r="DB270" s="2">
        <v>39660</v>
      </c>
      <c r="DC270" s="2">
        <v>39689</v>
      </c>
      <c r="DD270" s="2">
        <v>39721</v>
      </c>
      <c r="DE270" s="2">
        <v>39752</v>
      </c>
      <c r="DF270" s="2">
        <v>39780</v>
      </c>
      <c r="DG270" s="2">
        <v>39813</v>
      </c>
      <c r="DH270" s="2">
        <v>39843</v>
      </c>
      <c r="DI270" s="2">
        <v>39871</v>
      </c>
      <c r="DJ270" s="2">
        <v>39903</v>
      </c>
      <c r="DK270" s="2">
        <v>39933</v>
      </c>
      <c r="DL270" s="2">
        <v>39962</v>
      </c>
      <c r="DM270" s="2">
        <v>39994</v>
      </c>
      <c r="DN270" s="2">
        <v>40025</v>
      </c>
      <c r="DO270" s="2">
        <v>40056</v>
      </c>
      <c r="DP270" s="2">
        <v>40086</v>
      </c>
      <c r="DQ270" s="2">
        <v>40116</v>
      </c>
      <c r="DR270" s="2">
        <v>40147</v>
      </c>
      <c r="DS270" s="2">
        <v>40178</v>
      </c>
      <c r="DT270" s="2">
        <v>40207</v>
      </c>
      <c r="DU270" s="2">
        <v>40235</v>
      </c>
      <c r="DV270" s="2">
        <v>40268</v>
      </c>
      <c r="DW270" s="2">
        <v>40298</v>
      </c>
      <c r="DX270" s="2">
        <v>40329</v>
      </c>
      <c r="DY270" s="2">
        <v>40359</v>
      </c>
      <c r="DZ270" s="2">
        <v>40389</v>
      </c>
      <c r="EA270" s="2">
        <v>40421</v>
      </c>
      <c r="EB270" s="2">
        <v>40451</v>
      </c>
      <c r="EC270" s="2">
        <v>40480</v>
      </c>
      <c r="ED270" s="2">
        <v>40512</v>
      </c>
      <c r="EE270" s="2">
        <v>40543</v>
      </c>
      <c r="EF270" s="2">
        <v>40574</v>
      </c>
      <c r="EG270" s="2">
        <v>40602</v>
      </c>
      <c r="EH270" s="2">
        <v>40633</v>
      </c>
      <c r="EI270" s="2">
        <v>40662</v>
      </c>
      <c r="EJ270" s="2">
        <v>40694</v>
      </c>
      <c r="EK270" s="2">
        <v>40724</v>
      </c>
      <c r="EL270" s="2">
        <v>40753</v>
      </c>
      <c r="EM270" s="2">
        <v>40786</v>
      </c>
      <c r="EN270" s="2">
        <v>40816</v>
      </c>
      <c r="EO270" s="2">
        <v>40847</v>
      </c>
      <c r="EP270" s="2">
        <v>40877</v>
      </c>
      <c r="EQ270" s="2">
        <v>40907</v>
      </c>
      <c r="ER270" s="2">
        <v>40939</v>
      </c>
      <c r="ES270" s="2">
        <v>40968</v>
      </c>
      <c r="ET270" s="2">
        <v>40998</v>
      </c>
      <c r="EU270" s="2">
        <v>41029</v>
      </c>
      <c r="EV270" s="2">
        <v>41060</v>
      </c>
      <c r="EW270" s="2">
        <v>41089</v>
      </c>
      <c r="EX270" s="2">
        <v>41121</v>
      </c>
      <c r="EY270" s="2">
        <v>41152</v>
      </c>
      <c r="EZ270" s="2">
        <v>41180</v>
      </c>
      <c r="FA270" s="2">
        <v>41213</v>
      </c>
      <c r="FB270" s="2">
        <v>41243</v>
      </c>
      <c r="FC270" s="2">
        <v>41274</v>
      </c>
      <c r="FD270" s="2">
        <v>41305</v>
      </c>
      <c r="FE270" s="2">
        <v>41333</v>
      </c>
      <c r="FF270" s="2">
        <v>41362</v>
      </c>
      <c r="FG270" s="2">
        <v>41394</v>
      </c>
      <c r="FH270" s="2">
        <v>41425</v>
      </c>
      <c r="FI270" s="2">
        <v>41453</v>
      </c>
      <c r="FJ270" s="2">
        <v>41486</v>
      </c>
      <c r="FK270" s="2">
        <v>41516</v>
      </c>
      <c r="FL270" s="2">
        <v>41547</v>
      </c>
      <c r="FM270" s="2">
        <v>41578</v>
      </c>
      <c r="FN270" s="2">
        <v>41607</v>
      </c>
      <c r="FO270" s="2">
        <v>41639</v>
      </c>
      <c r="FP270" s="2">
        <v>41670</v>
      </c>
      <c r="FQ270" s="2">
        <v>41698</v>
      </c>
      <c r="FR270" s="2">
        <v>41729</v>
      </c>
      <c r="FS270" s="2">
        <v>41759</v>
      </c>
      <c r="FT270" s="2">
        <v>41789</v>
      </c>
      <c r="FU270" s="2">
        <v>41820</v>
      </c>
      <c r="FV270" s="2">
        <v>41851</v>
      </c>
      <c r="FW270" s="2">
        <v>41880</v>
      </c>
      <c r="FX270" s="2">
        <v>41912</v>
      </c>
      <c r="FY270" s="2">
        <v>41943</v>
      </c>
      <c r="FZ270" s="2">
        <v>41971</v>
      </c>
      <c r="GA270" s="2">
        <v>42004</v>
      </c>
      <c r="GB270" s="2">
        <v>42034</v>
      </c>
      <c r="GC270" s="2">
        <v>42062</v>
      </c>
      <c r="GD270" s="2">
        <v>42094</v>
      </c>
      <c r="GE270" s="2">
        <v>42124</v>
      </c>
      <c r="GF270" s="2">
        <v>42153</v>
      </c>
      <c r="GG270" s="2">
        <v>42185</v>
      </c>
      <c r="GH270" s="2">
        <v>42216</v>
      </c>
      <c r="GI270" s="2">
        <v>42247</v>
      </c>
      <c r="GJ270" s="2">
        <v>42277</v>
      </c>
      <c r="GK270" s="2">
        <v>42307</v>
      </c>
      <c r="GL270" s="2">
        <v>42338</v>
      </c>
      <c r="GM270" s="2">
        <v>42369</v>
      </c>
      <c r="GN270" s="2">
        <v>42398</v>
      </c>
      <c r="GO270" s="2">
        <v>42429</v>
      </c>
      <c r="GP270" s="2">
        <v>42460</v>
      </c>
      <c r="GQ270" s="2">
        <v>42489</v>
      </c>
      <c r="GR270" s="2">
        <v>42521</v>
      </c>
      <c r="GS270" s="2">
        <v>42551</v>
      </c>
      <c r="GT270" s="2">
        <v>42580</v>
      </c>
      <c r="GU270" s="2">
        <v>42613</v>
      </c>
      <c r="GV270" s="2">
        <v>42643</v>
      </c>
      <c r="GW270" s="2">
        <v>42674</v>
      </c>
      <c r="GX270" s="2">
        <v>42704</v>
      </c>
      <c r="GY270" s="2">
        <v>42734</v>
      </c>
      <c r="GZ270" s="2">
        <v>42766</v>
      </c>
      <c r="HA270" s="2">
        <v>42794</v>
      </c>
      <c r="HB270" s="2">
        <v>42825</v>
      </c>
      <c r="HC270" s="2">
        <v>42853</v>
      </c>
      <c r="HD270" s="2">
        <v>42886</v>
      </c>
      <c r="HE270" s="2">
        <v>42916</v>
      </c>
      <c r="HF270" s="2">
        <v>42947</v>
      </c>
      <c r="HG270" s="2">
        <v>42978</v>
      </c>
      <c r="HH270" s="2">
        <v>43007</v>
      </c>
      <c r="HI270" s="2">
        <v>43039</v>
      </c>
      <c r="HJ270" s="2">
        <v>43069</v>
      </c>
      <c r="HK270" s="2">
        <v>43098</v>
      </c>
      <c r="HL270" s="2">
        <v>43131</v>
      </c>
      <c r="HM270" s="2">
        <v>43159</v>
      </c>
      <c r="HN270" s="2">
        <v>43189</v>
      </c>
      <c r="HO270" s="2">
        <v>43220</v>
      </c>
      <c r="HP270" s="2">
        <v>43251</v>
      </c>
      <c r="HQ270" s="2">
        <v>43280</v>
      </c>
      <c r="HR270" s="2">
        <v>43312</v>
      </c>
      <c r="HS270" s="2">
        <v>43343</v>
      </c>
      <c r="HT270" s="2">
        <v>43371</v>
      </c>
      <c r="HU270" s="2">
        <v>43404</v>
      </c>
      <c r="HV270" s="2">
        <v>43434</v>
      </c>
      <c r="HW270" s="2">
        <v>43465</v>
      </c>
      <c r="HX270" s="2">
        <v>43496</v>
      </c>
      <c r="HY270" s="2">
        <v>43524</v>
      </c>
      <c r="HZ270" s="2">
        <v>43553</v>
      </c>
      <c r="IA270" s="2">
        <v>43585</v>
      </c>
      <c r="IB270" s="2">
        <v>43616</v>
      </c>
      <c r="IC270" s="2">
        <v>43644</v>
      </c>
      <c r="ID270" s="2">
        <v>43677</v>
      </c>
      <c r="IE270" s="2">
        <v>43707</v>
      </c>
    </row>
    <row r="271" spans="1:277" x14ac:dyDescent="0.25">
      <c r="A271" s="4"/>
      <c r="D271" s="3">
        <v>22750000</v>
      </c>
      <c r="E271">
        <v>23433600</v>
      </c>
      <c r="F271">
        <v>46152400</v>
      </c>
      <c r="G271">
        <v>73825600</v>
      </c>
      <c r="H271">
        <v>78275400</v>
      </c>
      <c r="I271">
        <v>50911800</v>
      </c>
      <c r="J271">
        <v>61211000</v>
      </c>
      <c r="K271">
        <v>80081000</v>
      </c>
      <c r="L271">
        <v>66418600</v>
      </c>
      <c r="M271">
        <v>88785200</v>
      </c>
      <c r="N271">
        <v>66168400</v>
      </c>
      <c r="O271">
        <v>61580800</v>
      </c>
      <c r="P271">
        <v>96452600</v>
      </c>
      <c r="Q271">
        <v>87939200</v>
      </c>
      <c r="R271">
        <v>107561000</v>
      </c>
      <c r="S271">
        <v>98107200</v>
      </c>
      <c r="T271">
        <v>115559200</v>
      </c>
      <c r="U271">
        <v>110446000</v>
      </c>
      <c r="V271">
        <v>119734000</v>
      </c>
      <c r="W271">
        <v>99151200</v>
      </c>
      <c r="X271">
        <v>79919000</v>
      </c>
      <c r="Y271">
        <v>107882600</v>
      </c>
      <c r="Z271">
        <v>99502800</v>
      </c>
      <c r="AA271">
        <v>77692600</v>
      </c>
      <c r="AB271">
        <v>113104000</v>
      </c>
      <c r="AC271">
        <v>57953400</v>
      </c>
      <c r="AD271">
        <v>63411200</v>
      </c>
      <c r="AE271">
        <v>74359600</v>
      </c>
      <c r="AF271">
        <v>55897600</v>
      </c>
      <c r="AG271">
        <v>59265400</v>
      </c>
      <c r="AH271">
        <v>74493000</v>
      </c>
      <c r="AI271">
        <v>68662000</v>
      </c>
      <c r="AJ271">
        <v>55022000</v>
      </c>
      <c r="AK271">
        <v>73005600</v>
      </c>
      <c r="AL271">
        <v>54761400</v>
      </c>
      <c r="AM271">
        <v>64927800</v>
      </c>
      <c r="AN271">
        <v>65809000</v>
      </c>
      <c r="AO271">
        <v>67465400</v>
      </c>
      <c r="AP271">
        <v>87848400</v>
      </c>
      <c r="AQ271">
        <v>68698400</v>
      </c>
      <c r="AR271">
        <v>72380400</v>
      </c>
      <c r="AS271">
        <v>130061800</v>
      </c>
      <c r="AT271">
        <v>131210400</v>
      </c>
      <c r="AU271">
        <v>101460600</v>
      </c>
      <c r="AV271">
        <v>86812000</v>
      </c>
      <c r="AW271">
        <v>75870800</v>
      </c>
      <c r="AX271">
        <v>52869000</v>
      </c>
      <c r="AY271">
        <v>68812200</v>
      </c>
      <c r="AZ271">
        <v>76257800</v>
      </c>
      <c r="BA271">
        <v>62168000</v>
      </c>
      <c r="BB271">
        <v>60768200</v>
      </c>
      <c r="BC271">
        <v>62528400</v>
      </c>
      <c r="BD271">
        <v>62931800</v>
      </c>
      <c r="BE271">
        <v>64845000</v>
      </c>
      <c r="BF271">
        <v>58076600</v>
      </c>
      <c r="BG271">
        <v>69370400</v>
      </c>
      <c r="BH271">
        <v>58109600</v>
      </c>
      <c r="BI271">
        <v>74453800</v>
      </c>
      <c r="BJ271">
        <v>81284200</v>
      </c>
      <c r="BK271">
        <v>71089800</v>
      </c>
      <c r="BL271">
        <v>69575200</v>
      </c>
      <c r="BM271">
        <v>85070400</v>
      </c>
      <c r="BN271">
        <v>94225200</v>
      </c>
      <c r="BO271">
        <v>86964600</v>
      </c>
      <c r="BP271">
        <v>73585800</v>
      </c>
      <c r="BQ271">
        <v>66451200</v>
      </c>
      <c r="BR271">
        <v>65561600</v>
      </c>
      <c r="BS271">
        <v>72877400</v>
      </c>
      <c r="BT271">
        <v>70157600</v>
      </c>
      <c r="BU271">
        <v>110649600</v>
      </c>
      <c r="BV271">
        <v>79330400</v>
      </c>
      <c r="BW271">
        <v>80579000</v>
      </c>
      <c r="BX271">
        <v>82084000</v>
      </c>
      <c r="BY271">
        <v>83919600</v>
      </c>
      <c r="BZ271">
        <v>86524800</v>
      </c>
      <c r="CA271">
        <v>64068400</v>
      </c>
      <c r="CB271">
        <v>87576400</v>
      </c>
      <c r="CC271">
        <v>97710700</v>
      </c>
      <c r="CD271">
        <v>62218900</v>
      </c>
      <c r="CE271">
        <v>63302000</v>
      </c>
      <c r="CF271">
        <v>79682300</v>
      </c>
      <c r="CG271">
        <v>62173600</v>
      </c>
      <c r="CH271">
        <v>52683400</v>
      </c>
      <c r="CI271">
        <v>65249500</v>
      </c>
      <c r="CJ271">
        <v>61735300</v>
      </c>
      <c r="CK271">
        <v>56553400</v>
      </c>
      <c r="CL271">
        <v>73682200</v>
      </c>
      <c r="CM271">
        <v>49537700</v>
      </c>
      <c r="CN271">
        <v>59733300</v>
      </c>
      <c r="CO271">
        <v>54239300</v>
      </c>
      <c r="CP271">
        <v>43879100</v>
      </c>
      <c r="CQ271">
        <v>52019100</v>
      </c>
      <c r="CR271">
        <v>33055600</v>
      </c>
      <c r="CS271">
        <v>36241200</v>
      </c>
      <c r="CT271">
        <v>44356300</v>
      </c>
      <c r="CU271">
        <v>29969200</v>
      </c>
      <c r="CV271">
        <v>53245200</v>
      </c>
      <c r="CW271">
        <v>42920700</v>
      </c>
      <c r="CX271">
        <v>43928600</v>
      </c>
      <c r="CY271">
        <v>34787200</v>
      </c>
      <c r="CZ271">
        <v>39055500</v>
      </c>
      <c r="DA271">
        <v>34648300</v>
      </c>
      <c r="DB271">
        <v>47085500</v>
      </c>
      <c r="DC271">
        <v>39843700</v>
      </c>
      <c r="DD271">
        <v>55003200</v>
      </c>
      <c r="DE271">
        <v>66957900</v>
      </c>
      <c r="DF271">
        <v>50941300</v>
      </c>
      <c r="DG271">
        <v>45140100</v>
      </c>
      <c r="DH271">
        <v>44422000</v>
      </c>
      <c r="DI271">
        <v>44275100</v>
      </c>
      <c r="DJ271">
        <v>50676400</v>
      </c>
      <c r="DK271">
        <v>34574400</v>
      </c>
      <c r="DL271">
        <v>52944000</v>
      </c>
      <c r="DM271">
        <v>38534900</v>
      </c>
      <c r="DN271">
        <v>28751000</v>
      </c>
      <c r="DO271">
        <v>25135400</v>
      </c>
      <c r="DP271">
        <v>38096700</v>
      </c>
      <c r="DQ271">
        <v>34810600</v>
      </c>
      <c r="DR271">
        <v>24148000</v>
      </c>
      <c r="DS271">
        <v>29236900</v>
      </c>
      <c r="DT271">
        <v>23669800</v>
      </c>
      <c r="DU271">
        <v>26599700</v>
      </c>
      <c r="DV271">
        <v>27386500</v>
      </c>
      <c r="DW271">
        <v>31402000</v>
      </c>
      <c r="DX271">
        <v>67529800</v>
      </c>
      <c r="DY271">
        <v>98763600</v>
      </c>
      <c r="DZ271">
        <v>46375200</v>
      </c>
      <c r="EA271">
        <v>35357500</v>
      </c>
      <c r="EB271">
        <v>34288452</v>
      </c>
      <c r="EC271">
        <v>27453238</v>
      </c>
      <c r="ED271">
        <v>25536814</v>
      </c>
      <c r="EE271">
        <v>22599694</v>
      </c>
      <c r="EF271">
        <v>19535276</v>
      </c>
      <c r="EG271">
        <v>18193210</v>
      </c>
      <c r="EH271">
        <v>18035840</v>
      </c>
      <c r="EI271">
        <v>16216451</v>
      </c>
      <c r="EJ271">
        <v>27043053</v>
      </c>
      <c r="EK271">
        <v>26894968</v>
      </c>
      <c r="EL271">
        <v>17683965</v>
      </c>
      <c r="EM271">
        <v>31297153</v>
      </c>
      <c r="EN271">
        <v>23721018</v>
      </c>
      <c r="EO271">
        <v>23868104</v>
      </c>
      <c r="EP271">
        <v>19868778</v>
      </c>
      <c r="EQ271">
        <v>15099776</v>
      </c>
      <c r="ER271">
        <v>15994257</v>
      </c>
      <c r="ES271">
        <v>16674850</v>
      </c>
      <c r="ET271">
        <v>22022318</v>
      </c>
      <c r="EU271">
        <v>17086849</v>
      </c>
      <c r="EV271">
        <v>24585170</v>
      </c>
      <c r="EW271">
        <v>25909399</v>
      </c>
      <c r="EX271">
        <v>23708142</v>
      </c>
      <c r="EY271">
        <v>18650008</v>
      </c>
      <c r="EZ271">
        <v>17452506</v>
      </c>
      <c r="FA271">
        <v>16051568</v>
      </c>
      <c r="FB271">
        <v>19739183</v>
      </c>
      <c r="FC271">
        <v>15096613</v>
      </c>
      <c r="FD271">
        <v>16437878</v>
      </c>
      <c r="FE271">
        <v>15189534</v>
      </c>
      <c r="FF271">
        <v>17718532</v>
      </c>
      <c r="FG271">
        <v>19181090</v>
      </c>
      <c r="FH271">
        <v>17135333</v>
      </c>
      <c r="FI271">
        <v>15525276</v>
      </c>
      <c r="FJ271">
        <v>18219472</v>
      </c>
      <c r="FK271">
        <v>13940341</v>
      </c>
      <c r="FL271">
        <v>13381959</v>
      </c>
      <c r="FM271">
        <v>14151392</v>
      </c>
      <c r="FN271">
        <v>14225262</v>
      </c>
      <c r="FO271">
        <v>23689526</v>
      </c>
      <c r="FP271">
        <v>23355244</v>
      </c>
      <c r="FQ271">
        <v>17429849</v>
      </c>
      <c r="FR271">
        <v>21167172</v>
      </c>
      <c r="FS271">
        <v>31559856</v>
      </c>
      <c r="FT271">
        <v>16298708</v>
      </c>
      <c r="FU271">
        <v>15571422</v>
      </c>
      <c r="FV271">
        <v>16132964</v>
      </c>
      <c r="FW271">
        <v>17012360</v>
      </c>
      <c r="FX271">
        <v>18186634</v>
      </c>
      <c r="FY271">
        <v>41715898</v>
      </c>
      <c r="FZ271">
        <v>25365753</v>
      </c>
      <c r="GA271">
        <v>38495513</v>
      </c>
      <c r="GB271">
        <v>28797849</v>
      </c>
      <c r="GC271">
        <v>26454967</v>
      </c>
      <c r="GD271">
        <v>29162537</v>
      </c>
      <c r="GE271">
        <v>22548803</v>
      </c>
      <c r="GF271">
        <v>23109365</v>
      </c>
      <c r="GG271">
        <v>20496898</v>
      </c>
      <c r="GH271">
        <v>27036647</v>
      </c>
      <c r="GI271">
        <v>31795334</v>
      </c>
      <c r="GJ271">
        <v>27538803</v>
      </c>
      <c r="GK271">
        <v>31100385</v>
      </c>
      <c r="GL271">
        <v>31060192</v>
      </c>
      <c r="GM271">
        <v>36683338</v>
      </c>
      <c r="GN271">
        <v>54126937</v>
      </c>
      <c r="GO271">
        <v>46837579</v>
      </c>
      <c r="GP271">
        <v>45663713</v>
      </c>
      <c r="GQ271">
        <v>32865379</v>
      </c>
      <c r="GR271">
        <v>28211935</v>
      </c>
      <c r="GS271">
        <v>23345066</v>
      </c>
      <c r="GT271">
        <v>21962825</v>
      </c>
      <c r="GU271">
        <v>23609465</v>
      </c>
      <c r="GV271">
        <v>38645916</v>
      </c>
      <c r="GW271">
        <v>22218349</v>
      </c>
      <c r="GX271">
        <v>26934701</v>
      </c>
      <c r="GY271">
        <v>23743272</v>
      </c>
      <c r="GZ271">
        <v>18710296</v>
      </c>
      <c r="HA271">
        <v>20280141</v>
      </c>
      <c r="HB271">
        <v>29599800</v>
      </c>
      <c r="HC271">
        <v>21080445</v>
      </c>
      <c r="HD271">
        <v>37776535</v>
      </c>
      <c r="HE271">
        <v>32194587</v>
      </c>
      <c r="HF271">
        <v>26273515</v>
      </c>
      <c r="HG271">
        <v>27321973</v>
      </c>
      <c r="HH271">
        <v>24237239</v>
      </c>
      <c r="HI271">
        <v>26945543</v>
      </c>
      <c r="HJ271">
        <v>23881614</v>
      </c>
      <c r="HK271">
        <v>25316206</v>
      </c>
      <c r="HL271">
        <v>23110633</v>
      </c>
      <c r="HM271">
        <v>27464260</v>
      </c>
      <c r="HN271">
        <v>25074033</v>
      </c>
      <c r="HO271">
        <v>24612313</v>
      </c>
      <c r="HP271">
        <v>22299618</v>
      </c>
      <c r="HQ271">
        <v>26499816</v>
      </c>
      <c r="HR271">
        <v>14667503</v>
      </c>
      <c r="HS271">
        <v>25253333</v>
      </c>
      <c r="HT271">
        <v>19235647</v>
      </c>
      <c r="HU271">
        <v>22650483</v>
      </c>
      <c r="HV271">
        <v>27253745</v>
      </c>
      <c r="HW271">
        <v>31865106</v>
      </c>
      <c r="HX271">
        <v>24723222</v>
      </c>
      <c r="HY271">
        <v>24524261</v>
      </c>
      <c r="HZ271">
        <v>26345300</v>
      </c>
      <c r="IA271">
        <v>56625125</v>
      </c>
      <c r="IB271">
        <v>53185896</v>
      </c>
      <c r="IC271">
        <v>36470813</v>
      </c>
      <c r="ID271">
        <v>28209634</v>
      </c>
      <c r="IE271">
        <v>31898163</v>
      </c>
    </row>
    <row r="272" spans="1:277" x14ac:dyDescent="0.25">
      <c r="A272" s="1" t="s">
        <v>137</v>
      </c>
      <c r="B272" t="s">
        <v>1157</v>
      </c>
      <c r="C272" t="s">
        <v>1199</v>
      </c>
      <c r="D272" s="2">
        <f>_xll.BDH(A272, "volume", B272, C272, "Direction", "H", "Period", "M","cols=274;rows=2")</f>
        <v>36556</v>
      </c>
      <c r="E272" s="2">
        <v>36585</v>
      </c>
      <c r="F272" s="2">
        <v>36616</v>
      </c>
      <c r="G272" s="2">
        <v>36644</v>
      </c>
      <c r="H272" s="2">
        <v>36677</v>
      </c>
      <c r="I272" s="2">
        <v>36707</v>
      </c>
      <c r="J272" s="2">
        <v>36738</v>
      </c>
      <c r="K272" s="2">
        <v>36769</v>
      </c>
      <c r="L272" s="2">
        <v>36798</v>
      </c>
      <c r="M272" s="2">
        <v>36830</v>
      </c>
      <c r="N272" s="2">
        <v>36860</v>
      </c>
      <c r="O272" s="2">
        <v>36889</v>
      </c>
      <c r="P272" s="2">
        <v>36922</v>
      </c>
      <c r="Q272" s="2">
        <v>36950</v>
      </c>
      <c r="R272" s="2">
        <v>36980</v>
      </c>
      <c r="S272" s="2">
        <v>37011</v>
      </c>
      <c r="T272" s="2">
        <v>37042</v>
      </c>
      <c r="U272" s="2">
        <v>37071</v>
      </c>
      <c r="V272" s="2">
        <v>37103</v>
      </c>
      <c r="W272" s="2">
        <v>37134</v>
      </c>
      <c r="X272" s="2">
        <v>37162</v>
      </c>
      <c r="Y272" s="2">
        <v>37195</v>
      </c>
      <c r="Z272" s="2">
        <v>37225</v>
      </c>
      <c r="AA272" s="2">
        <v>37256</v>
      </c>
      <c r="AB272" s="2">
        <v>37287</v>
      </c>
      <c r="AC272" s="2">
        <v>37315</v>
      </c>
      <c r="AD272" s="2">
        <v>37344</v>
      </c>
      <c r="AE272" s="2">
        <v>37376</v>
      </c>
      <c r="AF272" s="2">
        <v>37407</v>
      </c>
      <c r="AG272" s="2">
        <v>37435</v>
      </c>
      <c r="AH272" s="2">
        <v>37468</v>
      </c>
      <c r="AI272" s="2">
        <v>37498</v>
      </c>
      <c r="AJ272" s="2">
        <v>37529</v>
      </c>
      <c r="AK272" s="2">
        <v>37560</v>
      </c>
      <c r="AL272" s="2">
        <v>37589</v>
      </c>
      <c r="AM272" s="2">
        <v>37621</v>
      </c>
      <c r="AN272" s="2">
        <v>37652</v>
      </c>
      <c r="AO272" s="2">
        <v>37680</v>
      </c>
      <c r="AP272" s="2">
        <v>37711</v>
      </c>
      <c r="AQ272" s="2">
        <v>37741</v>
      </c>
      <c r="AR272" s="2">
        <v>37771</v>
      </c>
      <c r="AS272" s="2">
        <v>37802</v>
      </c>
      <c r="AT272" s="2">
        <v>37833</v>
      </c>
      <c r="AU272" s="2">
        <v>37862</v>
      </c>
      <c r="AV272" s="2">
        <v>37894</v>
      </c>
      <c r="AW272" s="2">
        <v>37925</v>
      </c>
      <c r="AX272" s="2">
        <v>37953</v>
      </c>
      <c r="AY272" s="2">
        <v>37986</v>
      </c>
      <c r="AZ272" s="2">
        <v>38016</v>
      </c>
      <c r="BA272" s="2">
        <v>38044</v>
      </c>
      <c r="BB272" s="2">
        <v>38077</v>
      </c>
      <c r="BC272" s="2">
        <v>38107</v>
      </c>
      <c r="BD272" s="2">
        <v>38138</v>
      </c>
      <c r="BE272" s="2">
        <v>38168</v>
      </c>
      <c r="BF272" s="2">
        <v>38198</v>
      </c>
      <c r="BG272" s="2">
        <v>38230</v>
      </c>
      <c r="BH272" s="2">
        <v>38260</v>
      </c>
      <c r="BI272" s="2">
        <v>38289</v>
      </c>
      <c r="BJ272" s="2">
        <v>38321</v>
      </c>
      <c r="BK272" s="2">
        <v>38352</v>
      </c>
      <c r="BL272" s="2">
        <v>38383</v>
      </c>
      <c r="BM272" s="2">
        <v>38411</v>
      </c>
      <c r="BN272" s="2">
        <v>38442</v>
      </c>
      <c r="BO272" s="2">
        <v>38471</v>
      </c>
      <c r="BP272" s="2">
        <v>38503</v>
      </c>
      <c r="BQ272" s="2">
        <v>38533</v>
      </c>
      <c r="BR272" s="2">
        <v>38562</v>
      </c>
      <c r="BS272" s="2">
        <v>38595</v>
      </c>
      <c r="BT272" s="2">
        <v>38625</v>
      </c>
      <c r="BU272" s="2">
        <v>38656</v>
      </c>
      <c r="BV272" s="2">
        <v>38686</v>
      </c>
      <c r="BW272" s="2">
        <v>38716</v>
      </c>
      <c r="BX272" s="2">
        <v>38748</v>
      </c>
      <c r="BY272" s="2">
        <v>38776</v>
      </c>
      <c r="BZ272" s="2">
        <v>38807</v>
      </c>
      <c r="CA272" s="2">
        <v>38835</v>
      </c>
      <c r="CB272" s="2">
        <v>38868</v>
      </c>
      <c r="CC272" s="2">
        <v>38898</v>
      </c>
      <c r="CD272" s="2">
        <v>38929</v>
      </c>
      <c r="CE272" s="2">
        <v>38960</v>
      </c>
      <c r="CF272" s="2">
        <v>38989</v>
      </c>
      <c r="CG272" s="2">
        <v>39021</v>
      </c>
      <c r="CH272" s="2">
        <v>39051</v>
      </c>
      <c r="CI272" s="2">
        <v>39080</v>
      </c>
      <c r="CJ272" s="2">
        <v>39113</v>
      </c>
      <c r="CK272" s="2">
        <v>39141</v>
      </c>
      <c r="CL272" s="2">
        <v>39171</v>
      </c>
      <c r="CM272" s="2">
        <v>39202</v>
      </c>
      <c r="CN272" s="2">
        <v>39233</v>
      </c>
      <c r="CO272" s="2">
        <v>39262</v>
      </c>
      <c r="CP272" s="2">
        <v>39294</v>
      </c>
      <c r="CQ272" s="2">
        <v>39325</v>
      </c>
      <c r="CR272" s="2">
        <v>39353</v>
      </c>
      <c r="CS272" s="2">
        <v>39386</v>
      </c>
      <c r="CT272" s="2">
        <v>39416</v>
      </c>
      <c r="CU272" s="2">
        <v>39447</v>
      </c>
      <c r="CV272" s="2">
        <v>39478</v>
      </c>
      <c r="CW272" s="2">
        <v>39507</v>
      </c>
      <c r="CX272" s="2">
        <v>39538</v>
      </c>
      <c r="CY272" s="2">
        <v>39568</v>
      </c>
      <c r="CZ272" s="2">
        <v>39598</v>
      </c>
      <c r="DA272" s="2">
        <v>39629</v>
      </c>
      <c r="DB272" s="2">
        <v>39660</v>
      </c>
      <c r="DC272" s="2">
        <v>39689</v>
      </c>
      <c r="DD272" s="2">
        <v>39721</v>
      </c>
      <c r="DE272" s="2">
        <v>39752</v>
      </c>
      <c r="DF272" s="2">
        <v>39780</v>
      </c>
      <c r="DG272" s="2">
        <v>39813</v>
      </c>
      <c r="DH272" s="2">
        <v>39843</v>
      </c>
      <c r="DI272" s="2">
        <v>39871</v>
      </c>
      <c r="DJ272" s="2">
        <v>39903</v>
      </c>
      <c r="DK272" s="2">
        <v>39933</v>
      </c>
      <c r="DL272" s="2">
        <v>39962</v>
      </c>
      <c r="DM272" s="2">
        <v>39994</v>
      </c>
      <c r="DN272" s="2">
        <v>40025</v>
      </c>
      <c r="DO272" s="2">
        <v>40056</v>
      </c>
      <c r="DP272" s="2">
        <v>40086</v>
      </c>
      <c r="DQ272" s="2">
        <v>40116</v>
      </c>
      <c r="DR272" s="2">
        <v>40147</v>
      </c>
      <c r="DS272" s="2">
        <v>40178</v>
      </c>
      <c r="DT272" s="2">
        <v>40207</v>
      </c>
      <c r="DU272" s="2">
        <v>40235</v>
      </c>
      <c r="DV272" s="2">
        <v>40268</v>
      </c>
      <c r="DW272" s="2">
        <v>40298</v>
      </c>
      <c r="DX272" s="2">
        <v>40329</v>
      </c>
      <c r="DY272" s="2">
        <v>40359</v>
      </c>
      <c r="DZ272" s="2">
        <v>40389</v>
      </c>
      <c r="EA272" s="2">
        <v>40421</v>
      </c>
      <c r="EB272" s="2">
        <v>40451</v>
      </c>
      <c r="EC272" s="2">
        <v>40480</v>
      </c>
      <c r="ED272" s="2">
        <v>40512</v>
      </c>
      <c r="EE272" s="2">
        <v>40543</v>
      </c>
      <c r="EF272" s="2">
        <v>40574</v>
      </c>
      <c r="EG272" s="2">
        <v>40602</v>
      </c>
      <c r="EH272" s="2">
        <v>40633</v>
      </c>
      <c r="EI272" s="2">
        <v>40662</v>
      </c>
      <c r="EJ272" s="2">
        <v>40694</v>
      </c>
      <c r="EK272" s="2">
        <v>40724</v>
      </c>
      <c r="EL272" s="2">
        <v>40753</v>
      </c>
      <c r="EM272" s="2">
        <v>40786</v>
      </c>
      <c r="EN272" s="2">
        <v>40816</v>
      </c>
      <c r="EO272" s="2">
        <v>40847</v>
      </c>
      <c r="EP272" s="2">
        <v>40877</v>
      </c>
      <c r="EQ272" s="2">
        <v>40907</v>
      </c>
      <c r="ER272" s="2">
        <v>40939</v>
      </c>
      <c r="ES272" s="2">
        <v>40968</v>
      </c>
      <c r="ET272" s="2">
        <v>40998</v>
      </c>
      <c r="EU272" s="2">
        <v>41029</v>
      </c>
      <c r="EV272" s="2">
        <v>41060</v>
      </c>
      <c r="EW272" s="2">
        <v>41089</v>
      </c>
      <c r="EX272" s="2">
        <v>41121</v>
      </c>
      <c r="EY272" s="2">
        <v>41152</v>
      </c>
      <c r="EZ272" s="2">
        <v>41180</v>
      </c>
      <c r="FA272" s="2">
        <v>41213</v>
      </c>
      <c r="FB272" s="2">
        <v>41243</v>
      </c>
      <c r="FC272" s="2">
        <v>41274</v>
      </c>
      <c r="FD272" s="2">
        <v>41305</v>
      </c>
      <c r="FE272" s="2">
        <v>41333</v>
      </c>
      <c r="FF272" s="2">
        <v>41362</v>
      </c>
      <c r="FG272" s="2">
        <v>41394</v>
      </c>
      <c r="FH272" s="2">
        <v>41425</v>
      </c>
      <c r="FI272" s="2">
        <v>41453</v>
      </c>
      <c r="FJ272" s="2">
        <v>41486</v>
      </c>
      <c r="FK272" s="2">
        <v>41516</v>
      </c>
      <c r="FL272" s="2">
        <v>41547</v>
      </c>
      <c r="FM272" s="2">
        <v>41578</v>
      </c>
      <c r="FN272" s="2">
        <v>41607</v>
      </c>
      <c r="FO272" s="2">
        <v>41639</v>
      </c>
      <c r="FP272" s="2">
        <v>41670</v>
      </c>
      <c r="FQ272" s="2">
        <v>41698</v>
      </c>
      <c r="FR272" s="2">
        <v>41729</v>
      </c>
      <c r="FS272" s="2">
        <v>41759</v>
      </c>
      <c r="FT272" s="2">
        <v>41789</v>
      </c>
      <c r="FU272" s="2">
        <v>41820</v>
      </c>
      <c r="FV272" s="2">
        <v>41851</v>
      </c>
      <c r="FW272" s="2">
        <v>41880</v>
      </c>
      <c r="FX272" s="2">
        <v>41912</v>
      </c>
      <c r="FY272" s="2">
        <v>41943</v>
      </c>
      <c r="FZ272" s="2">
        <v>41971</v>
      </c>
      <c r="GA272" s="2">
        <v>42004</v>
      </c>
      <c r="GB272" s="2">
        <v>42034</v>
      </c>
      <c r="GC272" s="2">
        <v>42062</v>
      </c>
      <c r="GD272" s="2">
        <v>42094</v>
      </c>
      <c r="GE272" s="2">
        <v>42124</v>
      </c>
      <c r="GF272" s="2">
        <v>42153</v>
      </c>
      <c r="GG272" s="2">
        <v>42185</v>
      </c>
      <c r="GH272" s="2">
        <v>42216</v>
      </c>
      <c r="GI272" s="2">
        <v>42247</v>
      </c>
      <c r="GJ272" s="2">
        <v>42277</v>
      </c>
      <c r="GK272" s="2">
        <v>42307</v>
      </c>
      <c r="GL272" s="2">
        <v>42338</v>
      </c>
      <c r="GM272" s="2">
        <v>42369</v>
      </c>
      <c r="GN272" s="2">
        <v>42398</v>
      </c>
      <c r="GO272" s="2">
        <v>42429</v>
      </c>
      <c r="GP272" s="2">
        <v>42460</v>
      </c>
      <c r="GQ272" s="2">
        <v>42489</v>
      </c>
      <c r="GR272" s="2">
        <v>42521</v>
      </c>
      <c r="GS272" s="2">
        <v>42551</v>
      </c>
      <c r="GT272" s="2">
        <v>42580</v>
      </c>
      <c r="GU272" s="2">
        <v>42613</v>
      </c>
      <c r="GV272" s="2">
        <v>42643</v>
      </c>
      <c r="GW272" s="2">
        <v>42674</v>
      </c>
      <c r="GX272" s="2">
        <v>42704</v>
      </c>
      <c r="GY272" s="2">
        <v>42734</v>
      </c>
      <c r="GZ272" s="2">
        <v>42766</v>
      </c>
      <c r="HA272" s="2">
        <v>42794</v>
      </c>
      <c r="HB272" s="2">
        <v>42825</v>
      </c>
      <c r="HC272" s="2">
        <v>42853</v>
      </c>
      <c r="HD272" s="2">
        <v>42886</v>
      </c>
      <c r="HE272" s="2">
        <v>42916</v>
      </c>
      <c r="HF272" s="2">
        <v>42947</v>
      </c>
      <c r="HG272" s="2">
        <v>42978</v>
      </c>
      <c r="HH272" s="2">
        <v>43007</v>
      </c>
      <c r="HI272" s="2">
        <v>43039</v>
      </c>
      <c r="HJ272" s="2">
        <v>43069</v>
      </c>
      <c r="HK272" s="2">
        <v>43098</v>
      </c>
      <c r="HL272" s="2">
        <v>43131</v>
      </c>
      <c r="HM272" s="2">
        <v>43159</v>
      </c>
      <c r="HN272" s="2">
        <v>43189</v>
      </c>
      <c r="HO272" s="2">
        <v>43220</v>
      </c>
      <c r="HP272" s="2">
        <v>43251</v>
      </c>
      <c r="HQ272" s="2">
        <v>43280</v>
      </c>
      <c r="HR272" s="2">
        <v>43312</v>
      </c>
      <c r="HS272" s="2">
        <v>43343</v>
      </c>
      <c r="HT272" s="2">
        <v>43371</v>
      </c>
      <c r="HU272" s="2">
        <v>43404</v>
      </c>
      <c r="HV272" s="2">
        <v>43434</v>
      </c>
      <c r="HW272" s="2">
        <v>43465</v>
      </c>
      <c r="HX272" s="2">
        <v>43496</v>
      </c>
      <c r="HY272" s="2">
        <v>43524</v>
      </c>
      <c r="HZ272" s="2">
        <v>43553</v>
      </c>
      <c r="IA272" s="2">
        <v>43585</v>
      </c>
      <c r="IB272" s="2">
        <v>43616</v>
      </c>
      <c r="IC272" s="2">
        <v>43644</v>
      </c>
      <c r="ID272" s="2">
        <v>43677</v>
      </c>
      <c r="IE272" s="2">
        <v>43707</v>
      </c>
      <c r="IF272" s="2">
        <v>43738</v>
      </c>
      <c r="IG272" s="2">
        <v>43769</v>
      </c>
      <c r="IH272" s="2">
        <v>43798</v>
      </c>
      <c r="II272" s="2">
        <v>43830</v>
      </c>
      <c r="IJ272" s="2">
        <v>43861</v>
      </c>
      <c r="IK272" s="2">
        <v>43889</v>
      </c>
      <c r="IL272" s="2">
        <v>43921</v>
      </c>
      <c r="IM272" s="2">
        <v>43951</v>
      </c>
      <c r="IN272" s="2">
        <v>43980</v>
      </c>
      <c r="IO272" s="2">
        <v>44012</v>
      </c>
      <c r="IP272" s="2">
        <v>44043</v>
      </c>
      <c r="IQ272" s="2">
        <v>44074</v>
      </c>
      <c r="IR272" s="2">
        <v>44104</v>
      </c>
      <c r="IS272" s="2">
        <v>44134</v>
      </c>
      <c r="IT272" s="2">
        <v>44165</v>
      </c>
      <c r="IU272" s="2">
        <v>44196</v>
      </c>
      <c r="IV272" s="2">
        <v>44225</v>
      </c>
      <c r="IW272" s="2">
        <v>44253</v>
      </c>
      <c r="IX272" s="2">
        <v>44286</v>
      </c>
      <c r="IY272" s="2">
        <v>44316</v>
      </c>
      <c r="IZ272" s="2">
        <v>44347</v>
      </c>
      <c r="JA272" s="2">
        <v>44377</v>
      </c>
      <c r="JB272" s="2">
        <v>44407</v>
      </c>
      <c r="JC272" s="2">
        <v>44439</v>
      </c>
      <c r="JD272" s="2">
        <v>44469</v>
      </c>
      <c r="JE272" s="2">
        <v>44498</v>
      </c>
      <c r="JF272" s="2">
        <v>44530</v>
      </c>
      <c r="JG272" s="2">
        <v>44561</v>
      </c>
      <c r="JH272" s="2">
        <v>44592</v>
      </c>
      <c r="JI272" s="2">
        <v>44620</v>
      </c>
      <c r="JJ272" s="2">
        <v>44651</v>
      </c>
      <c r="JK272" s="2">
        <v>44680</v>
      </c>
      <c r="JL272" s="2">
        <v>44712</v>
      </c>
      <c r="JM272" s="2">
        <v>44742</v>
      </c>
      <c r="JN272" s="2">
        <v>44771</v>
      </c>
      <c r="JO272" s="2">
        <v>44804</v>
      </c>
      <c r="JP272" s="2">
        <v>44834</v>
      </c>
      <c r="JQ272" s="2">
        <v>44865</v>
      </c>
    </row>
    <row r="273" spans="1:277" x14ac:dyDescent="0.25">
      <c r="A273" s="4"/>
      <c r="D273" s="3">
        <v>17121400</v>
      </c>
      <c r="E273">
        <v>11562300</v>
      </c>
      <c r="F273">
        <v>22732100</v>
      </c>
      <c r="G273">
        <v>13932800</v>
      </c>
      <c r="H273">
        <v>18262800</v>
      </c>
      <c r="I273">
        <v>14949400</v>
      </c>
      <c r="J273">
        <v>18867300</v>
      </c>
      <c r="K273">
        <v>10593000</v>
      </c>
      <c r="L273">
        <v>15374500</v>
      </c>
      <c r="M273">
        <v>18231500</v>
      </c>
      <c r="N273">
        <v>14531400</v>
      </c>
      <c r="O273">
        <v>14737500</v>
      </c>
      <c r="P273">
        <v>18661900</v>
      </c>
      <c r="Q273">
        <v>20331900</v>
      </c>
      <c r="R273">
        <v>23571200</v>
      </c>
      <c r="S273">
        <v>18286600</v>
      </c>
      <c r="T273">
        <v>19613600</v>
      </c>
      <c r="U273">
        <v>16375800</v>
      </c>
      <c r="V273">
        <v>23396400</v>
      </c>
      <c r="W273">
        <v>14869500</v>
      </c>
      <c r="X273">
        <v>12573700</v>
      </c>
      <c r="Y273">
        <v>17756400</v>
      </c>
      <c r="Z273">
        <v>11969400</v>
      </c>
      <c r="AA273">
        <v>15662800</v>
      </c>
      <c r="AB273">
        <v>29233300</v>
      </c>
      <c r="AC273">
        <v>20567800</v>
      </c>
      <c r="AD273">
        <v>17953900</v>
      </c>
      <c r="AE273">
        <v>20645800</v>
      </c>
      <c r="AF273">
        <v>14447000</v>
      </c>
      <c r="AG273">
        <v>15176400</v>
      </c>
      <c r="AH273">
        <v>22894800</v>
      </c>
      <c r="AI273">
        <v>18571000</v>
      </c>
      <c r="AJ273">
        <v>16254700</v>
      </c>
      <c r="AK273">
        <v>23783500</v>
      </c>
      <c r="AL273">
        <v>20819400</v>
      </c>
      <c r="AM273">
        <v>14409400</v>
      </c>
      <c r="AN273">
        <v>19785200</v>
      </c>
      <c r="AO273">
        <v>17497100</v>
      </c>
      <c r="AP273">
        <v>20124000</v>
      </c>
      <c r="AQ273">
        <v>20470000</v>
      </c>
      <c r="AR273">
        <v>19058300</v>
      </c>
      <c r="AS273">
        <v>24555900</v>
      </c>
      <c r="AT273">
        <v>27888000</v>
      </c>
      <c r="AU273">
        <v>15186700</v>
      </c>
      <c r="AV273">
        <v>20870500</v>
      </c>
      <c r="AW273">
        <v>22234700</v>
      </c>
      <c r="AX273">
        <v>18135300</v>
      </c>
      <c r="AY273">
        <v>17447300</v>
      </c>
      <c r="AZ273">
        <v>25020500</v>
      </c>
      <c r="BA273">
        <v>15246300</v>
      </c>
      <c r="BB273">
        <v>21834900</v>
      </c>
      <c r="BC273">
        <v>16817100</v>
      </c>
      <c r="BD273">
        <v>17780900</v>
      </c>
      <c r="BE273">
        <v>19145100</v>
      </c>
      <c r="BF273">
        <v>16489900</v>
      </c>
      <c r="BG273">
        <v>15983700</v>
      </c>
      <c r="BH273">
        <v>20146300</v>
      </c>
      <c r="BI273">
        <v>17400300</v>
      </c>
      <c r="BJ273">
        <v>18627500</v>
      </c>
      <c r="BK273">
        <v>15291700</v>
      </c>
      <c r="BL273">
        <v>15256700</v>
      </c>
      <c r="BM273">
        <v>14269300</v>
      </c>
      <c r="BN273">
        <v>20044600</v>
      </c>
      <c r="BO273">
        <v>23354800</v>
      </c>
      <c r="BP273">
        <v>19087000</v>
      </c>
      <c r="BQ273">
        <v>18603600</v>
      </c>
      <c r="BR273">
        <v>20768800</v>
      </c>
      <c r="BS273">
        <v>17448300</v>
      </c>
      <c r="BT273">
        <v>23473400</v>
      </c>
      <c r="BU273">
        <v>20551700</v>
      </c>
      <c r="BV273">
        <v>15739400</v>
      </c>
      <c r="BW273">
        <v>13404400</v>
      </c>
      <c r="BX273">
        <v>20297900</v>
      </c>
      <c r="BY273">
        <v>17274000</v>
      </c>
      <c r="BZ273">
        <v>23769500</v>
      </c>
      <c r="CA273">
        <v>18187000</v>
      </c>
      <c r="CB273">
        <v>22922100</v>
      </c>
      <c r="CC273">
        <v>24209500</v>
      </c>
      <c r="CD273">
        <v>17755300</v>
      </c>
      <c r="CE273">
        <v>15416100</v>
      </c>
      <c r="CF273">
        <v>15470100</v>
      </c>
      <c r="CG273">
        <v>13264400</v>
      </c>
      <c r="CH273">
        <v>12349200</v>
      </c>
      <c r="CI273">
        <v>11310500</v>
      </c>
      <c r="CJ273">
        <v>16619100</v>
      </c>
      <c r="CK273">
        <v>12661900</v>
      </c>
      <c r="CL273">
        <v>15169000</v>
      </c>
      <c r="CM273">
        <v>13577100</v>
      </c>
      <c r="CN273">
        <v>15167000</v>
      </c>
      <c r="CO273">
        <v>16413600</v>
      </c>
      <c r="CP273">
        <v>19738700</v>
      </c>
      <c r="CQ273">
        <v>22304800</v>
      </c>
      <c r="CR273">
        <v>12926100</v>
      </c>
      <c r="CS273">
        <v>12738700</v>
      </c>
      <c r="CT273">
        <v>16556400</v>
      </c>
      <c r="CU273">
        <v>15097400</v>
      </c>
      <c r="CV273">
        <v>25078700</v>
      </c>
      <c r="CW273">
        <v>13863000</v>
      </c>
      <c r="CX273">
        <v>15894100</v>
      </c>
      <c r="CY273">
        <v>11551100</v>
      </c>
      <c r="CZ273">
        <v>9464300</v>
      </c>
      <c r="DA273">
        <v>14336600</v>
      </c>
      <c r="DB273">
        <v>14329000</v>
      </c>
      <c r="DC273">
        <v>12954400</v>
      </c>
      <c r="DD273">
        <v>19887000</v>
      </c>
      <c r="DE273">
        <v>23819600</v>
      </c>
      <c r="DF273">
        <v>15878200</v>
      </c>
      <c r="DG273">
        <v>16910400</v>
      </c>
      <c r="DH273">
        <v>17633000</v>
      </c>
      <c r="DI273">
        <v>13820900</v>
      </c>
      <c r="DJ273">
        <v>17174500</v>
      </c>
      <c r="DK273">
        <v>11793500</v>
      </c>
      <c r="DL273">
        <v>12637500</v>
      </c>
      <c r="DM273">
        <v>11382600</v>
      </c>
      <c r="DN273">
        <v>9969000</v>
      </c>
      <c r="DO273">
        <v>7432000</v>
      </c>
      <c r="DP273">
        <v>10566200</v>
      </c>
      <c r="DQ273">
        <v>11001000</v>
      </c>
      <c r="DR273">
        <v>6723000</v>
      </c>
      <c r="DS273">
        <v>8708500</v>
      </c>
      <c r="DT273">
        <v>8109900</v>
      </c>
      <c r="DU273">
        <v>15670400</v>
      </c>
      <c r="DV273">
        <v>14563500</v>
      </c>
      <c r="DW273">
        <v>10867100</v>
      </c>
      <c r="DX273">
        <v>17188000</v>
      </c>
      <c r="DY273">
        <v>14491700</v>
      </c>
      <c r="DZ273">
        <v>10851000</v>
      </c>
      <c r="EA273">
        <v>10884800</v>
      </c>
      <c r="EB273">
        <v>10709412</v>
      </c>
      <c r="EC273">
        <v>7840989</v>
      </c>
      <c r="ED273">
        <v>6276096</v>
      </c>
      <c r="EE273">
        <v>6355550</v>
      </c>
      <c r="EF273">
        <v>7307457</v>
      </c>
      <c r="EG273">
        <v>8546275</v>
      </c>
      <c r="EH273">
        <v>11547235</v>
      </c>
      <c r="EI273">
        <v>5835177</v>
      </c>
      <c r="EJ273">
        <v>6997180</v>
      </c>
      <c r="EK273">
        <v>9586628</v>
      </c>
      <c r="EL273">
        <v>6855919</v>
      </c>
      <c r="EM273">
        <v>11646204</v>
      </c>
      <c r="EN273">
        <v>9422558</v>
      </c>
      <c r="EO273">
        <v>8212307</v>
      </c>
      <c r="EP273">
        <v>6452506</v>
      </c>
      <c r="EQ273">
        <v>6080726</v>
      </c>
      <c r="ER273">
        <v>5812296</v>
      </c>
      <c r="ES273">
        <v>3971446</v>
      </c>
      <c r="ET273">
        <v>6217444</v>
      </c>
      <c r="EU273">
        <v>7481915</v>
      </c>
      <c r="EV273">
        <v>6380565</v>
      </c>
      <c r="EW273">
        <v>8248877</v>
      </c>
      <c r="EX273">
        <v>5788312</v>
      </c>
      <c r="EY273">
        <v>4629032</v>
      </c>
      <c r="EZ273">
        <v>4335560</v>
      </c>
      <c r="FA273">
        <v>5751001</v>
      </c>
      <c r="FB273">
        <v>8757061</v>
      </c>
      <c r="FC273">
        <v>5539574</v>
      </c>
      <c r="FD273">
        <v>4817606</v>
      </c>
      <c r="FE273">
        <v>4863047</v>
      </c>
      <c r="FF273">
        <v>5075248</v>
      </c>
      <c r="FG273">
        <v>6099215</v>
      </c>
      <c r="FH273">
        <v>6732763</v>
      </c>
      <c r="FI273">
        <v>8482185</v>
      </c>
      <c r="FJ273">
        <v>11449731</v>
      </c>
      <c r="FK273">
        <v>7086597</v>
      </c>
      <c r="FL273">
        <v>5448968</v>
      </c>
      <c r="FM273">
        <v>7295263</v>
      </c>
      <c r="FN273">
        <v>4738974</v>
      </c>
      <c r="FO273">
        <v>5049083</v>
      </c>
      <c r="FP273">
        <v>5666301</v>
      </c>
      <c r="FQ273">
        <v>6276330</v>
      </c>
      <c r="FR273">
        <v>6499836</v>
      </c>
      <c r="FS273">
        <v>5858864</v>
      </c>
      <c r="FT273">
        <v>4008831</v>
      </c>
      <c r="FU273">
        <v>6484093</v>
      </c>
      <c r="FV273">
        <v>5873370</v>
      </c>
      <c r="FW273">
        <v>4591519</v>
      </c>
      <c r="FX273">
        <v>9336979</v>
      </c>
      <c r="FY273">
        <v>9149398</v>
      </c>
      <c r="FZ273">
        <v>4449165</v>
      </c>
      <c r="GA273">
        <v>5596092</v>
      </c>
      <c r="GB273">
        <v>5077249</v>
      </c>
      <c r="GC273">
        <v>3598394</v>
      </c>
      <c r="GD273">
        <v>5491310</v>
      </c>
      <c r="GE273">
        <v>4823557</v>
      </c>
      <c r="GF273">
        <v>4075963</v>
      </c>
      <c r="GG273">
        <v>4893868</v>
      </c>
      <c r="GH273">
        <v>5792216</v>
      </c>
      <c r="GI273">
        <v>5548053</v>
      </c>
      <c r="GJ273">
        <v>6322766</v>
      </c>
      <c r="GK273">
        <v>6333541</v>
      </c>
      <c r="GL273">
        <v>3786467</v>
      </c>
      <c r="GM273">
        <v>7570423</v>
      </c>
      <c r="GN273">
        <v>7315550</v>
      </c>
      <c r="GO273">
        <v>7290228</v>
      </c>
      <c r="GP273">
        <v>8960959</v>
      </c>
      <c r="GQ273">
        <v>5922439</v>
      </c>
      <c r="GR273">
        <v>5293978</v>
      </c>
      <c r="GS273">
        <v>7162893</v>
      </c>
      <c r="GT273">
        <v>5322432</v>
      </c>
      <c r="GU273">
        <v>4787891</v>
      </c>
      <c r="GV273">
        <v>10878137</v>
      </c>
      <c r="GW273">
        <v>11494895</v>
      </c>
      <c r="GX273">
        <v>9525076</v>
      </c>
      <c r="GY273">
        <v>7062188</v>
      </c>
      <c r="GZ273">
        <v>11310432</v>
      </c>
      <c r="HA273">
        <v>8553368</v>
      </c>
      <c r="HB273">
        <v>11291589</v>
      </c>
      <c r="HC273">
        <v>6470472</v>
      </c>
      <c r="HD273">
        <v>7726612</v>
      </c>
      <c r="HE273">
        <v>8244789</v>
      </c>
      <c r="HF273">
        <v>4985708</v>
      </c>
      <c r="HG273">
        <v>7492240</v>
      </c>
      <c r="HH273">
        <v>9126071</v>
      </c>
      <c r="HI273">
        <v>7064351</v>
      </c>
      <c r="HJ273">
        <v>5540600</v>
      </c>
      <c r="HK273">
        <v>5343318</v>
      </c>
      <c r="HL273">
        <v>7228448</v>
      </c>
      <c r="HM273">
        <v>6340960</v>
      </c>
      <c r="HN273">
        <v>6289487</v>
      </c>
      <c r="HO273">
        <v>4730964</v>
      </c>
      <c r="HP273">
        <v>5366850</v>
      </c>
      <c r="HQ273">
        <v>6925351</v>
      </c>
      <c r="HR273">
        <v>6321412</v>
      </c>
      <c r="HS273">
        <v>5663123</v>
      </c>
      <c r="HT273">
        <v>4607764</v>
      </c>
      <c r="HU273">
        <v>7420784</v>
      </c>
      <c r="HV273">
        <v>6014387</v>
      </c>
      <c r="HW273">
        <v>7801415</v>
      </c>
      <c r="HX273">
        <v>6945057</v>
      </c>
      <c r="HY273">
        <v>5489099</v>
      </c>
      <c r="HZ273">
        <v>5997243</v>
      </c>
      <c r="IA273">
        <v>5514847</v>
      </c>
      <c r="IB273">
        <v>7087900</v>
      </c>
      <c r="IC273">
        <v>6870900</v>
      </c>
      <c r="ID273">
        <v>5482757</v>
      </c>
      <c r="IE273">
        <v>6031865</v>
      </c>
      <c r="IF273">
        <v>6103391</v>
      </c>
      <c r="IG273">
        <v>6225225</v>
      </c>
      <c r="IH273">
        <v>6649853</v>
      </c>
      <c r="II273">
        <v>6563489</v>
      </c>
      <c r="IJ273">
        <v>8670412</v>
      </c>
      <c r="IK273">
        <v>7996009</v>
      </c>
      <c r="IL273">
        <v>11597464</v>
      </c>
      <c r="IM273">
        <v>8437478</v>
      </c>
      <c r="IN273">
        <v>5647251</v>
      </c>
      <c r="IO273">
        <v>6503657</v>
      </c>
      <c r="IP273">
        <v>8345741</v>
      </c>
      <c r="IQ273">
        <v>5690445</v>
      </c>
      <c r="IR273">
        <v>6622717</v>
      </c>
      <c r="IS273">
        <v>5806003</v>
      </c>
      <c r="IT273">
        <v>8066853</v>
      </c>
      <c r="IU273">
        <v>8473314</v>
      </c>
      <c r="IV273">
        <v>7804494</v>
      </c>
      <c r="IW273">
        <v>7461279</v>
      </c>
      <c r="IX273">
        <v>7262705</v>
      </c>
      <c r="IY273">
        <v>5724238</v>
      </c>
      <c r="IZ273">
        <v>5675763</v>
      </c>
      <c r="JA273">
        <v>6675727</v>
      </c>
      <c r="JB273">
        <v>5604098</v>
      </c>
      <c r="JC273">
        <v>6170641</v>
      </c>
      <c r="JD273">
        <v>6419218</v>
      </c>
      <c r="JE273">
        <v>7553358</v>
      </c>
      <c r="JF273">
        <v>9024724</v>
      </c>
      <c r="JG273">
        <v>6737773</v>
      </c>
      <c r="JH273">
        <v>6777475</v>
      </c>
      <c r="JI273">
        <v>9212148</v>
      </c>
      <c r="JJ273">
        <v>12078869</v>
      </c>
      <c r="JK273">
        <v>6954922</v>
      </c>
      <c r="JL273">
        <v>6921882</v>
      </c>
      <c r="JM273">
        <v>7941781</v>
      </c>
      <c r="JN273">
        <v>6221039</v>
      </c>
      <c r="JO273">
        <v>6816339</v>
      </c>
      <c r="JP273">
        <v>6494972</v>
      </c>
      <c r="JQ273">
        <v>6898634</v>
      </c>
    </row>
    <row r="274" spans="1:277" x14ac:dyDescent="0.25">
      <c r="A274" s="1" t="s">
        <v>138</v>
      </c>
      <c r="B274" t="s">
        <v>1157</v>
      </c>
      <c r="C274" t="s">
        <v>1198</v>
      </c>
      <c r="D274" s="2">
        <f>_xll.BDH(A274, "volume", B274, C274, "Direction", "H", "Period", "M","cols=108;rows=2")</f>
        <v>36556</v>
      </c>
      <c r="E274" s="2">
        <v>36585</v>
      </c>
      <c r="F274" s="2">
        <v>36616</v>
      </c>
      <c r="G274" s="2">
        <v>36644</v>
      </c>
      <c r="H274" s="2">
        <v>36677</v>
      </c>
      <c r="I274" s="2">
        <v>36707</v>
      </c>
      <c r="J274" s="2">
        <v>36738</v>
      </c>
      <c r="K274" s="2">
        <v>36769</v>
      </c>
      <c r="L274" s="2">
        <v>36798</v>
      </c>
      <c r="M274" s="2">
        <v>36830</v>
      </c>
      <c r="N274" s="2">
        <v>36860</v>
      </c>
      <c r="O274" s="2">
        <v>36889</v>
      </c>
      <c r="P274" s="2">
        <v>36922</v>
      </c>
      <c r="Q274" s="2">
        <v>36950</v>
      </c>
      <c r="R274" s="2">
        <v>36980</v>
      </c>
      <c r="S274" s="2">
        <v>37011</v>
      </c>
      <c r="T274" s="2">
        <v>37042</v>
      </c>
      <c r="U274" s="2">
        <v>37071</v>
      </c>
      <c r="V274" s="2">
        <v>37103</v>
      </c>
      <c r="W274" s="2">
        <v>37134</v>
      </c>
      <c r="X274" s="2">
        <v>37162</v>
      </c>
      <c r="Y274" s="2">
        <v>37195</v>
      </c>
      <c r="Z274" s="2">
        <v>37225</v>
      </c>
      <c r="AA274" s="2">
        <v>37256</v>
      </c>
      <c r="AB274" s="2">
        <v>37287</v>
      </c>
      <c r="AC274" s="2">
        <v>37315</v>
      </c>
      <c r="AD274" s="2">
        <v>37344</v>
      </c>
      <c r="AE274" s="2">
        <v>37376</v>
      </c>
      <c r="AF274" s="2">
        <v>37407</v>
      </c>
      <c r="AG274" s="2">
        <v>37435</v>
      </c>
      <c r="AH274" s="2">
        <v>37468</v>
      </c>
      <c r="AI274" s="2">
        <v>37498</v>
      </c>
      <c r="AJ274" s="2">
        <v>37529</v>
      </c>
      <c r="AK274" s="2">
        <v>37560</v>
      </c>
      <c r="AL274" s="2">
        <v>37589</v>
      </c>
      <c r="AM274" s="2">
        <v>37621</v>
      </c>
      <c r="AN274" s="2">
        <v>37652</v>
      </c>
      <c r="AO274" s="2">
        <v>37680</v>
      </c>
      <c r="AP274" s="2">
        <v>37711</v>
      </c>
      <c r="AQ274" s="2">
        <v>37741</v>
      </c>
      <c r="AR274" s="2">
        <v>37771</v>
      </c>
      <c r="AS274" s="2">
        <v>37802</v>
      </c>
      <c r="AT274" s="2">
        <v>37833</v>
      </c>
      <c r="AU274" s="2">
        <v>37862</v>
      </c>
      <c r="AV274" s="2">
        <v>37894</v>
      </c>
      <c r="AW274" s="2">
        <v>37925</v>
      </c>
      <c r="AX274" s="2">
        <v>37953</v>
      </c>
      <c r="AY274" s="2">
        <v>37986</v>
      </c>
      <c r="AZ274" s="2">
        <v>38016</v>
      </c>
      <c r="BA274" s="2">
        <v>38044</v>
      </c>
      <c r="BB274" s="2">
        <v>38077</v>
      </c>
      <c r="BC274" s="2">
        <v>38107</v>
      </c>
      <c r="BD274" s="2">
        <v>38138</v>
      </c>
      <c r="BE274" s="2">
        <v>38168</v>
      </c>
      <c r="BF274" s="2">
        <v>38198</v>
      </c>
      <c r="BG274" s="2">
        <v>38230</v>
      </c>
      <c r="BH274" s="2">
        <v>38260</v>
      </c>
      <c r="BI274" s="2">
        <v>38289</v>
      </c>
      <c r="BJ274" s="2">
        <v>38321</v>
      </c>
      <c r="BK274" s="2">
        <v>38352</v>
      </c>
      <c r="BL274" s="2">
        <v>38383</v>
      </c>
      <c r="BM274" s="2">
        <v>38411</v>
      </c>
      <c r="BN274" s="2">
        <v>38442</v>
      </c>
      <c r="BO274" s="2">
        <v>38471</v>
      </c>
      <c r="BP274" s="2">
        <v>38503</v>
      </c>
      <c r="BQ274" s="2">
        <v>38533</v>
      </c>
      <c r="BR274" s="2">
        <v>38562</v>
      </c>
      <c r="BS274" s="2">
        <v>38595</v>
      </c>
      <c r="BT274" s="2">
        <v>38625</v>
      </c>
      <c r="BU274" s="2">
        <v>38656</v>
      </c>
      <c r="BV274" s="2">
        <v>38686</v>
      </c>
      <c r="BW274" s="2">
        <v>38716</v>
      </c>
      <c r="BX274" s="2">
        <v>38748</v>
      </c>
      <c r="BY274" s="2">
        <v>38776</v>
      </c>
      <c r="BZ274" s="2">
        <v>38807</v>
      </c>
      <c r="CA274" s="2">
        <v>38835</v>
      </c>
      <c r="CB274" s="2">
        <v>38868</v>
      </c>
      <c r="CC274" s="2">
        <v>38898</v>
      </c>
      <c r="CD274" s="2">
        <v>38929</v>
      </c>
      <c r="CE274" s="2">
        <v>38960</v>
      </c>
      <c r="CF274" s="2">
        <v>38989</v>
      </c>
      <c r="CG274" s="2">
        <v>39021</v>
      </c>
      <c r="CH274" s="2">
        <v>39051</v>
      </c>
      <c r="CI274" s="2">
        <v>39080</v>
      </c>
      <c r="CJ274" s="2">
        <v>39113</v>
      </c>
      <c r="CK274" s="2">
        <v>39141</v>
      </c>
      <c r="CL274" s="2">
        <v>39171</v>
      </c>
      <c r="CM274" s="2">
        <v>39202</v>
      </c>
      <c r="CN274" s="2">
        <v>39233</v>
      </c>
      <c r="CO274" s="2">
        <v>39262</v>
      </c>
      <c r="CP274" s="2">
        <v>39294</v>
      </c>
      <c r="CQ274" s="2">
        <v>39325</v>
      </c>
      <c r="CR274" s="2">
        <v>39353</v>
      </c>
      <c r="CS274" s="2">
        <v>39386</v>
      </c>
      <c r="CT274" s="2">
        <v>39416</v>
      </c>
      <c r="CU274" s="2">
        <v>39447</v>
      </c>
      <c r="CV274" s="2">
        <v>39478</v>
      </c>
      <c r="CW274" s="2">
        <v>39507</v>
      </c>
      <c r="CX274" s="2">
        <v>39538</v>
      </c>
      <c r="CY274" s="2">
        <v>39568</v>
      </c>
      <c r="CZ274" s="2">
        <v>39598</v>
      </c>
      <c r="DA274" s="2">
        <v>39629</v>
      </c>
      <c r="DB274" s="2">
        <v>39660</v>
      </c>
      <c r="DC274" s="2">
        <v>39689</v>
      </c>
      <c r="DD274" s="2">
        <v>39721</v>
      </c>
      <c r="DE274" s="2">
        <v>39752</v>
      </c>
      <c r="DF274" s="2">
        <v>39780</v>
      </c>
      <c r="DG274" s="2">
        <v>39813</v>
      </c>
    </row>
    <row r="275" spans="1:277" x14ac:dyDescent="0.25">
      <c r="A275" s="4"/>
      <c r="D275" s="3">
        <v>7025993</v>
      </c>
      <c r="E275">
        <v>4101279</v>
      </c>
      <c r="F275">
        <v>7343493</v>
      </c>
      <c r="G275">
        <v>5161400</v>
      </c>
      <c r="H275">
        <v>5174100</v>
      </c>
      <c r="I275">
        <v>4502800</v>
      </c>
      <c r="J275">
        <v>3725600</v>
      </c>
      <c r="K275">
        <v>4361300</v>
      </c>
      <c r="L275">
        <v>3950200</v>
      </c>
      <c r="M275">
        <v>5620300</v>
      </c>
      <c r="N275">
        <v>3159700</v>
      </c>
      <c r="O275">
        <v>3954000</v>
      </c>
      <c r="P275">
        <v>4554900</v>
      </c>
      <c r="Q275">
        <v>5152800</v>
      </c>
      <c r="R275">
        <v>7197300</v>
      </c>
      <c r="S275">
        <v>6247500</v>
      </c>
      <c r="T275">
        <v>7490300</v>
      </c>
      <c r="U275">
        <v>6197300</v>
      </c>
      <c r="V275">
        <v>5059200</v>
      </c>
      <c r="W275">
        <v>4395200</v>
      </c>
      <c r="X275">
        <v>5528200</v>
      </c>
      <c r="Y275">
        <v>5979800</v>
      </c>
      <c r="Z275">
        <v>4904100</v>
      </c>
      <c r="AA275">
        <v>5097500</v>
      </c>
      <c r="AB275">
        <v>6778100</v>
      </c>
      <c r="AC275">
        <v>5513000</v>
      </c>
      <c r="AD275">
        <v>6476800</v>
      </c>
      <c r="AE275">
        <v>6610200</v>
      </c>
      <c r="AF275">
        <v>6258000</v>
      </c>
      <c r="AG275">
        <v>7484000</v>
      </c>
      <c r="AH275">
        <v>9807500</v>
      </c>
      <c r="AI275">
        <v>17854100</v>
      </c>
      <c r="AJ275">
        <v>6912400</v>
      </c>
      <c r="AK275">
        <v>8820800</v>
      </c>
      <c r="AL275">
        <v>8327700</v>
      </c>
      <c r="AM275">
        <v>7966200</v>
      </c>
      <c r="AN275">
        <v>9780900</v>
      </c>
      <c r="AO275">
        <v>7064300</v>
      </c>
      <c r="AP275">
        <v>8228800</v>
      </c>
      <c r="AQ275">
        <v>6274400</v>
      </c>
      <c r="AR275">
        <v>10822600</v>
      </c>
      <c r="AS275">
        <v>6136400</v>
      </c>
      <c r="AT275">
        <v>7118700</v>
      </c>
      <c r="AU275">
        <v>5601000</v>
      </c>
      <c r="AV275">
        <v>5335500</v>
      </c>
      <c r="AW275">
        <v>11713700</v>
      </c>
      <c r="AX275">
        <v>7637400</v>
      </c>
      <c r="AY275">
        <v>6132200</v>
      </c>
      <c r="AZ275">
        <v>6664600</v>
      </c>
      <c r="BA275">
        <v>5614500</v>
      </c>
      <c r="BB275">
        <v>11786400</v>
      </c>
      <c r="BC275">
        <v>11244400</v>
      </c>
      <c r="BD275">
        <v>8981600</v>
      </c>
      <c r="BE275">
        <v>12334100</v>
      </c>
      <c r="BF275">
        <v>8031400</v>
      </c>
      <c r="BG275">
        <v>8051800</v>
      </c>
      <c r="BH275">
        <v>12359500</v>
      </c>
      <c r="BI275">
        <v>12540800</v>
      </c>
      <c r="BJ275">
        <v>7718500</v>
      </c>
      <c r="BK275">
        <v>11135800</v>
      </c>
      <c r="BL275">
        <v>13067300</v>
      </c>
      <c r="BM275">
        <v>11978500</v>
      </c>
      <c r="BN275">
        <v>20195600</v>
      </c>
      <c r="BO275">
        <v>25264900</v>
      </c>
      <c r="BP275">
        <v>21345100</v>
      </c>
      <c r="BQ275">
        <v>16840400</v>
      </c>
      <c r="BR275">
        <v>19651500</v>
      </c>
      <c r="BS275">
        <v>11158000</v>
      </c>
      <c r="BT275">
        <v>17965800</v>
      </c>
      <c r="BU275">
        <v>17625400</v>
      </c>
      <c r="BV275">
        <v>12663400</v>
      </c>
      <c r="BW275">
        <v>10228600</v>
      </c>
      <c r="BX275">
        <v>13551300</v>
      </c>
      <c r="BY275">
        <v>12601600</v>
      </c>
      <c r="BZ275">
        <v>10555800</v>
      </c>
      <c r="CA275">
        <v>13097900</v>
      </c>
      <c r="CB275">
        <v>17062800</v>
      </c>
      <c r="CC275">
        <v>15195800</v>
      </c>
      <c r="CD275">
        <v>13372200</v>
      </c>
      <c r="CE275">
        <v>18834800</v>
      </c>
      <c r="CF275">
        <v>22719200</v>
      </c>
      <c r="CG275">
        <v>17980900</v>
      </c>
      <c r="CH275">
        <v>20386200</v>
      </c>
      <c r="CI275">
        <v>15063300</v>
      </c>
      <c r="CJ275">
        <v>10915000</v>
      </c>
      <c r="CK275">
        <v>6960700</v>
      </c>
      <c r="CL275">
        <v>9518000</v>
      </c>
      <c r="CM275">
        <v>9126600</v>
      </c>
      <c r="CN275">
        <v>8580900</v>
      </c>
      <c r="CO275">
        <v>8167200</v>
      </c>
      <c r="CP275">
        <v>8206700</v>
      </c>
      <c r="CQ275">
        <v>13433300</v>
      </c>
      <c r="CR275">
        <v>8103700</v>
      </c>
      <c r="CS275">
        <v>9130800</v>
      </c>
      <c r="CT275">
        <v>10119200</v>
      </c>
      <c r="CU275">
        <v>7096800</v>
      </c>
      <c r="CV275">
        <v>10372600</v>
      </c>
      <c r="CW275">
        <v>6081600</v>
      </c>
      <c r="CX275">
        <v>8339400</v>
      </c>
      <c r="CY275">
        <v>7275400</v>
      </c>
      <c r="CZ275">
        <v>5852700</v>
      </c>
      <c r="DA275">
        <v>7454700</v>
      </c>
      <c r="DB275">
        <v>11052000</v>
      </c>
      <c r="DC275">
        <v>5763800</v>
      </c>
      <c r="DD275">
        <v>13718400</v>
      </c>
      <c r="DE275">
        <v>13001900</v>
      </c>
      <c r="DF275">
        <v>19612600</v>
      </c>
      <c r="DG275">
        <v>12776600</v>
      </c>
    </row>
    <row r="276" spans="1:277" x14ac:dyDescent="0.25">
      <c r="A276" s="1" t="s">
        <v>139</v>
      </c>
      <c r="B276" t="s">
        <v>1157</v>
      </c>
      <c r="C276" t="s">
        <v>1192</v>
      </c>
      <c r="D276" s="2">
        <f>_xll.BDH(A276, "volume", B276, C276, "Direction", "H", "Period", "M","cols=192;rows=2")</f>
        <v>36556</v>
      </c>
      <c r="E276" s="2">
        <v>36585</v>
      </c>
      <c r="F276" s="2">
        <v>36616</v>
      </c>
      <c r="G276" s="2">
        <v>36644</v>
      </c>
      <c r="H276" s="2">
        <v>36677</v>
      </c>
      <c r="I276" s="2">
        <v>36707</v>
      </c>
      <c r="J276" s="2">
        <v>36738</v>
      </c>
      <c r="K276" s="2">
        <v>36769</v>
      </c>
      <c r="L276" s="2">
        <v>36798</v>
      </c>
      <c r="M276" s="2">
        <v>36830</v>
      </c>
      <c r="N276" s="2">
        <v>36860</v>
      </c>
      <c r="O276" s="2">
        <v>36889</v>
      </c>
      <c r="P276" s="2">
        <v>36922</v>
      </c>
      <c r="Q276" s="2">
        <v>36950</v>
      </c>
      <c r="R276" s="2">
        <v>36980</v>
      </c>
      <c r="S276" s="2">
        <v>37011</v>
      </c>
      <c r="T276" s="2">
        <v>37042</v>
      </c>
      <c r="U276" s="2">
        <v>37071</v>
      </c>
      <c r="V276" s="2">
        <v>37103</v>
      </c>
      <c r="W276" s="2">
        <v>37134</v>
      </c>
      <c r="X276" s="2">
        <v>37162</v>
      </c>
      <c r="Y276" s="2">
        <v>37195</v>
      </c>
      <c r="Z276" s="2">
        <v>37225</v>
      </c>
      <c r="AA276" s="2">
        <v>37256</v>
      </c>
      <c r="AB276" s="2">
        <v>37287</v>
      </c>
      <c r="AC276" s="2">
        <v>37315</v>
      </c>
      <c r="AD276" s="2">
        <v>37344</v>
      </c>
      <c r="AE276" s="2">
        <v>37376</v>
      </c>
      <c r="AF276" s="2">
        <v>37407</v>
      </c>
      <c r="AG276" s="2">
        <v>37435</v>
      </c>
      <c r="AH276" s="2">
        <v>37468</v>
      </c>
      <c r="AI276" s="2">
        <v>37498</v>
      </c>
      <c r="AJ276" s="2">
        <v>37529</v>
      </c>
      <c r="AK276" s="2">
        <v>37560</v>
      </c>
      <c r="AL276" s="2">
        <v>37589</v>
      </c>
      <c r="AM276" s="2">
        <v>37621</v>
      </c>
      <c r="AN276" s="2">
        <v>37652</v>
      </c>
      <c r="AO276" s="2">
        <v>37680</v>
      </c>
      <c r="AP276" s="2">
        <v>37711</v>
      </c>
      <c r="AQ276" s="2">
        <v>37741</v>
      </c>
      <c r="AR276" s="2">
        <v>37771</v>
      </c>
      <c r="AS276" s="2">
        <v>37802</v>
      </c>
      <c r="AT276" s="2">
        <v>37833</v>
      </c>
      <c r="AU276" s="2">
        <v>37862</v>
      </c>
      <c r="AV276" s="2">
        <v>37894</v>
      </c>
      <c r="AW276" s="2">
        <v>37925</v>
      </c>
      <c r="AX276" s="2">
        <v>37953</v>
      </c>
      <c r="AY276" s="2">
        <v>37986</v>
      </c>
      <c r="AZ276" s="2">
        <v>38016</v>
      </c>
      <c r="BA276" s="2">
        <v>38044</v>
      </c>
      <c r="BB276" s="2">
        <v>38077</v>
      </c>
      <c r="BC276" s="2">
        <v>38107</v>
      </c>
      <c r="BD276" s="2">
        <v>38138</v>
      </c>
      <c r="BE276" s="2">
        <v>38168</v>
      </c>
      <c r="BF276" s="2">
        <v>38198</v>
      </c>
      <c r="BG276" s="2">
        <v>38230</v>
      </c>
      <c r="BH276" s="2">
        <v>38260</v>
      </c>
      <c r="BI276" s="2">
        <v>38289</v>
      </c>
      <c r="BJ276" s="2">
        <v>38321</v>
      </c>
      <c r="BK276" s="2">
        <v>38352</v>
      </c>
      <c r="BL276" s="2">
        <v>38383</v>
      </c>
      <c r="BM276" s="2">
        <v>38411</v>
      </c>
      <c r="BN276" s="2">
        <v>38442</v>
      </c>
      <c r="BO276" s="2">
        <v>38471</v>
      </c>
      <c r="BP276" s="2">
        <v>38503</v>
      </c>
      <c r="BQ276" s="2">
        <v>38533</v>
      </c>
      <c r="BR276" s="2">
        <v>38562</v>
      </c>
      <c r="BS276" s="2">
        <v>38595</v>
      </c>
      <c r="BT276" s="2">
        <v>38625</v>
      </c>
      <c r="BU276" s="2">
        <v>38656</v>
      </c>
      <c r="BV276" s="2">
        <v>38686</v>
      </c>
      <c r="BW276" s="2">
        <v>38716</v>
      </c>
      <c r="BX276" s="2">
        <v>38748</v>
      </c>
      <c r="BY276" s="2">
        <v>38776</v>
      </c>
      <c r="BZ276" s="2">
        <v>38807</v>
      </c>
      <c r="CA276" s="2">
        <v>38835</v>
      </c>
      <c r="CB276" s="2">
        <v>38868</v>
      </c>
      <c r="CC276" s="2">
        <v>38898</v>
      </c>
      <c r="CD276" s="2">
        <v>38929</v>
      </c>
      <c r="CE276" s="2">
        <v>38960</v>
      </c>
      <c r="CF276" s="2">
        <v>38989</v>
      </c>
      <c r="CG276" s="2">
        <v>39021</v>
      </c>
      <c r="CH276" s="2">
        <v>39051</v>
      </c>
      <c r="CI276" s="2">
        <v>39080</v>
      </c>
      <c r="CJ276" s="2">
        <v>39113</v>
      </c>
      <c r="CK276" s="2">
        <v>39141</v>
      </c>
      <c r="CL276" s="2">
        <v>39171</v>
      </c>
      <c r="CM276" s="2">
        <v>39202</v>
      </c>
      <c r="CN276" s="2">
        <v>39233</v>
      </c>
      <c r="CO276" s="2">
        <v>39262</v>
      </c>
      <c r="CP276" s="2">
        <v>39294</v>
      </c>
      <c r="CQ276" s="2">
        <v>39325</v>
      </c>
      <c r="CR276" s="2">
        <v>39353</v>
      </c>
      <c r="CS276" s="2">
        <v>39386</v>
      </c>
      <c r="CT276" s="2">
        <v>39416</v>
      </c>
      <c r="CU276" s="2">
        <v>39447</v>
      </c>
      <c r="CV276" s="2">
        <v>39478</v>
      </c>
      <c r="CW276" s="2">
        <v>39507</v>
      </c>
      <c r="CX276" s="2">
        <v>39538</v>
      </c>
      <c r="CY276" s="2">
        <v>39568</v>
      </c>
      <c r="CZ276" s="2">
        <v>39598</v>
      </c>
      <c r="DA276" s="2">
        <v>39629</v>
      </c>
      <c r="DB276" s="2">
        <v>39660</v>
      </c>
      <c r="DC276" s="2">
        <v>39689</v>
      </c>
      <c r="DD276" s="2">
        <v>39721</v>
      </c>
      <c r="DE276" s="2">
        <v>39752</v>
      </c>
      <c r="DF276" s="2">
        <v>39780</v>
      </c>
      <c r="DG276" s="2">
        <v>39813</v>
      </c>
      <c r="DH276" s="2">
        <v>39843</v>
      </c>
      <c r="DI276" s="2">
        <v>39871</v>
      </c>
      <c r="DJ276" s="2">
        <v>39903</v>
      </c>
      <c r="DK276" s="2">
        <v>39933</v>
      </c>
      <c r="DL276" s="2">
        <v>39962</v>
      </c>
      <c r="DM276" s="2">
        <v>39994</v>
      </c>
      <c r="DN276" s="2">
        <v>40025</v>
      </c>
      <c r="DO276" s="2">
        <v>40056</v>
      </c>
      <c r="DP276" s="2">
        <v>40086</v>
      </c>
      <c r="DQ276" s="2">
        <v>40116</v>
      </c>
      <c r="DR276" s="2">
        <v>40147</v>
      </c>
      <c r="DS276" s="2">
        <v>40178</v>
      </c>
      <c r="DT276" s="2">
        <v>40207</v>
      </c>
      <c r="DU276" s="2">
        <v>40235</v>
      </c>
      <c r="DV276" s="2">
        <v>40268</v>
      </c>
      <c r="DW276" s="2">
        <v>40298</v>
      </c>
      <c r="DX276" s="2">
        <v>40329</v>
      </c>
      <c r="DY276" s="2">
        <v>40359</v>
      </c>
      <c r="DZ276" s="2">
        <v>40389</v>
      </c>
      <c r="EA276" s="2">
        <v>40421</v>
      </c>
      <c r="EB276" s="2">
        <v>40451</v>
      </c>
      <c r="EC276" s="2">
        <v>40480</v>
      </c>
      <c r="ED276" s="2">
        <v>40512</v>
      </c>
      <c r="EE276" s="2">
        <v>40543</v>
      </c>
      <c r="EF276" s="2">
        <v>40574</v>
      </c>
      <c r="EG276" s="2">
        <v>40602</v>
      </c>
      <c r="EH276" s="2">
        <v>40633</v>
      </c>
      <c r="EI276" s="2">
        <v>40662</v>
      </c>
      <c r="EJ276" s="2">
        <v>40694</v>
      </c>
      <c r="EK276" s="2">
        <v>40724</v>
      </c>
      <c r="EL276" s="2">
        <v>40753</v>
      </c>
      <c r="EM276" s="2">
        <v>40786</v>
      </c>
      <c r="EN276" s="2">
        <v>40816</v>
      </c>
      <c r="EO276" s="2">
        <v>40847</v>
      </c>
      <c r="EP276" s="2">
        <v>40877</v>
      </c>
      <c r="EQ276" s="2">
        <v>40907</v>
      </c>
      <c r="ER276" s="2">
        <v>40939</v>
      </c>
      <c r="ES276" s="2">
        <v>40968</v>
      </c>
      <c r="ET276" s="2">
        <v>40998</v>
      </c>
      <c r="EU276" s="2">
        <v>41029</v>
      </c>
      <c r="EV276" s="2">
        <v>41060</v>
      </c>
      <c r="EW276" s="2">
        <v>41089</v>
      </c>
      <c r="EX276" s="2">
        <v>41121</v>
      </c>
      <c r="EY276" s="2">
        <v>41152</v>
      </c>
      <c r="EZ276" s="2">
        <v>41180</v>
      </c>
      <c r="FA276" s="2">
        <v>41213</v>
      </c>
      <c r="FB276" s="2">
        <v>41243</v>
      </c>
      <c r="FC276" s="2">
        <v>41274</v>
      </c>
      <c r="FD276" s="2">
        <v>41305</v>
      </c>
      <c r="FE276" s="2">
        <v>41333</v>
      </c>
      <c r="FF276" s="2">
        <v>41362</v>
      </c>
      <c r="FG276" s="2">
        <v>41394</v>
      </c>
      <c r="FH276" s="2">
        <v>41425</v>
      </c>
      <c r="FI276" s="2">
        <v>41453</v>
      </c>
      <c r="FJ276" s="2">
        <v>41486</v>
      </c>
      <c r="FK276" s="2">
        <v>41516</v>
      </c>
      <c r="FL276" s="2">
        <v>41547</v>
      </c>
      <c r="FM276" s="2">
        <v>41578</v>
      </c>
      <c r="FN276" s="2">
        <v>41607</v>
      </c>
      <c r="FO276" s="2">
        <v>41639</v>
      </c>
      <c r="FP276" s="2">
        <v>41670</v>
      </c>
      <c r="FQ276" s="2">
        <v>41698</v>
      </c>
      <c r="FR276" s="2">
        <v>41729</v>
      </c>
      <c r="FS276" s="2">
        <v>41759</v>
      </c>
      <c r="FT276" s="2">
        <v>41789</v>
      </c>
      <c r="FU276" s="2">
        <v>41820</v>
      </c>
      <c r="FV276" s="2">
        <v>41851</v>
      </c>
      <c r="FW276" s="2">
        <v>41880</v>
      </c>
      <c r="FX276" s="2">
        <v>41912</v>
      </c>
      <c r="FY276" s="2">
        <v>41943</v>
      </c>
      <c r="FZ276" s="2">
        <v>41971</v>
      </c>
      <c r="GA276" s="2">
        <v>42004</v>
      </c>
      <c r="GB276" s="2">
        <v>42034</v>
      </c>
      <c r="GC276" s="2">
        <v>42062</v>
      </c>
      <c r="GD276" s="2">
        <v>42094</v>
      </c>
      <c r="GE276" s="2">
        <v>42124</v>
      </c>
      <c r="GF276" s="2">
        <v>42153</v>
      </c>
      <c r="GG276" s="2">
        <v>42185</v>
      </c>
      <c r="GH276" s="2">
        <v>42216</v>
      </c>
      <c r="GI276" s="2">
        <v>42247</v>
      </c>
      <c r="GJ276" s="2">
        <v>42277</v>
      </c>
      <c r="GK276" s="2">
        <v>42307</v>
      </c>
      <c r="GL276" s="2">
        <v>42338</v>
      </c>
      <c r="GM276" s="2">
        <v>42369</v>
      </c>
    </row>
    <row r="277" spans="1:277" x14ac:dyDescent="0.25">
      <c r="A277" s="4"/>
      <c r="D277" s="3">
        <v>6709300</v>
      </c>
      <c r="E277">
        <v>7149900</v>
      </c>
      <c r="F277">
        <v>8657800</v>
      </c>
      <c r="G277">
        <v>5565800</v>
      </c>
      <c r="H277">
        <v>8044500</v>
      </c>
      <c r="I277">
        <v>4547200</v>
      </c>
      <c r="J277">
        <v>3310500</v>
      </c>
      <c r="K277">
        <v>3255000</v>
      </c>
      <c r="L277">
        <v>5561600</v>
      </c>
      <c r="M277">
        <v>3137100</v>
      </c>
      <c r="N277">
        <v>3121600</v>
      </c>
      <c r="O277">
        <v>7685300</v>
      </c>
      <c r="P277">
        <v>8028000</v>
      </c>
      <c r="Q277">
        <v>4190500</v>
      </c>
      <c r="R277">
        <v>4255200</v>
      </c>
      <c r="S277">
        <v>3871600</v>
      </c>
      <c r="T277">
        <v>4951100</v>
      </c>
      <c r="U277">
        <v>5225700</v>
      </c>
      <c r="V277">
        <v>3905300</v>
      </c>
      <c r="W277">
        <v>2544700</v>
      </c>
      <c r="X277">
        <v>5070500</v>
      </c>
      <c r="Y277">
        <v>6319300</v>
      </c>
      <c r="Z277">
        <v>3684400</v>
      </c>
      <c r="AA277">
        <v>5429900</v>
      </c>
      <c r="AB277">
        <v>4041800</v>
      </c>
      <c r="AC277">
        <v>3160300</v>
      </c>
      <c r="AD277">
        <v>5331100</v>
      </c>
      <c r="AE277">
        <v>5218800</v>
      </c>
      <c r="AF277">
        <v>4977400</v>
      </c>
      <c r="AG277">
        <v>4576800</v>
      </c>
      <c r="AH277">
        <v>8848700</v>
      </c>
      <c r="AI277">
        <v>6029600</v>
      </c>
      <c r="AJ277">
        <v>5324600</v>
      </c>
      <c r="AK277">
        <v>6647700</v>
      </c>
      <c r="AL277">
        <v>6006400</v>
      </c>
      <c r="AM277">
        <v>8932100</v>
      </c>
      <c r="AN277">
        <v>7937800</v>
      </c>
      <c r="AO277">
        <v>9091800</v>
      </c>
      <c r="AP277">
        <v>7100200</v>
      </c>
      <c r="AQ277">
        <v>3776800</v>
      </c>
      <c r="AR277">
        <v>5839300</v>
      </c>
      <c r="AS277">
        <v>9458100</v>
      </c>
      <c r="AT277">
        <v>9590800</v>
      </c>
      <c r="AU277">
        <v>6114700</v>
      </c>
      <c r="AV277">
        <v>11385500</v>
      </c>
      <c r="AW277">
        <v>7176900</v>
      </c>
      <c r="AX277">
        <v>4500500</v>
      </c>
      <c r="AY277">
        <v>13001000</v>
      </c>
      <c r="AZ277">
        <v>13848800</v>
      </c>
      <c r="BA277">
        <v>10452700</v>
      </c>
      <c r="BB277">
        <v>12264900</v>
      </c>
      <c r="BC277">
        <v>9491600</v>
      </c>
      <c r="BD277">
        <v>10728800</v>
      </c>
      <c r="BE277">
        <v>17233800</v>
      </c>
      <c r="BF277">
        <v>28854100</v>
      </c>
      <c r="BG277">
        <v>17125000</v>
      </c>
      <c r="BH277">
        <v>15716000</v>
      </c>
      <c r="BI277">
        <v>21399000</v>
      </c>
      <c r="BJ277">
        <v>16923600</v>
      </c>
      <c r="BK277">
        <v>16327600</v>
      </c>
      <c r="BL277">
        <v>20472900</v>
      </c>
      <c r="BM277">
        <v>23659900</v>
      </c>
      <c r="BN277">
        <v>29832500</v>
      </c>
      <c r="BO277">
        <v>39949400</v>
      </c>
      <c r="BP277">
        <v>31657800</v>
      </c>
      <c r="BQ277">
        <v>30167600</v>
      </c>
      <c r="BR277">
        <v>28937300</v>
      </c>
      <c r="BS277">
        <v>26619100</v>
      </c>
      <c r="BT277">
        <v>17662400</v>
      </c>
      <c r="BU277">
        <v>23428300</v>
      </c>
      <c r="BV277">
        <v>17402200</v>
      </c>
      <c r="BW277">
        <v>15091800</v>
      </c>
      <c r="BX277">
        <v>37158400</v>
      </c>
      <c r="BY277">
        <v>31306300</v>
      </c>
      <c r="BZ277">
        <v>28839600</v>
      </c>
      <c r="CA277">
        <v>33472400</v>
      </c>
      <c r="CB277">
        <v>61372800</v>
      </c>
      <c r="CC277">
        <v>60391700</v>
      </c>
      <c r="CD277">
        <v>41127700</v>
      </c>
      <c r="CE277">
        <v>32980600</v>
      </c>
      <c r="CF277">
        <v>29507200</v>
      </c>
      <c r="CG277">
        <v>37961200</v>
      </c>
      <c r="CH277">
        <v>30281100</v>
      </c>
      <c r="CI277">
        <v>33843200</v>
      </c>
      <c r="CJ277">
        <v>33835100</v>
      </c>
      <c r="CK277">
        <v>26462200</v>
      </c>
      <c r="CL277">
        <v>28002500</v>
      </c>
      <c r="CM277">
        <v>21887300</v>
      </c>
      <c r="CN277">
        <v>22788600</v>
      </c>
      <c r="CO277">
        <v>20571600</v>
      </c>
      <c r="CP277">
        <v>21973200</v>
      </c>
      <c r="CQ277">
        <v>26865600</v>
      </c>
      <c r="CR277">
        <v>14907500</v>
      </c>
      <c r="CS277">
        <v>21456700</v>
      </c>
      <c r="CT277">
        <v>17915400</v>
      </c>
      <c r="CU277">
        <v>15307000</v>
      </c>
      <c r="CV277">
        <v>25126800</v>
      </c>
      <c r="CW277">
        <v>14578100</v>
      </c>
      <c r="CX277">
        <v>16925900</v>
      </c>
      <c r="CY277">
        <v>17375300</v>
      </c>
      <c r="CZ277">
        <v>12589400</v>
      </c>
      <c r="DA277">
        <v>12484500</v>
      </c>
      <c r="DB277">
        <v>16193200</v>
      </c>
      <c r="DC277">
        <v>10460100</v>
      </c>
      <c r="DD277">
        <v>17694400</v>
      </c>
      <c r="DE277">
        <v>23444000</v>
      </c>
      <c r="DF277">
        <v>15155000</v>
      </c>
      <c r="DG277">
        <v>13196900</v>
      </c>
      <c r="DH277">
        <v>17526400</v>
      </c>
      <c r="DI277">
        <v>18568300</v>
      </c>
      <c r="DJ277">
        <v>21026800</v>
      </c>
      <c r="DK277">
        <v>13255200</v>
      </c>
      <c r="DL277">
        <v>17254900</v>
      </c>
      <c r="DM277">
        <v>16122600</v>
      </c>
      <c r="DN277">
        <v>16336900</v>
      </c>
      <c r="DO277">
        <v>15087700</v>
      </c>
      <c r="DP277">
        <v>17891500</v>
      </c>
      <c r="DQ277">
        <v>16967900</v>
      </c>
      <c r="DR277">
        <v>12127300</v>
      </c>
      <c r="DS277">
        <v>13077000</v>
      </c>
      <c r="DT277">
        <v>13340100</v>
      </c>
      <c r="DU277">
        <v>12150800</v>
      </c>
      <c r="DV277">
        <v>12962500</v>
      </c>
      <c r="DW277">
        <v>11586100</v>
      </c>
      <c r="DX277">
        <v>15131100</v>
      </c>
      <c r="DY277">
        <v>14703500</v>
      </c>
      <c r="DZ277">
        <v>12114800</v>
      </c>
      <c r="EA277">
        <v>12082700</v>
      </c>
      <c r="EB277">
        <v>9128381</v>
      </c>
      <c r="EC277">
        <v>9923139</v>
      </c>
      <c r="ED277">
        <v>10455868</v>
      </c>
      <c r="EE277">
        <v>7731159</v>
      </c>
      <c r="EF277">
        <v>10388835</v>
      </c>
      <c r="EG277">
        <v>6744232</v>
      </c>
      <c r="EH277">
        <v>7889640</v>
      </c>
      <c r="EI277">
        <v>6506783</v>
      </c>
      <c r="EJ277">
        <v>12319264</v>
      </c>
      <c r="EK277">
        <v>12530194</v>
      </c>
      <c r="EL277">
        <v>17715083</v>
      </c>
      <c r="EM277">
        <v>18102454</v>
      </c>
      <c r="EN277">
        <v>17680992</v>
      </c>
      <c r="EO277">
        <v>18203072</v>
      </c>
      <c r="EP277">
        <v>12755274</v>
      </c>
      <c r="EQ277">
        <v>9216056</v>
      </c>
      <c r="ER277">
        <v>10040212</v>
      </c>
      <c r="ES277">
        <v>9180408</v>
      </c>
      <c r="ET277">
        <v>11655477</v>
      </c>
      <c r="EU277">
        <v>10236514</v>
      </c>
      <c r="EV277">
        <v>9336079</v>
      </c>
      <c r="EW277">
        <v>12527927</v>
      </c>
      <c r="EX277">
        <v>9275866</v>
      </c>
      <c r="EY277">
        <v>7430845</v>
      </c>
      <c r="EZ277">
        <v>7943526</v>
      </c>
      <c r="FA277">
        <v>8871326</v>
      </c>
      <c r="FB277">
        <v>7955619</v>
      </c>
      <c r="FC277">
        <v>6882252</v>
      </c>
      <c r="FD277">
        <v>9677398</v>
      </c>
      <c r="FE277">
        <v>7463058</v>
      </c>
      <c r="FF277">
        <v>7787502</v>
      </c>
      <c r="FG277">
        <v>10842861</v>
      </c>
      <c r="FH277">
        <v>11848875</v>
      </c>
      <c r="FI277">
        <v>9289042</v>
      </c>
      <c r="FJ277">
        <v>9643519</v>
      </c>
      <c r="FK277">
        <v>6642240</v>
      </c>
      <c r="FL277">
        <v>6011199</v>
      </c>
      <c r="FM277">
        <v>8819499</v>
      </c>
      <c r="FN277">
        <v>4545209</v>
      </c>
      <c r="FO277">
        <v>4902278</v>
      </c>
      <c r="FP277">
        <v>6440346</v>
      </c>
      <c r="FQ277">
        <v>4749117</v>
      </c>
      <c r="FR277">
        <v>5363492</v>
      </c>
      <c r="FS277">
        <v>10351331</v>
      </c>
      <c r="FT277">
        <v>5334024</v>
      </c>
      <c r="FU277">
        <v>5317427</v>
      </c>
      <c r="FV277">
        <v>6112021</v>
      </c>
      <c r="FW277">
        <v>4767568</v>
      </c>
      <c r="FX277">
        <v>4597148</v>
      </c>
      <c r="FY277">
        <v>8253496</v>
      </c>
      <c r="FZ277">
        <v>4443800</v>
      </c>
      <c r="GA277">
        <v>5709797</v>
      </c>
      <c r="GB277">
        <v>6324656</v>
      </c>
      <c r="GC277">
        <v>4186597</v>
      </c>
      <c r="GD277">
        <v>4998990</v>
      </c>
      <c r="GE277">
        <v>6025010</v>
      </c>
      <c r="GF277">
        <v>5012082</v>
      </c>
      <c r="GG277">
        <v>5128325</v>
      </c>
      <c r="GH277">
        <v>21967479</v>
      </c>
      <c r="GI277">
        <v>8492826</v>
      </c>
      <c r="GJ277">
        <v>7226870</v>
      </c>
      <c r="GK277">
        <v>12824581</v>
      </c>
      <c r="GL277">
        <v>10629296</v>
      </c>
      <c r="GM277">
        <v>19012981</v>
      </c>
    </row>
    <row r="278" spans="1:277" x14ac:dyDescent="0.25">
      <c r="A278" s="1" t="s">
        <v>140</v>
      </c>
      <c r="B278" t="s">
        <v>1157</v>
      </c>
      <c r="C278" t="s">
        <v>1192</v>
      </c>
      <c r="D278" s="2">
        <f>_xll.BDH(A278, "volume", B278, C278, "Direction", "H", "Period", "M","cols=192;rows=2")</f>
        <v>36556</v>
      </c>
      <c r="E278" s="2">
        <v>36585</v>
      </c>
      <c r="F278" s="2">
        <v>36616</v>
      </c>
      <c r="G278" s="2">
        <v>36644</v>
      </c>
      <c r="H278" s="2">
        <v>36677</v>
      </c>
      <c r="I278" s="2">
        <v>36707</v>
      </c>
      <c r="J278" s="2">
        <v>36738</v>
      </c>
      <c r="K278" s="2">
        <v>36769</v>
      </c>
      <c r="L278" s="2">
        <v>36798</v>
      </c>
      <c r="M278" s="2">
        <v>36830</v>
      </c>
      <c r="N278" s="2">
        <v>36860</v>
      </c>
      <c r="O278" s="2">
        <v>36889</v>
      </c>
      <c r="P278" s="2">
        <v>36922</v>
      </c>
      <c r="Q278" s="2">
        <v>36950</v>
      </c>
      <c r="R278" s="2">
        <v>36980</v>
      </c>
      <c r="S278" s="2">
        <v>37011</v>
      </c>
      <c r="T278" s="2">
        <v>37042</v>
      </c>
      <c r="U278" s="2">
        <v>37071</v>
      </c>
      <c r="V278" s="2">
        <v>37103</v>
      </c>
      <c r="W278" s="2">
        <v>37134</v>
      </c>
      <c r="X278" s="2">
        <v>37162</v>
      </c>
      <c r="Y278" s="2">
        <v>37195</v>
      </c>
      <c r="Z278" s="2">
        <v>37225</v>
      </c>
      <c r="AA278" s="2">
        <v>37256</v>
      </c>
      <c r="AB278" s="2">
        <v>37287</v>
      </c>
      <c r="AC278" s="2">
        <v>37315</v>
      </c>
      <c r="AD278" s="2">
        <v>37344</v>
      </c>
      <c r="AE278" s="2">
        <v>37376</v>
      </c>
      <c r="AF278" s="2">
        <v>37407</v>
      </c>
      <c r="AG278" s="2">
        <v>37435</v>
      </c>
      <c r="AH278" s="2">
        <v>37468</v>
      </c>
      <c r="AI278" s="2">
        <v>37498</v>
      </c>
      <c r="AJ278" s="2">
        <v>37529</v>
      </c>
      <c r="AK278" s="2">
        <v>37560</v>
      </c>
      <c r="AL278" s="2">
        <v>37589</v>
      </c>
      <c r="AM278" s="2">
        <v>37621</v>
      </c>
      <c r="AN278" s="2">
        <v>37652</v>
      </c>
      <c r="AO278" s="2">
        <v>37680</v>
      </c>
      <c r="AP278" s="2">
        <v>37711</v>
      </c>
      <c r="AQ278" s="2">
        <v>37741</v>
      </c>
      <c r="AR278" s="2">
        <v>37771</v>
      </c>
      <c r="AS278" s="2">
        <v>37802</v>
      </c>
      <c r="AT278" s="2">
        <v>37833</v>
      </c>
      <c r="AU278" s="2">
        <v>37862</v>
      </c>
      <c r="AV278" s="2">
        <v>37894</v>
      </c>
      <c r="AW278" s="2">
        <v>37925</v>
      </c>
      <c r="AX278" s="2">
        <v>37953</v>
      </c>
      <c r="AY278" s="2">
        <v>37986</v>
      </c>
      <c r="AZ278" s="2">
        <v>38016</v>
      </c>
      <c r="BA278" s="2">
        <v>38044</v>
      </c>
      <c r="BB278" s="2">
        <v>38077</v>
      </c>
      <c r="BC278" s="2">
        <v>38107</v>
      </c>
      <c r="BD278" s="2">
        <v>38138</v>
      </c>
      <c r="BE278" s="2">
        <v>38168</v>
      </c>
      <c r="BF278" s="2">
        <v>38198</v>
      </c>
      <c r="BG278" s="2">
        <v>38230</v>
      </c>
      <c r="BH278" s="2">
        <v>38260</v>
      </c>
      <c r="BI278" s="2">
        <v>38289</v>
      </c>
      <c r="BJ278" s="2">
        <v>38321</v>
      </c>
      <c r="BK278" s="2">
        <v>38352</v>
      </c>
      <c r="BL278" s="2">
        <v>38383</v>
      </c>
      <c r="BM278" s="2">
        <v>38411</v>
      </c>
      <c r="BN278" s="2">
        <v>38442</v>
      </c>
      <c r="BO278" s="2">
        <v>38471</v>
      </c>
      <c r="BP278" s="2">
        <v>38503</v>
      </c>
      <c r="BQ278" s="2">
        <v>38533</v>
      </c>
      <c r="BR278" s="2">
        <v>38562</v>
      </c>
      <c r="BS278" s="2">
        <v>38595</v>
      </c>
      <c r="BT278" s="2">
        <v>38625</v>
      </c>
      <c r="BU278" s="2">
        <v>38656</v>
      </c>
      <c r="BV278" s="2">
        <v>38686</v>
      </c>
      <c r="BW278" s="2">
        <v>38716</v>
      </c>
      <c r="BX278" s="2">
        <v>38748</v>
      </c>
      <c r="BY278" s="2">
        <v>38776</v>
      </c>
      <c r="BZ278" s="2">
        <v>38807</v>
      </c>
      <c r="CA278" s="2">
        <v>38835</v>
      </c>
      <c r="CB278" s="2">
        <v>38868</v>
      </c>
      <c r="CC278" s="2">
        <v>38898</v>
      </c>
      <c r="CD278" s="2">
        <v>38929</v>
      </c>
      <c r="CE278" s="2">
        <v>38960</v>
      </c>
      <c r="CF278" s="2">
        <v>38989</v>
      </c>
      <c r="CG278" s="2">
        <v>39021</v>
      </c>
      <c r="CH278" s="2">
        <v>39051</v>
      </c>
      <c r="CI278" s="2">
        <v>39080</v>
      </c>
      <c r="CJ278" s="2">
        <v>39113</v>
      </c>
      <c r="CK278" s="2">
        <v>39141</v>
      </c>
      <c r="CL278" s="2">
        <v>39171</v>
      </c>
      <c r="CM278" s="2">
        <v>39202</v>
      </c>
      <c r="CN278" s="2">
        <v>39233</v>
      </c>
      <c r="CO278" s="2">
        <v>39262</v>
      </c>
      <c r="CP278" s="2">
        <v>39294</v>
      </c>
      <c r="CQ278" s="2">
        <v>39325</v>
      </c>
      <c r="CR278" s="2">
        <v>39353</v>
      </c>
      <c r="CS278" s="2">
        <v>39386</v>
      </c>
      <c r="CT278" s="2">
        <v>39416</v>
      </c>
      <c r="CU278" s="2">
        <v>39447</v>
      </c>
      <c r="CV278" s="2">
        <v>39478</v>
      </c>
      <c r="CW278" s="2">
        <v>39507</v>
      </c>
      <c r="CX278" s="2">
        <v>39538</v>
      </c>
      <c r="CY278" s="2">
        <v>39568</v>
      </c>
      <c r="CZ278" s="2">
        <v>39598</v>
      </c>
      <c r="DA278" s="2">
        <v>39629</v>
      </c>
      <c r="DB278" s="2">
        <v>39660</v>
      </c>
      <c r="DC278" s="2">
        <v>39689</v>
      </c>
      <c r="DD278" s="2">
        <v>39721</v>
      </c>
      <c r="DE278" s="2">
        <v>39752</v>
      </c>
      <c r="DF278" s="2">
        <v>39780</v>
      </c>
      <c r="DG278" s="2">
        <v>39813</v>
      </c>
      <c r="DH278" s="2">
        <v>39843</v>
      </c>
      <c r="DI278" s="2">
        <v>39871</v>
      </c>
      <c r="DJ278" s="2">
        <v>39903</v>
      </c>
      <c r="DK278" s="2">
        <v>39933</v>
      </c>
      <c r="DL278" s="2">
        <v>39962</v>
      </c>
      <c r="DM278" s="2">
        <v>39994</v>
      </c>
      <c r="DN278" s="2">
        <v>40025</v>
      </c>
      <c r="DO278" s="2">
        <v>40056</v>
      </c>
      <c r="DP278" s="2">
        <v>40086</v>
      </c>
      <c r="DQ278" s="2">
        <v>40116</v>
      </c>
      <c r="DR278" s="2">
        <v>40147</v>
      </c>
      <c r="DS278" s="2">
        <v>40178</v>
      </c>
      <c r="DT278" s="2">
        <v>40207</v>
      </c>
      <c r="DU278" s="2">
        <v>40235</v>
      </c>
      <c r="DV278" s="2">
        <v>40268</v>
      </c>
      <c r="DW278" s="2">
        <v>40298</v>
      </c>
      <c r="DX278" s="2">
        <v>40329</v>
      </c>
      <c r="DY278" s="2">
        <v>40359</v>
      </c>
      <c r="DZ278" s="2">
        <v>40389</v>
      </c>
      <c r="EA278" s="2">
        <v>40421</v>
      </c>
      <c r="EB278" s="2">
        <v>40451</v>
      </c>
      <c r="EC278" s="2">
        <v>40480</v>
      </c>
      <c r="ED278" s="2">
        <v>40512</v>
      </c>
      <c r="EE278" s="2">
        <v>40543</v>
      </c>
      <c r="EF278" s="2">
        <v>40574</v>
      </c>
      <c r="EG278" s="2">
        <v>40602</v>
      </c>
      <c r="EH278" s="2">
        <v>40633</v>
      </c>
      <c r="EI278" s="2">
        <v>40662</v>
      </c>
      <c r="EJ278" s="2">
        <v>40694</v>
      </c>
      <c r="EK278" s="2">
        <v>40724</v>
      </c>
      <c r="EL278" s="2">
        <v>40753</v>
      </c>
      <c r="EM278" s="2">
        <v>40786</v>
      </c>
      <c r="EN278" s="2">
        <v>40816</v>
      </c>
      <c r="EO278" s="2">
        <v>40847</v>
      </c>
      <c r="EP278" s="2">
        <v>40877</v>
      </c>
      <c r="EQ278" s="2">
        <v>40907</v>
      </c>
      <c r="ER278" s="2">
        <v>40939</v>
      </c>
      <c r="ES278" s="2">
        <v>40968</v>
      </c>
      <c r="ET278" s="2">
        <v>40998</v>
      </c>
      <c r="EU278" s="2">
        <v>41029</v>
      </c>
      <c r="EV278" s="2">
        <v>41060</v>
      </c>
      <c r="EW278" s="2">
        <v>41089</v>
      </c>
      <c r="EX278" s="2">
        <v>41121</v>
      </c>
      <c r="EY278" s="2">
        <v>41152</v>
      </c>
      <c r="EZ278" s="2">
        <v>41180</v>
      </c>
      <c r="FA278" s="2">
        <v>41213</v>
      </c>
      <c r="FB278" s="2">
        <v>41243</v>
      </c>
      <c r="FC278" s="2">
        <v>41274</v>
      </c>
      <c r="FD278" s="2">
        <v>41305</v>
      </c>
      <c r="FE278" s="2">
        <v>41333</v>
      </c>
      <c r="FF278" s="2">
        <v>41362</v>
      </c>
      <c r="FG278" s="2">
        <v>41394</v>
      </c>
      <c r="FH278" s="2">
        <v>41425</v>
      </c>
      <c r="FI278" s="2">
        <v>41453</v>
      </c>
      <c r="FJ278" s="2">
        <v>41486</v>
      </c>
      <c r="FK278" s="2">
        <v>41516</v>
      </c>
      <c r="FL278" s="2">
        <v>41547</v>
      </c>
      <c r="FM278" s="2">
        <v>41578</v>
      </c>
      <c r="FN278" s="2">
        <v>41607</v>
      </c>
      <c r="FO278" s="2">
        <v>41639</v>
      </c>
      <c r="FP278" s="2">
        <v>41670</v>
      </c>
      <c r="FQ278" s="2">
        <v>41698</v>
      </c>
      <c r="FR278" s="2">
        <v>41729</v>
      </c>
      <c r="FS278" s="2">
        <v>41759</v>
      </c>
      <c r="FT278" s="2">
        <v>41789</v>
      </c>
      <c r="FU278" s="2">
        <v>41820</v>
      </c>
      <c r="FV278" s="2">
        <v>41851</v>
      </c>
      <c r="FW278" s="2">
        <v>41880</v>
      </c>
      <c r="FX278" s="2">
        <v>41912</v>
      </c>
      <c r="FY278" s="2">
        <v>41943</v>
      </c>
      <c r="FZ278" s="2">
        <v>41971</v>
      </c>
      <c r="GA278" s="2">
        <v>42004</v>
      </c>
      <c r="GB278" s="2">
        <v>42034</v>
      </c>
      <c r="GC278" s="2">
        <v>42062</v>
      </c>
      <c r="GD278" s="2">
        <v>42094</v>
      </c>
      <c r="GE278" s="2">
        <v>42124</v>
      </c>
      <c r="GF278" s="2">
        <v>42153</v>
      </c>
      <c r="GG278" s="2">
        <v>42185</v>
      </c>
      <c r="GH278" s="2">
        <v>42216</v>
      </c>
      <c r="GI278" s="2">
        <v>42247</v>
      </c>
      <c r="GJ278" s="2">
        <v>42277</v>
      </c>
      <c r="GK278" s="2">
        <v>42307</v>
      </c>
      <c r="GL278" s="2">
        <v>42338</v>
      </c>
      <c r="GM278" s="2">
        <v>42369</v>
      </c>
    </row>
    <row r="279" spans="1:277" x14ac:dyDescent="0.25">
      <c r="A279" s="4"/>
      <c r="D279" s="3">
        <v>54739000</v>
      </c>
      <c r="E279">
        <v>28980400</v>
      </c>
      <c r="F279">
        <v>56776800</v>
      </c>
      <c r="G279">
        <v>76103600</v>
      </c>
      <c r="H279">
        <v>56681600</v>
      </c>
      <c r="I279">
        <v>38617800</v>
      </c>
      <c r="J279">
        <v>43473200</v>
      </c>
      <c r="K279">
        <v>31875200</v>
      </c>
      <c r="L279">
        <v>44271200</v>
      </c>
      <c r="M279">
        <v>52790800</v>
      </c>
      <c r="N279">
        <v>46847000</v>
      </c>
      <c r="O279">
        <v>40945400</v>
      </c>
      <c r="P279">
        <v>57607600</v>
      </c>
      <c r="Q279">
        <v>53443200</v>
      </c>
      <c r="R279">
        <v>55452200</v>
      </c>
      <c r="S279">
        <v>68787800</v>
      </c>
      <c r="T279">
        <v>40939800</v>
      </c>
      <c r="U279">
        <v>34988400</v>
      </c>
      <c r="V279">
        <v>34650800</v>
      </c>
      <c r="W279">
        <v>32255800</v>
      </c>
      <c r="X279">
        <v>55496600</v>
      </c>
      <c r="Y279">
        <v>47869200</v>
      </c>
      <c r="Z279">
        <v>32628800</v>
      </c>
      <c r="AA279">
        <v>37587000</v>
      </c>
      <c r="AB279">
        <v>44869400</v>
      </c>
      <c r="AC279">
        <v>35592800</v>
      </c>
      <c r="AD279">
        <v>44010200</v>
      </c>
      <c r="AE279">
        <v>42333600</v>
      </c>
      <c r="AF279">
        <v>45934400</v>
      </c>
      <c r="AG279">
        <v>71106400</v>
      </c>
      <c r="AH279">
        <v>59157800</v>
      </c>
      <c r="AI279">
        <v>51441800</v>
      </c>
      <c r="AJ279">
        <v>46087400</v>
      </c>
      <c r="AK279">
        <v>55937000</v>
      </c>
      <c r="AL279">
        <v>40956200</v>
      </c>
      <c r="AM279">
        <v>47191600</v>
      </c>
      <c r="AN279">
        <v>38267200</v>
      </c>
      <c r="AO279">
        <v>37188200</v>
      </c>
      <c r="AP279">
        <v>56059400</v>
      </c>
      <c r="AQ279">
        <v>63264400</v>
      </c>
      <c r="AR279">
        <v>49674800</v>
      </c>
      <c r="AS279">
        <v>44571200</v>
      </c>
      <c r="AT279">
        <v>39645000</v>
      </c>
      <c r="AU279">
        <v>32441200</v>
      </c>
      <c r="AV279">
        <v>35875400</v>
      </c>
      <c r="AW279">
        <v>35778000</v>
      </c>
      <c r="AX279">
        <v>28614200</v>
      </c>
      <c r="AY279">
        <v>63158200</v>
      </c>
      <c r="AZ279">
        <v>50574800</v>
      </c>
      <c r="BA279">
        <v>51837800</v>
      </c>
      <c r="BB279">
        <v>55961000</v>
      </c>
      <c r="BC279">
        <v>45384400</v>
      </c>
      <c r="BD279">
        <v>55028400</v>
      </c>
      <c r="BE279">
        <v>41100000</v>
      </c>
      <c r="BF279">
        <v>37893100</v>
      </c>
      <c r="BG279">
        <v>36602400</v>
      </c>
      <c r="BH279">
        <v>42247500</v>
      </c>
      <c r="BI279">
        <v>67536800</v>
      </c>
      <c r="BJ279">
        <v>61459200</v>
      </c>
      <c r="BK279">
        <v>68084200</v>
      </c>
      <c r="BL279">
        <v>45736900</v>
      </c>
      <c r="BM279">
        <v>35452700</v>
      </c>
      <c r="BN279">
        <v>38738400</v>
      </c>
      <c r="BO279">
        <v>40308600</v>
      </c>
      <c r="BP279">
        <v>43451300</v>
      </c>
      <c r="BQ279">
        <v>56078100</v>
      </c>
      <c r="BR279">
        <v>95939200</v>
      </c>
      <c r="BS279">
        <v>51054200</v>
      </c>
      <c r="BT279">
        <v>105801400</v>
      </c>
      <c r="BU279">
        <v>55687800</v>
      </c>
      <c r="BV279">
        <v>58261900</v>
      </c>
      <c r="BW279">
        <v>36490800</v>
      </c>
      <c r="BX279">
        <v>29483400</v>
      </c>
      <c r="BY279">
        <v>30993600</v>
      </c>
      <c r="BZ279">
        <v>35084600</v>
      </c>
      <c r="CA279">
        <v>33066100</v>
      </c>
      <c r="CB279">
        <v>34811900</v>
      </c>
      <c r="CC279">
        <v>32821800</v>
      </c>
      <c r="CD279">
        <v>31882300</v>
      </c>
      <c r="CE279">
        <v>41725900</v>
      </c>
      <c r="CF279">
        <v>24251300</v>
      </c>
      <c r="CG279">
        <v>36451000</v>
      </c>
      <c r="CH279">
        <v>32938200</v>
      </c>
      <c r="CI279">
        <v>22301900</v>
      </c>
      <c r="CJ279">
        <v>25373400</v>
      </c>
      <c r="CK279">
        <v>38952400</v>
      </c>
      <c r="CL279">
        <v>27957200</v>
      </c>
      <c r="CM279">
        <v>22929700</v>
      </c>
      <c r="CN279">
        <v>45750200</v>
      </c>
      <c r="CO279">
        <v>29691000</v>
      </c>
      <c r="CP279">
        <v>37960800</v>
      </c>
      <c r="CQ279">
        <v>41391400</v>
      </c>
      <c r="CR279">
        <v>26521500</v>
      </c>
      <c r="CS279">
        <v>26065700</v>
      </c>
      <c r="CT279">
        <v>26297000</v>
      </c>
      <c r="CU279">
        <v>27356400</v>
      </c>
      <c r="CV279">
        <v>46896600</v>
      </c>
      <c r="CW279">
        <v>36312100</v>
      </c>
      <c r="CX279">
        <v>27414600</v>
      </c>
      <c r="CY279">
        <v>24501100</v>
      </c>
      <c r="CZ279">
        <v>22288100</v>
      </c>
      <c r="DA279">
        <v>24153800</v>
      </c>
      <c r="DB279">
        <v>28842900</v>
      </c>
      <c r="DC279">
        <v>22201900</v>
      </c>
      <c r="DD279">
        <v>24151000</v>
      </c>
      <c r="DE279">
        <v>41782300</v>
      </c>
      <c r="DF279">
        <v>31452400</v>
      </c>
      <c r="DG279">
        <v>25655900</v>
      </c>
      <c r="DH279">
        <v>25320600</v>
      </c>
      <c r="DI279">
        <v>30808100</v>
      </c>
      <c r="DJ279">
        <v>37844500</v>
      </c>
      <c r="DK279">
        <v>25785500</v>
      </c>
      <c r="DL279">
        <v>31895400</v>
      </c>
      <c r="DM279">
        <v>24719500</v>
      </c>
      <c r="DN279">
        <v>22867500</v>
      </c>
      <c r="DO279">
        <v>18655800</v>
      </c>
      <c r="DP279">
        <v>26770400</v>
      </c>
      <c r="DQ279">
        <v>34071400</v>
      </c>
      <c r="DR279">
        <v>22541000</v>
      </c>
      <c r="DS279">
        <v>21585400</v>
      </c>
      <c r="DT279">
        <v>26439800</v>
      </c>
      <c r="DU279">
        <v>24835400</v>
      </c>
      <c r="DV279">
        <v>20714300</v>
      </c>
      <c r="DW279">
        <v>31021000</v>
      </c>
      <c r="DX279">
        <v>41170700</v>
      </c>
      <c r="DY279">
        <v>31885100</v>
      </c>
      <c r="DZ279">
        <v>22543500</v>
      </c>
      <c r="EA279">
        <v>20697400</v>
      </c>
      <c r="EB279">
        <v>19122152</v>
      </c>
      <c r="EC279">
        <v>28823253</v>
      </c>
      <c r="ED279">
        <v>21257894</v>
      </c>
      <c r="EE279">
        <v>15317432</v>
      </c>
      <c r="EF279">
        <v>17990567</v>
      </c>
      <c r="EG279">
        <v>26993750</v>
      </c>
      <c r="EH279">
        <v>19375942</v>
      </c>
      <c r="EI279">
        <v>15573375</v>
      </c>
      <c r="EJ279">
        <v>21460398</v>
      </c>
      <c r="EK279">
        <v>17237940</v>
      </c>
      <c r="EL279">
        <v>16321839</v>
      </c>
      <c r="EM279">
        <v>33407329</v>
      </c>
      <c r="EN279">
        <v>22311313</v>
      </c>
      <c r="EO279">
        <v>28042684</v>
      </c>
      <c r="EP279">
        <v>27972744</v>
      </c>
      <c r="EQ279">
        <v>26859704</v>
      </c>
      <c r="ER279">
        <v>27500955</v>
      </c>
      <c r="ES279">
        <v>32013645</v>
      </c>
      <c r="ET279">
        <v>17540303</v>
      </c>
      <c r="EU279">
        <v>34498686</v>
      </c>
      <c r="EV279">
        <v>39375160</v>
      </c>
      <c r="EW279">
        <v>22785975</v>
      </c>
      <c r="EX279">
        <v>44914645</v>
      </c>
      <c r="EY279">
        <v>20686597</v>
      </c>
      <c r="EZ279">
        <v>16717142</v>
      </c>
      <c r="FA279">
        <v>20644309</v>
      </c>
      <c r="FB279">
        <v>27453213</v>
      </c>
      <c r="FC279">
        <v>19476975</v>
      </c>
      <c r="FD279">
        <v>40580691</v>
      </c>
      <c r="FE279">
        <v>25238692</v>
      </c>
      <c r="FF279">
        <v>14610124</v>
      </c>
      <c r="FG279">
        <v>22159521</v>
      </c>
      <c r="FH279">
        <v>18687955</v>
      </c>
      <c r="FI279">
        <v>24115318</v>
      </c>
      <c r="FJ279">
        <v>16787256</v>
      </c>
      <c r="FK279">
        <v>18233149</v>
      </c>
      <c r="FL279">
        <v>12999734</v>
      </c>
      <c r="FM279">
        <v>20117608</v>
      </c>
      <c r="FN279">
        <v>19428867</v>
      </c>
      <c r="FO279">
        <v>15295666</v>
      </c>
      <c r="FP279">
        <v>19170894</v>
      </c>
      <c r="FQ279">
        <v>20337975</v>
      </c>
      <c r="FR279">
        <v>19852464</v>
      </c>
      <c r="FS279">
        <v>25402611</v>
      </c>
      <c r="FT279">
        <v>26406963</v>
      </c>
      <c r="FU279">
        <v>20328180</v>
      </c>
      <c r="FV279">
        <v>22516763</v>
      </c>
      <c r="FW279">
        <v>17106644</v>
      </c>
      <c r="FX279">
        <v>19618055</v>
      </c>
      <c r="FY279">
        <v>41316102</v>
      </c>
      <c r="FZ279">
        <v>36921308</v>
      </c>
      <c r="GA279">
        <v>51200470</v>
      </c>
      <c r="GB279">
        <v>51599095</v>
      </c>
      <c r="GC279">
        <v>42627010</v>
      </c>
      <c r="GD279">
        <v>88748338</v>
      </c>
      <c r="GE279">
        <v>52009330</v>
      </c>
      <c r="GF279">
        <v>79377719</v>
      </c>
      <c r="GG279">
        <v>40879742</v>
      </c>
      <c r="GH279">
        <v>30678442</v>
      </c>
      <c r="GI279">
        <v>37234515</v>
      </c>
      <c r="GJ279">
        <v>54422463</v>
      </c>
      <c r="GK279">
        <v>35848909</v>
      </c>
      <c r="GL279">
        <v>47596344</v>
      </c>
      <c r="GM279">
        <v>49150458</v>
      </c>
    </row>
    <row r="280" spans="1:277" x14ac:dyDescent="0.25">
      <c r="A280" s="1" t="s">
        <v>141</v>
      </c>
      <c r="B280" t="s">
        <v>1157</v>
      </c>
      <c r="C280" t="s">
        <v>1199</v>
      </c>
      <c r="D280" s="2">
        <f>_xll.BDH(A280, "volume", B280, C280, "Direction", "H", "Period", "M","cols=274;rows=2")</f>
        <v>36556</v>
      </c>
      <c r="E280" s="2">
        <v>36585</v>
      </c>
      <c r="F280" s="2">
        <v>36616</v>
      </c>
      <c r="G280" s="2">
        <v>36644</v>
      </c>
      <c r="H280" s="2">
        <v>36677</v>
      </c>
      <c r="I280" s="2">
        <v>36707</v>
      </c>
      <c r="J280" s="2">
        <v>36738</v>
      </c>
      <c r="K280" s="2">
        <v>36769</v>
      </c>
      <c r="L280" s="2">
        <v>36798</v>
      </c>
      <c r="M280" s="2">
        <v>36830</v>
      </c>
      <c r="N280" s="2">
        <v>36860</v>
      </c>
      <c r="O280" s="2">
        <v>36889</v>
      </c>
      <c r="P280" s="2">
        <v>36922</v>
      </c>
      <c r="Q280" s="2">
        <v>36950</v>
      </c>
      <c r="R280" s="2">
        <v>36980</v>
      </c>
      <c r="S280" s="2">
        <v>37011</v>
      </c>
      <c r="T280" s="2">
        <v>37042</v>
      </c>
      <c r="U280" s="2">
        <v>37071</v>
      </c>
      <c r="V280" s="2">
        <v>37103</v>
      </c>
      <c r="W280" s="2">
        <v>37134</v>
      </c>
      <c r="X280" s="2">
        <v>37162</v>
      </c>
      <c r="Y280" s="2">
        <v>37195</v>
      </c>
      <c r="Z280" s="2">
        <v>37225</v>
      </c>
      <c r="AA280" s="2">
        <v>37256</v>
      </c>
      <c r="AB280" s="2">
        <v>37287</v>
      </c>
      <c r="AC280" s="2">
        <v>37315</v>
      </c>
      <c r="AD280" s="2">
        <v>37344</v>
      </c>
      <c r="AE280" s="2">
        <v>37376</v>
      </c>
      <c r="AF280" s="2">
        <v>37407</v>
      </c>
      <c r="AG280" s="2">
        <v>37435</v>
      </c>
      <c r="AH280" s="2">
        <v>37468</v>
      </c>
      <c r="AI280" s="2">
        <v>37498</v>
      </c>
      <c r="AJ280" s="2">
        <v>37529</v>
      </c>
      <c r="AK280" s="2">
        <v>37560</v>
      </c>
      <c r="AL280" s="2">
        <v>37589</v>
      </c>
      <c r="AM280" s="2">
        <v>37621</v>
      </c>
      <c r="AN280" s="2">
        <v>37652</v>
      </c>
      <c r="AO280" s="2">
        <v>37680</v>
      </c>
      <c r="AP280" s="2">
        <v>37711</v>
      </c>
      <c r="AQ280" s="2">
        <v>37741</v>
      </c>
      <c r="AR280" s="2">
        <v>37771</v>
      </c>
      <c r="AS280" s="2">
        <v>37802</v>
      </c>
      <c r="AT280" s="2">
        <v>37833</v>
      </c>
      <c r="AU280" s="2">
        <v>37862</v>
      </c>
      <c r="AV280" s="2">
        <v>37894</v>
      </c>
      <c r="AW280" s="2">
        <v>37925</v>
      </c>
      <c r="AX280" s="2">
        <v>37953</v>
      </c>
      <c r="AY280" s="2">
        <v>37986</v>
      </c>
      <c r="AZ280" s="2">
        <v>38016</v>
      </c>
      <c r="BA280" s="2">
        <v>38044</v>
      </c>
      <c r="BB280" s="2">
        <v>38077</v>
      </c>
      <c r="BC280" s="2">
        <v>38107</v>
      </c>
      <c r="BD280" s="2">
        <v>38138</v>
      </c>
      <c r="BE280" s="2">
        <v>38168</v>
      </c>
      <c r="BF280" s="2">
        <v>38198</v>
      </c>
      <c r="BG280" s="2">
        <v>38230</v>
      </c>
      <c r="BH280" s="2">
        <v>38260</v>
      </c>
      <c r="BI280" s="2">
        <v>38289</v>
      </c>
      <c r="BJ280" s="2">
        <v>38321</v>
      </c>
      <c r="BK280" s="2">
        <v>38352</v>
      </c>
      <c r="BL280" s="2">
        <v>38383</v>
      </c>
      <c r="BM280" s="2">
        <v>38411</v>
      </c>
      <c r="BN280" s="2">
        <v>38442</v>
      </c>
      <c r="BO280" s="2">
        <v>38471</v>
      </c>
      <c r="BP280" s="2">
        <v>38503</v>
      </c>
      <c r="BQ280" s="2">
        <v>38533</v>
      </c>
      <c r="BR280" s="2">
        <v>38562</v>
      </c>
      <c r="BS280" s="2">
        <v>38595</v>
      </c>
      <c r="BT280" s="2">
        <v>38625</v>
      </c>
      <c r="BU280" s="2">
        <v>38656</v>
      </c>
      <c r="BV280" s="2">
        <v>38686</v>
      </c>
      <c r="BW280" s="2">
        <v>38716</v>
      </c>
      <c r="BX280" s="2">
        <v>38748</v>
      </c>
      <c r="BY280" s="2">
        <v>38776</v>
      </c>
      <c r="BZ280" s="2">
        <v>38807</v>
      </c>
      <c r="CA280" s="2">
        <v>38835</v>
      </c>
      <c r="CB280" s="2">
        <v>38868</v>
      </c>
      <c r="CC280" s="2">
        <v>38898</v>
      </c>
      <c r="CD280" s="2">
        <v>38929</v>
      </c>
      <c r="CE280" s="2">
        <v>38960</v>
      </c>
      <c r="CF280" s="2">
        <v>38989</v>
      </c>
      <c r="CG280" s="2">
        <v>39021</v>
      </c>
      <c r="CH280" s="2">
        <v>39051</v>
      </c>
      <c r="CI280" s="2">
        <v>39080</v>
      </c>
      <c r="CJ280" s="2">
        <v>39113</v>
      </c>
      <c r="CK280" s="2">
        <v>39141</v>
      </c>
      <c r="CL280" s="2">
        <v>39171</v>
      </c>
      <c r="CM280" s="2">
        <v>39202</v>
      </c>
      <c r="CN280" s="2">
        <v>39233</v>
      </c>
      <c r="CO280" s="2">
        <v>39262</v>
      </c>
      <c r="CP280" s="2">
        <v>39294</v>
      </c>
      <c r="CQ280" s="2">
        <v>39325</v>
      </c>
      <c r="CR280" s="2">
        <v>39353</v>
      </c>
      <c r="CS280" s="2">
        <v>39386</v>
      </c>
      <c r="CT280" s="2">
        <v>39416</v>
      </c>
      <c r="CU280" s="2">
        <v>39447</v>
      </c>
      <c r="CV280" s="2">
        <v>39478</v>
      </c>
      <c r="CW280" s="2">
        <v>39507</v>
      </c>
      <c r="CX280" s="2">
        <v>39538</v>
      </c>
      <c r="CY280" s="2">
        <v>39568</v>
      </c>
      <c r="CZ280" s="2">
        <v>39598</v>
      </c>
      <c r="DA280" s="2">
        <v>39629</v>
      </c>
      <c r="DB280" s="2">
        <v>39660</v>
      </c>
      <c r="DC280" s="2">
        <v>39689</v>
      </c>
      <c r="DD280" s="2">
        <v>39721</v>
      </c>
      <c r="DE280" s="2">
        <v>39752</v>
      </c>
      <c r="DF280" s="2">
        <v>39780</v>
      </c>
      <c r="DG280" s="2">
        <v>39813</v>
      </c>
      <c r="DH280" s="2">
        <v>39843</v>
      </c>
      <c r="DI280" s="2">
        <v>39871</v>
      </c>
      <c r="DJ280" s="2">
        <v>39903</v>
      </c>
      <c r="DK280" s="2">
        <v>39933</v>
      </c>
      <c r="DL280" s="2">
        <v>39962</v>
      </c>
      <c r="DM280" s="2">
        <v>39994</v>
      </c>
      <c r="DN280" s="2">
        <v>40025</v>
      </c>
      <c r="DO280" s="2">
        <v>40056</v>
      </c>
      <c r="DP280" s="2">
        <v>40086</v>
      </c>
      <c r="DQ280" s="2">
        <v>40116</v>
      </c>
      <c r="DR280" s="2">
        <v>40147</v>
      </c>
      <c r="DS280" s="2">
        <v>40178</v>
      </c>
      <c r="DT280" s="2">
        <v>40207</v>
      </c>
      <c r="DU280" s="2">
        <v>40235</v>
      </c>
      <c r="DV280" s="2">
        <v>40268</v>
      </c>
      <c r="DW280" s="2">
        <v>40298</v>
      </c>
      <c r="DX280" s="2">
        <v>40329</v>
      </c>
      <c r="DY280" s="2">
        <v>40359</v>
      </c>
      <c r="DZ280" s="2">
        <v>40389</v>
      </c>
      <c r="EA280" s="2">
        <v>40421</v>
      </c>
      <c r="EB280" s="2">
        <v>40451</v>
      </c>
      <c r="EC280" s="2">
        <v>40480</v>
      </c>
      <c r="ED280" s="2">
        <v>40512</v>
      </c>
      <c r="EE280" s="2">
        <v>40543</v>
      </c>
      <c r="EF280" s="2">
        <v>40574</v>
      </c>
      <c r="EG280" s="2">
        <v>40602</v>
      </c>
      <c r="EH280" s="2">
        <v>40633</v>
      </c>
      <c r="EI280" s="2">
        <v>40662</v>
      </c>
      <c r="EJ280" s="2">
        <v>40694</v>
      </c>
      <c r="EK280" s="2">
        <v>40724</v>
      </c>
      <c r="EL280" s="2">
        <v>40753</v>
      </c>
      <c r="EM280" s="2">
        <v>40786</v>
      </c>
      <c r="EN280" s="2">
        <v>40816</v>
      </c>
      <c r="EO280" s="2">
        <v>40847</v>
      </c>
      <c r="EP280" s="2">
        <v>40877</v>
      </c>
      <c r="EQ280" s="2">
        <v>40907</v>
      </c>
      <c r="ER280" s="2">
        <v>40939</v>
      </c>
      <c r="ES280" s="2">
        <v>40968</v>
      </c>
      <c r="ET280" s="2">
        <v>40998</v>
      </c>
      <c r="EU280" s="2">
        <v>41029</v>
      </c>
      <c r="EV280" s="2">
        <v>41060</v>
      </c>
      <c r="EW280" s="2">
        <v>41089</v>
      </c>
      <c r="EX280" s="2">
        <v>41121</v>
      </c>
      <c r="EY280" s="2">
        <v>41152</v>
      </c>
      <c r="EZ280" s="2">
        <v>41180</v>
      </c>
      <c r="FA280" s="2">
        <v>41213</v>
      </c>
      <c r="FB280" s="2">
        <v>41243</v>
      </c>
      <c r="FC280" s="2">
        <v>41274</v>
      </c>
      <c r="FD280" s="2">
        <v>41305</v>
      </c>
      <c r="FE280" s="2">
        <v>41333</v>
      </c>
      <c r="FF280" s="2">
        <v>41362</v>
      </c>
      <c r="FG280" s="2">
        <v>41394</v>
      </c>
      <c r="FH280" s="2">
        <v>41425</v>
      </c>
      <c r="FI280" s="2">
        <v>41453</v>
      </c>
      <c r="FJ280" s="2">
        <v>41486</v>
      </c>
      <c r="FK280" s="2">
        <v>41516</v>
      </c>
      <c r="FL280" s="2">
        <v>41547</v>
      </c>
      <c r="FM280" s="2">
        <v>41578</v>
      </c>
      <c r="FN280" s="2">
        <v>41607</v>
      </c>
      <c r="FO280" s="2">
        <v>41639</v>
      </c>
      <c r="FP280" s="2">
        <v>41670</v>
      </c>
      <c r="FQ280" s="2">
        <v>41698</v>
      </c>
      <c r="FR280" s="2">
        <v>41729</v>
      </c>
      <c r="FS280" s="2">
        <v>41759</v>
      </c>
      <c r="FT280" s="2">
        <v>41789</v>
      </c>
      <c r="FU280" s="2">
        <v>41820</v>
      </c>
      <c r="FV280" s="2">
        <v>41851</v>
      </c>
      <c r="FW280" s="2">
        <v>41880</v>
      </c>
      <c r="FX280" s="2">
        <v>41912</v>
      </c>
      <c r="FY280" s="2">
        <v>41943</v>
      </c>
      <c r="FZ280" s="2">
        <v>41971</v>
      </c>
      <c r="GA280" s="2">
        <v>42004</v>
      </c>
      <c r="GB280" s="2">
        <v>42034</v>
      </c>
      <c r="GC280" s="2">
        <v>42062</v>
      </c>
      <c r="GD280" s="2">
        <v>42094</v>
      </c>
      <c r="GE280" s="2">
        <v>42124</v>
      </c>
      <c r="GF280" s="2">
        <v>42153</v>
      </c>
      <c r="GG280" s="2">
        <v>42185</v>
      </c>
      <c r="GH280" s="2">
        <v>42216</v>
      </c>
      <c r="GI280" s="2">
        <v>42247</v>
      </c>
      <c r="GJ280" s="2">
        <v>42277</v>
      </c>
      <c r="GK280" s="2">
        <v>42307</v>
      </c>
      <c r="GL280" s="2">
        <v>42338</v>
      </c>
      <c r="GM280" s="2">
        <v>42369</v>
      </c>
      <c r="GN280" s="2">
        <v>42398</v>
      </c>
      <c r="GO280" s="2">
        <v>42429</v>
      </c>
      <c r="GP280" s="2">
        <v>42460</v>
      </c>
      <c r="GQ280" s="2">
        <v>42489</v>
      </c>
      <c r="GR280" s="2">
        <v>42521</v>
      </c>
      <c r="GS280" s="2">
        <v>42551</v>
      </c>
      <c r="GT280" s="2">
        <v>42580</v>
      </c>
      <c r="GU280" s="2">
        <v>42613</v>
      </c>
      <c r="GV280" s="2">
        <v>42643</v>
      </c>
      <c r="GW280" s="2">
        <v>42674</v>
      </c>
      <c r="GX280" s="2">
        <v>42704</v>
      </c>
      <c r="GY280" s="2">
        <v>42734</v>
      </c>
      <c r="GZ280" s="2">
        <v>42766</v>
      </c>
      <c r="HA280" s="2">
        <v>42794</v>
      </c>
      <c r="HB280" s="2">
        <v>42825</v>
      </c>
      <c r="HC280" s="2">
        <v>42853</v>
      </c>
      <c r="HD280" s="2">
        <v>42886</v>
      </c>
      <c r="HE280" s="2">
        <v>42916</v>
      </c>
      <c r="HF280" s="2">
        <v>42947</v>
      </c>
      <c r="HG280" s="2">
        <v>42978</v>
      </c>
      <c r="HH280" s="2">
        <v>43007</v>
      </c>
      <c r="HI280" s="2">
        <v>43039</v>
      </c>
      <c r="HJ280" s="2">
        <v>43069</v>
      </c>
      <c r="HK280" s="2">
        <v>43098</v>
      </c>
      <c r="HL280" s="2">
        <v>43131</v>
      </c>
      <c r="HM280" s="2">
        <v>43159</v>
      </c>
      <c r="HN280" s="2">
        <v>43189</v>
      </c>
      <c r="HO280" s="2">
        <v>43220</v>
      </c>
      <c r="HP280" s="2">
        <v>43251</v>
      </c>
      <c r="HQ280" s="2">
        <v>43280</v>
      </c>
      <c r="HR280" s="2">
        <v>43312</v>
      </c>
      <c r="HS280" s="2">
        <v>43343</v>
      </c>
      <c r="HT280" s="2">
        <v>43371</v>
      </c>
      <c r="HU280" s="2">
        <v>43404</v>
      </c>
      <c r="HV280" s="2">
        <v>43434</v>
      </c>
      <c r="HW280" s="2">
        <v>43465</v>
      </c>
      <c r="HX280" s="2">
        <v>43496</v>
      </c>
      <c r="HY280" s="2">
        <v>43524</v>
      </c>
      <c r="HZ280" s="2">
        <v>43553</v>
      </c>
      <c r="IA280" s="2">
        <v>43585</v>
      </c>
      <c r="IB280" s="2">
        <v>43616</v>
      </c>
      <c r="IC280" s="2">
        <v>43644</v>
      </c>
      <c r="ID280" s="2">
        <v>43677</v>
      </c>
      <c r="IE280" s="2">
        <v>43707</v>
      </c>
      <c r="IF280" s="2">
        <v>43738</v>
      </c>
      <c r="IG280" s="2">
        <v>43769</v>
      </c>
      <c r="IH280" s="2">
        <v>43798</v>
      </c>
      <c r="II280" s="2">
        <v>43830</v>
      </c>
      <c r="IJ280" s="2">
        <v>43861</v>
      </c>
      <c r="IK280" s="2">
        <v>43889</v>
      </c>
      <c r="IL280" s="2">
        <v>43921</v>
      </c>
      <c r="IM280" s="2">
        <v>43951</v>
      </c>
      <c r="IN280" s="2">
        <v>43980</v>
      </c>
      <c r="IO280" s="2">
        <v>44012</v>
      </c>
      <c r="IP280" s="2">
        <v>44043</v>
      </c>
      <c r="IQ280" s="2">
        <v>44074</v>
      </c>
      <c r="IR280" s="2">
        <v>44104</v>
      </c>
      <c r="IS280" s="2">
        <v>44134</v>
      </c>
      <c r="IT280" s="2">
        <v>44165</v>
      </c>
      <c r="IU280" s="2">
        <v>44196</v>
      </c>
      <c r="IV280" s="2">
        <v>44225</v>
      </c>
      <c r="IW280" s="2">
        <v>44253</v>
      </c>
      <c r="IX280" s="2">
        <v>44286</v>
      </c>
      <c r="IY280" s="2">
        <v>44316</v>
      </c>
      <c r="IZ280" s="2">
        <v>44347</v>
      </c>
      <c r="JA280" s="2">
        <v>44377</v>
      </c>
      <c r="JB280" s="2">
        <v>44407</v>
      </c>
      <c r="JC280" s="2">
        <v>44439</v>
      </c>
      <c r="JD280" s="2">
        <v>44469</v>
      </c>
      <c r="JE280" s="2">
        <v>44498</v>
      </c>
      <c r="JF280" s="2">
        <v>44530</v>
      </c>
      <c r="JG280" s="2">
        <v>44561</v>
      </c>
      <c r="JH280" s="2">
        <v>44592</v>
      </c>
      <c r="JI280" s="2">
        <v>44620</v>
      </c>
      <c r="JJ280" s="2">
        <v>44651</v>
      </c>
      <c r="JK280" s="2">
        <v>44680</v>
      </c>
      <c r="JL280" s="2">
        <v>44712</v>
      </c>
      <c r="JM280" s="2">
        <v>44742</v>
      </c>
      <c r="JN280" s="2">
        <v>44771</v>
      </c>
      <c r="JO280" s="2">
        <v>44804</v>
      </c>
      <c r="JP280" s="2">
        <v>44834</v>
      </c>
      <c r="JQ280" s="2">
        <v>44865</v>
      </c>
    </row>
    <row r="281" spans="1:277" x14ac:dyDescent="0.25">
      <c r="A281" s="4"/>
      <c r="D281" s="3">
        <v>10413800</v>
      </c>
      <c r="E281">
        <v>5678900</v>
      </c>
      <c r="F281">
        <v>9962800</v>
      </c>
      <c r="G281">
        <v>8379300</v>
      </c>
      <c r="H281">
        <v>7451700</v>
      </c>
      <c r="I281">
        <v>6158700</v>
      </c>
      <c r="J281">
        <v>13296300</v>
      </c>
      <c r="K281">
        <v>7622600</v>
      </c>
      <c r="L281">
        <v>14305500</v>
      </c>
      <c r="M281">
        <v>13326200</v>
      </c>
      <c r="N281">
        <v>10421300</v>
      </c>
      <c r="O281">
        <v>10836000</v>
      </c>
      <c r="P281">
        <v>11209700</v>
      </c>
      <c r="Q281">
        <v>5509400</v>
      </c>
      <c r="R281">
        <v>8489400</v>
      </c>
      <c r="S281">
        <v>6957100</v>
      </c>
      <c r="T281">
        <v>5540100</v>
      </c>
      <c r="U281">
        <v>7913700</v>
      </c>
      <c r="V281">
        <v>4982600</v>
      </c>
      <c r="W281">
        <v>4467400</v>
      </c>
      <c r="X281">
        <v>5243800</v>
      </c>
      <c r="Y281">
        <v>7149400</v>
      </c>
      <c r="Z281">
        <v>5092500</v>
      </c>
      <c r="AA281">
        <v>4074100</v>
      </c>
      <c r="AB281">
        <v>6015900</v>
      </c>
      <c r="AC281">
        <v>7393700</v>
      </c>
      <c r="AD281">
        <v>9510300</v>
      </c>
      <c r="AE281">
        <v>8214000</v>
      </c>
      <c r="AF281">
        <v>7773400</v>
      </c>
      <c r="AG281">
        <v>8879400</v>
      </c>
      <c r="AH281">
        <v>15033600</v>
      </c>
      <c r="AI281">
        <v>9491900</v>
      </c>
      <c r="AJ281">
        <v>8828000</v>
      </c>
      <c r="AK281">
        <v>10620000</v>
      </c>
      <c r="AL281">
        <v>7855100</v>
      </c>
      <c r="AM281">
        <v>8405100</v>
      </c>
      <c r="AN281">
        <v>10602400</v>
      </c>
      <c r="AO281">
        <v>7130900</v>
      </c>
      <c r="AP281">
        <v>13205400</v>
      </c>
      <c r="AQ281">
        <v>24002600</v>
      </c>
      <c r="AR281">
        <v>12176500</v>
      </c>
      <c r="AS281">
        <v>18412800</v>
      </c>
      <c r="AT281">
        <v>14078000</v>
      </c>
      <c r="AU281">
        <v>6937600</v>
      </c>
      <c r="AV281">
        <v>14305000</v>
      </c>
      <c r="AW281">
        <v>12900300</v>
      </c>
      <c r="AX281">
        <v>8194500</v>
      </c>
      <c r="AY281">
        <v>7214900</v>
      </c>
      <c r="AZ281">
        <v>12129500</v>
      </c>
      <c r="BA281">
        <v>8442000</v>
      </c>
      <c r="BB281">
        <v>9932100</v>
      </c>
      <c r="BC281">
        <v>6708700</v>
      </c>
      <c r="BD281">
        <v>8813400</v>
      </c>
      <c r="BE281">
        <v>8265300</v>
      </c>
      <c r="BF281">
        <v>6313500</v>
      </c>
      <c r="BG281">
        <v>5009700</v>
      </c>
      <c r="BH281">
        <v>5487200</v>
      </c>
      <c r="BI281">
        <v>9263700</v>
      </c>
      <c r="BJ281">
        <v>16409000</v>
      </c>
      <c r="BK281">
        <v>9759000</v>
      </c>
      <c r="BL281">
        <v>9347500</v>
      </c>
      <c r="BM281">
        <v>5604000</v>
      </c>
      <c r="BN281">
        <v>9235300</v>
      </c>
      <c r="BO281">
        <v>13469500</v>
      </c>
      <c r="BP281">
        <v>8846500</v>
      </c>
      <c r="BQ281">
        <v>9014700</v>
      </c>
      <c r="BR281">
        <v>7290000</v>
      </c>
      <c r="BS281">
        <v>7245200</v>
      </c>
      <c r="BT281">
        <v>10735500</v>
      </c>
      <c r="BU281">
        <v>9479100</v>
      </c>
      <c r="BV281">
        <v>6822800</v>
      </c>
      <c r="BW281">
        <v>6979100</v>
      </c>
      <c r="BX281">
        <v>9694200</v>
      </c>
      <c r="BY281">
        <v>6556000</v>
      </c>
      <c r="BZ281">
        <v>8761800</v>
      </c>
      <c r="CA281">
        <v>8087100</v>
      </c>
      <c r="CB281">
        <v>8655400</v>
      </c>
      <c r="CC281">
        <v>10776000</v>
      </c>
      <c r="CD281">
        <v>7427600</v>
      </c>
      <c r="CE281">
        <v>6203000</v>
      </c>
      <c r="CF281">
        <v>7583100</v>
      </c>
      <c r="CG281">
        <v>6148500</v>
      </c>
      <c r="CH281">
        <v>5373800</v>
      </c>
      <c r="CI281">
        <v>5656900</v>
      </c>
      <c r="CJ281">
        <v>7765800</v>
      </c>
      <c r="CK281">
        <v>8111600</v>
      </c>
      <c r="CL281">
        <v>9694500</v>
      </c>
      <c r="CM281">
        <v>7848700</v>
      </c>
      <c r="CN281">
        <v>11175500</v>
      </c>
      <c r="CO281">
        <v>9933200</v>
      </c>
      <c r="CP281">
        <v>11931400</v>
      </c>
      <c r="CQ281">
        <v>14548900</v>
      </c>
      <c r="CR281">
        <v>11604200</v>
      </c>
      <c r="CS281">
        <v>9073900</v>
      </c>
      <c r="CT281">
        <v>13427900</v>
      </c>
      <c r="CU281">
        <v>7402900</v>
      </c>
      <c r="CV281">
        <v>11404800</v>
      </c>
      <c r="CW281">
        <v>8081600</v>
      </c>
      <c r="CX281">
        <v>12070000</v>
      </c>
      <c r="CY281">
        <v>10147700</v>
      </c>
      <c r="CZ281">
        <v>6410900</v>
      </c>
      <c r="DA281">
        <v>8249300</v>
      </c>
      <c r="DB281">
        <v>9187600</v>
      </c>
      <c r="DC281">
        <v>7651200</v>
      </c>
      <c r="DD281">
        <v>11398300</v>
      </c>
      <c r="DE281">
        <v>14136600</v>
      </c>
      <c r="DF281">
        <v>9159700</v>
      </c>
      <c r="DG281">
        <v>9901900</v>
      </c>
      <c r="DH281">
        <v>10081300</v>
      </c>
      <c r="DI281">
        <v>9296600</v>
      </c>
      <c r="DJ281">
        <v>11150300</v>
      </c>
      <c r="DK281">
        <v>8188700</v>
      </c>
      <c r="DL281">
        <v>7190500</v>
      </c>
      <c r="DM281">
        <v>7347000</v>
      </c>
      <c r="DN281">
        <v>8453100</v>
      </c>
      <c r="DO281">
        <v>9614800</v>
      </c>
      <c r="DP281">
        <v>12709400</v>
      </c>
      <c r="DQ281">
        <v>10762400</v>
      </c>
      <c r="DR281">
        <v>5668500</v>
      </c>
      <c r="DS281">
        <v>7102300</v>
      </c>
      <c r="DT281">
        <v>7589800</v>
      </c>
      <c r="DU281">
        <v>9038500</v>
      </c>
      <c r="DV281">
        <v>10279100</v>
      </c>
      <c r="DW281">
        <v>9459900</v>
      </c>
      <c r="DX281">
        <v>12904800</v>
      </c>
      <c r="DY281">
        <v>10717700</v>
      </c>
      <c r="DZ281">
        <v>8391900</v>
      </c>
      <c r="EA281">
        <v>5656700</v>
      </c>
      <c r="EB281">
        <v>4708181</v>
      </c>
      <c r="EC281">
        <v>5401452</v>
      </c>
      <c r="ED281">
        <v>6769271</v>
      </c>
      <c r="EE281">
        <v>7083631</v>
      </c>
      <c r="EF281">
        <v>4898607</v>
      </c>
      <c r="EG281">
        <v>5798181</v>
      </c>
      <c r="EH281">
        <v>7421305</v>
      </c>
      <c r="EI281">
        <v>4762514</v>
      </c>
      <c r="EJ281">
        <v>5521083</v>
      </c>
      <c r="EK281">
        <v>8433032</v>
      </c>
      <c r="EL281">
        <v>7992426</v>
      </c>
      <c r="EM281">
        <v>11902461</v>
      </c>
      <c r="EN281">
        <v>7812064</v>
      </c>
      <c r="EO281">
        <v>9733796</v>
      </c>
      <c r="EP281">
        <v>7180358</v>
      </c>
      <c r="EQ281">
        <v>7702092</v>
      </c>
      <c r="ER281">
        <v>7190151</v>
      </c>
      <c r="ES281">
        <v>6272602</v>
      </c>
      <c r="ET281">
        <v>6079748</v>
      </c>
      <c r="EU281">
        <v>6191448</v>
      </c>
      <c r="EV281">
        <v>6410050</v>
      </c>
      <c r="EW281">
        <v>5941860</v>
      </c>
      <c r="EX281">
        <v>6040064</v>
      </c>
      <c r="EY281">
        <v>3904586</v>
      </c>
      <c r="EZ281">
        <v>4384906</v>
      </c>
      <c r="FA281">
        <v>5403931</v>
      </c>
      <c r="FB281">
        <v>3876046</v>
      </c>
      <c r="FC281">
        <v>3741025</v>
      </c>
      <c r="FD281">
        <v>5391087</v>
      </c>
      <c r="FE281">
        <v>4079263</v>
      </c>
      <c r="FF281">
        <v>3858382</v>
      </c>
      <c r="FG281">
        <v>4579296</v>
      </c>
      <c r="FH281">
        <v>3455548</v>
      </c>
      <c r="FI281">
        <v>3759070</v>
      </c>
      <c r="FJ281">
        <v>4553324</v>
      </c>
      <c r="FK281">
        <v>4050938</v>
      </c>
      <c r="FL281">
        <v>3984426</v>
      </c>
      <c r="FM281">
        <v>5314512</v>
      </c>
      <c r="FN281">
        <v>3488663</v>
      </c>
      <c r="FO281">
        <v>5172543</v>
      </c>
      <c r="FP281">
        <v>5478625</v>
      </c>
      <c r="FQ281">
        <v>4423061</v>
      </c>
      <c r="FR281">
        <v>4580007</v>
      </c>
      <c r="FS281">
        <v>4276774</v>
      </c>
      <c r="FT281">
        <v>4966226</v>
      </c>
      <c r="FU281">
        <v>3868082</v>
      </c>
      <c r="FV281">
        <v>4455715</v>
      </c>
      <c r="FW281">
        <v>3781529</v>
      </c>
      <c r="FX281">
        <v>5079476</v>
      </c>
      <c r="FY281">
        <v>7575608</v>
      </c>
      <c r="FZ281">
        <v>2837597</v>
      </c>
      <c r="GA281">
        <v>5026787</v>
      </c>
      <c r="GB281">
        <v>5157487</v>
      </c>
      <c r="GC281">
        <v>3486247</v>
      </c>
      <c r="GD281">
        <v>4248957</v>
      </c>
      <c r="GE281">
        <v>4057503</v>
      </c>
      <c r="GF281">
        <v>4896682</v>
      </c>
      <c r="GG281">
        <v>5354702</v>
      </c>
      <c r="GH281">
        <v>3943791</v>
      </c>
      <c r="GI281">
        <v>4039458</v>
      </c>
      <c r="GJ281">
        <v>3757965</v>
      </c>
      <c r="GK281">
        <v>3907329</v>
      </c>
      <c r="GL281">
        <v>3560597</v>
      </c>
      <c r="GM281">
        <v>3714817</v>
      </c>
      <c r="GN281">
        <v>4085844</v>
      </c>
      <c r="GO281">
        <v>4683793</v>
      </c>
      <c r="GP281">
        <v>7266242</v>
      </c>
      <c r="GQ281">
        <v>4044945</v>
      </c>
      <c r="GR281">
        <v>4079462</v>
      </c>
      <c r="GS281">
        <v>4546420</v>
      </c>
      <c r="GT281">
        <v>5141721</v>
      </c>
      <c r="GU281">
        <v>3793150</v>
      </c>
      <c r="GV281">
        <v>3787234</v>
      </c>
      <c r="GW281">
        <v>4364570</v>
      </c>
      <c r="GX281">
        <v>4749612</v>
      </c>
      <c r="GY281">
        <v>4128644</v>
      </c>
      <c r="GZ281">
        <v>4312514</v>
      </c>
      <c r="HA281">
        <v>4298790</v>
      </c>
      <c r="HB281">
        <v>4328061</v>
      </c>
      <c r="HC281">
        <v>3567506</v>
      </c>
      <c r="HD281">
        <v>3149837</v>
      </c>
      <c r="HE281">
        <v>3874198</v>
      </c>
      <c r="HF281">
        <v>4191214</v>
      </c>
      <c r="HG281">
        <v>3581741</v>
      </c>
      <c r="HH281">
        <v>4409481</v>
      </c>
      <c r="HI281">
        <v>3845724</v>
      </c>
      <c r="HJ281">
        <v>3772542</v>
      </c>
      <c r="HK281">
        <v>4372488</v>
      </c>
      <c r="HL281">
        <v>3854870</v>
      </c>
      <c r="HM281">
        <v>4208199</v>
      </c>
      <c r="HN281">
        <v>4841729</v>
      </c>
      <c r="HO281">
        <v>4223200</v>
      </c>
      <c r="HP281">
        <v>4183458</v>
      </c>
      <c r="HQ281">
        <v>4168443</v>
      </c>
      <c r="HR281">
        <v>3755196</v>
      </c>
      <c r="HS281">
        <v>2988639</v>
      </c>
      <c r="HT281">
        <v>3548373</v>
      </c>
      <c r="HU281">
        <v>5000321</v>
      </c>
      <c r="HV281">
        <v>4824699</v>
      </c>
      <c r="HW281">
        <v>5026576</v>
      </c>
      <c r="HX281">
        <v>3896758</v>
      </c>
      <c r="HY281">
        <v>3028232</v>
      </c>
      <c r="HZ281">
        <v>3827241</v>
      </c>
      <c r="IA281">
        <v>2653396</v>
      </c>
      <c r="IB281">
        <v>3537102</v>
      </c>
      <c r="IC281">
        <v>3783106</v>
      </c>
      <c r="ID281">
        <v>3245164</v>
      </c>
      <c r="IE281">
        <v>3219075</v>
      </c>
      <c r="IF281">
        <v>3287025</v>
      </c>
      <c r="IG281">
        <v>3857596</v>
      </c>
      <c r="IH281">
        <v>3836521</v>
      </c>
      <c r="II281">
        <v>3657786</v>
      </c>
      <c r="IJ281">
        <v>4016556</v>
      </c>
      <c r="IK281">
        <v>3618527</v>
      </c>
      <c r="IL281">
        <v>6159464</v>
      </c>
      <c r="IM281">
        <v>3641653</v>
      </c>
      <c r="IN281">
        <v>3113987</v>
      </c>
      <c r="IO281">
        <v>4013675</v>
      </c>
      <c r="IP281">
        <v>4242797</v>
      </c>
      <c r="IQ281">
        <v>2715214</v>
      </c>
      <c r="IR281">
        <v>4221537</v>
      </c>
      <c r="IS281">
        <v>3832923</v>
      </c>
      <c r="IT281">
        <v>3100318</v>
      </c>
      <c r="IU281">
        <v>3286800</v>
      </c>
      <c r="IV281">
        <v>3485541</v>
      </c>
      <c r="IW281">
        <v>3472238</v>
      </c>
      <c r="IX281">
        <v>4653659</v>
      </c>
      <c r="IY281">
        <v>4097999</v>
      </c>
      <c r="IZ281">
        <v>4055988</v>
      </c>
      <c r="JA281">
        <v>3884489</v>
      </c>
      <c r="JB281">
        <v>3814512</v>
      </c>
      <c r="JC281">
        <v>3543218</v>
      </c>
      <c r="JD281">
        <v>2814677</v>
      </c>
      <c r="JE281">
        <v>3213738</v>
      </c>
      <c r="JF281">
        <v>3581970</v>
      </c>
      <c r="JG281">
        <v>3025476</v>
      </c>
      <c r="JH281">
        <v>3353797</v>
      </c>
      <c r="JI281">
        <v>4386382</v>
      </c>
      <c r="JJ281">
        <v>5488565</v>
      </c>
      <c r="JK281">
        <v>5163403</v>
      </c>
      <c r="JL281">
        <v>4674841</v>
      </c>
      <c r="JM281">
        <v>4370956</v>
      </c>
      <c r="JN281">
        <v>3252484</v>
      </c>
      <c r="JO281">
        <v>2861356</v>
      </c>
      <c r="JP281">
        <v>3325613</v>
      </c>
      <c r="JQ281">
        <v>3372719</v>
      </c>
    </row>
    <row r="282" spans="1:277" x14ac:dyDescent="0.25">
      <c r="A282" s="1" t="s">
        <v>142</v>
      </c>
      <c r="B282" t="s">
        <v>1157</v>
      </c>
      <c r="C282" t="s">
        <v>1198</v>
      </c>
      <c r="D282" s="2">
        <f>_xll.BDH(A282, "volume", B282, C282, "Direction", "H", "Period", "M","cols=108;rows=2")</f>
        <v>36556</v>
      </c>
      <c r="E282" s="2">
        <v>36585</v>
      </c>
      <c r="F282" s="2">
        <v>36616</v>
      </c>
      <c r="G282" s="2">
        <v>36644</v>
      </c>
      <c r="H282" s="2">
        <v>36677</v>
      </c>
      <c r="I282" s="2">
        <v>36707</v>
      </c>
      <c r="J282" s="2">
        <v>36738</v>
      </c>
      <c r="K282" s="2">
        <v>36769</v>
      </c>
      <c r="L282" s="2">
        <v>36798</v>
      </c>
      <c r="M282" s="2">
        <v>36830</v>
      </c>
      <c r="N282" s="2">
        <v>36860</v>
      </c>
      <c r="O282" s="2">
        <v>36889</v>
      </c>
      <c r="P282" s="2">
        <v>36922</v>
      </c>
      <c r="Q282" s="2">
        <v>36950</v>
      </c>
      <c r="R282" s="2">
        <v>36980</v>
      </c>
      <c r="S282" s="2">
        <v>37011</v>
      </c>
      <c r="T282" s="2">
        <v>37042</v>
      </c>
      <c r="U282" s="2">
        <v>37071</v>
      </c>
      <c r="V282" s="2">
        <v>37103</v>
      </c>
      <c r="W282" s="2">
        <v>37134</v>
      </c>
      <c r="X282" s="2">
        <v>37162</v>
      </c>
      <c r="Y282" s="2">
        <v>37195</v>
      </c>
      <c r="Z282" s="2">
        <v>37225</v>
      </c>
      <c r="AA282" s="2">
        <v>37256</v>
      </c>
      <c r="AB282" s="2">
        <v>37287</v>
      </c>
      <c r="AC282" s="2">
        <v>37315</v>
      </c>
      <c r="AD282" s="2">
        <v>37344</v>
      </c>
      <c r="AE282" s="2">
        <v>37376</v>
      </c>
      <c r="AF282" s="2">
        <v>37407</v>
      </c>
      <c r="AG282" s="2">
        <v>37435</v>
      </c>
      <c r="AH282" s="2">
        <v>37468</v>
      </c>
      <c r="AI282" s="2">
        <v>37498</v>
      </c>
      <c r="AJ282" s="2">
        <v>37529</v>
      </c>
      <c r="AK282" s="2">
        <v>37560</v>
      </c>
      <c r="AL282" s="2">
        <v>37589</v>
      </c>
      <c r="AM282" s="2">
        <v>37621</v>
      </c>
      <c r="AN282" s="2">
        <v>37652</v>
      </c>
      <c r="AO282" s="2">
        <v>37680</v>
      </c>
      <c r="AP282" s="2">
        <v>37711</v>
      </c>
      <c r="AQ282" s="2">
        <v>37741</v>
      </c>
      <c r="AR282" s="2">
        <v>37771</v>
      </c>
      <c r="AS282" s="2">
        <v>37802</v>
      </c>
      <c r="AT282" s="2">
        <v>37833</v>
      </c>
      <c r="AU282" s="2">
        <v>37862</v>
      </c>
      <c r="AV282" s="2">
        <v>37894</v>
      </c>
      <c r="AW282" s="2">
        <v>37925</v>
      </c>
      <c r="AX282" s="2">
        <v>37953</v>
      </c>
      <c r="AY282" s="2">
        <v>37986</v>
      </c>
      <c r="AZ282" s="2">
        <v>38016</v>
      </c>
      <c r="BA282" s="2">
        <v>38044</v>
      </c>
      <c r="BB282" s="2">
        <v>38077</v>
      </c>
      <c r="BC282" s="2">
        <v>38107</v>
      </c>
      <c r="BD282" s="2">
        <v>38138</v>
      </c>
      <c r="BE282" s="2">
        <v>38168</v>
      </c>
      <c r="BF282" s="2">
        <v>38198</v>
      </c>
      <c r="BG282" s="2">
        <v>38230</v>
      </c>
      <c r="BH282" s="2">
        <v>38260</v>
      </c>
      <c r="BI282" s="2">
        <v>38289</v>
      </c>
      <c r="BJ282" s="2">
        <v>38321</v>
      </c>
      <c r="BK282" s="2">
        <v>38352</v>
      </c>
      <c r="BL282" s="2">
        <v>38383</v>
      </c>
      <c r="BM282" s="2">
        <v>38411</v>
      </c>
      <c r="BN282" s="2">
        <v>38442</v>
      </c>
      <c r="BO282" s="2">
        <v>38471</v>
      </c>
      <c r="BP282" s="2">
        <v>38503</v>
      </c>
      <c r="BQ282" s="2">
        <v>38533</v>
      </c>
      <c r="BR282" s="2">
        <v>38562</v>
      </c>
      <c r="BS282" s="2">
        <v>38595</v>
      </c>
      <c r="BT282" s="2">
        <v>38625</v>
      </c>
      <c r="BU282" s="2">
        <v>38656</v>
      </c>
      <c r="BV282" s="2">
        <v>38686</v>
      </c>
      <c r="BW282" s="2">
        <v>38716</v>
      </c>
      <c r="BX282" s="2">
        <v>38748</v>
      </c>
      <c r="BY282" s="2">
        <v>38776</v>
      </c>
      <c r="BZ282" s="2">
        <v>38807</v>
      </c>
      <c r="CA282" s="2">
        <v>38835</v>
      </c>
      <c r="CB282" s="2">
        <v>38868</v>
      </c>
      <c r="CC282" s="2">
        <v>38898</v>
      </c>
      <c r="CD282" s="2">
        <v>38929</v>
      </c>
      <c r="CE282" s="2">
        <v>38960</v>
      </c>
      <c r="CF282" s="2">
        <v>38989</v>
      </c>
      <c r="CG282" s="2">
        <v>39021</v>
      </c>
      <c r="CH282" s="2">
        <v>39051</v>
      </c>
      <c r="CI282" s="2">
        <v>39080</v>
      </c>
      <c r="CJ282" s="2">
        <v>39113</v>
      </c>
      <c r="CK282" s="2">
        <v>39141</v>
      </c>
      <c r="CL282" s="2">
        <v>39171</v>
      </c>
      <c r="CM282" s="2">
        <v>39202</v>
      </c>
      <c r="CN282" s="2">
        <v>39233</v>
      </c>
      <c r="CO282" s="2">
        <v>39262</v>
      </c>
      <c r="CP282" s="2">
        <v>39294</v>
      </c>
      <c r="CQ282" s="2">
        <v>39325</v>
      </c>
      <c r="CR282" s="2">
        <v>39353</v>
      </c>
      <c r="CS282" s="2">
        <v>39386</v>
      </c>
      <c r="CT282" s="2">
        <v>39416</v>
      </c>
      <c r="CU282" s="2">
        <v>39447</v>
      </c>
      <c r="CV282" s="2">
        <v>39478</v>
      </c>
      <c r="CW282" s="2">
        <v>39507</v>
      </c>
      <c r="CX282" s="2">
        <v>39538</v>
      </c>
      <c r="CY282" s="2">
        <v>39568</v>
      </c>
      <c r="CZ282" s="2">
        <v>39598</v>
      </c>
      <c r="DA282" s="2">
        <v>39629</v>
      </c>
      <c r="DB282" s="2">
        <v>39660</v>
      </c>
      <c r="DC282" s="2">
        <v>39689</v>
      </c>
      <c r="DD282" s="2">
        <v>39721</v>
      </c>
      <c r="DE282" s="2">
        <v>39752</v>
      </c>
      <c r="DF282" s="2">
        <v>39780</v>
      </c>
      <c r="DG282" s="2">
        <v>39813</v>
      </c>
    </row>
    <row r="283" spans="1:277" x14ac:dyDescent="0.25">
      <c r="A283" s="4"/>
      <c r="D283" s="3">
        <v>8595400</v>
      </c>
      <c r="E283">
        <v>11536100</v>
      </c>
      <c r="F283">
        <v>10311900</v>
      </c>
      <c r="G283">
        <v>6672800</v>
      </c>
      <c r="H283">
        <v>10917100</v>
      </c>
      <c r="I283">
        <v>6137500</v>
      </c>
      <c r="J283">
        <v>4919400</v>
      </c>
      <c r="K283">
        <v>6439200</v>
      </c>
      <c r="L283">
        <v>8620300</v>
      </c>
      <c r="M283">
        <v>5716000</v>
      </c>
      <c r="N283">
        <v>12748600</v>
      </c>
      <c r="O283">
        <v>10992300</v>
      </c>
      <c r="P283">
        <v>12391300</v>
      </c>
      <c r="Q283">
        <v>9217900</v>
      </c>
      <c r="R283">
        <v>14842700</v>
      </c>
      <c r="S283">
        <v>8316300</v>
      </c>
      <c r="T283">
        <v>8746100</v>
      </c>
      <c r="U283">
        <v>15399300</v>
      </c>
      <c r="V283">
        <v>14158700</v>
      </c>
      <c r="W283">
        <v>10785700</v>
      </c>
      <c r="X283">
        <v>19009100</v>
      </c>
      <c r="Y283">
        <v>21817400</v>
      </c>
      <c r="Z283">
        <v>29882700</v>
      </c>
      <c r="AA283">
        <v>16064800</v>
      </c>
      <c r="AB283">
        <v>16321100</v>
      </c>
      <c r="AC283">
        <v>17896100</v>
      </c>
      <c r="AD283">
        <v>12300600</v>
      </c>
      <c r="AE283">
        <v>11980800</v>
      </c>
      <c r="AF283">
        <v>15835700</v>
      </c>
      <c r="AG283">
        <v>10553200</v>
      </c>
      <c r="AH283">
        <v>19169200</v>
      </c>
      <c r="AI283">
        <v>16876000</v>
      </c>
      <c r="AJ283">
        <v>9449100</v>
      </c>
      <c r="AK283">
        <v>17207300</v>
      </c>
      <c r="AL283">
        <v>9920700</v>
      </c>
      <c r="AM283">
        <v>12242900</v>
      </c>
      <c r="AN283">
        <v>10101000</v>
      </c>
      <c r="AO283">
        <v>12016100</v>
      </c>
      <c r="AP283">
        <v>11729500</v>
      </c>
      <c r="AQ283">
        <v>48817200</v>
      </c>
      <c r="AR283">
        <v>21360700</v>
      </c>
      <c r="AS283">
        <v>23570700</v>
      </c>
      <c r="AT283">
        <v>26347200</v>
      </c>
      <c r="AU283">
        <v>25344500</v>
      </c>
      <c r="AV283">
        <v>14509200</v>
      </c>
      <c r="AW283">
        <v>18296400</v>
      </c>
      <c r="AX283">
        <v>20040200</v>
      </c>
      <c r="AY283">
        <v>31162800</v>
      </c>
      <c r="AZ283">
        <v>16116100</v>
      </c>
      <c r="BA283">
        <v>24599500</v>
      </c>
      <c r="BB283">
        <v>22105700</v>
      </c>
      <c r="BC283">
        <v>25767900</v>
      </c>
      <c r="BD283">
        <v>17972100</v>
      </c>
      <c r="BE283">
        <v>21725200</v>
      </c>
      <c r="BF283">
        <v>29938600</v>
      </c>
      <c r="BG283">
        <v>24692700</v>
      </c>
      <c r="BH283">
        <v>32110600</v>
      </c>
      <c r="BI283">
        <v>29703600</v>
      </c>
      <c r="BJ283">
        <v>27464500</v>
      </c>
      <c r="BK283">
        <v>22752300</v>
      </c>
      <c r="BL283">
        <v>22372600</v>
      </c>
      <c r="BM283">
        <v>23593200</v>
      </c>
      <c r="BN283">
        <v>75714900</v>
      </c>
      <c r="BO283">
        <v>34189100</v>
      </c>
      <c r="BP283">
        <v>17995900</v>
      </c>
      <c r="BQ283">
        <v>28313600</v>
      </c>
      <c r="BR283">
        <v>21946500</v>
      </c>
      <c r="BS283">
        <v>14782200</v>
      </c>
      <c r="BT283">
        <v>37553000</v>
      </c>
      <c r="BU283">
        <v>27267500</v>
      </c>
      <c r="BV283">
        <v>13340200</v>
      </c>
      <c r="BW283">
        <v>23603700</v>
      </c>
      <c r="BX283">
        <v>24914900</v>
      </c>
      <c r="BY283">
        <v>39311000</v>
      </c>
      <c r="BZ283">
        <v>56140900</v>
      </c>
      <c r="CA283">
        <v>47218600</v>
      </c>
      <c r="CB283">
        <v>50802800</v>
      </c>
      <c r="CC283">
        <v>31248000</v>
      </c>
      <c r="CD283">
        <v>33539400</v>
      </c>
      <c r="CE283">
        <v>26652400</v>
      </c>
      <c r="CF283">
        <v>20467200</v>
      </c>
      <c r="CG283">
        <v>31243400</v>
      </c>
      <c r="CH283">
        <v>31684800</v>
      </c>
      <c r="CI283">
        <v>26788800</v>
      </c>
      <c r="CJ283">
        <v>31964200</v>
      </c>
      <c r="CK283">
        <v>45770400</v>
      </c>
      <c r="CL283">
        <v>31243000</v>
      </c>
      <c r="CM283">
        <v>28624000</v>
      </c>
      <c r="CN283">
        <v>31764300</v>
      </c>
      <c r="CO283">
        <v>30425500</v>
      </c>
      <c r="CP283">
        <v>35516600</v>
      </c>
      <c r="CQ283">
        <v>52736300</v>
      </c>
      <c r="CR283">
        <v>28670300</v>
      </c>
      <c r="CS283">
        <v>35924000</v>
      </c>
      <c r="CT283">
        <v>38795300</v>
      </c>
      <c r="CU283">
        <v>29058200</v>
      </c>
      <c r="CV283">
        <v>44662600</v>
      </c>
      <c r="CW283">
        <v>50039900</v>
      </c>
      <c r="CX283">
        <v>45448800</v>
      </c>
      <c r="CY283">
        <v>38488500</v>
      </c>
      <c r="CZ283">
        <v>27756100</v>
      </c>
      <c r="DA283">
        <v>41435800</v>
      </c>
      <c r="DB283">
        <v>29256800</v>
      </c>
      <c r="DC283">
        <v>13970200</v>
      </c>
      <c r="DD283">
        <v>19965600</v>
      </c>
      <c r="DE283">
        <v>22654900</v>
      </c>
      <c r="DF283">
        <v>26223400</v>
      </c>
      <c r="DG283">
        <v>13672700</v>
      </c>
    </row>
    <row r="284" spans="1:277" x14ac:dyDescent="0.25">
      <c r="A284" s="1" t="s">
        <v>143</v>
      </c>
      <c r="B284" t="s">
        <v>1157</v>
      </c>
      <c r="C284" t="s">
        <v>1199</v>
      </c>
      <c r="D284" s="2">
        <f>_xll.BDH(A284, "volume", B284, C284, "Direction", "H", "Period", "M","cols=274;rows=2")</f>
        <v>36556</v>
      </c>
      <c r="E284" s="2">
        <v>36585</v>
      </c>
      <c r="F284" s="2">
        <v>36616</v>
      </c>
      <c r="G284" s="2">
        <v>36644</v>
      </c>
      <c r="H284" s="2">
        <v>36677</v>
      </c>
      <c r="I284" s="2">
        <v>36707</v>
      </c>
      <c r="J284" s="2">
        <v>36738</v>
      </c>
      <c r="K284" s="2">
        <v>36769</v>
      </c>
      <c r="L284" s="2">
        <v>36798</v>
      </c>
      <c r="M284" s="2">
        <v>36830</v>
      </c>
      <c r="N284" s="2">
        <v>36860</v>
      </c>
      <c r="O284" s="2">
        <v>36889</v>
      </c>
      <c r="P284" s="2">
        <v>36922</v>
      </c>
      <c r="Q284" s="2">
        <v>36950</v>
      </c>
      <c r="R284" s="2">
        <v>36980</v>
      </c>
      <c r="S284" s="2">
        <v>37011</v>
      </c>
      <c r="T284" s="2">
        <v>37042</v>
      </c>
      <c r="U284" s="2">
        <v>37071</v>
      </c>
      <c r="V284" s="2">
        <v>37103</v>
      </c>
      <c r="W284" s="2">
        <v>37134</v>
      </c>
      <c r="X284" s="2">
        <v>37162</v>
      </c>
      <c r="Y284" s="2">
        <v>37195</v>
      </c>
      <c r="Z284" s="2">
        <v>37225</v>
      </c>
      <c r="AA284" s="2">
        <v>37256</v>
      </c>
      <c r="AB284" s="2">
        <v>37287</v>
      </c>
      <c r="AC284" s="2">
        <v>37315</v>
      </c>
      <c r="AD284" s="2">
        <v>37344</v>
      </c>
      <c r="AE284" s="2">
        <v>37376</v>
      </c>
      <c r="AF284" s="2">
        <v>37407</v>
      </c>
      <c r="AG284" s="2">
        <v>37435</v>
      </c>
      <c r="AH284" s="2">
        <v>37468</v>
      </c>
      <c r="AI284" s="2">
        <v>37498</v>
      </c>
      <c r="AJ284" s="2">
        <v>37529</v>
      </c>
      <c r="AK284" s="2">
        <v>37560</v>
      </c>
      <c r="AL284" s="2">
        <v>37589</v>
      </c>
      <c r="AM284" s="2">
        <v>37621</v>
      </c>
      <c r="AN284" s="2">
        <v>37652</v>
      </c>
      <c r="AO284" s="2">
        <v>37680</v>
      </c>
      <c r="AP284" s="2">
        <v>37711</v>
      </c>
      <c r="AQ284" s="2">
        <v>37741</v>
      </c>
      <c r="AR284" s="2">
        <v>37771</v>
      </c>
      <c r="AS284" s="2">
        <v>37802</v>
      </c>
      <c r="AT284" s="2">
        <v>37833</v>
      </c>
      <c r="AU284" s="2">
        <v>37862</v>
      </c>
      <c r="AV284" s="2">
        <v>37894</v>
      </c>
      <c r="AW284" s="2">
        <v>37925</v>
      </c>
      <c r="AX284" s="2">
        <v>37953</v>
      </c>
      <c r="AY284" s="2">
        <v>37986</v>
      </c>
      <c r="AZ284" s="2">
        <v>38016</v>
      </c>
      <c r="BA284" s="2">
        <v>38044</v>
      </c>
      <c r="BB284" s="2">
        <v>38077</v>
      </c>
      <c r="BC284" s="2">
        <v>38107</v>
      </c>
      <c r="BD284" s="2">
        <v>38138</v>
      </c>
      <c r="BE284" s="2">
        <v>38168</v>
      </c>
      <c r="BF284" s="2">
        <v>38198</v>
      </c>
      <c r="BG284" s="2">
        <v>38230</v>
      </c>
      <c r="BH284" s="2">
        <v>38260</v>
      </c>
      <c r="BI284" s="2">
        <v>38289</v>
      </c>
      <c r="BJ284" s="2">
        <v>38321</v>
      </c>
      <c r="BK284" s="2">
        <v>38352</v>
      </c>
      <c r="BL284" s="2">
        <v>38383</v>
      </c>
      <c r="BM284" s="2">
        <v>38411</v>
      </c>
      <c r="BN284" s="2">
        <v>38442</v>
      </c>
      <c r="BO284" s="2">
        <v>38471</v>
      </c>
      <c r="BP284" s="2">
        <v>38503</v>
      </c>
      <c r="BQ284" s="2">
        <v>38533</v>
      </c>
      <c r="BR284" s="2">
        <v>38562</v>
      </c>
      <c r="BS284" s="2">
        <v>38595</v>
      </c>
      <c r="BT284" s="2">
        <v>38625</v>
      </c>
      <c r="BU284" s="2">
        <v>38656</v>
      </c>
      <c r="BV284" s="2">
        <v>38686</v>
      </c>
      <c r="BW284" s="2">
        <v>38716</v>
      </c>
      <c r="BX284" s="2">
        <v>38748</v>
      </c>
      <c r="BY284" s="2">
        <v>38776</v>
      </c>
      <c r="BZ284" s="2">
        <v>38807</v>
      </c>
      <c r="CA284" s="2">
        <v>38835</v>
      </c>
      <c r="CB284" s="2">
        <v>38868</v>
      </c>
      <c r="CC284" s="2">
        <v>38898</v>
      </c>
      <c r="CD284" s="2">
        <v>38929</v>
      </c>
      <c r="CE284" s="2">
        <v>38960</v>
      </c>
      <c r="CF284" s="2">
        <v>38989</v>
      </c>
      <c r="CG284" s="2">
        <v>39021</v>
      </c>
      <c r="CH284" s="2">
        <v>39051</v>
      </c>
      <c r="CI284" s="2">
        <v>39080</v>
      </c>
      <c r="CJ284" s="2">
        <v>39113</v>
      </c>
      <c r="CK284" s="2">
        <v>39141</v>
      </c>
      <c r="CL284" s="2">
        <v>39171</v>
      </c>
      <c r="CM284" s="2">
        <v>39202</v>
      </c>
      <c r="CN284" s="2">
        <v>39233</v>
      </c>
      <c r="CO284" s="2">
        <v>39262</v>
      </c>
      <c r="CP284" s="2">
        <v>39294</v>
      </c>
      <c r="CQ284" s="2">
        <v>39325</v>
      </c>
      <c r="CR284" s="2">
        <v>39353</v>
      </c>
      <c r="CS284" s="2">
        <v>39386</v>
      </c>
      <c r="CT284" s="2">
        <v>39416</v>
      </c>
      <c r="CU284" s="2">
        <v>39447</v>
      </c>
      <c r="CV284" s="2">
        <v>39478</v>
      </c>
      <c r="CW284" s="2">
        <v>39507</v>
      </c>
      <c r="CX284" s="2">
        <v>39538</v>
      </c>
      <c r="CY284" s="2">
        <v>39568</v>
      </c>
      <c r="CZ284" s="2">
        <v>39598</v>
      </c>
      <c r="DA284" s="2">
        <v>39629</v>
      </c>
      <c r="DB284" s="2">
        <v>39660</v>
      </c>
      <c r="DC284" s="2">
        <v>39689</v>
      </c>
      <c r="DD284" s="2">
        <v>39721</v>
      </c>
      <c r="DE284" s="2">
        <v>39752</v>
      </c>
      <c r="DF284" s="2">
        <v>39780</v>
      </c>
      <c r="DG284" s="2">
        <v>39813</v>
      </c>
      <c r="DH284" s="2">
        <v>39843</v>
      </c>
      <c r="DI284" s="2">
        <v>39871</v>
      </c>
      <c r="DJ284" s="2">
        <v>39903</v>
      </c>
      <c r="DK284" s="2">
        <v>39933</v>
      </c>
      <c r="DL284" s="2">
        <v>39962</v>
      </c>
      <c r="DM284" s="2">
        <v>39994</v>
      </c>
      <c r="DN284" s="2">
        <v>40025</v>
      </c>
      <c r="DO284" s="2">
        <v>40056</v>
      </c>
      <c r="DP284" s="2">
        <v>40086</v>
      </c>
      <c r="DQ284" s="2">
        <v>40116</v>
      </c>
      <c r="DR284" s="2">
        <v>40147</v>
      </c>
      <c r="DS284" s="2">
        <v>40178</v>
      </c>
      <c r="DT284" s="2">
        <v>40207</v>
      </c>
      <c r="DU284" s="2">
        <v>40235</v>
      </c>
      <c r="DV284" s="2">
        <v>40268</v>
      </c>
      <c r="DW284" s="2">
        <v>40298</v>
      </c>
      <c r="DX284" s="2">
        <v>40329</v>
      </c>
      <c r="DY284" s="2">
        <v>40359</v>
      </c>
      <c r="DZ284" s="2">
        <v>40389</v>
      </c>
      <c r="EA284" s="2">
        <v>40421</v>
      </c>
      <c r="EB284" s="2">
        <v>40451</v>
      </c>
      <c r="EC284" s="2">
        <v>40480</v>
      </c>
      <c r="ED284" s="2">
        <v>40512</v>
      </c>
      <c r="EE284" s="2">
        <v>40543</v>
      </c>
      <c r="EF284" s="2">
        <v>40574</v>
      </c>
      <c r="EG284" s="2">
        <v>40602</v>
      </c>
      <c r="EH284" s="2">
        <v>40633</v>
      </c>
      <c r="EI284" s="2">
        <v>40662</v>
      </c>
      <c r="EJ284" s="2">
        <v>40694</v>
      </c>
      <c r="EK284" s="2">
        <v>40724</v>
      </c>
      <c r="EL284" s="2">
        <v>40753</v>
      </c>
      <c r="EM284" s="2">
        <v>40786</v>
      </c>
      <c r="EN284" s="2">
        <v>40816</v>
      </c>
      <c r="EO284" s="2">
        <v>40847</v>
      </c>
      <c r="EP284" s="2">
        <v>40877</v>
      </c>
      <c r="EQ284" s="2">
        <v>40907</v>
      </c>
      <c r="ER284" s="2">
        <v>40939</v>
      </c>
      <c r="ES284" s="2">
        <v>40968</v>
      </c>
      <c r="ET284" s="2">
        <v>40998</v>
      </c>
      <c r="EU284" s="2">
        <v>41029</v>
      </c>
      <c r="EV284" s="2">
        <v>41060</v>
      </c>
      <c r="EW284" s="2">
        <v>41089</v>
      </c>
      <c r="EX284" s="2">
        <v>41121</v>
      </c>
      <c r="EY284" s="2">
        <v>41152</v>
      </c>
      <c r="EZ284" s="2">
        <v>41180</v>
      </c>
      <c r="FA284" s="2">
        <v>41213</v>
      </c>
      <c r="FB284" s="2">
        <v>41243</v>
      </c>
      <c r="FC284" s="2">
        <v>41274</v>
      </c>
      <c r="FD284" s="2">
        <v>41305</v>
      </c>
      <c r="FE284" s="2">
        <v>41333</v>
      </c>
      <c r="FF284" s="2">
        <v>41362</v>
      </c>
      <c r="FG284" s="2">
        <v>41394</v>
      </c>
      <c r="FH284" s="2">
        <v>41425</v>
      </c>
      <c r="FI284" s="2">
        <v>41453</v>
      </c>
      <c r="FJ284" s="2">
        <v>41486</v>
      </c>
      <c r="FK284" s="2">
        <v>41516</v>
      </c>
      <c r="FL284" s="2">
        <v>41547</v>
      </c>
      <c r="FM284" s="2">
        <v>41578</v>
      </c>
      <c r="FN284" s="2">
        <v>41607</v>
      </c>
      <c r="FO284" s="2">
        <v>41639</v>
      </c>
      <c r="FP284" s="2">
        <v>41670</v>
      </c>
      <c r="FQ284" s="2">
        <v>41698</v>
      </c>
      <c r="FR284" s="2">
        <v>41729</v>
      </c>
      <c r="FS284" s="2">
        <v>41759</v>
      </c>
      <c r="FT284" s="2">
        <v>41789</v>
      </c>
      <c r="FU284" s="2">
        <v>41820</v>
      </c>
      <c r="FV284" s="2">
        <v>41851</v>
      </c>
      <c r="FW284" s="2">
        <v>41880</v>
      </c>
      <c r="FX284" s="2">
        <v>41912</v>
      </c>
      <c r="FY284" s="2">
        <v>41943</v>
      </c>
      <c r="FZ284" s="2">
        <v>41971</v>
      </c>
      <c r="GA284" s="2">
        <v>42004</v>
      </c>
      <c r="GB284" s="2">
        <v>42034</v>
      </c>
      <c r="GC284" s="2">
        <v>42062</v>
      </c>
      <c r="GD284" s="2">
        <v>42094</v>
      </c>
      <c r="GE284" s="2">
        <v>42124</v>
      </c>
      <c r="GF284" s="2">
        <v>42153</v>
      </c>
      <c r="GG284" s="2">
        <v>42185</v>
      </c>
      <c r="GH284" s="2">
        <v>42216</v>
      </c>
      <c r="GI284" s="2">
        <v>42247</v>
      </c>
      <c r="GJ284" s="2">
        <v>42277</v>
      </c>
      <c r="GK284" s="2">
        <v>42307</v>
      </c>
      <c r="GL284" s="2">
        <v>42338</v>
      </c>
      <c r="GM284" s="2">
        <v>42369</v>
      </c>
      <c r="GN284" s="2">
        <v>42398</v>
      </c>
      <c r="GO284" s="2">
        <v>42429</v>
      </c>
      <c r="GP284" s="2">
        <v>42460</v>
      </c>
      <c r="GQ284" s="2">
        <v>42489</v>
      </c>
      <c r="GR284" s="2">
        <v>42521</v>
      </c>
      <c r="GS284" s="2">
        <v>42551</v>
      </c>
      <c r="GT284" s="2">
        <v>42580</v>
      </c>
      <c r="GU284" s="2">
        <v>42613</v>
      </c>
      <c r="GV284" s="2">
        <v>42643</v>
      </c>
      <c r="GW284" s="2">
        <v>42674</v>
      </c>
      <c r="GX284" s="2">
        <v>42704</v>
      </c>
      <c r="GY284" s="2">
        <v>42734</v>
      </c>
      <c r="GZ284" s="2">
        <v>42766</v>
      </c>
      <c r="HA284" s="2">
        <v>42794</v>
      </c>
      <c r="HB284" s="2">
        <v>42825</v>
      </c>
      <c r="HC284" s="2">
        <v>42853</v>
      </c>
      <c r="HD284" s="2">
        <v>42886</v>
      </c>
      <c r="HE284" s="2">
        <v>42916</v>
      </c>
      <c r="HF284" s="2">
        <v>42947</v>
      </c>
      <c r="HG284" s="2">
        <v>42978</v>
      </c>
      <c r="HH284" s="2">
        <v>43007</v>
      </c>
      <c r="HI284" s="2">
        <v>43039</v>
      </c>
      <c r="HJ284" s="2">
        <v>43069</v>
      </c>
      <c r="HK284" s="2">
        <v>43098</v>
      </c>
      <c r="HL284" s="2">
        <v>43131</v>
      </c>
      <c r="HM284" s="2">
        <v>43159</v>
      </c>
      <c r="HN284" s="2">
        <v>43189</v>
      </c>
      <c r="HO284" s="2">
        <v>43220</v>
      </c>
      <c r="HP284" s="2">
        <v>43251</v>
      </c>
      <c r="HQ284" s="2">
        <v>43280</v>
      </c>
      <c r="HR284" s="2">
        <v>43312</v>
      </c>
      <c r="HS284" s="2">
        <v>43343</v>
      </c>
      <c r="HT284" s="2">
        <v>43371</v>
      </c>
      <c r="HU284" s="2">
        <v>43404</v>
      </c>
      <c r="HV284" s="2">
        <v>43434</v>
      </c>
      <c r="HW284" s="2">
        <v>43465</v>
      </c>
      <c r="HX284" s="2">
        <v>43496</v>
      </c>
      <c r="HY284" s="2">
        <v>43524</v>
      </c>
      <c r="HZ284" s="2">
        <v>43553</v>
      </c>
      <c r="IA284" s="2">
        <v>43585</v>
      </c>
      <c r="IB284" s="2">
        <v>43616</v>
      </c>
      <c r="IC284" s="2">
        <v>43644</v>
      </c>
      <c r="ID284" s="2">
        <v>43677</v>
      </c>
      <c r="IE284" s="2">
        <v>43707</v>
      </c>
      <c r="IF284" s="2">
        <v>43738</v>
      </c>
      <c r="IG284" s="2">
        <v>43769</v>
      </c>
      <c r="IH284" s="2">
        <v>43798</v>
      </c>
      <c r="II284" s="2">
        <v>43830</v>
      </c>
      <c r="IJ284" s="2">
        <v>43861</v>
      </c>
      <c r="IK284" s="2">
        <v>43889</v>
      </c>
      <c r="IL284" s="2">
        <v>43921</v>
      </c>
      <c r="IM284" s="2">
        <v>43951</v>
      </c>
      <c r="IN284" s="2">
        <v>43980</v>
      </c>
      <c r="IO284" s="2">
        <v>44012</v>
      </c>
      <c r="IP284" s="2">
        <v>44043</v>
      </c>
      <c r="IQ284" s="2">
        <v>44074</v>
      </c>
      <c r="IR284" s="2">
        <v>44104</v>
      </c>
      <c r="IS284" s="2">
        <v>44134</v>
      </c>
      <c r="IT284" s="2">
        <v>44165</v>
      </c>
      <c r="IU284" s="2">
        <v>44196</v>
      </c>
      <c r="IV284" s="2">
        <v>44225</v>
      </c>
      <c r="IW284" s="2">
        <v>44253</v>
      </c>
      <c r="IX284" s="2">
        <v>44286</v>
      </c>
      <c r="IY284" s="2">
        <v>44316</v>
      </c>
      <c r="IZ284" s="2">
        <v>44347</v>
      </c>
      <c r="JA284" s="2">
        <v>44377</v>
      </c>
      <c r="JB284" s="2">
        <v>44407</v>
      </c>
      <c r="JC284" s="2">
        <v>44439</v>
      </c>
      <c r="JD284" s="2">
        <v>44469</v>
      </c>
      <c r="JE284" s="2">
        <v>44498</v>
      </c>
      <c r="JF284" s="2">
        <v>44530</v>
      </c>
      <c r="JG284" s="2">
        <v>44561</v>
      </c>
      <c r="JH284" s="2">
        <v>44592</v>
      </c>
      <c r="JI284" s="2">
        <v>44620</v>
      </c>
      <c r="JJ284" s="2">
        <v>44651</v>
      </c>
      <c r="JK284" s="2">
        <v>44680</v>
      </c>
      <c r="JL284" s="2">
        <v>44712</v>
      </c>
      <c r="JM284" s="2">
        <v>44742</v>
      </c>
      <c r="JN284" s="2">
        <v>44771</v>
      </c>
      <c r="JO284" s="2">
        <v>44804</v>
      </c>
      <c r="JP284" s="2">
        <v>44834</v>
      </c>
      <c r="JQ284" s="2">
        <v>44865</v>
      </c>
    </row>
    <row r="285" spans="1:277" x14ac:dyDescent="0.25">
      <c r="A285" s="4"/>
      <c r="D285" s="3">
        <v>125251500</v>
      </c>
      <c r="E285">
        <v>150375900</v>
      </c>
      <c r="F285">
        <v>171999000</v>
      </c>
      <c r="G285">
        <v>138025500</v>
      </c>
      <c r="H285">
        <v>87825100</v>
      </c>
      <c r="I285">
        <v>66091200</v>
      </c>
      <c r="J285">
        <v>59803100</v>
      </c>
      <c r="K285">
        <v>59934300</v>
      </c>
      <c r="L285">
        <v>51685300</v>
      </c>
      <c r="M285">
        <v>91228200</v>
      </c>
      <c r="N285">
        <v>66599700</v>
      </c>
      <c r="O285">
        <v>79641500</v>
      </c>
      <c r="P285">
        <v>146599800</v>
      </c>
      <c r="Q285">
        <v>85899300</v>
      </c>
      <c r="R285">
        <v>162281400</v>
      </c>
      <c r="S285">
        <v>108766100</v>
      </c>
      <c r="T285">
        <v>92350900</v>
      </c>
      <c r="U285">
        <v>97544200</v>
      </c>
      <c r="V285">
        <v>77753000</v>
      </c>
      <c r="W285">
        <v>77364000</v>
      </c>
      <c r="X285">
        <v>161891300</v>
      </c>
      <c r="Y285">
        <v>117199500</v>
      </c>
      <c r="Z285">
        <v>88962500</v>
      </c>
      <c r="AA285">
        <v>85113800</v>
      </c>
      <c r="AB285">
        <v>86937100</v>
      </c>
      <c r="AC285">
        <v>82399600</v>
      </c>
      <c r="AD285">
        <v>94638200</v>
      </c>
      <c r="AE285">
        <v>98252600</v>
      </c>
      <c r="AF285">
        <v>81710100</v>
      </c>
      <c r="AG285">
        <v>105098800</v>
      </c>
      <c r="AH285">
        <v>133397700</v>
      </c>
      <c r="AI285">
        <v>86634300</v>
      </c>
      <c r="AJ285">
        <v>85557900</v>
      </c>
      <c r="AK285">
        <v>128071300</v>
      </c>
      <c r="AL285">
        <v>87540400</v>
      </c>
      <c r="AM285">
        <v>62624600</v>
      </c>
      <c r="AN285">
        <v>85241900</v>
      </c>
      <c r="AO285">
        <v>73750100</v>
      </c>
      <c r="AP285">
        <v>107805000</v>
      </c>
      <c r="AQ285">
        <v>96118400</v>
      </c>
      <c r="AR285">
        <v>97278700</v>
      </c>
      <c r="AS285">
        <v>82289300</v>
      </c>
      <c r="AT285">
        <v>78410300</v>
      </c>
      <c r="AU285">
        <v>63501800</v>
      </c>
      <c r="AV285">
        <v>78051900</v>
      </c>
      <c r="AW285">
        <v>71714100</v>
      </c>
      <c r="AX285">
        <v>73343800</v>
      </c>
      <c r="AY285">
        <v>68793400</v>
      </c>
      <c r="AZ285">
        <v>75481100</v>
      </c>
      <c r="BA285">
        <v>66125100</v>
      </c>
      <c r="BB285">
        <v>97286400</v>
      </c>
      <c r="BC285">
        <v>83054600</v>
      </c>
      <c r="BD285">
        <v>70766800</v>
      </c>
      <c r="BE285">
        <v>56239500</v>
      </c>
      <c r="BF285">
        <v>68235300</v>
      </c>
      <c r="BG285">
        <v>56016400</v>
      </c>
      <c r="BH285">
        <v>50872600</v>
      </c>
      <c r="BI285">
        <v>60289100</v>
      </c>
      <c r="BJ285">
        <v>62779000</v>
      </c>
      <c r="BK285">
        <v>57143200</v>
      </c>
      <c r="BL285">
        <v>76424200</v>
      </c>
      <c r="BM285">
        <v>85048000</v>
      </c>
      <c r="BN285">
        <v>98670100</v>
      </c>
      <c r="BO285">
        <v>83621900</v>
      </c>
      <c r="BP285">
        <v>66343400</v>
      </c>
      <c r="BQ285">
        <v>64817400</v>
      </c>
      <c r="BR285">
        <v>70635700</v>
      </c>
      <c r="BS285">
        <v>71711500</v>
      </c>
      <c r="BT285">
        <v>99786100</v>
      </c>
      <c r="BU285">
        <v>106972000</v>
      </c>
      <c r="BV285">
        <v>112159600</v>
      </c>
      <c r="BW285">
        <v>71637600</v>
      </c>
      <c r="BX285">
        <v>87772200</v>
      </c>
      <c r="BY285">
        <v>60918700</v>
      </c>
      <c r="BZ285">
        <v>66031800</v>
      </c>
      <c r="CA285">
        <v>62264100</v>
      </c>
      <c r="CB285">
        <v>94134800</v>
      </c>
      <c r="CC285">
        <v>74125300</v>
      </c>
      <c r="CD285">
        <v>67308700</v>
      </c>
      <c r="CE285">
        <v>60923100</v>
      </c>
      <c r="CF285">
        <v>59670600</v>
      </c>
      <c r="CG285">
        <v>87992800</v>
      </c>
      <c r="CH285">
        <v>69044500</v>
      </c>
      <c r="CI285">
        <v>58561900</v>
      </c>
      <c r="CJ285">
        <v>74043500</v>
      </c>
      <c r="CK285">
        <v>65068900</v>
      </c>
      <c r="CL285">
        <v>77619600</v>
      </c>
      <c r="CM285">
        <v>78297000</v>
      </c>
      <c r="CN285">
        <v>61004000</v>
      </c>
      <c r="CO285">
        <v>59098700</v>
      </c>
      <c r="CP285">
        <v>79557100</v>
      </c>
      <c r="CQ285">
        <v>111331300</v>
      </c>
      <c r="CR285">
        <v>59245000</v>
      </c>
      <c r="CS285">
        <v>80276300</v>
      </c>
      <c r="CT285">
        <v>97225500</v>
      </c>
      <c r="CU285">
        <v>79843600</v>
      </c>
      <c r="CV285">
        <v>131655000</v>
      </c>
      <c r="CW285">
        <v>82499000</v>
      </c>
      <c r="CX285">
        <v>89452900</v>
      </c>
      <c r="CY285">
        <v>66239600</v>
      </c>
      <c r="CZ285">
        <v>61519100</v>
      </c>
      <c r="DA285">
        <v>88628000</v>
      </c>
      <c r="DB285">
        <v>110348500</v>
      </c>
      <c r="DC285">
        <v>65150200</v>
      </c>
      <c r="DD285">
        <v>101989000</v>
      </c>
      <c r="DE285">
        <v>113511500</v>
      </c>
      <c r="DF285">
        <v>91025200</v>
      </c>
      <c r="DG285">
        <v>86848700</v>
      </c>
      <c r="DH285">
        <v>94789900</v>
      </c>
      <c r="DI285">
        <v>111757500</v>
      </c>
      <c r="DJ285">
        <v>169869000</v>
      </c>
      <c r="DK285">
        <v>178097400</v>
      </c>
      <c r="DL285">
        <v>131961800</v>
      </c>
      <c r="DM285">
        <v>110574200</v>
      </c>
      <c r="DN285">
        <v>91010900</v>
      </c>
      <c r="DO285">
        <v>71587100</v>
      </c>
      <c r="DP285">
        <v>77838200</v>
      </c>
      <c r="DQ285">
        <v>79520400</v>
      </c>
      <c r="DR285">
        <v>62429700</v>
      </c>
      <c r="DS285">
        <v>55720700</v>
      </c>
      <c r="DT285">
        <v>59113600</v>
      </c>
      <c r="DU285">
        <v>53667700</v>
      </c>
      <c r="DV285">
        <v>54562700</v>
      </c>
      <c r="DW285">
        <v>59393800</v>
      </c>
      <c r="DX285">
        <v>89199700</v>
      </c>
      <c r="DY285">
        <v>73089200</v>
      </c>
      <c r="DZ285">
        <v>54089200</v>
      </c>
      <c r="EA285">
        <v>51141700</v>
      </c>
      <c r="EB285">
        <v>72983664</v>
      </c>
      <c r="EC285">
        <v>85507594</v>
      </c>
      <c r="ED285">
        <v>45451661</v>
      </c>
      <c r="EE285">
        <v>43759549</v>
      </c>
      <c r="EF285">
        <v>44587421</v>
      </c>
      <c r="EG285">
        <v>39587580</v>
      </c>
      <c r="EH285">
        <v>45190692</v>
      </c>
      <c r="EI285">
        <v>33814274</v>
      </c>
      <c r="EJ285">
        <v>39382271</v>
      </c>
      <c r="EK285">
        <v>43876886</v>
      </c>
      <c r="EL285">
        <v>35823769</v>
      </c>
      <c r="EM285">
        <v>80362910</v>
      </c>
      <c r="EN285">
        <v>53962014</v>
      </c>
      <c r="EO285">
        <v>53790741</v>
      </c>
      <c r="EP285">
        <v>39929308</v>
      </c>
      <c r="EQ285">
        <v>38589172</v>
      </c>
      <c r="ER285">
        <v>32976561</v>
      </c>
      <c r="ES285">
        <v>28806991</v>
      </c>
      <c r="ET285">
        <v>36083720</v>
      </c>
      <c r="EU285">
        <v>35814900</v>
      </c>
      <c r="EV285">
        <v>40793576</v>
      </c>
      <c r="EW285">
        <v>35034606</v>
      </c>
      <c r="EX285">
        <v>32334435</v>
      </c>
      <c r="EY285">
        <v>22169753</v>
      </c>
      <c r="EZ285">
        <v>23263926</v>
      </c>
      <c r="FA285">
        <v>24886333</v>
      </c>
      <c r="FB285">
        <v>30913455</v>
      </c>
      <c r="FC285">
        <v>28467969</v>
      </c>
      <c r="FD285">
        <v>26552683</v>
      </c>
      <c r="FE285">
        <v>22610480</v>
      </c>
      <c r="FF285">
        <v>24926515</v>
      </c>
      <c r="FG285">
        <v>28281330</v>
      </c>
      <c r="FH285">
        <v>26019306</v>
      </c>
      <c r="FI285">
        <v>29900347</v>
      </c>
      <c r="FJ285">
        <v>29700193</v>
      </c>
      <c r="FK285">
        <v>16483363</v>
      </c>
      <c r="FL285">
        <v>21487051</v>
      </c>
      <c r="FM285">
        <v>24725839</v>
      </c>
      <c r="FN285">
        <v>19640137</v>
      </c>
      <c r="FO285">
        <v>24983098</v>
      </c>
      <c r="FP285">
        <v>24470184</v>
      </c>
      <c r="FQ285">
        <v>17020378</v>
      </c>
      <c r="FR285">
        <v>20094420</v>
      </c>
      <c r="FS285">
        <v>22020731</v>
      </c>
      <c r="FT285">
        <v>17939022</v>
      </c>
      <c r="FU285">
        <v>18538775</v>
      </c>
      <c r="FV285">
        <v>17623915</v>
      </c>
      <c r="FW285">
        <v>20323678</v>
      </c>
      <c r="FX285">
        <v>28966967</v>
      </c>
      <c r="FY285">
        <v>29201719</v>
      </c>
      <c r="FZ285">
        <v>14610486</v>
      </c>
      <c r="GA285">
        <v>22789830</v>
      </c>
      <c r="GB285">
        <v>27721006</v>
      </c>
      <c r="GC285">
        <v>42357484</v>
      </c>
      <c r="GD285">
        <v>39485697</v>
      </c>
      <c r="GE285">
        <v>31441991</v>
      </c>
      <c r="GF285">
        <v>25388417</v>
      </c>
      <c r="GG285">
        <v>38895253</v>
      </c>
      <c r="GH285">
        <v>31439472</v>
      </c>
      <c r="GI285">
        <v>49363896</v>
      </c>
      <c r="GJ285">
        <v>42291583</v>
      </c>
      <c r="GK285">
        <v>34340090</v>
      </c>
      <c r="GL285">
        <v>29750082</v>
      </c>
      <c r="GM285">
        <v>41037366</v>
      </c>
      <c r="GN285">
        <v>61986243</v>
      </c>
      <c r="GO285">
        <v>52253931</v>
      </c>
      <c r="GP285">
        <v>39948643</v>
      </c>
      <c r="GQ285">
        <v>33958480</v>
      </c>
      <c r="GR285">
        <v>38424771</v>
      </c>
      <c r="GS285">
        <v>39035084</v>
      </c>
      <c r="GT285">
        <v>26979202</v>
      </c>
      <c r="GU285">
        <v>21155937</v>
      </c>
      <c r="GV285">
        <v>30676815</v>
      </c>
      <c r="GW285">
        <v>30297656</v>
      </c>
      <c r="GX285">
        <v>28983332</v>
      </c>
      <c r="GY285">
        <v>26243168</v>
      </c>
      <c r="GZ285">
        <v>30704448</v>
      </c>
      <c r="HA285">
        <v>19403072</v>
      </c>
      <c r="HB285">
        <v>30146195</v>
      </c>
      <c r="HC285">
        <v>21607359</v>
      </c>
      <c r="HD285">
        <v>18584321</v>
      </c>
      <c r="HE285">
        <v>25270464</v>
      </c>
      <c r="HF285">
        <v>22447495</v>
      </c>
      <c r="HG285">
        <v>26150066</v>
      </c>
      <c r="HH285">
        <v>24895960</v>
      </c>
      <c r="HI285">
        <v>19922258</v>
      </c>
      <c r="HJ285">
        <v>19450286</v>
      </c>
      <c r="HK285">
        <v>24059413</v>
      </c>
      <c r="HL285">
        <v>20762800</v>
      </c>
      <c r="HM285">
        <v>20965968</v>
      </c>
      <c r="HN285">
        <v>22945905</v>
      </c>
      <c r="HO285">
        <v>22278476</v>
      </c>
      <c r="HP285">
        <v>19003601</v>
      </c>
      <c r="HQ285">
        <v>25175606</v>
      </c>
      <c r="HR285">
        <v>16266839</v>
      </c>
      <c r="HS285">
        <v>13256809</v>
      </c>
      <c r="HT285">
        <v>20880265</v>
      </c>
      <c r="HU285">
        <v>25316054</v>
      </c>
      <c r="HV285">
        <v>20282948</v>
      </c>
      <c r="HW285">
        <v>28451845</v>
      </c>
      <c r="HX285">
        <v>24734833</v>
      </c>
      <c r="HY285">
        <v>17711970</v>
      </c>
      <c r="HZ285">
        <v>20154057</v>
      </c>
      <c r="IA285">
        <v>17411644</v>
      </c>
      <c r="IB285">
        <v>19054369</v>
      </c>
      <c r="IC285">
        <v>18593649</v>
      </c>
      <c r="ID285">
        <v>17767168</v>
      </c>
      <c r="IE285">
        <v>18806580</v>
      </c>
      <c r="IF285">
        <v>19429768</v>
      </c>
      <c r="IG285">
        <v>18224550</v>
      </c>
      <c r="IH285">
        <v>13060750</v>
      </c>
      <c r="II285">
        <v>19946261</v>
      </c>
      <c r="IJ285">
        <v>18196853</v>
      </c>
      <c r="IK285">
        <v>19663155</v>
      </c>
      <c r="IL285">
        <v>50160837</v>
      </c>
      <c r="IM285">
        <v>30791537</v>
      </c>
      <c r="IN285">
        <v>23791397</v>
      </c>
      <c r="IO285">
        <v>29445407</v>
      </c>
      <c r="IP285">
        <v>20263875</v>
      </c>
      <c r="IQ285">
        <v>17711499</v>
      </c>
      <c r="IR285">
        <v>24312985</v>
      </c>
      <c r="IS285">
        <v>19537182</v>
      </c>
      <c r="IT285">
        <v>23297390</v>
      </c>
      <c r="IU285">
        <v>23913812</v>
      </c>
      <c r="IV285">
        <v>21848762</v>
      </c>
      <c r="IW285">
        <v>16163362</v>
      </c>
      <c r="IX285">
        <v>20816554</v>
      </c>
      <c r="IY285">
        <v>16292370</v>
      </c>
      <c r="IZ285">
        <v>14540751</v>
      </c>
      <c r="JA285">
        <v>21477665</v>
      </c>
      <c r="JB285">
        <v>18213869</v>
      </c>
      <c r="JC285">
        <v>17455501</v>
      </c>
      <c r="JD285">
        <v>20673340</v>
      </c>
      <c r="JE285">
        <v>17987355</v>
      </c>
      <c r="JF285">
        <v>21696389</v>
      </c>
      <c r="JG285">
        <v>24880928</v>
      </c>
      <c r="JH285">
        <v>22957350</v>
      </c>
      <c r="JI285">
        <v>18626403</v>
      </c>
      <c r="JJ285">
        <v>28814726</v>
      </c>
      <c r="JK285">
        <v>19430842</v>
      </c>
      <c r="JL285">
        <v>19784697</v>
      </c>
      <c r="JM285">
        <v>23518251</v>
      </c>
      <c r="JN285">
        <v>20854484</v>
      </c>
      <c r="JO285">
        <v>16613426</v>
      </c>
      <c r="JP285">
        <v>20930507</v>
      </c>
      <c r="JQ285">
        <v>20092485</v>
      </c>
    </row>
    <row r="286" spans="1:277" x14ac:dyDescent="0.25">
      <c r="A286" s="1" t="s">
        <v>144</v>
      </c>
      <c r="B286" t="s">
        <v>1157</v>
      </c>
      <c r="C286" t="s">
        <v>1191</v>
      </c>
      <c r="D286" s="2">
        <f>_xll.BDH(A286, "volume", B286, C286, "Direction", "H", "Period", "M","cols=18;rows=2")</f>
        <v>36556</v>
      </c>
      <c r="E286" s="2">
        <v>36585</v>
      </c>
      <c r="F286" s="2">
        <v>36616</v>
      </c>
      <c r="G286" s="2">
        <v>36644</v>
      </c>
      <c r="H286" s="2">
        <v>36677</v>
      </c>
      <c r="I286" s="2">
        <v>36707</v>
      </c>
      <c r="J286" s="2">
        <v>36738</v>
      </c>
      <c r="K286" s="2">
        <v>36769</v>
      </c>
      <c r="L286" s="2">
        <v>36798</v>
      </c>
      <c r="M286" s="2">
        <v>36830</v>
      </c>
      <c r="N286" s="2">
        <v>36860</v>
      </c>
      <c r="O286" s="2">
        <v>36889</v>
      </c>
      <c r="P286" s="2">
        <v>36922</v>
      </c>
      <c r="Q286" s="2">
        <v>36950</v>
      </c>
      <c r="R286" s="2">
        <v>36980</v>
      </c>
      <c r="S286" s="2">
        <v>37011</v>
      </c>
      <c r="T286" s="2">
        <v>37042</v>
      </c>
      <c r="U286" s="2">
        <v>37071</v>
      </c>
    </row>
    <row r="287" spans="1:277" x14ac:dyDescent="0.25">
      <c r="A287" s="4"/>
      <c r="D287" s="3">
        <v>57889000</v>
      </c>
      <c r="E287">
        <v>38249400</v>
      </c>
      <c r="F287">
        <v>52253400</v>
      </c>
      <c r="G287">
        <v>38807800</v>
      </c>
      <c r="H287">
        <v>46304600</v>
      </c>
      <c r="I287">
        <v>55946800</v>
      </c>
      <c r="J287">
        <v>60674400</v>
      </c>
      <c r="K287">
        <v>57045400</v>
      </c>
      <c r="L287">
        <v>41555200</v>
      </c>
      <c r="M287">
        <v>49421600</v>
      </c>
      <c r="N287">
        <v>42368800</v>
      </c>
      <c r="O287">
        <v>40888200</v>
      </c>
      <c r="P287">
        <v>37565300</v>
      </c>
      <c r="Q287">
        <v>35842200</v>
      </c>
      <c r="R287">
        <v>119093800</v>
      </c>
      <c r="S287">
        <v>56469600</v>
      </c>
      <c r="T287">
        <v>38833300</v>
      </c>
      <c r="U287">
        <v>20699200</v>
      </c>
    </row>
    <row r="288" spans="1:277" x14ac:dyDescent="0.25">
      <c r="A288" s="1" t="s">
        <v>145</v>
      </c>
      <c r="B288" t="s">
        <v>1157</v>
      </c>
      <c r="C288" t="s">
        <v>1199</v>
      </c>
      <c r="D288" s="2">
        <f>_xll.BDH(A288, "volume", B288, C288, "Direction", "H", "Period", "M","cols=274;rows=2")</f>
        <v>36556</v>
      </c>
      <c r="E288" s="2">
        <v>36585</v>
      </c>
      <c r="F288" s="2">
        <v>36616</v>
      </c>
      <c r="G288" s="2">
        <v>36644</v>
      </c>
      <c r="H288" s="2">
        <v>36677</v>
      </c>
      <c r="I288" s="2">
        <v>36707</v>
      </c>
      <c r="J288" s="2">
        <v>36738</v>
      </c>
      <c r="K288" s="2">
        <v>36769</v>
      </c>
      <c r="L288" s="2">
        <v>36798</v>
      </c>
      <c r="M288" s="2">
        <v>36830</v>
      </c>
      <c r="N288" s="2">
        <v>36860</v>
      </c>
      <c r="O288" s="2">
        <v>36889</v>
      </c>
      <c r="P288" s="2">
        <v>36922</v>
      </c>
      <c r="Q288" s="2">
        <v>36950</v>
      </c>
      <c r="R288" s="2">
        <v>36980</v>
      </c>
      <c r="S288" s="2">
        <v>37011</v>
      </c>
      <c r="T288" s="2">
        <v>37042</v>
      </c>
      <c r="U288" s="2">
        <v>37071</v>
      </c>
      <c r="V288" s="2">
        <v>37103</v>
      </c>
      <c r="W288" s="2">
        <v>37134</v>
      </c>
      <c r="X288" s="2">
        <v>37162</v>
      </c>
      <c r="Y288" s="2">
        <v>37195</v>
      </c>
      <c r="Z288" s="2">
        <v>37225</v>
      </c>
      <c r="AA288" s="2">
        <v>37256</v>
      </c>
      <c r="AB288" s="2">
        <v>37287</v>
      </c>
      <c r="AC288" s="2">
        <v>37315</v>
      </c>
      <c r="AD288" s="2">
        <v>37344</v>
      </c>
      <c r="AE288" s="2">
        <v>37376</v>
      </c>
      <c r="AF288" s="2">
        <v>37407</v>
      </c>
      <c r="AG288" s="2">
        <v>37435</v>
      </c>
      <c r="AH288" s="2">
        <v>37468</v>
      </c>
      <c r="AI288" s="2">
        <v>37498</v>
      </c>
      <c r="AJ288" s="2">
        <v>37529</v>
      </c>
      <c r="AK288" s="2">
        <v>37560</v>
      </c>
      <c r="AL288" s="2">
        <v>37589</v>
      </c>
      <c r="AM288" s="2">
        <v>37621</v>
      </c>
      <c r="AN288" s="2">
        <v>37652</v>
      </c>
      <c r="AO288" s="2">
        <v>37680</v>
      </c>
      <c r="AP288" s="2">
        <v>37711</v>
      </c>
      <c r="AQ288" s="2">
        <v>37741</v>
      </c>
      <c r="AR288" s="2">
        <v>37771</v>
      </c>
      <c r="AS288" s="2">
        <v>37802</v>
      </c>
      <c r="AT288" s="2">
        <v>37833</v>
      </c>
      <c r="AU288" s="2">
        <v>37862</v>
      </c>
      <c r="AV288" s="2">
        <v>37894</v>
      </c>
      <c r="AW288" s="2">
        <v>37925</v>
      </c>
      <c r="AX288" s="2">
        <v>37953</v>
      </c>
      <c r="AY288" s="2">
        <v>37986</v>
      </c>
      <c r="AZ288" s="2">
        <v>38016</v>
      </c>
      <c r="BA288" s="2">
        <v>38044</v>
      </c>
      <c r="BB288" s="2">
        <v>38077</v>
      </c>
      <c r="BC288" s="2">
        <v>38107</v>
      </c>
      <c r="BD288" s="2">
        <v>38138</v>
      </c>
      <c r="BE288" s="2">
        <v>38168</v>
      </c>
      <c r="BF288" s="2">
        <v>38198</v>
      </c>
      <c r="BG288" s="2">
        <v>38230</v>
      </c>
      <c r="BH288" s="2">
        <v>38260</v>
      </c>
      <c r="BI288" s="2">
        <v>38289</v>
      </c>
      <c r="BJ288" s="2">
        <v>38321</v>
      </c>
      <c r="BK288" s="2">
        <v>38352</v>
      </c>
      <c r="BL288" s="2">
        <v>38383</v>
      </c>
      <c r="BM288" s="2">
        <v>38411</v>
      </c>
      <c r="BN288" s="2">
        <v>38442</v>
      </c>
      <c r="BO288" s="2">
        <v>38471</v>
      </c>
      <c r="BP288" s="2">
        <v>38503</v>
      </c>
      <c r="BQ288" s="2">
        <v>38533</v>
      </c>
      <c r="BR288" s="2">
        <v>38562</v>
      </c>
      <c r="BS288" s="2">
        <v>38595</v>
      </c>
      <c r="BT288" s="2">
        <v>38625</v>
      </c>
      <c r="BU288" s="2">
        <v>38656</v>
      </c>
      <c r="BV288" s="2">
        <v>38686</v>
      </c>
      <c r="BW288" s="2">
        <v>38716</v>
      </c>
      <c r="BX288" s="2">
        <v>38748</v>
      </c>
      <c r="BY288" s="2">
        <v>38776</v>
      </c>
      <c r="BZ288" s="2">
        <v>38807</v>
      </c>
      <c r="CA288" s="2">
        <v>38835</v>
      </c>
      <c r="CB288" s="2">
        <v>38868</v>
      </c>
      <c r="CC288" s="2">
        <v>38898</v>
      </c>
      <c r="CD288" s="2">
        <v>38929</v>
      </c>
      <c r="CE288" s="2">
        <v>38960</v>
      </c>
      <c r="CF288" s="2">
        <v>38989</v>
      </c>
      <c r="CG288" s="2">
        <v>39021</v>
      </c>
      <c r="CH288" s="2">
        <v>39051</v>
      </c>
      <c r="CI288" s="2">
        <v>39080</v>
      </c>
      <c r="CJ288" s="2">
        <v>39113</v>
      </c>
      <c r="CK288" s="2">
        <v>39141</v>
      </c>
      <c r="CL288" s="2">
        <v>39171</v>
      </c>
      <c r="CM288" s="2">
        <v>39202</v>
      </c>
      <c r="CN288" s="2">
        <v>39233</v>
      </c>
      <c r="CO288" s="2">
        <v>39262</v>
      </c>
      <c r="CP288" s="2">
        <v>39294</v>
      </c>
      <c r="CQ288" s="2">
        <v>39325</v>
      </c>
      <c r="CR288" s="2">
        <v>39353</v>
      </c>
      <c r="CS288" s="2">
        <v>39386</v>
      </c>
      <c r="CT288" s="2">
        <v>39416</v>
      </c>
      <c r="CU288" s="2">
        <v>39447</v>
      </c>
      <c r="CV288" s="2">
        <v>39478</v>
      </c>
      <c r="CW288" s="2">
        <v>39507</v>
      </c>
      <c r="CX288" s="2">
        <v>39538</v>
      </c>
      <c r="CY288" s="2">
        <v>39568</v>
      </c>
      <c r="CZ288" s="2">
        <v>39598</v>
      </c>
      <c r="DA288" s="2">
        <v>39629</v>
      </c>
      <c r="DB288" s="2">
        <v>39660</v>
      </c>
      <c r="DC288" s="2">
        <v>39689</v>
      </c>
      <c r="DD288" s="2">
        <v>39721</v>
      </c>
      <c r="DE288" s="2">
        <v>39752</v>
      </c>
      <c r="DF288" s="2">
        <v>39780</v>
      </c>
      <c r="DG288" s="2">
        <v>39813</v>
      </c>
      <c r="DH288" s="2">
        <v>39843</v>
      </c>
      <c r="DI288" s="2">
        <v>39871</v>
      </c>
      <c r="DJ288" s="2">
        <v>39903</v>
      </c>
      <c r="DK288" s="2">
        <v>39933</v>
      </c>
      <c r="DL288" s="2">
        <v>39962</v>
      </c>
      <c r="DM288" s="2">
        <v>39994</v>
      </c>
      <c r="DN288" s="2">
        <v>40025</v>
      </c>
      <c r="DO288" s="2">
        <v>40056</v>
      </c>
      <c r="DP288" s="2">
        <v>40086</v>
      </c>
      <c r="DQ288" s="2">
        <v>40116</v>
      </c>
      <c r="DR288" s="2">
        <v>40147</v>
      </c>
      <c r="DS288" s="2">
        <v>40178</v>
      </c>
      <c r="DT288" s="2">
        <v>40207</v>
      </c>
      <c r="DU288" s="2">
        <v>40235</v>
      </c>
      <c r="DV288" s="2">
        <v>40268</v>
      </c>
      <c r="DW288" s="2">
        <v>40298</v>
      </c>
      <c r="DX288" s="2">
        <v>40329</v>
      </c>
      <c r="DY288" s="2">
        <v>40359</v>
      </c>
      <c r="DZ288" s="2">
        <v>40389</v>
      </c>
      <c r="EA288" s="2">
        <v>40421</v>
      </c>
      <c r="EB288" s="2">
        <v>40451</v>
      </c>
      <c r="EC288" s="2">
        <v>40480</v>
      </c>
      <c r="ED288" s="2">
        <v>40512</v>
      </c>
      <c r="EE288" s="2">
        <v>40543</v>
      </c>
      <c r="EF288" s="2">
        <v>40574</v>
      </c>
      <c r="EG288" s="2">
        <v>40602</v>
      </c>
      <c r="EH288" s="2">
        <v>40633</v>
      </c>
      <c r="EI288" s="2">
        <v>40662</v>
      </c>
      <c r="EJ288" s="2">
        <v>40694</v>
      </c>
      <c r="EK288" s="2">
        <v>40724</v>
      </c>
      <c r="EL288" s="2">
        <v>40753</v>
      </c>
      <c r="EM288" s="2">
        <v>40786</v>
      </c>
      <c r="EN288" s="2">
        <v>40816</v>
      </c>
      <c r="EO288" s="2">
        <v>40847</v>
      </c>
      <c r="EP288" s="2">
        <v>40877</v>
      </c>
      <c r="EQ288" s="2">
        <v>40907</v>
      </c>
      <c r="ER288" s="2">
        <v>40939</v>
      </c>
      <c r="ES288" s="2">
        <v>40968</v>
      </c>
      <c r="ET288" s="2">
        <v>40998</v>
      </c>
      <c r="EU288" s="2">
        <v>41029</v>
      </c>
      <c r="EV288" s="2">
        <v>41060</v>
      </c>
      <c r="EW288" s="2">
        <v>41089</v>
      </c>
      <c r="EX288" s="2">
        <v>41121</v>
      </c>
      <c r="EY288" s="2">
        <v>41152</v>
      </c>
      <c r="EZ288" s="2">
        <v>41180</v>
      </c>
      <c r="FA288" s="2">
        <v>41213</v>
      </c>
      <c r="FB288" s="2">
        <v>41243</v>
      </c>
      <c r="FC288" s="2">
        <v>41274</v>
      </c>
      <c r="FD288" s="2">
        <v>41305</v>
      </c>
      <c r="FE288" s="2">
        <v>41333</v>
      </c>
      <c r="FF288" s="2">
        <v>41362</v>
      </c>
      <c r="FG288" s="2">
        <v>41394</v>
      </c>
      <c r="FH288" s="2">
        <v>41425</v>
      </c>
      <c r="FI288" s="2">
        <v>41453</v>
      </c>
      <c r="FJ288" s="2">
        <v>41486</v>
      </c>
      <c r="FK288" s="2">
        <v>41516</v>
      </c>
      <c r="FL288" s="2">
        <v>41547</v>
      </c>
      <c r="FM288" s="2">
        <v>41578</v>
      </c>
      <c r="FN288" s="2">
        <v>41607</v>
      </c>
      <c r="FO288" s="2">
        <v>41639</v>
      </c>
      <c r="FP288" s="2">
        <v>41670</v>
      </c>
      <c r="FQ288" s="2">
        <v>41698</v>
      </c>
      <c r="FR288" s="2">
        <v>41729</v>
      </c>
      <c r="FS288" s="2">
        <v>41759</v>
      </c>
      <c r="FT288" s="2">
        <v>41789</v>
      </c>
      <c r="FU288" s="2">
        <v>41820</v>
      </c>
      <c r="FV288" s="2">
        <v>41851</v>
      </c>
      <c r="FW288" s="2">
        <v>41880</v>
      </c>
      <c r="FX288" s="2">
        <v>41912</v>
      </c>
      <c r="FY288" s="2">
        <v>41943</v>
      </c>
      <c r="FZ288" s="2">
        <v>41971</v>
      </c>
      <c r="GA288" s="2">
        <v>42004</v>
      </c>
      <c r="GB288" s="2">
        <v>42034</v>
      </c>
      <c r="GC288" s="2">
        <v>42062</v>
      </c>
      <c r="GD288" s="2">
        <v>42094</v>
      </c>
      <c r="GE288" s="2">
        <v>42124</v>
      </c>
      <c r="GF288" s="2">
        <v>42153</v>
      </c>
      <c r="GG288" s="2">
        <v>42185</v>
      </c>
      <c r="GH288" s="2">
        <v>42216</v>
      </c>
      <c r="GI288" s="2">
        <v>42247</v>
      </c>
      <c r="GJ288" s="2">
        <v>42277</v>
      </c>
      <c r="GK288" s="2">
        <v>42307</v>
      </c>
      <c r="GL288" s="2">
        <v>42338</v>
      </c>
      <c r="GM288" s="2">
        <v>42369</v>
      </c>
      <c r="GN288" s="2">
        <v>42398</v>
      </c>
      <c r="GO288" s="2">
        <v>42429</v>
      </c>
      <c r="GP288" s="2">
        <v>42460</v>
      </c>
      <c r="GQ288" s="2">
        <v>42489</v>
      </c>
      <c r="GR288" s="2">
        <v>42521</v>
      </c>
      <c r="GS288" s="2">
        <v>42551</v>
      </c>
      <c r="GT288" s="2">
        <v>42580</v>
      </c>
      <c r="GU288" s="2">
        <v>42613</v>
      </c>
      <c r="GV288" s="2">
        <v>42643</v>
      </c>
      <c r="GW288" s="2">
        <v>42674</v>
      </c>
      <c r="GX288" s="2">
        <v>42704</v>
      </c>
      <c r="GY288" s="2">
        <v>42734</v>
      </c>
      <c r="GZ288" s="2">
        <v>42766</v>
      </c>
      <c r="HA288" s="2">
        <v>42794</v>
      </c>
      <c r="HB288" s="2">
        <v>42825</v>
      </c>
      <c r="HC288" s="2">
        <v>42853</v>
      </c>
      <c r="HD288" s="2">
        <v>42886</v>
      </c>
      <c r="HE288" s="2">
        <v>42916</v>
      </c>
      <c r="HF288" s="2">
        <v>42947</v>
      </c>
      <c r="HG288" s="2">
        <v>42978</v>
      </c>
      <c r="HH288" s="2">
        <v>43007</v>
      </c>
      <c r="HI288" s="2">
        <v>43039</v>
      </c>
      <c r="HJ288" s="2">
        <v>43069</v>
      </c>
      <c r="HK288" s="2">
        <v>43098</v>
      </c>
      <c r="HL288" s="2">
        <v>43131</v>
      </c>
      <c r="HM288" s="2">
        <v>43159</v>
      </c>
      <c r="HN288" s="2">
        <v>43189</v>
      </c>
      <c r="HO288" s="2">
        <v>43220</v>
      </c>
      <c r="HP288" s="2">
        <v>43251</v>
      </c>
      <c r="HQ288" s="2">
        <v>43280</v>
      </c>
      <c r="HR288" s="2">
        <v>43312</v>
      </c>
      <c r="HS288" s="2">
        <v>43343</v>
      </c>
      <c r="HT288" s="2">
        <v>43371</v>
      </c>
      <c r="HU288" s="2">
        <v>43404</v>
      </c>
      <c r="HV288" s="2">
        <v>43434</v>
      </c>
      <c r="HW288" s="2">
        <v>43465</v>
      </c>
      <c r="HX288" s="2">
        <v>43496</v>
      </c>
      <c r="HY288" s="2">
        <v>43524</v>
      </c>
      <c r="HZ288" s="2">
        <v>43553</v>
      </c>
      <c r="IA288" s="2">
        <v>43585</v>
      </c>
      <c r="IB288" s="2">
        <v>43616</v>
      </c>
      <c r="IC288" s="2">
        <v>43644</v>
      </c>
      <c r="ID288" s="2">
        <v>43677</v>
      </c>
      <c r="IE288" s="2">
        <v>43707</v>
      </c>
      <c r="IF288" s="2">
        <v>43738</v>
      </c>
      <c r="IG288" s="2">
        <v>43769</v>
      </c>
      <c r="IH288" s="2">
        <v>43798</v>
      </c>
      <c r="II288" s="2">
        <v>43830</v>
      </c>
      <c r="IJ288" s="2">
        <v>43861</v>
      </c>
      <c r="IK288" s="2">
        <v>43889</v>
      </c>
      <c r="IL288" s="2">
        <v>43921</v>
      </c>
      <c r="IM288" s="2">
        <v>43951</v>
      </c>
      <c r="IN288" s="2">
        <v>43980</v>
      </c>
      <c r="IO288" s="2">
        <v>44012</v>
      </c>
      <c r="IP288" s="2">
        <v>44043</v>
      </c>
      <c r="IQ288" s="2">
        <v>44074</v>
      </c>
      <c r="IR288" s="2">
        <v>44104</v>
      </c>
      <c r="IS288" s="2">
        <v>44134</v>
      </c>
      <c r="IT288" s="2">
        <v>44165</v>
      </c>
      <c r="IU288" s="2">
        <v>44196</v>
      </c>
      <c r="IV288" s="2">
        <v>44225</v>
      </c>
      <c r="IW288" s="2">
        <v>44253</v>
      </c>
      <c r="IX288" s="2">
        <v>44286</v>
      </c>
      <c r="IY288" s="2">
        <v>44316</v>
      </c>
      <c r="IZ288" s="2">
        <v>44347</v>
      </c>
      <c r="JA288" s="2">
        <v>44377</v>
      </c>
      <c r="JB288" s="2">
        <v>44407</v>
      </c>
      <c r="JC288" s="2">
        <v>44439</v>
      </c>
      <c r="JD288" s="2">
        <v>44469</v>
      </c>
      <c r="JE288" s="2">
        <v>44498</v>
      </c>
      <c r="JF288" s="2">
        <v>44530</v>
      </c>
      <c r="JG288" s="2">
        <v>44561</v>
      </c>
      <c r="JH288" s="2">
        <v>44592</v>
      </c>
      <c r="JI288" s="2">
        <v>44620</v>
      </c>
      <c r="JJ288" s="2">
        <v>44651</v>
      </c>
      <c r="JK288" s="2">
        <v>44680</v>
      </c>
      <c r="JL288" s="2">
        <v>44712</v>
      </c>
      <c r="JM288" s="2">
        <v>44742</v>
      </c>
      <c r="JN288" s="2">
        <v>44771</v>
      </c>
      <c r="JO288" s="2">
        <v>44804</v>
      </c>
      <c r="JP288" s="2">
        <v>44834</v>
      </c>
      <c r="JQ288" s="2">
        <v>44865</v>
      </c>
    </row>
    <row r="289" spans="1:277" x14ac:dyDescent="0.25">
      <c r="A289" s="4"/>
      <c r="D289" s="3">
        <v>7940700</v>
      </c>
      <c r="E289">
        <v>12443100</v>
      </c>
      <c r="F289">
        <v>13143500</v>
      </c>
      <c r="G289">
        <v>8648700</v>
      </c>
      <c r="H289">
        <v>10089100</v>
      </c>
      <c r="I289">
        <v>11959100</v>
      </c>
      <c r="J289">
        <v>8479100</v>
      </c>
      <c r="K289">
        <v>11828300</v>
      </c>
      <c r="L289">
        <v>8186500</v>
      </c>
      <c r="M289">
        <v>10023700</v>
      </c>
      <c r="N289">
        <v>6036600</v>
      </c>
      <c r="O289">
        <v>10248100</v>
      </c>
      <c r="P289">
        <v>12534900</v>
      </c>
      <c r="Q289">
        <v>7587500</v>
      </c>
      <c r="R289">
        <v>11661900</v>
      </c>
      <c r="S289">
        <v>7440900</v>
      </c>
      <c r="T289">
        <v>8943500</v>
      </c>
      <c r="U289">
        <v>15513300</v>
      </c>
      <c r="V289">
        <v>19366400</v>
      </c>
      <c r="W289">
        <v>18487600</v>
      </c>
      <c r="X289">
        <v>24281100</v>
      </c>
      <c r="Y289">
        <v>31182900</v>
      </c>
      <c r="Z289">
        <v>18282900</v>
      </c>
      <c r="AA289">
        <v>30434600</v>
      </c>
      <c r="AB289">
        <v>23007100</v>
      </c>
      <c r="AC289">
        <v>15716000</v>
      </c>
      <c r="AD289">
        <v>19852900</v>
      </c>
      <c r="AE289">
        <v>17959900</v>
      </c>
      <c r="AF289">
        <v>22960700</v>
      </c>
      <c r="AG289">
        <v>18309500</v>
      </c>
      <c r="AH289">
        <v>31520600</v>
      </c>
      <c r="AI289">
        <v>20445000</v>
      </c>
      <c r="AJ289">
        <v>20788800</v>
      </c>
      <c r="AK289">
        <v>26483600</v>
      </c>
      <c r="AL289">
        <v>18164900</v>
      </c>
      <c r="AM289">
        <v>29034000</v>
      </c>
      <c r="AN289">
        <v>35013900</v>
      </c>
      <c r="AO289">
        <v>21265000</v>
      </c>
      <c r="AP289">
        <v>23528800</v>
      </c>
      <c r="AQ289">
        <v>21303300</v>
      </c>
      <c r="AR289">
        <v>27671200</v>
      </c>
      <c r="AS289">
        <v>25340500</v>
      </c>
      <c r="AT289">
        <v>18966700</v>
      </c>
      <c r="AU289">
        <v>13984900</v>
      </c>
      <c r="AV289">
        <v>24325000</v>
      </c>
      <c r="AW289">
        <v>18232700</v>
      </c>
      <c r="AX289">
        <v>20295900</v>
      </c>
      <c r="AY289">
        <v>34533500</v>
      </c>
      <c r="AZ289">
        <v>15349000</v>
      </c>
      <c r="BA289">
        <v>14234900</v>
      </c>
      <c r="BB289">
        <v>25860400</v>
      </c>
      <c r="BC289">
        <v>22276000</v>
      </c>
      <c r="BD289">
        <v>20368500</v>
      </c>
      <c r="BE289">
        <v>17332500</v>
      </c>
      <c r="BF289">
        <v>21360400</v>
      </c>
      <c r="BG289">
        <v>17826100</v>
      </c>
      <c r="BH289">
        <v>15227700</v>
      </c>
      <c r="BI289">
        <v>14608800</v>
      </c>
      <c r="BJ289">
        <v>12128100</v>
      </c>
      <c r="BK289">
        <v>14268400</v>
      </c>
      <c r="BL289">
        <v>11528800</v>
      </c>
      <c r="BM289">
        <v>9912400</v>
      </c>
      <c r="BN289">
        <v>29344500</v>
      </c>
      <c r="BO289">
        <v>13346300</v>
      </c>
      <c r="BP289">
        <v>14544000</v>
      </c>
      <c r="BQ289">
        <v>13734200</v>
      </c>
      <c r="BR289">
        <v>10427300</v>
      </c>
      <c r="BS289">
        <v>13519400</v>
      </c>
      <c r="BT289">
        <v>21782300</v>
      </c>
      <c r="BU289">
        <v>19363900</v>
      </c>
      <c r="BV289">
        <v>16848700</v>
      </c>
      <c r="BW289">
        <v>16712000</v>
      </c>
      <c r="BX289">
        <v>11451800</v>
      </c>
      <c r="BY289">
        <v>8023300</v>
      </c>
      <c r="BZ289">
        <v>13111300</v>
      </c>
      <c r="CA289">
        <v>9037200</v>
      </c>
      <c r="CB289">
        <v>13097500</v>
      </c>
      <c r="CC289">
        <v>14850300</v>
      </c>
      <c r="CD289">
        <v>10057800</v>
      </c>
      <c r="CE289">
        <v>8482200</v>
      </c>
      <c r="CF289">
        <v>16052700</v>
      </c>
      <c r="CG289">
        <v>11659900</v>
      </c>
      <c r="CH289">
        <v>8691000</v>
      </c>
      <c r="CI289">
        <v>9300400</v>
      </c>
      <c r="CJ289">
        <v>8343700</v>
      </c>
      <c r="CK289">
        <v>6459600</v>
      </c>
      <c r="CL289">
        <v>8548100</v>
      </c>
      <c r="CM289">
        <v>7484200</v>
      </c>
      <c r="CN289">
        <v>11985700</v>
      </c>
      <c r="CO289">
        <v>12779000</v>
      </c>
      <c r="CP289">
        <v>8033500</v>
      </c>
      <c r="CQ289">
        <v>11396700</v>
      </c>
      <c r="CR289">
        <v>10403500</v>
      </c>
      <c r="CS289">
        <v>9593300</v>
      </c>
      <c r="CT289">
        <v>7804900</v>
      </c>
      <c r="CU289">
        <v>9638600</v>
      </c>
      <c r="CV289">
        <v>10611600</v>
      </c>
      <c r="CW289">
        <v>8019500</v>
      </c>
      <c r="CX289">
        <v>6761500</v>
      </c>
      <c r="CY289">
        <v>5840800</v>
      </c>
      <c r="CZ289">
        <v>5815800</v>
      </c>
      <c r="DA289">
        <v>7516100</v>
      </c>
      <c r="DB289">
        <v>8659800</v>
      </c>
      <c r="DC289">
        <v>6083000</v>
      </c>
      <c r="DD289">
        <v>7942500</v>
      </c>
      <c r="DE289">
        <v>10131800</v>
      </c>
      <c r="DF289">
        <v>10630800</v>
      </c>
      <c r="DG289">
        <v>11613300</v>
      </c>
      <c r="DH289">
        <v>8734300</v>
      </c>
      <c r="DI289">
        <v>8776100</v>
      </c>
      <c r="DJ289">
        <v>9991800</v>
      </c>
      <c r="DK289">
        <v>6785100</v>
      </c>
      <c r="DL289">
        <v>9610900</v>
      </c>
      <c r="DM289">
        <v>7539600</v>
      </c>
      <c r="DN289">
        <v>5423700</v>
      </c>
      <c r="DO289">
        <v>5315400</v>
      </c>
      <c r="DP289">
        <v>6868900</v>
      </c>
      <c r="DQ289">
        <v>6403000</v>
      </c>
      <c r="DR289">
        <v>3965500</v>
      </c>
      <c r="DS289">
        <v>4123300</v>
      </c>
      <c r="DT289">
        <v>3439600</v>
      </c>
      <c r="DU289">
        <v>3111300</v>
      </c>
      <c r="DV289">
        <v>3205600</v>
      </c>
      <c r="DW289">
        <v>2396000</v>
      </c>
      <c r="DX289">
        <v>4453500</v>
      </c>
      <c r="DY289">
        <v>4694200</v>
      </c>
      <c r="DZ289">
        <v>4775600</v>
      </c>
      <c r="EA289">
        <v>2851900</v>
      </c>
      <c r="EB289">
        <v>2994293</v>
      </c>
      <c r="EC289">
        <v>2932576</v>
      </c>
      <c r="ED289">
        <v>2290979</v>
      </c>
      <c r="EE289">
        <v>2137428</v>
      </c>
      <c r="EF289">
        <v>2382625</v>
      </c>
      <c r="EG289">
        <v>1287274</v>
      </c>
      <c r="EH289">
        <v>2076297</v>
      </c>
      <c r="EI289">
        <v>1452090</v>
      </c>
      <c r="EJ289">
        <v>2107520</v>
      </c>
      <c r="EK289">
        <v>2335653</v>
      </c>
      <c r="EL289">
        <v>1289688</v>
      </c>
      <c r="EM289">
        <v>2537975</v>
      </c>
      <c r="EN289">
        <v>2550429</v>
      </c>
      <c r="EO289">
        <v>2142462</v>
      </c>
      <c r="EP289">
        <v>1327790</v>
      </c>
      <c r="EQ289">
        <v>1568728</v>
      </c>
      <c r="ER289">
        <v>1682395</v>
      </c>
      <c r="ES289">
        <v>1280388</v>
      </c>
      <c r="ET289">
        <v>1583692</v>
      </c>
      <c r="EU289">
        <v>1881502</v>
      </c>
      <c r="EV289">
        <v>2640091</v>
      </c>
      <c r="EW289">
        <v>2645399</v>
      </c>
      <c r="EX289">
        <v>1646988</v>
      </c>
      <c r="EY289">
        <v>1868129</v>
      </c>
      <c r="EZ289">
        <v>3778542</v>
      </c>
      <c r="FA289">
        <v>1669624</v>
      </c>
      <c r="FB289">
        <v>1801820</v>
      </c>
      <c r="FC289">
        <v>2402486</v>
      </c>
      <c r="FD289">
        <v>1876792</v>
      </c>
      <c r="FE289">
        <v>1849821</v>
      </c>
      <c r="FF289">
        <v>1498807</v>
      </c>
      <c r="FG289">
        <v>1389730</v>
      </c>
      <c r="FH289">
        <v>1269183</v>
      </c>
      <c r="FI289">
        <v>1033372</v>
      </c>
      <c r="FJ289">
        <v>795449</v>
      </c>
      <c r="FK289">
        <v>952699</v>
      </c>
      <c r="FL289">
        <v>1226740</v>
      </c>
      <c r="FM289">
        <v>1318415</v>
      </c>
      <c r="FN289">
        <v>819767</v>
      </c>
      <c r="FO289">
        <v>1253080</v>
      </c>
      <c r="FP289">
        <v>1548626</v>
      </c>
      <c r="FQ289">
        <v>1294298</v>
      </c>
      <c r="FR289">
        <v>1105089</v>
      </c>
      <c r="FS289">
        <v>1018698</v>
      </c>
      <c r="FT289">
        <v>939066</v>
      </c>
      <c r="FU289">
        <v>864248</v>
      </c>
      <c r="FV289">
        <v>695156</v>
      </c>
      <c r="FW289">
        <v>566434</v>
      </c>
      <c r="FX289">
        <v>856720</v>
      </c>
      <c r="FY289">
        <v>1105204</v>
      </c>
      <c r="FZ289">
        <v>1204620</v>
      </c>
      <c r="GA289">
        <v>1347039</v>
      </c>
      <c r="GB289">
        <v>1093418</v>
      </c>
      <c r="GC289">
        <v>743615</v>
      </c>
      <c r="GD289">
        <v>1292833</v>
      </c>
      <c r="GE289">
        <v>983412</v>
      </c>
      <c r="GF289">
        <v>876648</v>
      </c>
      <c r="GG289">
        <v>1060336</v>
      </c>
      <c r="GH289">
        <v>738987</v>
      </c>
      <c r="GI289">
        <v>1061024</v>
      </c>
      <c r="GJ289">
        <v>1263646</v>
      </c>
      <c r="GK289">
        <v>1077412</v>
      </c>
      <c r="GL289">
        <v>877867</v>
      </c>
      <c r="GM289">
        <v>988491</v>
      </c>
      <c r="GN289">
        <v>1116757</v>
      </c>
      <c r="GO289">
        <v>1097132</v>
      </c>
      <c r="GP289">
        <v>1130798</v>
      </c>
      <c r="GQ289">
        <v>802240</v>
      </c>
      <c r="GR289">
        <v>1114875</v>
      </c>
      <c r="GS289">
        <v>1182513</v>
      </c>
      <c r="GT289">
        <v>869281</v>
      </c>
      <c r="GU289">
        <v>879735</v>
      </c>
      <c r="GV289">
        <v>1978181</v>
      </c>
      <c r="GW289">
        <v>1308262</v>
      </c>
      <c r="GX289">
        <v>1232816</v>
      </c>
      <c r="GY289">
        <v>1031368</v>
      </c>
      <c r="GZ289">
        <v>1014301</v>
      </c>
      <c r="HA289">
        <v>1349124</v>
      </c>
      <c r="HB289">
        <v>1608609</v>
      </c>
      <c r="HC289">
        <v>1464199</v>
      </c>
      <c r="HD289">
        <v>2818615</v>
      </c>
      <c r="HE289">
        <v>2477184</v>
      </c>
      <c r="HF289">
        <v>2567899</v>
      </c>
      <c r="HG289">
        <v>1848532</v>
      </c>
      <c r="HH289">
        <v>2224829</v>
      </c>
      <c r="HI289">
        <v>1688020</v>
      </c>
      <c r="HJ289">
        <v>1944901</v>
      </c>
      <c r="HK289">
        <v>1893316</v>
      </c>
      <c r="HL289">
        <v>1548685</v>
      </c>
      <c r="HM289">
        <v>2015869</v>
      </c>
      <c r="HN289">
        <v>2173502</v>
      </c>
      <c r="HO289">
        <v>1903747</v>
      </c>
      <c r="HP289">
        <v>1940747</v>
      </c>
      <c r="HQ289">
        <v>1355913</v>
      </c>
      <c r="HR289">
        <v>1155443</v>
      </c>
      <c r="HS289">
        <v>1132406</v>
      </c>
      <c r="HT289">
        <v>1481994</v>
      </c>
      <c r="HU289">
        <v>1673190</v>
      </c>
      <c r="HV289">
        <v>1524105</v>
      </c>
      <c r="HW289">
        <v>2046819</v>
      </c>
      <c r="HX289">
        <v>1619920</v>
      </c>
      <c r="HY289">
        <v>1508124</v>
      </c>
      <c r="HZ289">
        <v>1632045</v>
      </c>
      <c r="IA289">
        <v>1317121</v>
      </c>
      <c r="IB289">
        <v>1389237</v>
      </c>
      <c r="IC289">
        <v>1274612</v>
      </c>
      <c r="ID289">
        <v>1041195</v>
      </c>
      <c r="IE289">
        <v>1413124</v>
      </c>
      <c r="IF289">
        <v>1391873</v>
      </c>
      <c r="IG289">
        <v>1170369</v>
      </c>
      <c r="IH289">
        <v>1080751</v>
      </c>
      <c r="II289">
        <v>1449585</v>
      </c>
      <c r="IJ289">
        <v>1593993</v>
      </c>
      <c r="IK289">
        <v>1448479</v>
      </c>
      <c r="IL289">
        <v>2332900</v>
      </c>
      <c r="IM289">
        <v>1375313</v>
      </c>
      <c r="IN289">
        <v>1123622</v>
      </c>
      <c r="IO289">
        <v>1309485</v>
      </c>
      <c r="IP289">
        <v>949531</v>
      </c>
      <c r="IQ289">
        <v>816160</v>
      </c>
      <c r="IR289">
        <v>1195836</v>
      </c>
      <c r="IS289">
        <v>1015372</v>
      </c>
      <c r="IT289">
        <v>1147097</v>
      </c>
      <c r="IU289">
        <v>1927602</v>
      </c>
      <c r="IV289">
        <v>1425952</v>
      </c>
      <c r="IW289">
        <v>1349067</v>
      </c>
      <c r="IX289">
        <v>1916150</v>
      </c>
      <c r="IY289">
        <v>1083235</v>
      </c>
      <c r="IZ289">
        <v>1113779</v>
      </c>
      <c r="JA289">
        <v>1483201</v>
      </c>
      <c r="JB289">
        <v>938199</v>
      </c>
      <c r="JC289">
        <v>985421</v>
      </c>
      <c r="JD289">
        <v>1186442</v>
      </c>
      <c r="JE289">
        <v>1000969</v>
      </c>
      <c r="JF289">
        <v>897507</v>
      </c>
      <c r="JG289">
        <v>1243583</v>
      </c>
      <c r="JH289">
        <v>888570</v>
      </c>
      <c r="JI289">
        <v>805064</v>
      </c>
      <c r="JJ289">
        <v>1086118</v>
      </c>
      <c r="JK289">
        <v>991607</v>
      </c>
      <c r="JL289">
        <v>1195055</v>
      </c>
      <c r="JM289">
        <v>1117171</v>
      </c>
      <c r="JN289">
        <v>766088</v>
      </c>
      <c r="JO289">
        <v>713045</v>
      </c>
      <c r="JP289">
        <v>894161</v>
      </c>
      <c r="JQ289">
        <v>765892</v>
      </c>
    </row>
    <row r="290" spans="1:277" x14ac:dyDescent="0.25">
      <c r="A290" s="1" t="s">
        <v>146</v>
      </c>
      <c r="B290" t="s">
        <v>1157</v>
      </c>
      <c r="C290" t="s">
        <v>1199</v>
      </c>
      <c r="D290" s="2">
        <f>_xll.BDH(A290, "volume", B290, C290, "Direction", "H", "Period", "M","cols=274;rows=2")</f>
        <v>36556</v>
      </c>
      <c r="E290" s="2">
        <v>36585</v>
      </c>
      <c r="F290" s="2">
        <v>36616</v>
      </c>
      <c r="G290" s="2">
        <v>36644</v>
      </c>
      <c r="H290" s="2">
        <v>36677</v>
      </c>
      <c r="I290" s="2">
        <v>36707</v>
      </c>
      <c r="J290" s="2">
        <v>36738</v>
      </c>
      <c r="K290" s="2">
        <v>36769</v>
      </c>
      <c r="L290" s="2">
        <v>36798</v>
      </c>
      <c r="M290" s="2">
        <v>36830</v>
      </c>
      <c r="N290" s="2">
        <v>36860</v>
      </c>
      <c r="O290" s="2">
        <v>36889</v>
      </c>
      <c r="P290" s="2">
        <v>36922</v>
      </c>
      <c r="Q290" s="2">
        <v>36950</v>
      </c>
      <c r="R290" s="2">
        <v>36980</v>
      </c>
      <c r="S290" s="2">
        <v>37011</v>
      </c>
      <c r="T290" s="2">
        <v>37042</v>
      </c>
      <c r="U290" s="2">
        <v>37071</v>
      </c>
      <c r="V290" s="2">
        <v>37103</v>
      </c>
      <c r="W290" s="2">
        <v>37134</v>
      </c>
      <c r="X290" s="2">
        <v>37162</v>
      </c>
      <c r="Y290" s="2">
        <v>37195</v>
      </c>
      <c r="Z290" s="2">
        <v>37225</v>
      </c>
      <c r="AA290" s="2">
        <v>37256</v>
      </c>
      <c r="AB290" s="2">
        <v>37287</v>
      </c>
      <c r="AC290" s="2">
        <v>37315</v>
      </c>
      <c r="AD290" s="2">
        <v>37344</v>
      </c>
      <c r="AE290" s="2">
        <v>37376</v>
      </c>
      <c r="AF290" s="2">
        <v>37407</v>
      </c>
      <c r="AG290" s="2">
        <v>37435</v>
      </c>
      <c r="AH290" s="2">
        <v>37468</v>
      </c>
      <c r="AI290" s="2">
        <v>37498</v>
      </c>
      <c r="AJ290" s="2">
        <v>37529</v>
      </c>
      <c r="AK290" s="2">
        <v>37560</v>
      </c>
      <c r="AL290" s="2">
        <v>37589</v>
      </c>
      <c r="AM290" s="2">
        <v>37621</v>
      </c>
      <c r="AN290" s="2">
        <v>37652</v>
      </c>
      <c r="AO290" s="2">
        <v>37680</v>
      </c>
      <c r="AP290" s="2">
        <v>37711</v>
      </c>
      <c r="AQ290" s="2">
        <v>37741</v>
      </c>
      <c r="AR290" s="2">
        <v>37771</v>
      </c>
      <c r="AS290" s="2">
        <v>37802</v>
      </c>
      <c r="AT290" s="2">
        <v>37833</v>
      </c>
      <c r="AU290" s="2">
        <v>37862</v>
      </c>
      <c r="AV290" s="2">
        <v>37894</v>
      </c>
      <c r="AW290" s="2">
        <v>37925</v>
      </c>
      <c r="AX290" s="2">
        <v>37953</v>
      </c>
      <c r="AY290" s="2">
        <v>37986</v>
      </c>
      <c r="AZ290" s="2">
        <v>38016</v>
      </c>
      <c r="BA290" s="2">
        <v>38044</v>
      </c>
      <c r="BB290" s="2">
        <v>38077</v>
      </c>
      <c r="BC290" s="2">
        <v>38107</v>
      </c>
      <c r="BD290" s="2">
        <v>38138</v>
      </c>
      <c r="BE290" s="2">
        <v>38168</v>
      </c>
      <c r="BF290" s="2">
        <v>38198</v>
      </c>
      <c r="BG290" s="2">
        <v>38230</v>
      </c>
      <c r="BH290" s="2">
        <v>38260</v>
      </c>
      <c r="BI290" s="2">
        <v>38289</v>
      </c>
      <c r="BJ290" s="2">
        <v>38321</v>
      </c>
      <c r="BK290" s="2">
        <v>38352</v>
      </c>
      <c r="BL290" s="2">
        <v>38383</v>
      </c>
      <c r="BM290" s="2">
        <v>38411</v>
      </c>
      <c r="BN290" s="2">
        <v>38442</v>
      </c>
      <c r="BO290" s="2">
        <v>38471</v>
      </c>
      <c r="BP290" s="2">
        <v>38503</v>
      </c>
      <c r="BQ290" s="2">
        <v>38533</v>
      </c>
      <c r="BR290" s="2">
        <v>38562</v>
      </c>
      <c r="BS290" s="2">
        <v>38595</v>
      </c>
      <c r="BT290" s="2">
        <v>38625</v>
      </c>
      <c r="BU290" s="2">
        <v>38656</v>
      </c>
      <c r="BV290" s="2">
        <v>38686</v>
      </c>
      <c r="BW290" s="2">
        <v>38716</v>
      </c>
      <c r="BX290" s="2">
        <v>38748</v>
      </c>
      <c r="BY290" s="2">
        <v>38776</v>
      </c>
      <c r="BZ290" s="2">
        <v>38807</v>
      </c>
      <c r="CA290" s="2">
        <v>38835</v>
      </c>
      <c r="CB290" s="2">
        <v>38868</v>
      </c>
      <c r="CC290" s="2">
        <v>38898</v>
      </c>
      <c r="CD290" s="2">
        <v>38929</v>
      </c>
      <c r="CE290" s="2">
        <v>38960</v>
      </c>
      <c r="CF290" s="2">
        <v>38989</v>
      </c>
      <c r="CG290" s="2">
        <v>39021</v>
      </c>
      <c r="CH290" s="2">
        <v>39051</v>
      </c>
      <c r="CI290" s="2">
        <v>39080</v>
      </c>
      <c r="CJ290" s="2">
        <v>39113</v>
      </c>
      <c r="CK290" s="2">
        <v>39141</v>
      </c>
      <c r="CL290" s="2">
        <v>39171</v>
      </c>
      <c r="CM290" s="2">
        <v>39202</v>
      </c>
      <c r="CN290" s="2">
        <v>39233</v>
      </c>
      <c r="CO290" s="2">
        <v>39262</v>
      </c>
      <c r="CP290" s="2">
        <v>39294</v>
      </c>
      <c r="CQ290" s="2">
        <v>39325</v>
      </c>
      <c r="CR290" s="2">
        <v>39353</v>
      </c>
      <c r="CS290" s="2">
        <v>39386</v>
      </c>
      <c r="CT290" s="2">
        <v>39416</v>
      </c>
      <c r="CU290" s="2">
        <v>39447</v>
      </c>
      <c r="CV290" s="2">
        <v>39478</v>
      </c>
      <c r="CW290" s="2">
        <v>39507</v>
      </c>
      <c r="CX290" s="2">
        <v>39538</v>
      </c>
      <c r="CY290" s="2">
        <v>39568</v>
      </c>
      <c r="CZ290" s="2">
        <v>39598</v>
      </c>
      <c r="DA290" s="2">
        <v>39629</v>
      </c>
      <c r="DB290" s="2">
        <v>39660</v>
      </c>
      <c r="DC290" s="2">
        <v>39689</v>
      </c>
      <c r="DD290" s="2">
        <v>39721</v>
      </c>
      <c r="DE290" s="2">
        <v>39752</v>
      </c>
      <c r="DF290" s="2">
        <v>39780</v>
      </c>
      <c r="DG290" s="2">
        <v>39813</v>
      </c>
      <c r="DH290" s="2">
        <v>39843</v>
      </c>
      <c r="DI290" s="2">
        <v>39871</v>
      </c>
      <c r="DJ290" s="2">
        <v>39903</v>
      </c>
      <c r="DK290" s="2">
        <v>39933</v>
      </c>
      <c r="DL290" s="2">
        <v>39962</v>
      </c>
      <c r="DM290" s="2">
        <v>39994</v>
      </c>
      <c r="DN290" s="2">
        <v>40025</v>
      </c>
      <c r="DO290" s="2">
        <v>40056</v>
      </c>
      <c r="DP290" s="2">
        <v>40086</v>
      </c>
      <c r="DQ290" s="2">
        <v>40116</v>
      </c>
      <c r="DR290" s="2">
        <v>40147</v>
      </c>
      <c r="DS290" s="2">
        <v>40178</v>
      </c>
      <c r="DT290" s="2">
        <v>40207</v>
      </c>
      <c r="DU290" s="2">
        <v>40235</v>
      </c>
      <c r="DV290" s="2">
        <v>40268</v>
      </c>
      <c r="DW290" s="2">
        <v>40298</v>
      </c>
      <c r="DX290" s="2">
        <v>40329</v>
      </c>
      <c r="DY290" s="2">
        <v>40359</v>
      </c>
      <c r="DZ290" s="2">
        <v>40389</v>
      </c>
      <c r="EA290" s="2">
        <v>40421</v>
      </c>
      <c r="EB290" s="2">
        <v>40451</v>
      </c>
      <c r="EC290" s="2">
        <v>40480</v>
      </c>
      <c r="ED290" s="2">
        <v>40512</v>
      </c>
      <c r="EE290" s="2">
        <v>40543</v>
      </c>
      <c r="EF290" s="2">
        <v>40574</v>
      </c>
      <c r="EG290" s="2">
        <v>40602</v>
      </c>
      <c r="EH290" s="2">
        <v>40633</v>
      </c>
      <c r="EI290" s="2">
        <v>40662</v>
      </c>
      <c r="EJ290" s="2">
        <v>40694</v>
      </c>
      <c r="EK290" s="2">
        <v>40724</v>
      </c>
      <c r="EL290" s="2">
        <v>40753</v>
      </c>
      <c r="EM290" s="2">
        <v>40786</v>
      </c>
      <c r="EN290" s="2">
        <v>40816</v>
      </c>
      <c r="EO290" s="2">
        <v>40847</v>
      </c>
      <c r="EP290" s="2">
        <v>40877</v>
      </c>
      <c r="EQ290" s="2">
        <v>40907</v>
      </c>
      <c r="ER290" s="2">
        <v>40939</v>
      </c>
      <c r="ES290" s="2">
        <v>40968</v>
      </c>
      <c r="ET290" s="2">
        <v>40998</v>
      </c>
      <c r="EU290" s="2">
        <v>41029</v>
      </c>
      <c r="EV290" s="2">
        <v>41060</v>
      </c>
      <c r="EW290" s="2">
        <v>41089</v>
      </c>
      <c r="EX290" s="2">
        <v>41121</v>
      </c>
      <c r="EY290" s="2">
        <v>41152</v>
      </c>
      <c r="EZ290" s="2">
        <v>41180</v>
      </c>
      <c r="FA290" s="2">
        <v>41213</v>
      </c>
      <c r="FB290" s="2">
        <v>41243</v>
      </c>
      <c r="FC290" s="2">
        <v>41274</v>
      </c>
      <c r="FD290" s="2">
        <v>41305</v>
      </c>
      <c r="FE290" s="2">
        <v>41333</v>
      </c>
      <c r="FF290" s="2">
        <v>41362</v>
      </c>
      <c r="FG290" s="2">
        <v>41394</v>
      </c>
      <c r="FH290" s="2">
        <v>41425</v>
      </c>
      <c r="FI290" s="2">
        <v>41453</v>
      </c>
      <c r="FJ290" s="2">
        <v>41486</v>
      </c>
      <c r="FK290" s="2">
        <v>41516</v>
      </c>
      <c r="FL290" s="2">
        <v>41547</v>
      </c>
      <c r="FM290" s="2">
        <v>41578</v>
      </c>
      <c r="FN290" s="2">
        <v>41607</v>
      </c>
      <c r="FO290" s="2">
        <v>41639</v>
      </c>
      <c r="FP290" s="2">
        <v>41670</v>
      </c>
      <c r="FQ290" s="2">
        <v>41698</v>
      </c>
      <c r="FR290" s="2">
        <v>41729</v>
      </c>
      <c r="FS290" s="2">
        <v>41759</v>
      </c>
      <c r="FT290" s="2">
        <v>41789</v>
      </c>
      <c r="FU290" s="2">
        <v>41820</v>
      </c>
      <c r="FV290" s="2">
        <v>41851</v>
      </c>
      <c r="FW290" s="2">
        <v>41880</v>
      </c>
      <c r="FX290" s="2">
        <v>41912</v>
      </c>
      <c r="FY290" s="2">
        <v>41943</v>
      </c>
      <c r="FZ290" s="2">
        <v>41971</v>
      </c>
      <c r="GA290" s="2">
        <v>42004</v>
      </c>
      <c r="GB290" s="2">
        <v>42034</v>
      </c>
      <c r="GC290" s="2">
        <v>42062</v>
      </c>
      <c r="GD290" s="2">
        <v>42094</v>
      </c>
      <c r="GE290" s="2">
        <v>42124</v>
      </c>
      <c r="GF290" s="2">
        <v>42153</v>
      </c>
      <c r="GG290" s="2">
        <v>42185</v>
      </c>
      <c r="GH290" s="2">
        <v>42216</v>
      </c>
      <c r="GI290" s="2">
        <v>42247</v>
      </c>
      <c r="GJ290" s="2">
        <v>42277</v>
      </c>
      <c r="GK290" s="2">
        <v>42307</v>
      </c>
      <c r="GL290" s="2">
        <v>42338</v>
      </c>
      <c r="GM290" s="2">
        <v>42369</v>
      </c>
      <c r="GN290" s="2">
        <v>42398</v>
      </c>
      <c r="GO290" s="2">
        <v>42429</v>
      </c>
      <c r="GP290" s="2">
        <v>42460</v>
      </c>
      <c r="GQ290" s="2">
        <v>42489</v>
      </c>
      <c r="GR290" s="2">
        <v>42521</v>
      </c>
      <c r="GS290" s="2">
        <v>42551</v>
      </c>
      <c r="GT290" s="2">
        <v>42580</v>
      </c>
      <c r="GU290" s="2">
        <v>42613</v>
      </c>
      <c r="GV290" s="2">
        <v>42643</v>
      </c>
      <c r="GW290" s="2">
        <v>42674</v>
      </c>
      <c r="GX290" s="2">
        <v>42704</v>
      </c>
      <c r="GY290" s="2">
        <v>42734</v>
      </c>
      <c r="GZ290" s="2">
        <v>42766</v>
      </c>
      <c r="HA290" s="2">
        <v>42794</v>
      </c>
      <c r="HB290" s="2">
        <v>42825</v>
      </c>
      <c r="HC290" s="2">
        <v>42853</v>
      </c>
      <c r="HD290" s="2">
        <v>42886</v>
      </c>
      <c r="HE290" s="2">
        <v>42916</v>
      </c>
      <c r="HF290" s="2">
        <v>42947</v>
      </c>
      <c r="HG290" s="2">
        <v>42978</v>
      </c>
      <c r="HH290" s="2">
        <v>43007</v>
      </c>
      <c r="HI290" s="2">
        <v>43039</v>
      </c>
      <c r="HJ290" s="2">
        <v>43069</v>
      </c>
      <c r="HK290" s="2">
        <v>43098</v>
      </c>
      <c r="HL290" s="2">
        <v>43131</v>
      </c>
      <c r="HM290" s="2">
        <v>43159</v>
      </c>
      <c r="HN290" s="2">
        <v>43189</v>
      </c>
      <c r="HO290" s="2">
        <v>43220</v>
      </c>
      <c r="HP290" s="2">
        <v>43251</v>
      </c>
      <c r="HQ290" s="2">
        <v>43280</v>
      </c>
      <c r="HR290" s="2">
        <v>43312</v>
      </c>
      <c r="HS290" s="2">
        <v>43343</v>
      </c>
      <c r="HT290" s="2">
        <v>43371</v>
      </c>
      <c r="HU290" s="2">
        <v>43404</v>
      </c>
      <c r="HV290" s="2">
        <v>43434</v>
      </c>
      <c r="HW290" s="2">
        <v>43465</v>
      </c>
      <c r="HX290" s="2">
        <v>43496</v>
      </c>
      <c r="HY290" s="2">
        <v>43524</v>
      </c>
      <c r="HZ290" s="2">
        <v>43553</v>
      </c>
      <c r="IA290" s="2">
        <v>43585</v>
      </c>
      <c r="IB290" s="2">
        <v>43616</v>
      </c>
      <c r="IC290" s="2">
        <v>43644</v>
      </c>
      <c r="ID290" s="2">
        <v>43677</v>
      </c>
      <c r="IE290" s="2">
        <v>43707</v>
      </c>
      <c r="IF290" s="2">
        <v>43738</v>
      </c>
      <c r="IG290" s="2">
        <v>43769</v>
      </c>
      <c r="IH290" s="2">
        <v>43798</v>
      </c>
      <c r="II290" s="2">
        <v>43830</v>
      </c>
      <c r="IJ290" s="2">
        <v>43861</v>
      </c>
      <c r="IK290" s="2">
        <v>43889</v>
      </c>
      <c r="IL290" s="2">
        <v>43921</v>
      </c>
      <c r="IM290" s="2">
        <v>43951</v>
      </c>
      <c r="IN290" s="2">
        <v>43980</v>
      </c>
      <c r="IO290" s="2">
        <v>44012</v>
      </c>
      <c r="IP290" s="2">
        <v>44043</v>
      </c>
      <c r="IQ290" s="2">
        <v>44074</v>
      </c>
      <c r="IR290" s="2">
        <v>44104</v>
      </c>
      <c r="IS290" s="2">
        <v>44134</v>
      </c>
      <c r="IT290" s="2">
        <v>44165</v>
      </c>
      <c r="IU290" s="2">
        <v>44196</v>
      </c>
      <c r="IV290" s="2">
        <v>44225</v>
      </c>
      <c r="IW290" s="2">
        <v>44253</v>
      </c>
      <c r="IX290" s="2">
        <v>44286</v>
      </c>
      <c r="IY290" s="2">
        <v>44316</v>
      </c>
      <c r="IZ290" s="2">
        <v>44347</v>
      </c>
      <c r="JA290" s="2">
        <v>44377</v>
      </c>
      <c r="JB290" s="2">
        <v>44407</v>
      </c>
      <c r="JC290" s="2">
        <v>44439</v>
      </c>
      <c r="JD290" s="2">
        <v>44469</v>
      </c>
      <c r="JE290" s="2">
        <v>44498</v>
      </c>
      <c r="JF290" s="2">
        <v>44530</v>
      </c>
      <c r="JG290" s="2">
        <v>44561</v>
      </c>
      <c r="JH290" s="2">
        <v>44592</v>
      </c>
      <c r="JI290" s="2">
        <v>44620</v>
      </c>
      <c r="JJ290" s="2">
        <v>44651</v>
      </c>
      <c r="JK290" s="2">
        <v>44680</v>
      </c>
      <c r="JL290" s="2">
        <v>44712</v>
      </c>
      <c r="JM290" s="2">
        <v>44742</v>
      </c>
      <c r="JN290" s="2">
        <v>44771</v>
      </c>
      <c r="JO290" s="2">
        <v>44804</v>
      </c>
      <c r="JP290" s="2">
        <v>44834</v>
      </c>
      <c r="JQ290" s="2">
        <v>44865</v>
      </c>
    </row>
    <row r="291" spans="1:277" x14ac:dyDescent="0.25">
      <c r="A291" s="4"/>
      <c r="D291" s="3">
        <v>72629600</v>
      </c>
      <c r="E291">
        <v>60974700</v>
      </c>
      <c r="F291">
        <v>80965400</v>
      </c>
      <c r="G291">
        <v>63813400</v>
      </c>
      <c r="H291">
        <v>54864600</v>
      </c>
      <c r="I291">
        <v>57734800</v>
      </c>
      <c r="J291">
        <v>69900000</v>
      </c>
      <c r="K291">
        <v>79448700</v>
      </c>
      <c r="L291">
        <v>98288700</v>
      </c>
      <c r="M291">
        <v>88044500</v>
      </c>
      <c r="N291">
        <v>63928300</v>
      </c>
      <c r="O291">
        <v>65476600</v>
      </c>
      <c r="P291">
        <v>71211800</v>
      </c>
      <c r="Q291">
        <v>46624700</v>
      </c>
      <c r="R291">
        <v>84749100</v>
      </c>
      <c r="S291">
        <v>55574000</v>
      </c>
      <c r="T291">
        <v>55543000</v>
      </c>
      <c r="U291">
        <v>75935600</v>
      </c>
      <c r="V291">
        <v>57544300</v>
      </c>
      <c r="W291">
        <v>55440800</v>
      </c>
      <c r="X291">
        <v>128804000</v>
      </c>
      <c r="Y291">
        <v>98587400</v>
      </c>
      <c r="Z291">
        <v>68992600</v>
      </c>
      <c r="AA291">
        <v>58356200</v>
      </c>
      <c r="AB291">
        <v>68358400</v>
      </c>
      <c r="AC291">
        <v>64297800</v>
      </c>
      <c r="AD291">
        <v>61895000</v>
      </c>
      <c r="AE291">
        <v>85711300</v>
      </c>
      <c r="AF291">
        <v>51892500</v>
      </c>
      <c r="AG291">
        <v>47266800</v>
      </c>
      <c r="AH291">
        <v>83299100</v>
      </c>
      <c r="AI291">
        <v>75079600</v>
      </c>
      <c r="AJ291">
        <v>54891100</v>
      </c>
      <c r="AK291">
        <v>90643300</v>
      </c>
      <c r="AL291">
        <v>65266400</v>
      </c>
      <c r="AM291">
        <v>45471200</v>
      </c>
      <c r="AN291">
        <v>47049800</v>
      </c>
      <c r="AO291">
        <v>53363400</v>
      </c>
      <c r="AP291">
        <v>84894900</v>
      </c>
      <c r="AQ291">
        <v>81880900</v>
      </c>
      <c r="AR291">
        <v>73423500</v>
      </c>
      <c r="AS291">
        <v>88557700</v>
      </c>
      <c r="AT291">
        <v>75580100</v>
      </c>
      <c r="AU291">
        <v>54096700</v>
      </c>
      <c r="AV291">
        <v>58991100</v>
      </c>
      <c r="AW291">
        <v>54972500</v>
      </c>
      <c r="AX291">
        <v>49337800</v>
      </c>
      <c r="AY291">
        <v>61272500</v>
      </c>
      <c r="AZ291">
        <v>53660600</v>
      </c>
      <c r="BA291">
        <v>58424300</v>
      </c>
      <c r="BB291">
        <v>61391400</v>
      </c>
      <c r="BC291">
        <v>45328800</v>
      </c>
      <c r="BD291">
        <v>53828400</v>
      </c>
      <c r="BE291">
        <v>62777400</v>
      </c>
      <c r="BF291">
        <v>57383600</v>
      </c>
      <c r="BG291">
        <v>53160700</v>
      </c>
      <c r="BH291">
        <v>51882700</v>
      </c>
      <c r="BI291">
        <v>57632500</v>
      </c>
      <c r="BJ291">
        <v>60221100</v>
      </c>
      <c r="BK291">
        <v>52277600</v>
      </c>
      <c r="BL291">
        <v>55308300</v>
      </c>
      <c r="BM291">
        <v>63078400</v>
      </c>
      <c r="BN291">
        <v>76140300</v>
      </c>
      <c r="BO291">
        <v>67757000</v>
      </c>
      <c r="BP291">
        <v>67088100</v>
      </c>
      <c r="BQ291">
        <v>80583500</v>
      </c>
      <c r="BR291">
        <v>53860700</v>
      </c>
      <c r="BS291">
        <v>50526000</v>
      </c>
      <c r="BT291">
        <v>67012700</v>
      </c>
      <c r="BU291">
        <v>74868000</v>
      </c>
      <c r="BV291">
        <v>62407800</v>
      </c>
      <c r="BW291">
        <v>50747000</v>
      </c>
      <c r="BX291">
        <v>55465900</v>
      </c>
      <c r="BY291">
        <v>56757800</v>
      </c>
      <c r="BZ291">
        <v>49782500</v>
      </c>
      <c r="CA291">
        <v>52531500</v>
      </c>
      <c r="CB291">
        <v>59243100</v>
      </c>
      <c r="CC291">
        <v>71623100</v>
      </c>
      <c r="CD291">
        <v>55889800</v>
      </c>
      <c r="CE291">
        <v>59413900</v>
      </c>
      <c r="CF291">
        <v>49826300</v>
      </c>
      <c r="CG291">
        <v>63851600</v>
      </c>
      <c r="CH291">
        <v>66079300</v>
      </c>
      <c r="CI291">
        <v>39566900</v>
      </c>
      <c r="CJ291">
        <v>54687400</v>
      </c>
      <c r="CK291">
        <v>47281100</v>
      </c>
      <c r="CL291">
        <v>51900000</v>
      </c>
      <c r="CM291">
        <v>49554300</v>
      </c>
      <c r="CN291">
        <v>49391000</v>
      </c>
      <c r="CO291">
        <v>53308700</v>
      </c>
      <c r="CP291">
        <v>54120200</v>
      </c>
      <c r="CQ291">
        <v>62331400</v>
      </c>
      <c r="CR291">
        <v>47742800</v>
      </c>
      <c r="CS291">
        <v>69710200</v>
      </c>
      <c r="CT291">
        <v>56208800</v>
      </c>
      <c r="CU291">
        <v>46699100</v>
      </c>
      <c r="CV291">
        <v>73706000</v>
      </c>
      <c r="CW291">
        <v>48384300</v>
      </c>
      <c r="CX291">
        <v>64348400</v>
      </c>
      <c r="CY291">
        <v>51460700</v>
      </c>
      <c r="CZ291">
        <v>35627900</v>
      </c>
      <c r="DA291">
        <v>54610500</v>
      </c>
      <c r="DB291">
        <v>50532900</v>
      </c>
      <c r="DC291">
        <v>46220100</v>
      </c>
      <c r="DD291">
        <v>57595300</v>
      </c>
      <c r="DE291">
        <v>78266700</v>
      </c>
      <c r="DF291">
        <v>57558400</v>
      </c>
      <c r="DG291">
        <v>55146600</v>
      </c>
      <c r="DH291">
        <v>52865100</v>
      </c>
      <c r="DI291">
        <v>53072600</v>
      </c>
      <c r="DJ291">
        <v>73554400</v>
      </c>
      <c r="DK291">
        <v>51292600</v>
      </c>
      <c r="DL291">
        <v>38582500</v>
      </c>
      <c r="DM291">
        <v>53066300</v>
      </c>
      <c r="DN291">
        <v>38679100</v>
      </c>
      <c r="DO291">
        <v>40083500</v>
      </c>
      <c r="DP291">
        <v>33788500</v>
      </c>
      <c r="DQ291">
        <v>39045000</v>
      </c>
      <c r="DR291">
        <v>27743300</v>
      </c>
      <c r="DS291">
        <v>32234300</v>
      </c>
      <c r="DT291">
        <v>37135400</v>
      </c>
      <c r="DU291">
        <v>34356800</v>
      </c>
      <c r="DV291">
        <v>50150000</v>
      </c>
      <c r="DW291">
        <v>36930200</v>
      </c>
      <c r="DX291">
        <v>48396800</v>
      </c>
      <c r="DY291">
        <v>50053500</v>
      </c>
      <c r="DZ291">
        <v>36390200</v>
      </c>
      <c r="EA291">
        <v>30631400</v>
      </c>
      <c r="EB291">
        <v>32905298</v>
      </c>
      <c r="EC291">
        <v>27319166</v>
      </c>
      <c r="ED291">
        <v>34790253</v>
      </c>
      <c r="EE291">
        <v>25741207</v>
      </c>
      <c r="EF291">
        <v>29707069</v>
      </c>
      <c r="EG291">
        <v>21496299</v>
      </c>
      <c r="EH291">
        <v>28894986</v>
      </c>
      <c r="EI291">
        <v>21235641</v>
      </c>
      <c r="EJ291">
        <v>18949219</v>
      </c>
      <c r="EK291">
        <v>25106846</v>
      </c>
      <c r="EL291">
        <v>23366797</v>
      </c>
      <c r="EM291">
        <v>47121041</v>
      </c>
      <c r="EN291">
        <v>29776291</v>
      </c>
      <c r="EO291">
        <v>27136095</v>
      </c>
      <c r="EP291">
        <v>25572597</v>
      </c>
      <c r="EQ291">
        <v>28251071</v>
      </c>
      <c r="ER291">
        <v>23170759</v>
      </c>
      <c r="ES291">
        <v>18374417</v>
      </c>
      <c r="ET291">
        <v>23145392</v>
      </c>
      <c r="EU291">
        <v>20618433</v>
      </c>
      <c r="EV291">
        <v>22673597</v>
      </c>
      <c r="EW291">
        <v>23871973</v>
      </c>
      <c r="EX291">
        <v>19714260</v>
      </c>
      <c r="EY291">
        <v>18003164</v>
      </c>
      <c r="EZ291">
        <v>26959218</v>
      </c>
      <c r="FA291">
        <v>18406125</v>
      </c>
      <c r="FB291">
        <v>22888044</v>
      </c>
      <c r="FC291">
        <v>20400358</v>
      </c>
      <c r="FD291">
        <v>33986938</v>
      </c>
      <c r="FE291">
        <v>18981748</v>
      </c>
      <c r="FF291">
        <v>24795245</v>
      </c>
      <c r="FG291">
        <v>22659530</v>
      </c>
      <c r="FH291">
        <v>25670188</v>
      </c>
      <c r="FI291">
        <v>22536472</v>
      </c>
      <c r="FJ291">
        <v>26762153</v>
      </c>
      <c r="FK291">
        <v>20287726</v>
      </c>
      <c r="FL291">
        <v>22173990</v>
      </c>
      <c r="FM291">
        <v>22285768</v>
      </c>
      <c r="FN291">
        <v>17108234</v>
      </c>
      <c r="FO291">
        <v>16640146</v>
      </c>
      <c r="FP291">
        <v>19162158</v>
      </c>
      <c r="FQ291">
        <v>27914306</v>
      </c>
      <c r="FR291">
        <v>22920840</v>
      </c>
      <c r="FS291">
        <v>16525002</v>
      </c>
      <c r="FT291">
        <v>13621957</v>
      </c>
      <c r="FU291">
        <v>18337182</v>
      </c>
      <c r="FV291">
        <v>17377616</v>
      </c>
      <c r="FW291">
        <v>14903493</v>
      </c>
      <c r="FX291">
        <v>18523634</v>
      </c>
      <c r="FY291">
        <v>21807104</v>
      </c>
      <c r="FZ291">
        <v>20230276</v>
      </c>
      <c r="GA291">
        <v>22955254</v>
      </c>
      <c r="GB291">
        <v>20681165</v>
      </c>
      <c r="GC291">
        <v>22407417</v>
      </c>
      <c r="GD291">
        <v>20846177</v>
      </c>
      <c r="GE291">
        <v>16791435</v>
      </c>
      <c r="GF291">
        <v>19400260</v>
      </c>
      <c r="GG291">
        <v>18971452</v>
      </c>
      <c r="GH291">
        <v>18567582</v>
      </c>
      <c r="GI291">
        <v>22987347</v>
      </c>
      <c r="GJ291">
        <v>25477829</v>
      </c>
      <c r="GK291">
        <v>28531154</v>
      </c>
      <c r="GL291">
        <v>11952824</v>
      </c>
      <c r="GM291">
        <v>22980190</v>
      </c>
      <c r="GN291">
        <v>31445569</v>
      </c>
      <c r="GO291">
        <v>44451245</v>
      </c>
      <c r="GP291">
        <v>37481031</v>
      </c>
      <c r="GQ291">
        <v>27648938</v>
      </c>
      <c r="GR291">
        <v>19975113</v>
      </c>
      <c r="GS291">
        <v>29800812</v>
      </c>
      <c r="GT291">
        <v>21264743</v>
      </c>
      <c r="GU291">
        <v>17498706</v>
      </c>
      <c r="GV291">
        <v>20392748</v>
      </c>
      <c r="GW291">
        <v>18004316</v>
      </c>
      <c r="GX291">
        <v>18361421</v>
      </c>
      <c r="GY291">
        <v>17359864</v>
      </c>
      <c r="GZ291">
        <v>18041738</v>
      </c>
      <c r="HA291">
        <v>15778267</v>
      </c>
      <c r="HB291">
        <v>19681619</v>
      </c>
      <c r="HC291">
        <v>12547526</v>
      </c>
      <c r="HD291">
        <v>17030041</v>
      </c>
      <c r="HE291">
        <v>18854426</v>
      </c>
      <c r="HF291">
        <v>16501288</v>
      </c>
      <c r="HG291">
        <v>17762987</v>
      </c>
      <c r="HH291">
        <v>18959338</v>
      </c>
      <c r="HI291">
        <v>16499073</v>
      </c>
      <c r="HJ291">
        <v>13213300</v>
      </c>
      <c r="HK291">
        <v>19679530</v>
      </c>
      <c r="HL291">
        <v>23639439</v>
      </c>
      <c r="HM291">
        <v>22006230</v>
      </c>
      <c r="HN291">
        <v>30703849</v>
      </c>
      <c r="HO291">
        <v>19998253</v>
      </c>
      <c r="HP291">
        <v>18518180</v>
      </c>
      <c r="HQ291">
        <v>19874966</v>
      </c>
      <c r="HR291">
        <v>12551701</v>
      </c>
      <c r="HS291">
        <v>11906534</v>
      </c>
      <c r="HT291">
        <v>16406769</v>
      </c>
      <c r="HU291">
        <v>20343419</v>
      </c>
      <c r="HV291">
        <v>19661786</v>
      </c>
      <c r="HW291">
        <v>22289480</v>
      </c>
      <c r="HX291">
        <v>20149718</v>
      </c>
      <c r="HY291">
        <v>16927297</v>
      </c>
      <c r="HZ291">
        <v>43257746</v>
      </c>
      <c r="IA291">
        <v>22694080</v>
      </c>
      <c r="IB291">
        <v>17834172</v>
      </c>
      <c r="IC291">
        <v>15812767</v>
      </c>
      <c r="ID291">
        <v>18674949</v>
      </c>
      <c r="IE291">
        <v>17713857</v>
      </c>
      <c r="IF291">
        <v>15968797</v>
      </c>
      <c r="IG291">
        <v>18912165</v>
      </c>
      <c r="IH291">
        <v>15851355</v>
      </c>
      <c r="II291">
        <v>24965377</v>
      </c>
      <c r="IJ291">
        <v>31078147</v>
      </c>
      <c r="IK291">
        <v>24266385</v>
      </c>
      <c r="IL291">
        <v>123342833</v>
      </c>
      <c r="IM291">
        <v>112527188</v>
      </c>
      <c r="IN291">
        <v>74038078</v>
      </c>
      <c r="IO291">
        <v>142154830</v>
      </c>
      <c r="IP291">
        <v>74375414</v>
      </c>
      <c r="IQ291">
        <v>57026373</v>
      </c>
      <c r="IR291">
        <v>52739724</v>
      </c>
      <c r="IS291">
        <v>52503341</v>
      </c>
      <c r="IT291">
        <v>61355488</v>
      </c>
      <c r="IU291">
        <v>47657574</v>
      </c>
      <c r="IV291">
        <v>36779268</v>
      </c>
      <c r="IW291">
        <v>39780262</v>
      </c>
      <c r="IX291">
        <v>66752007</v>
      </c>
      <c r="IY291">
        <v>36073663</v>
      </c>
      <c r="IZ291">
        <v>38011005</v>
      </c>
      <c r="JA291">
        <v>36585885</v>
      </c>
      <c r="JB291">
        <v>38036666</v>
      </c>
      <c r="JC291">
        <v>26127407</v>
      </c>
      <c r="JD291">
        <v>27534849</v>
      </c>
      <c r="JE291">
        <v>23789996</v>
      </c>
      <c r="JF291">
        <v>30228056</v>
      </c>
      <c r="JG291">
        <v>31415208</v>
      </c>
      <c r="JH291">
        <v>31912275</v>
      </c>
      <c r="JI291">
        <v>24797461</v>
      </c>
      <c r="JJ291">
        <v>40120772</v>
      </c>
      <c r="JK291">
        <v>27539119</v>
      </c>
      <c r="JL291">
        <v>35874825</v>
      </c>
      <c r="JM291">
        <v>39239337</v>
      </c>
      <c r="JN291">
        <v>25690586</v>
      </c>
      <c r="JO291">
        <v>21801796</v>
      </c>
      <c r="JP291">
        <v>28155013</v>
      </c>
      <c r="JQ291">
        <v>26468269</v>
      </c>
    </row>
    <row r="292" spans="1:277" x14ac:dyDescent="0.25">
      <c r="A292" s="1" t="s">
        <v>147</v>
      </c>
      <c r="B292" t="s">
        <v>1157</v>
      </c>
      <c r="C292" t="s">
        <v>1199</v>
      </c>
      <c r="D292" s="2">
        <f>_xll.BDH(A292, "volume", B292, C292, "Direction", "H", "Period", "M","cols=274;rows=2")</f>
        <v>36556</v>
      </c>
      <c r="E292" s="2">
        <v>36585</v>
      </c>
      <c r="F292" s="2">
        <v>36616</v>
      </c>
      <c r="G292" s="2">
        <v>36644</v>
      </c>
      <c r="H292" s="2">
        <v>36677</v>
      </c>
      <c r="I292" s="2">
        <v>36707</v>
      </c>
      <c r="J292" s="2">
        <v>36738</v>
      </c>
      <c r="K292" s="2">
        <v>36769</v>
      </c>
      <c r="L292" s="2">
        <v>36798</v>
      </c>
      <c r="M292" s="2">
        <v>36830</v>
      </c>
      <c r="N292" s="2">
        <v>36860</v>
      </c>
      <c r="O292" s="2">
        <v>36889</v>
      </c>
      <c r="P292" s="2">
        <v>36922</v>
      </c>
      <c r="Q292" s="2">
        <v>36950</v>
      </c>
      <c r="R292" s="2">
        <v>36980</v>
      </c>
      <c r="S292" s="2">
        <v>37011</v>
      </c>
      <c r="T292" s="2">
        <v>37042</v>
      </c>
      <c r="U292" s="2">
        <v>37071</v>
      </c>
      <c r="V292" s="2">
        <v>37103</v>
      </c>
      <c r="W292" s="2">
        <v>37134</v>
      </c>
      <c r="X292" s="2">
        <v>37162</v>
      </c>
      <c r="Y292" s="2">
        <v>37195</v>
      </c>
      <c r="Z292" s="2">
        <v>37225</v>
      </c>
      <c r="AA292" s="2">
        <v>37256</v>
      </c>
      <c r="AB292" s="2">
        <v>37287</v>
      </c>
      <c r="AC292" s="2">
        <v>37315</v>
      </c>
      <c r="AD292" s="2">
        <v>37344</v>
      </c>
      <c r="AE292" s="2">
        <v>37376</v>
      </c>
      <c r="AF292" s="2">
        <v>37407</v>
      </c>
      <c r="AG292" s="2">
        <v>37435</v>
      </c>
      <c r="AH292" s="2">
        <v>37468</v>
      </c>
      <c r="AI292" s="2">
        <v>37498</v>
      </c>
      <c r="AJ292" s="2">
        <v>37529</v>
      </c>
      <c r="AK292" s="2">
        <v>37560</v>
      </c>
      <c r="AL292" s="2">
        <v>37589</v>
      </c>
      <c r="AM292" s="2">
        <v>37621</v>
      </c>
      <c r="AN292" s="2">
        <v>37652</v>
      </c>
      <c r="AO292" s="2">
        <v>37680</v>
      </c>
      <c r="AP292" s="2">
        <v>37711</v>
      </c>
      <c r="AQ292" s="2">
        <v>37741</v>
      </c>
      <c r="AR292" s="2">
        <v>37771</v>
      </c>
      <c r="AS292" s="2">
        <v>37802</v>
      </c>
      <c r="AT292" s="2">
        <v>37833</v>
      </c>
      <c r="AU292" s="2">
        <v>37862</v>
      </c>
      <c r="AV292" s="2">
        <v>37894</v>
      </c>
      <c r="AW292" s="2">
        <v>37925</v>
      </c>
      <c r="AX292" s="2">
        <v>37953</v>
      </c>
      <c r="AY292" s="2">
        <v>37986</v>
      </c>
      <c r="AZ292" s="2">
        <v>38016</v>
      </c>
      <c r="BA292" s="2">
        <v>38044</v>
      </c>
      <c r="BB292" s="2">
        <v>38077</v>
      </c>
      <c r="BC292" s="2">
        <v>38107</v>
      </c>
      <c r="BD292" s="2">
        <v>38138</v>
      </c>
      <c r="BE292" s="2">
        <v>38168</v>
      </c>
      <c r="BF292" s="2">
        <v>38198</v>
      </c>
      <c r="BG292" s="2">
        <v>38230</v>
      </c>
      <c r="BH292" s="2">
        <v>38260</v>
      </c>
      <c r="BI292" s="2">
        <v>38289</v>
      </c>
      <c r="BJ292" s="2">
        <v>38321</v>
      </c>
      <c r="BK292" s="2">
        <v>38352</v>
      </c>
      <c r="BL292" s="2">
        <v>38383</v>
      </c>
      <c r="BM292" s="2">
        <v>38411</v>
      </c>
      <c r="BN292" s="2">
        <v>38442</v>
      </c>
      <c r="BO292" s="2">
        <v>38471</v>
      </c>
      <c r="BP292" s="2">
        <v>38503</v>
      </c>
      <c r="BQ292" s="2">
        <v>38533</v>
      </c>
      <c r="BR292" s="2">
        <v>38562</v>
      </c>
      <c r="BS292" s="2">
        <v>38595</v>
      </c>
      <c r="BT292" s="2">
        <v>38625</v>
      </c>
      <c r="BU292" s="2">
        <v>38656</v>
      </c>
      <c r="BV292" s="2">
        <v>38686</v>
      </c>
      <c r="BW292" s="2">
        <v>38716</v>
      </c>
      <c r="BX292" s="2">
        <v>38748</v>
      </c>
      <c r="BY292" s="2">
        <v>38776</v>
      </c>
      <c r="BZ292" s="2">
        <v>38807</v>
      </c>
      <c r="CA292" s="2">
        <v>38835</v>
      </c>
      <c r="CB292" s="2">
        <v>38868</v>
      </c>
      <c r="CC292" s="2">
        <v>38898</v>
      </c>
      <c r="CD292" s="2">
        <v>38929</v>
      </c>
      <c r="CE292" s="2">
        <v>38960</v>
      </c>
      <c r="CF292" s="2">
        <v>38989</v>
      </c>
      <c r="CG292" s="2">
        <v>39021</v>
      </c>
      <c r="CH292" s="2">
        <v>39051</v>
      </c>
      <c r="CI292" s="2">
        <v>39080</v>
      </c>
      <c r="CJ292" s="2">
        <v>39113</v>
      </c>
      <c r="CK292" s="2">
        <v>39141</v>
      </c>
      <c r="CL292" s="2">
        <v>39171</v>
      </c>
      <c r="CM292" s="2">
        <v>39202</v>
      </c>
      <c r="CN292" s="2">
        <v>39233</v>
      </c>
      <c r="CO292" s="2">
        <v>39262</v>
      </c>
      <c r="CP292" s="2">
        <v>39294</v>
      </c>
      <c r="CQ292" s="2">
        <v>39325</v>
      </c>
      <c r="CR292" s="2">
        <v>39353</v>
      </c>
      <c r="CS292" s="2">
        <v>39386</v>
      </c>
      <c r="CT292" s="2">
        <v>39416</v>
      </c>
      <c r="CU292" s="2">
        <v>39447</v>
      </c>
      <c r="CV292" s="2">
        <v>39478</v>
      </c>
      <c r="CW292" s="2">
        <v>39507</v>
      </c>
      <c r="CX292" s="2">
        <v>39538</v>
      </c>
      <c r="CY292" s="2">
        <v>39568</v>
      </c>
      <c r="CZ292" s="2">
        <v>39598</v>
      </c>
      <c r="DA292" s="2">
        <v>39629</v>
      </c>
      <c r="DB292" s="2">
        <v>39660</v>
      </c>
      <c r="DC292" s="2">
        <v>39689</v>
      </c>
      <c r="DD292" s="2">
        <v>39721</v>
      </c>
      <c r="DE292" s="2">
        <v>39752</v>
      </c>
      <c r="DF292" s="2">
        <v>39780</v>
      </c>
      <c r="DG292" s="2">
        <v>39813</v>
      </c>
      <c r="DH292" s="2">
        <v>39843</v>
      </c>
      <c r="DI292" s="2">
        <v>39871</v>
      </c>
      <c r="DJ292" s="2">
        <v>39903</v>
      </c>
      <c r="DK292" s="2">
        <v>39933</v>
      </c>
      <c r="DL292" s="2">
        <v>39962</v>
      </c>
      <c r="DM292" s="2">
        <v>39994</v>
      </c>
      <c r="DN292" s="2">
        <v>40025</v>
      </c>
      <c r="DO292" s="2">
        <v>40056</v>
      </c>
      <c r="DP292" s="2">
        <v>40086</v>
      </c>
      <c r="DQ292" s="2">
        <v>40116</v>
      </c>
      <c r="DR292" s="2">
        <v>40147</v>
      </c>
      <c r="DS292" s="2">
        <v>40178</v>
      </c>
      <c r="DT292" s="2">
        <v>40207</v>
      </c>
      <c r="DU292" s="2">
        <v>40235</v>
      </c>
      <c r="DV292" s="2">
        <v>40268</v>
      </c>
      <c r="DW292" s="2">
        <v>40298</v>
      </c>
      <c r="DX292" s="2">
        <v>40329</v>
      </c>
      <c r="DY292" s="2">
        <v>40359</v>
      </c>
      <c r="DZ292" s="2">
        <v>40389</v>
      </c>
      <c r="EA292" s="2">
        <v>40421</v>
      </c>
      <c r="EB292" s="2">
        <v>40451</v>
      </c>
      <c r="EC292" s="2">
        <v>40480</v>
      </c>
      <c r="ED292" s="2">
        <v>40512</v>
      </c>
      <c r="EE292" s="2">
        <v>40543</v>
      </c>
      <c r="EF292" s="2">
        <v>40574</v>
      </c>
      <c r="EG292" s="2">
        <v>40602</v>
      </c>
      <c r="EH292" s="2">
        <v>40633</v>
      </c>
      <c r="EI292" s="2">
        <v>40662</v>
      </c>
      <c r="EJ292" s="2">
        <v>40694</v>
      </c>
      <c r="EK292" s="2">
        <v>40724</v>
      </c>
      <c r="EL292" s="2">
        <v>40753</v>
      </c>
      <c r="EM292" s="2">
        <v>40786</v>
      </c>
      <c r="EN292" s="2">
        <v>40816</v>
      </c>
      <c r="EO292" s="2">
        <v>40847</v>
      </c>
      <c r="EP292" s="2">
        <v>40877</v>
      </c>
      <c r="EQ292" s="2">
        <v>40907</v>
      </c>
      <c r="ER292" s="2">
        <v>40939</v>
      </c>
      <c r="ES292" s="2">
        <v>40968</v>
      </c>
      <c r="ET292" s="2">
        <v>40998</v>
      </c>
      <c r="EU292" s="2">
        <v>41029</v>
      </c>
      <c r="EV292" s="2">
        <v>41060</v>
      </c>
      <c r="EW292" s="2">
        <v>41089</v>
      </c>
      <c r="EX292" s="2">
        <v>41121</v>
      </c>
      <c r="EY292" s="2">
        <v>41152</v>
      </c>
      <c r="EZ292" s="2">
        <v>41180</v>
      </c>
      <c r="FA292" s="2">
        <v>41213</v>
      </c>
      <c r="FB292" s="2">
        <v>41243</v>
      </c>
      <c r="FC292" s="2">
        <v>41274</v>
      </c>
      <c r="FD292" s="2">
        <v>41305</v>
      </c>
      <c r="FE292" s="2">
        <v>41333</v>
      </c>
      <c r="FF292" s="2">
        <v>41362</v>
      </c>
      <c r="FG292" s="2">
        <v>41394</v>
      </c>
      <c r="FH292" s="2">
        <v>41425</v>
      </c>
      <c r="FI292" s="2">
        <v>41453</v>
      </c>
      <c r="FJ292" s="2">
        <v>41486</v>
      </c>
      <c r="FK292" s="2">
        <v>41516</v>
      </c>
      <c r="FL292" s="2">
        <v>41547</v>
      </c>
      <c r="FM292" s="2">
        <v>41578</v>
      </c>
      <c r="FN292" s="2">
        <v>41607</v>
      </c>
      <c r="FO292" s="2">
        <v>41639</v>
      </c>
      <c r="FP292" s="2">
        <v>41670</v>
      </c>
      <c r="FQ292" s="2">
        <v>41698</v>
      </c>
      <c r="FR292" s="2">
        <v>41729</v>
      </c>
      <c r="FS292" s="2">
        <v>41759</v>
      </c>
      <c r="FT292" s="2">
        <v>41789</v>
      </c>
      <c r="FU292" s="2">
        <v>41820</v>
      </c>
      <c r="FV292" s="2">
        <v>41851</v>
      </c>
      <c r="FW292" s="2">
        <v>41880</v>
      </c>
      <c r="FX292" s="2">
        <v>41912</v>
      </c>
      <c r="FY292" s="2">
        <v>41943</v>
      </c>
      <c r="FZ292" s="2">
        <v>41971</v>
      </c>
      <c r="GA292" s="2">
        <v>42004</v>
      </c>
      <c r="GB292" s="2">
        <v>42034</v>
      </c>
      <c r="GC292" s="2">
        <v>42062</v>
      </c>
      <c r="GD292" s="2">
        <v>42094</v>
      </c>
      <c r="GE292" s="2">
        <v>42124</v>
      </c>
      <c r="GF292" s="2">
        <v>42153</v>
      </c>
      <c r="GG292" s="2">
        <v>42185</v>
      </c>
      <c r="GH292" s="2">
        <v>42216</v>
      </c>
      <c r="GI292" s="2">
        <v>42247</v>
      </c>
      <c r="GJ292" s="2">
        <v>42277</v>
      </c>
      <c r="GK292" s="2">
        <v>42307</v>
      </c>
      <c r="GL292" s="2">
        <v>42338</v>
      </c>
      <c r="GM292" s="2">
        <v>42369</v>
      </c>
      <c r="GN292" s="2">
        <v>42398</v>
      </c>
      <c r="GO292" s="2">
        <v>42429</v>
      </c>
      <c r="GP292" s="2">
        <v>42460</v>
      </c>
      <c r="GQ292" s="2">
        <v>42489</v>
      </c>
      <c r="GR292" s="2">
        <v>42521</v>
      </c>
      <c r="GS292" s="2">
        <v>42551</v>
      </c>
      <c r="GT292" s="2">
        <v>42580</v>
      </c>
      <c r="GU292" s="2">
        <v>42613</v>
      </c>
      <c r="GV292" s="2">
        <v>42643</v>
      </c>
      <c r="GW292" s="2">
        <v>42674</v>
      </c>
      <c r="GX292" s="2">
        <v>42704</v>
      </c>
      <c r="GY292" s="2">
        <v>42734</v>
      </c>
      <c r="GZ292" s="2">
        <v>42766</v>
      </c>
      <c r="HA292" s="2">
        <v>42794</v>
      </c>
      <c r="HB292" s="2">
        <v>42825</v>
      </c>
      <c r="HC292" s="2">
        <v>42853</v>
      </c>
      <c r="HD292" s="2">
        <v>42886</v>
      </c>
      <c r="HE292" s="2">
        <v>42916</v>
      </c>
      <c r="HF292" s="2">
        <v>42947</v>
      </c>
      <c r="HG292" s="2">
        <v>42978</v>
      </c>
      <c r="HH292" s="2">
        <v>43007</v>
      </c>
      <c r="HI292" s="2">
        <v>43039</v>
      </c>
      <c r="HJ292" s="2">
        <v>43069</v>
      </c>
      <c r="HK292" s="2">
        <v>43098</v>
      </c>
      <c r="HL292" s="2">
        <v>43131</v>
      </c>
      <c r="HM292" s="2">
        <v>43159</v>
      </c>
      <c r="HN292" s="2">
        <v>43189</v>
      </c>
      <c r="HO292" s="2">
        <v>43220</v>
      </c>
      <c r="HP292" s="2">
        <v>43251</v>
      </c>
      <c r="HQ292" s="2">
        <v>43280</v>
      </c>
      <c r="HR292" s="2">
        <v>43312</v>
      </c>
      <c r="HS292" s="2">
        <v>43343</v>
      </c>
      <c r="HT292" s="2">
        <v>43371</v>
      </c>
      <c r="HU292" s="2">
        <v>43404</v>
      </c>
      <c r="HV292" s="2">
        <v>43434</v>
      </c>
      <c r="HW292" s="2">
        <v>43465</v>
      </c>
      <c r="HX292" s="2">
        <v>43496</v>
      </c>
      <c r="HY292" s="2">
        <v>43524</v>
      </c>
      <c r="HZ292" s="2">
        <v>43553</v>
      </c>
      <c r="IA292" s="2">
        <v>43585</v>
      </c>
      <c r="IB292" s="2">
        <v>43616</v>
      </c>
      <c r="IC292" s="2">
        <v>43644</v>
      </c>
      <c r="ID292" s="2">
        <v>43677</v>
      </c>
      <c r="IE292" s="2">
        <v>43707</v>
      </c>
      <c r="IF292" s="2">
        <v>43738</v>
      </c>
      <c r="IG292" s="2">
        <v>43769</v>
      </c>
      <c r="IH292" s="2">
        <v>43798</v>
      </c>
      <c r="II292" s="2">
        <v>43830</v>
      </c>
      <c r="IJ292" s="2">
        <v>43861</v>
      </c>
      <c r="IK292" s="2">
        <v>43889</v>
      </c>
      <c r="IL292" s="2">
        <v>43921</v>
      </c>
      <c r="IM292" s="2">
        <v>43951</v>
      </c>
      <c r="IN292" s="2">
        <v>43980</v>
      </c>
      <c r="IO292" s="2">
        <v>44012</v>
      </c>
      <c r="IP292" s="2">
        <v>44043</v>
      </c>
      <c r="IQ292" s="2">
        <v>44074</v>
      </c>
      <c r="IR292" s="2">
        <v>44104</v>
      </c>
      <c r="IS292" s="2">
        <v>44134</v>
      </c>
      <c r="IT292" s="2">
        <v>44165</v>
      </c>
      <c r="IU292" s="2">
        <v>44196</v>
      </c>
      <c r="IV292" s="2">
        <v>44225</v>
      </c>
      <c r="IW292" s="2">
        <v>44253</v>
      </c>
      <c r="IX292" s="2">
        <v>44286</v>
      </c>
      <c r="IY292" s="2">
        <v>44316</v>
      </c>
      <c r="IZ292" s="2">
        <v>44347</v>
      </c>
      <c r="JA292" s="2">
        <v>44377</v>
      </c>
      <c r="JB292" s="2">
        <v>44407</v>
      </c>
      <c r="JC292" s="2">
        <v>44439</v>
      </c>
      <c r="JD292" s="2">
        <v>44469</v>
      </c>
      <c r="JE292" s="2">
        <v>44498</v>
      </c>
      <c r="JF292" s="2">
        <v>44530</v>
      </c>
      <c r="JG292" s="2">
        <v>44561</v>
      </c>
      <c r="JH292" s="2">
        <v>44592</v>
      </c>
      <c r="JI292" s="2">
        <v>44620</v>
      </c>
      <c r="JJ292" s="2">
        <v>44651</v>
      </c>
      <c r="JK292" s="2">
        <v>44680</v>
      </c>
      <c r="JL292" s="2">
        <v>44712</v>
      </c>
      <c r="JM292" s="2">
        <v>44742</v>
      </c>
      <c r="JN292" s="2">
        <v>44771</v>
      </c>
      <c r="JO292" s="2">
        <v>44804</v>
      </c>
      <c r="JP292" s="2">
        <v>44834</v>
      </c>
      <c r="JQ292" s="2">
        <v>44865</v>
      </c>
    </row>
    <row r="293" spans="1:277" x14ac:dyDescent="0.25">
      <c r="A293" s="4"/>
      <c r="D293" s="3">
        <v>251420200</v>
      </c>
      <c r="E293">
        <v>207918200</v>
      </c>
      <c r="F293">
        <v>246883200</v>
      </c>
      <c r="G293">
        <v>188065600</v>
      </c>
      <c r="H293">
        <v>211334600</v>
      </c>
      <c r="I293">
        <v>232704000</v>
      </c>
      <c r="J293">
        <v>150752800</v>
      </c>
      <c r="K293">
        <v>174252000</v>
      </c>
      <c r="L293">
        <v>154041800</v>
      </c>
      <c r="M293">
        <v>211355800</v>
      </c>
      <c r="N293">
        <v>243811200</v>
      </c>
      <c r="O293">
        <v>251330800</v>
      </c>
      <c r="P293">
        <v>251414600</v>
      </c>
      <c r="Q293">
        <v>188583400</v>
      </c>
      <c r="R293">
        <v>281210000</v>
      </c>
      <c r="S293">
        <v>238503400</v>
      </c>
      <c r="T293">
        <v>204264200</v>
      </c>
      <c r="U293">
        <v>220283600</v>
      </c>
      <c r="V293">
        <v>198311600</v>
      </c>
      <c r="W293">
        <v>187257000</v>
      </c>
      <c r="X293">
        <v>253314800</v>
      </c>
      <c r="Y293">
        <v>300391800</v>
      </c>
      <c r="Z293">
        <v>191005800</v>
      </c>
      <c r="AA293">
        <v>146733600</v>
      </c>
      <c r="AB293">
        <v>229051400</v>
      </c>
      <c r="AC293">
        <v>221351400</v>
      </c>
      <c r="AD293">
        <v>217318000</v>
      </c>
      <c r="AE293">
        <v>239861400</v>
      </c>
      <c r="AF293">
        <v>206199400</v>
      </c>
      <c r="AG293">
        <v>262409400</v>
      </c>
      <c r="AH293">
        <v>329914000</v>
      </c>
      <c r="AI293">
        <v>224144400</v>
      </c>
      <c r="AJ293">
        <v>225721000</v>
      </c>
      <c r="AK293">
        <v>348048600</v>
      </c>
      <c r="AL293">
        <v>190257800</v>
      </c>
      <c r="AM293">
        <v>169987400</v>
      </c>
      <c r="AN293">
        <v>197361400</v>
      </c>
      <c r="AO293">
        <v>183103800</v>
      </c>
      <c r="AP293">
        <v>222082600</v>
      </c>
      <c r="AQ293">
        <v>209679600</v>
      </c>
      <c r="AR293">
        <v>186619800</v>
      </c>
      <c r="AS293">
        <v>230199000</v>
      </c>
      <c r="AT293">
        <v>205981000</v>
      </c>
      <c r="AU293">
        <v>166549400</v>
      </c>
      <c r="AV293">
        <v>227896200</v>
      </c>
      <c r="AW293">
        <v>341365600</v>
      </c>
      <c r="AX293">
        <v>217381800</v>
      </c>
      <c r="AY293">
        <v>199921800</v>
      </c>
      <c r="AZ293">
        <v>229803800</v>
      </c>
      <c r="BA293">
        <v>141459600</v>
      </c>
      <c r="BB293">
        <v>244996200</v>
      </c>
      <c r="BC293">
        <v>223786200</v>
      </c>
      <c r="BD293">
        <v>209251000</v>
      </c>
      <c r="BE293">
        <v>192929400</v>
      </c>
      <c r="BF293">
        <v>163339600</v>
      </c>
      <c r="BG293">
        <v>164497500</v>
      </c>
      <c r="BH293">
        <v>138214400</v>
      </c>
      <c r="BI293">
        <v>156071800</v>
      </c>
      <c r="BJ293">
        <v>138523700</v>
      </c>
      <c r="BK293">
        <v>137627700</v>
      </c>
      <c r="BL293">
        <v>160830200</v>
      </c>
      <c r="BM293">
        <v>117074600</v>
      </c>
      <c r="BN293">
        <v>188556400</v>
      </c>
      <c r="BO293">
        <v>169836600</v>
      </c>
      <c r="BP293">
        <v>129138200</v>
      </c>
      <c r="BQ293">
        <v>167586600</v>
      </c>
      <c r="BR293">
        <v>232530600</v>
      </c>
      <c r="BS293">
        <v>183406400</v>
      </c>
      <c r="BT293">
        <v>195930800</v>
      </c>
      <c r="BU293">
        <v>193857300</v>
      </c>
      <c r="BV293">
        <v>176528200</v>
      </c>
      <c r="BW293">
        <v>170017300</v>
      </c>
      <c r="BX293">
        <v>222386500</v>
      </c>
      <c r="BY293">
        <v>195016600</v>
      </c>
      <c r="BZ293">
        <v>218775100</v>
      </c>
      <c r="CA293">
        <v>182538200</v>
      </c>
      <c r="CB293">
        <v>220070500</v>
      </c>
      <c r="CC293">
        <v>206253000</v>
      </c>
      <c r="CD293">
        <v>153456400</v>
      </c>
      <c r="CE293">
        <v>154469500</v>
      </c>
      <c r="CF293">
        <v>139847900</v>
      </c>
      <c r="CG293">
        <v>149236100</v>
      </c>
      <c r="CH293">
        <v>131300200</v>
      </c>
      <c r="CI293">
        <v>157901900</v>
      </c>
      <c r="CJ293">
        <v>171100000</v>
      </c>
      <c r="CK293">
        <v>143372000</v>
      </c>
      <c r="CL293">
        <v>206582900</v>
      </c>
      <c r="CM293">
        <v>166422600</v>
      </c>
      <c r="CN293">
        <v>151226400</v>
      </c>
      <c r="CO293">
        <v>184654600</v>
      </c>
      <c r="CP293">
        <v>234916000</v>
      </c>
      <c r="CQ293">
        <v>317229000</v>
      </c>
      <c r="CR293">
        <v>171536700</v>
      </c>
      <c r="CS293">
        <v>192117100</v>
      </c>
      <c r="CT293">
        <v>284995000</v>
      </c>
      <c r="CU293">
        <v>220977600</v>
      </c>
      <c r="CV293">
        <v>425336700</v>
      </c>
      <c r="CW293">
        <v>282239800</v>
      </c>
      <c r="CX293">
        <v>346736600</v>
      </c>
      <c r="CY293">
        <v>241652800</v>
      </c>
      <c r="CZ293">
        <v>214162400</v>
      </c>
      <c r="DA293">
        <v>380700300</v>
      </c>
      <c r="DB293">
        <v>529231500</v>
      </c>
      <c r="DC293">
        <v>224567500</v>
      </c>
      <c r="DD293">
        <v>424415400</v>
      </c>
      <c r="DE293">
        <v>490466600</v>
      </c>
      <c r="DF293">
        <v>434100100</v>
      </c>
      <c r="DG293">
        <v>467334300</v>
      </c>
      <c r="DH293">
        <v>833048000</v>
      </c>
      <c r="DI293">
        <v>1418205200</v>
      </c>
      <c r="DJ293">
        <v>1494381900</v>
      </c>
      <c r="DK293">
        <v>1440254600</v>
      </c>
      <c r="DL293">
        <v>1536888200</v>
      </c>
      <c r="DM293">
        <v>1170570800</v>
      </c>
      <c r="DN293">
        <v>980117400</v>
      </c>
      <c r="DO293">
        <v>762613500</v>
      </c>
      <c r="DP293">
        <v>569056200</v>
      </c>
      <c r="DQ293">
        <v>731214500</v>
      </c>
      <c r="DR293">
        <v>502948400</v>
      </c>
      <c r="DS293">
        <v>936254000</v>
      </c>
      <c r="DT293">
        <v>688426900</v>
      </c>
      <c r="DU293">
        <v>760622900</v>
      </c>
      <c r="DV293">
        <v>606953000</v>
      </c>
      <c r="DW293">
        <v>640269300</v>
      </c>
      <c r="DX293">
        <v>792080500</v>
      </c>
      <c r="DY293">
        <v>549795400</v>
      </c>
      <c r="DZ293">
        <v>566885100</v>
      </c>
      <c r="EA293">
        <v>517153700</v>
      </c>
      <c r="EB293">
        <v>501690440</v>
      </c>
      <c r="EC293">
        <v>762225517</v>
      </c>
      <c r="ED293">
        <v>573051611</v>
      </c>
      <c r="EE293">
        <v>561518043</v>
      </c>
      <c r="EF293">
        <v>635746896</v>
      </c>
      <c r="EG293">
        <v>412099385</v>
      </c>
      <c r="EH293">
        <v>539286825</v>
      </c>
      <c r="EI293">
        <v>404651775</v>
      </c>
      <c r="EJ293">
        <v>399393946</v>
      </c>
      <c r="EK293">
        <v>559918139</v>
      </c>
      <c r="EL293">
        <v>426998034</v>
      </c>
      <c r="EM293">
        <v>1141657676</v>
      </c>
      <c r="EN293">
        <v>661945122</v>
      </c>
      <c r="EO293">
        <v>692824801</v>
      </c>
      <c r="EP293">
        <v>596511436</v>
      </c>
      <c r="EQ293">
        <v>497127542</v>
      </c>
      <c r="ER293">
        <v>569084512</v>
      </c>
      <c r="ES293">
        <v>615024720</v>
      </c>
      <c r="ET293">
        <v>792164446</v>
      </c>
      <c r="EU293">
        <v>469891500</v>
      </c>
      <c r="EV293">
        <v>470887609</v>
      </c>
      <c r="EW293">
        <v>426671626</v>
      </c>
      <c r="EX293">
        <v>320166645</v>
      </c>
      <c r="EY293">
        <v>303888412</v>
      </c>
      <c r="EZ293">
        <v>396078150</v>
      </c>
      <c r="FA293">
        <v>358136134</v>
      </c>
      <c r="FB293">
        <v>397220170</v>
      </c>
      <c r="FC293">
        <v>460768179</v>
      </c>
      <c r="FD293">
        <v>466181987</v>
      </c>
      <c r="FE293">
        <v>570506775</v>
      </c>
      <c r="FF293">
        <v>495313477</v>
      </c>
      <c r="FG293">
        <v>438645939</v>
      </c>
      <c r="FH293">
        <v>430737498</v>
      </c>
      <c r="FI293">
        <v>416671973</v>
      </c>
      <c r="FJ293">
        <v>403859614</v>
      </c>
      <c r="FK293">
        <v>327184846</v>
      </c>
      <c r="FL293">
        <v>325200193</v>
      </c>
      <c r="FM293">
        <v>376679279</v>
      </c>
      <c r="FN293">
        <v>349370570</v>
      </c>
      <c r="FO293">
        <v>351290144</v>
      </c>
      <c r="FP293">
        <v>414725449</v>
      </c>
      <c r="FQ293">
        <v>418394456</v>
      </c>
      <c r="FR293">
        <v>406315892</v>
      </c>
      <c r="FS293">
        <v>350524356</v>
      </c>
      <c r="FT293">
        <v>258543004</v>
      </c>
      <c r="FU293">
        <v>261725723</v>
      </c>
      <c r="FV293">
        <v>276375942</v>
      </c>
      <c r="FW293">
        <v>274882136</v>
      </c>
      <c r="FX293">
        <v>352775249</v>
      </c>
      <c r="FY293">
        <v>465631505</v>
      </c>
      <c r="FZ293">
        <v>233021287</v>
      </c>
      <c r="GA293">
        <v>441735049</v>
      </c>
      <c r="GB293">
        <v>551091826</v>
      </c>
      <c r="GC293">
        <v>438434786</v>
      </c>
      <c r="GD293">
        <v>456166549</v>
      </c>
      <c r="GE293">
        <v>343324380</v>
      </c>
      <c r="GF293">
        <v>320494105</v>
      </c>
      <c r="GG293">
        <v>398646466</v>
      </c>
      <c r="GH293">
        <v>405672423</v>
      </c>
      <c r="GI293">
        <v>487269421</v>
      </c>
      <c r="GJ293">
        <v>476149452</v>
      </c>
      <c r="GK293">
        <v>429421970</v>
      </c>
      <c r="GL293">
        <v>347861114</v>
      </c>
      <c r="GM293">
        <v>452617923</v>
      </c>
      <c r="GN293">
        <v>638579708</v>
      </c>
      <c r="GO293">
        <v>790053317</v>
      </c>
      <c r="GP293">
        <v>597645647</v>
      </c>
      <c r="GQ293">
        <v>474030044</v>
      </c>
      <c r="GR293">
        <v>411446565</v>
      </c>
      <c r="GS293">
        <v>532380126</v>
      </c>
      <c r="GT293">
        <v>407836154</v>
      </c>
      <c r="GU293">
        <v>404568708</v>
      </c>
      <c r="GV293">
        <v>433356986</v>
      </c>
      <c r="GW293">
        <v>388562226</v>
      </c>
      <c r="GX293">
        <v>602650801</v>
      </c>
      <c r="GY293">
        <v>484386557</v>
      </c>
      <c r="GZ293">
        <v>394191713</v>
      </c>
      <c r="HA293">
        <v>398980319</v>
      </c>
      <c r="HB293">
        <v>475485954</v>
      </c>
      <c r="HC293">
        <v>359253516</v>
      </c>
      <c r="HD293">
        <v>339351311</v>
      </c>
      <c r="HE293">
        <v>378491954</v>
      </c>
      <c r="HF293">
        <v>278289035</v>
      </c>
      <c r="HG293">
        <v>300413496</v>
      </c>
      <c r="HH293">
        <v>321165188</v>
      </c>
      <c r="HI293">
        <v>301993641</v>
      </c>
      <c r="HJ293">
        <v>307723532</v>
      </c>
      <c r="HK293">
        <v>330395232</v>
      </c>
      <c r="HL293">
        <v>297605890</v>
      </c>
      <c r="HM293">
        <v>378153426</v>
      </c>
      <c r="HN293">
        <v>360858665</v>
      </c>
      <c r="HO293">
        <v>334644491</v>
      </c>
      <c r="HP293">
        <v>334079945</v>
      </c>
      <c r="HQ293">
        <v>344807681</v>
      </c>
      <c r="HR293">
        <v>276336560</v>
      </c>
      <c r="HS293">
        <v>238787429</v>
      </c>
      <c r="HT293">
        <v>256798066</v>
      </c>
      <c r="HU293">
        <v>339519853</v>
      </c>
      <c r="HV293">
        <v>232484043</v>
      </c>
      <c r="HW293">
        <v>382449300</v>
      </c>
      <c r="HX293">
        <v>341041288</v>
      </c>
      <c r="HY293">
        <v>212367622</v>
      </c>
      <c r="HZ293">
        <v>281805346</v>
      </c>
      <c r="IA293">
        <v>229587724</v>
      </c>
      <c r="IB293">
        <v>214360478</v>
      </c>
      <c r="IC293">
        <v>223635382</v>
      </c>
      <c r="ID293">
        <v>183419671</v>
      </c>
      <c r="IE293">
        <v>254151402</v>
      </c>
      <c r="IF293">
        <v>279626107</v>
      </c>
      <c r="IG293">
        <v>242984266</v>
      </c>
      <c r="IH293">
        <v>175311707</v>
      </c>
      <c r="II293">
        <v>238119388</v>
      </c>
      <c r="IJ293">
        <v>209299971</v>
      </c>
      <c r="IK293">
        <v>236612562</v>
      </c>
      <c r="IL293">
        <v>599123974</v>
      </c>
      <c r="IM293">
        <v>304586717</v>
      </c>
      <c r="IN293">
        <v>297947326</v>
      </c>
      <c r="IO293">
        <v>372454319</v>
      </c>
      <c r="IP293">
        <v>235318834</v>
      </c>
      <c r="IQ293">
        <v>211957183</v>
      </c>
      <c r="IR293">
        <v>299805934</v>
      </c>
      <c r="IS293">
        <v>265445063</v>
      </c>
      <c r="IT293">
        <v>263432385</v>
      </c>
      <c r="IU293">
        <v>248070804</v>
      </c>
      <c r="IV293">
        <v>241370883</v>
      </c>
      <c r="IW293">
        <v>189803898</v>
      </c>
      <c r="IX293">
        <v>270821870</v>
      </c>
      <c r="IY293">
        <v>207654858</v>
      </c>
      <c r="IZ293">
        <v>207126739</v>
      </c>
      <c r="JA293">
        <v>255001047</v>
      </c>
      <c r="JB293">
        <v>257408393</v>
      </c>
      <c r="JC293">
        <v>262501716</v>
      </c>
      <c r="JD293">
        <v>258698978</v>
      </c>
      <c r="JE293">
        <v>226158709</v>
      </c>
      <c r="JF293">
        <v>224997173</v>
      </c>
      <c r="JG293">
        <v>295945909</v>
      </c>
      <c r="JH293">
        <v>276105140</v>
      </c>
      <c r="JI293">
        <v>223769541</v>
      </c>
      <c r="JJ293">
        <v>335710664</v>
      </c>
      <c r="JK293">
        <v>249762791</v>
      </c>
      <c r="JL293">
        <v>298738616</v>
      </c>
      <c r="JM293">
        <v>279588391</v>
      </c>
      <c r="JN293">
        <v>213601785</v>
      </c>
      <c r="JO293">
        <v>217313967</v>
      </c>
      <c r="JP293">
        <v>245061085</v>
      </c>
      <c r="JQ293">
        <v>259100378</v>
      </c>
    </row>
    <row r="294" spans="1:277" x14ac:dyDescent="0.25">
      <c r="A294" s="1" t="s">
        <v>148</v>
      </c>
      <c r="B294" t="s">
        <v>1157</v>
      </c>
      <c r="C294" t="s">
        <v>1199</v>
      </c>
      <c r="D294" s="2">
        <f>_xll.BDH(A294, "volume", B294, C294, "Direction", "H", "Period", "M","cols=274;rows=2")</f>
        <v>36556</v>
      </c>
      <c r="E294" s="2">
        <v>36585</v>
      </c>
      <c r="F294" s="2">
        <v>36616</v>
      </c>
      <c r="G294" s="2">
        <v>36644</v>
      </c>
      <c r="H294" s="2">
        <v>36677</v>
      </c>
      <c r="I294" s="2">
        <v>36707</v>
      </c>
      <c r="J294" s="2">
        <v>36738</v>
      </c>
      <c r="K294" s="2">
        <v>36769</v>
      </c>
      <c r="L294" s="2">
        <v>36798</v>
      </c>
      <c r="M294" s="2">
        <v>36830</v>
      </c>
      <c r="N294" s="2">
        <v>36860</v>
      </c>
      <c r="O294" s="2">
        <v>36889</v>
      </c>
      <c r="P294" s="2">
        <v>36922</v>
      </c>
      <c r="Q294" s="2">
        <v>36950</v>
      </c>
      <c r="R294" s="2">
        <v>36980</v>
      </c>
      <c r="S294" s="2">
        <v>37011</v>
      </c>
      <c r="T294" s="2">
        <v>37042</v>
      </c>
      <c r="U294" s="2">
        <v>37071</v>
      </c>
      <c r="V294" s="2">
        <v>37103</v>
      </c>
      <c r="W294" s="2">
        <v>37134</v>
      </c>
      <c r="X294" s="2">
        <v>37162</v>
      </c>
      <c r="Y294" s="2">
        <v>37195</v>
      </c>
      <c r="Z294" s="2">
        <v>37225</v>
      </c>
      <c r="AA294" s="2">
        <v>37256</v>
      </c>
      <c r="AB294" s="2">
        <v>37287</v>
      </c>
      <c r="AC294" s="2">
        <v>37315</v>
      </c>
      <c r="AD294" s="2">
        <v>37344</v>
      </c>
      <c r="AE294" s="2">
        <v>37376</v>
      </c>
      <c r="AF294" s="2">
        <v>37407</v>
      </c>
      <c r="AG294" s="2">
        <v>37435</v>
      </c>
      <c r="AH294" s="2">
        <v>37468</v>
      </c>
      <c r="AI294" s="2">
        <v>37498</v>
      </c>
      <c r="AJ294" s="2">
        <v>37529</v>
      </c>
      <c r="AK294" s="2">
        <v>37560</v>
      </c>
      <c r="AL294" s="2">
        <v>37589</v>
      </c>
      <c r="AM294" s="2">
        <v>37621</v>
      </c>
      <c r="AN294" s="2">
        <v>37652</v>
      </c>
      <c r="AO294" s="2">
        <v>37680</v>
      </c>
      <c r="AP294" s="2">
        <v>37711</v>
      </c>
      <c r="AQ294" s="2">
        <v>37741</v>
      </c>
      <c r="AR294" s="2">
        <v>37771</v>
      </c>
      <c r="AS294" s="2">
        <v>37802</v>
      </c>
      <c r="AT294" s="2">
        <v>37833</v>
      </c>
      <c r="AU294" s="2">
        <v>37862</v>
      </c>
      <c r="AV294" s="2">
        <v>37894</v>
      </c>
      <c r="AW294" s="2">
        <v>37925</v>
      </c>
      <c r="AX294" s="2">
        <v>37953</v>
      </c>
      <c r="AY294" s="2">
        <v>37986</v>
      </c>
      <c r="AZ294" s="2">
        <v>38016</v>
      </c>
      <c r="BA294" s="2">
        <v>38044</v>
      </c>
      <c r="BB294" s="2">
        <v>38077</v>
      </c>
      <c r="BC294" s="2">
        <v>38107</v>
      </c>
      <c r="BD294" s="2">
        <v>38138</v>
      </c>
      <c r="BE294" s="2">
        <v>38168</v>
      </c>
      <c r="BF294" s="2">
        <v>38198</v>
      </c>
      <c r="BG294" s="2">
        <v>38230</v>
      </c>
      <c r="BH294" s="2">
        <v>38260</v>
      </c>
      <c r="BI294" s="2">
        <v>38289</v>
      </c>
      <c r="BJ294" s="2">
        <v>38321</v>
      </c>
      <c r="BK294" s="2">
        <v>38352</v>
      </c>
      <c r="BL294" s="2">
        <v>38383</v>
      </c>
      <c r="BM294" s="2">
        <v>38411</v>
      </c>
      <c r="BN294" s="2">
        <v>38442</v>
      </c>
      <c r="BO294" s="2">
        <v>38471</v>
      </c>
      <c r="BP294" s="2">
        <v>38503</v>
      </c>
      <c r="BQ294" s="2">
        <v>38533</v>
      </c>
      <c r="BR294" s="2">
        <v>38562</v>
      </c>
      <c r="BS294" s="2">
        <v>38595</v>
      </c>
      <c r="BT294" s="2">
        <v>38625</v>
      </c>
      <c r="BU294" s="2">
        <v>38656</v>
      </c>
      <c r="BV294" s="2">
        <v>38686</v>
      </c>
      <c r="BW294" s="2">
        <v>38716</v>
      </c>
      <c r="BX294" s="2">
        <v>38748</v>
      </c>
      <c r="BY294" s="2">
        <v>38776</v>
      </c>
      <c r="BZ294" s="2">
        <v>38807</v>
      </c>
      <c r="CA294" s="2">
        <v>38835</v>
      </c>
      <c r="CB294" s="2">
        <v>38868</v>
      </c>
      <c r="CC294" s="2">
        <v>38898</v>
      </c>
      <c r="CD294" s="2">
        <v>38929</v>
      </c>
      <c r="CE294" s="2">
        <v>38960</v>
      </c>
      <c r="CF294" s="2">
        <v>38989</v>
      </c>
      <c r="CG294" s="2">
        <v>39021</v>
      </c>
      <c r="CH294" s="2">
        <v>39051</v>
      </c>
      <c r="CI294" s="2">
        <v>39080</v>
      </c>
      <c r="CJ294" s="2">
        <v>39113</v>
      </c>
      <c r="CK294" s="2">
        <v>39141</v>
      </c>
      <c r="CL294" s="2">
        <v>39171</v>
      </c>
      <c r="CM294" s="2">
        <v>39202</v>
      </c>
      <c r="CN294" s="2">
        <v>39233</v>
      </c>
      <c r="CO294" s="2">
        <v>39262</v>
      </c>
      <c r="CP294" s="2">
        <v>39294</v>
      </c>
      <c r="CQ294" s="2">
        <v>39325</v>
      </c>
      <c r="CR294" s="2">
        <v>39353</v>
      </c>
      <c r="CS294" s="2">
        <v>39386</v>
      </c>
      <c r="CT294" s="2">
        <v>39416</v>
      </c>
      <c r="CU294" s="2">
        <v>39447</v>
      </c>
      <c r="CV294" s="2">
        <v>39478</v>
      </c>
      <c r="CW294" s="2">
        <v>39507</v>
      </c>
      <c r="CX294" s="2">
        <v>39538</v>
      </c>
      <c r="CY294" s="2">
        <v>39568</v>
      </c>
      <c r="CZ294" s="2">
        <v>39598</v>
      </c>
      <c r="DA294" s="2">
        <v>39629</v>
      </c>
      <c r="DB294" s="2">
        <v>39660</v>
      </c>
      <c r="DC294" s="2">
        <v>39689</v>
      </c>
      <c r="DD294" s="2">
        <v>39721</v>
      </c>
      <c r="DE294" s="2">
        <v>39752</v>
      </c>
      <c r="DF294" s="2">
        <v>39780</v>
      </c>
      <c r="DG294" s="2">
        <v>39813</v>
      </c>
      <c r="DH294" s="2">
        <v>39843</v>
      </c>
      <c r="DI294" s="2">
        <v>39871</v>
      </c>
      <c r="DJ294" s="2">
        <v>39903</v>
      </c>
      <c r="DK294" s="2">
        <v>39933</v>
      </c>
      <c r="DL294" s="2">
        <v>39962</v>
      </c>
      <c r="DM294" s="2">
        <v>39994</v>
      </c>
      <c r="DN294" s="2">
        <v>40025</v>
      </c>
      <c r="DO294" s="2">
        <v>40056</v>
      </c>
      <c r="DP294" s="2">
        <v>40086</v>
      </c>
      <c r="DQ294" s="2">
        <v>40116</v>
      </c>
      <c r="DR294" s="2">
        <v>40147</v>
      </c>
      <c r="DS294" s="2">
        <v>40178</v>
      </c>
      <c r="DT294" s="2">
        <v>40207</v>
      </c>
      <c r="DU294" s="2">
        <v>40235</v>
      </c>
      <c r="DV294" s="2">
        <v>40268</v>
      </c>
      <c r="DW294" s="2">
        <v>40298</v>
      </c>
      <c r="DX294" s="2">
        <v>40329</v>
      </c>
      <c r="DY294" s="2">
        <v>40359</v>
      </c>
      <c r="DZ294" s="2">
        <v>40389</v>
      </c>
      <c r="EA294" s="2">
        <v>40421</v>
      </c>
      <c r="EB294" s="2">
        <v>40451</v>
      </c>
      <c r="EC294" s="2">
        <v>40480</v>
      </c>
      <c r="ED294" s="2">
        <v>40512</v>
      </c>
      <c r="EE294" s="2">
        <v>40543</v>
      </c>
      <c r="EF294" s="2">
        <v>40574</v>
      </c>
      <c r="EG294" s="2">
        <v>40602</v>
      </c>
      <c r="EH294" s="2">
        <v>40633</v>
      </c>
      <c r="EI294" s="2">
        <v>40662</v>
      </c>
      <c r="EJ294" s="2">
        <v>40694</v>
      </c>
      <c r="EK294" s="2">
        <v>40724</v>
      </c>
      <c r="EL294" s="2">
        <v>40753</v>
      </c>
      <c r="EM294" s="2">
        <v>40786</v>
      </c>
      <c r="EN294" s="2">
        <v>40816</v>
      </c>
      <c r="EO294" s="2">
        <v>40847</v>
      </c>
      <c r="EP294" s="2">
        <v>40877</v>
      </c>
      <c r="EQ294" s="2">
        <v>40907</v>
      </c>
      <c r="ER294" s="2">
        <v>40939</v>
      </c>
      <c r="ES294" s="2">
        <v>40968</v>
      </c>
      <c r="ET294" s="2">
        <v>40998</v>
      </c>
      <c r="EU294" s="2">
        <v>41029</v>
      </c>
      <c r="EV294" s="2">
        <v>41060</v>
      </c>
      <c r="EW294" s="2">
        <v>41089</v>
      </c>
      <c r="EX294" s="2">
        <v>41121</v>
      </c>
      <c r="EY294" s="2">
        <v>41152</v>
      </c>
      <c r="EZ294" s="2">
        <v>41180</v>
      </c>
      <c r="FA294" s="2">
        <v>41213</v>
      </c>
      <c r="FB294" s="2">
        <v>41243</v>
      </c>
      <c r="FC294" s="2">
        <v>41274</v>
      </c>
      <c r="FD294" s="2">
        <v>41305</v>
      </c>
      <c r="FE294" s="2">
        <v>41333</v>
      </c>
      <c r="FF294" s="2">
        <v>41362</v>
      </c>
      <c r="FG294" s="2">
        <v>41394</v>
      </c>
      <c r="FH294" s="2">
        <v>41425</v>
      </c>
      <c r="FI294" s="2">
        <v>41453</v>
      </c>
      <c r="FJ294" s="2">
        <v>41486</v>
      </c>
      <c r="FK294" s="2">
        <v>41516</v>
      </c>
      <c r="FL294" s="2">
        <v>41547</v>
      </c>
      <c r="FM294" s="2">
        <v>41578</v>
      </c>
      <c r="FN294" s="2">
        <v>41607</v>
      </c>
      <c r="FO294" s="2">
        <v>41639</v>
      </c>
      <c r="FP294" s="2">
        <v>41670</v>
      </c>
      <c r="FQ294" s="2">
        <v>41698</v>
      </c>
      <c r="FR294" s="2">
        <v>41729</v>
      </c>
      <c r="FS294" s="2">
        <v>41759</v>
      </c>
      <c r="FT294" s="2">
        <v>41789</v>
      </c>
      <c r="FU294" s="2">
        <v>41820</v>
      </c>
      <c r="FV294" s="2">
        <v>41851</v>
      </c>
      <c r="FW294" s="2">
        <v>41880</v>
      </c>
      <c r="FX294" s="2">
        <v>41912</v>
      </c>
      <c r="FY294" s="2">
        <v>41943</v>
      </c>
      <c r="FZ294" s="2">
        <v>41971</v>
      </c>
      <c r="GA294" s="2">
        <v>42004</v>
      </c>
      <c r="GB294" s="2">
        <v>42034</v>
      </c>
      <c r="GC294" s="2">
        <v>42062</v>
      </c>
      <c r="GD294" s="2">
        <v>42094</v>
      </c>
      <c r="GE294" s="2">
        <v>42124</v>
      </c>
      <c r="GF294" s="2">
        <v>42153</v>
      </c>
      <c r="GG294" s="2">
        <v>42185</v>
      </c>
      <c r="GH294" s="2">
        <v>42216</v>
      </c>
      <c r="GI294" s="2">
        <v>42247</v>
      </c>
      <c r="GJ294" s="2">
        <v>42277</v>
      </c>
      <c r="GK294" s="2">
        <v>42307</v>
      </c>
      <c r="GL294" s="2">
        <v>42338</v>
      </c>
      <c r="GM294" s="2">
        <v>42369</v>
      </c>
      <c r="GN294" s="2">
        <v>42398</v>
      </c>
      <c r="GO294" s="2">
        <v>42429</v>
      </c>
      <c r="GP294" s="2">
        <v>42460</v>
      </c>
      <c r="GQ294" s="2">
        <v>42489</v>
      </c>
      <c r="GR294" s="2">
        <v>42521</v>
      </c>
      <c r="GS294" s="2">
        <v>42551</v>
      </c>
      <c r="GT294" s="2">
        <v>42580</v>
      </c>
      <c r="GU294" s="2">
        <v>42613</v>
      </c>
      <c r="GV294" s="2">
        <v>42643</v>
      </c>
      <c r="GW294" s="2">
        <v>42674</v>
      </c>
      <c r="GX294" s="2">
        <v>42704</v>
      </c>
      <c r="GY294" s="2">
        <v>42734</v>
      </c>
      <c r="GZ294" s="2">
        <v>42766</v>
      </c>
      <c r="HA294" s="2">
        <v>42794</v>
      </c>
      <c r="HB294" s="2">
        <v>42825</v>
      </c>
      <c r="HC294" s="2">
        <v>42853</v>
      </c>
      <c r="HD294" s="2">
        <v>42886</v>
      </c>
      <c r="HE294" s="2">
        <v>42916</v>
      </c>
      <c r="HF294" s="2">
        <v>42947</v>
      </c>
      <c r="HG294" s="2">
        <v>42978</v>
      </c>
      <c r="HH294" s="2">
        <v>43007</v>
      </c>
      <c r="HI294" s="2">
        <v>43039</v>
      </c>
      <c r="HJ294" s="2">
        <v>43069</v>
      </c>
      <c r="HK294" s="2">
        <v>43098</v>
      </c>
      <c r="HL294" s="2">
        <v>43131</v>
      </c>
      <c r="HM294" s="2">
        <v>43159</v>
      </c>
      <c r="HN294" s="2">
        <v>43189</v>
      </c>
      <c r="HO294" s="2">
        <v>43220</v>
      </c>
      <c r="HP294" s="2">
        <v>43251</v>
      </c>
      <c r="HQ294" s="2">
        <v>43280</v>
      </c>
      <c r="HR294" s="2">
        <v>43312</v>
      </c>
      <c r="HS294" s="2">
        <v>43343</v>
      </c>
      <c r="HT294" s="2">
        <v>43371</v>
      </c>
      <c r="HU294" s="2">
        <v>43404</v>
      </c>
      <c r="HV294" s="2">
        <v>43434</v>
      </c>
      <c r="HW294" s="2">
        <v>43465</v>
      </c>
      <c r="HX294" s="2">
        <v>43496</v>
      </c>
      <c r="HY294" s="2">
        <v>43524</v>
      </c>
      <c r="HZ294" s="2">
        <v>43553</v>
      </c>
      <c r="IA294" s="2">
        <v>43585</v>
      </c>
      <c r="IB294" s="2">
        <v>43616</v>
      </c>
      <c r="IC294" s="2">
        <v>43644</v>
      </c>
      <c r="ID294" s="2">
        <v>43677</v>
      </c>
      <c r="IE294" s="2">
        <v>43707</v>
      </c>
      <c r="IF294" s="2">
        <v>43738</v>
      </c>
      <c r="IG294" s="2">
        <v>43769</v>
      </c>
      <c r="IH294" s="2">
        <v>43798</v>
      </c>
      <c r="II294" s="2">
        <v>43830</v>
      </c>
      <c r="IJ294" s="2">
        <v>43861</v>
      </c>
      <c r="IK294" s="2">
        <v>43889</v>
      </c>
      <c r="IL294" s="2">
        <v>43921</v>
      </c>
      <c r="IM294" s="2">
        <v>43951</v>
      </c>
      <c r="IN294" s="2">
        <v>43980</v>
      </c>
      <c r="IO294" s="2">
        <v>44012</v>
      </c>
      <c r="IP294" s="2">
        <v>44043</v>
      </c>
      <c r="IQ294" s="2">
        <v>44074</v>
      </c>
      <c r="IR294" s="2">
        <v>44104</v>
      </c>
      <c r="IS294" s="2">
        <v>44134</v>
      </c>
      <c r="IT294" s="2">
        <v>44165</v>
      </c>
      <c r="IU294" s="2">
        <v>44196</v>
      </c>
      <c r="IV294" s="2">
        <v>44225</v>
      </c>
      <c r="IW294" s="2">
        <v>44253</v>
      </c>
      <c r="IX294" s="2">
        <v>44286</v>
      </c>
      <c r="IY294" s="2">
        <v>44316</v>
      </c>
      <c r="IZ294" s="2">
        <v>44347</v>
      </c>
      <c r="JA294" s="2">
        <v>44377</v>
      </c>
      <c r="JB294" s="2">
        <v>44407</v>
      </c>
      <c r="JC294" s="2">
        <v>44439</v>
      </c>
      <c r="JD294" s="2">
        <v>44469</v>
      </c>
      <c r="JE294" s="2">
        <v>44498</v>
      </c>
      <c r="JF294" s="2">
        <v>44530</v>
      </c>
      <c r="JG294" s="2">
        <v>44561</v>
      </c>
      <c r="JH294" s="2">
        <v>44592</v>
      </c>
      <c r="JI294" s="2">
        <v>44620</v>
      </c>
      <c r="JJ294" s="2">
        <v>44651</v>
      </c>
      <c r="JK294" s="2">
        <v>44680</v>
      </c>
      <c r="JL294" s="2">
        <v>44712</v>
      </c>
      <c r="JM294" s="2">
        <v>44742</v>
      </c>
      <c r="JN294" s="2">
        <v>44771</v>
      </c>
      <c r="JO294" s="2">
        <v>44804</v>
      </c>
      <c r="JP294" s="2">
        <v>44834</v>
      </c>
      <c r="JQ294" s="2">
        <v>44865</v>
      </c>
    </row>
    <row r="295" spans="1:277" x14ac:dyDescent="0.25">
      <c r="A295" s="4"/>
      <c r="D295" s="3">
        <v>57270400</v>
      </c>
      <c r="E295">
        <v>32206400</v>
      </c>
      <c r="F295">
        <v>56356800</v>
      </c>
      <c r="G295">
        <v>47240000</v>
      </c>
      <c r="H295">
        <v>38696000</v>
      </c>
      <c r="I295">
        <v>51996800</v>
      </c>
      <c r="J295">
        <v>38832000</v>
      </c>
      <c r="K295">
        <v>36312000</v>
      </c>
      <c r="L295">
        <v>49208000</v>
      </c>
      <c r="M295">
        <v>47664000</v>
      </c>
      <c r="N295">
        <v>25649600</v>
      </c>
      <c r="O295">
        <v>47657600</v>
      </c>
      <c r="P295">
        <v>77468800</v>
      </c>
      <c r="Q295">
        <v>36555200</v>
      </c>
      <c r="R295">
        <v>61788800</v>
      </c>
      <c r="S295">
        <v>40516800</v>
      </c>
      <c r="T295">
        <v>49595200</v>
      </c>
      <c r="U295">
        <v>52256000</v>
      </c>
      <c r="V295">
        <v>42281600</v>
      </c>
      <c r="W295">
        <v>57361600</v>
      </c>
      <c r="X295">
        <v>102862400</v>
      </c>
      <c r="Y295">
        <v>96542400</v>
      </c>
      <c r="Z295">
        <v>81241600</v>
      </c>
      <c r="AA295">
        <v>66443200</v>
      </c>
      <c r="AB295">
        <v>96211200</v>
      </c>
      <c r="AC295">
        <v>74208000</v>
      </c>
      <c r="AD295">
        <v>48974400</v>
      </c>
      <c r="AE295">
        <v>73528000</v>
      </c>
      <c r="AF295">
        <v>63656800</v>
      </c>
      <c r="AG295">
        <v>94251200</v>
      </c>
      <c r="AH295">
        <v>102732800</v>
      </c>
      <c r="AI295">
        <v>85869600</v>
      </c>
      <c r="AJ295">
        <v>101721600</v>
      </c>
      <c r="AK295">
        <v>99246400</v>
      </c>
      <c r="AL295">
        <v>54006400</v>
      </c>
      <c r="AM295">
        <v>51733600</v>
      </c>
      <c r="AN295">
        <v>66888800</v>
      </c>
      <c r="AO295">
        <v>52326400</v>
      </c>
      <c r="AP295">
        <v>85352000</v>
      </c>
      <c r="AQ295">
        <v>68896000</v>
      </c>
      <c r="AR295">
        <v>98096800</v>
      </c>
      <c r="AS295">
        <v>91376000</v>
      </c>
      <c r="AT295">
        <v>147065600</v>
      </c>
      <c r="AU295">
        <v>55025600</v>
      </c>
      <c r="AV295">
        <v>75077600</v>
      </c>
      <c r="AW295">
        <v>50967200</v>
      </c>
      <c r="AX295">
        <v>28734400</v>
      </c>
      <c r="AY295">
        <v>40149600</v>
      </c>
      <c r="AZ295">
        <v>48517600</v>
      </c>
      <c r="BA295">
        <v>44746400</v>
      </c>
      <c r="BB295">
        <v>51568800</v>
      </c>
      <c r="BC295">
        <v>42912000</v>
      </c>
      <c r="BD295">
        <v>71810400</v>
      </c>
      <c r="BE295">
        <v>44613600</v>
      </c>
      <c r="BF295">
        <v>47095200</v>
      </c>
      <c r="BG295">
        <v>56162000</v>
      </c>
      <c r="BH295">
        <v>57268000</v>
      </c>
      <c r="BI295">
        <v>46945600</v>
      </c>
      <c r="BJ295">
        <v>36450000</v>
      </c>
      <c r="BK295">
        <v>32017600</v>
      </c>
      <c r="BL295">
        <v>39571600</v>
      </c>
      <c r="BM295">
        <v>30200000</v>
      </c>
      <c r="BN295">
        <v>44886000</v>
      </c>
      <c r="BO295">
        <v>56115200</v>
      </c>
      <c r="BP295">
        <v>58761600</v>
      </c>
      <c r="BQ295">
        <v>41420400</v>
      </c>
      <c r="BR295">
        <v>52076400</v>
      </c>
      <c r="BS295">
        <v>41333200</v>
      </c>
      <c r="BT295">
        <v>36049200</v>
      </c>
      <c r="BU295">
        <v>51118000</v>
      </c>
      <c r="BV295">
        <v>31783200</v>
      </c>
      <c r="BW295">
        <v>31316400</v>
      </c>
      <c r="BX295">
        <v>48076000</v>
      </c>
      <c r="BY295">
        <v>49151200</v>
      </c>
      <c r="BZ295">
        <v>36768400</v>
      </c>
      <c r="CA295">
        <v>56236000</v>
      </c>
      <c r="CB295">
        <v>77774000</v>
      </c>
      <c r="CC295">
        <v>59908000</v>
      </c>
      <c r="CD295">
        <v>44512800</v>
      </c>
      <c r="CE295">
        <v>29120000</v>
      </c>
      <c r="CF295">
        <v>27218000</v>
      </c>
      <c r="CG295">
        <v>29506000</v>
      </c>
      <c r="CH295">
        <v>23845600</v>
      </c>
      <c r="CI295">
        <v>21173200</v>
      </c>
      <c r="CJ295">
        <v>30308800</v>
      </c>
      <c r="CK295">
        <v>22703200</v>
      </c>
      <c r="CL295">
        <v>33299600</v>
      </c>
      <c r="CM295">
        <v>40706000</v>
      </c>
      <c r="CN295">
        <v>44008800</v>
      </c>
      <c r="CO295">
        <v>32581200</v>
      </c>
      <c r="CP295">
        <v>46787600</v>
      </c>
      <c r="CQ295">
        <v>54208400</v>
      </c>
      <c r="CR295">
        <v>39381600</v>
      </c>
      <c r="CS295">
        <v>52556000</v>
      </c>
      <c r="CT295">
        <v>48399600</v>
      </c>
      <c r="CU295">
        <v>35554800</v>
      </c>
      <c r="CV295">
        <v>51872000</v>
      </c>
      <c r="CW295">
        <v>37304000</v>
      </c>
      <c r="CX295">
        <v>40380000</v>
      </c>
      <c r="CY295">
        <v>43311200</v>
      </c>
      <c r="CZ295">
        <v>32670000</v>
      </c>
      <c r="DA295">
        <v>32528800</v>
      </c>
      <c r="DB295">
        <v>46400800</v>
      </c>
      <c r="DC295">
        <v>26988400</v>
      </c>
      <c r="DD295">
        <v>34995600</v>
      </c>
      <c r="DE295">
        <v>47590800</v>
      </c>
      <c r="DF295">
        <v>35338000</v>
      </c>
      <c r="DG295">
        <v>35305200</v>
      </c>
      <c r="DH295">
        <v>38989600</v>
      </c>
      <c r="DI295">
        <v>38910800</v>
      </c>
      <c r="DJ295">
        <v>35676000</v>
      </c>
      <c r="DK295">
        <v>32481200</v>
      </c>
      <c r="DL295">
        <v>31402000</v>
      </c>
      <c r="DM295">
        <v>33103600</v>
      </c>
      <c r="DN295">
        <v>31816400</v>
      </c>
      <c r="DO295">
        <v>27997200</v>
      </c>
      <c r="DP295">
        <v>28975600</v>
      </c>
      <c r="DQ295">
        <v>26952800</v>
      </c>
      <c r="DR295">
        <v>17397200</v>
      </c>
      <c r="DS295">
        <v>23165600</v>
      </c>
      <c r="DT295">
        <v>19198400</v>
      </c>
      <c r="DU295">
        <v>20543200</v>
      </c>
      <c r="DV295">
        <v>19649600</v>
      </c>
      <c r="DW295">
        <v>16709600</v>
      </c>
      <c r="DX295">
        <v>27466000</v>
      </c>
      <c r="DY295">
        <v>34072400</v>
      </c>
      <c r="DZ295">
        <v>31955200</v>
      </c>
      <c r="EA295">
        <v>19858800</v>
      </c>
      <c r="EB295">
        <v>18605172</v>
      </c>
      <c r="EC295">
        <v>20747352</v>
      </c>
      <c r="ED295">
        <v>14886448</v>
      </c>
      <c r="EE295">
        <v>16579328</v>
      </c>
      <c r="EF295">
        <v>19477136</v>
      </c>
      <c r="EG295">
        <v>14595528</v>
      </c>
      <c r="EH295">
        <v>19012662</v>
      </c>
      <c r="EI295">
        <v>13942366</v>
      </c>
      <c r="EJ295">
        <v>15935570</v>
      </c>
      <c r="EK295">
        <v>20507212</v>
      </c>
      <c r="EL295">
        <v>16215180</v>
      </c>
      <c r="EM295">
        <v>31254266</v>
      </c>
      <c r="EN295">
        <v>20621754</v>
      </c>
      <c r="EO295">
        <v>17793688</v>
      </c>
      <c r="EP295">
        <v>18670338</v>
      </c>
      <c r="EQ295">
        <v>11608442</v>
      </c>
      <c r="ER295">
        <v>12357574</v>
      </c>
      <c r="ES295">
        <v>10216982</v>
      </c>
      <c r="ET295">
        <v>15987614</v>
      </c>
      <c r="EU295">
        <v>14484592</v>
      </c>
      <c r="EV295">
        <v>15375988</v>
      </c>
      <c r="EW295">
        <v>11181362</v>
      </c>
      <c r="EX295">
        <v>11666622</v>
      </c>
      <c r="EY295">
        <v>10120230</v>
      </c>
      <c r="EZ295">
        <v>6952206</v>
      </c>
      <c r="FA295">
        <v>7364358</v>
      </c>
      <c r="FB295">
        <v>13547598</v>
      </c>
      <c r="FC295">
        <v>12271160</v>
      </c>
      <c r="FD295">
        <v>7723362</v>
      </c>
      <c r="FE295">
        <v>9836200</v>
      </c>
      <c r="FF295">
        <v>9393582</v>
      </c>
      <c r="FG295">
        <v>10299536</v>
      </c>
      <c r="FH295">
        <v>17621206</v>
      </c>
      <c r="FI295">
        <v>12364688</v>
      </c>
      <c r="FJ295">
        <v>10960074</v>
      </c>
      <c r="FK295">
        <v>11646012</v>
      </c>
      <c r="FL295">
        <v>9022272</v>
      </c>
      <c r="FM295">
        <v>11899616</v>
      </c>
      <c r="FN295">
        <v>8733586</v>
      </c>
      <c r="FO295">
        <v>8438962</v>
      </c>
      <c r="FP295">
        <v>9031298</v>
      </c>
      <c r="FQ295">
        <v>11543582</v>
      </c>
      <c r="FR295">
        <v>10516190</v>
      </c>
      <c r="FS295">
        <v>9458606</v>
      </c>
      <c r="FT295">
        <v>12298976</v>
      </c>
      <c r="FU295">
        <v>10759076</v>
      </c>
      <c r="FV295">
        <v>9806628</v>
      </c>
      <c r="FW295">
        <v>7213806</v>
      </c>
      <c r="FX295">
        <v>9727348</v>
      </c>
      <c r="FY295">
        <v>15704492</v>
      </c>
      <c r="FZ295">
        <v>10740814</v>
      </c>
      <c r="GA295">
        <v>11223942</v>
      </c>
      <c r="GB295">
        <v>9130654</v>
      </c>
      <c r="GC295">
        <v>14773662</v>
      </c>
      <c r="GD295">
        <v>12350232</v>
      </c>
      <c r="GE295">
        <v>9468016</v>
      </c>
      <c r="GF295">
        <v>10305238</v>
      </c>
      <c r="GG295">
        <v>11730694</v>
      </c>
      <c r="GH295">
        <v>11879144</v>
      </c>
      <c r="GI295">
        <v>15212146</v>
      </c>
      <c r="GJ295">
        <v>14927356</v>
      </c>
      <c r="GK295">
        <v>12108958</v>
      </c>
      <c r="GL295">
        <v>8921158</v>
      </c>
      <c r="GM295">
        <v>13582960</v>
      </c>
      <c r="GN295">
        <v>16199034</v>
      </c>
      <c r="GO295">
        <v>13514486</v>
      </c>
      <c r="GP295">
        <v>14479298</v>
      </c>
      <c r="GQ295">
        <v>16599880</v>
      </c>
      <c r="GR295">
        <v>13235392</v>
      </c>
      <c r="GS295">
        <v>32709060</v>
      </c>
      <c r="GT295">
        <v>24584038</v>
      </c>
      <c r="GU295">
        <v>21540228</v>
      </c>
      <c r="GV295">
        <v>18118392</v>
      </c>
      <c r="GW295">
        <v>12755786</v>
      </c>
      <c r="GX295">
        <v>15507758</v>
      </c>
      <c r="GY295">
        <v>15423068</v>
      </c>
      <c r="GZ295">
        <v>11243344</v>
      </c>
      <c r="HA295">
        <v>15205418</v>
      </c>
      <c r="HB295">
        <v>17074338</v>
      </c>
      <c r="HC295">
        <v>13927190</v>
      </c>
      <c r="HD295">
        <v>13699960</v>
      </c>
      <c r="HE295">
        <v>13955130</v>
      </c>
      <c r="HF295">
        <v>10787206</v>
      </c>
      <c r="HG295">
        <v>14446962</v>
      </c>
      <c r="HH295">
        <v>12224071</v>
      </c>
      <c r="HI295">
        <v>11218765</v>
      </c>
      <c r="HJ295">
        <v>14915030</v>
      </c>
      <c r="HK295">
        <v>17688808</v>
      </c>
      <c r="HL295">
        <v>18990004</v>
      </c>
      <c r="HM295">
        <v>18006496</v>
      </c>
      <c r="HN295">
        <v>14959020</v>
      </c>
      <c r="HO295">
        <v>13403839</v>
      </c>
      <c r="HP295">
        <v>15400044</v>
      </c>
      <c r="HQ295">
        <v>17794415</v>
      </c>
      <c r="HR295">
        <v>11685918</v>
      </c>
      <c r="HS295">
        <v>17830889</v>
      </c>
      <c r="HT295">
        <v>17492014</v>
      </c>
      <c r="HU295">
        <v>20463848</v>
      </c>
      <c r="HV295">
        <v>18905058</v>
      </c>
      <c r="HW295">
        <v>20817786</v>
      </c>
      <c r="HX295">
        <v>16542811</v>
      </c>
      <c r="HY295">
        <v>12198517</v>
      </c>
      <c r="HZ295">
        <v>13802909</v>
      </c>
      <c r="IA295">
        <v>10335147</v>
      </c>
      <c r="IB295">
        <v>13011190</v>
      </c>
      <c r="IC295">
        <v>15577897</v>
      </c>
      <c r="ID295">
        <v>10854784</v>
      </c>
      <c r="IE295">
        <v>12126678</v>
      </c>
      <c r="IF295">
        <v>16717934</v>
      </c>
      <c r="IG295">
        <v>13664329</v>
      </c>
      <c r="IH295">
        <v>11790673</v>
      </c>
      <c r="II295">
        <v>13905585</v>
      </c>
      <c r="IJ295">
        <v>14152090</v>
      </c>
      <c r="IK295">
        <v>14381230</v>
      </c>
      <c r="IL295">
        <v>20329825</v>
      </c>
      <c r="IM295">
        <v>13191697</v>
      </c>
      <c r="IN295">
        <v>11381739</v>
      </c>
      <c r="IO295">
        <v>12694441</v>
      </c>
      <c r="IP295">
        <v>10977056</v>
      </c>
      <c r="IQ295">
        <v>9825582</v>
      </c>
      <c r="IR295">
        <v>10557622</v>
      </c>
      <c r="IS295">
        <v>9102357</v>
      </c>
      <c r="IT295">
        <v>11064316</v>
      </c>
      <c r="IU295">
        <v>12398733</v>
      </c>
      <c r="IV295">
        <v>11549074</v>
      </c>
      <c r="IW295">
        <v>8972648</v>
      </c>
      <c r="IX295">
        <v>18285701</v>
      </c>
      <c r="IY295">
        <v>12972511</v>
      </c>
      <c r="IZ295">
        <v>13015875</v>
      </c>
      <c r="JA295">
        <v>16755923</v>
      </c>
      <c r="JB295">
        <v>13967904</v>
      </c>
      <c r="JC295">
        <v>13724604</v>
      </c>
      <c r="JD295">
        <v>14545139</v>
      </c>
      <c r="JE295">
        <v>11979169</v>
      </c>
      <c r="JF295">
        <v>13076765</v>
      </c>
      <c r="JG295">
        <v>14632322</v>
      </c>
      <c r="JH295">
        <v>16178966</v>
      </c>
      <c r="JI295">
        <v>10835157</v>
      </c>
      <c r="JJ295">
        <v>13862028</v>
      </c>
      <c r="JK295">
        <v>12851748</v>
      </c>
      <c r="JL295">
        <v>15339658</v>
      </c>
      <c r="JM295">
        <v>13219817</v>
      </c>
      <c r="JN295">
        <v>9829386</v>
      </c>
      <c r="JO295">
        <v>16862645</v>
      </c>
      <c r="JP295">
        <v>17000511</v>
      </c>
      <c r="JQ295">
        <v>13785137</v>
      </c>
    </row>
    <row r="296" spans="1:277" x14ac:dyDescent="0.25">
      <c r="A296" s="1" t="s">
        <v>149</v>
      </c>
      <c r="B296" t="s">
        <v>1157</v>
      </c>
      <c r="C296" t="s">
        <v>1199</v>
      </c>
      <c r="D296" s="2">
        <f>_xll.BDH(A296, "volume", B296, C296, "Direction", "H", "Period", "M","cols=274;rows=2")</f>
        <v>36556</v>
      </c>
      <c r="E296" s="2">
        <v>36585</v>
      </c>
      <c r="F296" s="2">
        <v>36616</v>
      </c>
      <c r="G296" s="2">
        <v>36644</v>
      </c>
      <c r="H296" s="2">
        <v>36677</v>
      </c>
      <c r="I296" s="2">
        <v>36707</v>
      </c>
      <c r="J296" s="2">
        <v>36738</v>
      </c>
      <c r="K296" s="2">
        <v>36769</v>
      </c>
      <c r="L296" s="2">
        <v>36798</v>
      </c>
      <c r="M296" s="2">
        <v>36830</v>
      </c>
      <c r="N296" s="2">
        <v>36860</v>
      </c>
      <c r="O296" s="2">
        <v>36889</v>
      </c>
      <c r="P296" s="2">
        <v>36922</v>
      </c>
      <c r="Q296" s="2">
        <v>36950</v>
      </c>
      <c r="R296" s="2">
        <v>36980</v>
      </c>
      <c r="S296" s="2">
        <v>37011</v>
      </c>
      <c r="T296" s="2">
        <v>37042</v>
      </c>
      <c r="U296" s="2">
        <v>37071</v>
      </c>
      <c r="V296" s="2">
        <v>37103</v>
      </c>
      <c r="W296" s="2">
        <v>37134</v>
      </c>
      <c r="X296" s="2">
        <v>37162</v>
      </c>
      <c r="Y296" s="2">
        <v>37195</v>
      </c>
      <c r="Z296" s="2">
        <v>37225</v>
      </c>
      <c r="AA296" s="2">
        <v>37256</v>
      </c>
      <c r="AB296" s="2">
        <v>37287</v>
      </c>
      <c r="AC296" s="2">
        <v>37315</v>
      </c>
      <c r="AD296" s="2">
        <v>37344</v>
      </c>
      <c r="AE296" s="2">
        <v>37376</v>
      </c>
      <c r="AF296" s="2">
        <v>37407</v>
      </c>
      <c r="AG296" s="2">
        <v>37435</v>
      </c>
      <c r="AH296" s="2">
        <v>37468</v>
      </c>
      <c r="AI296" s="2">
        <v>37498</v>
      </c>
      <c r="AJ296" s="2">
        <v>37529</v>
      </c>
      <c r="AK296" s="2">
        <v>37560</v>
      </c>
      <c r="AL296" s="2">
        <v>37589</v>
      </c>
      <c r="AM296" s="2">
        <v>37621</v>
      </c>
      <c r="AN296" s="2">
        <v>37652</v>
      </c>
      <c r="AO296" s="2">
        <v>37680</v>
      </c>
      <c r="AP296" s="2">
        <v>37711</v>
      </c>
      <c r="AQ296" s="2">
        <v>37741</v>
      </c>
      <c r="AR296" s="2">
        <v>37771</v>
      </c>
      <c r="AS296" s="2">
        <v>37802</v>
      </c>
      <c r="AT296" s="2">
        <v>37833</v>
      </c>
      <c r="AU296" s="2">
        <v>37862</v>
      </c>
      <c r="AV296" s="2">
        <v>37894</v>
      </c>
      <c r="AW296" s="2">
        <v>37925</v>
      </c>
      <c r="AX296" s="2">
        <v>37953</v>
      </c>
      <c r="AY296" s="2">
        <v>37986</v>
      </c>
      <c r="AZ296" s="2">
        <v>38016</v>
      </c>
      <c r="BA296" s="2">
        <v>38044</v>
      </c>
      <c r="BB296" s="2">
        <v>38077</v>
      </c>
      <c r="BC296" s="2">
        <v>38107</v>
      </c>
      <c r="BD296" s="2">
        <v>38138</v>
      </c>
      <c r="BE296" s="2">
        <v>38168</v>
      </c>
      <c r="BF296" s="2">
        <v>38198</v>
      </c>
      <c r="BG296" s="2">
        <v>38230</v>
      </c>
      <c r="BH296" s="2">
        <v>38260</v>
      </c>
      <c r="BI296" s="2">
        <v>38289</v>
      </c>
      <c r="BJ296" s="2">
        <v>38321</v>
      </c>
      <c r="BK296" s="2">
        <v>38352</v>
      </c>
      <c r="BL296" s="2">
        <v>38383</v>
      </c>
      <c r="BM296" s="2">
        <v>38411</v>
      </c>
      <c r="BN296" s="2">
        <v>38442</v>
      </c>
      <c r="BO296" s="2">
        <v>38471</v>
      </c>
      <c r="BP296" s="2">
        <v>38503</v>
      </c>
      <c r="BQ296" s="2">
        <v>38533</v>
      </c>
      <c r="BR296" s="2">
        <v>38562</v>
      </c>
      <c r="BS296" s="2">
        <v>38595</v>
      </c>
      <c r="BT296" s="2">
        <v>38625</v>
      </c>
      <c r="BU296" s="2">
        <v>38656</v>
      </c>
      <c r="BV296" s="2">
        <v>38686</v>
      </c>
      <c r="BW296" s="2">
        <v>38716</v>
      </c>
      <c r="BX296" s="2">
        <v>38748</v>
      </c>
      <c r="BY296" s="2">
        <v>38776</v>
      </c>
      <c r="BZ296" s="2">
        <v>38807</v>
      </c>
      <c r="CA296" s="2">
        <v>38835</v>
      </c>
      <c r="CB296" s="2">
        <v>38868</v>
      </c>
      <c r="CC296" s="2">
        <v>38898</v>
      </c>
      <c r="CD296" s="2">
        <v>38929</v>
      </c>
      <c r="CE296" s="2">
        <v>38960</v>
      </c>
      <c r="CF296" s="2">
        <v>38989</v>
      </c>
      <c r="CG296" s="2">
        <v>39021</v>
      </c>
      <c r="CH296" s="2">
        <v>39051</v>
      </c>
      <c r="CI296" s="2">
        <v>39080</v>
      </c>
      <c r="CJ296" s="2">
        <v>39113</v>
      </c>
      <c r="CK296" s="2">
        <v>39141</v>
      </c>
      <c r="CL296" s="2">
        <v>39171</v>
      </c>
      <c r="CM296" s="2">
        <v>39202</v>
      </c>
      <c r="CN296" s="2">
        <v>39233</v>
      </c>
      <c r="CO296" s="2">
        <v>39262</v>
      </c>
      <c r="CP296" s="2">
        <v>39294</v>
      </c>
      <c r="CQ296" s="2">
        <v>39325</v>
      </c>
      <c r="CR296" s="2">
        <v>39353</v>
      </c>
      <c r="CS296" s="2">
        <v>39386</v>
      </c>
      <c r="CT296" s="2">
        <v>39416</v>
      </c>
      <c r="CU296" s="2">
        <v>39447</v>
      </c>
      <c r="CV296" s="2">
        <v>39478</v>
      </c>
      <c r="CW296" s="2">
        <v>39507</v>
      </c>
      <c r="CX296" s="2">
        <v>39538</v>
      </c>
      <c r="CY296" s="2">
        <v>39568</v>
      </c>
      <c r="CZ296" s="2">
        <v>39598</v>
      </c>
      <c r="DA296" s="2">
        <v>39629</v>
      </c>
      <c r="DB296" s="2">
        <v>39660</v>
      </c>
      <c r="DC296" s="2">
        <v>39689</v>
      </c>
      <c r="DD296" s="2">
        <v>39721</v>
      </c>
      <c r="DE296" s="2">
        <v>39752</v>
      </c>
      <c r="DF296" s="2">
        <v>39780</v>
      </c>
      <c r="DG296" s="2">
        <v>39813</v>
      </c>
      <c r="DH296" s="2">
        <v>39843</v>
      </c>
      <c r="DI296" s="2">
        <v>39871</v>
      </c>
      <c r="DJ296" s="2">
        <v>39903</v>
      </c>
      <c r="DK296" s="2">
        <v>39933</v>
      </c>
      <c r="DL296" s="2">
        <v>39962</v>
      </c>
      <c r="DM296" s="2">
        <v>39994</v>
      </c>
      <c r="DN296" s="2">
        <v>40025</v>
      </c>
      <c r="DO296" s="2">
        <v>40056</v>
      </c>
      <c r="DP296" s="2">
        <v>40086</v>
      </c>
      <c r="DQ296" s="2">
        <v>40116</v>
      </c>
      <c r="DR296" s="2">
        <v>40147</v>
      </c>
      <c r="DS296" s="2">
        <v>40178</v>
      </c>
      <c r="DT296" s="2">
        <v>40207</v>
      </c>
      <c r="DU296" s="2">
        <v>40235</v>
      </c>
      <c r="DV296" s="2">
        <v>40268</v>
      </c>
      <c r="DW296" s="2">
        <v>40298</v>
      </c>
      <c r="DX296" s="2">
        <v>40329</v>
      </c>
      <c r="DY296" s="2">
        <v>40359</v>
      </c>
      <c r="DZ296" s="2">
        <v>40389</v>
      </c>
      <c r="EA296" s="2">
        <v>40421</v>
      </c>
      <c r="EB296" s="2">
        <v>40451</v>
      </c>
      <c r="EC296" s="2">
        <v>40480</v>
      </c>
      <c r="ED296" s="2">
        <v>40512</v>
      </c>
      <c r="EE296" s="2">
        <v>40543</v>
      </c>
      <c r="EF296" s="2">
        <v>40574</v>
      </c>
      <c r="EG296" s="2">
        <v>40602</v>
      </c>
      <c r="EH296" s="2">
        <v>40633</v>
      </c>
      <c r="EI296" s="2">
        <v>40662</v>
      </c>
      <c r="EJ296" s="2">
        <v>40694</v>
      </c>
      <c r="EK296" s="2">
        <v>40724</v>
      </c>
      <c r="EL296" s="2">
        <v>40753</v>
      </c>
      <c r="EM296" s="2">
        <v>40786</v>
      </c>
      <c r="EN296" s="2">
        <v>40816</v>
      </c>
      <c r="EO296" s="2">
        <v>40847</v>
      </c>
      <c r="EP296" s="2">
        <v>40877</v>
      </c>
      <c r="EQ296" s="2">
        <v>40907</v>
      </c>
      <c r="ER296" s="2">
        <v>40939</v>
      </c>
      <c r="ES296" s="2">
        <v>40968</v>
      </c>
      <c r="ET296" s="2">
        <v>40998</v>
      </c>
      <c r="EU296" s="2">
        <v>41029</v>
      </c>
      <c r="EV296" s="2">
        <v>41060</v>
      </c>
      <c r="EW296" s="2">
        <v>41089</v>
      </c>
      <c r="EX296" s="2">
        <v>41121</v>
      </c>
      <c r="EY296" s="2">
        <v>41152</v>
      </c>
      <c r="EZ296" s="2">
        <v>41180</v>
      </c>
      <c r="FA296" s="2">
        <v>41213</v>
      </c>
      <c r="FB296" s="2">
        <v>41243</v>
      </c>
      <c r="FC296" s="2">
        <v>41274</v>
      </c>
      <c r="FD296" s="2">
        <v>41305</v>
      </c>
      <c r="FE296" s="2">
        <v>41333</v>
      </c>
      <c r="FF296" s="2">
        <v>41362</v>
      </c>
      <c r="FG296" s="2">
        <v>41394</v>
      </c>
      <c r="FH296" s="2">
        <v>41425</v>
      </c>
      <c r="FI296" s="2">
        <v>41453</v>
      </c>
      <c r="FJ296" s="2">
        <v>41486</v>
      </c>
      <c r="FK296" s="2">
        <v>41516</v>
      </c>
      <c r="FL296" s="2">
        <v>41547</v>
      </c>
      <c r="FM296" s="2">
        <v>41578</v>
      </c>
      <c r="FN296" s="2">
        <v>41607</v>
      </c>
      <c r="FO296" s="2">
        <v>41639</v>
      </c>
      <c r="FP296" s="2">
        <v>41670</v>
      </c>
      <c r="FQ296" s="2">
        <v>41698</v>
      </c>
      <c r="FR296" s="2">
        <v>41729</v>
      </c>
      <c r="FS296" s="2">
        <v>41759</v>
      </c>
      <c r="FT296" s="2">
        <v>41789</v>
      </c>
      <c r="FU296" s="2">
        <v>41820</v>
      </c>
      <c r="FV296" s="2">
        <v>41851</v>
      </c>
      <c r="FW296" s="2">
        <v>41880</v>
      </c>
      <c r="FX296" s="2">
        <v>41912</v>
      </c>
      <c r="FY296" s="2">
        <v>41943</v>
      </c>
      <c r="FZ296" s="2">
        <v>41971</v>
      </c>
      <c r="GA296" s="2">
        <v>42004</v>
      </c>
      <c r="GB296" s="2">
        <v>42034</v>
      </c>
      <c r="GC296" s="2">
        <v>42062</v>
      </c>
      <c r="GD296" s="2">
        <v>42094</v>
      </c>
      <c r="GE296" s="2">
        <v>42124</v>
      </c>
      <c r="GF296" s="2">
        <v>42153</v>
      </c>
      <c r="GG296" s="2">
        <v>42185</v>
      </c>
      <c r="GH296" s="2">
        <v>42216</v>
      </c>
      <c r="GI296" s="2">
        <v>42247</v>
      </c>
      <c r="GJ296" s="2">
        <v>42277</v>
      </c>
      <c r="GK296" s="2">
        <v>42307</v>
      </c>
      <c r="GL296" s="2">
        <v>42338</v>
      </c>
      <c r="GM296" s="2">
        <v>42369</v>
      </c>
      <c r="GN296" s="2">
        <v>42398</v>
      </c>
      <c r="GO296" s="2">
        <v>42429</v>
      </c>
      <c r="GP296" s="2">
        <v>42460</v>
      </c>
      <c r="GQ296" s="2">
        <v>42489</v>
      </c>
      <c r="GR296" s="2">
        <v>42521</v>
      </c>
      <c r="GS296" s="2">
        <v>42551</v>
      </c>
      <c r="GT296" s="2">
        <v>42580</v>
      </c>
      <c r="GU296" s="2">
        <v>42613</v>
      </c>
      <c r="GV296" s="2">
        <v>42643</v>
      </c>
      <c r="GW296" s="2">
        <v>42674</v>
      </c>
      <c r="GX296" s="2">
        <v>42704</v>
      </c>
      <c r="GY296" s="2">
        <v>42734</v>
      </c>
      <c r="GZ296" s="2">
        <v>42766</v>
      </c>
      <c r="HA296" s="2">
        <v>42794</v>
      </c>
      <c r="HB296" s="2">
        <v>42825</v>
      </c>
      <c r="HC296" s="2">
        <v>42853</v>
      </c>
      <c r="HD296" s="2">
        <v>42886</v>
      </c>
      <c r="HE296" s="2">
        <v>42916</v>
      </c>
      <c r="HF296" s="2">
        <v>42947</v>
      </c>
      <c r="HG296" s="2">
        <v>42978</v>
      </c>
      <c r="HH296" s="2">
        <v>43007</v>
      </c>
      <c r="HI296" s="2">
        <v>43039</v>
      </c>
      <c r="HJ296" s="2">
        <v>43069</v>
      </c>
      <c r="HK296" s="2">
        <v>43098</v>
      </c>
      <c r="HL296" s="2">
        <v>43131</v>
      </c>
      <c r="HM296" s="2">
        <v>43159</v>
      </c>
      <c r="HN296" s="2">
        <v>43189</v>
      </c>
      <c r="HO296" s="2">
        <v>43220</v>
      </c>
      <c r="HP296" s="2">
        <v>43251</v>
      </c>
      <c r="HQ296" s="2">
        <v>43280</v>
      </c>
      <c r="HR296" s="2">
        <v>43312</v>
      </c>
      <c r="HS296" s="2">
        <v>43343</v>
      </c>
      <c r="HT296" s="2">
        <v>43371</v>
      </c>
      <c r="HU296" s="2">
        <v>43404</v>
      </c>
      <c r="HV296" s="2">
        <v>43434</v>
      </c>
      <c r="HW296" s="2">
        <v>43465</v>
      </c>
      <c r="HX296" s="2">
        <v>43496</v>
      </c>
      <c r="HY296" s="2">
        <v>43524</v>
      </c>
      <c r="HZ296" s="2">
        <v>43553</v>
      </c>
      <c r="IA296" s="2">
        <v>43585</v>
      </c>
      <c r="IB296" s="2">
        <v>43616</v>
      </c>
      <c r="IC296" s="2">
        <v>43644</v>
      </c>
      <c r="ID296" s="2">
        <v>43677</v>
      </c>
      <c r="IE296" s="2">
        <v>43707</v>
      </c>
      <c r="IF296" s="2">
        <v>43738</v>
      </c>
      <c r="IG296" s="2">
        <v>43769</v>
      </c>
      <c r="IH296" s="2">
        <v>43798</v>
      </c>
      <c r="II296" s="2">
        <v>43830</v>
      </c>
      <c r="IJ296" s="2">
        <v>43861</v>
      </c>
      <c r="IK296" s="2">
        <v>43889</v>
      </c>
      <c r="IL296" s="2">
        <v>43921</v>
      </c>
      <c r="IM296" s="2">
        <v>43951</v>
      </c>
      <c r="IN296" s="2">
        <v>43980</v>
      </c>
      <c r="IO296" s="2">
        <v>44012</v>
      </c>
      <c r="IP296" s="2">
        <v>44043</v>
      </c>
      <c r="IQ296" s="2">
        <v>44074</v>
      </c>
      <c r="IR296" s="2">
        <v>44104</v>
      </c>
      <c r="IS296" s="2">
        <v>44134</v>
      </c>
      <c r="IT296" s="2">
        <v>44165</v>
      </c>
      <c r="IU296" s="2">
        <v>44196</v>
      </c>
      <c r="IV296" s="2">
        <v>44225</v>
      </c>
      <c r="IW296" s="2">
        <v>44253</v>
      </c>
      <c r="IX296" s="2">
        <v>44286</v>
      </c>
      <c r="IY296" s="2">
        <v>44316</v>
      </c>
      <c r="IZ296" s="2">
        <v>44347</v>
      </c>
      <c r="JA296" s="2">
        <v>44377</v>
      </c>
      <c r="JB296" s="2">
        <v>44407</v>
      </c>
      <c r="JC296" s="2">
        <v>44439</v>
      </c>
      <c r="JD296" s="2">
        <v>44469</v>
      </c>
      <c r="JE296" s="2">
        <v>44498</v>
      </c>
      <c r="JF296" s="2">
        <v>44530</v>
      </c>
      <c r="JG296" s="2">
        <v>44561</v>
      </c>
      <c r="JH296" s="2">
        <v>44592</v>
      </c>
      <c r="JI296" s="2">
        <v>44620</v>
      </c>
      <c r="JJ296" s="2">
        <v>44651</v>
      </c>
      <c r="JK296" s="2">
        <v>44680</v>
      </c>
      <c r="JL296" s="2">
        <v>44712</v>
      </c>
      <c r="JM296" s="2">
        <v>44742</v>
      </c>
      <c r="JN296" s="2">
        <v>44771</v>
      </c>
      <c r="JO296" s="2">
        <v>44804</v>
      </c>
      <c r="JP296" s="2">
        <v>44834</v>
      </c>
      <c r="JQ296" s="2">
        <v>44865</v>
      </c>
    </row>
    <row r="297" spans="1:277" x14ac:dyDescent="0.25">
      <c r="A297" s="4"/>
      <c r="D297" s="3">
        <v>47078400</v>
      </c>
      <c r="E297">
        <v>39048600</v>
      </c>
      <c r="F297">
        <v>70107200</v>
      </c>
      <c r="G297">
        <v>47991200</v>
      </c>
      <c r="H297">
        <v>42345800</v>
      </c>
      <c r="I297">
        <v>39365400</v>
      </c>
      <c r="J297">
        <v>58835600</v>
      </c>
      <c r="K297">
        <v>55546000</v>
      </c>
      <c r="L297">
        <v>45877000</v>
      </c>
      <c r="M297">
        <v>90953800</v>
      </c>
      <c r="N297">
        <v>48256800</v>
      </c>
      <c r="O297">
        <v>34127400</v>
      </c>
      <c r="P297">
        <v>62859000</v>
      </c>
      <c r="Q297">
        <v>43151800</v>
      </c>
      <c r="R297">
        <v>76634800</v>
      </c>
      <c r="S297">
        <v>52867400</v>
      </c>
      <c r="T297">
        <v>48162200</v>
      </c>
      <c r="U297">
        <v>49970500</v>
      </c>
      <c r="V297">
        <v>49416500</v>
      </c>
      <c r="W297">
        <v>47371900</v>
      </c>
      <c r="X297">
        <v>51174400</v>
      </c>
      <c r="Y297">
        <v>67921300</v>
      </c>
      <c r="Z297">
        <v>70641300</v>
      </c>
      <c r="AA297">
        <v>38157900</v>
      </c>
      <c r="AB297">
        <v>46527700</v>
      </c>
      <c r="AC297">
        <v>38655300</v>
      </c>
      <c r="AD297">
        <v>45497800</v>
      </c>
      <c r="AE297">
        <v>53308300</v>
      </c>
      <c r="AF297">
        <v>59173200</v>
      </c>
      <c r="AG297">
        <v>57531300</v>
      </c>
      <c r="AH297">
        <v>105879600</v>
      </c>
      <c r="AI297">
        <v>66518500</v>
      </c>
      <c r="AJ297">
        <v>68618300</v>
      </c>
      <c r="AK297">
        <v>134851400</v>
      </c>
      <c r="AL297">
        <v>102973000</v>
      </c>
      <c r="AM297">
        <v>89718100</v>
      </c>
      <c r="AN297">
        <v>65522800</v>
      </c>
      <c r="AO297">
        <v>52358000</v>
      </c>
      <c r="AP297">
        <v>133871100</v>
      </c>
      <c r="AQ297">
        <v>103707200</v>
      </c>
      <c r="AR297">
        <v>90028800</v>
      </c>
      <c r="AS297">
        <v>62200200</v>
      </c>
      <c r="AT297">
        <v>79700800</v>
      </c>
      <c r="AU297">
        <v>36860400</v>
      </c>
      <c r="AV297">
        <v>60713500</v>
      </c>
      <c r="AW297">
        <v>60047100</v>
      </c>
      <c r="AX297">
        <v>43027200</v>
      </c>
      <c r="AY297">
        <v>51523700</v>
      </c>
      <c r="AZ297">
        <v>64173500</v>
      </c>
      <c r="BA297">
        <v>43271400</v>
      </c>
      <c r="BB297">
        <v>48877200</v>
      </c>
      <c r="BC297">
        <v>56027600</v>
      </c>
      <c r="BD297">
        <v>41737900</v>
      </c>
      <c r="BE297">
        <v>41143200</v>
      </c>
      <c r="BF297">
        <v>42816700</v>
      </c>
      <c r="BG297">
        <v>34874300</v>
      </c>
      <c r="BH297">
        <v>31122900</v>
      </c>
      <c r="BI297">
        <v>33245200</v>
      </c>
      <c r="BJ297">
        <v>30058800</v>
      </c>
      <c r="BK297">
        <v>43012200</v>
      </c>
      <c r="BL297">
        <v>60592600</v>
      </c>
      <c r="BM297">
        <v>36317800</v>
      </c>
      <c r="BN297">
        <v>41674900</v>
      </c>
      <c r="BO297">
        <v>41273000</v>
      </c>
      <c r="BP297">
        <v>35956200</v>
      </c>
      <c r="BQ297">
        <v>33288300</v>
      </c>
      <c r="BR297">
        <v>29910700</v>
      </c>
      <c r="BS297">
        <v>30541200</v>
      </c>
      <c r="BT297">
        <v>30697500</v>
      </c>
      <c r="BU297">
        <v>39178500</v>
      </c>
      <c r="BV297">
        <v>34913800</v>
      </c>
      <c r="BW297">
        <v>29849500</v>
      </c>
      <c r="BX297">
        <v>48129800</v>
      </c>
      <c r="BY297">
        <v>55579900</v>
      </c>
      <c r="BZ297">
        <v>43500000</v>
      </c>
      <c r="CA297">
        <v>42350600</v>
      </c>
      <c r="CB297">
        <v>48182000</v>
      </c>
      <c r="CC297">
        <v>36546800</v>
      </c>
      <c r="CD297">
        <v>51960300</v>
      </c>
      <c r="CE297">
        <v>42895100</v>
      </c>
      <c r="CF297">
        <v>30217500</v>
      </c>
      <c r="CG297">
        <v>37412300</v>
      </c>
      <c r="CH297">
        <v>33330200</v>
      </c>
      <c r="CI297">
        <v>26640800</v>
      </c>
      <c r="CJ297">
        <v>40913700</v>
      </c>
      <c r="CK297">
        <v>31072500</v>
      </c>
      <c r="CL297">
        <v>43447500</v>
      </c>
      <c r="CM297">
        <v>44885500</v>
      </c>
      <c r="CN297">
        <v>34407700</v>
      </c>
      <c r="CO297">
        <v>37686800</v>
      </c>
      <c r="CP297">
        <v>46641200</v>
      </c>
      <c r="CQ297">
        <v>48074100</v>
      </c>
      <c r="CR297">
        <v>22960500</v>
      </c>
      <c r="CS297">
        <v>29022400</v>
      </c>
      <c r="CT297">
        <v>30346100</v>
      </c>
      <c r="CU297">
        <v>25570100</v>
      </c>
      <c r="CV297">
        <v>48926100</v>
      </c>
      <c r="CW297">
        <v>33826000</v>
      </c>
      <c r="CX297">
        <v>34904700</v>
      </c>
      <c r="CY297">
        <v>30060000</v>
      </c>
      <c r="CZ297">
        <v>20715500</v>
      </c>
      <c r="DA297">
        <v>28706200</v>
      </c>
      <c r="DB297">
        <v>33211800</v>
      </c>
      <c r="DC297">
        <v>22833000</v>
      </c>
      <c r="DD297">
        <v>29100300</v>
      </c>
      <c r="DE297">
        <v>44444300</v>
      </c>
      <c r="DF297">
        <v>34022900</v>
      </c>
      <c r="DG297">
        <v>31231900</v>
      </c>
      <c r="DH297">
        <v>31880900</v>
      </c>
      <c r="DI297">
        <v>28135200</v>
      </c>
      <c r="DJ297">
        <v>37216800</v>
      </c>
      <c r="DK297">
        <v>34994000</v>
      </c>
      <c r="DL297">
        <v>22839300</v>
      </c>
      <c r="DM297">
        <v>41969400</v>
      </c>
      <c r="DN297">
        <v>27142800</v>
      </c>
      <c r="DO297">
        <v>19327700</v>
      </c>
      <c r="DP297">
        <v>28705800</v>
      </c>
      <c r="DQ297">
        <v>30422700</v>
      </c>
      <c r="DR297">
        <v>24848300</v>
      </c>
      <c r="DS297">
        <v>31222800</v>
      </c>
      <c r="DT297">
        <v>24013200</v>
      </c>
      <c r="DU297">
        <v>25022300</v>
      </c>
      <c r="DV297">
        <v>24907200</v>
      </c>
      <c r="DW297">
        <v>51574600</v>
      </c>
      <c r="DX297">
        <v>57109100</v>
      </c>
      <c r="DY297">
        <v>36309300</v>
      </c>
      <c r="DZ297">
        <v>31096000</v>
      </c>
      <c r="EA297">
        <v>24063600</v>
      </c>
      <c r="EB297">
        <v>24982931</v>
      </c>
      <c r="EC297">
        <v>21597256</v>
      </c>
      <c r="ED297">
        <v>16934103</v>
      </c>
      <c r="EE297">
        <v>16620492</v>
      </c>
      <c r="EF297">
        <v>23748835</v>
      </c>
      <c r="EG297">
        <v>25321462</v>
      </c>
      <c r="EH297">
        <v>25739556</v>
      </c>
      <c r="EI297">
        <v>20310781</v>
      </c>
      <c r="EJ297">
        <v>21515766</v>
      </c>
      <c r="EK297">
        <v>23433679</v>
      </c>
      <c r="EL297">
        <v>21025539</v>
      </c>
      <c r="EM297">
        <v>32530136</v>
      </c>
      <c r="EN297">
        <v>21841696</v>
      </c>
      <c r="EO297">
        <v>20972468</v>
      </c>
      <c r="EP297">
        <v>23378555</v>
      </c>
      <c r="EQ297">
        <v>17650971</v>
      </c>
      <c r="ER297">
        <v>20280865</v>
      </c>
      <c r="ES297">
        <v>16682794</v>
      </c>
      <c r="ET297">
        <v>17601540</v>
      </c>
      <c r="EU297">
        <v>18615562</v>
      </c>
      <c r="EV297">
        <v>15301715</v>
      </c>
      <c r="EW297">
        <v>19956894</v>
      </c>
      <c r="EX297">
        <v>17452813</v>
      </c>
      <c r="EY297">
        <v>11135364</v>
      </c>
      <c r="EZ297">
        <v>12343812</v>
      </c>
      <c r="FA297">
        <v>13160011</v>
      </c>
      <c r="FB297">
        <v>20033951</v>
      </c>
      <c r="FC297">
        <v>12839529</v>
      </c>
      <c r="FD297">
        <v>15106422</v>
      </c>
      <c r="FE297">
        <v>14438303</v>
      </c>
      <c r="FF297">
        <v>15248397</v>
      </c>
      <c r="FG297">
        <v>15131545</v>
      </c>
      <c r="FH297">
        <v>20206974</v>
      </c>
      <c r="FI297">
        <v>15807297</v>
      </c>
      <c r="FJ297">
        <v>14808299</v>
      </c>
      <c r="FK297">
        <v>14572837</v>
      </c>
      <c r="FL297">
        <v>13227471</v>
      </c>
      <c r="FM297">
        <v>18064492</v>
      </c>
      <c r="FN297">
        <v>16974368</v>
      </c>
      <c r="FO297">
        <v>18651486</v>
      </c>
      <c r="FP297">
        <v>16783875</v>
      </c>
      <c r="FQ297">
        <v>14254899</v>
      </c>
      <c r="FR297">
        <v>19481947</v>
      </c>
      <c r="FS297">
        <v>14084476</v>
      </c>
      <c r="FT297">
        <v>13130394</v>
      </c>
      <c r="FU297">
        <v>13836966</v>
      </c>
      <c r="FV297">
        <v>12085892</v>
      </c>
      <c r="FW297">
        <v>9044478</v>
      </c>
      <c r="FX297">
        <v>10892501</v>
      </c>
      <c r="FY297">
        <v>16980206</v>
      </c>
      <c r="FZ297">
        <v>12546189</v>
      </c>
      <c r="GA297">
        <v>12933791</v>
      </c>
      <c r="GB297">
        <v>16574106</v>
      </c>
      <c r="GC297">
        <v>16278519</v>
      </c>
      <c r="GD297">
        <v>18619880</v>
      </c>
      <c r="GE297">
        <v>15293771</v>
      </c>
      <c r="GF297">
        <v>16150564</v>
      </c>
      <c r="GG297">
        <v>36948910</v>
      </c>
      <c r="GH297">
        <v>52016010</v>
      </c>
      <c r="GI297">
        <v>63921709</v>
      </c>
      <c r="GJ297">
        <v>31514024</v>
      </c>
      <c r="GK297">
        <v>38807066</v>
      </c>
      <c r="GL297">
        <v>21359957</v>
      </c>
      <c r="GM297">
        <v>16487185</v>
      </c>
      <c r="GN297">
        <v>23037922</v>
      </c>
      <c r="GO297">
        <v>32258939</v>
      </c>
      <c r="GP297">
        <v>20517106</v>
      </c>
      <c r="GQ297">
        <v>23719760</v>
      </c>
      <c r="GR297">
        <v>56133613</v>
      </c>
      <c r="GS297">
        <v>34539254</v>
      </c>
      <c r="GT297">
        <v>22881691</v>
      </c>
      <c r="GU297">
        <v>19392537</v>
      </c>
      <c r="GV297">
        <v>32263431</v>
      </c>
      <c r="GW297">
        <v>21750488</v>
      </c>
      <c r="GX297">
        <v>24654894</v>
      </c>
      <c r="GY297">
        <v>20622104</v>
      </c>
      <c r="GZ297">
        <v>14983904</v>
      </c>
      <c r="HA297">
        <v>13968018</v>
      </c>
      <c r="HB297">
        <v>19805617</v>
      </c>
      <c r="HC297">
        <v>16172076</v>
      </c>
      <c r="HD297">
        <v>16511921</v>
      </c>
      <c r="HE297">
        <v>21176668</v>
      </c>
      <c r="HF297">
        <v>12915161</v>
      </c>
      <c r="HG297">
        <v>14924079</v>
      </c>
      <c r="HH297">
        <v>13036687</v>
      </c>
      <c r="HI297">
        <v>15397481</v>
      </c>
      <c r="HJ297">
        <v>14870885</v>
      </c>
      <c r="HK297">
        <v>13876438</v>
      </c>
      <c r="HL297">
        <v>16219179</v>
      </c>
      <c r="HM297">
        <v>16360023</v>
      </c>
      <c r="HN297">
        <v>18119900</v>
      </c>
      <c r="HO297">
        <v>16007785</v>
      </c>
      <c r="HP297">
        <v>16688213</v>
      </c>
      <c r="HQ297">
        <v>17892888</v>
      </c>
      <c r="HR297">
        <v>12040723</v>
      </c>
      <c r="HS297">
        <v>14236799</v>
      </c>
      <c r="HT297">
        <v>14857219</v>
      </c>
      <c r="HU297">
        <v>19833277</v>
      </c>
      <c r="HV297">
        <v>23539172</v>
      </c>
      <c r="HW297">
        <v>22668214</v>
      </c>
      <c r="HX297">
        <v>20364146</v>
      </c>
      <c r="HY297">
        <v>13107715</v>
      </c>
      <c r="HZ297">
        <v>16530383</v>
      </c>
      <c r="IA297">
        <v>15950983</v>
      </c>
      <c r="IB297">
        <v>12053074</v>
      </c>
      <c r="IC297">
        <v>12638429</v>
      </c>
      <c r="ID297">
        <v>10157565</v>
      </c>
      <c r="IE297">
        <v>11750415</v>
      </c>
      <c r="IF297">
        <v>20148366</v>
      </c>
      <c r="IG297">
        <v>16902358</v>
      </c>
      <c r="IH297">
        <v>15137312</v>
      </c>
      <c r="II297">
        <v>12856515</v>
      </c>
      <c r="IJ297">
        <v>15144252</v>
      </c>
      <c r="IK297">
        <v>12050624</v>
      </c>
      <c r="IL297">
        <v>27732271</v>
      </c>
      <c r="IM297">
        <v>15382702</v>
      </c>
      <c r="IN297">
        <v>15480067</v>
      </c>
      <c r="IO297">
        <v>17501349</v>
      </c>
      <c r="IP297">
        <v>13621525</v>
      </c>
      <c r="IQ297">
        <v>14140430</v>
      </c>
      <c r="IR297">
        <v>15399451</v>
      </c>
      <c r="IS297">
        <v>12944552</v>
      </c>
      <c r="IT297">
        <v>16769613</v>
      </c>
      <c r="IU297">
        <v>22524240</v>
      </c>
      <c r="IV297">
        <v>14425952</v>
      </c>
      <c r="IW297">
        <v>14431528</v>
      </c>
      <c r="IX297">
        <v>21885681</v>
      </c>
      <c r="IY297">
        <v>13489755</v>
      </c>
      <c r="IZ297">
        <v>17044148</v>
      </c>
      <c r="JA297">
        <v>21678842</v>
      </c>
      <c r="JB297">
        <v>17105358</v>
      </c>
      <c r="JC297">
        <v>20742201</v>
      </c>
      <c r="JD297">
        <v>22660489</v>
      </c>
      <c r="JE297">
        <v>17153760</v>
      </c>
      <c r="JF297">
        <v>13724623</v>
      </c>
      <c r="JG297">
        <v>19451842</v>
      </c>
      <c r="JH297">
        <v>16356843</v>
      </c>
      <c r="JI297">
        <v>21058690</v>
      </c>
      <c r="JJ297">
        <v>23544076</v>
      </c>
      <c r="JK297">
        <v>20162948</v>
      </c>
      <c r="JL297">
        <v>19369950</v>
      </c>
      <c r="JM297">
        <v>21827429</v>
      </c>
      <c r="JN297">
        <v>17070459</v>
      </c>
      <c r="JO297">
        <v>22635526</v>
      </c>
      <c r="JP297">
        <v>21182896</v>
      </c>
      <c r="JQ297">
        <v>25167164</v>
      </c>
    </row>
    <row r="298" spans="1:277" x14ac:dyDescent="0.25">
      <c r="A298" s="1" t="s">
        <v>150</v>
      </c>
      <c r="B298" t="s">
        <v>1157</v>
      </c>
      <c r="C298" t="s">
        <v>1183</v>
      </c>
      <c r="D298" s="2">
        <f>_xll.BDH(A298, "volume", B298, C298, "Direction", "H", "Period", "M","cols=84;rows=2")</f>
        <v>36556</v>
      </c>
      <c r="E298" s="2">
        <v>36585</v>
      </c>
      <c r="F298" s="2">
        <v>36616</v>
      </c>
      <c r="G298" s="2">
        <v>36644</v>
      </c>
      <c r="H298" s="2">
        <v>36677</v>
      </c>
      <c r="I298" s="2">
        <v>36707</v>
      </c>
      <c r="J298" s="2">
        <v>36738</v>
      </c>
      <c r="K298" s="2">
        <v>36769</v>
      </c>
      <c r="L298" s="2">
        <v>36798</v>
      </c>
      <c r="M298" s="2">
        <v>36830</v>
      </c>
      <c r="N298" s="2">
        <v>36860</v>
      </c>
      <c r="O298" s="2">
        <v>36889</v>
      </c>
      <c r="P298" s="2">
        <v>36922</v>
      </c>
      <c r="Q298" s="2">
        <v>36950</v>
      </c>
      <c r="R298" s="2">
        <v>36980</v>
      </c>
      <c r="S298" s="2">
        <v>37011</v>
      </c>
      <c r="T298" s="2">
        <v>37042</v>
      </c>
      <c r="U298" s="2">
        <v>37071</v>
      </c>
      <c r="V298" s="2">
        <v>37103</v>
      </c>
      <c r="W298" s="2">
        <v>37134</v>
      </c>
      <c r="X298" s="2">
        <v>37162</v>
      </c>
      <c r="Y298" s="2">
        <v>37195</v>
      </c>
      <c r="Z298" s="2">
        <v>37225</v>
      </c>
      <c r="AA298" s="2">
        <v>37256</v>
      </c>
      <c r="AB298" s="2">
        <v>37287</v>
      </c>
      <c r="AC298" s="2">
        <v>37315</v>
      </c>
      <c r="AD298" s="2">
        <v>37344</v>
      </c>
      <c r="AE298" s="2">
        <v>37376</v>
      </c>
      <c r="AF298" s="2">
        <v>37407</v>
      </c>
      <c r="AG298" s="2">
        <v>37435</v>
      </c>
      <c r="AH298" s="2">
        <v>37468</v>
      </c>
      <c r="AI298" s="2">
        <v>37498</v>
      </c>
      <c r="AJ298" s="2">
        <v>37529</v>
      </c>
      <c r="AK298" s="2">
        <v>37560</v>
      </c>
      <c r="AL298" s="2">
        <v>37589</v>
      </c>
      <c r="AM298" s="2">
        <v>37621</v>
      </c>
      <c r="AN298" s="2">
        <v>37652</v>
      </c>
      <c r="AO298" s="2">
        <v>37680</v>
      </c>
      <c r="AP298" s="2">
        <v>37711</v>
      </c>
      <c r="AQ298" s="2">
        <v>37741</v>
      </c>
      <c r="AR298" s="2">
        <v>37771</v>
      </c>
      <c r="AS298" s="2">
        <v>37802</v>
      </c>
      <c r="AT298" s="2">
        <v>37833</v>
      </c>
      <c r="AU298" s="2">
        <v>37862</v>
      </c>
      <c r="AV298" s="2">
        <v>37894</v>
      </c>
      <c r="AW298" s="2">
        <v>37925</v>
      </c>
      <c r="AX298" s="2">
        <v>37953</v>
      </c>
      <c r="AY298" s="2">
        <v>37986</v>
      </c>
      <c r="AZ298" s="2">
        <v>38016</v>
      </c>
      <c r="BA298" s="2">
        <v>38044</v>
      </c>
      <c r="BB298" s="2">
        <v>38077</v>
      </c>
      <c r="BC298" s="2">
        <v>38107</v>
      </c>
      <c r="BD298" s="2">
        <v>38138</v>
      </c>
      <c r="BE298" s="2">
        <v>38168</v>
      </c>
      <c r="BF298" s="2">
        <v>38198</v>
      </c>
      <c r="BG298" s="2">
        <v>38230</v>
      </c>
      <c r="BH298" s="2">
        <v>38260</v>
      </c>
      <c r="BI298" s="2">
        <v>38289</v>
      </c>
      <c r="BJ298" s="2">
        <v>38321</v>
      </c>
      <c r="BK298" s="2">
        <v>38352</v>
      </c>
      <c r="BL298" s="2">
        <v>38383</v>
      </c>
      <c r="BM298" s="2">
        <v>38411</v>
      </c>
      <c r="BN298" s="2">
        <v>38442</v>
      </c>
      <c r="BO298" s="2">
        <v>38471</v>
      </c>
      <c r="BP298" s="2">
        <v>38503</v>
      </c>
      <c r="BQ298" s="2">
        <v>38533</v>
      </c>
      <c r="BR298" s="2">
        <v>38562</v>
      </c>
      <c r="BS298" s="2">
        <v>38595</v>
      </c>
      <c r="BT298" s="2">
        <v>38625</v>
      </c>
      <c r="BU298" s="2">
        <v>38656</v>
      </c>
      <c r="BV298" s="2">
        <v>38686</v>
      </c>
      <c r="BW298" s="2">
        <v>38716</v>
      </c>
      <c r="BX298" s="2">
        <v>38748</v>
      </c>
      <c r="BY298" s="2">
        <v>38776</v>
      </c>
      <c r="BZ298" s="2">
        <v>38807</v>
      </c>
      <c r="CA298" s="2">
        <v>38835</v>
      </c>
      <c r="CB298" s="2">
        <v>38868</v>
      </c>
      <c r="CC298" s="2">
        <v>38898</v>
      </c>
      <c r="CD298" s="2">
        <v>38929</v>
      </c>
      <c r="CE298" s="2">
        <v>38960</v>
      </c>
      <c r="CF298" s="2">
        <v>38989</v>
      </c>
      <c r="CG298" s="2">
        <v>39021</v>
      </c>
      <c r="CH298" s="2">
        <v>39051</v>
      </c>
      <c r="CI298" s="2">
        <v>39080</v>
      </c>
    </row>
    <row r="299" spans="1:277" x14ac:dyDescent="0.25">
      <c r="A299" s="4"/>
      <c r="D299" s="3">
        <v>77791800</v>
      </c>
      <c r="E299">
        <v>80592200</v>
      </c>
      <c r="F299">
        <v>176862200</v>
      </c>
      <c r="G299">
        <v>74028000</v>
      </c>
      <c r="H299">
        <v>61261600</v>
      </c>
      <c r="I299">
        <v>62883200</v>
      </c>
      <c r="J299">
        <v>44493400</v>
      </c>
      <c r="K299">
        <v>46193100</v>
      </c>
      <c r="L299">
        <v>70888700</v>
      </c>
      <c r="M299">
        <v>74194700</v>
      </c>
      <c r="N299">
        <v>64401900</v>
      </c>
      <c r="O299">
        <v>86304000</v>
      </c>
      <c r="P299">
        <v>99597100</v>
      </c>
      <c r="Q299">
        <v>62514300</v>
      </c>
      <c r="R299">
        <v>85209900</v>
      </c>
      <c r="S299">
        <v>80084600</v>
      </c>
      <c r="T299">
        <v>67950800</v>
      </c>
      <c r="U299">
        <v>80797300</v>
      </c>
      <c r="V299">
        <v>57601700</v>
      </c>
      <c r="W299">
        <v>49896800</v>
      </c>
      <c r="X299">
        <v>86848600</v>
      </c>
      <c r="Y299">
        <v>98182400</v>
      </c>
      <c r="Z299">
        <v>81635200</v>
      </c>
      <c r="AA299">
        <v>72242600</v>
      </c>
      <c r="AB299">
        <v>64409800</v>
      </c>
      <c r="AC299">
        <v>56101300</v>
      </c>
      <c r="AD299">
        <v>71629100</v>
      </c>
      <c r="AE299">
        <v>74658600</v>
      </c>
      <c r="AF299">
        <v>62132800</v>
      </c>
      <c r="AG299">
        <v>76716300</v>
      </c>
      <c r="AH299">
        <v>109228400</v>
      </c>
      <c r="AI299">
        <v>88423100</v>
      </c>
      <c r="AJ299">
        <v>76038300</v>
      </c>
      <c r="AK299">
        <v>98568400</v>
      </c>
      <c r="AL299">
        <v>60882200</v>
      </c>
      <c r="AM299">
        <v>58801500</v>
      </c>
      <c r="AN299">
        <v>60458900</v>
      </c>
      <c r="AO299">
        <v>46905900</v>
      </c>
      <c r="AP299">
        <v>62679500</v>
      </c>
      <c r="AQ299">
        <v>56049900</v>
      </c>
      <c r="AR299">
        <v>34046600</v>
      </c>
      <c r="AS299">
        <v>54611500</v>
      </c>
      <c r="AT299">
        <v>49163000</v>
      </c>
      <c r="AU299">
        <v>35547700</v>
      </c>
      <c r="AV299">
        <v>36192600</v>
      </c>
      <c r="AW299">
        <v>26703100</v>
      </c>
      <c r="AX299">
        <v>26235747</v>
      </c>
      <c r="AY299">
        <v>41145526</v>
      </c>
      <c r="AZ299">
        <v>40396339</v>
      </c>
      <c r="BA299">
        <v>25649681</v>
      </c>
      <c r="BB299">
        <v>31729467</v>
      </c>
      <c r="BC299">
        <v>29109375</v>
      </c>
      <c r="BD299">
        <v>23720979</v>
      </c>
      <c r="BE299">
        <v>29238830</v>
      </c>
      <c r="BF299">
        <v>23210156</v>
      </c>
      <c r="BG299">
        <v>20077030</v>
      </c>
      <c r="BH299">
        <v>29303799</v>
      </c>
      <c r="BI299">
        <v>24248772</v>
      </c>
      <c r="BJ299">
        <v>31550797</v>
      </c>
      <c r="BK299">
        <v>36000588</v>
      </c>
      <c r="BL299">
        <v>34568872</v>
      </c>
      <c r="BM299">
        <v>33144442</v>
      </c>
      <c r="BN299">
        <v>33008754</v>
      </c>
      <c r="BO299">
        <v>37336381</v>
      </c>
      <c r="BP299">
        <v>24543462</v>
      </c>
      <c r="BQ299">
        <v>34211141</v>
      </c>
      <c r="BR299">
        <v>25385724</v>
      </c>
      <c r="BS299">
        <v>29585314</v>
      </c>
      <c r="BT299">
        <v>32962945</v>
      </c>
      <c r="BU299">
        <v>28883450</v>
      </c>
      <c r="BV299">
        <v>17296044</v>
      </c>
      <c r="BW299">
        <v>49673506</v>
      </c>
      <c r="BX299">
        <v>53608926</v>
      </c>
      <c r="BY299">
        <v>50044272</v>
      </c>
      <c r="BZ299">
        <v>54040750</v>
      </c>
      <c r="CA299">
        <v>63213135</v>
      </c>
      <c r="CB299">
        <v>52025892</v>
      </c>
      <c r="CC299">
        <v>65768178</v>
      </c>
      <c r="CD299">
        <v>68643719</v>
      </c>
      <c r="CE299">
        <v>33513132</v>
      </c>
      <c r="CF299">
        <v>44550163</v>
      </c>
      <c r="CG299">
        <v>32471287</v>
      </c>
      <c r="CH299">
        <v>23377113</v>
      </c>
      <c r="CI299">
        <v>33935751</v>
      </c>
    </row>
    <row r="300" spans="1:277" x14ac:dyDescent="0.25">
      <c r="A300" s="1" t="s">
        <v>151</v>
      </c>
      <c r="B300" t="s">
        <v>1157</v>
      </c>
      <c r="C300" t="s">
        <v>1199</v>
      </c>
      <c r="D300" s="2">
        <f>_xll.BDH(A300, "volume", B300, C300, "Direction", "H", "Period", "M","cols=274;rows=2")</f>
        <v>36556</v>
      </c>
      <c r="E300" s="2">
        <v>36585</v>
      </c>
      <c r="F300" s="2">
        <v>36616</v>
      </c>
      <c r="G300" s="2">
        <v>36644</v>
      </c>
      <c r="H300" s="2">
        <v>36677</v>
      </c>
      <c r="I300" s="2">
        <v>36707</v>
      </c>
      <c r="J300" s="2">
        <v>36738</v>
      </c>
      <c r="K300" s="2">
        <v>36769</v>
      </c>
      <c r="L300" s="2">
        <v>36798</v>
      </c>
      <c r="M300" s="2">
        <v>36830</v>
      </c>
      <c r="N300" s="2">
        <v>36860</v>
      </c>
      <c r="O300" s="2">
        <v>36889</v>
      </c>
      <c r="P300" s="2">
        <v>36922</v>
      </c>
      <c r="Q300" s="2">
        <v>36950</v>
      </c>
      <c r="R300" s="2">
        <v>36980</v>
      </c>
      <c r="S300" s="2">
        <v>37011</v>
      </c>
      <c r="T300" s="2">
        <v>37042</v>
      </c>
      <c r="U300" s="2">
        <v>37071</v>
      </c>
      <c r="V300" s="2">
        <v>37103</v>
      </c>
      <c r="W300" s="2">
        <v>37134</v>
      </c>
      <c r="X300" s="2">
        <v>37162</v>
      </c>
      <c r="Y300" s="2">
        <v>37195</v>
      </c>
      <c r="Z300" s="2">
        <v>37225</v>
      </c>
      <c r="AA300" s="2">
        <v>37256</v>
      </c>
      <c r="AB300" s="2">
        <v>37287</v>
      </c>
      <c r="AC300" s="2">
        <v>37315</v>
      </c>
      <c r="AD300" s="2">
        <v>37344</v>
      </c>
      <c r="AE300" s="2">
        <v>37376</v>
      </c>
      <c r="AF300" s="2">
        <v>37407</v>
      </c>
      <c r="AG300" s="2">
        <v>37435</v>
      </c>
      <c r="AH300" s="2">
        <v>37468</v>
      </c>
      <c r="AI300" s="2">
        <v>37498</v>
      </c>
      <c r="AJ300" s="2">
        <v>37529</v>
      </c>
      <c r="AK300" s="2">
        <v>37560</v>
      </c>
      <c r="AL300" s="2">
        <v>37589</v>
      </c>
      <c r="AM300" s="2">
        <v>37621</v>
      </c>
      <c r="AN300" s="2">
        <v>37652</v>
      </c>
      <c r="AO300" s="2">
        <v>37680</v>
      </c>
      <c r="AP300" s="2">
        <v>37711</v>
      </c>
      <c r="AQ300" s="2">
        <v>37741</v>
      </c>
      <c r="AR300" s="2">
        <v>37771</v>
      </c>
      <c r="AS300" s="2">
        <v>37802</v>
      </c>
      <c r="AT300" s="2">
        <v>37833</v>
      </c>
      <c r="AU300" s="2">
        <v>37862</v>
      </c>
      <c r="AV300" s="2">
        <v>37894</v>
      </c>
      <c r="AW300" s="2">
        <v>37925</v>
      </c>
      <c r="AX300" s="2">
        <v>37953</v>
      </c>
      <c r="AY300" s="2">
        <v>37986</v>
      </c>
      <c r="AZ300" s="2">
        <v>38016</v>
      </c>
      <c r="BA300" s="2">
        <v>38044</v>
      </c>
      <c r="BB300" s="2">
        <v>38077</v>
      </c>
      <c r="BC300" s="2">
        <v>38107</v>
      </c>
      <c r="BD300" s="2">
        <v>38138</v>
      </c>
      <c r="BE300" s="2">
        <v>38168</v>
      </c>
      <c r="BF300" s="2">
        <v>38198</v>
      </c>
      <c r="BG300" s="2">
        <v>38230</v>
      </c>
      <c r="BH300" s="2">
        <v>38260</v>
      </c>
      <c r="BI300" s="2">
        <v>38289</v>
      </c>
      <c r="BJ300" s="2">
        <v>38321</v>
      </c>
      <c r="BK300" s="2">
        <v>38352</v>
      </c>
      <c r="BL300" s="2">
        <v>38383</v>
      </c>
      <c r="BM300" s="2">
        <v>38411</v>
      </c>
      <c r="BN300" s="2">
        <v>38442</v>
      </c>
      <c r="BO300" s="2">
        <v>38471</v>
      </c>
      <c r="BP300" s="2">
        <v>38503</v>
      </c>
      <c r="BQ300" s="2">
        <v>38533</v>
      </c>
      <c r="BR300" s="2">
        <v>38562</v>
      </c>
      <c r="BS300" s="2">
        <v>38595</v>
      </c>
      <c r="BT300" s="2">
        <v>38625</v>
      </c>
      <c r="BU300" s="2">
        <v>38656</v>
      </c>
      <c r="BV300" s="2">
        <v>38686</v>
      </c>
      <c r="BW300" s="2">
        <v>38716</v>
      </c>
      <c r="BX300" s="2">
        <v>38748</v>
      </c>
      <c r="BY300" s="2">
        <v>38776</v>
      </c>
      <c r="BZ300" s="2">
        <v>38807</v>
      </c>
      <c r="CA300" s="2">
        <v>38835</v>
      </c>
      <c r="CB300" s="2">
        <v>38868</v>
      </c>
      <c r="CC300" s="2">
        <v>38898</v>
      </c>
      <c r="CD300" s="2">
        <v>38929</v>
      </c>
      <c r="CE300" s="2">
        <v>38960</v>
      </c>
      <c r="CF300" s="2">
        <v>38989</v>
      </c>
      <c r="CG300" s="2">
        <v>39021</v>
      </c>
      <c r="CH300" s="2">
        <v>39051</v>
      </c>
      <c r="CI300" s="2">
        <v>39080</v>
      </c>
      <c r="CJ300" s="2">
        <v>39113</v>
      </c>
      <c r="CK300" s="2">
        <v>39141</v>
      </c>
      <c r="CL300" s="2">
        <v>39171</v>
      </c>
      <c r="CM300" s="2">
        <v>39202</v>
      </c>
      <c r="CN300" s="2">
        <v>39233</v>
      </c>
      <c r="CO300" s="2">
        <v>39262</v>
      </c>
      <c r="CP300" s="2">
        <v>39294</v>
      </c>
      <c r="CQ300" s="2">
        <v>39325</v>
      </c>
      <c r="CR300" s="2">
        <v>39353</v>
      </c>
      <c r="CS300" s="2">
        <v>39386</v>
      </c>
      <c r="CT300" s="2">
        <v>39416</v>
      </c>
      <c r="CU300" s="2">
        <v>39447</v>
      </c>
      <c r="CV300" s="2">
        <v>39478</v>
      </c>
      <c r="CW300" s="2">
        <v>39507</v>
      </c>
      <c r="CX300" s="2">
        <v>39538</v>
      </c>
      <c r="CY300" s="2">
        <v>39568</v>
      </c>
      <c r="CZ300" s="2">
        <v>39598</v>
      </c>
      <c r="DA300" s="2">
        <v>39629</v>
      </c>
      <c r="DB300" s="2">
        <v>39660</v>
      </c>
      <c r="DC300" s="2">
        <v>39689</v>
      </c>
      <c r="DD300" s="2">
        <v>39721</v>
      </c>
      <c r="DE300" s="2">
        <v>39752</v>
      </c>
      <c r="DF300" s="2">
        <v>39780</v>
      </c>
      <c r="DG300" s="2">
        <v>39813</v>
      </c>
      <c r="DH300" s="2">
        <v>39843</v>
      </c>
      <c r="DI300" s="2">
        <v>39871</v>
      </c>
      <c r="DJ300" s="2">
        <v>39903</v>
      </c>
      <c r="DK300" s="2">
        <v>39933</v>
      </c>
      <c r="DL300" s="2">
        <v>39962</v>
      </c>
      <c r="DM300" s="2">
        <v>39994</v>
      </c>
      <c r="DN300" s="2">
        <v>40025</v>
      </c>
      <c r="DO300" s="2">
        <v>40056</v>
      </c>
      <c r="DP300" s="2">
        <v>40086</v>
      </c>
      <c r="DQ300" s="2">
        <v>40116</v>
      </c>
      <c r="DR300" s="2">
        <v>40147</v>
      </c>
      <c r="DS300" s="2">
        <v>40178</v>
      </c>
      <c r="DT300" s="2">
        <v>40207</v>
      </c>
      <c r="DU300" s="2">
        <v>40235</v>
      </c>
      <c r="DV300" s="2">
        <v>40268</v>
      </c>
      <c r="DW300" s="2">
        <v>40298</v>
      </c>
      <c r="DX300" s="2">
        <v>40329</v>
      </c>
      <c r="DY300" s="2">
        <v>40359</v>
      </c>
      <c r="DZ300" s="2">
        <v>40389</v>
      </c>
      <c r="EA300" s="2">
        <v>40421</v>
      </c>
      <c r="EB300" s="2">
        <v>40451</v>
      </c>
      <c r="EC300" s="2">
        <v>40480</v>
      </c>
      <c r="ED300" s="2">
        <v>40512</v>
      </c>
      <c r="EE300" s="2">
        <v>40543</v>
      </c>
      <c r="EF300" s="2">
        <v>40574</v>
      </c>
      <c r="EG300" s="2">
        <v>40602</v>
      </c>
      <c r="EH300" s="2">
        <v>40633</v>
      </c>
      <c r="EI300" s="2">
        <v>40662</v>
      </c>
      <c r="EJ300" s="2">
        <v>40694</v>
      </c>
      <c r="EK300" s="2">
        <v>40724</v>
      </c>
      <c r="EL300" s="2">
        <v>40753</v>
      </c>
      <c r="EM300" s="2">
        <v>40786</v>
      </c>
      <c r="EN300" s="2">
        <v>40816</v>
      </c>
      <c r="EO300" s="2">
        <v>40847</v>
      </c>
      <c r="EP300" s="2">
        <v>40877</v>
      </c>
      <c r="EQ300" s="2">
        <v>40907</v>
      </c>
      <c r="ER300" s="2">
        <v>40939</v>
      </c>
      <c r="ES300" s="2">
        <v>40968</v>
      </c>
      <c r="ET300" s="2">
        <v>40998</v>
      </c>
      <c r="EU300" s="2">
        <v>41029</v>
      </c>
      <c r="EV300" s="2">
        <v>41060</v>
      </c>
      <c r="EW300" s="2">
        <v>41089</v>
      </c>
      <c r="EX300" s="2">
        <v>41121</v>
      </c>
      <c r="EY300" s="2">
        <v>41152</v>
      </c>
      <c r="EZ300" s="2">
        <v>41180</v>
      </c>
      <c r="FA300" s="2">
        <v>41213</v>
      </c>
      <c r="FB300" s="2">
        <v>41243</v>
      </c>
      <c r="FC300" s="2">
        <v>41274</v>
      </c>
      <c r="FD300" s="2">
        <v>41305</v>
      </c>
      <c r="FE300" s="2">
        <v>41333</v>
      </c>
      <c r="FF300" s="2">
        <v>41362</v>
      </c>
      <c r="FG300" s="2">
        <v>41394</v>
      </c>
      <c r="FH300" s="2">
        <v>41425</v>
      </c>
      <c r="FI300" s="2">
        <v>41453</v>
      </c>
      <c r="FJ300" s="2">
        <v>41486</v>
      </c>
      <c r="FK300" s="2">
        <v>41516</v>
      </c>
      <c r="FL300" s="2">
        <v>41547</v>
      </c>
      <c r="FM300" s="2">
        <v>41578</v>
      </c>
      <c r="FN300" s="2">
        <v>41607</v>
      </c>
      <c r="FO300" s="2">
        <v>41639</v>
      </c>
      <c r="FP300" s="2">
        <v>41670</v>
      </c>
      <c r="FQ300" s="2">
        <v>41698</v>
      </c>
      <c r="FR300" s="2">
        <v>41729</v>
      </c>
      <c r="FS300" s="2">
        <v>41759</v>
      </c>
      <c r="FT300" s="2">
        <v>41789</v>
      </c>
      <c r="FU300" s="2">
        <v>41820</v>
      </c>
      <c r="FV300" s="2">
        <v>41851</v>
      </c>
      <c r="FW300" s="2">
        <v>41880</v>
      </c>
      <c r="FX300" s="2">
        <v>41912</v>
      </c>
      <c r="FY300" s="2">
        <v>41943</v>
      </c>
      <c r="FZ300" s="2">
        <v>41971</v>
      </c>
      <c r="GA300" s="2">
        <v>42004</v>
      </c>
      <c r="GB300" s="2">
        <v>42034</v>
      </c>
      <c r="GC300" s="2">
        <v>42062</v>
      </c>
      <c r="GD300" s="2">
        <v>42094</v>
      </c>
      <c r="GE300" s="2">
        <v>42124</v>
      </c>
      <c r="GF300" s="2">
        <v>42153</v>
      </c>
      <c r="GG300" s="2">
        <v>42185</v>
      </c>
      <c r="GH300" s="2">
        <v>42216</v>
      </c>
      <c r="GI300" s="2">
        <v>42247</v>
      </c>
      <c r="GJ300" s="2">
        <v>42277</v>
      </c>
      <c r="GK300" s="2">
        <v>42307</v>
      </c>
      <c r="GL300" s="2">
        <v>42338</v>
      </c>
      <c r="GM300" s="2">
        <v>42369</v>
      </c>
      <c r="GN300" s="2">
        <v>42398</v>
      </c>
      <c r="GO300" s="2">
        <v>42429</v>
      </c>
      <c r="GP300" s="2">
        <v>42460</v>
      </c>
      <c r="GQ300" s="2">
        <v>42489</v>
      </c>
      <c r="GR300" s="2">
        <v>42521</v>
      </c>
      <c r="GS300" s="2">
        <v>42551</v>
      </c>
      <c r="GT300" s="2">
        <v>42580</v>
      </c>
      <c r="GU300" s="2">
        <v>42613</v>
      </c>
      <c r="GV300" s="2">
        <v>42643</v>
      </c>
      <c r="GW300" s="2">
        <v>42674</v>
      </c>
      <c r="GX300" s="2">
        <v>42704</v>
      </c>
      <c r="GY300" s="2">
        <v>42734</v>
      </c>
      <c r="GZ300" s="2">
        <v>42766</v>
      </c>
      <c r="HA300" s="2">
        <v>42794</v>
      </c>
      <c r="HB300" s="2">
        <v>42825</v>
      </c>
      <c r="HC300" s="2">
        <v>42853</v>
      </c>
      <c r="HD300" s="2">
        <v>42886</v>
      </c>
      <c r="HE300" s="2">
        <v>42916</v>
      </c>
      <c r="HF300" s="2">
        <v>42947</v>
      </c>
      <c r="HG300" s="2">
        <v>42978</v>
      </c>
      <c r="HH300" s="2">
        <v>43007</v>
      </c>
      <c r="HI300" s="2">
        <v>43039</v>
      </c>
      <c r="HJ300" s="2">
        <v>43069</v>
      </c>
      <c r="HK300" s="2">
        <v>43098</v>
      </c>
      <c r="HL300" s="2">
        <v>43131</v>
      </c>
      <c r="HM300" s="2">
        <v>43159</v>
      </c>
      <c r="HN300" s="2">
        <v>43189</v>
      </c>
      <c r="HO300" s="2">
        <v>43220</v>
      </c>
      <c r="HP300" s="2">
        <v>43251</v>
      </c>
      <c r="HQ300" s="2">
        <v>43280</v>
      </c>
      <c r="HR300" s="2">
        <v>43312</v>
      </c>
      <c r="HS300" s="2">
        <v>43343</v>
      </c>
      <c r="HT300" s="2">
        <v>43371</v>
      </c>
      <c r="HU300" s="2">
        <v>43404</v>
      </c>
      <c r="HV300" s="2">
        <v>43434</v>
      </c>
      <c r="HW300" s="2">
        <v>43465</v>
      </c>
      <c r="HX300" s="2">
        <v>43496</v>
      </c>
      <c r="HY300" s="2">
        <v>43524</v>
      </c>
      <c r="HZ300" s="2">
        <v>43553</v>
      </c>
      <c r="IA300" s="2">
        <v>43585</v>
      </c>
      <c r="IB300" s="2">
        <v>43616</v>
      </c>
      <c r="IC300" s="2">
        <v>43644</v>
      </c>
      <c r="ID300" s="2">
        <v>43677</v>
      </c>
      <c r="IE300" s="2">
        <v>43707</v>
      </c>
      <c r="IF300" s="2">
        <v>43738</v>
      </c>
      <c r="IG300" s="2">
        <v>43769</v>
      </c>
      <c r="IH300" s="2">
        <v>43798</v>
      </c>
      <c r="II300" s="2">
        <v>43830</v>
      </c>
      <c r="IJ300" s="2">
        <v>43861</v>
      </c>
      <c r="IK300" s="2">
        <v>43889</v>
      </c>
      <c r="IL300" s="2">
        <v>43921</v>
      </c>
      <c r="IM300" s="2">
        <v>43951</v>
      </c>
      <c r="IN300" s="2">
        <v>43980</v>
      </c>
      <c r="IO300" s="2">
        <v>44012</v>
      </c>
      <c r="IP300" s="2">
        <v>44043</v>
      </c>
      <c r="IQ300" s="2">
        <v>44074</v>
      </c>
      <c r="IR300" s="2">
        <v>44104</v>
      </c>
      <c r="IS300" s="2">
        <v>44134</v>
      </c>
      <c r="IT300" s="2">
        <v>44165</v>
      </c>
      <c r="IU300" s="2">
        <v>44196</v>
      </c>
      <c r="IV300" s="2">
        <v>44225</v>
      </c>
      <c r="IW300" s="2">
        <v>44253</v>
      </c>
      <c r="IX300" s="2">
        <v>44286</v>
      </c>
      <c r="IY300" s="2">
        <v>44316</v>
      </c>
      <c r="IZ300" s="2">
        <v>44347</v>
      </c>
      <c r="JA300" s="2">
        <v>44377</v>
      </c>
      <c r="JB300" s="2">
        <v>44407</v>
      </c>
      <c r="JC300" s="2">
        <v>44439</v>
      </c>
      <c r="JD300" s="2">
        <v>44469</v>
      </c>
      <c r="JE300" s="2">
        <v>44498</v>
      </c>
      <c r="JF300" s="2">
        <v>44530</v>
      </c>
      <c r="JG300" s="2">
        <v>44561</v>
      </c>
      <c r="JH300" s="2">
        <v>44592</v>
      </c>
      <c r="JI300" s="2">
        <v>44620</v>
      </c>
      <c r="JJ300" s="2">
        <v>44651</v>
      </c>
      <c r="JK300" s="2">
        <v>44680</v>
      </c>
      <c r="JL300" s="2">
        <v>44712</v>
      </c>
      <c r="JM300" s="2">
        <v>44742</v>
      </c>
      <c r="JN300" s="2">
        <v>44771</v>
      </c>
      <c r="JO300" s="2">
        <v>44804</v>
      </c>
      <c r="JP300" s="2">
        <v>44834</v>
      </c>
      <c r="JQ300" s="2">
        <v>44865</v>
      </c>
    </row>
    <row r="301" spans="1:277" x14ac:dyDescent="0.25">
      <c r="A301" s="4"/>
      <c r="D301" s="3">
        <v>35011200</v>
      </c>
      <c r="E301">
        <v>42963000</v>
      </c>
      <c r="F301">
        <v>41431800</v>
      </c>
      <c r="G301">
        <v>47112200</v>
      </c>
      <c r="H301">
        <v>42914600</v>
      </c>
      <c r="I301">
        <v>26277500</v>
      </c>
      <c r="J301">
        <v>15692700</v>
      </c>
      <c r="K301">
        <v>37421800</v>
      </c>
      <c r="L301">
        <v>29727300</v>
      </c>
      <c r="M301">
        <v>24963600</v>
      </c>
      <c r="N301">
        <v>49199100</v>
      </c>
      <c r="O301">
        <v>45785900</v>
      </c>
      <c r="P301">
        <v>56294500</v>
      </c>
      <c r="Q301">
        <v>32032200</v>
      </c>
      <c r="R301">
        <v>38924300</v>
      </c>
      <c r="S301">
        <v>25196700</v>
      </c>
      <c r="T301">
        <v>41470700</v>
      </c>
      <c r="U301">
        <v>29588900</v>
      </c>
      <c r="V301">
        <v>26655400</v>
      </c>
      <c r="W301">
        <v>32077100</v>
      </c>
      <c r="X301">
        <v>37112400</v>
      </c>
      <c r="Y301">
        <v>43613300</v>
      </c>
      <c r="Z301">
        <v>30208000</v>
      </c>
      <c r="AA301">
        <v>20634800</v>
      </c>
      <c r="AB301">
        <v>41654100</v>
      </c>
      <c r="AC301">
        <v>51324400</v>
      </c>
      <c r="AD301">
        <v>40604000</v>
      </c>
      <c r="AE301">
        <v>44498900</v>
      </c>
      <c r="AF301">
        <v>54100300</v>
      </c>
      <c r="AG301">
        <v>62579700</v>
      </c>
      <c r="AH301">
        <v>57600100</v>
      </c>
      <c r="AI301">
        <v>58949700</v>
      </c>
      <c r="AJ301">
        <v>35409600</v>
      </c>
      <c r="AK301">
        <v>55143500</v>
      </c>
      <c r="AL301">
        <v>42387900</v>
      </c>
      <c r="AM301">
        <v>52600600</v>
      </c>
      <c r="AN301">
        <v>59322600</v>
      </c>
      <c r="AO301">
        <v>43734400</v>
      </c>
      <c r="AP301">
        <v>45384300</v>
      </c>
      <c r="AQ301">
        <v>33140600</v>
      </c>
      <c r="AR301">
        <v>42362500</v>
      </c>
      <c r="AS301">
        <v>39194400</v>
      </c>
      <c r="AT301">
        <v>42863700</v>
      </c>
      <c r="AU301">
        <v>33258200</v>
      </c>
      <c r="AV301">
        <v>43265200</v>
      </c>
      <c r="AW301">
        <v>39704000</v>
      </c>
      <c r="AX301">
        <v>33338500</v>
      </c>
      <c r="AY301">
        <v>31857500</v>
      </c>
      <c r="AZ301">
        <v>37126500</v>
      </c>
      <c r="BA301">
        <v>54656200</v>
      </c>
      <c r="BB301">
        <v>76143200</v>
      </c>
      <c r="BC301">
        <v>52593800</v>
      </c>
      <c r="BD301">
        <v>45378600</v>
      </c>
      <c r="BE301">
        <v>39992100</v>
      </c>
      <c r="BF301">
        <v>44443400</v>
      </c>
      <c r="BG301">
        <v>35263900</v>
      </c>
      <c r="BH301">
        <v>40234000</v>
      </c>
      <c r="BI301">
        <v>53510600</v>
      </c>
      <c r="BJ301">
        <v>80905000</v>
      </c>
      <c r="BK301">
        <v>51549200</v>
      </c>
      <c r="BL301">
        <v>33349900</v>
      </c>
      <c r="BM301">
        <v>27749900</v>
      </c>
      <c r="BN301">
        <v>33687500</v>
      </c>
      <c r="BO301">
        <v>45845800</v>
      </c>
      <c r="BP301">
        <v>53098800</v>
      </c>
      <c r="BQ301">
        <v>36447500</v>
      </c>
      <c r="BR301">
        <v>28481200</v>
      </c>
      <c r="BS301">
        <v>43050300</v>
      </c>
      <c r="BT301">
        <v>36347800</v>
      </c>
      <c r="BU301">
        <v>36386100</v>
      </c>
      <c r="BV301">
        <v>36500600</v>
      </c>
      <c r="BW301">
        <v>31415300</v>
      </c>
      <c r="BX301">
        <v>30651200</v>
      </c>
      <c r="BY301">
        <v>37126300</v>
      </c>
      <c r="BZ301">
        <v>29663400</v>
      </c>
      <c r="CA301">
        <v>26701900</v>
      </c>
      <c r="CB301">
        <v>49030300</v>
      </c>
      <c r="CC301">
        <v>42067700</v>
      </c>
      <c r="CD301">
        <v>27303700</v>
      </c>
      <c r="CE301">
        <v>34044700</v>
      </c>
      <c r="CF301">
        <v>28488500</v>
      </c>
      <c r="CG301">
        <v>28635000</v>
      </c>
      <c r="CH301">
        <v>39064200</v>
      </c>
      <c r="CI301">
        <v>36021700</v>
      </c>
      <c r="CJ301">
        <v>56872600</v>
      </c>
      <c r="CK301">
        <v>32849200</v>
      </c>
      <c r="CL301">
        <v>59166000</v>
      </c>
      <c r="CM301">
        <v>65632900</v>
      </c>
      <c r="CN301">
        <v>83528400</v>
      </c>
      <c r="CO301">
        <v>59712600</v>
      </c>
      <c r="CP301">
        <v>53790200</v>
      </c>
      <c r="CQ301">
        <v>71250200</v>
      </c>
      <c r="CR301">
        <v>34742700</v>
      </c>
      <c r="CS301">
        <v>41863300</v>
      </c>
      <c r="CT301">
        <v>50784300</v>
      </c>
      <c r="CU301">
        <v>38262400</v>
      </c>
      <c r="CV301">
        <v>54305600</v>
      </c>
      <c r="CW301">
        <v>45981600</v>
      </c>
      <c r="CX301">
        <v>47863700</v>
      </c>
      <c r="CY301">
        <v>35170800</v>
      </c>
      <c r="CZ301">
        <v>38648000</v>
      </c>
      <c r="DA301">
        <v>44555300</v>
      </c>
      <c r="DB301">
        <v>35512200</v>
      </c>
      <c r="DC301">
        <v>29769600</v>
      </c>
      <c r="DD301">
        <v>27079900</v>
      </c>
      <c r="DE301">
        <v>41888800</v>
      </c>
      <c r="DF301">
        <v>29781000</v>
      </c>
      <c r="DG301">
        <v>33060600</v>
      </c>
      <c r="DH301">
        <v>24280200</v>
      </c>
      <c r="DI301">
        <v>31715800</v>
      </c>
      <c r="DJ301">
        <v>37108800</v>
      </c>
      <c r="DK301">
        <v>23417000</v>
      </c>
      <c r="DL301">
        <v>31085200</v>
      </c>
      <c r="DM301">
        <v>26728000</v>
      </c>
      <c r="DN301">
        <v>27869200</v>
      </c>
      <c r="DO301">
        <v>25170000</v>
      </c>
      <c r="DP301">
        <v>33819200</v>
      </c>
      <c r="DQ301">
        <v>33280100</v>
      </c>
      <c r="DR301">
        <v>24563700</v>
      </c>
      <c r="DS301">
        <v>22493400</v>
      </c>
      <c r="DT301">
        <v>25261300</v>
      </c>
      <c r="DU301">
        <v>21584700</v>
      </c>
      <c r="DV301">
        <v>23555700</v>
      </c>
      <c r="DW301">
        <v>24695100</v>
      </c>
      <c r="DX301">
        <v>33592500</v>
      </c>
      <c r="DY301">
        <v>32940200</v>
      </c>
      <c r="DZ301">
        <v>27396300</v>
      </c>
      <c r="EA301">
        <v>24744000</v>
      </c>
      <c r="EB301">
        <v>19281444</v>
      </c>
      <c r="EC301">
        <v>20937608</v>
      </c>
      <c r="ED301">
        <v>24821193</v>
      </c>
      <c r="EE301">
        <v>18618896</v>
      </c>
      <c r="EF301">
        <v>20961889</v>
      </c>
      <c r="EG301">
        <v>16645400</v>
      </c>
      <c r="EH301">
        <v>21540982</v>
      </c>
      <c r="EI301">
        <v>27236022</v>
      </c>
      <c r="EJ301">
        <v>26006573</v>
      </c>
      <c r="EK301">
        <v>28074325</v>
      </c>
      <c r="EL301">
        <v>18600365</v>
      </c>
      <c r="EM301">
        <v>31086095</v>
      </c>
      <c r="EN301">
        <v>21954635</v>
      </c>
      <c r="EO301">
        <v>17032345</v>
      </c>
      <c r="EP301">
        <v>18868791</v>
      </c>
      <c r="EQ301">
        <v>16857984</v>
      </c>
      <c r="ER301">
        <v>16502291</v>
      </c>
      <c r="ES301">
        <v>15073510</v>
      </c>
      <c r="ET301">
        <v>15302798</v>
      </c>
      <c r="EU301">
        <v>13263679</v>
      </c>
      <c r="EV301">
        <v>18937588</v>
      </c>
      <c r="EW301">
        <v>15804720</v>
      </c>
      <c r="EX301">
        <v>12551515</v>
      </c>
      <c r="EY301">
        <v>11831333</v>
      </c>
      <c r="EZ301">
        <v>7779423</v>
      </c>
      <c r="FA301">
        <v>8662276</v>
      </c>
      <c r="FB301">
        <v>10968463</v>
      </c>
      <c r="FC301">
        <v>11616130</v>
      </c>
      <c r="FD301">
        <v>14814094</v>
      </c>
      <c r="FE301">
        <v>16552664</v>
      </c>
      <c r="FF301">
        <v>12433355</v>
      </c>
      <c r="FG301">
        <v>12039733</v>
      </c>
      <c r="FH301">
        <v>12105860</v>
      </c>
      <c r="FI301">
        <v>13186743</v>
      </c>
      <c r="FJ301">
        <v>9705990</v>
      </c>
      <c r="FK301">
        <v>10978006</v>
      </c>
      <c r="FL301">
        <v>8394451</v>
      </c>
      <c r="FM301">
        <v>12201137</v>
      </c>
      <c r="FN301">
        <v>7311292</v>
      </c>
      <c r="FO301">
        <v>6429634</v>
      </c>
      <c r="FP301">
        <v>8934107</v>
      </c>
      <c r="FQ301">
        <v>8680166</v>
      </c>
      <c r="FR301">
        <v>7499043</v>
      </c>
      <c r="FS301">
        <v>7686357</v>
      </c>
      <c r="FT301">
        <v>7811701</v>
      </c>
      <c r="FU301">
        <v>6628220</v>
      </c>
      <c r="FV301">
        <v>6845750</v>
      </c>
      <c r="FW301">
        <v>6724579</v>
      </c>
      <c r="FX301">
        <v>8104755</v>
      </c>
      <c r="FY301">
        <v>9277244</v>
      </c>
      <c r="FZ301">
        <v>7744952</v>
      </c>
      <c r="GA301">
        <v>8063052</v>
      </c>
      <c r="GB301">
        <v>11602356</v>
      </c>
      <c r="GC301">
        <v>9793243</v>
      </c>
      <c r="GD301">
        <v>10723134</v>
      </c>
      <c r="GE301">
        <v>7216128</v>
      </c>
      <c r="GF301">
        <v>7351268</v>
      </c>
      <c r="GG301">
        <v>11729861</v>
      </c>
      <c r="GH301">
        <v>11102816</v>
      </c>
      <c r="GI301">
        <v>12860152</v>
      </c>
      <c r="GJ301">
        <v>13558362</v>
      </c>
      <c r="GK301">
        <v>9371333</v>
      </c>
      <c r="GL301">
        <v>7881699</v>
      </c>
      <c r="GM301">
        <v>6035588</v>
      </c>
      <c r="GN301">
        <v>8600595</v>
      </c>
      <c r="GO301">
        <v>13917100</v>
      </c>
      <c r="GP301">
        <v>9620340</v>
      </c>
      <c r="GQ301">
        <v>13795489</v>
      </c>
      <c r="GR301">
        <v>23697317</v>
      </c>
      <c r="GS301">
        <v>16138292</v>
      </c>
      <c r="GT301">
        <v>10392830</v>
      </c>
      <c r="GU301">
        <v>11810857</v>
      </c>
      <c r="GV301">
        <v>11854181</v>
      </c>
      <c r="GW301">
        <v>8964261</v>
      </c>
      <c r="GX301">
        <v>15274348</v>
      </c>
      <c r="GY301">
        <v>9860909</v>
      </c>
      <c r="GZ301">
        <v>13734901</v>
      </c>
      <c r="HA301">
        <v>21137378</v>
      </c>
      <c r="HB301">
        <v>26650394</v>
      </c>
      <c r="HC301">
        <v>20997767</v>
      </c>
      <c r="HD301">
        <v>21993184</v>
      </c>
      <c r="HE301">
        <v>16430765</v>
      </c>
      <c r="HF301">
        <v>18160498</v>
      </c>
      <c r="HG301">
        <v>25943798</v>
      </c>
      <c r="HH301">
        <v>25002273</v>
      </c>
      <c r="HI301">
        <v>18673510</v>
      </c>
      <c r="HJ301">
        <v>22648389</v>
      </c>
      <c r="HK301">
        <v>21186564</v>
      </c>
      <c r="HL301">
        <v>22688213</v>
      </c>
      <c r="HM301">
        <v>16466828</v>
      </c>
      <c r="HN301">
        <v>28669926</v>
      </c>
      <c r="HO301">
        <v>21020368</v>
      </c>
      <c r="HP301">
        <v>29157482</v>
      </c>
      <c r="HQ301">
        <v>21831776</v>
      </c>
      <c r="HR301">
        <v>20313767</v>
      </c>
      <c r="HS301">
        <v>28481883</v>
      </c>
      <c r="HT301">
        <v>28878541</v>
      </c>
      <c r="HU301">
        <v>26690616</v>
      </c>
      <c r="HV301">
        <v>28718697</v>
      </c>
      <c r="HW301">
        <v>28097462</v>
      </c>
      <c r="HX301">
        <v>21414069</v>
      </c>
      <c r="HY301">
        <v>16098326</v>
      </c>
      <c r="HZ301">
        <v>25103100</v>
      </c>
      <c r="IA301">
        <v>18261548</v>
      </c>
      <c r="IB301">
        <v>25435547</v>
      </c>
      <c r="IC301">
        <v>29748387</v>
      </c>
      <c r="ID301">
        <v>21263556</v>
      </c>
      <c r="IE301">
        <v>29444948</v>
      </c>
      <c r="IF301">
        <v>28753146</v>
      </c>
      <c r="IG301">
        <v>27835727</v>
      </c>
      <c r="IH301">
        <v>39440742</v>
      </c>
      <c r="II301">
        <v>34122125</v>
      </c>
      <c r="IJ301">
        <v>38591148</v>
      </c>
      <c r="IK301">
        <v>43928143</v>
      </c>
      <c r="IL301">
        <v>53109223</v>
      </c>
      <c r="IM301">
        <v>48454590</v>
      </c>
      <c r="IN301">
        <v>40338025</v>
      </c>
      <c r="IO301">
        <v>38816583</v>
      </c>
      <c r="IP301">
        <v>27607228</v>
      </c>
      <c r="IQ301">
        <v>23119533</v>
      </c>
      <c r="IR301">
        <v>22321584</v>
      </c>
      <c r="IS301">
        <v>15749575</v>
      </c>
      <c r="IT301">
        <v>17543346</v>
      </c>
      <c r="IU301">
        <v>19506975</v>
      </c>
      <c r="IV301">
        <v>20101150</v>
      </c>
      <c r="IW301">
        <v>15753503</v>
      </c>
      <c r="IX301">
        <v>18690675</v>
      </c>
      <c r="IY301">
        <v>13111147</v>
      </c>
      <c r="IZ301">
        <v>25128807</v>
      </c>
      <c r="JA301">
        <v>24678844</v>
      </c>
      <c r="JB301">
        <v>23110049</v>
      </c>
      <c r="JC301">
        <v>19423893</v>
      </c>
      <c r="JD301">
        <v>17239339</v>
      </c>
      <c r="JE301">
        <v>13426680</v>
      </c>
      <c r="JF301">
        <v>17050614</v>
      </c>
      <c r="JG301">
        <v>17828879</v>
      </c>
      <c r="JH301">
        <v>24223823</v>
      </c>
      <c r="JI301">
        <v>29139681</v>
      </c>
      <c r="JJ301">
        <v>38742464</v>
      </c>
      <c r="JK301">
        <v>25542405</v>
      </c>
      <c r="JL301">
        <v>41112436</v>
      </c>
      <c r="JM301">
        <v>40610407</v>
      </c>
      <c r="JN301">
        <v>29696520</v>
      </c>
      <c r="JO301">
        <v>26494711</v>
      </c>
      <c r="JP301">
        <v>23743427</v>
      </c>
      <c r="JQ301">
        <v>19824840</v>
      </c>
    </row>
    <row r="302" spans="1:277" x14ac:dyDescent="0.25">
      <c r="A302" s="1" t="s">
        <v>152</v>
      </c>
      <c r="B302" t="s">
        <v>1157</v>
      </c>
      <c r="C302" t="s">
        <v>1199</v>
      </c>
      <c r="D302" s="2">
        <f>_xll.BDH(A302, "volume", B302, C302, "Direction", "H", "Period", "M","cols=274;rows=2")</f>
        <v>36556</v>
      </c>
      <c r="E302" s="2">
        <v>36585</v>
      </c>
      <c r="F302" s="2">
        <v>36616</v>
      </c>
      <c r="G302" s="2">
        <v>36644</v>
      </c>
      <c r="H302" s="2">
        <v>36677</v>
      </c>
      <c r="I302" s="2">
        <v>36707</v>
      </c>
      <c r="J302" s="2">
        <v>36738</v>
      </c>
      <c r="K302" s="2">
        <v>36769</v>
      </c>
      <c r="L302" s="2">
        <v>36798</v>
      </c>
      <c r="M302" s="2">
        <v>36830</v>
      </c>
      <c r="N302" s="2">
        <v>36860</v>
      </c>
      <c r="O302" s="2">
        <v>36889</v>
      </c>
      <c r="P302" s="2">
        <v>36922</v>
      </c>
      <c r="Q302" s="2">
        <v>36950</v>
      </c>
      <c r="R302" s="2">
        <v>36980</v>
      </c>
      <c r="S302" s="2">
        <v>37011</v>
      </c>
      <c r="T302" s="2">
        <v>37042</v>
      </c>
      <c r="U302" s="2">
        <v>37071</v>
      </c>
      <c r="V302" s="2">
        <v>37103</v>
      </c>
      <c r="W302" s="2">
        <v>37134</v>
      </c>
      <c r="X302" s="2">
        <v>37162</v>
      </c>
      <c r="Y302" s="2">
        <v>37195</v>
      </c>
      <c r="Z302" s="2">
        <v>37225</v>
      </c>
      <c r="AA302" s="2">
        <v>37256</v>
      </c>
      <c r="AB302" s="2">
        <v>37287</v>
      </c>
      <c r="AC302" s="2">
        <v>37315</v>
      </c>
      <c r="AD302" s="2">
        <v>37344</v>
      </c>
      <c r="AE302" s="2">
        <v>37376</v>
      </c>
      <c r="AF302" s="2">
        <v>37407</v>
      </c>
      <c r="AG302" s="2">
        <v>37435</v>
      </c>
      <c r="AH302" s="2">
        <v>37468</v>
      </c>
      <c r="AI302" s="2">
        <v>37498</v>
      </c>
      <c r="AJ302" s="2">
        <v>37529</v>
      </c>
      <c r="AK302" s="2">
        <v>37560</v>
      </c>
      <c r="AL302" s="2">
        <v>37589</v>
      </c>
      <c r="AM302" s="2">
        <v>37621</v>
      </c>
      <c r="AN302" s="2">
        <v>37652</v>
      </c>
      <c r="AO302" s="2">
        <v>37680</v>
      </c>
      <c r="AP302" s="2">
        <v>37711</v>
      </c>
      <c r="AQ302" s="2">
        <v>37741</v>
      </c>
      <c r="AR302" s="2">
        <v>37771</v>
      </c>
      <c r="AS302" s="2">
        <v>37802</v>
      </c>
      <c r="AT302" s="2">
        <v>37833</v>
      </c>
      <c r="AU302" s="2">
        <v>37862</v>
      </c>
      <c r="AV302" s="2">
        <v>37894</v>
      </c>
      <c r="AW302" s="2">
        <v>37925</v>
      </c>
      <c r="AX302" s="2">
        <v>37953</v>
      </c>
      <c r="AY302" s="2">
        <v>37986</v>
      </c>
      <c r="AZ302" s="2">
        <v>38016</v>
      </c>
      <c r="BA302" s="2">
        <v>38044</v>
      </c>
      <c r="BB302" s="2">
        <v>38077</v>
      </c>
      <c r="BC302" s="2">
        <v>38107</v>
      </c>
      <c r="BD302" s="2">
        <v>38138</v>
      </c>
      <c r="BE302" s="2">
        <v>38168</v>
      </c>
      <c r="BF302" s="2">
        <v>38198</v>
      </c>
      <c r="BG302" s="2">
        <v>38230</v>
      </c>
      <c r="BH302" s="2">
        <v>38260</v>
      </c>
      <c r="BI302" s="2">
        <v>38289</v>
      </c>
      <c r="BJ302" s="2">
        <v>38321</v>
      </c>
      <c r="BK302" s="2">
        <v>38352</v>
      </c>
      <c r="BL302" s="2">
        <v>38383</v>
      </c>
      <c r="BM302" s="2">
        <v>38411</v>
      </c>
      <c r="BN302" s="2">
        <v>38442</v>
      </c>
      <c r="BO302" s="2">
        <v>38471</v>
      </c>
      <c r="BP302" s="2">
        <v>38503</v>
      </c>
      <c r="BQ302" s="2">
        <v>38533</v>
      </c>
      <c r="BR302" s="2">
        <v>38562</v>
      </c>
      <c r="BS302" s="2">
        <v>38595</v>
      </c>
      <c r="BT302" s="2">
        <v>38625</v>
      </c>
      <c r="BU302" s="2">
        <v>38656</v>
      </c>
      <c r="BV302" s="2">
        <v>38686</v>
      </c>
      <c r="BW302" s="2">
        <v>38716</v>
      </c>
      <c r="BX302" s="2">
        <v>38748</v>
      </c>
      <c r="BY302" s="2">
        <v>38776</v>
      </c>
      <c r="BZ302" s="2">
        <v>38807</v>
      </c>
      <c r="CA302" s="2">
        <v>38835</v>
      </c>
      <c r="CB302" s="2">
        <v>38868</v>
      </c>
      <c r="CC302" s="2">
        <v>38898</v>
      </c>
      <c r="CD302" s="2">
        <v>38929</v>
      </c>
      <c r="CE302" s="2">
        <v>38960</v>
      </c>
      <c r="CF302" s="2">
        <v>38989</v>
      </c>
      <c r="CG302" s="2">
        <v>39021</v>
      </c>
      <c r="CH302" s="2">
        <v>39051</v>
      </c>
      <c r="CI302" s="2">
        <v>39080</v>
      </c>
      <c r="CJ302" s="2">
        <v>39113</v>
      </c>
      <c r="CK302" s="2">
        <v>39141</v>
      </c>
      <c r="CL302" s="2">
        <v>39171</v>
      </c>
      <c r="CM302" s="2">
        <v>39202</v>
      </c>
      <c r="CN302" s="2">
        <v>39233</v>
      </c>
      <c r="CO302" s="2">
        <v>39262</v>
      </c>
      <c r="CP302" s="2">
        <v>39294</v>
      </c>
      <c r="CQ302" s="2">
        <v>39325</v>
      </c>
      <c r="CR302" s="2">
        <v>39353</v>
      </c>
      <c r="CS302" s="2">
        <v>39386</v>
      </c>
      <c r="CT302" s="2">
        <v>39416</v>
      </c>
      <c r="CU302" s="2">
        <v>39447</v>
      </c>
      <c r="CV302" s="2">
        <v>39478</v>
      </c>
      <c r="CW302" s="2">
        <v>39507</v>
      </c>
      <c r="CX302" s="2">
        <v>39538</v>
      </c>
      <c r="CY302" s="2">
        <v>39568</v>
      </c>
      <c r="CZ302" s="2">
        <v>39598</v>
      </c>
      <c r="DA302" s="2">
        <v>39629</v>
      </c>
      <c r="DB302" s="2">
        <v>39660</v>
      </c>
      <c r="DC302" s="2">
        <v>39689</v>
      </c>
      <c r="DD302" s="2">
        <v>39721</v>
      </c>
      <c r="DE302" s="2">
        <v>39752</v>
      </c>
      <c r="DF302" s="2">
        <v>39780</v>
      </c>
      <c r="DG302" s="2">
        <v>39813</v>
      </c>
      <c r="DH302" s="2">
        <v>39843</v>
      </c>
      <c r="DI302" s="2">
        <v>39871</v>
      </c>
      <c r="DJ302" s="2">
        <v>39903</v>
      </c>
      <c r="DK302" s="2">
        <v>39933</v>
      </c>
      <c r="DL302" s="2">
        <v>39962</v>
      </c>
      <c r="DM302" s="2">
        <v>39994</v>
      </c>
      <c r="DN302" s="2">
        <v>40025</v>
      </c>
      <c r="DO302" s="2">
        <v>40056</v>
      </c>
      <c r="DP302" s="2">
        <v>40086</v>
      </c>
      <c r="DQ302" s="2">
        <v>40116</v>
      </c>
      <c r="DR302" s="2">
        <v>40147</v>
      </c>
      <c r="DS302" s="2">
        <v>40178</v>
      </c>
      <c r="DT302" s="2">
        <v>40207</v>
      </c>
      <c r="DU302" s="2">
        <v>40235</v>
      </c>
      <c r="DV302" s="2">
        <v>40268</v>
      </c>
      <c r="DW302" s="2">
        <v>40298</v>
      </c>
      <c r="DX302" s="2">
        <v>40329</v>
      </c>
      <c r="DY302" s="2">
        <v>40359</v>
      </c>
      <c r="DZ302" s="2">
        <v>40389</v>
      </c>
      <c r="EA302" s="2">
        <v>40421</v>
      </c>
      <c r="EB302" s="2">
        <v>40451</v>
      </c>
      <c r="EC302" s="2">
        <v>40480</v>
      </c>
      <c r="ED302" s="2">
        <v>40512</v>
      </c>
      <c r="EE302" s="2">
        <v>40543</v>
      </c>
      <c r="EF302" s="2">
        <v>40574</v>
      </c>
      <c r="EG302" s="2">
        <v>40602</v>
      </c>
      <c r="EH302" s="2">
        <v>40633</v>
      </c>
      <c r="EI302" s="2">
        <v>40662</v>
      </c>
      <c r="EJ302" s="2">
        <v>40694</v>
      </c>
      <c r="EK302" s="2">
        <v>40724</v>
      </c>
      <c r="EL302" s="2">
        <v>40753</v>
      </c>
      <c r="EM302" s="2">
        <v>40786</v>
      </c>
      <c r="EN302" s="2">
        <v>40816</v>
      </c>
      <c r="EO302" s="2">
        <v>40847</v>
      </c>
      <c r="EP302" s="2">
        <v>40877</v>
      </c>
      <c r="EQ302" s="2">
        <v>40907</v>
      </c>
      <c r="ER302" s="2">
        <v>40939</v>
      </c>
      <c r="ES302" s="2">
        <v>40968</v>
      </c>
      <c r="ET302" s="2">
        <v>40998</v>
      </c>
      <c r="EU302" s="2">
        <v>41029</v>
      </c>
      <c r="EV302" s="2">
        <v>41060</v>
      </c>
      <c r="EW302" s="2">
        <v>41089</v>
      </c>
      <c r="EX302" s="2">
        <v>41121</v>
      </c>
      <c r="EY302" s="2">
        <v>41152</v>
      </c>
      <c r="EZ302" s="2">
        <v>41180</v>
      </c>
      <c r="FA302" s="2">
        <v>41213</v>
      </c>
      <c r="FB302" s="2">
        <v>41243</v>
      </c>
      <c r="FC302" s="2">
        <v>41274</v>
      </c>
      <c r="FD302" s="2">
        <v>41305</v>
      </c>
      <c r="FE302" s="2">
        <v>41333</v>
      </c>
      <c r="FF302" s="2">
        <v>41362</v>
      </c>
      <c r="FG302" s="2">
        <v>41394</v>
      </c>
      <c r="FH302" s="2">
        <v>41425</v>
      </c>
      <c r="FI302" s="2">
        <v>41453</v>
      </c>
      <c r="FJ302" s="2">
        <v>41486</v>
      </c>
      <c r="FK302" s="2">
        <v>41516</v>
      </c>
      <c r="FL302" s="2">
        <v>41547</v>
      </c>
      <c r="FM302" s="2">
        <v>41578</v>
      </c>
      <c r="FN302" s="2">
        <v>41607</v>
      </c>
      <c r="FO302" s="2">
        <v>41639</v>
      </c>
      <c r="FP302" s="2">
        <v>41670</v>
      </c>
      <c r="FQ302" s="2">
        <v>41698</v>
      </c>
      <c r="FR302" s="2">
        <v>41729</v>
      </c>
      <c r="FS302" s="2">
        <v>41759</v>
      </c>
      <c r="FT302" s="2">
        <v>41789</v>
      </c>
      <c r="FU302" s="2">
        <v>41820</v>
      </c>
      <c r="FV302" s="2">
        <v>41851</v>
      </c>
      <c r="FW302" s="2">
        <v>41880</v>
      </c>
      <c r="FX302" s="2">
        <v>41912</v>
      </c>
      <c r="FY302" s="2">
        <v>41943</v>
      </c>
      <c r="FZ302" s="2">
        <v>41971</v>
      </c>
      <c r="GA302" s="2">
        <v>42004</v>
      </c>
      <c r="GB302" s="2">
        <v>42034</v>
      </c>
      <c r="GC302" s="2">
        <v>42062</v>
      </c>
      <c r="GD302" s="2">
        <v>42094</v>
      </c>
      <c r="GE302" s="2">
        <v>42124</v>
      </c>
      <c r="GF302" s="2">
        <v>42153</v>
      </c>
      <c r="GG302" s="2">
        <v>42185</v>
      </c>
      <c r="GH302" s="2">
        <v>42216</v>
      </c>
      <c r="GI302" s="2">
        <v>42247</v>
      </c>
      <c r="GJ302" s="2">
        <v>42277</v>
      </c>
      <c r="GK302" s="2">
        <v>42307</v>
      </c>
      <c r="GL302" s="2">
        <v>42338</v>
      </c>
      <c r="GM302" s="2">
        <v>42369</v>
      </c>
      <c r="GN302" s="2">
        <v>42398</v>
      </c>
      <c r="GO302" s="2">
        <v>42429</v>
      </c>
      <c r="GP302" s="2">
        <v>42460</v>
      </c>
      <c r="GQ302" s="2">
        <v>42489</v>
      </c>
      <c r="GR302" s="2">
        <v>42521</v>
      </c>
      <c r="GS302" s="2">
        <v>42551</v>
      </c>
      <c r="GT302" s="2">
        <v>42580</v>
      </c>
      <c r="GU302" s="2">
        <v>42613</v>
      </c>
      <c r="GV302" s="2">
        <v>42643</v>
      </c>
      <c r="GW302" s="2">
        <v>42674</v>
      </c>
      <c r="GX302" s="2">
        <v>42704</v>
      </c>
      <c r="GY302" s="2">
        <v>42734</v>
      </c>
      <c r="GZ302" s="2">
        <v>42766</v>
      </c>
      <c r="HA302" s="2">
        <v>42794</v>
      </c>
      <c r="HB302" s="2">
        <v>42825</v>
      </c>
      <c r="HC302" s="2">
        <v>42853</v>
      </c>
      <c r="HD302" s="2">
        <v>42886</v>
      </c>
      <c r="HE302" s="2">
        <v>42916</v>
      </c>
      <c r="HF302" s="2">
        <v>42947</v>
      </c>
      <c r="HG302" s="2">
        <v>42978</v>
      </c>
      <c r="HH302" s="2">
        <v>43007</v>
      </c>
      <c r="HI302" s="2">
        <v>43039</v>
      </c>
      <c r="HJ302" s="2">
        <v>43069</v>
      </c>
      <c r="HK302" s="2">
        <v>43098</v>
      </c>
      <c r="HL302" s="2">
        <v>43131</v>
      </c>
      <c r="HM302" s="2">
        <v>43159</v>
      </c>
      <c r="HN302" s="2">
        <v>43189</v>
      </c>
      <c r="HO302" s="2">
        <v>43220</v>
      </c>
      <c r="HP302" s="2">
        <v>43251</v>
      </c>
      <c r="HQ302" s="2">
        <v>43280</v>
      </c>
      <c r="HR302" s="2">
        <v>43312</v>
      </c>
      <c r="HS302" s="2">
        <v>43343</v>
      </c>
      <c r="HT302" s="2">
        <v>43371</v>
      </c>
      <c r="HU302" s="2">
        <v>43404</v>
      </c>
      <c r="HV302" s="2">
        <v>43434</v>
      </c>
      <c r="HW302" s="2">
        <v>43465</v>
      </c>
      <c r="HX302" s="2">
        <v>43496</v>
      </c>
      <c r="HY302" s="2">
        <v>43524</v>
      </c>
      <c r="HZ302" s="2">
        <v>43553</v>
      </c>
      <c r="IA302" s="2">
        <v>43585</v>
      </c>
      <c r="IB302" s="2">
        <v>43616</v>
      </c>
      <c r="IC302" s="2">
        <v>43644</v>
      </c>
      <c r="ID302" s="2">
        <v>43677</v>
      </c>
      <c r="IE302" s="2">
        <v>43707</v>
      </c>
      <c r="IF302" s="2">
        <v>43738</v>
      </c>
      <c r="IG302" s="2">
        <v>43769</v>
      </c>
      <c r="IH302" s="2">
        <v>43798</v>
      </c>
      <c r="II302" s="2">
        <v>43830</v>
      </c>
      <c r="IJ302" s="2">
        <v>43861</v>
      </c>
      <c r="IK302" s="2">
        <v>43889</v>
      </c>
      <c r="IL302" s="2">
        <v>43921</v>
      </c>
      <c r="IM302" s="2">
        <v>43951</v>
      </c>
      <c r="IN302" s="2">
        <v>43980</v>
      </c>
      <c r="IO302" s="2">
        <v>44012</v>
      </c>
      <c r="IP302" s="2">
        <v>44043</v>
      </c>
      <c r="IQ302" s="2">
        <v>44074</v>
      </c>
      <c r="IR302" s="2">
        <v>44104</v>
      </c>
      <c r="IS302" s="2">
        <v>44134</v>
      </c>
      <c r="IT302" s="2">
        <v>44165</v>
      </c>
      <c r="IU302" s="2">
        <v>44196</v>
      </c>
      <c r="IV302" s="2">
        <v>44225</v>
      </c>
      <c r="IW302" s="2">
        <v>44253</v>
      </c>
      <c r="IX302" s="2">
        <v>44286</v>
      </c>
      <c r="IY302" s="2">
        <v>44316</v>
      </c>
      <c r="IZ302" s="2">
        <v>44347</v>
      </c>
      <c r="JA302" s="2">
        <v>44377</v>
      </c>
      <c r="JB302" s="2">
        <v>44407</v>
      </c>
      <c r="JC302" s="2">
        <v>44439</v>
      </c>
      <c r="JD302" s="2">
        <v>44469</v>
      </c>
      <c r="JE302" s="2">
        <v>44498</v>
      </c>
      <c r="JF302" s="2">
        <v>44530</v>
      </c>
      <c r="JG302" s="2">
        <v>44561</v>
      </c>
      <c r="JH302" s="2">
        <v>44592</v>
      </c>
      <c r="JI302" s="2">
        <v>44620</v>
      </c>
      <c r="JJ302" s="2">
        <v>44651</v>
      </c>
      <c r="JK302" s="2">
        <v>44680</v>
      </c>
      <c r="JL302" s="2">
        <v>44712</v>
      </c>
      <c r="JM302" s="2">
        <v>44742</v>
      </c>
      <c r="JN302" s="2">
        <v>44771</v>
      </c>
      <c r="JO302" s="2">
        <v>44804</v>
      </c>
      <c r="JP302" s="2">
        <v>44834</v>
      </c>
      <c r="JQ302" s="2">
        <v>44865</v>
      </c>
    </row>
    <row r="303" spans="1:277" x14ac:dyDescent="0.25">
      <c r="A303" s="4"/>
      <c r="D303" s="3">
        <v>82959075</v>
      </c>
      <c r="E303">
        <v>71070300</v>
      </c>
      <c r="F303">
        <v>99992025</v>
      </c>
      <c r="G303">
        <v>69811425</v>
      </c>
      <c r="H303">
        <v>66486150</v>
      </c>
      <c r="I303">
        <v>81903150</v>
      </c>
      <c r="J303">
        <v>58316400</v>
      </c>
      <c r="K303">
        <v>73604700</v>
      </c>
      <c r="L303">
        <v>62651475</v>
      </c>
      <c r="M303">
        <v>112503150</v>
      </c>
      <c r="N303">
        <v>146545425</v>
      </c>
      <c r="O303">
        <v>124809300</v>
      </c>
      <c r="P303">
        <v>98725950</v>
      </c>
      <c r="Q303">
        <v>84758850</v>
      </c>
      <c r="R303">
        <v>119213325</v>
      </c>
      <c r="S303">
        <v>132612525</v>
      </c>
      <c r="T303">
        <v>95980725</v>
      </c>
      <c r="U303">
        <v>93771450</v>
      </c>
      <c r="V303">
        <v>99188325</v>
      </c>
      <c r="W303">
        <v>125690175</v>
      </c>
      <c r="X303">
        <v>157113900</v>
      </c>
      <c r="Y303">
        <v>163478250</v>
      </c>
      <c r="Z303">
        <v>141862275</v>
      </c>
      <c r="AA303">
        <v>123484950</v>
      </c>
      <c r="AB303">
        <v>105371550</v>
      </c>
      <c r="AC303">
        <v>132657975</v>
      </c>
      <c r="AD303">
        <v>107521875</v>
      </c>
      <c r="AE303">
        <v>96900300</v>
      </c>
      <c r="AF303">
        <v>89925375</v>
      </c>
      <c r="AG303">
        <v>135482250</v>
      </c>
      <c r="AH303">
        <v>118664700</v>
      </c>
      <c r="AI303">
        <v>196311600</v>
      </c>
      <c r="AJ303">
        <v>118164750</v>
      </c>
      <c r="AK303">
        <v>155200800</v>
      </c>
      <c r="AL303">
        <v>153298650</v>
      </c>
      <c r="AM303">
        <v>118711950</v>
      </c>
      <c r="AN303">
        <v>104731050</v>
      </c>
      <c r="AO303">
        <v>82986150</v>
      </c>
      <c r="AP303">
        <v>119442000</v>
      </c>
      <c r="AQ303">
        <v>104238450</v>
      </c>
      <c r="AR303">
        <v>90607050</v>
      </c>
      <c r="AS303">
        <v>103552350</v>
      </c>
      <c r="AT303">
        <v>78468000</v>
      </c>
      <c r="AU303">
        <v>101020500</v>
      </c>
      <c r="AV303">
        <v>112314600</v>
      </c>
      <c r="AW303">
        <v>93188250</v>
      </c>
      <c r="AX303">
        <v>72108900</v>
      </c>
      <c r="AY303">
        <v>155258700</v>
      </c>
      <c r="AZ303">
        <v>88349400</v>
      </c>
      <c r="BA303">
        <v>74257200</v>
      </c>
      <c r="BB303">
        <v>121089900</v>
      </c>
      <c r="BC303">
        <v>92137050</v>
      </c>
      <c r="BD303">
        <v>88979400</v>
      </c>
      <c r="BE303">
        <v>76947000</v>
      </c>
      <c r="BF303">
        <v>84276300</v>
      </c>
      <c r="BG303">
        <v>122427000</v>
      </c>
      <c r="BH303">
        <v>99255300</v>
      </c>
      <c r="BI303">
        <v>71077800</v>
      </c>
      <c r="BJ303">
        <v>86430750</v>
      </c>
      <c r="BK303">
        <v>88795350</v>
      </c>
      <c r="BL303">
        <v>86351700</v>
      </c>
      <c r="BM303">
        <v>71086350</v>
      </c>
      <c r="BN303">
        <v>97076100</v>
      </c>
      <c r="BO303">
        <v>103503600</v>
      </c>
      <c r="BP303">
        <v>58606500</v>
      </c>
      <c r="BQ303">
        <v>115863000</v>
      </c>
      <c r="BR303">
        <v>72007800</v>
      </c>
      <c r="BS303">
        <v>74742500</v>
      </c>
      <c r="BT303">
        <v>106331400</v>
      </c>
      <c r="BU303">
        <v>72347700</v>
      </c>
      <c r="BV303">
        <v>75030300</v>
      </c>
      <c r="BW303">
        <v>93694500</v>
      </c>
      <c r="BX303">
        <v>67654200</v>
      </c>
      <c r="BY303">
        <v>51254800</v>
      </c>
      <c r="BZ303">
        <v>53031200</v>
      </c>
      <c r="CA303">
        <v>41766800</v>
      </c>
      <c r="CB303">
        <v>57901100</v>
      </c>
      <c r="CC303">
        <v>67704500</v>
      </c>
      <c r="CD303">
        <v>80028300</v>
      </c>
      <c r="CE303">
        <v>66699800</v>
      </c>
      <c r="CF303">
        <v>90416300</v>
      </c>
      <c r="CG303">
        <v>55801600</v>
      </c>
      <c r="CH303">
        <v>61480400</v>
      </c>
      <c r="CI303">
        <v>88397700</v>
      </c>
      <c r="CJ303">
        <v>65279200</v>
      </c>
      <c r="CK303">
        <v>37841400</v>
      </c>
      <c r="CL303">
        <v>61520900</v>
      </c>
      <c r="CM303">
        <v>61472200</v>
      </c>
      <c r="CN303">
        <v>65276600</v>
      </c>
      <c r="CO303">
        <v>81989300</v>
      </c>
      <c r="CP303">
        <v>65809600</v>
      </c>
      <c r="CQ303">
        <v>69306700</v>
      </c>
      <c r="CR303">
        <v>54729500</v>
      </c>
      <c r="CS303">
        <v>54841900</v>
      </c>
      <c r="CT303">
        <v>58957600</v>
      </c>
      <c r="CU303">
        <v>54340000</v>
      </c>
      <c r="CV303">
        <v>89745400</v>
      </c>
      <c r="CW303">
        <v>55989400</v>
      </c>
      <c r="CX303">
        <v>52474600</v>
      </c>
      <c r="CY303">
        <v>41228300</v>
      </c>
      <c r="CZ303">
        <v>34851200</v>
      </c>
      <c r="DA303">
        <v>44833500</v>
      </c>
      <c r="DB303">
        <v>38526500</v>
      </c>
      <c r="DC303">
        <v>32260300</v>
      </c>
      <c r="DD303">
        <v>46281700</v>
      </c>
      <c r="DE303">
        <v>53620300</v>
      </c>
      <c r="DF303">
        <v>47373600</v>
      </c>
      <c r="DG303">
        <v>45187400</v>
      </c>
      <c r="DH303">
        <v>43679700</v>
      </c>
      <c r="DI303">
        <v>45074000</v>
      </c>
      <c r="DJ303">
        <v>68185100</v>
      </c>
      <c r="DK303">
        <v>45043100</v>
      </c>
      <c r="DL303">
        <v>41470200</v>
      </c>
      <c r="DM303">
        <v>43394700</v>
      </c>
      <c r="DN303">
        <v>29904600</v>
      </c>
      <c r="DO303">
        <v>27988000</v>
      </c>
      <c r="DP303">
        <v>39464800</v>
      </c>
      <c r="DQ303">
        <v>28958800</v>
      </c>
      <c r="DR303">
        <v>28651600</v>
      </c>
      <c r="DS303">
        <v>39361500</v>
      </c>
      <c r="DT303">
        <v>35945100</v>
      </c>
      <c r="DU303">
        <v>29341500</v>
      </c>
      <c r="DV303">
        <v>45876700</v>
      </c>
      <c r="DW303">
        <v>37887800</v>
      </c>
      <c r="DX303">
        <v>49141400</v>
      </c>
      <c r="DY303">
        <v>56381200</v>
      </c>
      <c r="DZ303">
        <v>48844000</v>
      </c>
      <c r="EA303">
        <v>39188100</v>
      </c>
      <c r="EB303">
        <v>36890134</v>
      </c>
      <c r="EC303">
        <v>33336450</v>
      </c>
      <c r="ED303">
        <v>28612127</v>
      </c>
      <c r="EE303">
        <v>42543904</v>
      </c>
      <c r="EF303">
        <v>32407961</v>
      </c>
      <c r="EG303">
        <v>29928162</v>
      </c>
      <c r="EH303">
        <v>46137095</v>
      </c>
      <c r="EI303">
        <v>39383566</v>
      </c>
      <c r="EJ303">
        <v>35071609</v>
      </c>
      <c r="EK303">
        <v>47801797</v>
      </c>
      <c r="EL303">
        <v>27771124</v>
      </c>
      <c r="EM303">
        <v>42835363</v>
      </c>
      <c r="EN303">
        <v>35910071</v>
      </c>
      <c r="EO303">
        <v>23872012</v>
      </c>
      <c r="EP303">
        <v>25911045</v>
      </c>
      <c r="EQ303">
        <v>30750685</v>
      </c>
      <c r="ER303">
        <v>21853196</v>
      </c>
      <c r="ES303">
        <v>18169497</v>
      </c>
      <c r="ET303">
        <v>32084473</v>
      </c>
      <c r="EU303">
        <v>30945409</v>
      </c>
      <c r="EV303">
        <v>31462968</v>
      </c>
      <c r="EW303">
        <v>39161297</v>
      </c>
      <c r="EX303">
        <v>32711463</v>
      </c>
      <c r="EY303">
        <v>43570243</v>
      </c>
      <c r="EZ303">
        <v>18350477</v>
      </c>
      <c r="FA303">
        <v>17209065</v>
      </c>
      <c r="FB303">
        <v>39464299</v>
      </c>
      <c r="FC303">
        <v>30975512</v>
      </c>
      <c r="FD303">
        <v>30058522</v>
      </c>
      <c r="FE303">
        <v>25921566</v>
      </c>
      <c r="FF303">
        <v>47655148</v>
      </c>
      <c r="FG303">
        <v>43652023</v>
      </c>
      <c r="FH303">
        <v>27289787</v>
      </c>
      <c r="FI303">
        <v>20744166</v>
      </c>
      <c r="FJ303">
        <v>19932185</v>
      </c>
      <c r="FK303">
        <v>22860784</v>
      </c>
      <c r="FL303">
        <v>17737477</v>
      </c>
      <c r="FM303">
        <v>21010586</v>
      </c>
      <c r="FN303">
        <v>25703977</v>
      </c>
      <c r="FO303">
        <v>19329676</v>
      </c>
      <c r="FP303">
        <v>42777583</v>
      </c>
      <c r="FQ303">
        <v>29640364</v>
      </c>
      <c r="FR303">
        <v>23213586</v>
      </c>
      <c r="FS303">
        <v>23342239</v>
      </c>
      <c r="FT303">
        <v>23843119</v>
      </c>
      <c r="FU303">
        <v>18807393</v>
      </c>
      <c r="FV303">
        <v>17702509</v>
      </c>
      <c r="FW303">
        <v>19757950</v>
      </c>
      <c r="FX303">
        <v>20310475</v>
      </c>
      <c r="FY303">
        <v>22332481</v>
      </c>
      <c r="FZ303">
        <v>19150980</v>
      </c>
      <c r="GA303">
        <v>21557713</v>
      </c>
      <c r="GB303">
        <v>23902686</v>
      </c>
      <c r="GC303">
        <v>16233071</v>
      </c>
      <c r="GD303">
        <v>25137500</v>
      </c>
      <c r="GE303">
        <v>18691692</v>
      </c>
      <c r="GF303">
        <v>23385294</v>
      </c>
      <c r="GG303">
        <v>21938743</v>
      </c>
      <c r="GH303">
        <v>20891055</v>
      </c>
      <c r="GI303">
        <v>26258232</v>
      </c>
      <c r="GJ303">
        <v>28194509</v>
      </c>
      <c r="GK303">
        <v>21305750</v>
      </c>
      <c r="GL303">
        <v>26580607</v>
      </c>
      <c r="GM303">
        <v>22745587</v>
      </c>
      <c r="GN303">
        <v>32683046</v>
      </c>
      <c r="GO303">
        <v>31429155</v>
      </c>
      <c r="GP303">
        <v>25762060</v>
      </c>
      <c r="GQ303">
        <v>20657438</v>
      </c>
      <c r="GR303">
        <v>30098411</v>
      </c>
      <c r="GS303">
        <v>26741568</v>
      </c>
      <c r="GT303">
        <v>20413441</v>
      </c>
      <c r="GU303">
        <v>33728675</v>
      </c>
      <c r="GV303">
        <v>25017851</v>
      </c>
      <c r="GW303">
        <v>21971926</v>
      </c>
      <c r="GX303">
        <v>34692062</v>
      </c>
      <c r="GY303">
        <v>29940052</v>
      </c>
      <c r="GZ303">
        <v>23978177</v>
      </c>
      <c r="HA303">
        <v>19760318</v>
      </c>
      <c r="HB303">
        <v>31571168</v>
      </c>
      <c r="HC303">
        <v>18414091</v>
      </c>
      <c r="HD303">
        <v>26669311</v>
      </c>
      <c r="HE303">
        <v>26976537</v>
      </c>
      <c r="HF303">
        <v>18983188</v>
      </c>
      <c r="HG303">
        <v>23547037</v>
      </c>
      <c r="HH303">
        <v>24776213</v>
      </c>
      <c r="HI303">
        <v>18148357</v>
      </c>
      <c r="HJ303">
        <v>21194656</v>
      </c>
      <c r="HK303">
        <v>20965065</v>
      </c>
      <c r="HL303">
        <v>18915529</v>
      </c>
      <c r="HM303">
        <v>16295251</v>
      </c>
      <c r="HN303">
        <v>23108606</v>
      </c>
      <c r="HO303">
        <v>15889785</v>
      </c>
      <c r="HP303">
        <v>18223138</v>
      </c>
      <c r="HQ303">
        <v>20076288</v>
      </c>
      <c r="HR303">
        <v>12722744</v>
      </c>
      <c r="HS303">
        <v>15945693</v>
      </c>
      <c r="HT303">
        <v>15288164</v>
      </c>
      <c r="HU303">
        <v>17250763</v>
      </c>
      <c r="HV303">
        <v>21569004</v>
      </c>
      <c r="HW303">
        <v>24864759</v>
      </c>
      <c r="HX303">
        <v>19333171</v>
      </c>
      <c r="HY303">
        <v>15354300</v>
      </c>
      <c r="HZ303">
        <v>21681271</v>
      </c>
      <c r="IA303">
        <v>11916431</v>
      </c>
      <c r="IB303">
        <v>17716309</v>
      </c>
      <c r="IC303">
        <v>12958201</v>
      </c>
      <c r="ID303">
        <v>11254737</v>
      </c>
      <c r="IE303">
        <v>15035851</v>
      </c>
      <c r="IF303">
        <v>11978089</v>
      </c>
      <c r="IG303">
        <v>10145391</v>
      </c>
      <c r="IH303">
        <v>12876855</v>
      </c>
      <c r="II303">
        <v>14359121</v>
      </c>
      <c r="IJ303">
        <v>11901808</v>
      </c>
      <c r="IK303">
        <v>11497357</v>
      </c>
      <c r="IL303">
        <v>22044585</v>
      </c>
      <c r="IM303">
        <v>13404018</v>
      </c>
      <c r="IN303">
        <v>12948265</v>
      </c>
      <c r="IO303">
        <v>14106661</v>
      </c>
      <c r="IP303">
        <v>10671843</v>
      </c>
      <c r="IQ303">
        <v>11739455</v>
      </c>
      <c r="IR303">
        <v>11517941</v>
      </c>
      <c r="IS303">
        <v>9655265</v>
      </c>
      <c r="IT303">
        <v>14291308</v>
      </c>
      <c r="IU303">
        <v>16901267</v>
      </c>
      <c r="IV303">
        <v>13191445</v>
      </c>
      <c r="IW303">
        <v>12884550</v>
      </c>
      <c r="IX303">
        <v>25337046</v>
      </c>
      <c r="IY303">
        <v>12193135</v>
      </c>
      <c r="IZ303">
        <v>13448023</v>
      </c>
      <c r="JA303">
        <v>15616833</v>
      </c>
      <c r="JB303">
        <v>9876680</v>
      </c>
      <c r="JC303">
        <v>11013776</v>
      </c>
      <c r="JD303">
        <v>11893537</v>
      </c>
      <c r="JE303">
        <v>10263983</v>
      </c>
      <c r="JF303">
        <v>14819014</v>
      </c>
      <c r="JG303">
        <v>19333922</v>
      </c>
      <c r="JH303">
        <v>16245531</v>
      </c>
      <c r="JI303">
        <v>12723427</v>
      </c>
      <c r="JJ303">
        <v>22300892</v>
      </c>
      <c r="JK303">
        <v>13166337</v>
      </c>
      <c r="JL303">
        <v>20119940</v>
      </c>
      <c r="JM303">
        <v>22618520</v>
      </c>
      <c r="JN303">
        <v>15575451</v>
      </c>
      <c r="JO303">
        <v>14560727</v>
      </c>
      <c r="JP303">
        <v>16110442</v>
      </c>
      <c r="JQ303">
        <v>15704832</v>
      </c>
    </row>
    <row r="304" spans="1:277" x14ac:dyDescent="0.25">
      <c r="A304" s="1" t="s">
        <v>153</v>
      </c>
      <c r="B304" t="s">
        <v>1157</v>
      </c>
      <c r="C304" t="s">
        <v>1198</v>
      </c>
      <c r="D304" s="2">
        <f>_xll.BDH(A304, "volume", B304, C304, "Direction", "H", "Period", "M","cols=108;rows=2")</f>
        <v>36556</v>
      </c>
      <c r="E304" s="2">
        <v>36585</v>
      </c>
      <c r="F304" s="2">
        <v>36616</v>
      </c>
      <c r="G304" s="2">
        <v>36644</v>
      </c>
      <c r="H304" s="2">
        <v>36677</v>
      </c>
      <c r="I304" s="2">
        <v>36707</v>
      </c>
      <c r="J304" s="2">
        <v>36738</v>
      </c>
      <c r="K304" s="2">
        <v>36769</v>
      </c>
      <c r="L304" s="2">
        <v>36798</v>
      </c>
      <c r="M304" s="2">
        <v>36830</v>
      </c>
      <c r="N304" s="2">
        <v>36860</v>
      </c>
      <c r="O304" s="2">
        <v>36889</v>
      </c>
      <c r="P304" s="2">
        <v>36922</v>
      </c>
      <c r="Q304" s="2">
        <v>36950</v>
      </c>
      <c r="R304" s="2">
        <v>36980</v>
      </c>
      <c r="S304" s="2">
        <v>37011</v>
      </c>
      <c r="T304" s="2">
        <v>37042</v>
      </c>
      <c r="U304" s="2">
        <v>37071</v>
      </c>
      <c r="V304" s="2">
        <v>37103</v>
      </c>
      <c r="W304" s="2">
        <v>37134</v>
      </c>
      <c r="X304" s="2">
        <v>37162</v>
      </c>
      <c r="Y304" s="2">
        <v>37195</v>
      </c>
      <c r="Z304" s="2">
        <v>37225</v>
      </c>
      <c r="AA304" s="2">
        <v>37256</v>
      </c>
      <c r="AB304" s="2">
        <v>37287</v>
      </c>
      <c r="AC304" s="2">
        <v>37315</v>
      </c>
      <c r="AD304" s="2">
        <v>37344</v>
      </c>
      <c r="AE304" s="2">
        <v>37376</v>
      </c>
      <c r="AF304" s="2">
        <v>37407</v>
      </c>
      <c r="AG304" s="2">
        <v>37435</v>
      </c>
      <c r="AH304" s="2">
        <v>37468</v>
      </c>
      <c r="AI304" s="2">
        <v>37498</v>
      </c>
      <c r="AJ304" s="2">
        <v>37529</v>
      </c>
      <c r="AK304" s="2">
        <v>37560</v>
      </c>
      <c r="AL304" s="2">
        <v>37589</v>
      </c>
      <c r="AM304" s="2">
        <v>37621</v>
      </c>
      <c r="AN304" s="2">
        <v>37652</v>
      </c>
      <c r="AO304" s="2">
        <v>37680</v>
      </c>
      <c r="AP304" s="2">
        <v>37711</v>
      </c>
      <c r="AQ304" s="2">
        <v>37741</v>
      </c>
      <c r="AR304" s="2">
        <v>37771</v>
      </c>
      <c r="AS304" s="2">
        <v>37802</v>
      </c>
      <c r="AT304" s="2">
        <v>37833</v>
      </c>
      <c r="AU304" s="2">
        <v>37862</v>
      </c>
      <c r="AV304" s="2">
        <v>37894</v>
      </c>
      <c r="AW304" s="2">
        <v>37925</v>
      </c>
      <c r="AX304" s="2">
        <v>37953</v>
      </c>
      <c r="AY304" s="2">
        <v>37986</v>
      </c>
      <c r="AZ304" s="2">
        <v>38016</v>
      </c>
      <c r="BA304" s="2">
        <v>38044</v>
      </c>
      <c r="BB304" s="2">
        <v>38077</v>
      </c>
      <c r="BC304" s="2">
        <v>38107</v>
      </c>
      <c r="BD304" s="2">
        <v>38138</v>
      </c>
      <c r="BE304" s="2">
        <v>38168</v>
      </c>
      <c r="BF304" s="2">
        <v>38198</v>
      </c>
      <c r="BG304" s="2">
        <v>38230</v>
      </c>
      <c r="BH304" s="2">
        <v>38260</v>
      </c>
      <c r="BI304" s="2">
        <v>38289</v>
      </c>
      <c r="BJ304" s="2">
        <v>38321</v>
      </c>
      <c r="BK304" s="2">
        <v>38352</v>
      </c>
      <c r="BL304" s="2">
        <v>38383</v>
      </c>
      <c r="BM304" s="2">
        <v>38411</v>
      </c>
      <c r="BN304" s="2">
        <v>38442</v>
      </c>
      <c r="BO304" s="2">
        <v>38471</v>
      </c>
      <c r="BP304" s="2">
        <v>38503</v>
      </c>
      <c r="BQ304" s="2">
        <v>38533</v>
      </c>
      <c r="BR304" s="2">
        <v>38562</v>
      </c>
      <c r="BS304" s="2">
        <v>38595</v>
      </c>
      <c r="BT304" s="2">
        <v>38625</v>
      </c>
      <c r="BU304" s="2">
        <v>38656</v>
      </c>
      <c r="BV304" s="2">
        <v>38686</v>
      </c>
      <c r="BW304" s="2">
        <v>38716</v>
      </c>
      <c r="BX304" s="2">
        <v>38748</v>
      </c>
      <c r="BY304" s="2">
        <v>38776</v>
      </c>
      <c r="BZ304" s="2">
        <v>38807</v>
      </c>
      <c r="CA304" s="2">
        <v>38835</v>
      </c>
      <c r="CB304" s="2">
        <v>38868</v>
      </c>
      <c r="CC304" s="2">
        <v>38898</v>
      </c>
      <c r="CD304" s="2">
        <v>38929</v>
      </c>
      <c r="CE304" s="2">
        <v>38960</v>
      </c>
      <c r="CF304" s="2">
        <v>38989</v>
      </c>
      <c r="CG304" s="2">
        <v>39021</v>
      </c>
      <c r="CH304" s="2">
        <v>39051</v>
      </c>
      <c r="CI304" s="2">
        <v>39080</v>
      </c>
      <c r="CJ304" s="2">
        <v>39113</v>
      </c>
      <c r="CK304" s="2">
        <v>39141</v>
      </c>
      <c r="CL304" s="2">
        <v>39171</v>
      </c>
      <c r="CM304" s="2">
        <v>39202</v>
      </c>
      <c r="CN304" s="2">
        <v>39233</v>
      </c>
      <c r="CO304" s="2">
        <v>39262</v>
      </c>
      <c r="CP304" s="2">
        <v>39294</v>
      </c>
      <c r="CQ304" s="2">
        <v>39325</v>
      </c>
      <c r="CR304" s="2">
        <v>39353</v>
      </c>
      <c r="CS304" s="2">
        <v>39386</v>
      </c>
      <c r="CT304" s="2">
        <v>39416</v>
      </c>
      <c r="CU304" s="2">
        <v>39447</v>
      </c>
      <c r="CV304" s="2">
        <v>39478</v>
      </c>
      <c r="CW304" s="2">
        <v>39507</v>
      </c>
      <c r="CX304" s="2">
        <v>39538</v>
      </c>
      <c r="CY304" s="2">
        <v>39568</v>
      </c>
      <c r="CZ304" s="2">
        <v>39598</v>
      </c>
      <c r="DA304" s="2">
        <v>39629</v>
      </c>
      <c r="DB304" s="2">
        <v>39660</v>
      </c>
      <c r="DC304" s="2">
        <v>39689</v>
      </c>
      <c r="DD304" s="2">
        <v>39721</v>
      </c>
      <c r="DE304" s="2">
        <v>39752</v>
      </c>
      <c r="DF304" s="2">
        <v>39780</v>
      </c>
      <c r="DG304" s="2">
        <v>39813</v>
      </c>
    </row>
    <row r="305" spans="1:277" x14ac:dyDescent="0.25">
      <c r="A305" s="4"/>
      <c r="D305" s="3">
        <v>4698400</v>
      </c>
      <c r="E305">
        <v>5316800</v>
      </c>
      <c r="F305">
        <v>15931100</v>
      </c>
      <c r="G305">
        <v>7469600</v>
      </c>
      <c r="H305">
        <v>5581300</v>
      </c>
      <c r="I305">
        <v>5054300</v>
      </c>
      <c r="J305">
        <v>5133700</v>
      </c>
      <c r="K305">
        <v>5417700</v>
      </c>
      <c r="L305">
        <v>4840200</v>
      </c>
      <c r="M305">
        <v>4225100</v>
      </c>
      <c r="N305">
        <v>3499800</v>
      </c>
      <c r="O305">
        <v>6020200</v>
      </c>
      <c r="P305">
        <v>9944100</v>
      </c>
      <c r="Q305">
        <v>10138900</v>
      </c>
      <c r="R305">
        <v>9914600</v>
      </c>
      <c r="S305">
        <v>7686300</v>
      </c>
      <c r="T305">
        <v>10896400</v>
      </c>
      <c r="U305">
        <v>10216900</v>
      </c>
      <c r="V305">
        <v>5823400</v>
      </c>
      <c r="W305">
        <v>6411000</v>
      </c>
      <c r="X305">
        <v>6830000</v>
      </c>
      <c r="Y305">
        <v>9272700</v>
      </c>
      <c r="Z305">
        <v>8089500</v>
      </c>
      <c r="AA305">
        <v>7511400</v>
      </c>
      <c r="AB305">
        <v>9851000</v>
      </c>
      <c r="AC305">
        <v>12885000</v>
      </c>
      <c r="AD305">
        <v>10003000</v>
      </c>
      <c r="AE305">
        <v>11855500</v>
      </c>
      <c r="AF305">
        <v>8950900</v>
      </c>
      <c r="AG305">
        <v>7273400</v>
      </c>
      <c r="AH305">
        <v>17806900</v>
      </c>
      <c r="AI305">
        <v>10142400</v>
      </c>
      <c r="AJ305">
        <v>6900700</v>
      </c>
      <c r="AK305">
        <v>14430900</v>
      </c>
      <c r="AL305">
        <v>8480800</v>
      </c>
      <c r="AM305">
        <v>7667800</v>
      </c>
      <c r="AN305">
        <v>8421300</v>
      </c>
      <c r="AO305">
        <v>6258300</v>
      </c>
      <c r="AP305">
        <v>10659600</v>
      </c>
      <c r="AQ305">
        <v>9435100</v>
      </c>
      <c r="AR305">
        <v>8172500</v>
      </c>
      <c r="AS305">
        <v>10784300</v>
      </c>
      <c r="AT305">
        <v>11943200</v>
      </c>
      <c r="AU305">
        <v>7056600</v>
      </c>
      <c r="AV305">
        <v>8865600</v>
      </c>
      <c r="AW305">
        <v>9698500</v>
      </c>
      <c r="AX305">
        <v>6743200</v>
      </c>
      <c r="AY305">
        <v>8162300</v>
      </c>
      <c r="AZ305">
        <v>10535000</v>
      </c>
      <c r="BA305">
        <v>10702800</v>
      </c>
      <c r="BB305">
        <v>14453500</v>
      </c>
      <c r="BC305">
        <v>14319100</v>
      </c>
      <c r="BD305">
        <v>15510900</v>
      </c>
      <c r="BE305">
        <v>11222200</v>
      </c>
      <c r="BF305">
        <v>18181300</v>
      </c>
      <c r="BG305">
        <v>11088600</v>
      </c>
      <c r="BH305">
        <v>13447100</v>
      </c>
      <c r="BI305">
        <v>13804700</v>
      </c>
      <c r="BJ305">
        <v>10870500</v>
      </c>
      <c r="BK305">
        <v>11665100</v>
      </c>
      <c r="BL305">
        <v>13644100</v>
      </c>
      <c r="BM305">
        <v>15695000</v>
      </c>
      <c r="BN305">
        <v>12054500</v>
      </c>
      <c r="BO305">
        <v>23665500</v>
      </c>
      <c r="BP305">
        <v>10902600</v>
      </c>
      <c r="BQ305">
        <v>12083300</v>
      </c>
      <c r="BR305">
        <v>17212700</v>
      </c>
      <c r="BS305">
        <v>12072500</v>
      </c>
      <c r="BT305">
        <v>21706500</v>
      </c>
      <c r="BU305">
        <v>18057000</v>
      </c>
      <c r="BV305">
        <v>10402400</v>
      </c>
      <c r="BW305">
        <v>15038200</v>
      </c>
      <c r="BX305">
        <v>19383000</v>
      </c>
      <c r="BY305">
        <v>13410300</v>
      </c>
      <c r="BZ305">
        <v>14218500</v>
      </c>
      <c r="CA305">
        <v>14727200</v>
      </c>
      <c r="CB305">
        <v>16922900</v>
      </c>
      <c r="CC305">
        <v>15770400</v>
      </c>
      <c r="CD305">
        <v>21940300</v>
      </c>
      <c r="CE305">
        <v>13225500</v>
      </c>
      <c r="CF305">
        <v>11776200</v>
      </c>
      <c r="CG305">
        <v>11816700</v>
      </c>
      <c r="CH305">
        <v>11481600</v>
      </c>
      <c r="CI305">
        <v>8922500</v>
      </c>
      <c r="CJ305">
        <v>16031600</v>
      </c>
      <c r="CK305">
        <v>15062500</v>
      </c>
      <c r="CL305">
        <v>13758300</v>
      </c>
      <c r="CM305">
        <v>17291400</v>
      </c>
      <c r="CN305">
        <v>11253800</v>
      </c>
      <c r="CO305">
        <v>11004800</v>
      </c>
      <c r="CP305">
        <v>16802200</v>
      </c>
      <c r="CQ305">
        <v>20986200</v>
      </c>
      <c r="CR305">
        <v>12917700</v>
      </c>
      <c r="CS305">
        <v>15217500</v>
      </c>
      <c r="CT305">
        <v>16660600</v>
      </c>
      <c r="CU305">
        <v>12744200</v>
      </c>
      <c r="CV305">
        <v>20718600</v>
      </c>
      <c r="CW305">
        <v>16167900</v>
      </c>
      <c r="CX305">
        <v>13138400</v>
      </c>
      <c r="CY305">
        <v>14812200</v>
      </c>
      <c r="CZ305">
        <v>14586500</v>
      </c>
      <c r="DA305">
        <v>34266300</v>
      </c>
      <c r="DB305">
        <v>23957100</v>
      </c>
      <c r="DC305">
        <v>11768900</v>
      </c>
      <c r="DD305">
        <v>13300000</v>
      </c>
      <c r="DE305">
        <v>23617700</v>
      </c>
      <c r="DF305">
        <v>13899100</v>
      </c>
      <c r="DG305">
        <v>13974100</v>
      </c>
    </row>
    <row r="306" spans="1:277" x14ac:dyDescent="0.25">
      <c r="A306" s="1" t="s">
        <v>154</v>
      </c>
      <c r="B306" t="s">
        <v>1157</v>
      </c>
      <c r="C306" t="s">
        <v>1196</v>
      </c>
      <c r="D306" s="2">
        <f>_xll.BDH(A306, "volume", B306, C306, "Direction", "H", "Period", "M","cols=216;rows=2")</f>
        <v>36556</v>
      </c>
      <c r="E306" s="2">
        <v>36585</v>
      </c>
      <c r="F306" s="2">
        <v>36616</v>
      </c>
      <c r="G306" s="2">
        <v>36644</v>
      </c>
      <c r="H306" s="2">
        <v>36677</v>
      </c>
      <c r="I306" s="2">
        <v>36707</v>
      </c>
      <c r="J306" s="2">
        <v>36738</v>
      </c>
      <c r="K306" s="2">
        <v>36769</v>
      </c>
      <c r="L306" s="2">
        <v>36798</v>
      </c>
      <c r="M306" s="2">
        <v>36830</v>
      </c>
      <c r="N306" s="2">
        <v>36860</v>
      </c>
      <c r="O306" s="2">
        <v>36889</v>
      </c>
      <c r="P306" s="2">
        <v>36922</v>
      </c>
      <c r="Q306" s="2">
        <v>36950</v>
      </c>
      <c r="R306" s="2">
        <v>36980</v>
      </c>
      <c r="S306" s="2">
        <v>37011</v>
      </c>
      <c r="T306" s="2">
        <v>37042</v>
      </c>
      <c r="U306" s="2">
        <v>37071</v>
      </c>
      <c r="V306" s="2">
        <v>37103</v>
      </c>
      <c r="W306" s="2">
        <v>37134</v>
      </c>
      <c r="X306" s="2">
        <v>37162</v>
      </c>
      <c r="Y306" s="2">
        <v>37195</v>
      </c>
      <c r="Z306" s="2">
        <v>37225</v>
      </c>
      <c r="AA306" s="2">
        <v>37256</v>
      </c>
      <c r="AB306" s="2">
        <v>37287</v>
      </c>
      <c r="AC306" s="2">
        <v>37315</v>
      </c>
      <c r="AD306" s="2">
        <v>37344</v>
      </c>
      <c r="AE306" s="2">
        <v>37376</v>
      </c>
      <c r="AF306" s="2">
        <v>37407</v>
      </c>
      <c r="AG306" s="2">
        <v>37435</v>
      </c>
      <c r="AH306" s="2">
        <v>37468</v>
      </c>
      <c r="AI306" s="2">
        <v>37498</v>
      </c>
      <c r="AJ306" s="2">
        <v>37529</v>
      </c>
      <c r="AK306" s="2">
        <v>37560</v>
      </c>
      <c r="AL306" s="2">
        <v>37589</v>
      </c>
      <c r="AM306" s="2">
        <v>37621</v>
      </c>
      <c r="AN306" s="2">
        <v>37652</v>
      </c>
      <c r="AO306" s="2">
        <v>37680</v>
      </c>
      <c r="AP306" s="2">
        <v>37711</v>
      </c>
      <c r="AQ306" s="2">
        <v>37741</v>
      </c>
      <c r="AR306" s="2">
        <v>37771</v>
      </c>
      <c r="AS306" s="2">
        <v>37802</v>
      </c>
      <c r="AT306" s="2">
        <v>37833</v>
      </c>
      <c r="AU306" s="2">
        <v>37862</v>
      </c>
      <c r="AV306" s="2">
        <v>37894</v>
      </c>
      <c r="AW306" s="2">
        <v>37925</v>
      </c>
      <c r="AX306" s="2">
        <v>37953</v>
      </c>
      <c r="AY306" s="2">
        <v>37986</v>
      </c>
      <c r="AZ306" s="2">
        <v>38016</v>
      </c>
      <c r="BA306" s="2">
        <v>38044</v>
      </c>
      <c r="BB306" s="2">
        <v>38077</v>
      </c>
      <c r="BC306" s="2">
        <v>38107</v>
      </c>
      <c r="BD306" s="2">
        <v>38138</v>
      </c>
      <c r="BE306" s="2">
        <v>38168</v>
      </c>
      <c r="BF306" s="2">
        <v>38198</v>
      </c>
      <c r="BG306" s="2">
        <v>38230</v>
      </c>
      <c r="BH306" s="2">
        <v>38260</v>
      </c>
      <c r="BI306" s="2">
        <v>38289</v>
      </c>
      <c r="BJ306" s="2">
        <v>38321</v>
      </c>
      <c r="BK306" s="2">
        <v>38352</v>
      </c>
      <c r="BL306" s="2">
        <v>38383</v>
      </c>
      <c r="BM306" s="2">
        <v>38411</v>
      </c>
      <c r="BN306" s="2">
        <v>38442</v>
      </c>
      <c r="BO306" s="2">
        <v>38471</v>
      </c>
      <c r="BP306" s="2">
        <v>38503</v>
      </c>
      <c r="BQ306" s="2">
        <v>38533</v>
      </c>
      <c r="BR306" s="2">
        <v>38562</v>
      </c>
      <c r="BS306" s="2">
        <v>38595</v>
      </c>
      <c r="BT306" s="2">
        <v>38625</v>
      </c>
      <c r="BU306" s="2">
        <v>38656</v>
      </c>
      <c r="BV306" s="2">
        <v>38686</v>
      </c>
      <c r="BW306" s="2">
        <v>38716</v>
      </c>
      <c r="BX306" s="2">
        <v>38748</v>
      </c>
      <c r="BY306" s="2">
        <v>38776</v>
      </c>
      <c r="BZ306" s="2">
        <v>38807</v>
      </c>
      <c r="CA306" s="2">
        <v>38835</v>
      </c>
      <c r="CB306" s="2">
        <v>38868</v>
      </c>
      <c r="CC306" s="2">
        <v>38898</v>
      </c>
      <c r="CD306" s="2">
        <v>38929</v>
      </c>
      <c r="CE306" s="2">
        <v>38960</v>
      </c>
      <c r="CF306" s="2">
        <v>38989</v>
      </c>
      <c r="CG306" s="2">
        <v>39021</v>
      </c>
      <c r="CH306" s="2">
        <v>39051</v>
      </c>
      <c r="CI306" s="2">
        <v>39080</v>
      </c>
      <c r="CJ306" s="2">
        <v>39113</v>
      </c>
      <c r="CK306" s="2">
        <v>39141</v>
      </c>
      <c r="CL306" s="2">
        <v>39171</v>
      </c>
      <c r="CM306" s="2">
        <v>39202</v>
      </c>
      <c r="CN306" s="2">
        <v>39233</v>
      </c>
      <c r="CO306" s="2">
        <v>39262</v>
      </c>
      <c r="CP306" s="2">
        <v>39294</v>
      </c>
      <c r="CQ306" s="2">
        <v>39325</v>
      </c>
      <c r="CR306" s="2">
        <v>39353</v>
      </c>
      <c r="CS306" s="2">
        <v>39386</v>
      </c>
      <c r="CT306" s="2">
        <v>39416</v>
      </c>
      <c r="CU306" s="2">
        <v>39447</v>
      </c>
      <c r="CV306" s="2">
        <v>39478</v>
      </c>
      <c r="CW306" s="2">
        <v>39507</v>
      </c>
      <c r="CX306" s="2">
        <v>39538</v>
      </c>
      <c r="CY306" s="2">
        <v>39568</v>
      </c>
      <c r="CZ306" s="2">
        <v>39598</v>
      </c>
      <c r="DA306" s="2">
        <v>39629</v>
      </c>
      <c r="DB306" s="2">
        <v>39660</v>
      </c>
      <c r="DC306" s="2">
        <v>39689</v>
      </c>
      <c r="DD306" s="2">
        <v>39721</v>
      </c>
      <c r="DE306" s="2">
        <v>39752</v>
      </c>
      <c r="DF306" s="2">
        <v>39780</v>
      </c>
      <c r="DG306" s="2">
        <v>39813</v>
      </c>
      <c r="DH306" s="2">
        <v>39843</v>
      </c>
      <c r="DI306" s="2">
        <v>39871</v>
      </c>
      <c r="DJ306" s="2">
        <v>39903</v>
      </c>
      <c r="DK306" s="2">
        <v>39933</v>
      </c>
      <c r="DL306" s="2">
        <v>39962</v>
      </c>
      <c r="DM306" s="2">
        <v>39994</v>
      </c>
      <c r="DN306" s="2">
        <v>40025</v>
      </c>
      <c r="DO306" s="2">
        <v>40056</v>
      </c>
      <c r="DP306" s="2">
        <v>40086</v>
      </c>
      <c r="DQ306" s="2">
        <v>40116</v>
      </c>
      <c r="DR306" s="2">
        <v>40147</v>
      </c>
      <c r="DS306" s="2">
        <v>40178</v>
      </c>
      <c r="DT306" s="2">
        <v>40207</v>
      </c>
      <c r="DU306" s="2">
        <v>40235</v>
      </c>
      <c r="DV306" s="2">
        <v>40268</v>
      </c>
      <c r="DW306" s="2">
        <v>40298</v>
      </c>
      <c r="DX306" s="2">
        <v>40329</v>
      </c>
      <c r="DY306" s="2">
        <v>40359</v>
      </c>
      <c r="DZ306" s="2">
        <v>40389</v>
      </c>
      <c r="EA306" s="2">
        <v>40421</v>
      </c>
      <c r="EB306" s="2">
        <v>40451</v>
      </c>
      <c r="EC306" s="2">
        <v>40480</v>
      </c>
      <c r="ED306" s="2">
        <v>40512</v>
      </c>
      <c r="EE306" s="2">
        <v>40543</v>
      </c>
      <c r="EF306" s="2">
        <v>40574</v>
      </c>
      <c r="EG306" s="2">
        <v>40602</v>
      </c>
      <c r="EH306" s="2">
        <v>40633</v>
      </c>
      <c r="EI306" s="2">
        <v>40662</v>
      </c>
      <c r="EJ306" s="2">
        <v>40694</v>
      </c>
      <c r="EK306" s="2">
        <v>40724</v>
      </c>
      <c r="EL306" s="2">
        <v>40753</v>
      </c>
      <c r="EM306" s="2">
        <v>40786</v>
      </c>
      <c r="EN306" s="2">
        <v>40816</v>
      </c>
      <c r="EO306" s="2">
        <v>40847</v>
      </c>
      <c r="EP306" s="2">
        <v>40877</v>
      </c>
      <c r="EQ306" s="2">
        <v>40907</v>
      </c>
      <c r="ER306" s="2">
        <v>40939</v>
      </c>
      <c r="ES306" s="2">
        <v>40968</v>
      </c>
      <c r="ET306" s="2">
        <v>40998</v>
      </c>
      <c r="EU306" s="2">
        <v>41029</v>
      </c>
      <c r="EV306" s="2">
        <v>41060</v>
      </c>
      <c r="EW306" s="2">
        <v>41089</v>
      </c>
      <c r="EX306" s="2">
        <v>41121</v>
      </c>
      <c r="EY306" s="2">
        <v>41152</v>
      </c>
      <c r="EZ306" s="2">
        <v>41180</v>
      </c>
      <c r="FA306" s="2">
        <v>41213</v>
      </c>
      <c r="FB306" s="2">
        <v>41243</v>
      </c>
      <c r="FC306" s="2">
        <v>41274</v>
      </c>
      <c r="FD306" s="2">
        <v>41305</v>
      </c>
      <c r="FE306" s="2">
        <v>41333</v>
      </c>
      <c r="FF306" s="2">
        <v>41362</v>
      </c>
      <c r="FG306" s="2">
        <v>41394</v>
      </c>
      <c r="FH306" s="2">
        <v>41425</v>
      </c>
      <c r="FI306" s="2">
        <v>41453</v>
      </c>
      <c r="FJ306" s="2">
        <v>41486</v>
      </c>
      <c r="FK306" s="2">
        <v>41516</v>
      </c>
      <c r="FL306" s="2">
        <v>41547</v>
      </c>
      <c r="FM306" s="2">
        <v>41578</v>
      </c>
      <c r="FN306" s="2">
        <v>41607</v>
      </c>
      <c r="FO306" s="2">
        <v>41639</v>
      </c>
      <c r="FP306" s="2">
        <v>41670</v>
      </c>
      <c r="FQ306" s="2">
        <v>41698</v>
      </c>
      <c r="FR306" s="2">
        <v>41729</v>
      </c>
      <c r="FS306" s="2">
        <v>41759</v>
      </c>
      <c r="FT306" s="2">
        <v>41789</v>
      </c>
      <c r="FU306" s="2">
        <v>41820</v>
      </c>
      <c r="FV306" s="2">
        <v>41851</v>
      </c>
      <c r="FW306" s="2">
        <v>41880</v>
      </c>
      <c r="FX306" s="2">
        <v>41912</v>
      </c>
      <c r="FY306" s="2">
        <v>41943</v>
      </c>
      <c r="FZ306" s="2">
        <v>41971</v>
      </c>
      <c r="GA306" s="2">
        <v>42004</v>
      </c>
      <c r="GB306" s="2">
        <v>42034</v>
      </c>
      <c r="GC306" s="2">
        <v>42062</v>
      </c>
      <c r="GD306" s="2">
        <v>42094</v>
      </c>
      <c r="GE306" s="2">
        <v>42124</v>
      </c>
      <c r="GF306" s="2">
        <v>42153</v>
      </c>
      <c r="GG306" s="2">
        <v>42185</v>
      </c>
      <c r="GH306" s="2">
        <v>42216</v>
      </c>
      <c r="GI306" s="2">
        <v>42247</v>
      </c>
      <c r="GJ306" s="2">
        <v>42277</v>
      </c>
      <c r="GK306" s="2">
        <v>42307</v>
      </c>
      <c r="GL306" s="2">
        <v>42338</v>
      </c>
      <c r="GM306" s="2">
        <v>42369</v>
      </c>
      <c r="GN306" s="2">
        <v>42398</v>
      </c>
      <c r="GO306" s="2">
        <v>42429</v>
      </c>
      <c r="GP306" s="2">
        <v>42460</v>
      </c>
      <c r="GQ306" s="2">
        <v>42489</v>
      </c>
      <c r="GR306" s="2">
        <v>42521</v>
      </c>
      <c r="GS306" s="2">
        <v>42551</v>
      </c>
      <c r="GT306" s="2">
        <v>42580</v>
      </c>
      <c r="GU306" s="2">
        <v>42613</v>
      </c>
      <c r="GV306" s="2">
        <v>42643</v>
      </c>
      <c r="GW306" s="2">
        <v>42674</v>
      </c>
      <c r="GX306" s="2">
        <v>42704</v>
      </c>
      <c r="GY306" s="2">
        <v>42734</v>
      </c>
      <c r="GZ306" s="2">
        <v>42766</v>
      </c>
      <c r="HA306" s="2">
        <v>42794</v>
      </c>
      <c r="HB306" s="2">
        <v>42825</v>
      </c>
      <c r="HC306" s="2">
        <v>42853</v>
      </c>
      <c r="HD306" s="2">
        <v>42886</v>
      </c>
      <c r="HE306" s="2">
        <v>42916</v>
      </c>
      <c r="HF306" s="2">
        <v>42947</v>
      </c>
      <c r="HG306" s="2">
        <v>42978</v>
      </c>
      <c r="HH306" s="2">
        <v>43007</v>
      </c>
      <c r="HI306" s="2">
        <v>43039</v>
      </c>
      <c r="HJ306" s="2">
        <v>43069</v>
      </c>
      <c r="HK306" s="2">
        <v>43098</v>
      </c>
    </row>
    <row r="307" spans="1:277" x14ac:dyDescent="0.25">
      <c r="A307" s="4"/>
      <c r="D307" s="3">
        <v>12331600</v>
      </c>
      <c r="E307">
        <v>12100400</v>
      </c>
      <c r="F307">
        <v>14708400</v>
      </c>
      <c r="G307">
        <v>11058000</v>
      </c>
      <c r="H307">
        <v>8249200</v>
      </c>
      <c r="I307">
        <v>11551800</v>
      </c>
      <c r="J307">
        <v>12320400</v>
      </c>
      <c r="K307">
        <v>10735400</v>
      </c>
      <c r="L307">
        <v>11345600</v>
      </c>
      <c r="M307">
        <v>11404600</v>
      </c>
      <c r="N307">
        <v>8675200</v>
      </c>
      <c r="O307">
        <v>11095200</v>
      </c>
      <c r="P307">
        <v>10359200</v>
      </c>
      <c r="Q307">
        <v>7790000</v>
      </c>
      <c r="R307">
        <v>8546600</v>
      </c>
      <c r="S307">
        <v>8428400</v>
      </c>
      <c r="T307">
        <v>20668400</v>
      </c>
      <c r="U307">
        <v>29941400</v>
      </c>
      <c r="V307">
        <v>27283400</v>
      </c>
      <c r="W307">
        <v>21554000</v>
      </c>
      <c r="X307">
        <v>16335200</v>
      </c>
      <c r="Y307">
        <v>12960200</v>
      </c>
      <c r="Z307">
        <v>29133800</v>
      </c>
      <c r="AA307">
        <v>12611800</v>
      </c>
      <c r="AB307">
        <v>107246200</v>
      </c>
      <c r="AC307">
        <v>58254800</v>
      </c>
      <c r="AD307">
        <v>19197000</v>
      </c>
      <c r="AE307">
        <v>18922600</v>
      </c>
      <c r="AF307">
        <v>12415600</v>
      </c>
      <c r="AG307">
        <v>15917400</v>
      </c>
      <c r="AH307">
        <v>20529800</v>
      </c>
      <c r="AI307">
        <v>11554400</v>
      </c>
      <c r="AJ307">
        <v>9658200</v>
      </c>
      <c r="AK307">
        <v>13129000</v>
      </c>
      <c r="AL307">
        <v>11808600</v>
      </c>
      <c r="AM307">
        <v>11153400</v>
      </c>
      <c r="AN307">
        <v>14359800</v>
      </c>
      <c r="AO307">
        <v>8091400</v>
      </c>
      <c r="AP307">
        <v>13033800</v>
      </c>
      <c r="AQ307">
        <v>15532400</v>
      </c>
      <c r="AR307">
        <v>17346400</v>
      </c>
      <c r="AS307">
        <v>15303400</v>
      </c>
      <c r="AT307">
        <v>16322000</v>
      </c>
      <c r="AU307">
        <v>14345200</v>
      </c>
      <c r="AV307">
        <v>11769800</v>
      </c>
      <c r="AW307">
        <v>14395600</v>
      </c>
      <c r="AX307">
        <v>11366400</v>
      </c>
      <c r="AY307">
        <v>13828800</v>
      </c>
      <c r="AZ307">
        <v>13897400</v>
      </c>
      <c r="BA307">
        <v>12981000</v>
      </c>
      <c r="BB307">
        <v>14175200</v>
      </c>
      <c r="BC307">
        <v>17483000</v>
      </c>
      <c r="BD307">
        <v>16145200</v>
      </c>
      <c r="BE307">
        <v>10792800</v>
      </c>
      <c r="BF307">
        <v>15043600</v>
      </c>
      <c r="BG307">
        <v>11204200</v>
      </c>
      <c r="BH307">
        <v>8911100</v>
      </c>
      <c r="BI307">
        <v>13985500</v>
      </c>
      <c r="BJ307">
        <v>8461400</v>
      </c>
      <c r="BK307">
        <v>9893700</v>
      </c>
      <c r="BL307">
        <v>12194600</v>
      </c>
      <c r="BM307">
        <v>8804000</v>
      </c>
      <c r="BN307">
        <v>12272100</v>
      </c>
      <c r="BO307">
        <v>10797700</v>
      </c>
      <c r="BP307">
        <v>9500200</v>
      </c>
      <c r="BQ307">
        <v>12086600</v>
      </c>
      <c r="BR307">
        <v>9155300</v>
      </c>
      <c r="BS307">
        <v>17444800</v>
      </c>
      <c r="BT307">
        <v>10641000</v>
      </c>
      <c r="BU307">
        <v>13698500</v>
      </c>
      <c r="BV307">
        <v>8392600</v>
      </c>
      <c r="BW307">
        <v>11382700</v>
      </c>
      <c r="BX307">
        <v>14505900</v>
      </c>
      <c r="BY307">
        <v>16505400</v>
      </c>
      <c r="BZ307">
        <v>13358500</v>
      </c>
      <c r="CA307">
        <v>14224000</v>
      </c>
      <c r="CB307">
        <v>11840900</v>
      </c>
      <c r="CC307">
        <v>11458200</v>
      </c>
      <c r="CD307">
        <v>13926000</v>
      </c>
      <c r="CE307">
        <v>5965900</v>
      </c>
      <c r="CF307">
        <v>5478200</v>
      </c>
      <c r="CG307">
        <v>10426200</v>
      </c>
      <c r="CH307">
        <v>6944800</v>
      </c>
      <c r="CI307">
        <v>6263800</v>
      </c>
      <c r="CJ307">
        <v>8748400</v>
      </c>
      <c r="CK307">
        <v>6509900</v>
      </c>
      <c r="CL307">
        <v>7183200</v>
      </c>
      <c r="CM307">
        <v>6524600</v>
      </c>
      <c r="CN307">
        <v>5940800</v>
      </c>
      <c r="CO307">
        <v>6186700</v>
      </c>
      <c r="CP307">
        <v>9523000</v>
      </c>
      <c r="CQ307">
        <v>9832000</v>
      </c>
      <c r="CR307">
        <v>5605100</v>
      </c>
      <c r="CS307">
        <v>7830100</v>
      </c>
      <c r="CT307">
        <v>6894300</v>
      </c>
      <c r="CU307">
        <v>7284400</v>
      </c>
      <c r="CV307">
        <v>10250900</v>
      </c>
      <c r="CW307">
        <v>7323500</v>
      </c>
      <c r="CX307">
        <v>9238100</v>
      </c>
      <c r="CY307">
        <v>7414200</v>
      </c>
      <c r="CZ307">
        <v>5573500</v>
      </c>
      <c r="DA307">
        <v>5622900</v>
      </c>
      <c r="DB307">
        <v>6174900</v>
      </c>
      <c r="DC307">
        <v>4008900</v>
      </c>
      <c r="DD307">
        <v>6583700</v>
      </c>
      <c r="DE307">
        <v>9341300</v>
      </c>
      <c r="DF307">
        <v>8074500</v>
      </c>
      <c r="DG307">
        <v>7184300</v>
      </c>
      <c r="DH307">
        <v>6678500</v>
      </c>
      <c r="DI307">
        <v>5862600</v>
      </c>
      <c r="DJ307">
        <v>7796700</v>
      </c>
      <c r="DK307">
        <v>7525600</v>
      </c>
      <c r="DL307">
        <v>6834400</v>
      </c>
      <c r="DM307">
        <v>6474800</v>
      </c>
      <c r="DN307">
        <v>6649000</v>
      </c>
      <c r="DO307">
        <v>7901800</v>
      </c>
      <c r="DP307">
        <v>8195000</v>
      </c>
      <c r="DQ307">
        <v>7449000</v>
      </c>
      <c r="DR307">
        <v>5323500</v>
      </c>
      <c r="DS307">
        <v>7391300</v>
      </c>
      <c r="DT307">
        <v>5453500</v>
      </c>
      <c r="DU307">
        <v>3958000</v>
      </c>
      <c r="DV307">
        <v>4315500</v>
      </c>
      <c r="DW307">
        <v>5636800</v>
      </c>
      <c r="DX307">
        <v>6837500</v>
      </c>
      <c r="DY307">
        <v>5933200</v>
      </c>
      <c r="DZ307">
        <v>5746200</v>
      </c>
      <c r="EA307">
        <v>4832000</v>
      </c>
      <c r="EB307">
        <v>5443241</v>
      </c>
      <c r="EC307">
        <v>4363422</v>
      </c>
      <c r="ED307">
        <v>3079954</v>
      </c>
      <c r="EE307">
        <v>4774364</v>
      </c>
      <c r="EF307">
        <v>4112864</v>
      </c>
      <c r="EG307">
        <v>4311515</v>
      </c>
      <c r="EH307">
        <v>6649129</v>
      </c>
      <c r="EI307">
        <v>4299290</v>
      </c>
      <c r="EJ307">
        <v>5716600</v>
      </c>
      <c r="EK307">
        <v>4551263</v>
      </c>
      <c r="EL307">
        <v>4872346</v>
      </c>
      <c r="EM307">
        <v>7241989</v>
      </c>
      <c r="EN307">
        <v>5137446</v>
      </c>
      <c r="EO307">
        <v>5576583</v>
      </c>
      <c r="EP307">
        <v>4270371</v>
      </c>
      <c r="EQ307">
        <v>3718711</v>
      </c>
      <c r="ER307">
        <v>3294027</v>
      </c>
      <c r="ES307">
        <v>3948718</v>
      </c>
      <c r="ET307">
        <v>3277475</v>
      </c>
      <c r="EU307">
        <v>3320723</v>
      </c>
      <c r="EV307">
        <v>3950743</v>
      </c>
      <c r="EW307">
        <v>3488597</v>
      </c>
      <c r="EX307">
        <v>3914968</v>
      </c>
      <c r="EY307">
        <v>2485469</v>
      </c>
      <c r="EZ307">
        <v>3323930</v>
      </c>
      <c r="FA307">
        <v>2956770</v>
      </c>
      <c r="FB307">
        <v>2334322</v>
      </c>
      <c r="FC307">
        <v>2576207</v>
      </c>
      <c r="FD307">
        <v>3488953</v>
      </c>
      <c r="FE307">
        <v>2986570</v>
      </c>
      <c r="FF307">
        <v>2367608</v>
      </c>
      <c r="FG307">
        <v>3456314</v>
      </c>
      <c r="FH307">
        <v>2946910</v>
      </c>
      <c r="FI307">
        <v>3503405</v>
      </c>
      <c r="FJ307">
        <v>2816906</v>
      </c>
      <c r="FK307">
        <v>2273833</v>
      </c>
      <c r="FL307">
        <v>2666160</v>
      </c>
      <c r="FM307">
        <v>3915429</v>
      </c>
      <c r="FN307">
        <v>2773134</v>
      </c>
      <c r="FO307">
        <v>2320246</v>
      </c>
      <c r="FP307">
        <v>3654120</v>
      </c>
      <c r="FQ307">
        <v>3429224</v>
      </c>
      <c r="FR307">
        <v>3134429</v>
      </c>
      <c r="FS307">
        <v>4532988</v>
      </c>
      <c r="FT307">
        <v>4008265</v>
      </c>
      <c r="FU307">
        <v>4565977</v>
      </c>
      <c r="FV307">
        <v>2724559</v>
      </c>
      <c r="FW307">
        <v>2495522</v>
      </c>
      <c r="FX307">
        <v>2028697</v>
      </c>
      <c r="FY307">
        <v>3393978</v>
      </c>
      <c r="FZ307">
        <v>1661996</v>
      </c>
      <c r="GA307">
        <v>2841656</v>
      </c>
      <c r="GB307">
        <v>2556705</v>
      </c>
      <c r="GC307">
        <v>2323328</v>
      </c>
      <c r="GD307">
        <v>2697106</v>
      </c>
      <c r="GE307">
        <v>2992880</v>
      </c>
      <c r="GF307">
        <v>1656483</v>
      </c>
      <c r="GG307">
        <v>1851652</v>
      </c>
      <c r="GH307">
        <v>2532305</v>
      </c>
      <c r="GI307">
        <v>3112446</v>
      </c>
      <c r="GJ307">
        <v>2516546</v>
      </c>
      <c r="GK307">
        <v>2922528</v>
      </c>
      <c r="GL307">
        <v>1662582</v>
      </c>
      <c r="GM307">
        <v>2089991</v>
      </c>
      <c r="GN307">
        <v>2619860</v>
      </c>
      <c r="GO307">
        <v>2768037</v>
      </c>
      <c r="GP307">
        <v>2226938</v>
      </c>
      <c r="GQ307">
        <v>2407245</v>
      </c>
      <c r="GR307">
        <v>2926937</v>
      </c>
      <c r="GS307">
        <v>2704768</v>
      </c>
      <c r="GT307">
        <v>3149262</v>
      </c>
      <c r="GU307">
        <v>2474824</v>
      </c>
      <c r="GV307">
        <v>2928073</v>
      </c>
      <c r="GW307">
        <v>3119707</v>
      </c>
      <c r="GX307">
        <v>3281425</v>
      </c>
      <c r="GY307">
        <v>2828868</v>
      </c>
      <c r="GZ307">
        <v>4077291</v>
      </c>
      <c r="HA307">
        <v>3205978</v>
      </c>
      <c r="HB307">
        <v>3214659</v>
      </c>
      <c r="HC307">
        <v>6228339</v>
      </c>
      <c r="HD307">
        <v>6631465</v>
      </c>
      <c r="HE307">
        <v>4336573</v>
      </c>
      <c r="HF307">
        <v>2580618</v>
      </c>
      <c r="HG307">
        <v>2718940</v>
      </c>
      <c r="HH307">
        <v>2025691</v>
      </c>
      <c r="HI307">
        <v>2975393</v>
      </c>
      <c r="HJ307">
        <v>4930948</v>
      </c>
      <c r="HK307">
        <v>7305817</v>
      </c>
    </row>
    <row r="308" spans="1:277" x14ac:dyDescent="0.25">
      <c r="A308" s="1" t="s">
        <v>155</v>
      </c>
      <c r="B308" t="s">
        <v>1157</v>
      </c>
      <c r="C308" t="s">
        <v>1181</v>
      </c>
      <c r="D308" s="2">
        <f>_xll.BDH(A308, "volume", B308, C308, "Direction", "H", "Period", "M","cols=123;rows=2")</f>
        <v>36556</v>
      </c>
      <c r="E308" s="2">
        <v>36585</v>
      </c>
      <c r="F308" s="2">
        <v>36616</v>
      </c>
      <c r="G308" s="2">
        <v>36644</v>
      </c>
      <c r="H308" s="2">
        <v>36677</v>
      </c>
      <c r="I308" s="2">
        <v>36707</v>
      </c>
      <c r="J308" s="2">
        <v>36738</v>
      </c>
      <c r="K308" s="2">
        <v>36769</v>
      </c>
      <c r="L308" s="2">
        <v>36798</v>
      </c>
      <c r="M308" s="2">
        <v>36830</v>
      </c>
      <c r="N308" s="2">
        <v>36860</v>
      </c>
      <c r="O308" s="2">
        <v>36889</v>
      </c>
      <c r="P308" s="2">
        <v>36922</v>
      </c>
      <c r="Q308" s="2">
        <v>36950</v>
      </c>
      <c r="R308" s="2">
        <v>36980</v>
      </c>
      <c r="S308" s="2">
        <v>37011</v>
      </c>
      <c r="T308" s="2">
        <v>37042</v>
      </c>
      <c r="U308" s="2">
        <v>37071</v>
      </c>
      <c r="V308" s="2">
        <v>37103</v>
      </c>
      <c r="W308" s="2">
        <v>37134</v>
      </c>
      <c r="X308" s="2">
        <v>37162</v>
      </c>
      <c r="Y308" s="2">
        <v>37195</v>
      </c>
      <c r="Z308" s="2">
        <v>37225</v>
      </c>
      <c r="AA308" s="2">
        <v>37256</v>
      </c>
      <c r="AB308" s="2">
        <v>37287</v>
      </c>
      <c r="AC308" s="2">
        <v>37315</v>
      </c>
      <c r="AD308" s="2">
        <v>37344</v>
      </c>
      <c r="AE308" s="2">
        <v>37376</v>
      </c>
      <c r="AF308" s="2">
        <v>37407</v>
      </c>
      <c r="AG308" s="2">
        <v>37435</v>
      </c>
      <c r="AH308" s="2">
        <v>37468</v>
      </c>
      <c r="AI308" s="2">
        <v>37498</v>
      </c>
      <c r="AJ308" s="2">
        <v>37529</v>
      </c>
      <c r="AK308" s="2">
        <v>37560</v>
      </c>
      <c r="AL308" s="2">
        <v>37589</v>
      </c>
      <c r="AM308" s="2">
        <v>37621</v>
      </c>
      <c r="AN308" s="2">
        <v>37652</v>
      </c>
      <c r="AO308" s="2">
        <v>37680</v>
      </c>
      <c r="AP308" s="2">
        <v>37711</v>
      </c>
      <c r="AQ308" s="2">
        <v>37741</v>
      </c>
      <c r="AR308" s="2">
        <v>37771</v>
      </c>
      <c r="AS308" s="2">
        <v>37802</v>
      </c>
      <c r="AT308" s="2">
        <v>37833</v>
      </c>
      <c r="AU308" s="2">
        <v>37862</v>
      </c>
      <c r="AV308" s="2">
        <v>37894</v>
      </c>
      <c r="AW308" s="2">
        <v>37925</v>
      </c>
      <c r="AX308" s="2">
        <v>37953</v>
      </c>
      <c r="AY308" s="2">
        <v>37986</v>
      </c>
      <c r="AZ308" s="2">
        <v>38016</v>
      </c>
      <c r="BA308" s="2">
        <v>38044</v>
      </c>
      <c r="BB308" s="2">
        <v>38077</v>
      </c>
      <c r="BC308" s="2">
        <v>38107</v>
      </c>
      <c r="BD308" s="2">
        <v>38138</v>
      </c>
      <c r="BE308" s="2">
        <v>38168</v>
      </c>
      <c r="BF308" s="2">
        <v>38198</v>
      </c>
      <c r="BG308" s="2">
        <v>38230</v>
      </c>
      <c r="BH308" s="2">
        <v>38260</v>
      </c>
      <c r="BI308" s="2">
        <v>38289</v>
      </c>
      <c r="BJ308" s="2">
        <v>38321</v>
      </c>
      <c r="BK308" s="2">
        <v>38352</v>
      </c>
      <c r="BL308" s="2">
        <v>38383</v>
      </c>
      <c r="BM308" s="2">
        <v>38411</v>
      </c>
      <c r="BN308" s="2">
        <v>38442</v>
      </c>
      <c r="BO308" s="2">
        <v>38471</v>
      </c>
      <c r="BP308" s="2">
        <v>38503</v>
      </c>
      <c r="BQ308" s="2">
        <v>38533</v>
      </c>
      <c r="BR308" s="2">
        <v>38562</v>
      </c>
      <c r="BS308" s="2">
        <v>38595</v>
      </c>
      <c r="BT308" s="2">
        <v>38625</v>
      </c>
      <c r="BU308" s="2">
        <v>38656</v>
      </c>
      <c r="BV308" s="2">
        <v>38686</v>
      </c>
      <c r="BW308" s="2">
        <v>38716</v>
      </c>
      <c r="BX308" s="2">
        <v>38748</v>
      </c>
      <c r="BY308" s="2">
        <v>38776</v>
      </c>
      <c r="BZ308" s="2">
        <v>38807</v>
      </c>
      <c r="CA308" s="2">
        <v>38835</v>
      </c>
      <c r="CB308" s="2">
        <v>38868</v>
      </c>
      <c r="CC308" s="2">
        <v>38898</v>
      </c>
      <c r="CD308" s="2">
        <v>38929</v>
      </c>
      <c r="CE308" s="2">
        <v>38960</v>
      </c>
      <c r="CF308" s="2">
        <v>38989</v>
      </c>
      <c r="CG308" s="2">
        <v>39021</v>
      </c>
      <c r="CH308" s="2">
        <v>39051</v>
      </c>
      <c r="CI308" s="2">
        <v>39080</v>
      </c>
      <c r="CJ308" s="2">
        <v>39113</v>
      </c>
      <c r="CK308" s="2">
        <v>39141</v>
      </c>
      <c r="CL308" s="2">
        <v>39171</v>
      </c>
      <c r="CM308" s="2">
        <v>39202</v>
      </c>
      <c r="CN308" s="2">
        <v>39233</v>
      </c>
      <c r="CO308" s="2">
        <v>39262</v>
      </c>
      <c r="CP308" s="2">
        <v>39294</v>
      </c>
      <c r="CQ308" s="2">
        <v>39325</v>
      </c>
      <c r="CR308" s="2">
        <v>39353</v>
      </c>
      <c r="CS308" s="2">
        <v>39386</v>
      </c>
      <c r="CT308" s="2">
        <v>39416</v>
      </c>
      <c r="CU308" s="2">
        <v>39447</v>
      </c>
      <c r="CV308" s="2">
        <v>39478</v>
      </c>
      <c r="CW308" s="2">
        <v>39507</v>
      </c>
      <c r="CX308" s="2">
        <v>39538</v>
      </c>
      <c r="CY308" s="2">
        <v>39568</v>
      </c>
      <c r="CZ308" s="2">
        <v>39598</v>
      </c>
      <c r="DA308" s="2">
        <v>39629</v>
      </c>
      <c r="DB308" s="2">
        <v>39660</v>
      </c>
      <c r="DC308" s="2">
        <v>39689</v>
      </c>
      <c r="DD308" s="2">
        <v>39721</v>
      </c>
      <c r="DE308" s="2">
        <v>39752</v>
      </c>
      <c r="DF308" s="2">
        <v>39780</v>
      </c>
      <c r="DG308" s="2">
        <v>39813</v>
      </c>
      <c r="DH308" s="2">
        <v>39843</v>
      </c>
      <c r="DI308" s="2">
        <v>39871</v>
      </c>
      <c r="DJ308" s="2">
        <v>39903</v>
      </c>
      <c r="DK308" s="2">
        <v>39933</v>
      </c>
      <c r="DL308" s="2">
        <v>39962</v>
      </c>
      <c r="DM308" s="2">
        <v>39994</v>
      </c>
      <c r="DN308" s="2">
        <v>40025</v>
      </c>
      <c r="DO308" s="2">
        <v>40056</v>
      </c>
      <c r="DP308" s="2">
        <v>40086</v>
      </c>
      <c r="DQ308" s="2">
        <v>40116</v>
      </c>
      <c r="DR308" s="2">
        <v>40147</v>
      </c>
      <c r="DS308" s="2">
        <v>40178</v>
      </c>
      <c r="DT308" s="2">
        <v>40207</v>
      </c>
      <c r="DU308" s="2">
        <v>40235</v>
      </c>
      <c r="DV308" s="2">
        <v>40268</v>
      </c>
    </row>
    <row r="309" spans="1:277" x14ac:dyDescent="0.25">
      <c r="A309" s="4"/>
      <c r="D309" s="3">
        <v>12516300</v>
      </c>
      <c r="E309">
        <v>13162300</v>
      </c>
      <c r="F309">
        <v>15184800</v>
      </c>
      <c r="G309">
        <v>9562400</v>
      </c>
      <c r="H309">
        <v>10385900</v>
      </c>
      <c r="I309">
        <v>10599500</v>
      </c>
      <c r="J309">
        <v>7318900</v>
      </c>
      <c r="K309">
        <v>7383200</v>
      </c>
      <c r="L309">
        <v>11179700</v>
      </c>
      <c r="M309">
        <v>15464500</v>
      </c>
      <c r="N309">
        <v>14129500</v>
      </c>
      <c r="O309">
        <v>15258900</v>
      </c>
      <c r="P309">
        <v>17373200</v>
      </c>
      <c r="Q309">
        <v>13145300</v>
      </c>
      <c r="R309">
        <v>15671600</v>
      </c>
      <c r="S309">
        <v>11685700</v>
      </c>
      <c r="T309">
        <v>7118500</v>
      </c>
      <c r="U309">
        <v>8642200</v>
      </c>
      <c r="V309">
        <v>9170400</v>
      </c>
      <c r="W309">
        <v>7732400</v>
      </c>
      <c r="X309">
        <v>11085900</v>
      </c>
      <c r="Y309">
        <v>15385900</v>
      </c>
      <c r="Z309">
        <v>7530000</v>
      </c>
      <c r="AA309">
        <v>10542000</v>
      </c>
      <c r="AB309">
        <v>14645400</v>
      </c>
      <c r="AC309">
        <v>15581500</v>
      </c>
      <c r="AD309">
        <v>16726300</v>
      </c>
      <c r="AE309">
        <v>13301800</v>
      </c>
      <c r="AF309">
        <v>10518600</v>
      </c>
      <c r="AG309">
        <v>9281000</v>
      </c>
      <c r="AH309">
        <v>22023700</v>
      </c>
      <c r="AI309">
        <v>13172500</v>
      </c>
      <c r="AJ309">
        <v>12300200</v>
      </c>
      <c r="AK309">
        <v>18517200</v>
      </c>
      <c r="AL309">
        <v>17227200</v>
      </c>
      <c r="AM309">
        <v>12220000</v>
      </c>
      <c r="AN309">
        <v>24652600</v>
      </c>
      <c r="AO309">
        <v>12059900</v>
      </c>
      <c r="AP309">
        <v>12848600</v>
      </c>
      <c r="AQ309">
        <v>15515500</v>
      </c>
      <c r="AR309">
        <v>14380500</v>
      </c>
      <c r="AS309">
        <v>12831800</v>
      </c>
      <c r="AT309">
        <v>15133400</v>
      </c>
      <c r="AU309">
        <v>11788300</v>
      </c>
      <c r="AV309">
        <v>13513000</v>
      </c>
      <c r="AW309">
        <v>17835400</v>
      </c>
      <c r="AX309">
        <v>10782800</v>
      </c>
      <c r="AY309">
        <v>9003900</v>
      </c>
      <c r="AZ309">
        <v>12433700</v>
      </c>
      <c r="BA309">
        <v>8086700</v>
      </c>
      <c r="BB309">
        <v>13138500</v>
      </c>
      <c r="BC309">
        <v>17365500</v>
      </c>
      <c r="BD309">
        <v>12603500</v>
      </c>
      <c r="BE309">
        <v>15528700</v>
      </c>
      <c r="BF309">
        <v>21041300</v>
      </c>
      <c r="BG309">
        <v>12879300</v>
      </c>
      <c r="BH309">
        <v>13286800</v>
      </c>
      <c r="BI309">
        <v>12604000</v>
      </c>
      <c r="BJ309">
        <v>10910700</v>
      </c>
      <c r="BK309">
        <v>9274400</v>
      </c>
      <c r="BL309">
        <v>17202100</v>
      </c>
      <c r="BM309">
        <v>15213700</v>
      </c>
      <c r="BN309">
        <v>13083000</v>
      </c>
      <c r="BO309">
        <v>21978700</v>
      </c>
      <c r="BP309">
        <v>13431300</v>
      </c>
      <c r="BQ309">
        <v>11028700</v>
      </c>
      <c r="BR309">
        <v>9583700</v>
      </c>
      <c r="BS309">
        <v>13225100</v>
      </c>
      <c r="BT309">
        <v>11842900</v>
      </c>
      <c r="BU309">
        <v>13568200</v>
      </c>
      <c r="BV309">
        <v>8603100</v>
      </c>
      <c r="BW309">
        <v>8232100</v>
      </c>
      <c r="BX309">
        <v>13294800</v>
      </c>
      <c r="BY309">
        <v>11073600</v>
      </c>
      <c r="BZ309">
        <v>11109000</v>
      </c>
      <c r="CA309">
        <v>9712800</v>
      </c>
      <c r="CB309">
        <v>10982300</v>
      </c>
      <c r="CC309">
        <v>17275500</v>
      </c>
      <c r="CD309">
        <v>17747500</v>
      </c>
      <c r="CE309">
        <v>23365100</v>
      </c>
      <c r="CF309">
        <v>17069400</v>
      </c>
      <c r="CG309">
        <v>17686300</v>
      </c>
      <c r="CH309">
        <v>17092200</v>
      </c>
      <c r="CI309">
        <v>16544000</v>
      </c>
      <c r="CJ309">
        <v>12128500</v>
      </c>
      <c r="CK309">
        <v>8086400</v>
      </c>
      <c r="CL309">
        <v>11101900</v>
      </c>
      <c r="CM309">
        <v>11719500</v>
      </c>
      <c r="CN309">
        <v>9650400</v>
      </c>
      <c r="CO309">
        <v>12078200</v>
      </c>
      <c r="CP309">
        <v>15455600</v>
      </c>
      <c r="CQ309">
        <v>17440400</v>
      </c>
      <c r="CR309">
        <v>11154900</v>
      </c>
      <c r="CS309">
        <v>12827600</v>
      </c>
      <c r="CT309">
        <v>10098900</v>
      </c>
      <c r="CU309">
        <v>9906900</v>
      </c>
      <c r="CV309">
        <v>16356500</v>
      </c>
      <c r="CW309">
        <v>9963400</v>
      </c>
      <c r="CX309">
        <v>9138200</v>
      </c>
      <c r="CY309">
        <v>6987100</v>
      </c>
      <c r="CZ309">
        <v>5085900</v>
      </c>
      <c r="DA309">
        <v>6636400</v>
      </c>
      <c r="DB309">
        <v>10943900</v>
      </c>
      <c r="DC309">
        <v>6202700</v>
      </c>
      <c r="DD309">
        <v>6524100</v>
      </c>
      <c r="DE309">
        <v>7827500</v>
      </c>
      <c r="DF309">
        <v>7318900</v>
      </c>
      <c r="DG309">
        <v>7330600</v>
      </c>
      <c r="DH309">
        <v>11600700</v>
      </c>
      <c r="DI309">
        <v>10158300</v>
      </c>
      <c r="DJ309">
        <v>12040900</v>
      </c>
      <c r="DK309">
        <v>14968500</v>
      </c>
      <c r="DL309">
        <v>14892300</v>
      </c>
      <c r="DM309">
        <v>8992600</v>
      </c>
      <c r="DN309">
        <v>9415800</v>
      </c>
      <c r="DO309">
        <v>6808300</v>
      </c>
      <c r="DP309">
        <v>6443400</v>
      </c>
      <c r="DQ309">
        <v>8360000</v>
      </c>
      <c r="DR309">
        <v>10211400</v>
      </c>
      <c r="DS309">
        <v>5123700</v>
      </c>
      <c r="DT309">
        <v>4035500</v>
      </c>
      <c r="DU309">
        <v>5097300</v>
      </c>
      <c r="DV309">
        <v>2662200</v>
      </c>
    </row>
    <row r="310" spans="1:277" x14ac:dyDescent="0.25">
      <c r="A310" s="1" t="s">
        <v>156</v>
      </c>
      <c r="B310" t="s">
        <v>1157</v>
      </c>
      <c r="C310" t="s">
        <v>1199</v>
      </c>
      <c r="D310" s="2">
        <f>_xll.BDH(A310, "volume", B310, C310, "Direction", "H", "Period", "M","cols=274;rows=2")</f>
        <v>36556</v>
      </c>
      <c r="E310" s="2">
        <v>36585</v>
      </c>
      <c r="F310" s="2">
        <v>36616</v>
      </c>
      <c r="G310" s="2">
        <v>36644</v>
      </c>
      <c r="H310" s="2">
        <v>36677</v>
      </c>
      <c r="I310" s="2">
        <v>36707</v>
      </c>
      <c r="J310" s="2">
        <v>36738</v>
      </c>
      <c r="K310" s="2">
        <v>36769</v>
      </c>
      <c r="L310" s="2">
        <v>36798</v>
      </c>
      <c r="M310" s="2">
        <v>36830</v>
      </c>
      <c r="N310" s="2">
        <v>36860</v>
      </c>
      <c r="O310" s="2">
        <v>36889</v>
      </c>
      <c r="P310" s="2">
        <v>36922</v>
      </c>
      <c r="Q310" s="2">
        <v>36950</v>
      </c>
      <c r="R310" s="2">
        <v>36980</v>
      </c>
      <c r="S310" s="2">
        <v>37011</v>
      </c>
      <c r="T310" s="2">
        <v>37042</v>
      </c>
      <c r="U310" s="2">
        <v>37071</v>
      </c>
      <c r="V310" s="2">
        <v>37103</v>
      </c>
      <c r="W310" s="2">
        <v>37134</v>
      </c>
      <c r="X310" s="2">
        <v>37162</v>
      </c>
      <c r="Y310" s="2">
        <v>37195</v>
      </c>
      <c r="Z310" s="2">
        <v>37225</v>
      </c>
      <c r="AA310" s="2">
        <v>37256</v>
      </c>
      <c r="AB310" s="2">
        <v>37287</v>
      </c>
      <c r="AC310" s="2">
        <v>37315</v>
      </c>
      <c r="AD310" s="2">
        <v>37344</v>
      </c>
      <c r="AE310" s="2">
        <v>37376</v>
      </c>
      <c r="AF310" s="2">
        <v>37407</v>
      </c>
      <c r="AG310" s="2">
        <v>37435</v>
      </c>
      <c r="AH310" s="2">
        <v>37468</v>
      </c>
      <c r="AI310" s="2">
        <v>37498</v>
      </c>
      <c r="AJ310" s="2">
        <v>37529</v>
      </c>
      <c r="AK310" s="2">
        <v>37560</v>
      </c>
      <c r="AL310" s="2">
        <v>37589</v>
      </c>
      <c r="AM310" s="2">
        <v>37621</v>
      </c>
      <c r="AN310" s="2">
        <v>37652</v>
      </c>
      <c r="AO310" s="2">
        <v>37680</v>
      </c>
      <c r="AP310" s="2">
        <v>37711</v>
      </c>
      <c r="AQ310" s="2">
        <v>37741</v>
      </c>
      <c r="AR310" s="2">
        <v>37771</v>
      </c>
      <c r="AS310" s="2">
        <v>37802</v>
      </c>
      <c r="AT310" s="2">
        <v>37833</v>
      </c>
      <c r="AU310" s="2">
        <v>37862</v>
      </c>
      <c r="AV310" s="2">
        <v>37894</v>
      </c>
      <c r="AW310" s="2">
        <v>37925</v>
      </c>
      <c r="AX310" s="2">
        <v>37953</v>
      </c>
      <c r="AY310" s="2">
        <v>37986</v>
      </c>
      <c r="AZ310" s="2">
        <v>38016</v>
      </c>
      <c r="BA310" s="2">
        <v>38044</v>
      </c>
      <c r="BB310" s="2">
        <v>38077</v>
      </c>
      <c r="BC310" s="2">
        <v>38107</v>
      </c>
      <c r="BD310" s="2">
        <v>38138</v>
      </c>
      <c r="BE310" s="2">
        <v>38168</v>
      </c>
      <c r="BF310" s="2">
        <v>38198</v>
      </c>
      <c r="BG310" s="2">
        <v>38230</v>
      </c>
      <c r="BH310" s="2">
        <v>38260</v>
      </c>
      <c r="BI310" s="2">
        <v>38289</v>
      </c>
      <c r="BJ310" s="2">
        <v>38321</v>
      </c>
      <c r="BK310" s="2">
        <v>38352</v>
      </c>
      <c r="BL310" s="2">
        <v>38383</v>
      </c>
      <c r="BM310" s="2">
        <v>38411</v>
      </c>
      <c r="BN310" s="2">
        <v>38442</v>
      </c>
      <c r="BO310" s="2">
        <v>38471</v>
      </c>
      <c r="BP310" s="2">
        <v>38503</v>
      </c>
      <c r="BQ310" s="2">
        <v>38533</v>
      </c>
      <c r="BR310" s="2">
        <v>38562</v>
      </c>
      <c r="BS310" s="2">
        <v>38595</v>
      </c>
      <c r="BT310" s="2">
        <v>38625</v>
      </c>
      <c r="BU310" s="2">
        <v>38656</v>
      </c>
      <c r="BV310" s="2">
        <v>38686</v>
      </c>
      <c r="BW310" s="2">
        <v>38716</v>
      </c>
      <c r="BX310" s="2">
        <v>38748</v>
      </c>
      <c r="BY310" s="2">
        <v>38776</v>
      </c>
      <c r="BZ310" s="2">
        <v>38807</v>
      </c>
      <c r="CA310" s="2">
        <v>38835</v>
      </c>
      <c r="CB310" s="2">
        <v>38868</v>
      </c>
      <c r="CC310" s="2">
        <v>38898</v>
      </c>
      <c r="CD310" s="2">
        <v>38929</v>
      </c>
      <c r="CE310" s="2">
        <v>38960</v>
      </c>
      <c r="CF310" s="2">
        <v>38989</v>
      </c>
      <c r="CG310" s="2">
        <v>39021</v>
      </c>
      <c r="CH310" s="2">
        <v>39051</v>
      </c>
      <c r="CI310" s="2">
        <v>39080</v>
      </c>
      <c r="CJ310" s="2">
        <v>39113</v>
      </c>
      <c r="CK310" s="2">
        <v>39141</v>
      </c>
      <c r="CL310" s="2">
        <v>39171</v>
      </c>
      <c r="CM310" s="2">
        <v>39202</v>
      </c>
      <c r="CN310" s="2">
        <v>39233</v>
      </c>
      <c r="CO310" s="2">
        <v>39262</v>
      </c>
      <c r="CP310" s="2">
        <v>39294</v>
      </c>
      <c r="CQ310" s="2">
        <v>39325</v>
      </c>
      <c r="CR310" s="2">
        <v>39353</v>
      </c>
      <c r="CS310" s="2">
        <v>39386</v>
      </c>
      <c r="CT310" s="2">
        <v>39416</v>
      </c>
      <c r="CU310" s="2">
        <v>39447</v>
      </c>
      <c r="CV310" s="2">
        <v>39478</v>
      </c>
      <c r="CW310" s="2">
        <v>39507</v>
      </c>
      <c r="CX310" s="2">
        <v>39538</v>
      </c>
      <c r="CY310" s="2">
        <v>39568</v>
      </c>
      <c r="CZ310" s="2">
        <v>39598</v>
      </c>
      <c r="DA310" s="2">
        <v>39629</v>
      </c>
      <c r="DB310" s="2">
        <v>39660</v>
      </c>
      <c r="DC310" s="2">
        <v>39689</v>
      </c>
      <c r="DD310" s="2">
        <v>39721</v>
      </c>
      <c r="DE310" s="2">
        <v>39752</v>
      </c>
      <c r="DF310" s="2">
        <v>39780</v>
      </c>
      <c r="DG310" s="2">
        <v>39813</v>
      </c>
      <c r="DH310" s="2">
        <v>39843</v>
      </c>
      <c r="DI310" s="2">
        <v>39871</v>
      </c>
      <c r="DJ310" s="2">
        <v>39903</v>
      </c>
      <c r="DK310" s="2">
        <v>39933</v>
      </c>
      <c r="DL310" s="2">
        <v>39962</v>
      </c>
      <c r="DM310" s="2">
        <v>39994</v>
      </c>
      <c r="DN310" s="2">
        <v>40025</v>
      </c>
      <c r="DO310" s="2">
        <v>40056</v>
      </c>
      <c r="DP310" s="2">
        <v>40086</v>
      </c>
      <c r="DQ310" s="2">
        <v>40116</v>
      </c>
      <c r="DR310" s="2">
        <v>40147</v>
      </c>
      <c r="DS310" s="2">
        <v>40178</v>
      </c>
      <c r="DT310" s="2">
        <v>40207</v>
      </c>
      <c r="DU310" s="2">
        <v>40235</v>
      </c>
      <c r="DV310" s="2">
        <v>40268</v>
      </c>
      <c r="DW310" s="2">
        <v>40298</v>
      </c>
      <c r="DX310" s="2">
        <v>40329</v>
      </c>
      <c r="DY310" s="2">
        <v>40359</v>
      </c>
      <c r="DZ310" s="2">
        <v>40389</v>
      </c>
      <c r="EA310" s="2">
        <v>40421</v>
      </c>
      <c r="EB310" s="2">
        <v>40451</v>
      </c>
      <c r="EC310" s="2">
        <v>40480</v>
      </c>
      <c r="ED310" s="2">
        <v>40512</v>
      </c>
      <c r="EE310" s="2">
        <v>40543</v>
      </c>
      <c r="EF310" s="2">
        <v>40574</v>
      </c>
      <c r="EG310" s="2">
        <v>40602</v>
      </c>
      <c r="EH310" s="2">
        <v>40633</v>
      </c>
      <c r="EI310" s="2">
        <v>40662</v>
      </c>
      <c r="EJ310" s="2">
        <v>40694</v>
      </c>
      <c r="EK310" s="2">
        <v>40724</v>
      </c>
      <c r="EL310" s="2">
        <v>40753</v>
      </c>
      <c r="EM310" s="2">
        <v>40786</v>
      </c>
      <c r="EN310" s="2">
        <v>40816</v>
      </c>
      <c r="EO310" s="2">
        <v>40847</v>
      </c>
      <c r="EP310" s="2">
        <v>40877</v>
      </c>
      <c r="EQ310" s="2">
        <v>40907</v>
      </c>
      <c r="ER310" s="2">
        <v>40939</v>
      </c>
      <c r="ES310" s="2">
        <v>40968</v>
      </c>
      <c r="ET310" s="2">
        <v>40998</v>
      </c>
      <c r="EU310" s="2">
        <v>41029</v>
      </c>
      <c r="EV310" s="2">
        <v>41060</v>
      </c>
      <c r="EW310" s="2">
        <v>41089</v>
      </c>
      <c r="EX310" s="2">
        <v>41121</v>
      </c>
      <c r="EY310" s="2">
        <v>41152</v>
      </c>
      <c r="EZ310" s="2">
        <v>41180</v>
      </c>
      <c r="FA310" s="2">
        <v>41213</v>
      </c>
      <c r="FB310" s="2">
        <v>41243</v>
      </c>
      <c r="FC310" s="2">
        <v>41274</v>
      </c>
      <c r="FD310" s="2">
        <v>41305</v>
      </c>
      <c r="FE310" s="2">
        <v>41333</v>
      </c>
      <c r="FF310" s="2">
        <v>41362</v>
      </c>
      <c r="FG310" s="2">
        <v>41394</v>
      </c>
      <c r="FH310" s="2">
        <v>41425</v>
      </c>
      <c r="FI310" s="2">
        <v>41453</v>
      </c>
      <c r="FJ310" s="2">
        <v>41486</v>
      </c>
      <c r="FK310" s="2">
        <v>41516</v>
      </c>
      <c r="FL310" s="2">
        <v>41547</v>
      </c>
      <c r="FM310" s="2">
        <v>41578</v>
      </c>
      <c r="FN310" s="2">
        <v>41607</v>
      </c>
      <c r="FO310" s="2">
        <v>41639</v>
      </c>
      <c r="FP310" s="2">
        <v>41670</v>
      </c>
      <c r="FQ310" s="2">
        <v>41698</v>
      </c>
      <c r="FR310" s="2">
        <v>41729</v>
      </c>
      <c r="FS310" s="2">
        <v>41759</v>
      </c>
      <c r="FT310" s="2">
        <v>41789</v>
      </c>
      <c r="FU310" s="2">
        <v>41820</v>
      </c>
      <c r="FV310" s="2">
        <v>41851</v>
      </c>
      <c r="FW310" s="2">
        <v>41880</v>
      </c>
      <c r="FX310" s="2">
        <v>41912</v>
      </c>
      <c r="FY310" s="2">
        <v>41943</v>
      </c>
      <c r="FZ310" s="2">
        <v>41971</v>
      </c>
      <c r="GA310" s="2">
        <v>42004</v>
      </c>
      <c r="GB310" s="2">
        <v>42034</v>
      </c>
      <c r="GC310" s="2">
        <v>42062</v>
      </c>
      <c r="GD310" s="2">
        <v>42094</v>
      </c>
      <c r="GE310" s="2">
        <v>42124</v>
      </c>
      <c r="GF310" s="2">
        <v>42153</v>
      </c>
      <c r="GG310" s="2">
        <v>42185</v>
      </c>
      <c r="GH310" s="2">
        <v>42216</v>
      </c>
      <c r="GI310" s="2">
        <v>42247</v>
      </c>
      <c r="GJ310" s="2">
        <v>42277</v>
      </c>
      <c r="GK310" s="2">
        <v>42307</v>
      </c>
      <c r="GL310" s="2">
        <v>42338</v>
      </c>
      <c r="GM310" s="2">
        <v>42369</v>
      </c>
      <c r="GN310" s="2">
        <v>42398</v>
      </c>
      <c r="GO310" s="2">
        <v>42429</v>
      </c>
      <c r="GP310" s="2">
        <v>42460</v>
      </c>
      <c r="GQ310" s="2">
        <v>42489</v>
      </c>
      <c r="GR310" s="2">
        <v>42521</v>
      </c>
      <c r="GS310" s="2">
        <v>42551</v>
      </c>
      <c r="GT310" s="2">
        <v>42580</v>
      </c>
      <c r="GU310" s="2">
        <v>42613</v>
      </c>
      <c r="GV310" s="2">
        <v>42643</v>
      </c>
      <c r="GW310" s="2">
        <v>42674</v>
      </c>
      <c r="GX310" s="2">
        <v>42704</v>
      </c>
      <c r="GY310" s="2">
        <v>42734</v>
      </c>
      <c r="GZ310" s="2">
        <v>42766</v>
      </c>
      <c r="HA310" s="2">
        <v>42794</v>
      </c>
      <c r="HB310" s="2">
        <v>42825</v>
      </c>
      <c r="HC310" s="2">
        <v>42853</v>
      </c>
      <c r="HD310" s="2">
        <v>42886</v>
      </c>
      <c r="HE310" s="2">
        <v>42916</v>
      </c>
      <c r="HF310" s="2">
        <v>42947</v>
      </c>
      <c r="HG310" s="2">
        <v>42978</v>
      </c>
      <c r="HH310" s="2">
        <v>43007</v>
      </c>
      <c r="HI310" s="2">
        <v>43039</v>
      </c>
      <c r="HJ310" s="2">
        <v>43069</v>
      </c>
      <c r="HK310" s="2">
        <v>43098</v>
      </c>
      <c r="HL310" s="2">
        <v>43131</v>
      </c>
      <c r="HM310" s="2">
        <v>43159</v>
      </c>
      <c r="HN310" s="2">
        <v>43189</v>
      </c>
      <c r="HO310" s="2">
        <v>43220</v>
      </c>
      <c r="HP310" s="2">
        <v>43251</v>
      </c>
      <c r="HQ310" s="2">
        <v>43280</v>
      </c>
      <c r="HR310" s="2">
        <v>43312</v>
      </c>
      <c r="HS310" s="2">
        <v>43343</v>
      </c>
      <c r="HT310" s="2">
        <v>43371</v>
      </c>
      <c r="HU310" s="2">
        <v>43404</v>
      </c>
      <c r="HV310" s="2">
        <v>43434</v>
      </c>
      <c r="HW310" s="2">
        <v>43465</v>
      </c>
      <c r="HX310" s="2">
        <v>43496</v>
      </c>
      <c r="HY310" s="2">
        <v>43524</v>
      </c>
      <c r="HZ310" s="2">
        <v>43553</v>
      </c>
      <c r="IA310" s="2">
        <v>43585</v>
      </c>
      <c r="IB310" s="2">
        <v>43616</v>
      </c>
      <c r="IC310" s="2">
        <v>43644</v>
      </c>
      <c r="ID310" s="2">
        <v>43677</v>
      </c>
      <c r="IE310" s="2">
        <v>43707</v>
      </c>
      <c r="IF310" s="2">
        <v>43738</v>
      </c>
      <c r="IG310" s="2">
        <v>43769</v>
      </c>
      <c r="IH310" s="2">
        <v>43798</v>
      </c>
      <c r="II310" s="2">
        <v>43830</v>
      </c>
      <c r="IJ310" s="2">
        <v>43861</v>
      </c>
      <c r="IK310" s="2">
        <v>43889</v>
      </c>
      <c r="IL310" s="2">
        <v>43921</v>
      </c>
      <c r="IM310" s="2">
        <v>43951</v>
      </c>
      <c r="IN310" s="2">
        <v>43980</v>
      </c>
      <c r="IO310" s="2">
        <v>44012</v>
      </c>
      <c r="IP310" s="2">
        <v>44043</v>
      </c>
      <c r="IQ310" s="2">
        <v>44074</v>
      </c>
      <c r="IR310" s="2">
        <v>44104</v>
      </c>
      <c r="IS310" s="2">
        <v>44134</v>
      </c>
      <c r="IT310" s="2">
        <v>44165</v>
      </c>
      <c r="IU310" s="2">
        <v>44196</v>
      </c>
      <c r="IV310" s="2">
        <v>44225</v>
      </c>
      <c r="IW310" s="2">
        <v>44253</v>
      </c>
      <c r="IX310" s="2">
        <v>44286</v>
      </c>
      <c r="IY310" s="2">
        <v>44316</v>
      </c>
      <c r="IZ310" s="2">
        <v>44347</v>
      </c>
      <c r="JA310" s="2">
        <v>44377</v>
      </c>
      <c r="JB310" s="2">
        <v>44407</v>
      </c>
      <c r="JC310" s="2">
        <v>44439</v>
      </c>
      <c r="JD310" s="2">
        <v>44469</v>
      </c>
      <c r="JE310" s="2">
        <v>44498</v>
      </c>
      <c r="JF310" s="2">
        <v>44530</v>
      </c>
      <c r="JG310" s="2">
        <v>44561</v>
      </c>
      <c r="JH310" s="2">
        <v>44592</v>
      </c>
      <c r="JI310" s="2">
        <v>44620</v>
      </c>
      <c r="JJ310" s="2">
        <v>44651</v>
      </c>
      <c r="JK310" s="2">
        <v>44680</v>
      </c>
      <c r="JL310" s="2">
        <v>44712</v>
      </c>
      <c r="JM310" s="2">
        <v>44742</v>
      </c>
      <c r="JN310" s="2">
        <v>44771</v>
      </c>
      <c r="JO310" s="2">
        <v>44804</v>
      </c>
      <c r="JP310" s="2">
        <v>44834</v>
      </c>
      <c r="JQ310" s="2">
        <v>44865</v>
      </c>
    </row>
    <row r="311" spans="1:277" x14ac:dyDescent="0.25">
      <c r="A311" s="4"/>
      <c r="D311" s="3">
        <v>13687300</v>
      </c>
      <c r="E311">
        <v>25965600</v>
      </c>
      <c r="F311">
        <v>30952200</v>
      </c>
      <c r="G311">
        <v>17716800</v>
      </c>
      <c r="H311">
        <v>16672900</v>
      </c>
      <c r="I311">
        <v>14014700</v>
      </c>
      <c r="J311">
        <v>19049000</v>
      </c>
      <c r="K311">
        <v>19571600</v>
      </c>
      <c r="L311">
        <v>26352500</v>
      </c>
      <c r="M311">
        <v>22000100</v>
      </c>
      <c r="N311">
        <v>18193000</v>
      </c>
      <c r="O311">
        <v>14089500</v>
      </c>
      <c r="P311">
        <v>16433800</v>
      </c>
      <c r="Q311">
        <v>21575300</v>
      </c>
      <c r="R311">
        <v>21833400</v>
      </c>
      <c r="S311">
        <v>18288400</v>
      </c>
      <c r="T311">
        <v>28489900</v>
      </c>
      <c r="U311">
        <v>17329200</v>
      </c>
      <c r="V311">
        <v>15390900</v>
      </c>
      <c r="W311">
        <v>13853000</v>
      </c>
      <c r="X311">
        <v>12901200</v>
      </c>
      <c r="Y311">
        <v>15804100</v>
      </c>
      <c r="Z311">
        <v>27580300</v>
      </c>
      <c r="AA311">
        <v>14049100</v>
      </c>
      <c r="AB311">
        <v>16671100</v>
      </c>
      <c r="AC311">
        <v>19219900</v>
      </c>
      <c r="AD311">
        <v>15763700</v>
      </c>
      <c r="AE311">
        <v>15062800</v>
      </c>
      <c r="AF311">
        <v>11881200</v>
      </c>
      <c r="AG311">
        <v>16887700</v>
      </c>
      <c r="AH311">
        <v>33597900</v>
      </c>
      <c r="AI311">
        <v>15195400</v>
      </c>
      <c r="AJ311">
        <v>13923100</v>
      </c>
      <c r="AK311">
        <v>18757400</v>
      </c>
      <c r="AL311">
        <v>17736500</v>
      </c>
      <c r="AM311">
        <v>13294000</v>
      </c>
      <c r="AN311">
        <v>29333400</v>
      </c>
      <c r="AO311">
        <v>24957800</v>
      </c>
      <c r="AP311">
        <v>27527400</v>
      </c>
      <c r="AQ311">
        <v>23941400</v>
      </c>
      <c r="AR311">
        <v>19583200</v>
      </c>
      <c r="AS311">
        <v>22513800</v>
      </c>
      <c r="AT311">
        <v>19665500</v>
      </c>
      <c r="AU311">
        <v>20831400</v>
      </c>
      <c r="AV311">
        <v>20456300</v>
      </c>
      <c r="AW311">
        <v>19969600</v>
      </c>
      <c r="AX311">
        <v>18243200</v>
      </c>
      <c r="AY311">
        <v>23056800</v>
      </c>
      <c r="AZ311">
        <v>15054600</v>
      </c>
      <c r="BA311">
        <v>25250300</v>
      </c>
      <c r="BB311">
        <v>25605100</v>
      </c>
      <c r="BC311">
        <v>21637100</v>
      </c>
      <c r="BD311">
        <v>18685100</v>
      </c>
      <c r="BE311">
        <v>18308600</v>
      </c>
      <c r="BF311">
        <v>21614000</v>
      </c>
      <c r="BG311">
        <v>19626300</v>
      </c>
      <c r="BH311">
        <v>16109500</v>
      </c>
      <c r="BI311">
        <v>14906800</v>
      </c>
      <c r="BJ311">
        <v>19136100</v>
      </c>
      <c r="BK311">
        <v>17809200</v>
      </c>
      <c r="BL311">
        <v>17295400</v>
      </c>
      <c r="BM311">
        <v>18467300</v>
      </c>
      <c r="BN311">
        <v>18169500</v>
      </c>
      <c r="BO311">
        <v>17022200</v>
      </c>
      <c r="BP311">
        <v>18086100</v>
      </c>
      <c r="BQ311">
        <v>21929400</v>
      </c>
      <c r="BR311">
        <v>19201500</v>
      </c>
      <c r="BS311">
        <v>13961600</v>
      </c>
      <c r="BT311">
        <v>13778400</v>
      </c>
      <c r="BU311">
        <v>14614000</v>
      </c>
      <c r="BV311">
        <v>20760100</v>
      </c>
      <c r="BW311">
        <v>15119400</v>
      </c>
      <c r="BX311">
        <v>18935500</v>
      </c>
      <c r="BY311">
        <v>12728100</v>
      </c>
      <c r="BZ311">
        <v>15660300</v>
      </c>
      <c r="CA311">
        <v>16339000</v>
      </c>
      <c r="CB311">
        <v>15138000</v>
      </c>
      <c r="CC311">
        <v>13484700</v>
      </c>
      <c r="CD311">
        <v>12410600</v>
      </c>
      <c r="CE311">
        <v>16263200</v>
      </c>
      <c r="CF311">
        <v>12712800</v>
      </c>
      <c r="CG311">
        <v>13484700</v>
      </c>
      <c r="CH311">
        <v>15549100</v>
      </c>
      <c r="CI311">
        <v>12697600</v>
      </c>
      <c r="CJ311">
        <v>17621700</v>
      </c>
      <c r="CK311">
        <v>14888100</v>
      </c>
      <c r="CL311">
        <v>13155900</v>
      </c>
      <c r="CM311">
        <v>13040700</v>
      </c>
      <c r="CN311">
        <v>13468200</v>
      </c>
      <c r="CO311">
        <v>16332600</v>
      </c>
      <c r="CP311">
        <v>13947400</v>
      </c>
      <c r="CQ311">
        <v>20656100</v>
      </c>
      <c r="CR311">
        <v>11584800</v>
      </c>
      <c r="CS311">
        <v>10403100</v>
      </c>
      <c r="CT311">
        <v>17702500</v>
      </c>
      <c r="CU311">
        <v>10497900</v>
      </c>
      <c r="CV311">
        <v>20155700</v>
      </c>
      <c r="CW311">
        <v>15781300</v>
      </c>
      <c r="CX311">
        <v>15277500</v>
      </c>
      <c r="CY311">
        <v>13225300</v>
      </c>
      <c r="CZ311">
        <v>10755700</v>
      </c>
      <c r="DA311">
        <v>10770200</v>
      </c>
      <c r="DB311">
        <v>15380100</v>
      </c>
      <c r="DC311">
        <v>9214100</v>
      </c>
      <c r="DD311">
        <v>13429000</v>
      </c>
      <c r="DE311">
        <v>17812000</v>
      </c>
      <c r="DF311">
        <v>13404600</v>
      </c>
      <c r="DG311">
        <v>12899400</v>
      </c>
      <c r="DH311">
        <v>16588200</v>
      </c>
      <c r="DI311">
        <v>10563200</v>
      </c>
      <c r="DJ311">
        <v>14970600</v>
      </c>
      <c r="DK311">
        <v>13336800</v>
      </c>
      <c r="DL311">
        <v>15898500</v>
      </c>
      <c r="DM311">
        <v>10644900</v>
      </c>
      <c r="DN311">
        <v>12915000</v>
      </c>
      <c r="DO311">
        <v>15303600</v>
      </c>
      <c r="DP311">
        <v>12129000</v>
      </c>
      <c r="DQ311">
        <v>13562100</v>
      </c>
      <c r="DR311">
        <v>12233500</v>
      </c>
      <c r="DS311">
        <v>9036700</v>
      </c>
      <c r="DT311">
        <v>8435300</v>
      </c>
      <c r="DU311">
        <v>9179400</v>
      </c>
      <c r="DV311">
        <v>9136100</v>
      </c>
      <c r="DW311">
        <v>9899600</v>
      </c>
      <c r="DX311">
        <v>12492500</v>
      </c>
      <c r="DY311">
        <v>13191400</v>
      </c>
      <c r="DZ311">
        <v>11244800</v>
      </c>
      <c r="EA311">
        <v>8504300</v>
      </c>
      <c r="EB311">
        <v>6888144</v>
      </c>
      <c r="EC311">
        <v>6672254</v>
      </c>
      <c r="ED311">
        <v>9476089</v>
      </c>
      <c r="EE311">
        <v>8404148</v>
      </c>
      <c r="EF311">
        <v>6441859</v>
      </c>
      <c r="EG311">
        <v>8520627</v>
      </c>
      <c r="EH311">
        <v>8137490</v>
      </c>
      <c r="EI311">
        <v>7269656</v>
      </c>
      <c r="EJ311">
        <v>7715531</v>
      </c>
      <c r="EK311">
        <v>7630798</v>
      </c>
      <c r="EL311">
        <v>6618354</v>
      </c>
      <c r="EM311">
        <v>11090697</v>
      </c>
      <c r="EN311">
        <v>9981639</v>
      </c>
      <c r="EO311">
        <v>7329797</v>
      </c>
      <c r="EP311">
        <v>9531864</v>
      </c>
      <c r="EQ311">
        <v>8059520</v>
      </c>
      <c r="ER311">
        <v>7710381</v>
      </c>
      <c r="ES311">
        <v>6025611</v>
      </c>
      <c r="ET311">
        <v>6831347</v>
      </c>
      <c r="EU311">
        <v>5452820</v>
      </c>
      <c r="EV311">
        <v>6124608</v>
      </c>
      <c r="EW311">
        <v>6491799</v>
      </c>
      <c r="EX311">
        <v>4823322</v>
      </c>
      <c r="EY311">
        <v>5354144</v>
      </c>
      <c r="EZ311">
        <v>4489866</v>
      </c>
      <c r="FA311">
        <v>4672821</v>
      </c>
      <c r="FB311">
        <v>5961933</v>
      </c>
      <c r="FC311">
        <v>5229665</v>
      </c>
      <c r="FD311">
        <v>5166998</v>
      </c>
      <c r="FE311">
        <v>4771976</v>
      </c>
      <c r="FF311">
        <v>4979499</v>
      </c>
      <c r="FG311">
        <v>5622386</v>
      </c>
      <c r="FH311">
        <v>5805704</v>
      </c>
      <c r="FI311">
        <v>5677820</v>
      </c>
      <c r="FJ311">
        <v>4840875</v>
      </c>
      <c r="FK311">
        <v>5256403</v>
      </c>
      <c r="FL311">
        <v>3825367</v>
      </c>
      <c r="FM311">
        <v>3956967</v>
      </c>
      <c r="FN311">
        <v>4032629</v>
      </c>
      <c r="FO311">
        <v>4688049</v>
      </c>
      <c r="FP311">
        <v>5234303</v>
      </c>
      <c r="FQ311">
        <v>5545342</v>
      </c>
      <c r="FR311">
        <v>5327313</v>
      </c>
      <c r="FS311">
        <v>4848678</v>
      </c>
      <c r="FT311">
        <v>4415086</v>
      </c>
      <c r="FU311">
        <v>4468777</v>
      </c>
      <c r="FV311">
        <v>3524620</v>
      </c>
      <c r="FW311">
        <v>3706528</v>
      </c>
      <c r="FX311">
        <v>4691965</v>
      </c>
      <c r="FY311">
        <v>8589082</v>
      </c>
      <c r="FZ311">
        <v>4782099</v>
      </c>
      <c r="GA311">
        <v>5361692</v>
      </c>
      <c r="GB311">
        <v>5521746</v>
      </c>
      <c r="GC311">
        <v>5003989</v>
      </c>
      <c r="GD311">
        <v>7356546</v>
      </c>
      <c r="GE311">
        <v>5629796</v>
      </c>
      <c r="GF311">
        <v>4420543</v>
      </c>
      <c r="GG311">
        <v>6222726</v>
      </c>
      <c r="GH311">
        <v>4905378</v>
      </c>
      <c r="GI311">
        <v>6071637</v>
      </c>
      <c r="GJ311">
        <v>6074451</v>
      </c>
      <c r="GK311">
        <v>4331570</v>
      </c>
      <c r="GL311">
        <v>4223834</v>
      </c>
      <c r="GM311">
        <v>5292637</v>
      </c>
      <c r="GN311">
        <v>5795314</v>
      </c>
      <c r="GO311">
        <v>5486279</v>
      </c>
      <c r="GP311">
        <v>4667490</v>
      </c>
      <c r="GQ311">
        <v>4143500</v>
      </c>
      <c r="GR311">
        <v>4765245</v>
      </c>
      <c r="GS311">
        <v>5142033</v>
      </c>
      <c r="GT311">
        <v>3550889</v>
      </c>
      <c r="GU311">
        <v>4642527</v>
      </c>
      <c r="GV311">
        <v>4512869</v>
      </c>
      <c r="GW311">
        <v>5100404</v>
      </c>
      <c r="GX311">
        <v>8579402</v>
      </c>
      <c r="GY311">
        <v>5841751</v>
      </c>
      <c r="GZ311">
        <v>5998684</v>
      </c>
      <c r="HA311">
        <v>4268206</v>
      </c>
      <c r="HB311">
        <v>5487106</v>
      </c>
      <c r="HC311">
        <v>5733480</v>
      </c>
      <c r="HD311">
        <v>12621902</v>
      </c>
      <c r="HE311">
        <v>7856273</v>
      </c>
      <c r="HF311">
        <v>5785510</v>
      </c>
      <c r="HG311">
        <v>5971624</v>
      </c>
      <c r="HH311">
        <v>6188952</v>
      </c>
      <c r="HI311">
        <v>6243143</v>
      </c>
      <c r="HJ311">
        <v>6931401</v>
      </c>
      <c r="HK311">
        <v>7055130</v>
      </c>
      <c r="HL311">
        <v>10728235</v>
      </c>
      <c r="HM311">
        <v>8897625</v>
      </c>
      <c r="HN311">
        <v>7653939</v>
      </c>
      <c r="HO311">
        <v>6565848</v>
      </c>
      <c r="HP311">
        <v>7655611</v>
      </c>
      <c r="HQ311">
        <v>7727711</v>
      </c>
      <c r="HR311">
        <v>4447735</v>
      </c>
      <c r="HS311">
        <v>4546733</v>
      </c>
      <c r="HT311">
        <v>4960158</v>
      </c>
      <c r="HU311">
        <v>6733603</v>
      </c>
      <c r="HV311">
        <v>6263219</v>
      </c>
      <c r="HW311">
        <v>7095410</v>
      </c>
      <c r="HX311">
        <v>6182041</v>
      </c>
      <c r="HY311">
        <v>5362464</v>
      </c>
      <c r="HZ311">
        <v>5734660</v>
      </c>
      <c r="IA311">
        <v>5822558</v>
      </c>
      <c r="IB311">
        <v>7017557</v>
      </c>
      <c r="IC311">
        <v>6235073</v>
      </c>
      <c r="ID311">
        <v>4422827</v>
      </c>
      <c r="IE311">
        <v>6131589</v>
      </c>
      <c r="IF311">
        <v>6204963</v>
      </c>
      <c r="IG311">
        <v>6702243</v>
      </c>
      <c r="IH311">
        <v>7245000</v>
      </c>
      <c r="II311">
        <v>7038142</v>
      </c>
      <c r="IJ311">
        <v>6592819</v>
      </c>
      <c r="IK311">
        <v>9979615</v>
      </c>
      <c r="IL311">
        <v>14492687</v>
      </c>
      <c r="IM311">
        <v>8249916</v>
      </c>
      <c r="IN311">
        <v>12863005</v>
      </c>
      <c r="IO311">
        <v>12807441</v>
      </c>
      <c r="IP311">
        <v>7622859</v>
      </c>
      <c r="IQ311">
        <v>8576191</v>
      </c>
      <c r="IR311">
        <v>9845178</v>
      </c>
      <c r="IS311">
        <v>6446644</v>
      </c>
      <c r="IT311">
        <v>8285628</v>
      </c>
      <c r="IU311">
        <v>9370806</v>
      </c>
      <c r="IV311">
        <v>7262331</v>
      </c>
      <c r="IW311">
        <v>6712981</v>
      </c>
      <c r="IX311">
        <v>9556216</v>
      </c>
      <c r="IY311">
        <v>8316884</v>
      </c>
      <c r="IZ311">
        <v>10949021</v>
      </c>
      <c r="JA311">
        <v>12499160</v>
      </c>
      <c r="JB311">
        <v>7243272</v>
      </c>
      <c r="JC311">
        <v>8783986</v>
      </c>
      <c r="JD311">
        <v>10577012</v>
      </c>
      <c r="JE311">
        <v>8601193</v>
      </c>
      <c r="JF311">
        <v>8939341</v>
      </c>
      <c r="JG311">
        <v>9021507</v>
      </c>
      <c r="JH311">
        <v>9432799</v>
      </c>
      <c r="JI311">
        <v>8492899</v>
      </c>
      <c r="JJ311">
        <v>10434554</v>
      </c>
      <c r="JK311">
        <v>7996380</v>
      </c>
      <c r="JL311">
        <v>8512693</v>
      </c>
      <c r="JM311">
        <v>7703414</v>
      </c>
      <c r="JN311">
        <v>5485727</v>
      </c>
      <c r="JO311">
        <v>5746870</v>
      </c>
      <c r="JP311">
        <v>7263382</v>
      </c>
      <c r="JQ311">
        <v>7150389</v>
      </c>
    </row>
    <row r="312" spans="1:277" x14ac:dyDescent="0.25">
      <c r="A312" s="1" t="s">
        <v>157</v>
      </c>
      <c r="B312" t="s">
        <v>1157</v>
      </c>
      <c r="C312" t="s">
        <v>1199</v>
      </c>
      <c r="D312" s="2">
        <f>_xll.BDH(A312, "volume", B312, C312, "Direction", "H", "Period", "M","cols=274;rows=2")</f>
        <v>36556</v>
      </c>
      <c r="E312" s="2">
        <v>36585</v>
      </c>
      <c r="F312" s="2">
        <v>36616</v>
      </c>
      <c r="G312" s="2">
        <v>36644</v>
      </c>
      <c r="H312" s="2">
        <v>36677</v>
      </c>
      <c r="I312" s="2">
        <v>36707</v>
      </c>
      <c r="J312" s="2">
        <v>36738</v>
      </c>
      <c r="K312" s="2">
        <v>36769</v>
      </c>
      <c r="L312" s="2">
        <v>36798</v>
      </c>
      <c r="M312" s="2">
        <v>36830</v>
      </c>
      <c r="N312" s="2">
        <v>36860</v>
      </c>
      <c r="O312" s="2">
        <v>36889</v>
      </c>
      <c r="P312" s="2">
        <v>36922</v>
      </c>
      <c r="Q312" s="2">
        <v>36950</v>
      </c>
      <c r="R312" s="2">
        <v>36980</v>
      </c>
      <c r="S312" s="2">
        <v>37011</v>
      </c>
      <c r="T312" s="2">
        <v>37042</v>
      </c>
      <c r="U312" s="2">
        <v>37071</v>
      </c>
      <c r="V312" s="2">
        <v>37103</v>
      </c>
      <c r="W312" s="2">
        <v>37134</v>
      </c>
      <c r="X312" s="2">
        <v>37162</v>
      </c>
      <c r="Y312" s="2">
        <v>37195</v>
      </c>
      <c r="Z312" s="2">
        <v>37225</v>
      </c>
      <c r="AA312" s="2">
        <v>37256</v>
      </c>
      <c r="AB312" s="2">
        <v>37287</v>
      </c>
      <c r="AC312" s="2">
        <v>37315</v>
      </c>
      <c r="AD312" s="2">
        <v>37344</v>
      </c>
      <c r="AE312" s="2">
        <v>37376</v>
      </c>
      <c r="AF312" s="2">
        <v>37407</v>
      </c>
      <c r="AG312" s="2">
        <v>37435</v>
      </c>
      <c r="AH312" s="2">
        <v>37468</v>
      </c>
      <c r="AI312" s="2">
        <v>37498</v>
      </c>
      <c r="AJ312" s="2">
        <v>37529</v>
      </c>
      <c r="AK312" s="2">
        <v>37560</v>
      </c>
      <c r="AL312" s="2">
        <v>37589</v>
      </c>
      <c r="AM312" s="2">
        <v>37621</v>
      </c>
      <c r="AN312" s="2">
        <v>37652</v>
      </c>
      <c r="AO312" s="2">
        <v>37680</v>
      </c>
      <c r="AP312" s="2">
        <v>37711</v>
      </c>
      <c r="AQ312" s="2">
        <v>37741</v>
      </c>
      <c r="AR312" s="2">
        <v>37771</v>
      </c>
      <c r="AS312" s="2">
        <v>37802</v>
      </c>
      <c r="AT312" s="2">
        <v>37833</v>
      </c>
      <c r="AU312" s="2">
        <v>37862</v>
      </c>
      <c r="AV312" s="2">
        <v>37894</v>
      </c>
      <c r="AW312" s="2">
        <v>37925</v>
      </c>
      <c r="AX312" s="2">
        <v>37953</v>
      </c>
      <c r="AY312" s="2">
        <v>37986</v>
      </c>
      <c r="AZ312" s="2">
        <v>38016</v>
      </c>
      <c r="BA312" s="2">
        <v>38044</v>
      </c>
      <c r="BB312" s="2">
        <v>38077</v>
      </c>
      <c r="BC312" s="2">
        <v>38107</v>
      </c>
      <c r="BD312" s="2">
        <v>38138</v>
      </c>
      <c r="BE312" s="2">
        <v>38168</v>
      </c>
      <c r="BF312" s="2">
        <v>38198</v>
      </c>
      <c r="BG312" s="2">
        <v>38230</v>
      </c>
      <c r="BH312" s="2">
        <v>38260</v>
      </c>
      <c r="BI312" s="2">
        <v>38289</v>
      </c>
      <c r="BJ312" s="2">
        <v>38321</v>
      </c>
      <c r="BK312" s="2">
        <v>38352</v>
      </c>
      <c r="BL312" s="2">
        <v>38383</v>
      </c>
      <c r="BM312" s="2">
        <v>38411</v>
      </c>
      <c r="BN312" s="2">
        <v>38442</v>
      </c>
      <c r="BO312" s="2">
        <v>38471</v>
      </c>
      <c r="BP312" s="2">
        <v>38503</v>
      </c>
      <c r="BQ312" s="2">
        <v>38533</v>
      </c>
      <c r="BR312" s="2">
        <v>38562</v>
      </c>
      <c r="BS312" s="2">
        <v>38595</v>
      </c>
      <c r="BT312" s="2">
        <v>38625</v>
      </c>
      <c r="BU312" s="2">
        <v>38656</v>
      </c>
      <c r="BV312" s="2">
        <v>38686</v>
      </c>
      <c r="BW312" s="2">
        <v>38716</v>
      </c>
      <c r="BX312" s="2">
        <v>38748</v>
      </c>
      <c r="BY312" s="2">
        <v>38776</v>
      </c>
      <c r="BZ312" s="2">
        <v>38807</v>
      </c>
      <c r="CA312" s="2">
        <v>38835</v>
      </c>
      <c r="CB312" s="2">
        <v>38868</v>
      </c>
      <c r="CC312" s="2">
        <v>38898</v>
      </c>
      <c r="CD312" s="2">
        <v>38929</v>
      </c>
      <c r="CE312" s="2">
        <v>38960</v>
      </c>
      <c r="CF312" s="2">
        <v>38989</v>
      </c>
      <c r="CG312" s="2">
        <v>39021</v>
      </c>
      <c r="CH312" s="2">
        <v>39051</v>
      </c>
      <c r="CI312" s="2">
        <v>39080</v>
      </c>
      <c r="CJ312" s="2">
        <v>39113</v>
      </c>
      <c r="CK312" s="2">
        <v>39141</v>
      </c>
      <c r="CL312" s="2">
        <v>39171</v>
      </c>
      <c r="CM312" s="2">
        <v>39202</v>
      </c>
      <c r="CN312" s="2">
        <v>39233</v>
      </c>
      <c r="CO312" s="2">
        <v>39262</v>
      </c>
      <c r="CP312" s="2">
        <v>39294</v>
      </c>
      <c r="CQ312" s="2">
        <v>39325</v>
      </c>
      <c r="CR312" s="2">
        <v>39353</v>
      </c>
      <c r="CS312" s="2">
        <v>39386</v>
      </c>
      <c r="CT312" s="2">
        <v>39416</v>
      </c>
      <c r="CU312" s="2">
        <v>39447</v>
      </c>
      <c r="CV312" s="2">
        <v>39478</v>
      </c>
      <c r="CW312" s="2">
        <v>39507</v>
      </c>
      <c r="CX312" s="2">
        <v>39538</v>
      </c>
      <c r="CY312" s="2">
        <v>39568</v>
      </c>
      <c r="CZ312" s="2">
        <v>39598</v>
      </c>
      <c r="DA312" s="2">
        <v>39629</v>
      </c>
      <c r="DB312" s="2">
        <v>39660</v>
      </c>
      <c r="DC312" s="2">
        <v>39689</v>
      </c>
      <c r="DD312" s="2">
        <v>39721</v>
      </c>
      <c r="DE312" s="2">
        <v>39752</v>
      </c>
      <c r="DF312" s="2">
        <v>39780</v>
      </c>
      <c r="DG312" s="2">
        <v>39813</v>
      </c>
      <c r="DH312" s="2">
        <v>39843</v>
      </c>
      <c r="DI312" s="2">
        <v>39871</v>
      </c>
      <c r="DJ312" s="2">
        <v>39903</v>
      </c>
      <c r="DK312" s="2">
        <v>39933</v>
      </c>
      <c r="DL312" s="2">
        <v>39962</v>
      </c>
      <c r="DM312" s="2">
        <v>39994</v>
      </c>
      <c r="DN312" s="2">
        <v>40025</v>
      </c>
      <c r="DO312" s="2">
        <v>40056</v>
      </c>
      <c r="DP312" s="2">
        <v>40086</v>
      </c>
      <c r="DQ312" s="2">
        <v>40116</v>
      </c>
      <c r="DR312" s="2">
        <v>40147</v>
      </c>
      <c r="DS312" s="2">
        <v>40178</v>
      </c>
      <c r="DT312" s="2">
        <v>40207</v>
      </c>
      <c r="DU312" s="2">
        <v>40235</v>
      </c>
      <c r="DV312" s="2">
        <v>40268</v>
      </c>
      <c r="DW312" s="2">
        <v>40298</v>
      </c>
      <c r="DX312" s="2">
        <v>40329</v>
      </c>
      <c r="DY312" s="2">
        <v>40359</v>
      </c>
      <c r="DZ312" s="2">
        <v>40389</v>
      </c>
      <c r="EA312" s="2">
        <v>40421</v>
      </c>
      <c r="EB312" s="2">
        <v>40451</v>
      </c>
      <c r="EC312" s="2">
        <v>40480</v>
      </c>
      <c r="ED312" s="2">
        <v>40512</v>
      </c>
      <c r="EE312" s="2">
        <v>40543</v>
      </c>
      <c r="EF312" s="2">
        <v>40574</v>
      </c>
      <c r="EG312" s="2">
        <v>40602</v>
      </c>
      <c r="EH312" s="2">
        <v>40633</v>
      </c>
      <c r="EI312" s="2">
        <v>40662</v>
      </c>
      <c r="EJ312" s="2">
        <v>40694</v>
      </c>
      <c r="EK312" s="2">
        <v>40724</v>
      </c>
      <c r="EL312" s="2">
        <v>40753</v>
      </c>
      <c r="EM312" s="2">
        <v>40786</v>
      </c>
      <c r="EN312" s="2">
        <v>40816</v>
      </c>
      <c r="EO312" s="2">
        <v>40847</v>
      </c>
      <c r="EP312" s="2">
        <v>40877</v>
      </c>
      <c r="EQ312" s="2">
        <v>40907</v>
      </c>
      <c r="ER312" s="2">
        <v>40939</v>
      </c>
      <c r="ES312" s="2">
        <v>40968</v>
      </c>
      <c r="ET312" s="2">
        <v>40998</v>
      </c>
      <c r="EU312" s="2">
        <v>41029</v>
      </c>
      <c r="EV312" s="2">
        <v>41060</v>
      </c>
      <c r="EW312" s="2">
        <v>41089</v>
      </c>
      <c r="EX312" s="2">
        <v>41121</v>
      </c>
      <c r="EY312" s="2">
        <v>41152</v>
      </c>
      <c r="EZ312" s="2">
        <v>41180</v>
      </c>
      <c r="FA312" s="2">
        <v>41213</v>
      </c>
      <c r="FB312" s="2">
        <v>41243</v>
      </c>
      <c r="FC312" s="2">
        <v>41274</v>
      </c>
      <c r="FD312" s="2">
        <v>41305</v>
      </c>
      <c r="FE312" s="2">
        <v>41333</v>
      </c>
      <c r="FF312" s="2">
        <v>41362</v>
      </c>
      <c r="FG312" s="2">
        <v>41394</v>
      </c>
      <c r="FH312" s="2">
        <v>41425</v>
      </c>
      <c r="FI312" s="2">
        <v>41453</v>
      </c>
      <c r="FJ312" s="2">
        <v>41486</v>
      </c>
      <c r="FK312" s="2">
        <v>41516</v>
      </c>
      <c r="FL312" s="2">
        <v>41547</v>
      </c>
      <c r="FM312" s="2">
        <v>41578</v>
      </c>
      <c r="FN312" s="2">
        <v>41607</v>
      </c>
      <c r="FO312" s="2">
        <v>41639</v>
      </c>
      <c r="FP312" s="2">
        <v>41670</v>
      </c>
      <c r="FQ312" s="2">
        <v>41698</v>
      </c>
      <c r="FR312" s="2">
        <v>41729</v>
      </c>
      <c r="FS312" s="2">
        <v>41759</v>
      </c>
      <c r="FT312" s="2">
        <v>41789</v>
      </c>
      <c r="FU312" s="2">
        <v>41820</v>
      </c>
      <c r="FV312" s="2">
        <v>41851</v>
      </c>
      <c r="FW312" s="2">
        <v>41880</v>
      </c>
      <c r="FX312" s="2">
        <v>41912</v>
      </c>
      <c r="FY312" s="2">
        <v>41943</v>
      </c>
      <c r="FZ312" s="2">
        <v>41971</v>
      </c>
      <c r="GA312" s="2">
        <v>42004</v>
      </c>
      <c r="GB312" s="2">
        <v>42034</v>
      </c>
      <c r="GC312" s="2">
        <v>42062</v>
      </c>
      <c r="GD312" s="2">
        <v>42094</v>
      </c>
      <c r="GE312" s="2">
        <v>42124</v>
      </c>
      <c r="GF312" s="2">
        <v>42153</v>
      </c>
      <c r="GG312" s="2">
        <v>42185</v>
      </c>
      <c r="GH312" s="2">
        <v>42216</v>
      </c>
      <c r="GI312" s="2">
        <v>42247</v>
      </c>
      <c r="GJ312" s="2">
        <v>42277</v>
      </c>
      <c r="GK312" s="2">
        <v>42307</v>
      </c>
      <c r="GL312" s="2">
        <v>42338</v>
      </c>
      <c r="GM312" s="2">
        <v>42369</v>
      </c>
      <c r="GN312" s="2">
        <v>42398</v>
      </c>
      <c r="GO312" s="2">
        <v>42429</v>
      </c>
      <c r="GP312" s="2">
        <v>42460</v>
      </c>
      <c r="GQ312" s="2">
        <v>42489</v>
      </c>
      <c r="GR312" s="2">
        <v>42521</v>
      </c>
      <c r="GS312" s="2">
        <v>42551</v>
      </c>
      <c r="GT312" s="2">
        <v>42580</v>
      </c>
      <c r="GU312" s="2">
        <v>42613</v>
      </c>
      <c r="GV312" s="2">
        <v>42643</v>
      </c>
      <c r="GW312" s="2">
        <v>42674</v>
      </c>
      <c r="GX312" s="2">
        <v>42704</v>
      </c>
      <c r="GY312" s="2">
        <v>42734</v>
      </c>
      <c r="GZ312" s="2">
        <v>42766</v>
      </c>
      <c r="HA312" s="2">
        <v>42794</v>
      </c>
      <c r="HB312" s="2">
        <v>42825</v>
      </c>
      <c r="HC312" s="2">
        <v>42853</v>
      </c>
      <c r="HD312" s="2">
        <v>42886</v>
      </c>
      <c r="HE312" s="2">
        <v>42916</v>
      </c>
      <c r="HF312" s="2">
        <v>42947</v>
      </c>
      <c r="HG312" s="2">
        <v>42978</v>
      </c>
      <c r="HH312" s="2">
        <v>43007</v>
      </c>
      <c r="HI312" s="2">
        <v>43039</v>
      </c>
      <c r="HJ312" s="2">
        <v>43069</v>
      </c>
      <c r="HK312" s="2">
        <v>43098</v>
      </c>
      <c r="HL312" s="2">
        <v>43131</v>
      </c>
      <c r="HM312" s="2">
        <v>43159</v>
      </c>
      <c r="HN312" s="2">
        <v>43189</v>
      </c>
      <c r="HO312" s="2">
        <v>43220</v>
      </c>
      <c r="HP312" s="2">
        <v>43251</v>
      </c>
      <c r="HQ312" s="2">
        <v>43280</v>
      </c>
      <c r="HR312" s="2">
        <v>43312</v>
      </c>
      <c r="HS312" s="2">
        <v>43343</v>
      </c>
      <c r="HT312" s="2">
        <v>43371</v>
      </c>
      <c r="HU312" s="2">
        <v>43404</v>
      </c>
      <c r="HV312" s="2">
        <v>43434</v>
      </c>
      <c r="HW312" s="2">
        <v>43465</v>
      </c>
      <c r="HX312" s="2">
        <v>43496</v>
      </c>
      <c r="HY312" s="2">
        <v>43524</v>
      </c>
      <c r="HZ312" s="2">
        <v>43553</v>
      </c>
      <c r="IA312" s="2">
        <v>43585</v>
      </c>
      <c r="IB312" s="2">
        <v>43616</v>
      </c>
      <c r="IC312" s="2">
        <v>43644</v>
      </c>
      <c r="ID312" s="2">
        <v>43677</v>
      </c>
      <c r="IE312" s="2">
        <v>43707</v>
      </c>
      <c r="IF312" s="2">
        <v>43738</v>
      </c>
      <c r="IG312" s="2">
        <v>43769</v>
      </c>
      <c r="IH312" s="2">
        <v>43798</v>
      </c>
      <c r="II312" s="2">
        <v>43830</v>
      </c>
      <c r="IJ312" s="2">
        <v>43861</v>
      </c>
      <c r="IK312" s="2">
        <v>43889</v>
      </c>
      <c r="IL312" s="2">
        <v>43921</v>
      </c>
      <c r="IM312" s="2">
        <v>43951</v>
      </c>
      <c r="IN312" s="2">
        <v>43980</v>
      </c>
      <c r="IO312" s="2">
        <v>44012</v>
      </c>
      <c r="IP312" s="2">
        <v>44043</v>
      </c>
      <c r="IQ312" s="2">
        <v>44074</v>
      </c>
      <c r="IR312" s="2">
        <v>44104</v>
      </c>
      <c r="IS312" s="2">
        <v>44134</v>
      </c>
      <c r="IT312" s="2">
        <v>44165</v>
      </c>
      <c r="IU312" s="2">
        <v>44196</v>
      </c>
      <c r="IV312" s="2">
        <v>44225</v>
      </c>
      <c r="IW312" s="2">
        <v>44253</v>
      </c>
      <c r="IX312" s="2">
        <v>44286</v>
      </c>
      <c r="IY312" s="2">
        <v>44316</v>
      </c>
      <c r="IZ312" s="2">
        <v>44347</v>
      </c>
      <c r="JA312" s="2">
        <v>44377</v>
      </c>
      <c r="JB312" s="2">
        <v>44407</v>
      </c>
      <c r="JC312" s="2">
        <v>44439</v>
      </c>
      <c r="JD312" s="2">
        <v>44469</v>
      </c>
      <c r="JE312" s="2">
        <v>44498</v>
      </c>
      <c r="JF312" s="2">
        <v>44530</v>
      </c>
      <c r="JG312" s="2">
        <v>44561</v>
      </c>
      <c r="JH312" s="2">
        <v>44592</v>
      </c>
      <c r="JI312" s="2">
        <v>44620</v>
      </c>
      <c r="JJ312" s="2">
        <v>44651</v>
      </c>
      <c r="JK312" s="2">
        <v>44680</v>
      </c>
      <c r="JL312" s="2">
        <v>44712</v>
      </c>
      <c r="JM312" s="2">
        <v>44742</v>
      </c>
      <c r="JN312" s="2">
        <v>44771</v>
      </c>
      <c r="JO312" s="2">
        <v>44804</v>
      </c>
      <c r="JP312" s="2">
        <v>44834</v>
      </c>
      <c r="JQ312" s="2">
        <v>44865</v>
      </c>
    </row>
    <row r="313" spans="1:277" x14ac:dyDescent="0.25">
      <c r="A313" s="4"/>
      <c r="D313" s="3">
        <v>39198600</v>
      </c>
      <c r="E313">
        <v>34366800</v>
      </c>
      <c r="F313">
        <v>45678600</v>
      </c>
      <c r="G313">
        <v>32022900</v>
      </c>
      <c r="H313">
        <v>25882800</v>
      </c>
      <c r="I313">
        <v>32983200</v>
      </c>
      <c r="J313">
        <v>31106100</v>
      </c>
      <c r="K313">
        <v>28649400</v>
      </c>
      <c r="L313">
        <v>35428200</v>
      </c>
      <c r="M313">
        <v>37161600</v>
      </c>
      <c r="N313">
        <v>30397800</v>
      </c>
      <c r="O313">
        <v>33472500</v>
      </c>
      <c r="P313">
        <v>36777000</v>
      </c>
      <c r="Q313">
        <v>39013500</v>
      </c>
      <c r="R313">
        <v>41330400</v>
      </c>
      <c r="S313">
        <v>44299200</v>
      </c>
      <c r="T313">
        <v>33396000</v>
      </c>
      <c r="U313">
        <v>33037800</v>
      </c>
      <c r="V313">
        <v>32751900</v>
      </c>
      <c r="W313">
        <v>26936100</v>
      </c>
      <c r="X313">
        <v>34880100</v>
      </c>
      <c r="Y313">
        <v>41766900</v>
      </c>
      <c r="Z313">
        <v>31340400</v>
      </c>
      <c r="AA313">
        <v>32123400</v>
      </c>
      <c r="AB313">
        <v>34454400</v>
      </c>
      <c r="AC313">
        <v>43776300</v>
      </c>
      <c r="AD313">
        <v>38379600</v>
      </c>
      <c r="AE313">
        <v>47922600</v>
      </c>
      <c r="AF313">
        <v>38644500</v>
      </c>
      <c r="AG313">
        <v>42926700</v>
      </c>
      <c r="AH313">
        <v>79501200</v>
      </c>
      <c r="AI313">
        <v>39392100</v>
      </c>
      <c r="AJ313">
        <v>42153600</v>
      </c>
      <c r="AK313">
        <v>52079700</v>
      </c>
      <c r="AL313">
        <v>31490700</v>
      </c>
      <c r="AM313">
        <v>33810900</v>
      </c>
      <c r="AN313">
        <v>39033900</v>
      </c>
      <c r="AO313">
        <v>32010300</v>
      </c>
      <c r="AP313">
        <v>49408800</v>
      </c>
      <c r="AQ313">
        <v>38496000</v>
      </c>
      <c r="AR313">
        <v>41557500</v>
      </c>
      <c r="AS313">
        <v>47058300</v>
      </c>
      <c r="AT313">
        <v>51846000</v>
      </c>
      <c r="AU313">
        <v>33762600</v>
      </c>
      <c r="AV313">
        <v>48249000</v>
      </c>
      <c r="AW313">
        <v>52195800</v>
      </c>
      <c r="AX313">
        <v>66521400</v>
      </c>
      <c r="AY313">
        <v>52341000</v>
      </c>
      <c r="AZ313">
        <v>64223700</v>
      </c>
      <c r="BA313">
        <v>50123700</v>
      </c>
      <c r="BB313">
        <v>46741500</v>
      </c>
      <c r="BC313">
        <v>56982900</v>
      </c>
      <c r="BD313">
        <v>62214300</v>
      </c>
      <c r="BE313">
        <v>44910900</v>
      </c>
      <c r="BF313">
        <v>50575800</v>
      </c>
      <c r="BG313">
        <v>45366300</v>
      </c>
      <c r="BH313">
        <v>40742100</v>
      </c>
      <c r="BI313">
        <v>59344800</v>
      </c>
      <c r="BJ313">
        <v>54428400</v>
      </c>
      <c r="BK313">
        <v>53112900</v>
      </c>
      <c r="BL313">
        <v>59039700</v>
      </c>
      <c r="BM313">
        <v>45272700</v>
      </c>
      <c r="BN313">
        <v>73404300</v>
      </c>
      <c r="BO313">
        <v>59614800</v>
      </c>
      <c r="BP313">
        <v>47919600</v>
      </c>
      <c r="BQ313">
        <v>51321000</v>
      </c>
      <c r="BR313">
        <v>61321200</v>
      </c>
      <c r="BS313">
        <v>38938500</v>
      </c>
      <c r="BT313">
        <v>61371600</v>
      </c>
      <c r="BU313">
        <v>64720200</v>
      </c>
      <c r="BV313">
        <v>47110800</v>
      </c>
      <c r="BW313">
        <v>40471800</v>
      </c>
      <c r="BX313">
        <v>40745400</v>
      </c>
      <c r="BY313">
        <v>47166300</v>
      </c>
      <c r="BZ313">
        <v>61365600</v>
      </c>
      <c r="CA313">
        <v>44227500</v>
      </c>
      <c r="CB313">
        <v>93478500</v>
      </c>
      <c r="CC313">
        <v>73212600</v>
      </c>
      <c r="CD313">
        <v>54777900</v>
      </c>
      <c r="CE313">
        <v>47336100</v>
      </c>
      <c r="CF313">
        <v>44644200</v>
      </c>
      <c r="CG313">
        <v>47902500</v>
      </c>
      <c r="CH313">
        <v>43690500</v>
      </c>
      <c r="CI313">
        <v>38193300</v>
      </c>
      <c r="CJ313">
        <v>40626900</v>
      </c>
      <c r="CK313">
        <v>33658500</v>
      </c>
      <c r="CL313">
        <v>50626500</v>
      </c>
      <c r="CM313">
        <v>46768800</v>
      </c>
      <c r="CN313">
        <v>37120800</v>
      </c>
      <c r="CO313">
        <v>52161300</v>
      </c>
      <c r="CP313">
        <v>46892100</v>
      </c>
      <c r="CQ313">
        <v>71860200</v>
      </c>
      <c r="CR313">
        <v>41124900</v>
      </c>
      <c r="CS313">
        <v>49783500</v>
      </c>
      <c r="CT313">
        <v>57340200</v>
      </c>
      <c r="CU313">
        <v>39925500</v>
      </c>
      <c r="CV313">
        <v>77611800</v>
      </c>
      <c r="CW313">
        <v>46792800</v>
      </c>
      <c r="CX313">
        <v>62139000</v>
      </c>
      <c r="CY313">
        <v>61051500</v>
      </c>
      <c r="CZ313">
        <v>47161500</v>
      </c>
      <c r="DA313">
        <v>63477600</v>
      </c>
      <c r="DB313">
        <v>73511100</v>
      </c>
      <c r="DC313">
        <v>32919600</v>
      </c>
      <c r="DD313">
        <v>56190900</v>
      </c>
      <c r="DE313">
        <v>50300700</v>
      </c>
      <c r="DF313">
        <v>45942000</v>
      </c>
      <c r="DG313">
        <v>42549900</v>
      </c>
      <c r="DH313">
        <v>56682600</v>
      </c>
      <c r="DI313">
        <v>54659100</v>
      </c>
      <c r="DJ313">
        <v>85356600</v>
      </c>
      <c r="DK313">
        <v>67693200</v>
      </c>
      <c r="DL313">
        <v>50184000</v>
      </c>
      <c r="DM313">
        <v>43575000</v>
      </c>
      <c r="DN313">
        <v>38567700</v>
      </c>
      <c r="DO313">
        <v>36648900</v>
      </c>
      <c r="DP313">
        <v>32162400</v>
      </c>
      <c r="DQ313">
        <v>39201600</v>
      </c>
      <c r="DR313">
        <v>24496800</v>
      </c>
      <c r="DS313">
        <v>27099900</v>
      </c>
      <c r="DT313">
        <v>24873900</v>
      </c>
      <c r="DU313">
        <v>25111200</v>
      </c>
      <c r="DV313">
        <v>26423700</v>
      </c>
      <c r="DW313">
        <v>28078800</v>
      </c>
      <c r="DX313">
        <v>47772000</v>
      </c>
      <c r="DY313">
        <v>49773300</v>
      </c>
      <c r="DZ313">
        <v>33563100</v>
      </c>
      <c r="EA313">
        <v>27732300</v>
      </c>
      <c r="EB313">
        <v>25996557</v>
      </c>
      <c r="EC313">
        <v>21285897</v>
      </c>
      <c r="ED313">
        <v>19881459</v>
      </c>
      <c r="EE313">
        <v>20528592</v>
      </c>
      <c r="EF313">
        <v>21289680</v>
      </c>
      <c r="EG313">
        <v>15554406</v>
      </c>
      <c r="EH313">
        <v>22583244</v>
      </c>
      <c r="EI313">
        <v>12927951</v>
      </c>
      <c r="EJ313">
        <v>15052983</v>
      </c>
      <c r="EK313">
        <v>20889039</v>
      </c>
      <c r="EL313">
        <v>15797010</v>
      </c>
      <c r="EM313">
        <v>33225534</v>
      </c>
      <c r="EN313">
        <v>28213371</v>
      </c>
      <c r="EO313">
        <v>29425110</v>
      </c>
      <c r="EP313">
        <v>21410061</v>
      </c>
      <c r="EQ313">
        <v>23511543</v>
      </c>
      <c r="ER313">
        <v>19822014</v>
      </c>
      <c r="ES313">
        <v>12997329</v>
      </c>
      <c r="ET313">
        <v>16998285</v>
      </c>
      <c r="EU313">
        <v>13710087</v>
      </c>
      <c r="EV313">
        <v>18516699</v>
      </c>
      <c r="EW313">
        <v>22960644</v>
      </c>
      <c r="EX313">
        <v>17890689</v>
      </c>
      <c r="EY313">
        <v>11511387</v>
      </c>
      <c r="EZ313">
        <v>11542437</v>
      </c>
      <c r="FA313">
        <v>11973945</v>
      </c>
      <c r="FB313">
        <v>12333966</v>
      </c>
      <c r="FC313">
        <v>11624079</v>
      </c>
      <c r="FD313">
        <v>15940212</v>
      </c>
      <c r="FE313">
        <v>12293955</v>
      </c>
      <c r="FF313">
        <v>10820538</v>
      </c>
      <c r="FG313">
        <v>10400283</v>
      </c>
      <c r="FH313">
        <v>14233194</v>
      </c>
      <c r="FI313">
        <v>21570672</v>
      </c>
      <c r="FJ313">
        <v>18368391</v>
      </c>
      <c r="FK313">
        <v>11881267</v>
      </c>
      <c r="FL313">
        <v>12845054</v>
      </c>
      <c r="FM313">
        <v>11097187</v>
      </c>
      <c r="FN313">
        <v>9580473</v>
      </c>
      <c r="FO313">
        <v>11128643</v>
      </c>
      <c r="FP313">
        <v>10792881</v>
      </c>
      <c r="FQ313">
        <v>10751627</v>
      </c>
      <c r="FR313">
        <v>14653192</v>
      </c>
      <c r="FS313">
        <v>10478738</v>
      </c>
      <c r="FT313">
        <v>8848172</v>
      </c>
      <c r="FU313">
        <v>9155032</v>
      </c>
      <c r="FV313">
        <v>8001589</v>
      </c>
      <c r="FW313">
        <v>7911454</v>
      </c>
      <c r="FX313">
        <v>9617190</v>
      </c>
      <c r="FY313">
        <v>14314006</v>
      </c>
      <c r="FZ313">
        <v>6033717</v>
      </c>
      <c r="GA313">
        <v>11909857</v>
      </c>
      <c r="GB313">
        <v>13652485</v>
      </c>
      <c r="GC313">
        <v>10569705</v>
      </c>
      <c r="GD313">
        <v>14196823</v>
      </c>
      <c r="GE313">
        <v>10860255</v>
      </c>
      <c r="GF313">
        <v>9141959</v>
      </c>
      <c r="GG313">
        <v>14339953</v>
      </c>
      <c r="GH313">
        <v>13901620</v>
      </c>
      <c r="GI313">
        <v>25625794</v>
      </c>
      <c r="GJ313">
        <v>27481202</v>
      </c>
      <c r="GK313">
        <v>26932148</v>
      </c>
      <c r="GL313">
        <v>14614242</v>
      </c>
      <c r="GM313">
        <v>26513299</v>
      </c>
      <c r="GN313">
        <v>29416069</v>
      </c>
      <c r="GO313">
        <v>32094285</v>
      </c>
      <c r="GP313">
        <v>24765584</v>
      </c>
      <c r="GQ313">
        <v>22113012</v>
      </c>
      <c r="GR313">
        <v>23699181</v>
      </c>
      <c r="GS313">
        <v>29355562</v>
      </c>
      <c r="GT313">
        <v>19275570</v>
      </c>
      <c r="GU313">
        <v>21179450</v>
      </c>
      <c r="GV313">
        <v>20072233</v>
      </c>
      <c r="GW313">
        <v>20022293</v>
      </c>
      <c r="GX313">
        <v>21184568</v>
      </c>
      <c r="GY313">
        <v>15946312</v>
      </c>
      <c r="GZ313">
        <v>15360825</v>
      </c>
      <c r="HA313">
        <v>12483772</v>
      </c>
      <c r="HB313">
        <v>15858267</v>
      </c>
      <c r="HC313">
        <v>13394076</v>
      </c>
      <c r="HD313">
        <v>15075985</v>
      </c>
      <c r="HE313">
        <v>13461962</v>
      </c>
      <c r="HF313">
        <v>10858627</v>
      </c>
      <c r="HG313">
        <v>13268135</v>
      </c>
      <c r="HH313">
        <v>16738143</v>
      </c>
      <c r="HI313">
        <v>16230021</v>
      </c>
      <c r="HJ313">
        <v>14467145</v>
      </c>
      <c r="HK313">
        <v>11208146</v>
      </c>
      <c r="HL313">
        <v>16426845</v>
      </c>
      <c r="HM313">
        <v>20229867</v>
      </c>
      <c r="HN313">
        <v>23479657</v>
      </c>
      <c r="HO313">
        <v>23492731</v>
      </c>
      <c r="HP313">
        <v>19736564</v>
      </c>
      <c r="HQ313">
        <v>23974222</v>
      </c>
      <c r="HR313">
        <v>16353587</v>
      </c>
      <c r="HS313">
        <v>14840430</v>
      </c>
      <c r="HT313">
        <v>24023498</v>
      </c>
      <c r="HU313">
        <v>26375382</v>
      </c>
      <c r="HV313">
        <v>17391927</v>
      </c>
      <c r="HW313">
        <v>26243982</v>
      </c>
      <c r="HX313">
        <v>17758154</v>
      </c>
      <c r="HY313">
        <v>12949175</v>
      </c>
      <c r="HZ313">
        <v>18575777</v>
      </c>
      <c r="IA313">
        <v>13615019</v>
      </c>
      <c r="IB313">
        <v>13666905</v>
      </c>
      <c r="IC313">
        <v>16745804</v>
      </c>
      <c r="ID313">
        <v>15845552</v>
      </c>
      <c r="IE313">
        <v>17647801</v>
      </c>
      <c r="IF313">
        <v>15130269</v>
      </c>
      <c r="IG313">
        <v>24586288</v>
      </c>
      <c r="IH313">
        <v>13380637</v>
      </c>
      <c r="II313">
        <v>19761470</v>
      </c>
      <c r="IJ313">
        <v>26579273</v>
      </c>
      <c r="IK313">
        <v>28558768</v>
      </c>
      <c r="IL313">
        <v>39494931</v>
      </c>
      <c r="IM313">
        <v>31587786</v>
      </c>
      <c r="IN313">
        <v>23202650</v>
      </c>
      <c r="IO313">
        <v>29565087</v>
      </c>
      <c r="IP313">
        <v>24872658</v>
      </c>
      <c r="IQ313">
        <v>13054605</v>
      </c>
      <c r="IR313">
        <v>18493087</v>
      </c>
      <c r="IS313">
        <v>21101753</v>
      </c>
      <c r="IT313">
        <v>20660228</v>
      </c>
      <c r="IU313">
        <v>25183527</v>
      </c>
      <c r="IV313">
        <v>23346579</v>
      </c>
      <c r="IW313">
        <v>17880916</v>
      </c>
      <c r="IX313">
        <v>29051025</v>
      </c>
      <c r="IY313">
        <v>19615482</v>
      </c>
      <c r="IZ313">
        <v>20361147</v>
      </c>
      <c r="JA313">
        <v>16804412</v>
      </c>
      <c r="JB313">
        <v>23555960</v>
      </c>
      <c r="JC313">
        <v>19816155</v>
      </c>
      <c r="JD313">
        <v>19234926</v>
      </c>
      <c r="JE313">
        <v>19041284</v>
      </c>
      <c r="JF313">
        <v>18264519</v>
      </c>
      <c r="JG313">
        <v>17996135</v>
      </c>
      <c r="JH313">
        <v>21257798</v>
      </c>
      <c r="JI313">
        <v>19323908</v>
      </c>
      <c r="JJ313">
        <v>24707913</v>
      </c>
      <c r="JK313">
        <v>26912381</v>
      </c>
      <c r="JL313">
        <v>23427307</v>
      </c>
      <c r="JM313">
        <v>19044187</v>
      </c>
      <c r="JN313">
        <v>20920116</v>
      </c>
      <c r="JO313">
        <v>14985557</v>
      </c>
      <c r="JP313">
        <v>23302769</v>
      </c>
      <c r="JQ313">
        <v>23292259</v>
      </c>
    </row>
    <row r="314" spans="1:277" x14ac:dyDescent="0.25">
      <c r="A314" s="1" t="s">
        <v>158</v>
      </c>
      <c r="B314" t="s">
        <v>1157</v>
      </c>
      <c r="C314" t="s">
        <v>1199</v>
      </c>
      <c r="D314" s="2">
        <f>_xll.BDH(A314, "volume", B314, C314, "Direction", "H", "Period", "M","cols=274;rows=2")</f>
        <v>36556</v>
      </c>
      <c r="E314" s="2">
        <v>36585</v>
      </c>
      <c r="F314" s="2">
        <v>36616</v>
      </c>
      <c r="G314" s="2">
        <v>36644</v>
      </c>
      <c r="H314" s="2">
        <v>36677</v>
      </c>
      <c r="I314" s="2">
        <v>36707</v>
      </c>
      <c r="J314" s="2">
        <v>36738</v>
      </c>
      <c r="K314" s="2">
        <v>36769</v>
      </c>
      <c r="L314" s="2">
        <v>36798</v>
      </c>
      <c r="M314" s="2">
        <v>36830</v>
      </c>
      <c r="N314" s="2">
        <v>36860</v>
      </c>
      <c r="O314" s="2">
        <v>36889</v>
      </c>
      <c r="P314" s="2">
        <v>36922</v>
      </c>
      <c r="Q314" s="2">
        <v>36950</v>
      </c>
      <c r="R314" s="2">
        <v>36980</v>
      </c>
      <c r="S314" s="2">
        <v>37011</v>
      </c>
      <c r="T314" s="2">
        <v>37042</v>
      </c>
      <c r="U314" s="2">
        <v>37071</v>
      </c>
      <c r="V314" s="2">
        <v>37103</v>
      </c>
      <c r="W314" s="2">
        <v>37134</v>
      </c>
      <c r="X314" s="2">
        <v>37162</v>
      </c>
      <c r="Y314" s="2">
        <v>37195</v>
      </c>
      <c r="Z314" s="2">
        <v>37225</v>
      </c>
      <c r="AA314" s="2">
        <v>37256</v>
      </c>
      <c r="AB314" s="2">
        <v>37287</v>
      </c>
      <c r="AC314" s="2">
        <v>37315</v>
      </c>
      <c r="AD314" s="2">
        <v>37344</v>
      </c>
      <c r="AE314" s="2">
        <v>37376</v>
      </c>
      <c r="AF314" s="2">
        <v>37407</v>
      </c>
      <c r="AG314" s="2">
        <v>37435</v>
      </c>
      <c r="AH314" s="2">
        <v>37468</v>
      </c>
      <c r="AI314" s="2">
        <v>37498</v>
      </c>
      <c r="AJ314" s="2">
        <v>37529</v>
      </c>
      <c r="AK314" s="2">
        <v>37560</v>
      </c>
      <c r="AL314" s="2">
        <v>37589</v>
      </c>
      <c r="AM314" s="2">
        <v>37621</v>
      </c>
      <c r="AN314" s="2">
        <v>37652</v>
      </c>
      <c r="AO314" s="2">
        <v>37680</v>
      </c>
      <c r="AP314" s="2">
        <v>37711</v>
      </c>
      <c r="AQ314" s="2">
        <v>37741</v>
      </c>
      <c r="AR314" s="2">
        <v>37771</v>
      </c>
      <c r="AS314" s="2">
        <v>37802</v>
      </c>
      <c r="AT314" s="2">
        <v>37833</v>
      </c>
      <c r="AU314" s="2">
        <v>37862</v>
      </c>
      <c r="AV314" s="2">
        <v>37894</v>
      </c>
      <c r="AW314" s="2">
        <v>37925</v>
      </c>
      <c r="AX314" s="2">
        <v>37953</v>
      </c>
      <c r="AY314" s="2">
        <v>37986</v>
      </c>
      <c r="AZ314" s="2">
        <v>38016</v>
      </c>
      <c r="BA314" s="2">
        <v>38044</v>
      </c>
      <c r="BB314" s="2">
        <v>38077</v>
      </c>
      <c r="BC314" s="2">
        <v>38107</v>
      </c>
      <c r="BD314" s="2">
        <v>38138</v>
      </c>
      <c r="BE314" s="2">
        <v>38168</v>
      </c>
      <c r="BF314" s="2">
        <v>38198</v>
      </c>
      <c r="BG314" s="2">
        <v>38230</v>
      </c>
      <c r="BH314" s="2">
        <v>38260</v>
      </c>
      <c r="BI314" s="2">
        <v>38289</v>
      </c>
      <c r="BJ314" s="2">
        <v>38321</v>
      </c>
      <c r="BK314" s="2">
        <v>38352</v>
      </c>
      <c r="BL314" s="2">
        <v>38383</v>
      </c>
      <c r="BM314" s="2">
        <v>38411</v>
      </c>
      <c r="BN314" s="2">
        <v>38442</v>
      </c>
      <c r="BO314" s="2">
        <v>38471</v>
      </c>
      <c r="BP314" s="2">
        <v>38503</v>
      </c>
      <c r="BQ314" s="2">
        <v>38533</v>
      </c>
      <c r="BR314" s="2">
        <v>38562</v>
      </c>
      <c r="BS314" s="2">
        <v>38595</v>
      </c>
      <c r="BT314" s="2">
        <v>38625</v>
      </c>
      <c r="BU314" s="2">
        <v>38656</v>
      </c>
      <c r="BV314" s="2">
        <v>38686</v>
      </c>
      <c r="BW314" s="2">
        <v>38716</v>
      </c>
      <c r="BX314" s="2">
        <v>38748</v>
      </c>
      <c r="BY314" s="2">
        <v>38776</v>
      </c>
      <c r="BZ314" s="2">
        <v>38807</v>
      </c>
      <c r="CA314" s="2">
        <v>38835</v>
      </c>
      <c r="CB314" s="2">
        <v>38868</v>
      </c>
      <c r="CC314" s="2">
        <v>38898</v>
      </c>
      <c r="CD314" s="2">
        <v>38929</v>
      </c>
      <c r="CE314" s="2">
        <v>38960</v>
      </c>
      <c r="CF314" s="2">
        <v>38989</v>
      </c>
      <c r="CG314" s="2">
        <v>39021</v>
      </c>
      <c r="CH314" s="2">
        <v>39051</v>
      </c>
      <c r="CI314" s="2">
        <v>39080</v>
      </c>
      <c r="CJ314" s="2">
        <v>39113</v>
      </c>
      <c r="CK314" s="2">
        <v>39141</v>
      </c>
      <c r="CL314" s="2">
        <v>39171</v>
      </c>
      <c r="CM314" s="2">
        <v>39202</v>
      </c>
      <c r="CN314" s="2">
        <v>39233</v>
      </c>
      <c r="CO314" s="2">
        <v>39262</v>
      </c>
      <c r="CP314" s="2">
        <v>39294</v>
      </c>
      <c r="CQ314" s="2">
        <v>39325</v>
      </c>
      <c r="CR314" s="2">
        <v>39353</v>
      </c>
      <c r="CS314" s="2">
        <v>39386</v>
      </c>
      <c r="CT314" s="2">
        <v>39416</v>
      </c>
      <c r="CU314" s="2">
        <v>39447</v>
      </c>
      <c r="CV314" s="2">
        <v>39478</v>
      </c>
      <c r="CW314" s="2">
        <v>39507</v>
      </c>
      <c r="CX314" s="2">
        <v>39538</v>
      </c>
      <c r="CY314" s="2">
        <v>39568</v>
      </c>
      <c r="CZ314" s="2">
        <v>39598</v>
      </c>
      <c r="DA314" s="2">
        <v>39629</v>
      </c>
      <c r="DB314" s="2">
        <v>39660</v>
      </c>
      <c r="DC314" s="2">
        <v>39689</v>
      </c>
      <c r="DD314" s="2">
        <v>39721</v>
      </c>
      <c r="DE314" s="2">
        <v>39752</v>
      </c>
      <c r="DF314" s="2">
        <v>39780</v>
      </c>
      <c r="DG314" s="2">
        <v>39813</v>
      </c>
      <c r="DH314" s="2">
        <v>39843</v>
      </c>
      <c r="DI314" s="2">
        <v>39871</v>
      </c>
      <c r="DJ314" s="2">
        <v>39903</v>
      </c>
      <c r="DK314" s="2">
        <v>39933</v>
      </c>
      <c r="DL314" s="2">
        <v>39962</v>
      </c>
      <c r="DM314" s="2">
        <v>39994</v>
      </c>
      <c r="DN314" s="2">
        <v>40025</v>
      </c>
      <c r="DO314" s="2">
        <v>40056</v>
      </c>
      <c r="DP314" s="2">
        <v>40086</v>
      </c>
      <c r="DQ314" s="2">
        <v>40116</v>
      </c>
      <c r="DR314" s="2">
        <v>40147</v>
      </c>
      <c r="DS314" s="2">
        <v>40178</v>
      </c>
      <c r="DT314" s="2">
        <v>40207</v>
      </c>
      <c r="DU314" s="2">
        <v>40235</v>
      </c>
      <c r="DV314" s="2">
        <v>40268</v>
      </c>
      <c r="DW314" s="2">
        <v>40298</v>
      </c>
      <c r="DX314" s="2">
        <v>40329</v>
      </c>
      <c r="DY314" s="2">
        <v>40359</v>
      </c>
      <c r="DZ314" s="2">
        <v>40389</v>
      </c>
      <c r="EA314" s="2">
        <v>40421</v>
      </c>
      <c r="EB314" s="2">
        <v>40451</v>
      </c>
      <c r="EC314" s="2">
        <v>40480</v>
      </c>
      <c r="ED314" s="2">
        <v>40512</v>
      </c>
      <c r="EE314" s="2">
        <v>40543</v>
      </c>
      <c r="EF314" s="2">
        <v>40574</v>
      </c>
      <c r="EG314" s="2">
        <v>40602</v>
      </c>
      <c r="EH314" s="2">
        <v>40633</v>
      </c>
      <c r="EI314" s="2">
        <v>40662</v>
      </c>
      <c r="EJ314" s="2">
        <v>40694</v>
      </c>
      <c r="EK314" s="2">
        <v>40724</v>
      </c>
      <c r="EL314" s="2">
        <v>40753</v>
      </c>
      <c r="EM314" s="2">
        <v>40786</v>
      </c>
      <c r="EN314" s="2">
        <v>40816</v>
      </c>
      <c r="EO314" s="2">
        <v>40847</v>
      </c>
      <c r="EP314" s="2">
        <v>40877</v>
      </c>
      <c r="EQ314" s="2">
        <v>40907</v>
      </c>
      <c r="ER314" s="2">
        <v>40939</v>
      </c>
      <c r="ES314" s="2">
        <v>40968</v>
      </c>
      <c r="ET314" s="2">
        <v>40998</v>
      </c>
      <c r="EU314" s="2">
        <v>41029</v>
      </c>
      <c r="EV314" s="2">
        <v>41060</v>
      </c>
      <c r="EW314" s="2">
        <v>41089</v>
      </c>
      <c r="EX314" s="2">
        <v>41121</v>
      </c>
      <c r="EY314" s="2">
        <v>41152</v>
      </c>
      <c r="EZ314" s="2">
        <v>41180</v>
      </c>
      <c r="FA314" s="2">
        <v>41213</v>
      </c>
      <c r="FB314" s="2">
        <v>41243</v>
      </c>
      <c r="FC314" s="2">
        <v>41274</v>
      </c>
      <c r="FD314" s="2">
        <v>41305</v>
      </c>
      <c r="FE314" s="2">
        <v>41333</v>
      </c>
      <c r="FF314" s="2">
        <v>41362</v>
      </c>
      <c r="FG314" s="2">
        <v>41394</v>
      </c>
      <c r="FH314" s="2">
        <v>41425</v>
      </c>
      <c r="FI314" s="2">
        <v>41453</v>
      </c>
      <c r="FJ314" s="2">
        <v>41486</v>
      </c>
      <c r="FK314" s="2">
        <v>41516</v>
      </c>
      <c r="FL314" s="2">
        <v>41547</v>
      </c>
      <c r="FM314" s="2">
        <v>41578</v>
      </c>
      <c r="FN314" s="2">
        <v>41607</v>
      </c>
      <c r="FO314" s="2">
        <v>41639</v>
      </c>
      <c r="FP314" s="2">
        <v>41670</v>
      </c>
      <c r="FQ314" s="2">
        <v>41698</v>
      </c>
      <c r="FR314" s="2">
        <v>41729</v>
      </c>
      <c r="FS314" s="2">
        <v>41759</v>
      </c>
      <c r="FT314" s="2">
        <v>41789</v>
      </c>
      <c r="FU314" s="2">
        <v>41820</v>
      </c>
      <c r="FV314" s="2">
        <v>41851</v>
      </c>
      <c r="FW314" s="2">
        <v>41880</v>
      </c>
      <c r="FX314" s="2">
        <v>41912</v>
      </c>
      <c r="FY314" s="2">
        <v>41943</v>
      </c>
      <c r="FZ314" s="2">
        <v>41971</v>
      </c>
      <c r="GA314" s="2">
        <v>42004</v>
      </c>
      <c r="GB314" s="2">
        <v>42034</v>
      </c>
      <c r="GC314" s="2">
        <v>42062</v>
      </c>
      <c r="GD314" s="2">
        <v>42094</v>
      </c>
      <c r="GE314" s="2">
        <v>42124</v>
      </c>
      <c r="GF314" s="2">
        <v>42153</v>
      </c>
      <c r="GG314" s="2">
        <v>42185</v>
      </c>
      <c r="GH314" s="2">
        <v>42216</v>
      </c>
      <c r="GI314" s="2">
        <v>42247</v>
      </c>
      <c r="GJ314" s="2">
        <v>42277</v>
      </c>
      <c r="GK314" s="2">
        <v>42307</v>
      </c>
      <c r="GL314" s="2">
        <v>42338</v>
      </c>
      <c r="GM314" s="2">
        <v>42369</v>
      </c>
      <c r="GN314" s="2">
        <v>42398</v>
      </c>
      <c r="GO314" s="2">
        <v>42429</v>
      </c>
      <c r="GP314" s="2">
        <v>42460</v>
      </c>
      <c r="GQ314" s="2">
        <v>42489</v>
      </c>
      <c r="GR314" s="2">
        <v>42521</v>
      </c>
      <c r="GS314" s="2">
        <v>42551</v>
      </c>
      <c r="GT314" s="2">
        <v>42580</v>
      </c>
      <c r="GU314" s="2">
        <v>42613</v>
      </c>
      <c r="GV314" s="2">
        <v>42643</v>
      </c>
      <c r="GW314" s="2">
        <v>42674</v>
      </c>
      <c r="GX314" s="2">
        <v>42704</v>
      </c>
      <c r="GY314" s="2">
        <v>42734</v>
      </c>
      <c r="GZ314" s="2">
        <v>42766</v>
      </c>
      <c r="HA314" s="2">
        <v>42794</v>
      </c>
      <c r="HB314" s="2">
        <v>42825</v>
      </c>
      <c r="HC314" s="2">
        <v>42853</v>
      </c>
      <c r="HD314" s="2">
        <v>42886</v>
      </c>
      <c r="HE314" s="2">
        <v>42916</v>
      </c>
      <c r="HF314" s="2">
        <v>42947</v>
      </c>
      <c r="HG314" s="2">
        <v>42978</v>
      </c>
      <c r="HH314" s="2">
        <v>43007</v>
      </c>
      <c r="HI314" s="2">
        <v>43039</v>
      </c>
      <c r="HJ314" s="2">
        <v>43069</v>
      </c>
      <c r="HK314" s="2">
        <v>43098</v>
      </c>
      <c r="HL314" s="2">
        <v>43131</v>
      </c>
      <c r="HM314" s="2">
        <v>43159</v>
      </c>
      <c r="HN314" s="2">
        <v>43189</v>
      </c>
      <c r="HO314" s="2">
        <v>43220</v>
      </c>
      <c r="HP314" s="2">
        <v>43251</v>
      </c>
      <c r="HQ314" s="2">
        <v>43280</v>
      </c>
      <c r="HR314" s="2">
        <v>43312</v>
      </c>
      <c r="HS314" s="2">
        <v>43343</v>
      </c>
      <c r="HT314" s="2">
        <v>43371</v>
      </c>
      <c r="HU314" s="2">
        <v>43404</v>
      </c>
      <c r="HV314" s="2">
        <v>43434</v>
      </c>
      <c r="HW314" s="2">
        <v>43465</v>
      </c>
      <c r="HX314" s="2">
        <v>43496</v>
      </c>
      <c r="HY314" s="2">
        <v>43524</v>
      </c>
      <c r="HZ314" s="2">
        <v>43553</v>
      </c>
      <c r="IA314" s="2">
        <v>43585</v>
      </c>
      <c r="IB314" s="2">
        <v>43616</v>
      </c>
      <c r="IC314" s="2">
        <v>43644</v>
      </c>
      <c r="ID314" s="2">
        <v>43677</v>
      </c>
      <c r="IE314" s="2">
        <v>43707</v>
      </c>
      <c r="IF314" s="2">
        <v>43738</v>
      </c>
      <c r="IG314" s="2">
        <v>43769</v>
      </c>
      <c r="IH314" s="2">
        <v>43798</v>
      </c>
      <c r="II314" s="2">
        <v>43830</v>
      </c>
      <c r="IJ314" s="2">
        <v>43861</v>
      </c>
      <c r="IK314" s="2">
        <v>43889</v>
      </c>
      <c r="IL314" s="2">
        <v>43921</v>
      </c>
      <c r="IM314" s="2">
        <v>43951</v>
      </c>
      <c r="IN314" s="2">
        <v>43980</v>
      </c>
      <c r="IO314" s="2">
        <v>44012</v>
      </c>
      <c r="IP314" s="2">
        <v>44043</v>
      </c>
      <c r="IQ314" s="2">
        <v>44074</v>
      </c>
      <c r="IR314" s="2">
        <v>44104</v>
      </c>
      <c r="IS314" s="2">
        <v>44134</v>
      </c>
      <c r="IT314" s="2">
        <v>44165</v>
      </c>
      <c r="IU314" s="2">
        <v>44196</v>
      </c>
      <c r="IV314" s="2">
        <v>44225</v>
      </c>
      <c r="IW314" s="2">
        <v>44253</v>
      </c>
      <c r="IX314" s="2">
        <v>44286</v>
      </c>
      <c r="IY314" s="2">
        <v>44316</v>
      </c>
      <c r="IZ314" s="2">
        <v>44347</v>
      </c>
      <c r="JA314" s="2">
        <v>44377</v>
      </c>
      <c r="JB314" s="2">
        <v>44407</v>
      </c>
      <c r="JC314" s="2">
        <v>44439</v>
      </c>
      <c r="JD314" s="2">
        <v>44469</v>
      </c>
      <c r="JE314" s="2">
        <v>44498</v>
      </c>
      <c r="JF314" s="2">
        <v>44530</v>
      </c>
      <c r="JG314" s="2">
        <v>44561</v>
      </c>
      <c r="JH314" s="2">
        <v>44592</v>
      </c>
      <c r="JI314" s="2">
        <v>44620</v>
      </c>
      <c r="JJ314" s="2">
        <v>44651</v>
      </c>
      <c r="JK314" s="2">
        <v>44680</v>
      </c>
      <c r="JL314" s="2">
        <v>44712</v>
      </c>
      <c r="JM314" s="2">
        <v>44742</v>
      </c>
      <c r="JN314" s="2">
        <v>44771</v>
      </c>
      <c r="JO314" s="2">
        <v>44804</v>
      </c>
      <c r="JP314" s="2">
        <v>44834</v>
      </c>
      <c r="JQ314" s="2">
        <v>44865</v>
      </c>
    </row>
    <row r="315" spans="1:277" x14ac:dyDescent="0.25">
      <c r="A315" s="4"/>
      <c r="D315" s="3">
        <v>24379688</v>
      </c>
      <c r="E315">
        <v>14950313</v>
      </c>
      <c r="F315">
        <v>14129063</v>
      </c>
      <c r="G315">
        <v>16886250</v>
      </c>
      <c r="H315">
        <v>14424375</v>
      </c>
      <c r="I315">
        <v>14640938</v>
      </c>
      <c r="J315">
        <v>17509688</v>
      </c>
      <c r="K315">
        <v>19264688</v>
      </c>
      <c r="L315">
        <v>11180625</v>
      </c>
      <c r="M315">
        <v>16958438</v>
      </c>
      <c r="N315">
        <v>11736563</v>
      </c>
      <c r="O315">
        <v>15170625</v>
      </c>
      <c r="P315">
        <v>15325313</v>
      </c>
      <c r="Q315">
        <v>17943750</v>
      </c>
      <c r="R315">
        <v>15728438</v>
      </c>
      <c r="S315">
        <v>13757813</v>
      </c>
      <c r="T315">
        <v>8653125</v>
      </c>
      <c r="U315">
        <v>11087813</v>
      </c>
      <c r="V315">
        <v>11282813</v>
      </c>
      <c r="W315">
        <v>8475938</v>
      </c>
      <c r="X315">
        <v>11077500</v>
      </c>
      <c r="Y315">
        <v>14179688</v>
      </c>
      <c r="Z315">
        <v>9820313</v>
      </c>
      <c r="AA315">
        <v>11702813</v>
      </c>
      <c r="AB315">
        <v>14290313</v>
      </c>
      <c r="AC315">
        <v>13354688</v>
      </c>
      <c r="AD315">
        <v>11509688</v>
      </c>
      <c r="AE315">
        <v>14860313</v>
      </c>
      <c r="AF315">
        <v>14362500</v>
      </c>
      <c r="AG315">
        <v>25857188</v>
      </c>
      <c r="AH315">
        <v>31320938</v>
      </c>
      <c r="AI315">
        <v>23442188</v>
      </c>
      <c r="AJ315">
        <v>20283750</v>
      </c>
      <c r="AK315">
        <v>24017813</v>
      </c>
      <c r="AL315">
        <v>22650938</v>
      </c>
      <c r="AM315">
        <v>21816563</v>
      </c>
      <c r="AN315">
        <v>19214063</v>
      </c>
      <c r="AO315">
        <v>47588438</v>
      </c>
      <c r="AP315">
        <v>102798750</v>
      </c>
      <c r="AQ315">
        <v>45866250</v>
      </c>
      <c r="AR315">
        <v>23921250</v>
      </c>
      <c r="AS315">
        <v>24618750</v>
      </c>
      <c r="AT315">
        <v>23220000</v>
      </c>
      <c r="AU315">
        <v>15896250</v>
      </c>
      <c r="AV315">
        <v>24250313</v>
      </c>
      <c r="AW315">
        <v>20369063</v>
      </c>
      <c r="AX315">
        <v>13611563</v>
      </c>
      <c r="AY315">
        <v>20337188</v>
      </c>
      <c r="AZ315">
        <v>15686250</v>
      </c>
      <c r="BA315">
        <v>11955469</v>
      </c>
      <c r="BB315">
        <v>14196563</v>
      </c>
      <c r="BC315">
        <v>11238281</v>
      </c>
      <c r="BD315">
        <v>10387500</v>
      </c>
      <c r="BE315">
        <v>12771094</v>
      </c>
      <c r="BF315">
        <v>9616875</v>
      </c>
      <c r="BG315">
        <v>11228438</v>
      </c>
      <c r="BH315">
        <v>28685625</v>
      </c>
      <c r="BI315">
        <v>20441719</v>
      </c>
      <c r="BJ315">
        <v>14421563</v>
      </c>
      <c r="BK315">
        <v>14317500</v>
      </c>
      <c r="BL315">
        <v>14360625</v>
      </c>
      <c r="BM315">
        <v>21151875</v>
      </c>
      <c r="BN315">
        <v>56023594</v>
      </c>
      <c r="BO315">
        <v>30142969</v>
      </c>
      <c r="BP315">
        <v>19352344</v>
      </c>
      <c r="BQ315">
        <v>21680625</v>
      </c>
      <c r="BR315">
        <v>16013906</v>
      </c>
      <c r="BS315">
        <v>29758125</v>
      </c>
      <c r="BT315">
        <v>35664375</v>
      </c>
      <c r="BU315">
        <v>25548281</v>
      </c>
      <c r="BV315">
        <v>24043594</v>
      </c>
      <c r="BW315">
        <v>21602813</v>
      </c>
      <c r="BX315">
        <v>19450313</v>
      </c>
      <c r="BY315">
        <v>16027969</v>
      </c>
      <c r="BZ315">
        <v>28705781</v>
      </c>
      <c r="CA315">
        <v>17812031</v>
      </c>
      <c r="CB315">
        <v>16509844</v>
      </c>
      <c r="CC315">
        <v>26644219</v>
      </c>
      <c r="CD315">
        <v>17055469</v>
      </c>
      <c r="CE315">
        <v>14906719</v>
      </c>
      <c r="CF315">
        <v>18317813</v>
      </c>
      <c r="CG315">
        <v>17137969</v>
      </c>
      <c r="CH315">
        <v>17178281</v>
      </c>
      <c r="CI315">
        <v>26485781</v>
      </c>
      <c r="CJ315">
        <v>20894531</v>
      </c>
      <c r="CK315">
        <v>19485469</v>
      </c>
      <c r="CL315">
        <v>29993438</v>
      </c>
      <c r="CM315">
        <v>22491094</v>
      </c>
      <c r="CN315">
        <v>26757188</v>
      </c>
      <c r="CO315">
        <v>29879531</v>
      </c>
      <c r="CP315">
        <v>17545781</v>
      </c>
      <c r="CQ315">
        <v>25609219</v>
      </c>
      <c r="CR315">
        <v>22207969</v>
      </c>
      <c r="CS315">
        <v>14616094</v>
      </c>
      <c r="CT315">
        <v>24973125</v>
      </c>
      <c r="CU315">
        <v>26175000</v>
      </c>
      <c r="CV315">
        <v>37064531</v>
      </c>
      <c r="CW315">
        <v>31595625</v>
      </c>
      <c r="CX315">
        <v>19178438</v>
      </c>
      <c r="CY315">
        <v>16913438</v>
      </c>
      <c r="CZ315">
        <v>13998281</v>
      </c>
      <c r="DA315">
        <v>22209844</v>
      </c>
      <c r="DB315">
        <v>23860781</v>
      </c>
      <c r="DC315">
        <v>14378906</v>
      </c>
      <c r="DD315">
        <v>20330156</v>
      </c>
      <c r="DE315">
        <v>27872156</v>
      </c>
      <c r="DF315">
        <v>20452500</v>
      </c>
      <c r="DG315">
        <v>20544000</v>
      </c>
      <c r="DH315">
        <v>16900875</v>
      </c>
      <c r="DI315">
        <v>18722625</v>
      </c>
      <c r="DJ315">
        <v>27144375</v>
      </c>
      <c r="DK315">
        <v>19043625</v>
      </c>
      <c r="DL315">
        <v>18766875</v>
      </c>
      <c r="DM315">
        <v>17713125</v>
      </c>
      <c r="DN315">
        <v>12001125</v>
      </c>
      <c r="DO315">
        <v>12542250</v>
      </c>
      <c r="DP315">
        <v>26716875</v>
      </c>
      <c r="DQ315">
        <v>13465875</v>
      </c>
      <c r="DR315">
        <v>9412125</v>
      </c>
      <c r="DS315">
        <v>13567125</v>
      </c>
      <c r="DT315">
        <v>7812000</v>
      </c>
      <c r="DU315">
        <v>8098875</v>
      </c>
      <c r="DV315">
        <v>10625625</v>
      </c>
      <c r="DW315">
        <v>7809000</v>
      </c>
      <c r="DX315">
        <v>12836250</v>
      </c>
      <c r="DY315">
        <v>16982625</v>
      </c>
      <c r="DZ315">
        <v>12965250</v>
      </c>
      <c r="EA315">
        <v>10647000</v>
      </c>
      <c r="EB315">
        <v>16103573</v>
      </c>
      <c r="EC315">
        <v>9793399</v>
      </c>
      <c r="ED315">
        <v>7960819</v>
      </c>
      <c r="EE315">
        <v>9131929</v>
      </c>
      <c r="EF315">
        <v>6327761</v>
      </c>
      <c r="EG315">
        <v>5744145</v>
      </c>
      <c r="EH315">
        <v>10290668</v>
      </c>
      <c r="EI315">
        <v>6451924</v>
      </c>
      <c r="EJ315">
        <v>5927756</v>
      </c>
      <c r="EK315">
        <v>11125744</v>
      </c>
      <c r="EL315">
        <v>6859624</v>
      </c>
      <c r="EM315">
        <v>13683199</v>
      </c>
      <c r="EN315">
        <v>11171723</v>
      </c>
      <c r="EO315">
        <v>7520798</v>
      </c>
      <c r="EP315">
        <v>6613901</v>
      </c>
      <c r="EQ315">
        <v>12560790</v>
      </c>
      <c r="ER315">
        <v>7672268</v>
      </c>
      <c r="ES315">
        <v>7651635</v>
      </c>
      <c r="ET315">
        <v>9298504</v>
      </c>
      <c r="EU315">
        <v>8259338</v>
      </c>
      <c r="EV315">
        <v>6656340</v>
      </c>
      <c r="EW315">
        <v>9674839</v>
      </c>
      <c r="EX315">
        <v>11272324</v>
      </c>
      <c r="EY315">
        <v>5822894</v>
      </c>
      <c r="EZ315">
        <v>7271900</v>
      </c>
      <c r="FA315">
        <v>6452808</v>
      </c>
      <c r="FB315">
        <v>6999635</v>
      </c>
      <c r="FC315">
        <v>8575300</v>
      </c>
      <c r="FD315">
        <v>8828535</v>
      </c>
      <c r="FE315">
        <v>7540118</v>
      </c>
      <c r="FF315">
        <v>5543995</v>
      </c>
      <c r="FG315">
        <v>5271353</v>
      </c>
      <c r="FH315">
        <v>5613963</v>
      </c>
      <c r="FI315">
        <v>6200798</v>
      </c>
      <c r="FJ315">
        <v>5692033</v>
      </c>
      <c r="FK315">
        <v>5436508</v>
      </c>
      <c r="FL315">
        <v>8001735</v>
      </c>
      <c r="FM315">
        <v>8038953</v>
      </c>
      <c r="FN315">
        <v>4113050</v>
      </c>
      <c r="FO315">
        <v>6380483</v>
      </c>
      <c r="FP315">
        <v>8784010</v>
      </c>
      <c r="FQ315">
        <v>6179088</v>
      </c>
      <c r="FR315">
        <v>7245890</v>
      </c>
      <c r="FS315">
        <v>9114723</v>
      </c>
      <c r="FT315">
        <v>4775495</v>
      </c>
      <c r="FU315">
        <v>6275545</v>
      </c>
      <c r="FV315">
        <v>5023645</v>
      </c>
      <c r="FW315">
        <v>4884708</v>
      </c>
      <c r="FX315">
        <v>6070640</v>
      </c>
      <c r="FY315">
        <v>8117930</v>
      </c>
      <c r="FZ315">
        <v>5569888</v>
      </c>
      <c r="GA315">
        <v>8904280</v>
      </c>
      <c r="GB315">
        <v>7356103</v>
      </c>
      <c r="GC315">
        <v>4961733</v>
      </c>
      <c r="GD315">
        <v>10780340</v>
      </c>
      <c r="GE315">
        <v>8182040</v>
      </c>
      <c r="GF315">
        <v>6669230</v>
      </c>
      <c r="GG315">
        <v>10814170</v>
      </c>
      <c r="GH315">
        <v>8155668</v>
      </c>
      <c r="GI315">
        <v>9976453</v>
      </c>
      <c r="GJ315">
        <v>30012673</v>
      </c>
      <c r="GK315">
        <v>10752538</v>
      </c>
      <c r="GL315">
        <v>6954910</v>
      </c>
      <c r="GM315">
        <v>9992928</v>
      </c>
      <c r="GN315">
        <v>8958310</v>
      </c>
      <c r="GO315">
        <v>8886555</v>
      </c>
      <c r="GP315">
        <v>11830503</v>
      </c>
      <c r="GQ315">
        <v>8783863</v>
      </c>
      <c r="GR315">
        <v>6990110</v>
      </c>
      <c r="GS315">
        <v>12027203</v>
      </c>
      <c r="GT315">
        <v>6684400</v>
      </c>
      <c r="GU315">
        <v>8253163</v>
      </c>
      <c r="GV315">
        <v>13042238</v>
      </c>
      <c r="GW315">
        <v>8603886</v>
      </c>
      <c r="GX315">
        <v>7563100</v>
      </c>
      <c r="GY315">
        <v>8857446</v>
      </c>
      <c r="GZ315">
        <v>6866736</v>
      </c>
      <c r="HA315">
        <v>5877621</v>
      </c>
      <c r="HB315">
        <v>10367660</v>
      </c>
      <c r="HC315">
        <v>5843630</v>
      </c>
      <c r="HD315">
        <v>11632158</v>
      </c>
      <c r="HE315">
        <v>9263458</v>
      </c>
      <c r="HF315">
        <v>6717925</v>
      </c>
      <c r="HG315">
        <v>11076319</v>
      </c>
      <c r="HH315">
        <v>9801923</v>
      </c>
      <c r="HI315">
        <v>6522648</v>
      </c>
      <c r="HJ315">
        <v>5656745</v>
      </c>
      <c r="HK315">
        <v>7670881</v>
      </c>
      <c r="HL315">
        <v>8133508</v>
      </c>
      <c r="HM315">
        <v>6628746</v>
      </c>
      <c r="HN315">
        <v>11390594</v>
      </c>
      <c r="HO315">
        <v>5997905</v>
      </c>
      <c r="HP315">
        <v>7048063</v>
      </c>
      <c r="HQ315">
        <v>15075985</v>
      </c>
      <c r="HR315">
        <v>9649049</v>
      </c>
      <c r="HS315">
        <v>5600103</v>
      </c>
      <c r="HT315">
        <v>20351745</v>
      </c>
      <c r="HU315">
        <v>10004782</v>
      </c>
      <c r="HV315">
        <v>7353112</v>
      </c>
      <c r="HW315">
        <v>9110668</v>
      </c>
      <c r="HX315">
        <v>7904105</v>
      </c>
      <c r="HY315">
        <v>4937986</v>
      </c>
      <c r="HZ315">
        <v>8243675</v>
      </c>
      <c r="IA315">
        <v>5112106</v>
      </c>
      <c r="IB315">
        <v>6904684</v>
      </c>
      <c r="IC315">
        <v>12392779</v>
      </c>
      <c r="ID315">
        <v>6818753</v>
      </c>
      <c r="IE315">
        <v>8218201</v>
      </c>
      <c r="IF315">
        <v>11948813</v>
      </c>
      <c r="IG315">
        <v>9359847</v>
      </c>
      <c r="IH315">
        <v>7063510</v>
      </c>
      <c r="II315">
        <v>7661460</v>
      </c>
      <c r="IJ315">
        <v>7367049</v>
      </c>
      <c r="IK315">
        <v>6577938</v>
      </c>
      <c r="IL315">
        <v>13207557</v>
      </c>
      <c r="IM315">
        <v>8376784</v>
      </c>
      <c r="IN315">
        <v>7448366</v>
      </c>
      <c r="IO315">
        <v>9858437</v>
      </c>
      <c r="IP315">
        <v>4775967</v>
      </c>
      <c r="IQ315">
        <v>3975652</v>
      </c>
      <c r="IR315">
        <v>6465586</v>
      </c>
      <c r="IS315">
        <v>5526863</v>
      </c>
      <c r="IT315">
        <v>5984917</v>
      </c>
      <c r="IU315">
        <v>8366732</v>
      </c>
      <c r="IV315">
        <v>7044778</v>
      </c>
      <c r="IW315">
        <v>4947363</v>
      </c>
      <c r="IX315">
        <v>8176708</v>
      </c>
      <c r="IY315">
        <v>9071413</v>
      </c>
      <c r="IZ315">
        <v>6994741</v>
      </c>
      <c r="JA315">
        <v>7811605</v>
      </c>
      <c r="JB315">
        <v>6230938</v>
      </c>
      <c r="JC315">
        <v>5105335</v>
      </c>
      <c r="JD315">
        <v>9293844</v>
      </c>
      <c r="JE315">
        <v>6051295</v>
      </c>
      <c r="JF315">
        <v>6075674</v>
      </c>
      <c r="JG315">
        <v>6701684</v>
      </c>
      <c r="JH315">
        <v>10835096</v>
      </c>
      <c r="JI315">
        <v>8388420</v>
      </c>
      <c r="JJ315">
        <v>9595245</v>
      </c>
      <c r="JK315">
        <v>12819265</v>
      </c>
      <c r="JL315">
        <v>8806740</v>
      </c>
      <c r="JM315">
        <v>9349458</v>
      </c>
      <c r="JN315">
        <v>9493318</v>
      </c>
      <c r="JO315">
        <v>7814911</v>
      </c>
      <c r="JP315">
        <v>9613193</v>
      </c>
      <c r="JQ315">
        <v>7900443</v>
      </c>
    </row>
    <row r="316" spans="1:277" x14ac:dyDescent="0.25">
      <c r="A316" s="1" t="s">
        <v>159</v>
      </c>
      <c r="B316" t="s">
        <v>1157</v>
      </c>
      <c r="C316" t="s">
        <v>1191</v>
      </c>
      <c r="D316" s="2">
        <f>_xll.BDH(A316, "volume", B316, C316, "Direction", "H", "Period", "M","cols=24;rows=2")</f>
        <v>36556</v>
      </c>
      <c r="E316" s="2">
        <v>36585</v>
      </c>
      <c r="F316" s="2">
        <v>36616</v>
      </c>
      <c r="G316" s="2">
        <v>36644</v>
      </c>
      <c r="H316" s="2">
        <v>36677</v>
      </c>
      <c r="I316" s="2">
        <v>36707</v>
      </c>
      <c r="J316" s="2">
        <v>36738</v>
      </c>
      <c r="K316" s="2">
        <v>36769</v>
      </c>
      <c r="L316" s="2">
        <v>36798</v>
      </c>
      <c r="M316" s="2">
        <v>36830</v>
      </c>
      <c r="N316" s="2">
        <v>36860</v>
      </c>
      <c r="O316" s="2">
        <v>36889</v>
      </c>
      <c r="P316" s="2">
        <v>36922</v>
      </c>
      <c r="Q316" s="2">
        <v>36950</v>
      </c>
      <c r="R316" s="2">
        <v>36980</v>
      </c>
      <c r="S316" s="2">
        <v>37011</v>
      </c>
      <c r="T316" s="2">
        <v>37042</v>
      </c>
      <c r="U316" s="2">
        <v>37071</v>
      </c>
      <c r="V316" s="2">
        <v>37103</v>
      </c>
      <c r="W316" s="2">
        <v>37134</v>
      </c>
      <c r="X316" s="2">
        <v>37162</v>
      </c>
      <c r="Y316" s="2">
        <v>37195</v>
      </c>
      <c r="Z316" s="2">
        <v>37225</v>
      </c>
      <c r="AA316" s="2">
        <v>37256</v>
      </c>
    </row>
    <row r="317" spans="1:277" x14ac:dyDescent="0.25">
      <c r="A317" s="4"/>
      <c r="D317" s="3">
        <v>5028800</v>
      </c>
      <c r="E317">
        <v>4850400</v>
      </c>
      <c r="F317">
        <v>7901400</v>
      </c>
      <c r="G317">
        <v>5260400</v>
      </c>
      <c r="H317">
        <v>6492400</v>
      </c>
      <c r="I317">
        <v>8332400</v>
      </c>
      <c r="J317">
        <v>4741400</v>
      </c>
      <c r="K317">
        <v>5071600</v>
      </c>
      <c r="L317">
        <v>4970800</v>
      </c>
      <c r="M317">
        <v>5956000</v>
      </c>
      <c r="N317">
        <v>3593800</v>
      </c>
      <c r="O317">
        <v>3240600</v>
      </c>
      <c r="P317">
        <v>6311800</v>
      </c>
      <c r="Q317">
        <v>3640200</v>
      </c>
      <c r="R317">
        <v>7687400</v>
      </c>
      <c r="S317">
        <v>11753800</v>
      </c>
      <c r="T317">
        <v>9073400</v>
      </c>
      <c r="U317">
        <v>3426400</v>
      </c>
      <c r="V317">
        <v>4635000</v>
      </c>
      <c r="W317">
        <v>3829800</v>
      </c>
      <c r="X317">
        <v>2949000</v>
      </c>
      <c r="Y317">
        <v>5153400</v>
      </c>
      <c r="Z317">
        <v>4334800</v>
      </c>
      <c r="AA317">
        <v>3897800</v>
      </c>
    </row>
    <row r="318" spans="1:277" x14ac:dyDescent="0.25">
      <c r="A318" s="1" t="s">
        <v>160</v>
      </c>
      <c r="B318" t="s">
        <v>1157</v>
      </c>
      <c r="C318" t="s">
        <v>1194</v>
      </c>
      <c r="D318" s="2">
        <f>_xll.BDH(A318, "volume", B318, C318, "Direction", "H", "Period", "M","cols=211;rows=2")</f>
        <v>36556</v>
      </c>
      <c r="E318" s="2">
        <v>36585</v>
      </c>
      <c r="F318" s="2">
        <v>36616</v>
      </c>
      <c r="G318" s="2">
        <v>36644</v>
      </c>
      <c r="H318" s="2">
        <v>36677</v>
      </c>
      <c r="I318" s="2">
        <v>36707</v>
      </c>
      <c r="J318" s="2">
        <v>36738</v>
      </c>
      <c r="K318" s="2">
        <v>36769</v>
      </c>
      <c r="L318" s="2">
        <v>36798</v>
      </c>
      <c r="M318" s="2">
        <v>36830</v>
      </c>
      <c r="N318" s="2">
        <v>36860</v>
      </c>
      <c r="O318" s="2">
        <v>36889</v>
      </c>
      <c r="P318" s="2">
        <v>36922</v>
      </c>
      <c r="Q318" s="2">
        <v>36950</v>
      </c>
      <c r="R318" s="2">
        <v>36980</v>
      </c>
      <c r="S318" s="2">
        <v>37011</v>
      </c>
      <c r="T318" s="2">
        <v>37042</v>
      </c>
      <c r="U318" s="2">
        <v>37071</v>
      </c>
      <c r="V318" s="2">
        <v>37103</v>
      </c>
      <c r="W318" s="2">
        <v>37134</v>
      </c>
      <c r="X318" s="2">
        <v>37162</v>
      </c>
      <c r="Y318" s="2">
        <v>37195</v>
      </c>
      <c r="Z318" s="2">
        <v>37225</v>
      </c>
      <c r="AA318" s="2">
        <v>37256</v>
      </c>
      <c r="AB318" s="2">
        <v>37287</v>
      </c>
      <c r="AC318" s="2">
        <v>37315</v>
      </c>
      <c r="AD318" s="2">
        <v>37344</v>
      </c>
      <c r="AE318" s="2">
        <v>37376</v>
      </c>
      <c r="AF318" s="2">
        <v>37407</v>
      </c>
      <c r="AG318" s="2">
        <v>37435</v>
      </c>
      <c r="AH318" s="2">
        <v>37468</v>
      </c>
      <c r="AI318" s="2">
        <v>37498</v>
      </c>
      <c r="AJ318" s="2">
        <v>37529</v>
      </c>
      <c r="AK318" s="2">
        <v>37560</v>
      </c>
      <c r="AL318" s="2">
        <v>37589</v>
      </c>
      <c r="AM318" s="2">
        <v>37621</v>
      </c>
      <c r="AN318" s="2">
        <v>37652</v>
      </c>
      <c r="AO318" s="2">
        <v>37680</v>
      </c>
      <c r="AP318" s="2">
        <v>37711</v>
      </c>
      <c r="AQ318" s="2">
        <v>37741</v>
      </c>
      <c r="AR318" s="2">
        <v>37771</v>
      </c>
      <c r="AS318" s="2">
        <v>37802</v>
      </c>
      <c r="AT318" s="2">
        <v>37833</v>
      </c>
      <c r="AU318" s="2">
        <v>37862</v>
      </c>
      <c r="AV318" s="2">
        <v>37894</v>
      </c>
      <c r="AW318" s="2">
        <v>37925</v>
      </c>
      <c r="AX318" s="2">
        <v>37953</v>
      </c>
      <c r="AY318" s="2">
        <v>37986</v>
      </c>
      <c r="AZ318" s="2">
        <v>38016</v>
      </c>
      <c r="BA318" s="2">
        <v>38044</v>
      </c>
      <c r="BB318" s="2">
        <v>38077</v>
      </c>
      <c r="BC318" s="2">
        <v>38107</v>
      </c>
      <c r="BD318" s="2">
        <v>38138</v>
      </c>
      <c r="BE318" s="2">
        <v>38168</v>
      </c>
      <c r="BF318" s="2">
        <v>38198</v>
      </c>
      <c r="BG318" s="2">
        <v>38230</v>
      </c>
      <c r="BH318" s="2">
        <v>38260</v>
      </c>
      <c r="BI318" s="2">
        <v>38289</v>
      </c>
      <c r="BJ318" s="2">
        <v>38321</v>
      </c>
      <c r="BK318" s="2">
        <v>38352</v>
      </c>
      <c r="BL318" s="2">
        <v>38383</v>
      </c>
      <c r="BM318" s="2">
        <v>38411</v>
      </c>
      <c r="BN318" s="2">
        <v>38442</v>
      </c>
      <c r="BO318" s="2">
        <v>38471</v>
      </c>
      <c r="BP318" s="2">
        <v>38503</v>
      </c>
      <c r="BQ318" s="2">
        <v>38533</v>
      </c>
      <c r="BR318" s="2">
        <v>38562</v>
      </c>
      <c r="BS318" s="2">
        <v>38595</v>
      </c>
      <c r="BT318" s="2">
        <v>38625</v>
      </c>
      <c r="BU318" s="2">
        <v>38656</v>
      </c>
      <c r="BV318" s="2">
        <v>38686</v>
      </c>
      <c r="BW318" s="2">
        <v>38716</v>
      </c>
      <c r="BX318" s="2">
        <v>38748</v>
      </c>
      <c r="BY318" s="2">
        <v>38776</v>
      </c>
      <c r="BZ318" s="2">
        <v>38807</v>
      </c>
      <c r="CA318" s="2">
        <v>38835</v>
      </c>
      <c r="CB318" s="2">
        <v>38868</v>
      </c>
      <c r="CC318" s="2">
        <v>38898</v>
      </c>
      <c r="CD318" s="2">
        <v>38929</v>
      </c>
      <c r="CE318" s="2">
        <v>38960</v>
      </c>
      <c r="CF318" s="2">
        <v>38989</v>
      </c>
      <c r="CG318" s="2">
        <v>39021</v>
      </c>
      <c r="CH318" s="2">
        <v>39051</v>
      </c>
      <c r="CI318" s="2">
        <v>39080</v>
      </c>
      <c r="CJ318" s="2">
        <v>39113</v>
      </c>
      <c r="CK318" s="2">
        <v>39141</v>
      </c>
      <c r="CL318" s="2">
        <v>39171</v>
      </c>
      <c r="CM318" s="2">
        <v>39202</v>
      </c>
      <c r="CN318" s="2">
        <v>39233</v>
      </c>
      <c r="CO318" s="2">
        <v>39262</v>
      </c>
      <c r="CP318" s="2">
        <v>39294</v>
      </c>
      <c r="CQ318" s="2">
        <v>39325</v>
      </c>
      <c r="CR318" s="2">
        <v>39353</v>
      </c>
      <c r="CS318" s="2">
        <v>39386</v>
      </c>
      <c r="CT318" s="2">
        <v>39416</v>
      </c>
      <c r="CU318" s="2">
        <v>39447</v>
      </c>
      <c r="CV318" s="2">
        <v>39478</v>
      </c>
      <c r="CW318" s="2">
        <v>39507</v>
      </c>
      <c r="CX318" s="2">
        <v>39538</v>
      </c>
      <c r="CY318" s="2">
        <v>39568</v>
      </c>
      <c r="CZ318" s="2">
        <v>39598</v>
      </c>
      <c r="DA318" s="2">
        <v>39629</v>
      </c>
      <c r="DB318" s="2">
        <v>39660</v>
      </c>
      <c r="DC318" s="2">
        <v>39689</v>
      </c>
      <c r="DD318" s="2">
        <v>39721</v>
      </c>
      <c r="DE318" s="2">
        <v>39752</v>
      </c>
      <c r="DF318" s="2">
        <v>39780</v>
      </c>
      <c r="DG318" s="2">
        <v>39813</v>
      </c>
      <c r="DH318" s="2">
        <v>39843</v>
      </c>
      <c r="DI318" s="2">
        <v>39871</v>
      </c>
      <c r="DJ318" s="2">
        <v>39903</v>
      </c>
      <c r="DK318" s="2">
        <v>39933</v>
      </c>
      <c r="DL318" s="2">
        <v>39962</v>
      </c>
      <c r="DM318" s="2">
        <v>39994</v>
      </c>
      <c r="DN318" s="2">
        <v>40025</v>
      </c>
      <c r="DO318" s="2">
        <v>40056</v>
      </c>
      <c r="DP318" s="2">
        <v>40086</v>
      </c>
      <c r="DQ318" s="2">
        <v>40116</v>
      </c>
      <c r="DR318" s="2">
        <v>40147</v>
      </c>
      <c r="DS318" s="2">
        <v>40178</v>
      </c>
      <c r="DT318" s="2">
        <v>40207</v>
      </c>
      <c r="DU318" s="2">
        <v>40235</v>
      </c>
      <c r="DV318" s="2">
        <v>40268</v>
      </c>
      <c r="DW318" s="2">
        <v>40298</v>
      </c>
      <c r="DX318" s="2">
        <v>40329</v>
      </c>
      <c r="DY318" s="2">
        <v>40359</v>
      </c>
      <c r="DZ318" s="2">
        <v>40389</v>
      </c>
      <c r="EA318" s="2">
        <v>40421</v>
      </c>
      <c r="EB318" s="2">
        <v>40451</v>
      </c>
      <c r="EC318" s="2">
        <v>40480</v>
      </c>
      <c r="ED318" s="2">
        <v>40512</v>
      </c>
      <c r="EE318" s="2">
        <v>40543</v>
      </c>
      <c r="EF318" s="2">
        <v>40574</v>
      </c>
      <c r="EG318" s="2">
        <v>40602</v>
      </c>
      <c r="EH318" s="2">
        <v>40633</v>
      </c>
      <c r="EI318" s="2">
        <v>40662</v>
      </c>
      <c r="EJ318" s="2">
        <v>40694</v>
      </c>
      <c r="EK318" s="2">
        <v>40724</v>
      </c>
      <c r="EL318" s="2">
        <v>40753</v>
      </c>
      <c r="EM318" s="2">
        <v>40786</v>
      </c>
      <c r="EN318" s="2">
        <v>40816</v>
      </c>
      <c r="EO318" s="2">
        <v>40847</v>
      </c>
      <c r="EP318" s="2">
        <v>40877</v>
      </c>
      <c r="EQ318" s="2">
        <v>40907</v>
      </c>
      <c r="ER318" s="2">
        <v>40939</v>
      </c>
      <c r="ES318" s="2">
        <v>40968</v>
      </c>
      <c r="ET318" s="2">
        <v>40998</v>
      </c>
      <c r="EU318" s="2">
        <v>41029</v>
      </c>
      <c r="EV318" s="2">
        <v>41060</v>
      </c>
      <c r="EW318" s="2">
        <v>41089</v>
      </c>
      <c r="EX318" s="2">
        <v>41121</v>
      </c>
      <c r="EY318" s="2">
        <v>41152</v>
      </c>
      <c r="EZ318" s="2">
        <v>41180</v>
      </c>
      <c r="FA318" s="2">
        <v>41213</v>
      </c>
      <c r="FB318" s="2">
        <v>41243</v>
      </c>
      <c r="FC318" s="2">
        <v>41274</v>
      </c>
      <c r="FD318" s="2">
        <v>41305</v>
      </c>
      <c r="FE318" s="2">
        <v>41333</v>
      </c>
      <c r="FF318" s="2">
        <v>41362</v>
      </c>
      <c r="FG318" s="2">
        <v>41394</v>
      </c>
      <c r="FH318" s="2">
        <v>41425</v>
      </c>
      <c r="FI318" s="2">
        <v>41453</v>
      </c>
      <c r="FJ318" s="2">
        <v>41486</v>
      </c>
      <c r="FK318" s="2">
        <v>41516</v>
      </c>
      <c r="FL318" s="2">
        <v>41547</v>
      </c>
      <c r="FM318" s="2">
        <v>41578</v>
      </c>
      <c r="FN318" s="2">
        <v>41607</v>
      </c>
      <c r="FO318" s="2">
        <v>41639</v>
      </c>
      <c r="FP318" s="2">
        <v>41670</v>
      </c>
      <c r="FQ318" s="2">
        <v>41698</v>
      </c>
      <c r="FR318" s="2">
        <v>41729</v>
      </c>
      <c r="FS318" s="2">
        <v>41759</v>
      </c>
      <c r="FT318" s="2">
        <v>41789</v>
      </c>
      <c r="FU318" s="2">
        <v>41820</v>
      </c>
      <c r="FV318" s="2">
        <v>41851</v>
      </c>
      <c r="FW318" s="2">
        <v>41880</v>
      </c>
      <c r="FX318" s="2">
        <v>41912</v>
      </c>
      <c r="FY318" s="2">
        <v>41943</v>
      </c>
      <c r="FZ318" s="2">
        <v>41971</v>
      </c>
      <c r="GA318" s="2">
        <v>42004</v>
      </c>
      <c r="GB318" s="2">
        <v>42034</v>
      </c>
      <c r="GC318" s="2">
        <v>42062</v>
      </c>
      <c r="GD318" s="2">
        <v>42094</v>
      </c>
      <c r="GE318" s="2">
        <v>42124</v>
      </c>
      <c r="GF318" s="2">
        <v>42153</v>
      </c>
      <c r="GG318" s="2">
        <v>42185</v>
      </c>
      <c r="GH318" s="2">
        <v>42216</v>
      </c>
      <c r="GI318" s="2">
        <v>42247</v>
      </c>
      <c r="GJ318" s="2">
        <v>42277</v>
      </c>
      <c r="GK318" s="2">
        <v>42307</v>
      </c>
      <c r="GL318" s="2">
        <v>42338</v>
      </c>
      <c r="GM318" s="2">
        <v>42369</v>
      </c>
      <c r="GN318" s="2">
        <v>42398</v>
      </c>
      <c r="GO318" s="2">
        <v>42429</v>
      </c>
      <c r="GP318" s="2">
        <v>42460</v>
      </c>
      <c r="GQ318" s="2">
        <v>42489</v>
      </c>
      <c r="GR318" s="2">
        <v>42521</v>
      </c>
      <c r="GS318" s="2">
        <v>42551</v>
      </c>
      <c r="GT318" s="2">
        <v>42580</v>
      </c>
      <c r="GU318" s="2">
        <v>42613</v>
      </c>
      <c r="GV318" s="2">
        <v>42643</v>
      </c>
      <c r="GW318" s="2">
        <v>42674</v>
      </c>
      <c r="GX318" s="2">
        <v>42704</v>
      </c>
      <c r="GY318" s="2">
        <v>42734</v>
      </c>
      <c r="GZ318" s="2">
        <v>42766</v>
      </c>
      <c r="HA318" s="2">
        <v>42794</v>
      </c>
      <c r="HB318" s="2">
        <v>42825</v>
      </c>
      <c r="HC318" s="2">
        <v>42853</v>
      </c>
      <c r="HD318" s="2">
        <v>42886</v>
      </c>
      <c r="HE318" s="2">
        <v>42916</v>
      </c>
      <c r="HF318" s="2">
        <v>42947</v>
      </c>
    </row>
    <row r="319" spans="1:277" x14ac:dyDescent="0.25">
      <c r="A319" s="4"/>
      <c r="D319" s="3">
        <v>40247400</v>
      </c>
      <c r="E319">
        <v>36325700</v>
      </c>
      <c r="F319">
        <v>60944600</v>
      </c>
      <c r="G319">
        <v>44976100</v>
      </c>
      <c r="H319">
        <v>48499100</v>
      </c>
      <c r="I319">
        <v>38728800</v>
      </c>
      <c r="J319">
        <v>31152100</v>
      </c>
      <c r="K319">
        <v>42277600</v>
      </c>
      <c r="L319">
        <v>34664400</v>
      </c>
      <c r="M319">
        <v>45841200</v>
      </c>
      <c r="N319">
        <v>49195900</v>
      </c>
      <c r="O319">
        <v>51571900</v>
      </c>
      <c r="P319">
        <v>52269100</v>
      </c>
      <c r="Q319">
        <v>41120600</v>
      </c>
      <c r="R319">
        <v>50054200</v>
      </c>
      <c r="S319">
        <v>55622000</v>
      </c>
      <c r="T319">
        <v>46908300</v>
      </c>
      <c r="U319">
        <v>46407300</v>
      </c>
      <c r="V319">
        <v>59913400</v>
      </c>
      <c r="W319">
        <v>47768200</v>
      </c>
      <c r="X319">
        <v>37296100</v>
      </c>
      <c r="Y319">
        <v>54000500</v>
      </c>
      <c r="Z319">
        <v>58868300</v>
      </c>
      <c r="AA319">
        <v>43630900</v>
      </c>
      <c r="AB319">
        <v>45147100</v>
      </c>
      <c r="AC319">
        <v>45672500</v>
      </c>
      <c r="AD319">
        <v>46709200</v>
      </c>
      <c r="AE319">
        <v>52924200</v>
      </c>
      <c r="AF319">
        <v>43738100</v>
      </c>
      <c r="AG319">
        <v>40871900</v>
      </c>
      <c r="AH319">
        <v>53663600</v>
      </c>
      <c r="AI319">
        <v>55401000</v>
      </c>
      <c r="AJ319">
        <v>42195100</v>
      </c>
      <c r="AK319">
        <v>54501900</v>
      </c>
      <c r="AL319">
        <v>30929500</v>
      </c>
      <c r="AM319">
        <v>32597900</v>
      </c>
      <c r="AN319">
        <v>41572300</v>
      </c>
      <c r="AO319">
        <v>42316700</v>
      </c>
      <c r="AP319">
        <v>43924200</v>
      </c>
      <c r="AQ319">
        <v>46031300</v>
      </c>
      <c r="AR319">
        <v>45583700</v>
      </c>
      <c r="AS319">
        <v>44840100</v>
      </c>
      <c r="AT319">
        <v>44080900</v>
      </c>
      <c r="AU319">
        <v>35320300</v>
      </c>
      <c r="AV319">
        <v>47848800</v>
      </c>
      <c r="AW319">
        <v>55494000</v>
      </c>
      <c r="AX319">
        <v>38874200</v>
      </c>
      <c r="AY319">
        <v>40023400</v>
      </c>
      <c r="AZ319">
        <v>44894900</v>
      </c>
      <c r="BA319">
        <v>43038000</v>
      </c>
      <c r="BB319">
        <v>48514700</v>
      </c>
      <c r="BC319">
        <v>41774700</v>
      </c>
      <c r="BD319">
        <v>44075100</v>
      </c>
      <c r="BE319">
        <v>44196000</v>
      </c>
      <c r="BF319">
        <v>41987300</v>
      </c>
      <c r="BG319">
        <v>42972400</v>
      </c>
      <c r="BH319">
        <v>41304900</v>
      </c>
      <c r="BI319">
        <v>47135900</v>
      </c>
      <c r="BJ319">
        <v>50642900</v>
      </c>
      <c r="BK319">
        <v>47051700</v>
      </c>
      <c r="BL319">
        <v>45248100</v>
      </c>
      <c r="BM319">
        <v>41340600</v>
      </c>
      <c r="BN319">
        <v>61207000</v>
      </c>
      <c r="BO319">
        <v>64518700</v>
      </c>
      <c r="BP319">
        <v>54304800</v>
      </c>
      <c r="BQ319">
        <v>47668000</v>
      </c>
      <c r="BR319">
        <v>45917200</v>
      </c>
      <c r="BS319">
        <v>47116500</v>
      </c>
      <c r="BT319">
        <v>49746100</v>
      </c>
      <c r="BU319">
        <v>65314300</v>
      </c>
      <c r="BV319">
        <v>61065400</v>
      </c>
      <c r="BW319">
        <v>50553000</v>
      </c>
      <c r="BX319">
        <v>64522700</v>
      </c>
      <c r="BY319">
        <v>67261500</v>
      </c>
      <c r="BZ319">
        <v>58684200</v>
      </c>
      <c r="CA319">
        <v>55760300</v>
      </c>
      <c r="CB319">
        <v>79843500</v>
      </c>
      <c r="CC319">
        <v>72061500</v>
      </c>
      <c r="CD319">
        <v>59995100</v>
      </c>
      <c r="CE319">
        <v>53772500</v>
      </c>
      <c r="CF319">
        <v>81400300</v>
      </c>
      <c r="CG319">
        <v>79825200</v>
      </c>
      <c r="CH319">
        <v>61121200</v>
      </c>
      <c r="CI319">
        <v>50446400</v>
      </c>
      <c r="CJ319">
        <v>68750300</v>
      </c>
      <c r="CK319">
        <v>68057600</v>
      </c>
      <c r="CL319">
        <v>60898600</v>
      </c>
      <c r="CM319">
        <v>58321800</v>
      </c>
      <c r="CN319">
        <v>53486000</v>
      </c>
      <c r="CO319">
        <v>49058500</v>
      </c>
      <c r="CP319">
        <v>50832400</v>
      </c>
      <c r="CQ319">
        <v>51541100</v>
      </c>
      <c r="CR319">
        <v>32951700</v>
      </c>
      <c r="CS319">
        <v>45437100</v>
      </c>
      <c r="CT319">
        <v>36706000</v>
      </c>
      <c r="CU319">
        <v>23517700</v>
      </c>
      <c r="CV319">
        <v>47658700</v>
      </c>
      <c r="CW319">
        <v>40643500</v>
      </c>
      <c r="CX319">
        <v>37178300</v>
      </c>
      <c r="CY319">
        <v>31371500</v>
      </c>
      <c r="CZ319">
        <v>29372300</v>
      </c>
      <c r="DA319">
        <v>25291000</v>
      </c>
      <c r="DB319">
        <v>32046300</v>
      </c>
      <c r="DC319">
        <v>23970200</v>
      </c>
      <c r="DD319">
        <v>42708800</v>
      </c>
      <c r="DE319">
        <v>62226300</v>
      </c>
      <c r="DF319">
        <v>31612800</v>
      </c>
      <c r="DG319">
        <v>30535400</v>
      </c>
      <c r="DH319">
        <v>28542200</v>
      </c>
      <c r="DI319">
        <v>27891000</v>
      </c>
      <c r="DJ319">
        <v>36710700</v>
      </c>
      <c r="DK319">
        <v>29121200</v>
      </c>
      <c r="DL319">
        <v>25842400</v>
      </c>
      <c r="DM319">
        <v>28552300</v>
      </c>
      <c r="DN319">
        <v>24411200</v>
      </c>
      <c r="DO319">
        <v>28491400</v>
      </c>
      <c r="DP319">
        <v>47253300</v>
      </c>
      <c r="DQ319">
        <v>32576000</v>
      </c>
      <c r="DR319">
        <v>30989900</v>
      </c>
      <c r="DS319">
        <v>25489800</v>
      </c>
      <c r="DT319">
        <v>36703000</v>
      </c>
      <c r="DU319">
        <v>31268500</v>
      </c>
      <c r="DV319">
        <v>36995600</v>
      </c>
      <c r="DW319">
        <v>38544500</v>
      </c>
      <c r="DX319">
        <v>53502000</v>
      </c>
      <c r="DY319">
        <v>47736300</v>
      </c>
      <c r="DZ319">
        <v>31783700</v>
      </c>
      <c r="EA319">
        <v>40902100</v>
      </c>
      <c r="EB319">
        <v>24047689</v>
      </c>
      <c r="EC319">
        <v>22912922</v>
      </c>
      <c r="ED319">
        <v>25679932</v>
      </c>
      <c r="EE319">
        <v>19246344</v>
      </c>
      <c r="EF319">
        <v>28978020</v>
      </c>
      <c r="EG319">
        <v>22861961</v>
      </c>
      <c r="EH319">
        <v>27587023</v>
      </c>
      <c r="EI319">
        <v>22996019</v>
      </c>
      <c r="EJ319">
        <v>30283760</v>
      </c>
      <c r="EK319">
        <v>28157641</v>
      </c>
      <c r="EL319">
        <v>22682539</v>
      </c>
      <c r="EM319">
        <v>46923218</v>
      </c>
      <c r="EN319">
        <v>30492949</v>
      </c>
      <c r="EO319">
        <v>29015205</v>
      </c>
      <c r="EP319">
        <v>26005402</v>
      </c>
      <c r="EQ319">
        <v>29368125</v>
      </c>
      <c r="ER319">
        <v>29806374</v>
      </c>
      <c r="ES319">
        <v>24763874</v>
      </c>
      <c r="ET319">
        <v>33917657</v>
      </c>
      <c r="EU319">
        <v>26593979</v>
      </c>
      <c r="EV319">
        <v>29409271</v>
      </c>
      <c r="EW319">
        <v>27934579</v>
      </c>
      <c r="EX319">
        <v>26968262</v>
      </c>
      <c r="EY319">
        <v>16138124</v>
      </c>
      <c r="EZ319">
        <v>19114971</v>
      </c>
      <c r="FA319">
        <v>21379537</v>
      </c>
      <c r="FB319">
        <v>19591656</v>
      </c>
      <c r="FC319">
        <v>20674809</v>
      </c>
      <c r="FD319">
        <v>19975513</v>
      </c>
      <c r="FE319">
        <v>15240915</v>
      </c>
      <c r="FF319">
        <v>20377219</v>
      </c>
      <c r="FG319">
        <v>22724652</v>
      </c>
      <c r="FH319">
        <v>15343114</v>
      </c>
      <c r="FI319">
        <v>18139665</v>
      </c>
      <c r="FJ319">
        <v>18850900</v>
      </c>
      <c r="FK319">
        <v>15086304</v>
      </c>
      <c r="FL319">
        <v>15987918</v>
      </c>
      <c r="FM319">
        <v>22632162</v>
      </c>
      <c r="FN319">
        <v>17654421</v>
      </c>
      <c r="FO319">
        <v>17208779</v>
      </c>
      <c r="FP319">
        <v>18660558</v>
      </c>
      <c r="FQ319">
        <v>15943369</v>
      </c>
      <c r="FR319">
        <v>14062488</v>
      </c>
      <c r="FS319">
        <v>16453202</v>
      </c>
      <c r="FT319">
        <v>12143469</v>
      </c>
      <c r="FU319">
        <v>13268370</v>
      </c>
      <c r="FV319">
        <v>13991518</v>
      </c>
      <c r="FW319">
        <v>12996630</v>
      </c>
      <c r="FX319">
        <v>11921129</v>
      </c>
      <c r="FY319">
        <v>28450629</v>
      </c>
      <c r="FZ319">
        <v>42354174</v>
      </c>
      <c r="GA319">
        <v>29332875</v>
      </c>
      <c r="GB319">
        <v>21576528</v>
      </c>
      <c r="GC319">
        <v>19396233</v>
      </c>
      <c r="GD319">
        <v>19250003</v>
      </c>
      <c r="GE319">
        <v>15194947</v>
      </c>
      <c r="GF319">
        <v>10431087</v>
      </c>
      <c r="GG319">
        <v>16912922</v>
      </c>
      <c r="GH319">
        <v>17003291</v>
      </c>
      <c r="GI319">
        <v>15022260</v>
      </c>
      <c r="GJ319">
        <v>14745215</v>
      </c>
      <c r="GK319">
        <v>15531061</v>
      </c>
      <c r="GL319">
        <v>17001336</v>
      </c>
      <c r="GM319">
        <v>29208591</v>
      </c>
      <c r="GN319">
        <v>17620595</v>
      </c>
      <c r="GO319">
        <v>17296640</v>
      </c>
      <c r="GP319">
        <v>18881633</v>
      </c>
      <c r="GQ319">
        <v>20998236</v>
      </c>
      <c r="GR319">
        <v>21205084</v>
      </c>
      <c r="GS319">
        <v>21049355</v>
      </c>
      <c r="GT319">
        <v>16822129</v>
      </c>
      <c r="GU319">
        <v>19793934</v>
      </c>
      <c r="GV319">
        <v>21582135</v>
      </c>
      <c r="GW319">
        <v>23518941</v>
      </c>
      <c r="GX319">
        <v>17092299</v>
      </c>
      <c r="GY319">
        <v>17053279</v>
      </c>
      <c r="GZ319">
        <v>13199511</v>
      </c>
      <c r="HA319">
        <v>11097873</v>
      </c>
      <c r="HB319">
        <v>13465521</v>
      </c>
      <c r="HC319">
        <v>10398281</v>
      </c>
      <c r="HD319">
        <v>12912916</v>
      </c>
      <c r="HE319">
        <v>18402032</v>
      </c>
      <c r="HF319">
        <v>1161734</v>
      </c>
    </row>
    <row r="320" spans="1:277" x14ac:dyDescent="0.25">
      <c r="A320" s="1" t="s">
        <v>161</v>
      </c>
      <c r="B320" t="s">
        <v>1157</v>
      </c>
      <c r="C320" t="s">
        <v>1185</v>
      </c>
      <c r="D320" s="2">
        <f>_xll.BDH(A320, "volume", B320, C320, "Direction", "H", "Period", "M","cols=12;rows=2")</f>
        <v>36556</v>
      </c>
      <c r="E320" s="2">
        <v>36585</v>
      </c>
      <c r="F320" s="2">
        <v>36616</v>
      </c>
      <c r="G320" s="2">
        <v>36644</v>
      </c>
      <c r="H320" s="2">
        <v>36677</v>
      </c>
      <c r="I320" s="2">
        <v>36707</v>
      </c>
      <c r="J320" s="2">
        <v>36738</v>
      </c>
      <c r="K320" s="2">
        <v>36769</v>
      </c>
      <c r="L320" s="2">
        <v>36798</v>
      </c>
      <c r="M320" s="2">
        <v>36830</v>
      </c>
      <c r="N320" s="2">
        <v>36860</v>
      </c>
      <c r="O320" s="2">
        <v>36889</v>
      </c>
    </row>
    <row r="321" spans="1:277" x14ac:dyDescent="0.25">
      <c r="A321" s="4"/>
      <c r="D321" s="3">
        <v>16955400</v>
      </c>
      <c r="E321">
        <v>21013700</v>
      </c>
      <c r="F321">
        <v>27116600</v>
      </c>
      <c r="G321">
        <v>14646500</v>
      </c>
      <c r="H321">
        <v>15079700</v>
      </c>
      <c r="I321">
        <v>13033100</v>
      </c>
      <c r="J321">
        <v>15985300</v>
      </c>
      <c r="K321">
        <v>11166500</v>
      </c>
      <c r="L321">
        <v>12913400</v>
      </c>
      <c r="M321">
        <v>14487400</v>
      </c>
      <c r="N321">
        <v>8499400</v>
      </c>
      <c r="O321">
        <v>31609000</v>
      </c>
    </row>
    <row r="322" spans="1:277" x14ac:dyDescent="0.25">
      <c r="A322" s="1" t="s">
        <v>162</v>
      </c>
      <c r="B322" t="s">
        <v>1157</v>
      </c>
      <c r="C322" t="s">
        <v>1184</v>
      </c>
      <c r="D322" s="2">
        <f>_xll.BDH(A322, "volume", B322, C322, "Direction", "H", "Period", "M","cols=168;rows=2")</f>
        <v>36556</v>
      </c>
      <c r="E322" s="2">
        <v>36585</v>
      </c>
      <c r="F322" s="2">
        <v>36616</v>
      </c>
      <c r="G322" s="2">
        <v>36644</v>
      </c>
      <c r="H322" s="2">
        <v>36677</v>
      </c>
      <c r="I322" s="2">
        <v>36707</v>
      </c>
      <c r="J322" s="2">
        <v>36738</v>
      </c>
      <c r="K322" s="2">
        <v>36769</v>
      </c>
      <c r="L322" s="2">
        <v>36798</v>
      </c>
      <c r="M322" s="2">
        <v>36830</v>
      </c>
      <c r="N322" s="2">
        <v>36860</v>
      </c>
      <c r="O322" s="2">
        <v>36889</v>
      </c>
      <c r="P322" s="2">
        <v>36922</v>
      </c>
      <c r="Q322" s="2">
        <v>36950</v>
      </c>
      <c r="R322" s="2">
        <v>36980</v>
      </c>
      <c r="S322" s="2">
        <v>37011</v>
      </c>
      <c r="T322" s="2">
        <v>37042</v>
      </c>
      <c r="U322" s="2">
        <v>37071</v>
      </c>
      <c r="V322" s="2">
        <v>37103</v>
      </c>
      <c r="W322" s="2">
        <v>37134</v>
      </c>
      <c r="X322" s="2">
        <v>37162</v>
      </c>
      <c r="Y322" s="2">
        <v>37195</v>
      </c>
      <c r="Z322" s="2">
        <v>37225</v>
      </c>
      <c r="AA322" s="2">
        <v>37256</v>
      </c>
      <c r="AB322" s="2">
        <v>37287</v>
      </c>
      <c r="AC322" s="2">
        <v>37315</v>
      </c>
      <c r="AD322" s="2">
        <v>37344</v>
      </c>
      <c r="AE322" s="2">
        <v>37376</v>
      </c>
      <c r="AF322" s="2">
        <v>37407</v>
      </c>
      <c r="AG322" s="2">
        <v>37435</v>
      </c>
      <c r="AH322" s="2">
        <v>37468</v>
      </c>
      <c r="AI322" s="2">
        <v>37498</v>
      </c>
      <c r="AJ322" s="2">
        <v>37529</v>
      </c>
      <c r="AK322" s="2">
        <v>37560</v>
      </c>
      <c r="AL322" s="2">
        <v>37589</v>
      </c>
      <c r="AM322" s="2">
        <v>37621</v>
      </c>
      <c r="AN322" s="2">
        <v>37652</v>
      </c>
      <c r="AO322" s="2">
        <v>37680</v>
      </c>
      <c r="AP322" s="2">
        <v>37711</v>
      </c>
      <c r="AQ322" s="2">
        <v>37741</v>
      </c>
      <c r="AR322" s="2">
        <v>37771</v>
      </c>
      <c r="AS322" s="2">
        <v>37802</v>
      </c>
      <c r="AT322" s="2">
        <v>37833</v>
      </c>
      <c r="AU322" s="2">
        <v>37862</v>
      </c>
      <c r="AV322" s="2">
        <v>37894</v>
      </c>
      <c r="AW322" s="2">
        <v>37925</v>
      </c>
      <c r="AX322" s="2">
        <v>37953</v>
      </c>
      <c r="AY322" s="2">
        <v>37986</v>
      </c>
      <c r="AZ322" s="2">
        <v>38016</v>
      </c>
      <c r="BA322" s="2">
        <v>38044</v>
      </c>
      <c r="BB322" s="2">
        <v>38077</v>
      </c>
      <c r="BC322" s="2">
        <v>38107</v>
      </c>
      <c r="BD322" s="2">
        <v>38138</v>
      </c>
      <c r="BE322" s="2">
        <v>38168</v>
      </c>
      <c r="BF322" s="2">
        <v>38198</v>
      </c>
      <c r="BG322" s="2">
        <v>38230</v>
      </c>
      <c r="BH322" s="2">
        <v>38260</v>
      </c>
      <c r="BI322" s="2">
        <v>38289</v>
      </c>
      <c r="BJ322" s="2">
        <v>38321</v>
      </c>
      <c r="BK322" s="2">
        <v>38352</v>
      </c>
      <c r="BL322" s="2">
        <v>38383</v>
      </c>
      <c r="BM322" s="2">
        <v>38411</v>
      </c>
      <c r="BN322" s="2">
        <v>38442</v>
      </c>
      <c r="BO322" s="2">
        <v>38471</v>
      </c>
      <c r="BP322" s="2">
        <v>38503</v>
      </c>
      <c r="BQ322" s="2">
        <v>38533</v>
      </c>
      <c r="BR322" s="2">
        <v>38562</v>
      </c>
      <c r="BS322" s="2">
        <v>38595</v>
      </c>
      <c r="BT322" s="2">
        <v>38625</v>
      </c>
      <c r="BU322" s="2">
        <v>38656</v>
      </c>
      <c r="BV322" s="2">
        <v>38686</v>
      </c>
      <c r="BW322" s="2">
        <v>38716</v>
      </c>
      <c r="BX322" s="2">
        <v>38748</v>
      </c>
      <c r="BY322" s="2">
        <v>38776</v>
      </c>
      <c r="BZ322" s="2">
        <v>38807</v>
      </c>
      <c r="CA322" s="2">
        <v>38835</v>
      </c>
      <c r="CB322" s="2">
        <v>38868</v>
      </c>
      <c r="CC322" s="2">
        <v>38898</v>
      </c>
      <c r="CD322" s="2">
        <v>38929</v>
      </c>
      <c r="CE322" s="2">
        <v>38960</v>
      </c>
      <c r="CF322" s="2">
        <v>38989</v>
      </c>
      <c r="CG322" s="2">
        <v>39021</v>
      </c>
      <c r="CH322" s="2">
        <v>39051</v>
      </c>
      <c r="CI322" s="2">
        <v>39080</v>
      </c>
      <c r="CJ322" s="2">
        <v>39113</v>
      </c>
      <c r="CK322" s="2">
        <v>39141</v>
      </c>
      <c r="CL322" s="2">
        <v>39171</v>
      </c>
      <c r="CM322" s="2">
        <v>39202</v>
      </c>
      <c r="CN322" s="2">
        <v>39233</v>
      </c>
      <c r="CO322" s="2">
        <v>39262</v>
      </c>
      <c r="CP322" s="2">
        <v>39294</v>
      </c>
      <c r="CQ322" s="2">
        <v>39325</v>
      </c>
      <c r="CR322" s="2">
        <v>39353</v>
      </c>
      <c r="CS322" s="2">
        <v>39386</v>
      </c>
      <c r="CT322" s="2">
        <v>39416</v>
      </c>
      <c r="CU322" s="2">
        <v>39447</v>
      </c>
      <c r="CV322" s="2">
        <v>39478</v>
      </c>
      <c r="CW322" s="2">
        <v>39507</v>
      </c>
      <c r="CX322" s="2">
        <v>39538</v>
      </c>
      <c r="CY322" s="2">
        <v>39568</v>
      </c>
      <c r="CZ322" s="2">
        <v>39598</v>
      </c>
      <c r="DA322" s="2">
        <v>39629</v>
      </c>
      <c r="DB322" s="2">
        <v>39660</v>
      </c>
      <c r="DC322" s="2">
        <v>39689</v>
      </c>
      <c r="DD322" s="2">
        <v>39721</v>
      </c>
      <c r="DE322" s="2">
        <v>39752</v>
      </c>
      <c r="DF322" s="2">
        <v>39780</v>
      </c>
      <c r="DG322" s="2">
        <v>39813</v>
      </c>
      <c r="DH322" s="2">
        <v>39843</v>
      </c>
      <c r="DI322" s="2">
        <v>39871</v>
      </c>
      <c r="DJ322" s="2">
        <v>39903</v>
      </c>
      <c r="DK322" s="2">
        <v>39933</v>
      </c>
      <c r="DL322" s="2">
        <v>39962</v>
      </c>
      <c r="DM322" s="2">
        <v>39994</v>
      </c>
      <c r="DN322" s="2">
        <v>40025</v>
      </c>
      <c r="DO322" s="2">
        <v>40056</v>
      </c>
      <c r="DP322" s="2">
        <v>40086</v>
      </c>
      <c r="DQ322" s="2">
        <v>40116</v>
      </c>
      <c r="DR322" s="2">
        <v>40147</v>
      </c>
      <c r="DS322" s="2">
        <v>40178</v>
      </c>
      <c r="DT322" s="2">
        <v>40207</v>
      </c>
      <c r="DU322" s="2">
        <v>40235</v>
      </c>
      <c r="DV322" s="2">
        <v>40268</v>
      </c>
      <c r="DW322" s="2">
        <v>40298</v>
      </c>
      <c r="DX322" s="2">
        <v>40329</v>
      </c>
      <c r="DY322" s="2">
        <v>40359</v>
      </c>
      <c r="DZ322" s="2">
        <v>40389</v>
      </c>
      <c r="EA322" s="2">
        <v>40421</v>
      </c>
      <c r="EB322" s="2">
        <v>40451</v>
      </c>
      <c r="EC322" s="2">
        <v>40480</v>
      </c>
      <c r="ED322" s="2">
        <v>40512</v>
      </c>
      <c r="EE322" s="2">
        <v>40543</v>
      </c>
      <c r="EF322" s="2">
        <v>40574</v>
      </c>
      <c r="EG322" s="2">
        <v>40602</v>
      </c>
      <c r="EH322" s="2">
        <v>40633</v>
      </c>
      <c r="EI322" s="2">
        <v>40662</v>
      </c>
      <c r="EJ322" s="2">
        <v>40694</v>
      </c>
      <c r="EK322" s="2">
        <v>40724</v>
      </c>
      <c r="EL322" s="2">
        <v>40753</v>
      </c>
      <c r="EM322" s="2">
        <v>40786</v>
      </c>
      <c r="EN322" s="2">
        <v>40816</v>
      </c>
      <c r="EO322" s="2">
        <v>40847</v>
      </c>
      <c r="EP322" s="2">
        <v>40877</v>
      </c>
      <c r="EQ322" s="2">
        <v>40907</v>
      </c>
      <c r="ER322" s="2">
        <v>40939</v>
      </c>
      <c r="ES322" s="2">
        <v>40968</v>
      </c>
      <c r="ET322" s="2">
        <v>40998</v>
      </c>
      <c r="EU322" s="2">
        <v>41029</v>
      </c>
      <c r="EV322" s="2">
        <v>41060</v>
      </c>
      <c r="EW322" s="2">
        <v>41089</v>
      </c>
      <c r="EX322" s="2">
        <v>41121</v>
      </c>
      <c r="EY322" s="2">
        <v>41152</v>
      </c>
      <c r="EZ322" s="2">
        <v>41180</v>
      </c>
      <c r="FA322" s="2">
        <v>41213</v>
      </c>
      <c r="FB322" s="2">
        <v>41243</v>
      </c>
      <c r="FC322" s="2">
        <v>41274</v>
      </c>
      <c r="FD322" s="2">
        <v>41305</v>
      </c>
      <c r="FE322" s="2">
        <v>41333</v>
      </c>
      <c r="FF322" s="2">
        <v>41362</v>
      </c>
      <c r="FG322" s="2">
        <v>41394</v>
      </c>
      <c r="FH322" s="2">
        <v>41425</v>
      </c>
      <c r="FI322" s="2">
        <v>41453</v>
      </c>
      <c r="FJ322" s="2">
        <v>41486</v>
      </c>
      <c r="FK322" s="2">
        <v>41516</v>
      </c>
      <c r="FL322" s="2">
        <v>41547</v>
      </c>
      <c r="FM322" s="2">
        <v>41578</v>
      </c>
      <c r="FN322" s="2">
        <v>41607</v>
      </c>
      <c r="FO322" s="2">
        <v>41639</v>
      </c>
    </row>
    <row r="323" spans="1:277" x14ac:dyDescent="0.25">
      <c r="A323" s="4"/>
      <c r="D323" s="3">
        <v>8214000</v>
      </c>
      <c r="E323">
        <v>5368000</v>
      </c>
      <c r="F323">
        <v>11872700</v>
      </c>
      <c r="G323">
        <v>8562800</v>
      </c>
      <c r="H323">
        <v>7449000</v>
      </c>
      <c r="I323">
        <v>8209400</v>
      </c>
      <c r="J323">
        <v>6147400</v>
      </c>
      <c r="K323">
        <v>6729700</v>
      </c>
      <c r="L323">
        <v>5569600</v>
      </c>
      <c r="M323">
        <v>8338200</v>
      </c>
      <c r="N323">
        <v>8454600</v>
      </c>
      <c r="O323">
        <v>9532700</v>
      </c>
      <c r="P323">
        <v>7881300</v>
      </c>
      <c r="Q323">
        <v>12778600</v>
      </c>
      <c r="R323">
        <v>14783500</v>
      </c>
      <c r="S323">
        <v>9238800</v>
      </c>
      <c r="T323">
        <v>8017700</v>
      </c>
      <c r="U323">
        <v>7299800</v>
      </c>
      <c r="V323">
        <v>7072400</v>
      </c>
      <c r="W323">
        <v>9942400</v>
      </c>
      <c r="X323">
        <v>5712000</v>
      </c>
      <c r="Y323">
        <v>11653600</v>
      </c>
      <c r="Z323">
        <v>7292700</v>
      </c>
      <c r="AA323">
        <v>5505900</v>
      </c>
      <c r="AB323">
        <v>9675700</v>
      </c>
      <c r="AC323">
        <v>6758000</v>
      </c>
      <c r="AD323">
        <v>6253300</v>
      </c>
      <c r="AE323">
        <v>7850100</v>
      </c>
      <c r="AF323">
        <v>10826800</v>
      </c>
      <c r="AG323">
        <v>16793700</v>
      </c>
      <c r="AH323">
        <v>17735700</v>
      </c>
      <c r="AI323">
        <v>14577800</v>
      </c>
      <c r="AJ323">
        <v>17792100</v>
      </c>
      <c r="AK323">
        <v>22846800</v>
      </c>
      <c r="AL323">
        <v>24307300</v>
      </c>
      <c r="AM323">
        <v>22222000</v>
      </c>
      <c r="AN323">
        <v>15990500</v>
      </c>
      <c r="AO323">
        <v>19510500</v>
      </c>
      <c r="AP323">
        <v>15628700</v>
      </c>
      <c r="AQ323">
        <v>9778000</v>
      </c>
      <c r="AR323">
        <v>11985900</v>
      </c>
      <c r="AS323">
        <v>11268600</v>
      </c>
      <c r="AT323">
        <v>8251500</v>
      </c>
      <c r="AU323">
        <v>9724800</v>
      </c>
      <c r="AV323">
        <v>9316300</v>
      </c>
      <c r="AW323">
        <v>15741700</v>
      </c>
      <c r="AX323">
        <v>10387000</v>
      </c>
      <c r="AY323">
        <v>11985900</v>
      </c>
      <c r="AZ323">
        <v>11337800</v>
      </c>
      <c r="BA323">
        <v>11792800</v>
      </c>
      <c r="BB323">
        <v>18368300</v>
      </c>
      <c r="BC323">
        <v>9449500</v>
      </c>
      <c r="BD323">
        <v>15878000</v>
      </c>
      <c r="BE323">
        <v>14593200</v>
      </c>
      <c r="BF323">
        <v>16610600</v>
      </c>
      <c r="BG323">
        <v>13398000</v>
      </c>
      <c r="BH323">
        <v>9852500</v>
      </c>
      <c r="BI323">
        <v>11613900</v>
      </c>
      <c r="BJ323">
        <v>11764300</v>
      </c>
      <c r="BK323">
        <v>12466300</v>
      </c>
      <c r="BL323">
        <v>13961200</v>
      </c>
      <c r="BM323">
        <v>16587300</v>
      </c>
      <c r="BN323">
        <v>11528700</v>
      </c>
      <c r="BO323">
        <v>11973000</v>
      </c>
      <c r="BP323">
        <v>19099500</v>
      </c>
      <c r="BQ323">
        <v>18706000</v>
      </c>
      <c r="BR323">
        <v>19688300</v>
      </c>
      <c r="BS323">
        <v>17233200</v>
      </c>
      <c r="BT323">
        <v>11264600</v>
      </c>
      <c r="BU323">
        <v>13061500</v>
      </c>
      <c r="BV323">
        <v>12426300</v>
      </c>
      <c r="BW323">
        <v>11484100</v>
      </c>
      <c r="BX323">
        <v>11915600</v>
      </c>
      <c r="BY323">
        <v>14354100</v>
      </c>
      <c r="BZ323">
        <v>16193900</v>
      </c>
      <c r="CA323">
        <v>10638800</v>
      </c>
      <c r="CB323">
        <v>20863600</v>
      </c>
      <c r="CC323">
        <v>34596600</v>
      </c>
      <c r="CD323">
        <v>25429800</v>
      </c>
      <c r="CE323">
        <v>32235700</v>
      </c>
      <c r="CF323">
        <v>25697900</v>
      </c>
      <c r="CG323">
        <v>23179000</v>
      </c>
      <c r="CH323">
        <v>30962200</v>
      </c>
      <c r="CI323">
        <v>18912600</v>
      </c>
      <c r="CJ323">
        <v>20167900</v>
      </c>
      <c r="CK323">
        <v>17436400</v>
      </c>
      <c r="CL323">
        <v>38410200</v>
      </c>
      <c r="CM323">
        <v>24052400</v>
      </c>
      <c r="CN323">
        <v>24317700</v>
      </c>
      <c r="CO323">
        <v>40001300</v>
      </c>
      <c r="CP323">
        <v>25694300</v>
      </c>
      <c r="CQ323">
        <v>35939100</v>
      </c>
      <c r="CR323">
        <v>21750000</v>
      </c>
      <c r="CS323">
        <v>27440700</v>
      </c>
      <c r="CT323">
        <v>34041900</v>
      </c>
      <c r="CU323">
        <v>32491000</v>
      </c>
      <c r="CV323">
        <v>34715100</v>
      </c>
      <c r="CW323">
        <v>20302800</v>
      </c>
      <c r="CX323">
        <v>24317900</v>
      </c>
      <c r="CY323">
        <v>19503100</v>
      </c>
      <c r="CZ323">
        <v>17360800</v>
      </c>
      <c r="DA323">
        <v>19544100</v>
      </c>
      <c r="DB323">
        <v>24579300</v>
      </c>
      <c r="DC323">
        <v>18923100</v>
      </c>
      <c r="DD323">
        <v>17491200</v>
      </c>
      <c r="DE323">
        <v>18684500</v>
      </c>
      <c r="DF323">
        <v>16143800</v>
      </c>
      <c r="DG323">
        <v>17186000</v>
      </c>
      <c r="DH323">
        <v>12820800</v>
      </c>
      <c r="DI323">
        <v>13867400</v>
      </c>
      <c r="DJ323">
        <v>20282700</v>
      </c>
      <c r="DK323">
        <v>14496300</v>
      </c>
      <c r="DL323">
        <v>13834100</v>
      </c>
      <c r="DM323">
        <v>15509900</v>
      </c>
      <c r="DN323">
        <v>11729400</v>
      </c>
      <c r="DO323">
        <v>12984200</v>
      </c>
      <c r="DP323">
        <v>11960500</v>
      </c>
      <c r="DQ323">
        <v>12007700</v>
      </c>
      <c r="DR323">
        <v>9447600</v>
      </c>
      <c r="DS323">
        <v>15286400</v>
      </c>
      <c r="DT323">
        <v>9670400</v>
      </c>
      <c r="DU323">
        <v>7104000</v>
      </c>
      <c r="DV323">
        <v>9327700</v>
      </c>
      <c r="DW323">
        <v>9691700</v>
      </c>
      <c r="DX323">
        <v>12794100</v>
      </c>
      <c r="DY323">
        <v>15704300</v>
      </c>
      <c r="DZ323">
        <v>9991500</v>
      </c>
      <c r="EA323">
        <v>12632500</v>
      </c>
      <c r="EB323">
        <v>8133544</v>
      </c>
      <c r="EC323">
        <v>8906371</v>
      </c>
      <c r="ED323">
        <v>13102302</v>
      </c>
      <c r="EE323">
        <v>11078176</v>
      </c>
      <c r="EF323">
        <v>7266276</v>
      </c>
      <c r="EG323">
        <v>9850351</v>
      </c>
      <c r="EH323">
        <v>11618946</v>
      </c>
      <c r="EI323">
        <v>7652592</v>
      </c>
      <c r="EJ323">
        <v>16576732</v>
      </c>
      <c r="EK323">
        <v>11647134</v>
      </c>
      <c r="EL323">
        <v>6026075</v>
      </c>
      <c r="EM323">
        <v>10421257</v>
      </c>
      <c r="EN323">
        <v>9216766</v>
      </c>
      <c r="EO323">
        <v>7246420</v>
      </c>
      <c r="EP323">
        <v>9147291</v>
      </c>
      <c r="EQ323">
        <v>6853327</v>
      </c>
      <c r="ER323">
        <v>5712506</v>
      </c>
      <c r="ES323">
        <v>5363006</v>
      </c>
      <c r="ET323">
        <v>8217569</v>
      </c>
      <c r="EU323">
        <v>9716990</v>
      </c>
      <c r="EV323">
        <v>9238718</v>
      </c>
      <c r="EW323">
        <v>6650767</v>
      </c>
      <c r="EX323">
        <v>4802263</v>
      </c>
      <c r="EY323">
        <v>8719046</v>
      </c>
      <c r="EZ323">
        <v>5598529</v>
      </c>
      <c r="FA323">
        <v>5482797</v>
      </c>
      <c r="FB323">
        <v>5399098</v>
      </c>
      <c r="FC323">
        <v>6777498</v>
      </c>
      <c r="FD323">
        <v>5493071</v>
      </c>
      <c r="FE323">
        <v>11091227</v>
      </c>
      <c r="FF323">
        <v>5328441</v>
      </c>
      <c r="FG323">
        <v>3470620</v>
      </c>
      <c r="FH323">
        <v>4218714</v>
      </c>
      <c r="FI323">
        <v>4413363</v>
      </c>
      <c r="FJ323">
        <v>3470046</v>
      </c>
      <c r="FK323">
        <v>3290538</v>
      </c>
      <c r="FL323">
        <v>2574993</v>
      </c>
      <c r="FM323">
        <v>2480963</v>
      </c>
      <c r="FN323">
        <v>2348428</v>
      </c>
      <c r="FO323">
        <v>6368624</v>
      </c>
    </row>
    <row r="324" spans="1:277" x14ac:dyDescent="0.25">
      <c r="A324" s="1" t="s">
        <v>163</v>
      </c>
      <c r="B324" t="s">
        <v>1157</v>
      </c>
      <c r="C324" t="s">
        <v>1199</v>
      </c>
      <c r="D324" s="2">
        <f>_xll.BDH(A324, "volume", B324, C324, "Direction", "H", "Period", "M","cols=274;rows=2")</f>
        <v>36556</v>
      </c>
      <c r="E324" s="2">
        <v>36585</v>
      </c>
      <c r="F324" s="2">
        <v>36616</v>
      </c>
      <c r="G324" s="2">
        <v>36644</v>
      </c>
      <c r="H324" s="2">
        <v>36677</v>
      </c>
      <c r="I324" s="2">
        <v>36707</v>
      </c>
      <c r="J324" s="2">
        <v>36738</v>
      </c>
      <c r="K324" s="2">
        <v>36769</v>
      </c>
      <c r="L324" s="2">
        <v>36798</v>
      </c>
      <c r="M324" s="2">
        <v>36830</v>
      </c>
      <c r="N324" s="2">
        <v>36860</v>
      </c>
      <c r="O324" s="2">
        <v>36889</v>
      </c>
      <c r="P324" s="2">
        <v>36922</v>
      </c>
      <c r="Q324" s="2">
        <v>36950</v>
      </c>
      <c r="R324" s="2">
        <v>36980</v>
      </c>
      <c r="S324" s="2">
        <v>37011</v>
      </c>
      <c r="T324" s="2">
        <v>37042</v>
      </c>
      <c r="U324" s="2">
        <v>37071</v>
      </c>
      <c r="V324" s="2">
        <v>37103</v>
      </c>
      <c r="W324" s="2">
        <v>37134</v>
      </c>
      <c r="X324" s="2">
        <v>37162</v>
      </c>
      <c r="Y324" s="2">
        <v>37195</v>
      </c>
      <c r="Z324" s="2">
        <v>37225</v>
      </c>
      <c r="AA324" s="2">
        <v>37256</v>
      </c>
      <c r="AB324" s="2">
        <v>37287</v>
      </c>
      <c r="AC324" s="2">
        <v>37315</v>
      </c>
      <c r="AD324" s="2">
        <v>37344</v>
      </c>
      <c r="AE324" s="2">
        <v>37376</v>
      </c>
      <c r="AF324" s="2">
        <v>37407</v>
      </c>
      <c r="AG324" s="2">
        <v>37435</v>
      </c>
      <c r="AH324" s="2">
        <v>37468</v>
      </c>
      <c r="AI324" s="2">
        <v>37498</v>
      </c>
      <c r="AJ324" s="2">
        <v>37529</v>
      </c>
      <c r="AK324" s="2">
        <v>37560</v>
      </c>
      <c r="AL324" s="2">
        <v>37589</v>
      </c>
      <c r="AM324" s="2">
        <v>37621</v>
      </c>
      <c r="AN324" s="2">
        <v>37652</v>
      </c>
      <c r="AO324" s="2">
        <v>37680</v>
      </c>
      <c r="AP324" s="2">
        <v>37711</v>
      </c>
      <c r="AQ324" s="2">
        <v>37741</v>
      </c>
      <c r="AR324" s="2">
        <v>37771</v>
      </c>
      <c r="AS324" s="2">
        <v>37802</v>
      </c>
      <c r="AT324" s="2">
        <v>37833</v>
      </c>
      <c r="AU324" s="2">
        <v>37862</v>
      </c>
      <c r="AV324" s="2">
        <v>37894</v>
      </c>
      <c r="AW324" s="2">
        <v>37925</v>
      </c>
      <c r="AX324" s="2">
        <v>37953</v>
      </c>
      <c r="AY324" s="2">
        <v>37986</v>
      </c>
      <c r="AZ324" s="2">
        <v>38016</v>
      </c>
      <c r="BA324" s="2">
        <v>38044</v>
      </c>
      <c r="BB324" s="2">
        <v>38077</v>
      </c>
      <c r="BC324" s="2">
        <v>38107</v>
      </c>
      <c r="BD324" s="2">
        <v>38138</v>
      </c>
      <c r="BE324" s="2">
        <v>38168</v>
      </c>
      <c r="BF324" s="2">
        <v>38198</v>
      </c>
      <c r="BG324" s="2">
        <v>38230</v>
      </c>
      <c r="BH324" s="2">
        <v>38260</v>
      </c>
      <c r="BI324" s="2">
        <v>38289</v>
      </c>
      <c r="BJ324" s="2">
        <v>38321</v>
      </c>
      <c r="BK324" s="2">
        <v>38352</v>
      </c>
      <c r="BL324" s="2">
        <v>38383</v>
      </c>
      <c r="BM324" s="2">
        <v>38411</v>
      </c>
      <c r="BN324" s="2">
        <v>38442</v>
      </c>
      <c r="BO324" s="2">
        <v>38471</v>
      </c>
      <c r="BP324" s="2">
        <v>38503</v>
      </c>
      <c r="BQ324" s="2">
        <v>38533</v>
      </c>
      <c r="BR324" s="2">
        <v>38562</v>
      </c>
      <c r="BS324" s="2">
        <v>38595</v>
      </c>
      <c r="BT324" s="2">
        <v>38625</v>
      </c>
      <c r="BU324" s="2">
        <v>38656</v>
      </c>
      <c r="BV324" s="2">
        <v>38686</v>
      </c>
      <c r="BW324" s="2">
        <v>38716</v>
      </c>
      <c r="BX324" s="2">
        <v>38748</v>
      </c>
      <c r="BY324" s="2">
        <v>38776</v>
      </c>
      <c r="BZ324" s="2">
        <v>38807</v>
      </c>
      <c r="CA324" s="2">
        <v>38835</v>
      </c>
      <c r="CB324" s="2">
        <v>38868</v>
      </c>
      <c r="CC324" s="2">
        <v>38898</v>
      </c>
      <c r="CD324" s="2">
        <v>38929</v>
      </c>
      <c r="CE324" s="2">
        <v>38960</v>
      </c>
      <c r="CF324" s="2">
        <v>38989</v>
      </c>
      <c r="CG324" s="2">
        <v>39021</v>
      </c>
      <c r="CH324" s="2">
        <v>39051</v>
      </c>
      <c r="CI324" s="2">
        <v>39080</v>
      </c>
      <c r="CJ324" s="2">
        <v>39113</v>
      </c>
      <c r="CK324" s="2">
        <v>39141</v>
      </c>
      <c r="CL324" s="2">
        <v>39171</v>
      </c>
      <c r="CM324" s="2">
        <v>39202</v>
      </c>
      <c r="CN324" s="2">
        <v>39233</v>
      </c>
      <c r="CO324" s="2">
        <v>39262</v>
      </c>
      <c r="CP324" s="2">
        <v>39294</v>
      </c>
      <c r="CQ324" s="2">
        <v>39325</v>
      </c>
      <c r="CR324" s="2">
        <v>39353</v>
      </c>
      <c r="CS324" s="2">
        <v>39386</v>
      </c>
      <c r="CT324" s="2">
        <v>39416</v>
      </c>
      <c r="CU324" s="2">
        <v>39447</v>
      </c>
      <c r="CV324" s="2">
        <v>39478</v>
      </c>
      <c r="CW324" s="2">
        <v>39507</v>
      </c>
      <c r="CX324" s="2">
        <v>39538</v>
      </c>
      <c r="CY324" s="2">
        <v>39568</v>
      </c>
      <c r="CZ324" s="2">
        <v>39598</v>
      </c>
      <c r="DA324" s="2">
        <v>39629</v>
      </c>
      <c r="DB324" s="2">
        <v>39660</v>
      </c>
      <c r="DC324" s="2">
        <v>39689</v>
      </c>
      <c r="DD324" s="2">
        <v>39721</v>
      </c>
      <c r="DE324" s="2">
        <v>39752</v>
      </c>
      <c r="DF324" s="2">
        <v>39780</v>
      </c>
      <c r="DG324" s="2">
        <v>39813</v>
      </c>
      <c r="DH324" s="2">
        <v>39843</v>
      </c>
      <c r="DI324" s="2">
        <v>39871</v>
      </c>
      <c r="DJ324" s="2">
        <v>39903</v>
      </c>
      <c r="DK324" s="2">
        <v>39933</v>
      </c>
      <c r="DL324" s="2">
        <v>39962</v>
      </c>
      <c r="DM324" s="2">
        <v>39994</v>
      </c>
      <c r="DN324" s="2">
        <v>40025</v>
      </c>
      <c r="DO324" s="2">
        <v>40056</v>
      </c>
      <c r="DP324" s="2">
        <v>40086</v>
      </c>
      <c r="DQ324" s="2">
        <v>40116</v>
      </c>
      <c r="DR324" s="2">
        <v>40147</v>
      </c>
      <c r="DS324" s="2">
        <v>40178</v>
      </c>
      <c r="DT324" s="2">
        <v>40207</v>
      </c>
      <c r="DU324" s="2">
        <v>40235</v>
      </c>
      <c r="DV324" s="2">
        <v>40268</v>
      </c>
      <c r="DW324" s="2">
        <v>40298</v>
      </c>
      <c r="DX324" s="2">
        <v>40329</v>
      </c>
      <c r="DY324" s="2">
        <v>40359</v>
      </c>
      <c r="DZ324" s="2">
        <v>40389</v>
      </c>
      <c r="EA324" s="2">
        <v>40421</v>
      </c>
      <c r="EB324" s="2">
        <v>40451</v>
      </c>
      <c r="EC324" s="2">
        <v>40480</v>
      </c>
      <c r="ED324" s="2">
        <v>40512</v>
      </c>
      <c r="EE324" s="2">
        <v>40543</v>
      </c>
      <c r="EF324" s="2">
        <v>40574</v>
      </c>
      <c r="EG324" s="2">
        <v>40602</v>
      </c>
      <c r="EH324" s="2">
        <v>40633</v>
      </c>
      <c r="EI324" s="2">
        <v>40662</v>
      </c>
      <c r="EJ324" s="2">
        <v>40694</v>
      </c>
      <c r="EK324" s="2">
        <v>40724</v>
      </c>
      <c r="EL324" s="2">
        <v>40753</v>
      </c>
      <c r="EM324" s="2">
        <v>40786</v>
      </c>
      <c r="EN324" s="2">
        <v>40816</v>
      </c>
      <c r="EO324" s="2">
        <v>40847</v>
      </c>
      <c r="EP324" s="2">
        <v>40877</v>
      </c>
      <c r="EQ324" s="2">
        <v>40907</v>
      </c>
      <c r="ER324" s="2">
        <v>40939</v>
      </c>
      <c r="ES324" s="2">
        <v>40968</v>
      </c>
      <c r="ET324" s="2">
        <v>40998</v>
      </c>
      <c r="EU324" s="2">
        <v>41029</v>
      </c>
      <c r="EV324" s="2">
        <v>41060</v>
      </c>
      <c r="EW324" s="2">
        <v>41089</v>
      </c>
      <c r="EX324" s="2">
        <v>41121</v>
      </c>
      <c r="EY324" s="2">
        <v>41152</v>
      </c>
      <c r="EZ324" s="2">
        <v>41180</v>
      </c>
      <c r="FA324" s="2">
        <v>41213</v>
      </c>
      <c r="FB324" s="2">
        <v>41243</v>
      </c>
      <c r="FC324" s="2">
        <v>41274</v>
      </c>
      <c r="FD324" s="2">
        <v>41305</v>
      </c>
      <c r="FE324" s="2">
        <v>41333</v>
      </c>
      <c r="FF324" s="2">
        <v>41362</v>
      </c>
      <c r="FG324" s="2">
        <v>41394</v>
      </c>
      <c r="FH324" s="2">
        <v>41425</v>
      </c>
      <c r="FI324" s="2">
        <v>41453</v>
      </c>
      <c r="FJ324" s="2">
        <v>41486</v>
      </c>
      <c r="FK324" s="2">
        <v>41516</v>
      </c>
      <c r="FL324" s="2">
        <v>41547</v>
      </c>
      <c r="FM324" s="2">
        <v>41578</v>
      </c>
      <c r="FN324" s="2">
        <v>41607</v>
      </c>
      <c r="FO324" s="2">
        <v>41639</v>
      </c>
      <c r="FP324" s="2">
        <v>41670</v>
      </c>
      <c r="FQ324" s="2">
        <v>41698</v>
      </c>
      <c r="FR324" s="2">
        <v>41729</v>
      </c>
      <c r="FS324" s="2">
        <v>41759</v>
      </c>
      <c r="FT324" s="2">
        <v>41789</v>
      </c>
      <c r="FU324" s="2">
        <v>41820</v>
      </c>
      <c r="FV324" s="2">
        <v>41851</v>
      </c>
      <c r="FW324" s="2">
        <v>41880</v>
      </c>
      <c r="FX324" s="2">
        <v>41912</v>
      </c>
      <c r="FY324" s="2">
        <v>41943</v>
      </c>
      <c r="FZ324" s="2">
        <v>41971</v>
      </c>
      <c r="GA324" s="2">
        <v>42004</v>
      </c>
      <c r="GB324" s="2">
        <v>42034</v>
      </c>
      <c r="GC324" s="2">
        <v>42062</v>
      </c>
      <c r="GD324" s="2">
        <v>42094</v>
      </c>
      <c r="GE324" s="2">
        <v>42124</v>
      </c>
      <c r="GF324" s="2">
        <v>42153</v>
      </c>
      <c r="GG324" s="2">
        <v>42185</v>
      </c>
      <c r="GH324" s="2">
        <v>42216</v>
      </c>
      <c r="GI324" s="2">
        <v>42247</v>
      </c>
      <c r="GJ324" s="2">
        <v>42277</v>
      </c>
      <c r="GK324" s="2">
        <v>42307</v>
      </c>
      <c r="GL324" s="2">
        <v>42338</v>
      </c>
      <c r="GM324" s="2">
        <v>42369</v>
      </c>
      <c r="GN324" s="2">
        <v>42398</v>
      </c>
      <c r="GO324" s="2">
        <v>42429</v>
      </c>
      <c r="GP324" s="2">
        <v>42460</v>
      </c>
      <c r="GQ324" s="2">
        <v>42489</v>
      </c>
      <c r="GR324" s="2">
        <v>42521</v>
      </c>
      <c r="GS324" s="2">
        <v>42551</v>
      </c>
      <c r="GT324" s="2">
        <v>42580</v>
      </c>
      <c r="GU324" s="2">
        <v>42613</v>
      </c>
      <c r="GV324" s="2">
        <v>42643</v>
      </c>
      <c r="GW324" s="2">
        <v>42674</v>
      </c>
      <c r="GX324" s="2">
        <v>42704</v>
      </c>
      <c r="GY324" s="2">
        <v>42734</v>
      </c>
      <c r="GZ324" s="2">
        <v>42766</v>
      </c>
      <c r="HA324" s="2">
        <v>42794</v>
      </c>
      <c r="HB324" s="2">
        <v>42825</v>
      </c>
      <c r="HC324" s="2">
        <v>42853</v>
      </c>
      <c r="HD324" s="2">
        <v>42886</v>
      </c>
      <c r="HE324" s="2">
        <v>42916</v>
      </c>
      <c r="HF324" s="2">
        <v>42947</v>
      </c>
      <c r="HG324" s="2">
        <v>42978</v>
      </c>
      <c r="HH324" s="2">
        <v>43007</v>
      </c>
      <c r="HI324" s="2">
        <v>43039</v>
      </c>
      <c r="HJ324" s="2">
        <v>43069</v>
      </c>
      <c r="HK324" s="2">
        <v>43098</v>
      </c>
      <c r="HL324" s="2">
        <v>43131</v>
      </c>
      <c r="HM324" s="2">
        <v>43159</v>
      </c>
      <c r="HN324" s="2">
        <v>43189</v>
      </c>
      <c r="HO324" s="2">
        <v>43220</v>
      </c>
      <c r="HP324" s="2">
        <v>43251</v>
      </c>
      <c r="HQ324" s="2">
        <v>43280</v>
      </c>
      <c r="HR324" s="2">
        <v>43312</v>
      </c>
      <c r="HS324" s="2">
        <v>43343</v>
      </c>
      <c r="HT324" s="2">
        <v>43371</v>
      </c>
      <c r="HU324" s="2">
        <v>43404</v>
      </c>
      <c r="HV324" s="2">
        <v>43434</v>
      </c>
      <c r="HW324" s="2">
        <v>43465</v>
      </c>
      <c r="HX324" s="2">
        <v>43496</v>
      </c>
      <c r="HY324" s="2">
        <v>43524</v>
      </c>
      <c r="HZ324" s="2">
        <v>43553</v>
      </c>
      <c r="IA324" s="2">
        <v>43585</v>
      </c>
      <c r="IB324" s="2">
        <v>43616</v>
      </c>
      <c r="IC324" s="2">
        <v>43644</v>
      </c>
      <c r="ID324" s="2">
        <v>43677</v>
      </c>
      <c r="IE324" s="2">
        <v>43707</v>
      </c>
      <c r="IF324" s="2">
        <v>43738</v>
      </c>
      <c r="IG324" s="2">
        <v>43769</v>
      </c>
      <c r="IH324" s="2">
        <v>43798</v>
      </c>
      <c r="II324" s="2">
        <v>43830</v>
      </c>
      <c r="IJ324" s="2">
        <v>43861</v>
      </c>
      <c r="IK324" s="2">
        <v>43889</v>
      </c>
      <c r="IL324" s="2">
        <v>43921</v>
      </c>
      <c r="IM324" s="2">
        <v>43951</v>
      </c>
      <c r="IN324" s="2">
        <v>43980</v>
      </c>
      <c r="IO324" s="2">
        <v>44012</v>
      </c>
      <c r="IP324" s="2">
        <v>44043</v>
      </c>
      <c r="IQ324" s="2">
        <v>44074</v>
      </c>
      <c r="IR324" s="2">
        <v>44104</v>
      </c>
      <c r="IS324" s="2">
        <v>44134</v>
      </c>
      <c r="IT324" s="2">
        <v>44165</v>
      </c>
      <c r="IU324" s="2">
        <v>44196</v>
      </c>
      <c r="IV324" s="2">
        <v>44225</v>
      </c>
      <c r="IW324" s="2">
        <v>44253</v>
      </c>
      <c r="IX324" s="2">
        <v>44286</v>
      </c>
      <c r="IY324" s="2">
        <v>44316</v>
      </c>
      <c r="IZ324" s="2">
        <v>44347</v>
      </c>
      <c r="JA324" s="2">
        <v>44377</v>
      </c>
      <c r="JB324" s="2">
        <v>44407</v>
      </c>
      <c r="JC324" s="2">
        <v>44439</v>
      </c>
      <c r="JD324" s="2">
        <v>44469</v>
      </c>
      <c r="JE324" s="2">
        <v>44498</v>
      </c>
      <c r="JF324" s="2">
        <v>44530</v>
      </c>
      <c r="JG324" s="2">
        <v>44561</v>
      </c>
      <c r="JH324" s="2">
        <v>44592</v>
      </c>
      <c r="JI324" s="2">
        <v>44620</v>
      </c>
      <c r="JJ324" s="2">
        <v>44651</v>
      </c>
      <c r="JK324" s="2">
        <v>44680</v>
      </c>
      <c r="JL324" s="2">
        <v>44712</v>
      </c>
      <c r="JM324" s="2">
        <v>44742</v>
      </c>
      <c r="JN324" s="2">
        <v>44771</v>
      </c>
      <c r="JO324" s="2">
        <v>44804</v>
      </c>
      <c r="JP324" s="2">
        <v>44834</v>
      </c>
      <c r="JQ324" s="2">
        <v>44865</v>
      </c>
    </row>
    <row r="325" spans="1:277" x14ac:dyDescent="0.25">
      <c r="A325" s="4"/>
      <c r="D325" s="3">
        <v>36858732</v>
      </c>
      <c r="E325">
        <v>33746267</v>
      </c>
      <c r="F325">
        <v>48049626</v>
      </c>
      <c r="G325">
        <v>37764774</v>
      </c>
      <c r="H325">
        <v>33989570</v>
      </c>
      <c r="I325">
        <v>34950706</v>
      </c>
      <c r="J325">
        <v>30143517</v>
      </c>
      <c r="K325">
        <v>31672013</v>
      </c>
      <c r="L325">
        <v>30769651</v>
      </c>
      <c r="M325">
        <v>43581967</v>
      </c>
      <c r="N325">
        <v>39687989</v>
      </c>
      <c r="O325">
        <v>45495276</v>
      </c>
      <c r="P325">
        <v>52999457</v>
      </c>
      <c r="Q325">
        <v>36557599</v>
      </c>
      <c r="R325">
        <v>71878778</v>
      </c>
      <c r="S325">
        <v>46225751</v>
      </c>
      <c r="T325">
        <v>30408895</v>
      </c>
      <c r="U325">
        <v>39940443</v>
      </c>
      <c r="V325">
        <v>67099136</v>
      </c>
      <c r="W325">
        <v>45022350</v>
      </c>
      <c r="X325">
        <v>65014977</v>
      </c>
      <c r="Y325">
        <v>58667121</v>
      </c>
      <c r="Z325">
        <v>37557603</v>
      </c>
      <c r="AA325">
        <v>33235039</v>
      </c>
      <c r="AB325">
        <v>55099654</v>
      </c>
      <c r="AC325">
        <v>42012810</v>
      </c>
      <c r="AD325">
        <v>38061662</v>
      </c>
      <c r="AE325">
        <v>49716331</v>
      </c>
      <c r="AF325">
        <v>48063588</v>
      </c>
      <c r="AG325">
        <v>47247264</v>
      </c>
      <c r="AH325">
        <v>64130445</v>
      </c>
      <c r="AI325">
        <v>43637061</v>
      </c>
      <c r="AJ325">
        <v>46845470</v>
      </c>
      <c r="AK325">
        <v>88893563</v>
      </c>
      <c r="AL325">
        <v>50020577</v>
      </c>
      <c r="AM325">
        <v>78658711</v>
      </c>
      <c r="AN325">
        <v>69141880</v>
      </c>
      <c r="AO325">
        <v>54545690</v>
      </c>
      <c r="AP325">
        <v>65061864</v>
      </c>
      <c r="AQ325">
        <v>53811725</v>
      </c>
      <c r="AR325">
        <v>44370838</v>
      </c>
      <c r="AS325">
        <v>43971025</v>
      </c>
      <c r="AT325">
        <v>46181977</v>
      </c>
      <c r="AU325">
        <v>31431258</v>
      </c>
      <c r="AV325">
        <v>38462041</v>
      </c>
      <c r="AW325">
        <v>49405575</v>
      </c>
      <c r="AX325">
        <v>35789200</v>
      </c>
      <c r="AY325">
        <v>41332146</v>
      </c>
      <c r="AZ325">
        <v>67900366</v>
      </c>
      <c r="BA325">
        <v>57792212</v>
      </c>
      <c r="BB325">
        <v>41824413</v>
      </c>
      <c r="BC325">
        <v>51759169</v>
      </c>
      <c r="BD325">
        <v>53266817</v>
      </c>
      <c r="BE325">
        <v>33941834</v>
      </c>
      <c r="BF325">
        <v>46853772</v>
      </c>
      <c r="BG325">
        <v>32359092</v>
      </c>
      <c r="BH325">
        <v>46472827</v>
      </c>
      <c r="BI325">
        <v>53139552</v>
      </c>
      <c r="BJ325">
        <v>37354206</v>
      </c>
      <c r="BK325">
        <v>40092802</v>
      </c>
      <c r="BL325">
        <v>61076188</v>
      </c>
      <c r="BM325">
        <v>43765741</v>
      </c>
      <c r="BN325">
        <v>44396970</v>
      </c>
      <c r="BO325">
        <v>48301231</v>
      </c>
      <c r="BP325">
        <v>41496392</v>
      </c>
      <c r="BQ325">
        <v>34929196</v>
      </c>
      <c r="BR325">
        <v>50864920</v>
      </c>
      <c r="BS325">
        <v>37969680</v>
      </c>
      <c r="BT325">
        <v>39196195</v>
      </c>
      <c r="BU325">
        <v>41459694</v>
      </c>
      <c r="BV325">
        <v>39215251</v>
      </c>
      <c r="BW325">
        <v>34938253</v>
      </c>
      <c r="BX325">
        <v>52083322</v>
      </c>
      <c r="BY325">
        <v>50045200</v>
      </c>
      <c r="BZ325">
        <v>67547346</v>
      </c>
      <c r="CA325">
        <v>72804820</v>
      </c>
      <c r="CB325">
        <v>48477364</v>
      </c>
      <c r="CC325">
        <v>47519624</v>
      </c>
      <c r="CD325">
        <v>41507053</v>
      </c>
      <c r="CE325">
        <v>35897219</v>
      </c>
      <c r="CF325">
        <v>33791362</v>
      </c>
      <c r="CG325">
        <v>40573276</v>
      </c>
      <c r="CH325">
        <v>42839794</v>
      </c>
      <c r="CI325">
        <v>53525214</v>
      </c>
      <c r="CJ325">
        <v>42221112</v>
      </c>
      <c r="CK325">
        <v>36101560</v>
      </c>
      <c r="CL325">
        <v>45557918</v>
      </c>
      <c r="CM325">
        <v>35320613</v>
      </c>
      <c r="CN325">
        <v>45923580</v>
      </c>
      <c r="CO325">
        <v>50083314</v>
      </c>
      <c r="CP325">
        <v>81953200</v>
      </c>
      <c r="CQ325">
        <v>99931800</v>
      </c>
      <c r="CR325">
        <v>49166600</v>
      </c>
      <c r="CS325">
        <v>58444900</v>
      </c>
      <c r="CT325">
        <v>73487300</v>
      </c>
      <c r="CU325">
        <v>49996400</v>
      </c>
      <c r="CV325">
        <v>91118200</v>
      </c>
      <c r="CW325">
        <v>55021800</v>
      </c>
      <c r="CX325">
        <v>78297200</v>
      </c>
      <c r="CY325">
        <v>80837100</v>
      </c>
      <c r="CZ325">
        <v>45484200</v>
      </c>
      <c r="DA325">
        <v>64774400</v>
      </c>
      <c r="DB325">
        <v>93609700</v>
      </c>
      <c r="DC325">
        <v>66236800</v>
      </c>
      <c r="DD325">
        <v>111332300</v>
      </c>
      <c r="DE325">
        <v>93984800</v>
      </c>
      <c r="DF325">
        <v>76534300</v>
      </c>
      <c r="DG325">
        <v>67887900</v>
      </c>
      <c r="DH325">
        <v>70009000</v>
      </c>
      <c r="DI325">
        <v>82728400</v>
      </c>
      <c r="DJ325">
        <v>131863200</v>
      </c>
      <c r="DK325">
        <v>116771300</v>
      </c>
      <c r="DL325">
        <v>102273700</v>
      </c>
      <c r="DM325">
        <v>71142300</v>
      </c>
      <c r="DN325">
        <v>63339700</v>
      </c>
      <c r="DO325">
        <v>53249500</v>
      </c>
      <c r="DP325">
        <v>66427900</v>
      </c>
      <c r="DQ325">
        <v>80143000</v>
      </c>
      <c r="DR325">
        <v>52177600</v>
      </c>
      <c r="DS325">
        <v>48595100</v>
      </c>
      <c r="DT325">
        <v>45152100</v>
      </c>
      <c r="DU325">
        <v>42761900</v>
      </c>
      <c r="DV325">
        <v>40330000</v>
      </c>
      <c r="DW325">
        <v>43143100</v>
      </c>
      <c r="DX325">
        <v>72706500</v>
      </c>
      <c r="DY325">
        <v>79255100</v>
      </c>
      <c r="DZ325">
        <v>52363200</v>
      </c>
      <c r="EA325">
        <v>42836500</v>
      </c>
      <c r="EB325">
        <v>39832142</v>
      </c>
      <c r="EC325">
        <v>50425588</v>
      </c>
      <c r="ED325">
        <v>45575884</v>
      </c>
      <c r="EE325">
        <v>34926201</v>
      </c>
      <c r="EF325">
        <v>41058372</v>
      </c>
      <c r="EG325">
        <v>35753839</v>
      </c>
      <c r="EH325">
        <v>44781061</v>
      </c>
      <c r="EI325">
        <v>32427427</v>
      </c>
      <c r="EJ325">
        <v>31523959</v>
      </c>
      <c r="EK325">
        <v>50630740</v>
      </c>
      <c r="EL325">
        <v>40904619</v>
      </c>
      <c r="EM325">
        <v>94280886</v>
      </c>
      <c r="EN325">
        <v>75576263</v>
      </c>
      <c r="EO325">
        <v>71556474</v>
      </c>
      <c r="EP325">
        <v>53099566</v>
      </c>
      <c r="EQ325">
        <v>40379282</v>
      </c>
      <c r="ER325">
        <v>43445802</v>
      </c>
      <c r="ES325">
        <v>37533931</v>
      </c>
      <c r="ET325">
        <v>41141687</v>
      </c>
      <c r="EU325">
        <v>37972889</v>
      </c>
      <c r="EV325">
        <v>44849342</v>
      </c>
      <c r="EW325">
        <v>39434479</v>
      </c>
      <c r="EX325">
        <v>34302063</v>
      </c>
      <c r="EY325">
        <v>31873263</v>
      </c>
      <c r="EZ325">
        <v>29325499</v>
      </c>
      <c r="FA325">
        <v>30829125</v>
      </c>
      <c r="FB325">
        <v>31563228</v>
      </c>
      <c r="FC325">
        <v>30425180</v>
      </c>
      <c r="FD325">
        <v>31916455</v>
      </c>
      <c r="FE325">
        <v>26728295</v>
      </c>
      <c r="FF325">
        <v>26932841</v>
      </c>
      <c r="FG325">
        <v>29600423</v>
      </c>
      <c r="FH325">
        <v>28933999</v>
      </c>
      <c r="FI325">
        <v>35133246</v>
      </c>
      <c r="FJ325">
        <v>35298357</v>
      </c>
      <c r="FK325">
        <v>27257512</v>
      </c>
      <c r="FL325">
        <v>27176395</v>
      </c>
      <c r="FM325">
        <v>34883354</v>
      </c>
      <c r="FN325">
        <v>25660923</v>
      </c>
      <c r="FO325">
        <v>21927995</v>
      </c>
      <c r="FP325">
        <v>32112214</v>
      </c>
      <c r="FQ325">
        <v>23903816</v>
      </c>
      <c r="FR325">
        <v>34720321</v>
      </c>
      <c r="FS325">
        <v>32373186</v>
      </c>
      <c r="FT325">
        <v>27568500</v>
      </c>
      <c r="FU325">
        <v>29318311</v>
      </c>
      <c r="FV325">
        <v>40203639</v>
      </c>
      <c r="FW325">
        <v>28153574</v>
      </c>
      <c r="FX325">
        <v>27458928</v>
      </c>
      <c r="FY325">
        <v>35157448</v>
      </c>
      <c r="FZ325">
        <v>19741196</v>
      </c>
      <c r="GA325">
        <v>24661540</v>
      </c>
      <c r="GB325">
        <v>29087214</v>
      </c>
      <c r="GC325">
        <v>24594809</v>
      </c>
      <c r="GD325">
        <v>36270889</v>
      </c>
      <c r="GE325">
        <v>26668629</v>
      </c>
      <c r="GF325">
        <v>27840657</v>
      </c>
      <c r="GG325">
        <v>36171150</v>
      </c>
      <c r="GH325">
        <v>28967872</v>
      </c>
      <c r="GI325">
        <v>34816437</v>
      </c>
      <c r="GJ325">
        <v>37540484</v>
      </c>
      <c r="GK325">
        <v>35145937</v>
      </c>
      <c r="GL325">
        <v>26997191</v>
      </c>
      <c r="GM325">
        <v>38985933</v>
      </c>
      <c r="GN325">
        <v>42400515</v>
      </c>
      <c r="GO325">
        <v>39535765</v>
      </c>
      <c r="GP325">
        <v>37873588</v>
      </c>
      <c r="GQ325">
        <v>35387986</v>
      </c>
      <c r="GR325">
        <v>32106046</v>
      </c>
      <c r="GS325">
        <v>40233599</v>
      </c>
      <c r="GT325">
        <v>31011168</v>
      </c>
      <c r="GU325">
        <v>23923450</v>
      </c>
      <c r="GV325">
        <v>35364356</v>
      </c>
      <c r="GW325">
        <v>34963691</v>
      </c>
      <c r="GX325">
        <v>36636029</v>
      </c>
      <c r="GY325">
        <v>33023191</v>
      </c>
      <c r="GZ325">
        <v>37161130</v>
      </c>
      <c r="HA325">
        <v>27156124</v>
      </c>
      <c r="HB325">
        <v>34037486</v>
      </c>
      <c r="HC325">
        <v>27049229</v>
      </c>
      <c r="HD325">
        <v>30038166</v>
      </c>
      <c r="HE325">
        <v>33231564</v>
      </c>
      <c r="HF325">
        <v>26079716</v>
      </c>
      <c r="HG325">
        <v>29605519</v>
      </c>
      <c r="HH325">
        <v>22511103</v>
      </c>
      <c r="HI325">
        <v>23254878</v>
      </c>
      <c r="HJ325">
        <v>21752622</v>
      </c>
      <c r="HK325">
        <v>21987876</v>
      </c>
      <c r="HL325">
        <v>25691268</v>
      </c>
      <c r="HM325">
        <v>26889345</v>
      </c>
      <c r="HN325">
        <v>35455881</v>
      </c>
      <c r="HO325">
        <v>27537659</v>
      </c>
      <c r="HP325">
        <v>25424152</v>
      </c>
      <c r="HQ325">
        <v>28560429</v>
      </c>
      <c r="HR325">
        <v>25845257</v>
      </c>
      <c r="HS325">
        <v>25348381</v>
      </c>
      <c r="HT325">
        <v>36380645</v>
      </c>
      <c r="HU325">
        <v>39282696</v>
      </c>
      <c r="HV325">
        <v>27985402</v>
      </c>
      <c r="HW325">
        <v>45270242</v>
      </c>
      <c r="HX325">
        <v>30718950</v>
      </c>
      <c r="HY325">
        <v>19828166</v>
      </c>
      <c r="HZ325">
        <v>27455231</v>
      </c>
      <c r="IA325">
        <v>32282208</v>
      </c>
      <c r="IB325">
        <v>31095802</v>
      </c>
      <c r="IC325">
        <v>32747554</v>
      </c>
      <c r="ID325">
        <v>29883463</v>
      </c>
      <c r="IE325">
        <v>25368148</v>
      </c>
      <c r="IF325">
        <v>25056776</v>
      </c>
      <c r="IG325">
        <v>38510153</v>
      </c>
      <c r="IH325">
        <v>23583228</v>
      </c>
      <c r="II325">
        <v>26103993</v>
      </c>
      <c r="IJ325">
        <v>30634981</v>
      </c>
      <c r="IK325">
        <v>29961441</v>
      </c>
      <c r="IL325">
        <v>58367572</v>
      </c>
      <c r="IM325">
        <v>36959250</v>
      </c>
      <c r="IN325">
        <v>29988296</v>
      </c>
      <c r="IO325">
        <v>45970627</v>
      </c>
      <c r="IP325">
        <v>38681425</v>
      </c>
      <c r="IQ325">
        <v>27801671</v>
      </c>
      <c r="IR325">
        <v>32212071</v>
      </c>
      <c r="IS325">
        <v>33096402</v>
      </c>
      <c r="IT325">
        <v>34382674</v>
      </c>
      <c r="IU325">
        <v>35583314</v>
      </c>
      <c r="IV325">
        <v>34493979</v>
      </c>
      <c r="IW325">
        <v>32377646</v>
      </c>
      <c r="IX325">
        <v>40964851</v>
      </c>
      <c r="IY325">
        <v>28619617</v>
      </c>
      <c r="IZ325">
        <v>25792133</v>
      </c>
      <c r="JA325">
        <v>29295174</v>
      </c>
      <c r="JB325">
        <v>20957675</v>
      </c>
      <c r="JC325">
        <v>19280134</v>
      </c>
      <c r="JD325">
        <v>26822912</v>
      </c>
      <c r="JE325">
        <v>23252252</v>
      </c>
      <c r="JF325">
        <v>20131265</v>
      </c>
      <c r="JG325">
        <v>31895458</v>
      </c>
      <c r="JH325">
        <v>27557525</v>
      </c>
      <c r="JI325">
        <v>27452029</v>
      </c>
      <c r="JJ325">
        <v>45199638</v>
      </c>
      <c r="JK325">
        <v>26391749</v>
      </c>
      <c r="JL325">
        <v>29212115</v>
      </c>
      <c r="JM325">
        <v>34606492</v>
      </c>
      <c r="JN325">
        <v>19517942</v>
      </c>
      <c r="JO325">
        <v>19123268</v>
      </c>
      <c r="JP325">
        <v>30052251</v>
      </c>
      <c r="JQ325">
        <v>35594303</v>
      </c>
    </row>
    <row r="326" spans="1:277" x14ac:dyDescent="0.25">
      <c r="A326" s="1" t="s">
        <v>164</v>
      </c>
      <c r="B326" t="s">
        <v>1157</v>
      </c>
      <c r="C326" t="s">
        <v>1186</v>
      </c>
      <c r="D326" s="2">
        <f>_xll.BDH(A326, "volume", B326, C326, "Direction", "H", "Period", "M","cols=84;rows=2")</f>
        <v>36556</v>
      </c>
      <c r="E326" s="2">
        <v>36585</v>
      </c>
      <c r="F326" s="2">
        <v>36616</v>
      </c>
      <c r="G326" s="2">
        <v>36644</v>
      </c>
      <c r="H326" s="2">
        <v>36677</v>
      </c>
      <c r="I326" s="2">
        <v>36707</v>
      </c>
      <c r="J326" s="2">
        <v>36738</v>
      </c>
      <c r="K326" s="2">
        <v>36769</v>
      </c>
      <c r="L326" s="2">
        <v>36798</v>
      </c>
      <c r="M326" s="2">
        <v>36830</v>
      </c>
      <c r="N326" s="2">
        <v>36860</v>
      </c>
      <c r="O326" s="2">
        <v>36889</v>
      </c>
      <c r="P326" s="2">
        <v>36922</v>
      </c>
      <c r="Q326" s="2">
        <v>36950</v>
      </c>
      <c r="R326" s="2">
        <v>36980</v>
      </c>
      <c r="S326" s="2">
        <v>37011</v>
      </c>
      <c r="T326" s="2">
        <v>37042</v>
      </c>
      <c r="U326" s="2">
        <v>37071</v>
      </c>
      <c r="V326" s="2">
        <v>37103</v>
      </c>
      <c r="W326" s="2">
        <v>37134</v>
      </c>
      <c r="X326" s="2">
        <v>37162</v>
      </c>
      <c r="Y326" s="2">
        <v>37195</v>
      </c>
      <c r="Z326" s="2">
        <v>37225</v>
      </c>
      <c r="AA326" s="2">
        <v>37256</v>
      </c>
      <c r="AB326" s="2">
        <v>37287</v>
      </c>
      <c r="AC326" s="2">
        <v>37315</v>
      </c>
      <c r="AD326" s="2">
        <v>37344</v>
      </c>
      <c r="AE326" s="2">
        <v>37376</v>
      </c>
      <c r="AF326" s="2">
        <v>37407</v>
      </c>
      <c r="AG326" s="2">
        <v>37435</v>
      </c>
      <c r="AH326" s="2">
        <v>37468</v>
      </c>
      <c r="AI326" s="2">
        <v>37498</v>
      </c>
      <c r="AJ326" s="2">
        <v>37529</v>
      </c>
      <c r="AK326" s="2">
        <v>37560</v>
      </c>
      <c r="AL326" s="2">
        <v>37589</v>
      </c>
      <c r="AM326" s="2">
        <v>37621</v>
      </c>
      <c r="AN326" s="2">
        <v>37652</v>
      </c>
      <c r="AO326" s="2">
        <v>37680</v>
      </c>
      <c r="AP326" s="2">
        <v>37711</v>
      </c>
      <c r="AQ326" s="2">
        <v>37741</v>
      </c>
      <c r="AR326" s="2">
        <v>37771</v>
      </c>
      <c r="AS326" s="2">
        <v>37802</v>
      </c>
      <c r="AT326" s="2">
        <v>37833</v>
      </c>
      <c r="AU326" s="2">
        <v>37862</v>
      </c>
      <c r="AV326" s="2">
        <v>37894</v>
      </c>
      <c r="AW326" s="2">
        <v>37925</v>
      </c>
      <c r="AX326" s="2">
        <v>37953</v>
      </c>
      <c r="AY326" s="2">
        <v>37986</v>
      </c>
      <c r="AZ326" s="2">
        <v>38016</v>
      </c>
      <c r="BA326" s="2">
        <v>38044</v>
      </c>
      <c r="BB326" s="2">
        <v>38077</v>
      </c>
      <c r="BC326" s="2">
        <v>38107</v>
      </c>
      <c r="BD326" s="2">
        <v>38138</v>
      </c>
      <c r="BE326" s="2">
        <v>38168</v>
      </c>
      <c r="BF326" s="2">
        <v>38198</v>
      </c>
      <c r="BG326" s="2">
        <v>38230</v>
      </c>
      <c r="BH326" s="2">
        <v>38260</v>
      </c>
      <c r="BI326" s="2">
        <v>38289</v>
      </c>
      <c r="BJ326" s="2">
        <v>38321</v>
      </c>
      <c r="BK326" s="2">
        <v>38352</v>
      </c>
      <c r="BL326" s="2">
        <v>38383</v>
      </c>
      <c r="BM326" s="2">
        <v>38411</v>
      </c>
      <c r="BN326" s="2">
        <v>38442</v>
      </c>
      <c r="BO326" s="2">
        <v>38471</v>
      </c>
      <c r="BP326" s="2">
        <v>38503</v>
      </c>
      <c r="BQ326" s="2">
        <v>38533</v>
      </c>
      <c r="BR326" s="2">
        <v>38562</v>
      </c>
      <c r="BS326" s="2">
        <v>38595</v>
      </c>
      <c r="BT326" s="2">
        <v>38625</v>
      </c>
      <c r="BU326" s="2">
        <v>38656</v>
      </c>
      <c r="BV326" s="2">
        <v>38686</v>
      </c>
      <c r="BW326" s="2">
        <v>38716</v>
      </c>
      <c r="BX326" s="2">
        <v>38748</v>
      </c>
      <c r="BY326" s="2">
        <v>38776</v>
      </c>
      <c r="BZ326" s="2">
        <v>38807</v>
      </c>
      <c r="CA326" s="2">
        <v>38835</v>
      </c>
      <c r="CB326" s="2">
        <v>38868</v>
      </c>
      <c r="CC326" s="2">
        <v>38898</v>
      </c>
      <c r="CD326" s="2">
        <v>38929</v>
      </c>
      <c r="CE326" s="2">
        <v>38960</v>
      </c>
      <c r="CF326" s="2">
        <v>38989</v>
      </c>
      <c r="CG326" s="2">
        <v>39021</v>
      </c>
      <c r="CH326" s="2">
        <v>39051</v>
      </c>
      <c r="CI326" s="2">
        <v>39080</v>
      </c>
    </row>
    <row r="327" spans="1:277" x14ac:dyDescent="0.25">
      <c r="A327" s="4"/>
      <c r="D327" s="3">
        <v>52031400</v>
      </c>
      <c r="E327">
        <v>61066900</v>
      </c>
      <c r="F327">
        <v>67343300</v>
      </c>
      <c r="G327">
        <v>54479600</v>
      </c>
      <c r="H327">
        <v>39877200</v>
      </c>
      <c r="I327">
        <v>50546700</v>
      </c>
      <c r="J327">
        <v>49068800</v>
      </c>
      <c r="K327">
        <v>59041500</v>
      </c>
      <c r="L327">
        <v>41755800</v>
      </c>
      <c r="M327">
        <v>60304400</v>
      </c>
      <c r="N327">
        <v>66857000</v>
      </c>
      <c r="O327">
        <v>48516400</v>
      </c>
      <c r="P327">
        <v>55903600</v>
      </c>
      <c r="Q327">
        <v>42931000</v>
      </c>
      <c r="R327">
        <v>63981500</v>
      </c>
      <c r="S327">
        <v>56804800</v>
      </c>
      <c r="T327">
        <v>37304300</v>
      </c>
      <c r="U327">
        <v>44729700</v>
      </c>
      <c r="V327">
        <v>44181000</v>
      </c>
      <c r="W327">
        <v>44968600</v>
      </c>
      <c r="X327">
        <v>66477800</v>
      </c>
      <c r="Y327">
        <v>69228500</v>
      </c>
      <c r="Z327">
        <v>51182700</v>
      </c>
      <c r="AA327">
        <v>43698400</v>
      </c>
      <c r="AB327">
        <v>54653200</v>
      </c>
      <c r="AC327">
        <v>59440900</v>
      </c>
      <c r="AD327">
        <v>48411300</v>
      </c>
      <c r="AE327">
        <v>92435100</v>
      </c>
      <c r="AF327">
        <v>73916800</v>
      </c>
      <c r="AG327">
        <v>70864200</v>
      </c>
      <c r="AH327">
        <v>117729100</v>
      </c>
      <c r="AI327">
        <v>81218300</v>
      </c>
      <c r="AJ327">
        <v>81626700</v>
      </c>
      <c r="AK327">
        <v>118632600</v>
      </c>
      <c r="AL327">
        <v>72347300</v>
      </c>
      <c r="AM327">
        <v>61123200</v>
      </c>
      <c r="AN327">
        <v>97303600</v>
      </c>
      <c r="AO327">
        <v>92129600</v>
      </c>
      <c r="AP327">
        <v>86772300</v>
      </c>
      <c r="AQ327">
        <v>93713900</v>
      </c>
      <c r="AR327">
        <v>76959300</v>
      </c>
      <c r="AS327">
        <v>73905500</v>
      </c>
      <c r="AT327">
        <v>80936600</v>
      </c>
      <c r="AU327">
        <v>65223800</v>
      </c>
      <c r="AV327">
        <v>87804400</v>
      </c>
      <c r="AW327">
        <v>113540600</v>
      </c>
      <c r="AX327">
        <v>69693600</v>
      </c>
      <c r="AY327">
        <v>89166800</v>
      </c>
      <c r="AZ327">
        <v>86142700</v>
      </c>
      <c r="BA327">
        <v>82566100</v>
      </c>
      <c r="BB327">
        <v>90591200</v>
      </c>
      <c r="BC327">
        <v>78358800</v>
      </c>
      <c r="BD327">
        <v>67204500</v>
      </c>
      <c r="BE327">
        <v>77063800</v>
      </c>
      <c r="BF327">
        <v>79302200</v>
      </c>
      <c r="BG327">
        <v>67754400</v>
      </c>
      <c r="BH327">
        <v>66992700</v>
      </c>
      <c r="BI327">
        <v>82372700</v>
      </c>
      <c r="BJ327">
        <v>80007400</v>
      </c>
      <c r="BK327">
        <v>83978000</v>
      </c>
      <c r="BL327">
        <v>104471700</v>
      </c>
      <c r="BM327">
        <v>86073900</v>
      </c>
      <c r="BN327">
        <v>106798700</v>
      </c>
      <c r="BO327">
        <v>94616400</v>
      </c>
      <c r="BP327">
        <v>67870000</v>
      </c>
      <c r="BQ327">
        <v>78290200</v>
      </c>
      <c r="BR327">
        <v>75670100</v>
      </c>
      <c r="BS327">
        <v>75468500</v>
      </c>
      <c r="BT327">
        <v>77943700</v>
      </c>
      <c r="BU327">
        <v>105208700</v>
      </c>
      <c r="BV327">
        <v>106134000</v>
      </c>
      <c r="BW327">
        <v>79481500</v>
      </c>
      <c r="BX327">
        <v>95205800</v>
      </c>
      <c r="BY327">
        <v>102756900</v>
      </c>
      <c r="BZ327">
        <v>187657200</v>
      </c>
      <c r="CA327">
        <v>94635900</v>
      </c>
      <c r="CB327">
        <v>79438800</v>
      </c>
      <c r="CC327">
        <v>92801700</v>
      </c>
      <c r="CD327">
        <v>99833500</v>
      </c>
      <c r="CE327">
        <v>75014800</v>
      </c>
      <c r="CF327">
        <v>75089100</v>
      </c>
      <c r="CG327">
        <v>113150400</v>
      </c>
      <c r="CH327">
        <v>121044000</v>
      </c>
      <c r="CI327">
        <v>93139400</v>
      </c>
    </row>
    <row r="328" spans="1:277" x14ac:dyDescent="0.25">
      <c r="A328" s="1" t="s">
        <v>165</v>
      </c>
      <c r="B328" t="s">
        <v>1157</v>
      </c>
      <c r="C328" t="s">
        <v>1191</v>
      </c>
      <c r="D328" s="2">
        <f>_xll.BDH(A328, "volume", B328, C328, "Direction", "H", "Period", "M","cols=15;rows=2")</f>
        <v>36556</v>
      </c>
      <c r="E328" s="2">
        <v>36585</v>
      </c>
      <c r="F328" s="2">
        <v>36616</v>
      </c>
      <c r="G328" s="2">
        <v>36644</v>
      </c>
      <c r="H328" s="2">
        <v>36677</v>
      </c>
      <c r="I328" s="2">
        <v>36707</v>
      </c>
      <c r="J328" s="2">
        <v>36738</v>
      </c>
      <c r="K328" s="2">
        <v>36769</v>
      </c>
      <c r="L328" s="2">
        <v>36798</v>
      </c>
      <c r="M328" s="2">
        <v>36830</v>
      </c>
      <c r="N328" s="2">
        <v>36860</v>
      </c>
      <c r="O328" s="2">
        <v>36889</v>
      </c>
      <c r="P328" s="2">
        <v>36922</v>
      </c>
      <c r="Q328" s="2">
        <v>36950</v>
      </c>
      <c r="R328" s="2">
        <v>36980</v>
      </c>
    </row>
    <row r="329" spans="1:277" x14ac:dyDescent="0.25">
      <c r="A329" s="4"/>
      <c r="D329" s="3">
        <v>232096100</v>
      </c>
      <c r="E329">
        <v>98905400</v>
      </c>
      <c r="F329">
        <v>75816500</v>
      </c>
      <c r="G329">
        <v>80793000</v>
      </c>
      <c r="H329">
        <v>48248100</v>
      </c>
      <c r="I329">
        <v>87276700</v>
      </c>
      <c r="J329">
        <v>194823900</v>
      </c>
      <c r="K329">
        <v>123643300</v>
      </c>
      <c r="L329">
        <v>128873600</v>
      </c>
      <c r="M329">
        <v>103186500</v>
      </c>
      <c r="N329">
        <v>48399300</v>
      </c>
      <c r="O329">
        <v>64868000</v>
      </c>
      <c r="P329">
        <v>164878800</v>
      </c>
      <c r="Q329">
        <v>99050100</v>
      </c>
      <c r="R329">
        <v>64078900</v>
      </c>
    </row>
    <row r="330" spans="1:277" x14ac:dyDescent="0.25">
      <c r="A330" s="1" t="s">
        <v>166</v>
      </c>
      <c r="B330" t="s">
        <v>1157</v>
      </c>
      <c r="C330" t="s">
        <v>1195</v>
      </c>
      <c r="D330" s="2">
        <f>_xll.BDH(A330, "volume", B330, C330, "Direction", "H", "Period", "M","cols=180;rows=2")</f>
        <v>36556</v>
      </c>
      <c r="E330" s="2">
        <v>36585</v>
      </c>
      <c r="F330" s="2">
        <v>36616</v>
      </c>
      <c r="G330" s="2">
        <v>36644</v>
      </c>
      <c r="H330" s="2">
        <v>36677</v>
      </c>
      <c r="I330" s="2">
        <v>36707</v>
      </c>
      <c r="J330" s="2">
        <v>36738</v>
      </c>
      <c r="K330" s="2">
        <v>36769</v>
      </c>
      <c r="L330" s="2">
        <v>36798</v>
      </c>
      <c r="M330" s="2">
        <v>36830</v>
      </c>
      <c r="N330" s="2">
        <v>36860</v>
      </c>
      <c r="O330" s="2">
        <v>36889</v>
      </c>
      <c r="P330" s="2">
        <v>36922</v>
      </c>
      <c r="Q330" s="2">
        <v>36950</v>
      </c>
      <c r="R330" s="2">
        <v>36980</v>
      </c>
      <c r="S330" s="2">
        <v>37011</v>
      </c>
      <c r="T330" s="2">
        <v>37042</v>
      </c>
      <c r="U330" s="2">
        <v>37071</v>
      </c>
      <c r="V330" s="2">
        <v>37103</v>
      </c>
      <c r="W330" s="2">
        <v>37134</v>
      </c>
      <c r="X330" s="2">
        <v>37162</v>
      </c>
      <c r="Y330" s="2">
        <v>37195</v>
      </c>
      <c r="Z330" s="2">
        <v>37225</v>
      </c>
      <c r="AA330" s="2">
        <v>37256</v>
      </c>
      <c r="AB330" s="2">
        <v>37287</v>
      </c>
      <c r="AC330" s="2">
        <v>37315</v>
      </c>
      <c r="AD330" s="2">
        <v>37344</v>
      </c>
      <c r="AE330" s="2">
        <v>37376</v>
      </c>
      <c r="AF330" s="2">
        <v>37407</v>
      </c>
      <c r="AG330" s="2">
        <v>37435</v>
      </c>
      <c r="AH330" s="2">
        <v>37468</v>
      </c>
      <c r="AI330" s="2">
        <v>37498</v>
      </c>
      <c r="AJ330" s="2">
        <v>37529</v>
      </c>
      <c r="AK330" s="2">
        <v>37560</v>
      </c>
      <c r="AL330" s="2">
        <v>37589</v>
      </c>
      <c r="AM330" s="2">
        <v>37621</v>
      </c>
      <c r="AN330" s="2">
        <v>37652</v>
      </c>
      <c r="AO330" s="2">
        <v>37680</v>
      </c>
      <c r="AP330" s="2">
        <v>37711</v>
      </c>
      <c r="AQ330" s="2">
        <v>37741</v>
      </c>
      <c r="AR330" s="2">
        <v>37771</v>
      </c>
      <c r="AS330" s="2">
        <v>37802</v>
      </c>
      <c r="AT330" s="2">
        <v>37833</v>
      </c>
      <c r="AU330" s="2">
        <v>37862</v>
      </c>
      <c r="AV330" s="2">
        <v>37894</v>
      </c>
      <c r="AW330" s="2">
        <v>37925</v>
      </c>
      <c r="AX330" s="2">
        <v>37953</v>
      </c>
      <c r="AY330" s="2">
        <v>37986</v>
      </c>
      <c r="AZ330" s="2">
        <v>38016</v>
      </c>
      <c r="BA330" s="2">
        <v>38044</v>
      </c>
      <c r="BB330" s="2">
        <v>38077</v>
      </c>
      <c r="BC330" s="2">
        <v>38107</v>
      </c>
      <c r="BD330" s="2">
        <v>38138</v>
      </c>
      <c r="BE330" s="2">
        <v>38168</v>
      </c>
      <c r="BF330" s="2">
        <v>38198</v>
      </c>
      <c r="BG330" s="2">
        <v>38230</v>
      </c>
      <c r="BH330" s="2">
        <v>38260</v>
      </c>
      <c r="BI330" s="2">
        <v>38289</v>
      </c>
      <c r="BJ330" s="2">
        <v>38321</v>
      </c>
      <c r="BK330" s="2">
        <v>38352</v>
      </c>
      <c r="BL330" s="2">
        <v>38383</v>
      </c>
      <c r="BM330" s="2">
        <v>38411</v>
      </c>
      <c r="BN330" s="2">
        <v>38442</v>
      </c>
      <c r="BO330" s="2">
        <v>38471</v>
      </c>
      <c r="BP330" s="2">
        <v>38503</v>
      </c>
      <c r="BQ330" s="2">
        <v>38533</v>
      </c>
      <c r="BR330" s="2">
        <v>38562</v>
      </c>
      <c r="BS330" s="2">
        <v>38595</v>
      </c>
      <c r="BT330" s="2">
        <v>38625</v>
      </c>
      <c r="BU330" s="2">
        <v>38656</v>
      </c>
      <c r="BV330" s="2">
        <v>38686</v>
      </c>
      <c r="BW330" s="2">
        <v>38716</v>
      </c>
      <c r="BX330" s="2">
        <v>38748</v>
      </c>
      <c r="BY330" s="2">
        <v>38776</v>
      </c>
      <c r="BZ330" s="2">
        <v>38807</v>
      </c>
      <c r="CA330" s="2">
        <v>38835</v>
      </c>
      <c r="CB330" s="2">
        <v>38868</v>
      </c>
      <c r="CC330" s="2">
        <v>38898</v>
      </c>
      <c r="CD330" s="2">
        <v>38929</v>
      </c>
      <c r="CE330" s="2">
        <v>38960</v>
      </c>
      <c r="CF330" s="2">
        <v>38989</v>
      </c>
      <c r="CG330" s="2">
        <v>39021</v>
      </c>
      <c r="CH330" s="2">
        <v>39051</v>
      </c>
      <c r="CI330" s="2">
        <v>39080</v>
      </c>
      <c r="CJ330" s="2">
        <v>39113</v>
      </c>
      <c r="CK330" s="2">
        <v>39141</v>
      </c>
      <c r="CL330" s="2">
        <v>39171</v>
      </c>
      <c r="CM330" s="2">
        <v>39202</v>
      </c>
      <c r="CN330" s="2">
        <v>39233</v>
      </c>
      <c r="CO330" s="2">
        <v>39262</v>
      </c>
      <c r="CP330" s="2">
        <v>39294</v>
      </c>
      <c r="CQ330" s="2">
        <v>39325</v>
      </c>
      <c r="CR330" s="2">
        <v>39353</v>
      </c>
      <c r="CS330" s="2">
        <v>39386</v>
      </c>
      <c r="CT330" s="2">
        <v>39416</v>
      </c>
      <c r="CU330" s="2">
        <v>39447</v>
      </c>
      <c r="CV330" s="2">
        <v>39478</v>
      </c>
      <c r="CW330" s="2">
        <v>39507</v>
      </c>
      <c r="CX330" s="2">
        <v>39538</v>
      </c>
      <c r="CY330" s="2">
        <v>39568</v>
      </c>
      <c r="CZ330" s="2">
        <v>39598</v>
      </c>
      <c r="DA330" s="2">
        <v>39629</v>
      </c>
      <c r="DB330" s="2">
        <v>39660</v>
      </c>
      <c r="DC330" s="2">
        <v>39689</v>
      </c>
      <c r="DD330" s="2">
        <v>39721</v>
      </c>
      <c r="DE330" s="2">
        <v>39752</v>
      </c>
      <c r="DF330" s="2">
        <v>39780</v>
      </c>
      <c r="DG330" s="2">
        <v>39813</v>
      </c>
      <c r="DH330" s="2">
        <v>39843</v>
      </c>
      <c r="DI330" s="2">
        <v>39871</v>
      </c>
      <c r="DJ330" s="2">
        <v>39903</v>
      </c>
      <c r="DK330" s="2">
        <v>39933</v>
      </c>
      <c r="DL330" s="2">
        <v>39962</v>
      </c>
      <c r="DM330" s="2">
        <v>39994</v>
      </c>
      <c r="DN330" s="2">
        <v>40025</v>
      </c>
      <c r="DO330" s="2">
        <v>40056</v>
      </c>
      <c r="DP330" s="2">
        <v>40086</v>
      </c>
      <c r="DQ330" s="2">
        <v>40116</v>
      </c>
      <c r="DR330" s="2">
        <v>40147</v>
      </c>
      <c r="DS330" s="2">
        <v>40178</v>
      </c>
      <c r="DT330" s="2">
        <v>40207</v>
      </c>
      <c r="DU330" s="2">
        <v>40235</v>
      </c>
      <c r="DV330" s="2">
        <v>40268</v>
      </c>
      <c r="DW330" s="2">
        <v>40298</v>
      </c>
      <c r="DX330" s="2">
        <v>40329</v>
      </c>
      <c r="DY330" s="2">
        <v>40359</v>
      </c>
      <c r="DZ330" s="2">
        <v>40389</v>
      </c>
      <c r="EA330" s="2">
        <v>40421</v>
      </c>
      <c r="EB330" s="2">
        <v>40451</v>
      </c>
      <c r="EC330" s="2">
        <v>40480</v>
      </c>
      <c r="ED330" s="2">
        <v>40512</v>
      </c>
      <c r="EE330" s="2">
        <v>40543</v>
      </c>
      <c r="EF330" s="2">
        <v>40574</v>
      </c>
      <c r="EG330" s="2">
        <v>40602</v>
      </c>
      <c r="EH330" s="2">
        <v>40633</v>
      </c>
      <c r="EI330" s="2">
        <v>40662</v>
      </c>
      <c r="EJ330" s="2">
        <v>40694</v>
      </c>
      <c r="EK330" s="2">
        <v>40724</v>
      </c>
      <c r="EL330" s="2">
        <v>40753</v>
      </c>
      <c r="EM330" s="2">
        <v>40786</v>
      </c>
      <c r="EN330" s="2">
        <v>40816</v>
      </c>
      <c r="EO330" s="2">
        <v>40847</v>
      </c>
      <c r="EP330" s="2">
        <v>40877</v>
      </c>
      <c r="EQ330" s="2">
        <v>40907</v>
      </c>
      <c r="ER330" s="2">
        <v>40939</v>
      </c>
      <c r="ES330" s="2">
        <v>40968</v>
      </c>
      <c r="ET330" s="2">
        <v>40998</v>
      </c>
      <c r="EU330" s="2">
        <v>41029</v>
      </c>
      <c r="EV330" s="2">
        <v>41060</v>
      </c>
      <c r="EW330" s="2">
        <v>41089</v>
      </c>
      <c r="EX330" s="2">
        <v>41121</v>
      </c>
      <c r="EY330" s="2">
        <v>41152</v>
      </c>
      <c r="EZ330" s="2">
        <v>41180</v>
      </c>
      <c r="FA330" s="2">
        <v>41213</v>
      </c>
      <c r="FB330" s="2">
        <v>41243</v>
      </c>
      <c r="FC330" s="2">
        <v>41274</v>
      </c>
      <c r="FD330" s="2">
        <v>41305</v>
      </c>
      <c r="FE330" s="2">
        <v>41333</v>
      </c>
      <c r="FF330" s="2">
        <v>41362</v>
      </c>
      <c r="FG330" s="2">
        <v>41394</v>
      </c>
      <c r="FH330" s="2">
        <v>41425</v>
      </c>
      <c r="FI330" s="2">
        <v>41453</v>
      </c>
      <c r="FJ330" s="2">
        <v>41486</v>
      </c>
      <c r="FK330" s="2">
        <v>41516</v>
      </c>
      <c r="FL330" s="2">
        <v>41547</v>
      </c>
      <c r="FM330" s="2">
        <v>41578</v>
      </c>
      <c r="FN330" s="2">
        <v>41607</v>
      </c>
      <c r="FO330" s="2">
        <v>41639</v>
      </c>
      <c r="FP330" s="2">
        <v>41670</v>
      </c>
      <c r="FQ330" s="2">
        <v>41698</v>
      </c>
      <c r="FR330" s="2">
        <v>41729</v>
      </c>
      <c r="FS330" s="2">
        <v>41759</v>
      </c>
      <c r="FT330" s="2">
        <v>41789</v>
      </c>
      <c r="FU330" s="2">
        <v>41820</v>
      </c>
      <c r="FV330" s="2">
        <v>41851</v>
      </c>
      <c r="FW330" s="2">
        <v>41880</v>
      </c>
      <c r="FX330" s="2">
        <v>41912</v>
      </c>
      <c r="FY330" s="2">
        <v>41943</v>
      </c>
      <c r="FZ330" s="2">
        <v>41971</v>
      </c>
      <c r="GA330" s="2">
        <v>42004</v>
      </c>
    </row>
    <row r="331" spans="1:277" x14ac:dyDescent="0.25">
      <c r="A331" s="4"/>
      <c r="D331" s="3">
        <v>5374600</v>
      </c>
      <c r="E331">
        <v>8643600</v>
      </c>
      <c r="F331">
        <v>6296000</v>
      </c>
      <c r="G331">
        <v>4945600</v>
      </c>
      <c r="H331">
        <v>5321600</v>
      </c>
      <c r="I331">
        <v>6573000</v>
      </c>
      <c r="J331">
        <v>4385000</v>
      </c>
      <c r="K331">
        <v>4652600</v>
      </c>
      <c r="L331">
        <v>3404200</v>
      </c>
      <c r="M331">
        <v>9459800</v>
      </c>
      <c r="N331">
        <v>8230200</v>
      </c>
      <c r="O331">
        <v>6096600</v>
      </c>
      <c r="P331">
        <v>9262000</v>
      </c>
      <c r="Q331">
        <v>4742600</v>
      </c>
      <c r="R331">
        <v>5866000</v>
      </c>
      <c r="S331">
        <v>4867400</v>
      </c>
      <c r="T331">
        <v>6799400</v>
      </c>
      <c r="U331">
        <v>5943200</v>
      </c>
      <c r="V331">
        <v>5560400</v>
      </c>
      <c r="W331">
        <v>5884600</v>
      </c>
      <c r="X331">
        <v>4702000</v>
      </c>
      <c r="Y331">
        <v>7529600</v>
      </c>
      <c r="Z331">
        <v>12786600</v>
      </c>
      <c r="AA331">
        <v>7564600</v>
      </c>
      <c r="AB331">
        <v>7825000</v>
      </c>
      <c r="AC331">
        <v>9826600</v>
      </c>
      <c r="AD331">
        <v>10766800</v>
      </c>
      <c r="AE331">
        <v>10516800</v>
      </c>
      <c r="AF331">
        <v>13641000</v>
      </c>
      <c r="AG331">
        <v>12589400</v>
      </c>
      <c r="AH331">
        <v>16267800</v>
      </c>
      <c r="AI331">
        <v>13492600</v>
      </c>
      <c r="AJ331">
        <v>9711600</v>
      </c>
      <c r="AK331">
        <v>12585400</v>
      </c>
      <c r="AL331">
        <v>8187600</v>
      </c>
      <c r="AM331">
        <v>9016800</v>
      </c>
      <c r="AN331">
        <v>12855400</v>
      </c>
      <c r="AO331">
        <v>9653400</v>
      </c>
      <c r="AP331">
        <v>13285800</v>
      </c>
      <c r="AQ331">
        <v>10419200</v>
      </c>
      <c r="AR331">
        <v>8457800</v>
      </c>
      <c r="AS331">
        <v>8919200</v>
      </c>
      <c r="AT331">
        <v>14424000</v>
      </c>
      <c r="AU331">
        <v>9445400</v>
      </c>
      <c r="AV331">
        <v>9316200</v>
      </c>
      <c r="AW331">
        <v>8757000</v>
      </c>
      <c r="AX331">
        <v>6567600</v>
      </c>
      <c r="AY331">
        <v>7038800</v>
      </c>
      <c r="AZ331">
        <v>8063200</v>
      </c>
      <c r="BA331">
        <v>8545400</v>
      </c>
      <c r="BB331">
        <v>7866900</v>
      </c>
      <c r="BC331">
        <v>8103700</v>
      </c>
      <c r="BD331">
        <v>7069200</v>
      </c>
      <c r="BE331">
        <v>6557900</v>
      </c>
      <c r="BF331">
        <v>6578200</v>
      </c>
      <c r="BG331">
        <v>4879800</v>
      </c>
      <c r="BH331">
        <v>6217100</v>
      </c>
      <c r="BI331">
        <v>7904900</v>
      </c>
      <c r="BJ331">
        <v>6819300</v>
      </c>
      <c r="BK331">
        <v>9473300</v>
      </c>
      <c r="BL331">
        <v>9250500</v>
      </c>
      <c r="BM331">
        <v>7193900</v>
      </c>
      <c r="BN331">
        <v>7659300</v>
      </c>
      <c r="BO331">
        <v>11339800</v>
      </c>
      <c r="BP331">
        <v>8511200</v>
      </c>
      <c r="BQ331">
        <v>7012000</v>
      </c>
      <c r="BR331">
        <v>7652300</v>
      </c>
      <c r="BS331">
        <v>9600300</v>
      </c>
      <c r="BT331">
        <v>10364300</v>
      </c>
      <c r="BU331">
        <v>9663200</v>
      </c>
      <c r="BV331">
        <v>6258400</v>
      </c>
      <c r="BW331">
        <v>6455200</v>
      </c>
      <c r="BX331">
        <v>11861200</v>
      </c>
      <c r="BY331">
        <v>8602500</v>
      </c>
      <c r="BZ331">
        <v>8753000</v>
      </c>
      <c r="CA331">
        <v>6857900</v>
      </c>
      <c r="CB331">
        <v>8177100</v>
      </c>
      <c r="CC331">
        <v>7543100</v>
      </c>
      <c r="CD331">
        <v>6216400</v>
      </c>
      <c r="CE331">
        <v>5650300</v>
      </c>
      <c r="CF331">
        <v>6274200</v>
      </c>
      <c r="CG331">
        <v>6121200</v>
      </c>
      <c r="CH331">
        <v>6190900</v>
      </c>
      <c r="CI331">
        <v>4684200</v>
      </c>
      <c r="CJ331">
        <v>9689200</v>
      </c>
      <c r="CK331">
        <v>7660400</v>
      </c>
      <c r="CL331">
        <v>7238100</v>
      </c>
      <c r="CM331">
        <v>4877500</v>
      </c>
      <c r="CN331">
        <v>5198300</v>
      </c>
      <c r="CO331">
        <v>8806700</v>
      </c>
      <c r="CP331">
        <v>13091200</v>
      </c>
      <c r="CQ331">
        <v>15509500</v>
      </c>
      <c r="CR331">
        <v>10070500</v>
      </c>
      <c r="CS331">
        <v>14417000</v>
      </c>
      <c r="CT331">
        <v>14390400</v>
      </c>
      <c r="CU331">
        <v>9155600</v>
      </c>
      <c r="CV331">
        <v>18159900</v>
      </c>
      <c r="CW331">
        <v>10696700</v>
      </c>
      <c r="CX331">
        <v>11536400</v>
      </c>
      <c r="CY331">
        <v>9903000</v>
      </c>
      <c r="CZ331">
        <v>8866800</v>
      </c>
      <c r="DA331">
        <v>10478600</v>
      </c>
      <c r="DB331">
        <v>14324100</v>
      </c>
      <c r="DC331">
        <v>7083000</v>
      </c>
      <c r="DD331">
        <v>9220500</v>
      </c>
      <c r="DE331">
        <v>14579300</v>
      </c>
      <c r="DF331">
        <v>8606200</v>
      </c>
      <c r="DG331">
        <v>9842700</v>
      </c>
      <c r="DH331">
        <v>11165400</v>
      </c>
      <c r="DI331">
        <v>8557600</v>
      </c>
      <c r="DJ331">
        <v>8273300</v>
      </c>
      <c r="DK331">
        <v>7539100</v>
      </c>
      <c r="DL331">
        <v>7506600</v>
      </c>
      <c r="DM331">
        <v>7223500</v>
      </c>
      <c r="DN331">
        <v>14867500</v>
      </c>
      <c r="DO331">
        <v>6943300</v>
      </c>
      <c r="DP331">
        <v>5562800</v>
      </c>
      <c r="DQ331">
        <v>7032100</v>
      </c>
      <c r="DR331">
        <v>5740400</v>
      </c>
      <c r="DS331">
        <v>5933900</v>
      </c>
      <c r="DT331">
        <v>4527300</v>
      </c>
      <c r="DU331">
        <v>5115900</v>
      </c>
      <c r="DV331">
        <v>6304300</v>
      </c>
      <c r="DW331">
        <v>7296000</v>
      </c>
      <c r="DX331">
        <v>14309000</v>
      </c>
      <c r="DY331">
        <v>8675200</v>
      </c>
      <c r="DZ331">
        <v>8825600</v>
      </c>
      <c r="EA331">
        <v>8061800</v>
      </c>
      <c r="EB331">
        <v>6720481</v>
      </c>
      <c r="EC331">
        <v>8389663</v>
      </c>
      <c r="ED331">
        <v>8577098</v>
      </c>
      <c r="EE331">
        <v>5424373</v>
      </c>
      <c r="EF331">
        <v>7648734</v>
      </c>
      <c r="EG331">
        <v>9294995</v>
      </c>
      <c r="EH331">
        <v>8240259</v>
      </c>
      <c r="EI331">
        <v>8075194</v>
      </c>
      <c r="EJ331">
        <v>8079436</v>
      </c>
      <c r="EK331">
        <v>10963256</v>
      </c>
      <c r="EL331">
        <v>8057755</v>
      </c>
      <c r="EM331">
        <v>15136817</v>
      </c>
      <c r="EN331">
        <v>10492988</v>
      </c>
      <c r="EO331">
        <v>10091811</v>
      </c>
      <c r="EP331">
        <v>8688662</v>
      </c>
      <c r="EQ331">
        <v>7610662</v>
      </c>
      <c r="ER331">
        <v>8610313</v>
      </c>
      <c r="ES331">
        <v>6010441</v>
      </c>
      <c r="ET331">
        <v>6303630</v>
      </c>
      <c r="EU331">
        <v>6716665</v>
      </c>
      <c r="EV331">
        <v>8241154</v>
      </c>
      <c r="EW331">
        <v>7399660</v>
      </c>
      <c r="EX331">
        <v>10447007</v>
      </c>
      <c r="EY331">
        <v>7245650</v>
      </c>
      <c r="EZ331">
        <v>4422955</v>
      </c>
      <c r="FA331">
        <v>5306152</v>
      </c>
      <c r="FB331">
        <v>5707445</v>
      </c>
      <c r="FC331">
        <v>3759915</v>
      </c>
      <c r="FD331">
        <v>6419471</v>
      </c>
      <c r="FE331">
        <v>5756226</v>
      </c>
      <c r="FF331">
        <v>5050379</v>
      </c>
      <c r="FG331">
        <v>8265444</v>
      </c>
      <c r="FH331">
        <v>5106797</v>
      </c>
      <c r="FI331">
        <v>4108180</v>
      </c>
      <c r="FJ331">
        <v>4803815</v>
      </c>
      <c r="FK331">
        <v>3343797</v>
      </c>
      <c r="FL331">
        <v>5006969</v>
      </c>
      <c r="FM331">
        <v>5710430</v>
      </c>
      <c r="FN331">
        <v>3789874</v>
      </c>
      <c r="FO331">
        <v>3778391</v>
      </c>
      <c r="FP331">
        <v>5756655</v>
      </c>
      <c r="FQ331">
        <v>4899889</v>
      </c>
      <c r="FR331">
        <v>5077967</v>
      </c>
      <c r="FS331">
        <v>4695676</v>
      </c>
      <c r="FT331">
        <v>5018174</v>
      </c>
      <c r="FU331">
        <v>3886058</v>
      </c>
      <c r="FV331">
        <v>4933821</v>
      </c>
      <c r="FW331">
        <v>3671260</v>
      </c>
      <c r="FX331">
        <v>3691414</v>
      </c>
      <c r="FY331">
        <v>7345321</v>
      </c>
      <c r="FZ331">
        <v>4602539</v>
      </c>
      <c r="GA331">
        <v>20776761</v>
      </c>
    </row>
    <row r="332" spans="1:277" x14ac:dyDescent="0.25">
      <c r="A332" s="1" t="s">
        <v>167</v>
      </c>
      <c r="B332" t="s">
        <v>1157</v>
      </c>
      <c r="C332" t="s">
        <v>1199</v>
      </c>
      <c r="D332" s="2">
        <f>_xll.BDH(A332, "volume", B332, C332, "Direction", "H", "Period", "M","cols=274;rows=2")</f>
        <v>36556</v>
      </c>
      <c r="E332" s="2">
        <v>36585</v>
      </c>
      <c r="F332" s="2">
        <v>36616</v>
      </c>
      <c r="G332" s="2">
        <v>36644</v>
      </c>
      <c r="H332" s="2">
        <v>36677</v>
      </c>
      <c r="I332" s="2">
        <v>36707</v>
      </c>
      <c r="J332" s="2">
        <v>36738</v>
      </c>
      <c r="K332" s="2">
        <v>36769</v>
      </c>
      <c r="L332" s="2">
        <v>36798</v>
      </c>
      <c r="M332" s="2">
        <v>36830</v>
      </c>
      <c r="N332" s="2">
        <v>36860</v>
      </c>
      <c r="O332" s="2">
        <v>36889</v>
      </c>
      <c r="P332" s="2">
        <v>36922</v>
      </c>
      <c r="Q332" s="2">
        <v>36950</v>
      </c>
      <c r="R332" s="2">
        <v>36980</v>
      </c>
      <c r="S332" s="2">
        <v>37011</v>
      </c>
      <c r="T332" s="2">
        <v>37042</v>
      </c>
      <c r="U332" s="2">
        <v>37071</v>
      </c>
      <c r="V332" s="2">
        <v>37103</v>
      </c>
      <c r="W332" s="2">
        <v>37134</v>
      </c>
      <c r="X332" s="2">
        <v>37162</v>
      </c>
      <c r="Y332" s="2">
        <v>37195</v>
      </c>
      <c r="Z332" s="2">
        <v>37225</v>
      </c>
      <c r="AA332" s="2">
        <v>37256</v>
      </c>
      <c r="AB332" s="2">
        <v>37287</v>
      </c>
      <c r="AC332" s="2">
        <v>37315</v>
      </c>
      <c r="AD332" s="2">
        <v>37344</v>
      </c>
      <c r="AE332" s="2">
        <v>37376</v>
      </c>
      <c r="AF332" s="2">
        <v>37407</v>
      </c>
      <c r="AG332" s="2">
        <v>37435</v>
      </c>
      <c r="AH332" s="2">
        <v>37468</v>
      </c>
      <c r="AI332" s="2">
        <v>37498</v>
      </c>
      <c r="AJ332" s="2">
        <v>37529</v>
      </c>
      <c r="AK332" s="2">
        <v>37560</v>
      </c>
      <c r="AL332" s="2">
        <v>37589</v>
      </c>
      <c r="AM332" s="2">
        <v>37621</v>
      </c>
      <c r="AN332" s="2">
        <v>37652</v>
      </c>
      <c r="AO332" s="2">
        <v>37680</v>
      </c>
      <c r="AP332" s="2">
        <v>37711</v>
      </c>
      <c r="AQ332" s="2">
        <v>37741</v>
      </c>
      <c r="AR332" s="2">
        <v>37771</v>
      </c>
      <c r="AS332" s="2">
        <v>37802</v>
      </c>
      <c r="AT332" s="2">
        <v>37833</v>
      </c>
      <c r="AU332" s="2">
        <v>37862</v>
      </c>
      <c r="AV332" s="2">
        <v>37894</v>
      </c>
      <c r="AW332" s="2">
        <v>37925</v>
      </c>
      <c r="AX332" s="2">
        <v>37953</v>
      </c>
      <c r="AY332" s="2">
        <v>37986</v>
      </c>
      <c r="AZ332" s="2">
        <v>38016</v>
      </c>
      <c r="BA332" s="2">
        <v>38044</v>
      </c>
      <c r="BB332" s="2">
        <v>38077</v>
      </c>
      <c r="BC332" s="2">
        <v>38107</v>
      </c>
      <c r="BD332" s="2">
        <v>38138</v>
      </c>
      <c r="BE332" s="2">
        <v>38168</v>
      </c>
      <c r="BF332" s="2">
        <v>38198</v>
      </c>
      <c r="BG332" s="2">
        <v>38230</v>
      </c>
      <c r="BH332" s="2">
        <v>38260</v>
      </c>
      <c r="BI332" s="2">
        <v>38289</v>
      </c>
      <c r="BJ332" s="2">
        <v>38321</v>
      </c>
      <c r="BK332" s="2">
        <v>38352</v>
      </c>
      <c r="BL332" s="2">
        <v>38383</v>
      </c>
      <c r="BM332" s="2">
        <v>38411</v>
      </c>
      <c r="BN332" s="2">
        <v>38442</v>
      </c>
      <c r="BO332" s="2">
        <v>38471</v>
      </c>
      <c r="BP332" s="2">
        <v>38503</v>
      </c>
      <c r="BQ332" s="2">
        <v>38533</v>
      </c>
      <c r="BR332" s="2">
        <v>38562</v>
      </c>
      <c r="BS332" s="2">
        <v>38595</v>
      </c>
      <c r="BT332" s="2">
        <v>38625</v>
      </c>
      <c r="BU332" s="2">
        <v>38656</v>
      </c>
      <c r="BV332" s="2">
        <v>38686</v>
      </c>
      <c r="BW332" s="2">
        <v>38716</v>
      </c>
      <c r="BX332" s="2">
        <v>38748</v>
      </c>
      <c r="BY332" s="2">
        <v>38776</v>
      </c>
      <c r="BZ332" s="2">
        <v>38807</v>
      </c>
      <c r="CA332" s="2">
        <v>38835</v>
      </c>
      <c r="CB332" s="2">
        <v>38868</v>
      </c>
      <c r="CC332" s="2">
        <v>38898</v>
      </c>
      <c r="CD332" s="2">
        <v>38929</v>
      </c>
      <c r="CE332" s="2">
        <v>38960</v>
      </c>
      <c r="CF332" s="2">
        <v>38989</v>
      </c>
      <c r="CG332" s="2">
        <v>39021</v>
      </c>
      <c r="CH332" s="2">
        <v>39051</v>
      </c>
      <c r="CI332" s="2">
        <v>39080</v>
      </c>
      <c r="CJ332" s="2">
        <v>39113</v>
      </c>
      <c r="CK332" s="2">
        <v>39141</v>
      </c>
      <c r="CL332" s="2">
        <v>39171</v>
      </c>
      <c r="CM332" s="2">
        <v>39202</v>
      </c>
      <c r="CN332" s="2">
        <v>39233</v>
      </c>
      <c r="CO332" s="2">
        <v>39262</v>
      </c>
      <c r="CP332" s="2">
        <v>39294</v>
      </c>
      <c r="CQ332" s="2">
        <v>39325</v>
      </c>
      <c r="CR332" s="2">
        <v>39353</v>
      </c>
      <c r="CS332" s="2">
        <v>39386</v>
      </c>
      <c r="CT332" s="2">
        <v>39416</v>
      </c>
      <c r="CU332" s="2">
        <v>39447</v>
      </c>
      <c r="CV332" s="2">
        <v>39478</v>
      </c>
      <c r="CW332" s="2">
        <v>39507</v>
      </c>
      <c r="CX332" s="2">
        <v>39538</v>
      </c>
      <c r="CY332" s="2">
        <v>39568</v>
      </c>
      <c r="CZ332" s="2">
        <v>39598</v>
      </c>
      <c r="DA332" s="2">
        <v>39629</v>
      </c>
      <c r="DB332" s="2">
        <v>39660</v>
      </c>
      <c r="DC332" s="2">
        <v>39689</v>
      </c>
      <c r="DD332" s="2">
        <v>39721</v>
      </c>
      <c r="DE332" s="2">
        <v>39752</v>
      </c>
      <c r="DF332" s="2">
        <v>39780</v>
      </c>
      <c r="DG332" s="2">
        <v>39813</v>
      </c>
      <c r="DH332" s="2">
        <v>39843</v>
      </c>
      <c r="DI332" s="2">
        <v>39871</v>
      </c>
      <c r="DJ332" s="2">
        <v>39903</v>
      </c>
      <c r="DK332" s="2">
        <v>39933</v>
      </c>
      <c r="DL332" s="2">
        <v>39962</v>
      </c>
      <c r="DM332" s="2">
        <v>39994</v>
      </c>
      <c r="DN332" s="2">
        <v>40025</v>
      </c>
      <c r="DO332" s="2">
        <v>40056</v>
      </c>
      <c r="DP332" s="2">
        <v>40086</v>
      </c>
      <c r="DQ332" s="2">
        <v>40116</v>
      </c>
      <c r="DR332" s="2">
        <v>40147</v>
      </c>
      <c r="DS332" s="2">
        <v>40178</v>
      </c>
      <c r="DT332" s="2">
        <v>40207</v>
      </c>
      <c r="DU332" s="2">
        <v>40235</v>
      </c>
      <c r="DV332" s="2">
        <v>40268</v>
      </c>
      <c r="DW332" s="2">
        <v>40298</v>
      </c>
      <c r="DX332" s="2">
        <v>40329</v>
      </c>
      <c r="DY332" s="2">
        <v>40359</v>
      </c>
      <c r="DZ332" s="2">
        <v>40389</v>
      </c>
      <c r="EA332" s="2">
        <v>40421</v>
      </c>
      <c r="EB332" s="2">
        <v>40451</v>
      </c>
      <c r="EC332" s="2">
        <v>40480</v>
      </c>
      <c r="ED332" s="2">
        <v>40512</v>
      </c>
      <c r="EE332" s="2">
        <v>40543</v>
      </c>
      <c r="EF332" s="2">
        <v>40574</v>
      </c>
      <c r="EG332" s="2">
        <v>40602</v>
      </c>
      <c r="EH332" s="2">
        <v>40633</v>
      </c>
      <c r="EI332" s="2">
        <v>40662</v>
      </c>
      <c r="EJ332" s="2">
        <v>40694</v>
      </c>
      <c r="EK332" s="2">
        <v>40724</v>
      </c>
      <c r="EL332" s="2">
        <v>40753</v>
      </c>
      <c r="EM332" s="2">
        <v>40786</v>
      </c>
      <c r="EN332" s="2">
        <v>40816</v>
      </c>
      <c r="EO332" s="2">
        <v>40847</v>
      </c>
      <c r="EP332" s="2">
        <v>40877</v>
      </c>
      <c r="EQ332" s="2">
        <v>40907</v>
      </c>
      <c r="ER332" s="2">
        <v>40939</v>
      </c>
      <c r="ES332" s="2">
        <v>40968</v>
      </c>
      <c r="ET332" s="2">
        <v>40998</v>
      </c>
      <c r="EU332" s="2">
        <v>41029</v>
      </c>
      <c r="EV332" s="2">
        <v>41060</v>
      </c>
      <c r="EW332" s="2">
        <v>41089</v>
      </c>
      <c r="EX332" s="2">
        <v>41121</v>
      </c>
      <c r="EY332" s="2">
        <v>41152</v>
      </c>
      <c r="EZ332" s="2">
        <v>41180</v>
      </c>
      <c r="FA332" s="2">
        <v>41213</v>
      </c>
      <c r="FB332" s="2">
        <v>41243</v>
      </c>
      <c r="FC332" s="2">
        <v>41274</v>
      </c>
      <c r="FD332" s="2">
        <v>41305</v>
      </c>
      <c r="FE332" s="2">
        <v>41333</v>
      </c>
      <c r="FF332" s="2">
        <v>41362</v>
      </c>
      <c r="FG332" s="2">
        <v>41394</v>
      </c>
      <c r="FH332" s="2">
        <v>41425</v>
      </c>
      <c r="FI332" s="2">
        <v>41453</v>
      </c>
      <c r="FJ332" s="2">
        <v>41486</v>
      </c>
      <c r="FK332" s="2">
        <v>41516</v>
      </c>
      <c r="FL332" s="2">
        <v>41547</v>
      </c>
      <c r="FM332" s="2">
        <v>41578</v>
      </c>
      <c r="FN332" s="2">
        <v>41607</v>
      </c>
      <c r="FO332" s="2">
        <v>41639</v>
      </c>
      <c r="FP332" s="2">
        <v>41670</v>
      </c>
      <c r="FQ332" s="2">
        <v>41698</v>
      </c>
      <c r="FR332" s="2">
        <v>41729</v>
      </c>
      <c r="FS332" s="2">
        <v>41759</v>
      </c>
      <c r="FT332" s="2">
        <v>41789</v>
      </c>
      <c r="FU332" s="2">
        <v>41820</v>
      </c>
      <c r="FV332" s="2">
        <v>41851</v>
      </c>
      <c r="FW332" s="2">
        <v>41880</v>
      </c>
      <c r="FX332" s="2">
        <v>41912</v>
      </c>
      <c r="FY332" s="2">
        <v>41943</v>
      </c>
      <c r="FZ332" s="2">
        <v>41971</v>
      </c>
      <c r="GA332" s="2">
        <v>42004</v>
      </c>
      <c r="GB332" s="2">
        <v>42034</v>
      </c>
      <c r="GC332" s="2">
        <v>42062</v>
      </c>
      <c r="GD332" s="2">
        <v>42094</v>
      </c>
      <c r="GE332" s="2">
        <v>42124</v>
      </c>
      <c r="GF332" s="2">
        <v>42153</v>
      </c>
      <c r="GG332" s="2">
        <v>42185</v>
      </c>
      <c r="GH332" s="2">
        <v>42216</v>
      </c>
      <c r="GI332" s="2">
        <v>42247</v>
      </c>
      <c r="GJ332" s="2">
        <v>42277</v>
      </c>
      <c r="GK332" s="2">
        <v>42307</v>
      </c>
      <c r="GL332" s="2">
        <v>42338</v>
      </c>
      <c r="GM332" s="2">
        <v>42369</v>
      </c>
      <c r="GN332" s="2">
        <v>42398</v>
      </c>
      <c r="GO332" s="2">
        <v>42429</v>
      </c>
      <c r="GP332" s="2">
        <v>42460</v>
      </c>
      <c r="GQ332" s="2">
        <v>42489</v>
      </c>
      <c r="GR332" s="2">
        <v>42521</v>
      </c>
      <c r="GS332" s="2">
        <v>42551</v>
      </c>
      <c r="GT332" s="2">
        <v>42580</v>
      </c>
      <c r="GU332" s="2">
        <v>42613</v>
      </c>
      <c r="GV332" s="2">
        <v>42643</v>
      </c>
      <c r="GW332" s="2">
        <v>42674</v>
      </c>
      <c r="GX332" s="2">
        <v>42704</v>
      </c>
      <c r="GY332" s="2">
        <v>42734</v>
      </c>
      <c r="GZ332" s="2">
        <v>42766</v>
      </c>
      <c r="HA332" s="2">
        <v>42794</v>
      </c>
      <c r="HB332" s="2">
        <v>42825</v>
      </c>
      <c r="HC332" s="2">
        <v>42853</v>
      </c>
      <c r="HD332" s="2">
        <v>42886</v>
      </c>
      <c r="HE332" s="2">
        <v>42916</v>
      </c>
      <c r="HF332" s="2">
        <v>42947</v>
      </c>
      <c r="HG332" s="2">
        <v>42978</v>
      </c>
      <c r="HH332" s="2">
        <v>43007</v>
      </c>
      <c r="HI332" s="2">
        <v>43039</v>
      </c>
      <c r="HJ332" s="2">
        <v>43069</v>
      </c>
      <c r="HK332" s="2">
        <v>43098</v>
      </c>
      <c r="HL332" s="2">
        <v>43131</v>
      </c>
      <c r="HM332" s="2">
        <v>43159</v>
      </c>
      <c r="HN332" s="2">
        <v>43189</v>
      </c>
      <c r="HO332" s="2">
        <v>43220</v>
      </c>
      <c r="HP332" s="2">
        <v>43251</v>
      </c>
      <c r="HQ332" s="2">
        <v>43280</v>
      </c>
      <c r="HR332" s="2">
        <v>43312</v>
      </c>
      <c r="HS332" s="2">
        <v>43343</v>
      </c>
      <c r="HT332" s="2">
        <v>43371</v>
      </c>
      <c r="HU332" s="2">
        <v>43404</v>
      </c>
      <c r="HV332" s="2">
        <v>43434</v>
      </c>
      <c r="HW332" s="2">
        <v>43465</v>
      </c>
      <c r="HX332" s="2">
        <v>43496</v>
      </c>
      <c r="HY332" s="2">
        <v>43524</v>
      </c>
      <c r="HZ332" s="2">
        <v>43553</v>
      </c>
      <c r="IA332" s="2">
        <v>43585</v>
      </c>
      <c r="IB332" s="2">
        <v>43616</v>
      </c>
      <c r="IC332" s="2">
        <v>43644</v>
      </c>
      <c r="ID332" s="2">
        <v>43677</v>
      </c>
      <c r="IE332" s="2">
        <v>43707</v>
      </c>
      <c r="IF332" s="2">
        <v>43738</v>
      </c>
      <c r="IG332" s="2">
        <v>43769</v>
      </c>
      <c r="IH332" s="2">
        <v>43798</v>
      </c>
      <c r="II332" s="2">
        <v>43830</v>
      </c>
      <c r="IJ332" s="2">
        <v>43861</v>
      </c>
      <c r="IK332" s="2">
        <v>43889</v>
      </c>
      <c r="IL332" s="2">
        <v>43921</v>
      </c>
      <c r="IM332" s="2">
        <v>43951</v>
      </c>
      <c r="IN332" s="2">
        <v>43980</v>
      </c>
      <c r="IO332" s="2">
        <v>44012</v>
      </c>
      <c r="IP332" s="2">
        <v>44043</v>
      </c>
      <c r="IQ332" s="2">
        <v>44074</v>
      </c>
      <c r="IR332" s="2">
        <v>44104</v>
      </c>
      <c r="IS332" s="2">
        <v>44134</v>
      </c>
      <c r="IT332" s="2">
        <v>44165</v>
      </c>
      <c r="IU332" s="2">
        <v>44196</v>
      </c>
      <c r="IV332" s="2">
        <v>44225</v>
      </c>
      <c r="IW332" s="2">
        <v>44253</v>
      </c>
      <c r="IX332" s="2">
        <v>44286</v>
      </c>
      <c r="IY332" s="2">
        <v>44316</v>
      </c>
      <c r="IZ332" s="2">
        <v>44347</v>
      </c>
      <c r="JA332" s="2">
        <v>44377</v>
      </c>
      <c r="JB332" s="2">
        <v>44407</v>
      </c>
      <c r="JC332" s="2">
        <v>44439</v>
      </c>
      <c r="JD332" s="2">
        <v>44469</v>
      </c>
      <c r="JE332" s="2">
        <v>44498</v>
      </c>
      <c r="JF332" s="2">
        <v>44530</v>
      </c>
      <c r="JG332" s="2">
        <v>44561</v>
      </c>
      <c r="JH332" s="2">
        <v>44592</v>
      </c>
      <c r="JI332" s="2">
        <v>44620</v>
      </c>
      <c r="JJ332" s="2">
        <v>44651</v>
      </c>
      <c r="JK332" s="2">
        <v>44680</v>
      </c>
      <c r="JL332" s="2">
        <v>44712</v>
      </c>
      <c r="JM332" s="2">
        <v>44742</v>
      </c>
      <c r="JN332" s="2">
        <v>44771</v>
      </c>
      <c r="JO332" s="2">
        <v>44804</v>
      </c>
      <c r="JP332" s="2">
        <v>44834</v>
      </c>
      <c r="JQ332" s="2">
        <v>44865</v>
      </c>
    </row>
    <row r="333" spans="1:277" x14ac:dyDescent="0.25">
      <c r="A333" s="4"/>
      <c r="D333" s="3">
        <v>102330600</v>
      </c>
      <c r="E333">
        <v>74396900</v>
      </c>
      <c r="F333">
        <v>181090800</v>
      </c>
      <c r="G333">
        <v>188262800</v>
      </c>
      <c r="H333">
        <v>86282200</v>
      </c>
      <c r="I333">
        <v>98045700</v>
      </c>
      <c r="J333">
        <v>97829800</v>
      </c>
      <c r="K333">
        <v>90103600</v>
      </c>
      <c r="L333">
        <v>92327500</v>
      </c>
      <c r="M333">
        <v>87584100</v>
      </c>
      <c r="N333">
        <v>91782700</v>
      </c>
      <c r="O333">
        <v>79694500</v>
      </c>
      <c r="P333">
        <v>122303500</v>
      </c>
      <c r="Q333">
        <v>69103700</v>
      </c>
      <c r="R333">
        <v>99780400</v>
      </c>
      <c r="S333">
        <v>87095300</v>
      </c>
      <c r="T333">
        <v>112239600</v>
      </c>
      <c r="U333">
        <v>89885500</v>
      </c>
      <c r="V333">
        <v>87325700</v>
      </c>
      <c r="W333">
        <v>73728600</v>
      </c>
      <c r="X333">
        <v>92937000</v>
      </c>
      <c r="Y333">
        <v>104068000</v>
      </c>
      <c r="Z333">
        <v>97762700</v>
      </c>
      <c r="AA333">
        <v>133018400</v>
      </c>
      <c r="AB333">
        <v>141400900</v>
      </c>
      <c r="AC333">
        <v>97157700</v>
      </c>
      <c r="AD333">
        <v>183252300</v>
      </c>
      <c r="AE333">
        <v>277520800</v>
      </c>
      <c r="AF333">
        <v>145586500</v>
      </c>
      <c r="AG333">
        <v>153548700</v>
      </c>
      <c r="AH333">
        <v>213529700</v>
      </c>
      <c r="AI333">
        <v>127585100</v>
      </c>
      <c r="AJ333">
        <v>96396600</v>
      </c>
      <c r="AK333">
        <v>136491700</v>
      </c>
      <c r="AL333">
        <v>116843300</v>
      </c>
      <c r="AM333">
        <v>148992000</v>
      </c>
      <c r="AN333">
        <v>121053100</v>
      </c>
      <c r="AO333">
        <v>92239900</v>
      </c>
      <c r="AP333">
        <v>116367900</v>
      </c>
      <c r="AQ333">
        <v>107078700</v>
      </c>
      <c r="AR333">
        <v>109728500</v>
      </c>
      <c r="AS333">
        <v>108790300</v>
      </c>
      <c r="AT333">
        <v>94696500</v>
      </c>
      <c r="AU333">
        <v>85736700</v>
      </c>
      <c r="AV333">
        <v>91223500</v>
      </c>
      <c r="AW333">
        <v>107807500</v>
      </c>
      <c r="AX333">
        <v>84683900</v>
      </c>
      <c r="AY333">
        <v>86391400</v>
      </c>
      <c r="AZ333">
        <v>127806200</v>
      </c>
      <c r="BA333">
        <v>107688600</v>
      </c>
      <c r="BB333">
        <v>137114400</v>
      </c>
      <c r="BC333">
        <v>113959100</v>
      </c>
      <c r="BD333">
        <v>83254000</v>
      </c>
      <c r="BE333">
        <v>80381100</v>
      </c>
      <c r="BF333">
        <v>97111100</v>
      </c>
      <c r="BG333">
        <v>77919000</v>
      </c>
      <c r="BH333">
        <v>76802600</v>
      </c>
      <c r="BI333">
        <v>92260300</v>
      </c>
      <c r="BJ333">
        <v>92841400</v>
      </c>
      <c r="BK333">
        <v>105352700</v>
      </c>
      <c r="BL333">
        <v>92786100</v>
      </c>
      <c r="BM333">
        <v>77538000</v>
      </c>
      <c r="BN333">
        <v>97669800</v>
      </c>
      <c r="BO333">
        <v>97487100</v>
      </c>
      <c r="BP333">
        <v>72898100</v>
      </c>
      <c r="BQ333">
        <v>77918500</v>
      </c>
      <c r="BR333">
        <v>63424100</v>
      </c>
      <c r="BS333">
        <v>73668700</v>
      </c>
      <c r="BT333">
        <v>86817200</v>
      </c>
      <c r="BU333">
        <v>124969500</v>
      </c>
      <c r="BV333">
        <v>116076700</v>
      </c>
      <c r="BW333">
        <v>122441300</v>
      </c>
      <c r="BX333">
        <v>160582800</v>
      </c>
      <c r="BY333">
        <v>108979500</v>
      </c>
      <c r="BZ333">
        <v>133809400</v>
      </c>
      <c r="CA333">
        <v>78812300</v>
      </c>
      <c r="CB333">
        <v>82226600</v>
      </c>
      <c r="CC333">
        <v>96744700</v>
      </c>
      <c r="CD333">
        <v>97915700</v>
      </c>
      <c r="CE333">
        <v>216492300</v>
      </c>
      <c r="CF333">
        <v>130656900</v>
      </c>
      <c r="CG333">
        <v>89250600</v>
      </c>
      <c r="CH333">
        <v>79250600</v>
      </c>
      <c r="CI333">
        <v>67437900</v>
      </c>
      <c r="CJ333">
        <v>110869300</v>
      </c>
      <c r="CK333">
        <v>89025200</v>
      </c>
      <c r="CL333">
        <v>105096100</v>
      </c>
      <c r="CM333">
        <v>98807200</v>
      </c>
      <c r="CN333">
        <v>101358500</v>
      </c>
      <c r="CO333">
        <v>134586000</v>
      </c>
      <c r="CP333">
        <v>99263700</v>
      </c>
      <c r="CQ333">
        <v>111320400</v>
      </c>
      <c r="CR333">
        <v>76853200</v>
      </c>
      <c r="CS333">
        <v>91471000</v>
      </c>
      <c r="CT333">
        <v>105506700</v>
      </c>
      <c r="CU333">
        <v>89730800</v>
      </c>
      <c r="CV333">
        <v>165232000</v>
      </c>
      <c r="CW333">
        <v>96445500</v>
      </c>
      <c r="CX333">
        <v>103832900</v>
      </c>
      <c r="CY333">
        <v>89661200</v>
      </c>
      <c r="CZ333">
        <v>85963800</v>
      </c>
      <c r="DA333">
        <v>89766100</v>
      </c>
      <c r="DB333">
        <v>81470100</v>
      </c>
      <c r="DC333">
        <v>55812100</v>
      </c>
      <c r="DD333">
        <v>77769100</v>
      </c>
      <c r="DE333">
        <v>110047700</v>
      </c>
      <c r="DF333">
        <v>75758900</v>
      </c>
      <c r="DG333">
        <v>99487900</v>
      </c>
      <c r="DH333">
        <v>87800200</v>
      </c>
      <c r="DI333">
        <v>74000000</v>
      </c>
      <c r="DJ333">
        <v>94325100</v>
      </c>
      <c r="DK333">
        <v>79181200</v>
      </c>
      <c r="DL333">
        <v>70538500</v>
      </c>
      <c r="DM333">
        <v>84875700</v>
      </c>
      <c r="DN333">
        <v>78186000</v>
      </c>
      <c r="DO333">
        <v>60700900</v>
      </c>
      <c r="DP333">
        <v>69578500</v>
      </c>
      <c r="DQ333">
        <v>73658300</v>
      </c>
      <c r="DR333">
        <v>92165600</v>
      </c>
      <c r="DS333">
        <v>220147900</v>
      </c>
      <c r="DT333">
        <v>77698100</v>
      </c>
      <c r="DU333">
        <v>60342000</v>
      </c>
      <c r="DV333">
        <v>76403000</v>
      </c>
      <c r="DW333">
        <v>75835500</v>
      </c>
      <c r="DX333">
        <v>81898700</v>
      </c>
      <c r="DY333">
        <v>97298000</v>
      </c>
      <c r="DZ333">
        <v>69360600</v>
      </c>
      <c r="EA333">
        <v>66603600</v>
      </c>
      <c r="EB333">
        <v>64743157</v>
      </c>
      <c r="EC333">
        <v>58051744</v>
      </c>
      <c r="ED333">
        <v>62840218</v>
      </c>
      <c r="EE333">
        <v>55872722</v>
      </c>
      <c r="EF333">
        <v>58828746</v>
      </c>
      <c r="EG333">
        <v>52426136</v>
      </c>
      <c r="EH333">
        <v>88140377</v>
      </c>
      <c r="EI333">
        <v>54186017</v>
      </c>
      <c r="EJ333">
        <v>57341220</v>
      </c>
      <c r="EK333">
        <v>78331468</v>
      </c>
      <c r="EL333">
        <v>54576140</v>
      </c>
      <c r="EM333">
        <v>104140697</v>
      </c>
      <c r="EN333">
        <v>80265801</v>
      </c>
      <c r="EO333">
        <v>80113500</v>
      </c>
      <c r="EP333">
        <v>52807305</v>
      </c>
      <c r="EQ333">
        <v>50468807</v>
      </c>
      <c r="ER333">
        <v>56896641</v>
      </c>
      <c r="ES333">
        <v>42121654</v>
      </c>
      <c r="ET333">
        <v>39800900</v>
      </c>
      <c r="EU333">
        <v>46784090</v>
      </c>
      <c r="EV333">
        <v>45283254</v>
      </c>
      <c r="EW333">
        <v>62261104</v>
      </c>
      <c r="EX333">
        <v>43387768</v>
      </c>
      <c r="EY333">
        <v>53250025</v>
      </c>
      <c r="EZ333">
        <v>41935088</v>
      </c>
      <c r="FA333">
        <v>38344385</v>
      </c>
      <c r="FB333">
        <v>43268147</v>
      </c>
      <c r="FC333">
        <v>37505466</v>
      </c>
      <c r="FD333">
        <v>46322450</v>
      </c>
      <c r="FE333">
        <v>38404795</v>
      </c>
      <c r="FF333">
        <v>45045318</v>
      </c>
      <c r="FG333">
        <v>41721880</v>
      </c>
      <c r="FH333">
        <v>59973982</v>
      </c>
      <c r="FI333">
        <v>59173480</v>
      </c>
      <c r="FJ333">
        <v>44732126</v>
      </c>
      <c r="FK333">
        <v>37775828</v>
      </c>
      <c r="FL333">
        <v>40355110</v>
      </c>
      <c r="FM333">
        <v>46725090</v>
      </c>
      <c r="FN333">
        <v>40751899</v>
      </c>
      <c r="FO333">
        <v>40407781</v>
      </c>
      <c r="FP333">
        <v>51374466</v>
      </c>
      <c r="FQ333">
        <v>34854325</v>
      </c>
      <c r="FR333">
        <v>41139583</v>
      </c>
      <c r="FS333">
        <v>36504386</v>
      </c>
      <c r="FT333">
        <v>35333012</v>
      </c>
      <c r="FU333">
        <v>45612355</v>
      </c>
      <c r="FV333">
        <v>32654211</v>
      </c>
      <c r="FW333">
        <v>27479472</v>
      </c>
      <c r="FX333">
        <v>28681216</v>
      </c>
      <c r="FY333">
        <v>43181768</v>
      </c>
      <c r="FZ333">
        <v>30440586</v>
      </c>
      <c r="GA333">
        <v>39669081</v>
      </c>
      <c r="GB333">
        <v>41901645</v>
      </c>
      <c r="GC333">
        <v>28599029</v>
      </c>
      <c r="GD333">
        <v>44282701</v>
      </c>
      <c r="GE333">
        <v>36894321</v>
      </c>
      <c r="GF333">
        <v>32704982</v>
      </c>
      <c r="GG333">
        <v>45003117</v>
      </c>
      <c r="GH333">
        <v>35512692</v>
      </c>
      <c r="GI333">
        <v>43061331</v>
      </c>
      <c r="GJ333">
        <v>54964725</v>
      </c>
      <c r="GK333">
        <v>49070895</v>
      </c>
      <c r="GL333">
        <v>32068858</v>
      </c>
      <c r="GM333">
        <v>34930487</v>
      </c>
      <c r="GN333">
        <v>47778210</v>
      </c>
      <c r="GO333">
        <v>41464291</v>
      </c>
      <c r="GP333">
        <v>43690305</v>
      </c>
      <c r="GQ333">
        <v>34637201</v>
      </c>
      <c r="GR333">
        <v>34538901</v>
      </c>
      <c r="GS333">
        <v>48839874</v>
      </c>
      <c r="GT333">
        <v>32549560</v>
      </c>
      <c r="GU333">
        <v>79511280</v>
      </c>
      <c r="GV333">
        <v>64685630</v>
      </c>
      <c r="GW333">
        <v>70880650</v>
      </c>
      <c r="GX333">
        <v>60362540</v>
      </c>
      <c r="GY333">
        <v>49599192</v>
      </c>
      <c r="GZ333">
        <v>69424876</v>
      </c>
      <c r="HA333">
        <v>57199910</v>
      </c>
      <c r="HB333">
        <v>74120721</v>
      </c>
      <c r="HC333">
        <v>47883989</v>
      </c>
      <c r="HD333">
        <v>48532582</v>
      </c>
      <c r="HE333">
        <v>50520070</v>
      </c>
      <c r="HF333">
        <v>33166773</v>
      </c>
      <c r="HG333">
        <v>32411327</v>
      </c>
      <c r="HH333">
        <v>32091871</v>
      </c>
      <c r="HI333">
        <v>35852532</v>
      </c>
      <c r="HJ333">
        <v>28399806</v>
      </c>
      <c r="HK333">
        <v>31083009</v>
      </c>
      <c r="HL333">
        <v>36600205</v>
      </c>
      <c r="HM333">
        <v>45421383</v>
      </c>
      <c r="HN333">
        <v>35326617</v>
      </c>
      <c r="HO333">
        <v>54036650</v>
      </c>
      <c r="HP333">
        <v>43603307</v>
      </c>
      <c r="HQ333">
        <v>48546434</v>
      </c>
      <c r="HR333">
        <v>29858662</v>
      </c>
      <c r="HS333">
        <v>30602901</v>
      </c>
      <c r="HT333">
        <v>28213438</v>
      </c>
      <c r="HU333">
        <v>58314465</v>
      </c>
      <c r="HV333">
        <v>45772742</v>
      </c>
      <c r="HW333">
        <v>52012975</v>
      </c>
      <c r="HX333">
        <v>96440004</v>
      </c>
      <c r="HY333">
        <v>92785004</v>
      </c>
      <c r="HZ333">
        <v>143089460</v>
      </c>
      <c r="IA333">
        <v>90973870</v>
      </c>
      <c r="IB333">
        <v>72952928</v>
      </c>
      <c r="IC333">
        <v>58507209</v>
      </c>
      <c r="ID333">
        <v>55421298</v>
      </c>
      <c r="IE333">
        <v>55224145</v>
      </c>
      <c r="IF333">
        <v>41878121</v>
      </c>
      <c r="IG333">
        <v>58591374</v>
      </c>
      <c r="IH333">
        <v>169895583</v>
      </c>
      <c r="II333">
        <v>84939109</v>
      </c>
      <c r="IJ333">
        <v>72043055</v>
      </c>
      <c r="IK333">
        <v>57881149</v>
      </c>
      <c r="IL333">
        <v>112073474</v>
      </c>
      <c r="IM333">
        <v>71750532</v>
      </c>
      <c r="IN333">
        <v>83283254</v>
      </c>
      <c r="IO333">
        <v>103885995</v>
      </c>
      <c r="IP333">
        <v>51960739</v>
      </c>
      <c r="IQ333">
        <v>44328258</v>
      </c>
      <c r="IR333">
        <v>60065317</v>
      </c>
      <c r="IS333">
        <v>51678068</v>
      </c>
      <c r="IT333">
        <v>55859254</v>
      </c>
      <c r="IU333">
        <v>57701624</v>
      </c>
      <c r="IV333">
        <v>55877383</v>
      </c>
      <c r="IW333">
        <v>63508085</v>
      </c>
      <c r="IX333">
        <v>77739059</v>
      </c>
      <c r="IY333">
        <v>54610043</v>
      </c>
      <c r="IZ333">
        <v>48212929</v>
      </c>
      <c r="JA333">
        <v>66976834</v>
      </c>
      <c r="JB333">
        <v>51383079</v>
      </c>
      <c r="JC333">
        <v>39707717</v>
      </c>
      <c r="JD333">
        <v>58283860</v>
      </c>
      <c r="JE333">
        <v>63508641</v>
      </c>
      <c r="JF333">
        <v>77086200</v>
      </c>
      <c r="JG333">
        <v>81663083</v>
      </c>
      <c r="JH333">
        <v>61130227</v>
      </c>
      <c r="JI333">
        <v>71149757</v>
      </c>
      <c r="JJ333">
        <v>99577482</v>
      </c>
      <c r="JK333">
        <v>70990396</v>
      </c>
      <c r="JL333">
        <v>89661058</v>
      </c>
      <c r="JM333">
        <v>84450081</v>
      </c>
      <c r="JN333">
        <v>54234536</v>
      </c>
      <c r="JO333">
        <v>54930382</v>
      </c>
      <c r="JP333">
        <v>62600072</v>
      </c>
      <c r="JQ333">
        <v>49842747</v>
      </c>
    </row>
    <row r="334" spans="1:277" x14ac:dyDescent="0.25">
      <c r="A334" s="1" t="s">
        <v>168</v>
      </c>
      <c r="B334" t="s">
        <v>1157</v>
      </c>
      <c r="C334" t="s">
        <v>1181</v>
      </c>
      <c r="D334" s="2">
        <f>_xll.BDH(A334, "volume", B334, C334, "Direction", "H", "Period", "M","cols=122;rows=2")</f>
        <v>36556</v>
      </c>
      <c r="E334" s="2">
        <v>36585</v>
      </c>
      <c r="F334" s="2">
        <v>36616</v>
      </c>
      <c r="G334" s="2">
        <v>36644</v>
      </c>
      <c r="H334" s="2">
        <v>36677</v>
      </c>
      <c r="I334" s="2">
        <v>36707</v>
      </c>
      <c r="J334" s="2">
        <v>36738</v>
      </c>
      <c r="K334" s="2">
        <v>36769</v>
      </c>
      <c r="L334" s="2">
        <v>36798</v>
      </c>
      <c r="M334" s="2">
        <v>36830</v>
      </c>
      <c r="N334" s="2">
        <v>36860</v>
      </c>
      <c r="O334" s="2">
        <v>36889</v>
      </c>
      <c r="P334" s="2">
        <v>36922</v>
      </c>
      <c r="Q334" s="2">
        <v>36950</v>
      </c>
      <c r="R334" s="2">
        <v>36980</v>
      </c>
      <c r="S334" s="2">
        <v>37011</v>
      </c>
      <c r="T334" s="2">
        <v>37042</v>
      </c>
      <c r="U334" s="2">
        <v>37071</v>
      </c>
      <c r="V334" s="2">
        <v>37103</v>
      </c>
      <c r="W334" s="2">
        <v>37134</v>
      </c>
      <c r="X334" s="2">
        <v>37162</v>
      </c>
      <c r="Y334" s="2">
        <v>37195</v>
      </c>
      <c r="Z334" s="2">
        <v>37225</v>
      </c>
      <c r="AA334" s="2">
        <v>37256</v>
      </c>
      <c r="AB334" s="2">
        <v>37287</v>
      </c>
      <c r="AC334" s="2">
        <v>37315</v>
      </c>
      <c r="AD334" s="2">
        <v>37344</v>
      </c>
      <c r="AE334" s="2">
        <v>37376</v>
      </c>
      <c r="AF334" s="2">
        <v>37407</v>
      </c>
      <c r="AG334" s="2">
        <v>37435</v>
      </c>
      <c r="AH334" s="2">
        <v>37468</v>
      </c>
      <c r="AI334" s="2">
        <v>37498</v>
      </c>
      <c r="AJ334" s="2">
        <v>37529</v>
      </c>
      <c r="AK334" s="2">
        <v>37560</v>
      </c>
      <c r="AL334" s="2">
        <v>37589</v>
      </c>
      <c r="AM334" s="2">
        <v>37621</v>
      </c>
      <c r="AN334" s="2">
        <v>37652</v>
      </c>
      <c r="AO334" s="2">
        <v>37680</v>
      </c>
      <c r="AP334" s="2">
        <v>37711</v>
      </c>
      <c r="AQ334" s="2">
        <v>37741</v>
      </c>
      <c r="AR334" s="2">
        <v>37771</v>
      </c>
      <c r="AS334" s="2">
        <v>37802</v>
      </c>
      <c r="AT334" s="2">
        <v>37833</v>
      </c>
      <c r="AU334" s="2">
        <v>37862</v>
      </c>
      <c r="AV334" s="2">
        <v>37894</v>
      </c>
      <c r="AW334" s="2">
        <v>37925</v>
      </c>
      <c r="AX334" s="2">
        <v>37953</v>
      </c>
      <c r="AY334" s="2">
        <v>37986</v>
      </c>
      <c r="AZ334" s="2">
        <v>38016</v>
      </c>
      <c r="BA334" s="2">
        <v>38044</v>
      </c>
      <c r="BB334" s="2">
        <v>38077</v>
      </c>
      <c r="BC334" s="2">
        <v>38107</v>
      </c>
      <c r="BD334" s="2">
        <v>38138</v>
      </c>
      <c r="BE334" s="2">
        <v>38168</v>
      </c>
      <c r="BF334" s="2">
        <v>38198</v>
      </c>
      <c r="BG334" s="2">
        <v>38230</v>
      </c>
      <c r="BH334" s="2">
        <v>38260</v>
      </c>
      <c r="BI334" s="2">
        <v>38289</v>
      </c>
      <c r="BJ334" s="2">
        <v>38321</v>
      </c>
      <c r="BK334" s="2">
        <v>38352</v>
      </c>
      <c r="BL334" s="2">
        <v>38383</v>
      </c>
      <c r="BM334" s="2">
        <v>38411</v>
      </c>
      <c r="BN334" s="2">
        <v>38442</v>
      </c>
      <c r="BO334" s="2">
        <v>38471</v>
      </c>
      <c r="BP334" s="2">
        <v>38503</v>
      </c>
      <c r="BQ334" s="2">
        <v>38533</v>
      </c>
      <c r="BR334" s="2">
        <v>38562</v>
      </c>
      <c r="BS334" s="2">
        <v>38595</v>
      </c>
      <c r="BT334" s="2">
        <v>38625</v>
      </c>
      <c r="BU334" s="2">
        <v>38656</v>
      </c>
      <c r="BV334" s="2">
        <v>38686</v>
      </c>
      <c r="BW334" s="2">
        <v>38716</v>
      </c>
      <c r="BX334" s="2">
        <v>38748</v>
      </c>
      <c r="BY334" s="2">
        <v>38776</v>
      </c>
      <c r="BZ334" s="2">
        <v>38807</v>
      </c>
      <c r="CA334" s="2">
        <v>38835</v>
      </c>
      <c r="CB334" s="2">
        <v>38868</v>
      </c>
      <c r="CC334" s="2">
        <v>38898</v>
      </c>
      <c r="CD334" s="2">
        <v>38929</v>
      </c>
      <c r="CE334" s="2">
        <v>38960</v>
      </c>
      <c r="CF334" s="2">
        <v>38989</v>
      </c>
      <c r="CG334" s="2">
        <v>39021</v>
      </c>
      <c r="CH334" s="2">
        <v>39051</v>
      </c>
      <c r="CI334" s="2">
        <v>39080</v>
      </c>
      <c r="CJ334" s="2">
        <v>39113</v>
      </c>
      <c r="CK334" s="2">
        <v>39141</v>
      </c>
      <c r="CL334" s="2">
        <v>39171</v>
      </c>
      <c r="CM334" s="2">
        <v>39202</v>
      </c>
      <c r="CN334" s="2">
        <v>39233</v>
      </c>
      <c r="CO334" s="2">
        <v>39262</v>
      </c>
      <c r="CP334" s="2">
        <v>39294</v>
      </c>
      <c r="CQ334" s="2">
        <v>39325</v>
      </c>
      <c r="CR334" s="2">
        <v>39353</v>
      </c>
      <c r="CS334" s="2">
        <v>39386</v>
      </c>
      <c r="CT334" s="2">
        <v>39416</v>
      </c>
      <c r="CU334" s="2">
        <v>39447</v>
      </c>
      <c r="CV334" s="2">
        <v>39478</v>
      </c>
      <c r="CW334" s="2">
        <v>39507</v>
      </c>
      <c r="CX334" s="2">
        <v>39538</v>
      </c>
      <c r="CY334" s="2">
        <v>39568</v>
      </c>
      <c r="CZ334" s="2">
        <v>39598</v>
      </c>
      <c r="DA334" s="2">
        <v>39629</v>
      </c>
      <c r="DB334" s="2">
        <v>39660</v>
      </c>
      <c r="DC334" s="2">
        <v>39689</v>
      </c>
      <c r="DD334" s="2">
        <v>39721</v>
      </c>
      <c r="DE334" s="2">
        <v>39752</v>
      </c>
      <c r="DF334" s="2">
        <v>39780</v>
      </c>
      <c r="DG334" s="2">
        <v>39813</v>
      </c>
      <c r="DH334" s="2">
        <v>39843</v>
      </c>
      <c r="DI334" s="2">
        <v>39871</v>
      </c>
      <c r="DJ334" s="2">
        <v>39903</v>
      </c>
      <c r="DK334" s="2">
        <v>39933</v>
      </c>
      <c r="DL334" s="2">
        <v>39962</v>
      </c>
      <c r="DM334" s="2">
        <v>39994</v>
      </c>
      <c r="DN334" s="2">
        <v>40025</v>
      </c>
      <c r="DO334" s="2">
        <v>40056</v>
      </c>
      <c r="DP334" s="2">
        <v>40086</v>
      </c>
      <c r="DQ334" s="2">
        <v>40116</v>
      </c>
      <c r="DR334" s="2">
        <v>40147</v>
      </c>
      <c r="DS334" s="2">
        <v>40178</v>
      </c>
      <c r="DT334" s="2">
        <v>40207</v>
      </c>
      <c r="DU334" s="2">
        <v>40235</v>
      </c>
    </row>
    <row r="335" spans="1:277" x14ac:dyDescent="0.25">
      <c r="A335" s="4"/>
      <c r="D335" s="3">
        <v>47429300</v>
      </c>
      <c r="E335">
        <v>27993200</v>
      </c>
      <c r="F335">
        <v>37654700</v>
      </c>
      <c r="G335">
        <v>28151900</v>
      </c>
      <c r="H335">
        <v>22232000</v>
      </c>
      <c r="I335">
        <v>31187600</v>
      </c>
      <c r="J335">
        <v>28039100</v>
      </c>
      <c r="K335">
        <v>22349200</v>
      </c>
      <c r="L335">
        <v>25587400</v>
      </c>
      <c r="M335">
        <v>20130900</v>
      </c>
      <c r="N335">
        <v>23627100</v>
      </c>
      <c r="O335">
        <v>21321500</v>
      </c>
      <c r="P335">
        <v>28262300</v>
      </c>
      <c r="Q335">
        <v>24331900</v>
      </c>
      <c r="R335">
        <v>30869500</v>
      </c>
      <c r="S335">
        <v>30703300</v>
      </c>
      <c r="T335">
        <v>28233100</v>
      </c>
      <c r="U335">
        <v>25802000</v>
      </c>
      <c r="V335">
        <v>30084900</v>
      </c>
      <c r="W335">
        <v>26423900</v>
      </c>
      <c r="X335">
        <v>24440100</v>
      </c>
      <c r="Y335">
        <v>22278700</v>
      </c>
      <c r="Z335">
        <v>21121300</v>
      </c>
      <c r="AA335">
        <v>18066000</v>
      </c>
      <c r="AB335">
        <v>29516200</v>
      </c>
      <c r="AC335">
        <v>25000300</v>
      </c>
      <c r="AD335">
        <v>31660200</v>
      </c>
      <c r="AE335">
        <v>23735000</v>
      </c>
      <c r="AF335">
        <v>18055400</v>
      </c>
      <c r="AG335">
        <v>22595800</v>
      </c>
      <c r="AH335">
        <v>32781000</v>
      </c>
      <c r="AI335">
        <v>22040200</v>
      </c>
      <c r="AJ335">
        <v>23855400</v>
      </c>
      <c r="AK335">
        <v>33438300</v>
      </c>
      <c r="AL335">
        <v>21730800</v>
      </c>
      <c r="AM335">
        <v>18874200</v>
      </c>
      <c r="AN335">
        <v>22763800</v>
      </c>
      <c r="AO335">
        <v>15971800</v>
      </c>
      <c r="AP335">
        <v>24915700</v>
      </c>
      <c r="AQ335">
        <v>26178900</v>
      </c>
      <c r="AR335">
        <v>21705400</v>
      </c>
      <c r="AS335">
        <v>25002200</v>
      </c>
      <c r="AT335">
        <v>23290100</v>
      </c>
      <c r="AU335">
        <v>25992200</v>
      </c>
      <c r="AV335">
        <v>25030000</v>
      </c>
      <c r="AW335">
        <v>22986700</v>
      </c>
      <c r="AX335">
        <v>20721500</v>
      </c>
      <c r="AY335">
        <v>20219600</v>
      </c>
      <c r="AZ335">
        <v>22676200</v>
      </c>
      <c r="BA335">
        <v>18360700</v>
      </c>
      <c r="BB335">
        <v>27330300</v>
      </c>
      <c r="BC335">
        <v>30098400</v>
      </c>
      <c r="BD335">
        <v>26193600</v>
      </c>
      <c r="BE335">
        <v>29031600</v>
      </c>
      <c r="BF335">
        <v>31706700</v>
      </c>
      <c r="BG335">
        <v>24595600</v>
      </c>
      <c r="BH335">
        <v>26410900</v>
      </c>
      <c r="BI335">
        <v>35139800</v>
      </c>
      <c r="BJ335">
        <v>26385600</v>
      </c>
      <c r="BK335">
        <v>29377800</v>
      </c>
      <c r="BL335">
        <v>37189800</v>
      </c>
      <c r="BM335">
        <v>32186700</v>
      </c>
      <c r="BN335">
        <v>43291100</v>
      </c>
      <c r="BO335">
        <v>45038100</v>
      </c>
      <c r="BP335">
        <v>38103100</v>
      </c>
      <c r="BQ335">
        <v>38084100</v>
      </c>
      <c r="BR335">
        <v>43565300</v>
      </c>
      <c r="BS335">
        <v>31244400</v>
      </c>
      <c r="BT335">
        <v>31850000</v>
      </c>
      <c r="BU335">
        <v>34681100</v>
      </c>
      <c r="BV335">
        <v>35687400</v>
      </c>
      <c r="BW335">
        <v>27103900</v>
      </c>
      <c r="BX335">
        <v>46979200</v>
      </c>
      <c r="BY335">
        <v>29702700</v>
      </c>
      <c r="BZ335">
        <v>32412000</v>
      </c>
      <c r="CA335">
        <v>28623500</v>
      </c>
      <c r="CB335">
        <v>44238200</v>
      </c>
      <c r="CC335">
        <v>43531300</v>
      </c>
      <c r="CD335">
        <v>48145300</v>
      </c>
      <c r="CE335">
        <v>48747500</v>
      </c>
      <c r="CF335">
        <v>42560800</v>
      </c>
      <c r="CG335">
        <v>39367000</v>
      </c>
      <c r="CH335">
        <v>31028300</v>
      </c>
      <c r="CI335">
        <v>30700200</v>
      </c>
      <c r="CJ335">
        <v>37783900</v>
      </c>
      <c r="CK335">
        <v>40403500</v>
      </c>
      <c r="CL335">
        <v>41643000</v>
      </c>
      <c r="CM335">
        <v>48034300</v>
      </c>
      <c r="CN335">
        <v>36520000</v>
      </c>
      <c r="CO335">
        <v>32065600</v>
      </c>
      <c r="CP335">
        <v>36279600</v>
      </c>
      <c r="CQ335">
        <v>56221600</v>
      </c>
      <c r="CR335">
        <v>34779400</v>
      </c>
      <c r="CS335">
        <v>30758300</v>
      </c>
      <c r="CT335">
        <v>24816100</v>
      </c>
      <c r="CU335">
        <v>17727800</v>
      </c>
      <c r="CV335">
        <v>35622100</v>
      </c>
      <c r="CW335">
        <v>27857400</v>
      </c>
      <c r="CX335">
        <v>28241300</v>
      </c>
      <c r="CY335">
        <v>22155500</v>
      </c>
      <c r="CZ335">
        <v>18348100</v>
      </c>
      <c r="DA335">
        <v>29978400</v>
      </c>
      <c r="DB335">
        <v>27904900</v>
      </c>
      <c r="DC335">
        <v>22167900</v>
      </c>
      <c r="DD335">
        <v>34897800</v>
      </c>
      <c r="DE335">
        <v>41030300</v>
      </c>
      <c r="DF335">
        <v>34737300</v>
      </c>
      <c r="DG335">
        <v>25938700</v>
      </c>
      <c r="DH335">
        <v>23419200</v>
      </c>
      <c r="DI335">
        <v>19063600</v>
      </c>
      <c r="DJ335">
        <v>24329900</v>
      </c>
      <c r="DK335">
        <v>19184600</v>
      </c>
      <c r="DL335">
        <v>16282200</v>
      </c>
      <c r="DM335">
        <v>17447100</v>
      </c>
      <c r="DN335">
        <v>16127000</v>
      </c>
      <c r="DO335">
        <v>14398400</v>
      </c>
      <c r="DP335">
        <v>18907500</v>
      </c>
      <c r="DQ335">
        <v>19793700</v>
      </c>
      <c r="DR335">
        <v>48413300</v>
      </c>
      <c r="DS335">
        <v>21053100</v>
      </c>
      <c r="DT335">
        <v>25939000</v>
      </c>
      <c r="DU335">
        <v>27633500</v>
      </c>
    </row>
    <row r="336" spans="1:277" x14ac:dyDescent="0.25">
      <c r="A336" s="1" t="s">
        <v>169</v>
      </c>
      <c r="B336" t="s">
        <v>1157</v>
      </c>
      <c r="C336" t="s">
        <v>1186</v>
      </c>
      <c r="D336" s="2">
        <f>_xll.BDH(A336, "volume", B336, C336, "Direction", "H", "Period", "M","cols=94;rows=2")</f>
        <v>36556</v>
      </c>
      <c r="E336" s="2">
        <v>36585</v>
      </c>
      <c r="F336" s="2">
        <v>36616</v>
      </c>
      <c r="G336" s="2">
        <v>36644</v>
      </c>
      <c r="H336" s="2">
        <v>36677</v>
      </c>
      <c r="I336" s="2">
        <v>36707</v>
      </c>
      <c r="J336" s="2">
        <v>36738</v>
      </c>
      <c r="K336" s="2">
        <v>36769</v>
      </c>
      <c r="L336" s="2">
        <v>36798</v>
      </c>
      <c r="M336" s="2">
        <v>36830</v>
      </c>
      <c r="N336" s="2">
        <v>36860</v>
      </c>
      <c r="O336" s="2">
        <v>36889</v>
      </c>
      <c r="P336" s="2">
        <v>36922</v>
      </c>
      <c r="Q336" s="2">
        <v>36950</v>
      </c>
      <c r="R336" s="2">
        <v>36980</v>
      </c>
      <c r="S336" s="2">
        <v>37011</v>
      </c>
      <c r="T336" s="2">
        <v>37042</v>
      </c>
      <c r="U336" s="2">
        <v>37071</v>
      </c>
      <c r="V336" s="2">
        <v>37103</v>
      </c>
      <c r="W336" s="2">
        <v>37134</v>
      </c>
      <c r="X336" s="2">
        <v>37162</v>
      </c>
      <c r="Y336" s="2">
        <v>37195</v>
      </c>
      <c r="Z336" s="2">
        <v>37225</v>
      </c>
      <c r="AA336" s="2">
        <v>37256</v>
      </c>
      <c r="AB336" s="2">
        <v>37287</v>
      </c>
      <c r="AC336" s="2">
        <v>37315</v>
      </c>
      <c r="AD336" s="2">
        <v>37344</v>
      </c>
      <c r="AE336" s="2">
        <v>37376</v>
      </c>
      <c r="AF336" s="2">
        <v>37407</v>
      </c>
      <c r="AG336" s="2">
        <v>37435</v>
      </c>
      <c r="AH336" s="2">
        <v>37468</v>
      </c>
      <c r="AI336" s="2">
        <v>37498</v>
      </c>
      <c r="AJ336" s="2">
        <v>37529</v>
      </c>
      <c r="AK336" s="2">
        <v>37560</v>
      </c>
      <c r="AL336" s="2">
        <v>37589</v>
      </c>
      <c r="AM336" s="2">
        <v>37621</v>
      </c>
      <c r="AN336" s="2">
        <v>37652</v>
      </c>
      <c r="AO336" s="2">
        <v>37680</v>
      </c>
      <c r="AP336" s="2">
        <v>37711</v>
      </c>
      <c r="AQ336" s="2">
        <v>37741</v>
      </c>
      <c r="AR336" s="2">
        <v>37771</v>
      </c>
      <c r="AS336" s="2">
        <v>37802</v>
      </c>
      <c r="AT336" s="2">
        <v>37833</v>
      </c>
      <c r="AU336" s="2">
        <v>37862</v>
      </c>
      <c r="AV336" s="2">
        <v>37894</v>
      </c>
      <c r="AW336" s="2">
        <v>37925</v>
      </c>
      <c r="AX336" s="2">
        <v>37953</v>
      </c>
      <c r="AY336" s="2">
        <v>37986</v>
      </c>
      <c r="AZ336" s="2">
        <v>38016</v>
      </c>
      <c r="BA336" s="2">
        <v>38044</v>
      </c>
      <c r="BB336" s="2">
        <v>38077</v>
      </c>
      <c r="BC336" s="2">
        <v>38107</v>
      </c>
      <c r="BD336" s="2">
        <v>38138</v>
      </c>
      <c r="BE336" s="2">
        <v>38168</v>
      </c>
      <c r="BF336" s="2">
        <v>38198</v>
      </c>
      <c r="BG336" s="2">
        <v>38230</v>
      </c>
      <c r="BH336" s="2">
        <v>38260</v>
      </c>
      <c r="BI336" s="2">
        <v>38289</v>
      </c>
      <c r="BJ336" s="2">
        <v>38321</v>
      </c>
      <c r="BK336" s="2">
        <v>38352</v>
      </c>
      <c r="BL336" s="2">
        <v>38383</v>
      </c>
      <c r="BM336" s="2">
        <v>38411</v>
      </c>
      <c r="BN336" s="2">
        <v>38442</v>
      </c>
      <c r="BO336" s="2">
        <v>38471</v>
      </c>
      <c r="BP336" s="2">
        <v>38503</v>
      </c>
      <c r="BQ336" s="2">
        <v>38533</v>
      </c>
      <c r="BR336" s="2">
        <v>38562</v>
      </c>
      <c r="BS336" s="2">
        <v>38595</v>
      </c>
      <c r="BT336" s="2">
        <v>38625</v>
      </c>
      <c r="BU336" s="2">
        <v>38656</v>
      </c>
      <c r="BV336" s="2">
        <v>38686</v>
      </c>
      <c r="BW336" s="2">
        <v>38716</v>
      </c>
      <c r="BX336" s="2">
        <v>38748</v>
      </c>
      <c r="BY336" s="2">
        <v>38776</v>
      </c>
      <c r="BZ336" s="2">
        <v>38807</v>
      </c>
      <c r="CA336" s="2">
        <v>38835</v>
      </c>
      <c r="CB336" s="2">
        <v>38868</v>
      </c>
      <c r="CC336" s="2">
        <v>38898</v>
      </c>
      <c r="CD336" s="2">
        <v>38929</v>
      </c>
      <c r="CE336" s="2">
        <v>38960</v>
      </c>
      <c r="CF336" s="2">
        <v>38989</v>
      </c>
      <c r="CG336" s="2">
        <v>39021</v>
      </c>
      <c r="CH336" s="2">
        <v>39051</v>
      </c>
      <c r="CI336" s="2">
        <v>39080</v>
      </c>
      <c r="CJ336" s="2">
        <v>39113</v>
      </c>
      <c r="CK336" s="2">
        <v>39141</v>
      </c>
      <c r="CL336" s="2">
        <v>39171</v>
      </c>
      <c r="CM336" s="2">
        <v>39202</v>
      </c>
      <c r="CN336" s="2">
        <v>39233</v>
      </c>
      <c r="CO336" s="2">
        <v>39262</v>
      </c>
      <c r="CP336" s="2">
        <v>39294</v>
      </c>
      <c r="CQ336" s="2">
        <v>39325</v>
      </c>
      <c r="CR336" s="2">
        <v>39353</v>
      </c>
      <c r="CS336" s="2">
        <v>39386</v>
      </c>
    </row>
    <row r="337" spans="1:277" x14ac:dyDescent="0.25">
      <c r="A337" s="4"/>
      <c r="D337" s="3">
        <v>11323300</v>
      </c>
      <c r="E337">
        <v>10608900</v>
      </c>
      <c r="F337">
        <v>10854400</v>
      </c>
      <c r="G337">
        <v>9565100</v>
      </c>
      <c r="H337">
        <v>8354100</v>
      </c>
      <c r="I337">
        <v>6998100</v>
      </c>
      <c r="J337">
        <v>13733600</v>
      </c>
      <c r="K337">
        <v>20777600</v>
      </c>
      <c r="L337">
        <v>8729700</v>
      </c>
      <c r="M337">
        <v>9068700</v>
      </c>
      <c r="N337">
        <v>5514400</v>
      </c>
      <c r="O337">
        <v>9161200</v>
      </c>
      <c r="P337">
        <v>10937200</v>
      </c>
      <c r="Q337">
        <v>7906800</v>
      </c>
      <c r="R337">
        <v>13389600</v>
      </c>
      <c r="S337">
        <v>12070100</v>
      </c>
      <c r="T337">
        <v>9783300</v>
      </c>
      <c r="U337">
        <v>10142000</v>
      </c>
      <c r="V337">
        <v>8197200</v>
      </c>
      <c r="W337">
        <v>6860900</v>
      </c>
      <c r="X337">
        <v>7607600</v>
      </c>
      <c r="Y337">
        <v>9919600</v>
      </c>
      <c r="Z337">
        <v>5520400</v>
      </c>
      <c r="AA337">
        <v>6539500</v>
      </c>
      <c r="AB337">
        <v>9696000</v>
      </c>
      <c r="AC337">
        <v>4927800</v>
      </c>
      <c r="AD337">
        <v>8180700</v>
      </c>
      <c r="AE337">
        <v>15266400</v>
      </c>
      <c r="AF337">
        <v>10320800</v>
      </c>
      <c r="AG337">
        <v>17359700</v>
      </c>
      <c r="AH337">
        <v>15591600</v>
      </c>
      <c r="AI337">
        <v>12292000</v>
      </c>
      <c r="AJ337">
        <v>8925500</v>
      </c>
      <c r="AK337">
        <v>26737700</v>
      </c>
      <c r="AL337">
        <v>10793800</v>
      </c>
      <c r="AM337">
        <v>10719200</v>
      </c>
      <c r="AN337">
        <v>10766600</v>
      </c>
      <c r="AO337">
        <v>9326400</v>
      </c>
      <c r="AP337">
        <v>7874100</v>
      </c>
      <c r="AQ337">
        <v>13018300</v>
      </c>
      <c r="AR337">
        <v>12864000</v>
      </c>
      <c r="AS337">
        <v>11625700</v>
      </c>
      <c r="AT337">
        <v>11953300</v>
      </c>
      <c r="AU337">
        <v>6933700</v>
      </c>
      <c r="AV337">
        <v>6112400</v>
      </c>
      <c r="AW337">
        <v>7031100</v>
      </c>
      <c r="AX337">
        <v>6284700</v>
      </c>
      <c r="AY337">
        <v>5923100</v>
      </c>
      <c r="AZ337">
        <v>5562400</v>
      </c>
      <c r="BA337">
        <v>7534900</v>
      </c>
      <c r="BB337">
        <v>8773000</v>
      </c>
      <c r="BC337">
        <v>9142400</v>
      </c>
      <c r="BD337">
        <v>9541500</v>
      </c>
      <c r="BE337">
        <v>7297500</v>
      </c>
      <c r="BF337">
        <v>7530100</v>
      </c>
      <c r="BG337">
        <v>6779200</v>
      </c>
      <c r="BH337">
        <v>8372700</v>
      </c>
      <c r="BI337">
        <v>12520400</v>
      </c>
      <c r="BJ337">
        <v>10318500</v>
      </c>
      <c r="BK337">
        <v>8795800</v>
      </c>
      <c r="BL337">
        <v>9871900</v>
      </c>
      <c r="BM337">
        <v>8326800</v>
      </c>
      <c r="BN337">
        <v>9215800</v>
      </c>
      <c r="BO337">
        <v>9320100</v>
      </c>
      <c r="BP337">
        <v>7366900</v>
      </c>
      <c r="BQ337">
        <v>13890600</v>
      </c>
      <c r="BR337">
        <v>11354200</v>
      </c>
      <c r="BS337">
        <v>8156600</v>
      </c>
      <c r="BT337">
        <v>6498200</v>
      </c>
      <c r="BU337">
        <v>15306500</v>
      </c>
      <c r="BV337">
        <v>11604600</v>
      </c>
      <c r="BW337">
        <v>16773600</v>
      </c>
      <c r="BX337">
        <v>17690100</v>
      </c>
      <c r="BY337">
        <v>14281600</v>
      </c>
      <c r="BZ337">
        <v>20469000</v>
      </c>
      <c r="CA337">
        <v>74518100</v>
      </c>
      <c r="CB337">
        <v>59424600</v>
      </c>
      <c r="CC337">
        <v>16311900</v>
      </c>
      <c r="CD337">
        <v>8864700</v>
      </c>
      <c r="CE337">
        <v>11436400</v>
      </c>
      <c r="CF337">
        <v>8755500</v>
      </c>
      <c r="CG337">
        <v>8847800</v>
      </c>
      <c r="CH337">
        <v>11410000</v>
      </c>
      <c r="CI337">
        <v>11068200</v>
      </c>
      <c r="CJ337">
        <v>9792600</v>
      </c>
      <c r="CK337">
        <v>7075400</v>
      </c>
      <c r="CL337">
        <v>10380500</v>
      </c>
      <c r="CM337">
        <v>15844100</v>
      </c>
      <c r="CN337">
        <v>26584000</v>
      </c>
      <c r="CO337">
        <v>15491400</v>
      </c>
      <c r="CP337">
        <v>24644900</v>
      </c>
      <c r="CQ337">
        <v>18607800</v>
      </c>
      <c r="CR337">
        <v>6697500</v>
      </c>
      <c r="CS337">
        <v>11295600</v>
      </c>
    </row>
    <row r="338" spans="1:277" x14ac:dyDescent="0.25">
      <c r="A338" s="1" t="s">
        <v>170</v>
      </c>
      <c r="B338" t="s">
        <v>1157</v>
      </c>
      <c r="C338" t="s">
        <v>1199</v>
      </c>
      <c r="D338" s="2">
        <f>_xll.BDH(A338, "volume", B338, C338, "Direction", "H", "Period", "M","cols=274;rows=2")</f>
        <v>36556</v>
      </c>
      <c r="E338" s="2">
        <v>36585</v>
      </c>
      <c r="F338" s="2">
        <v>36616</v>
      </c>
      <c r="G338" s="2">
        <v>36644</v>
      </c>
      <c r="H338" s="2">
        <v>36677</v>
      </c>
      <c r="I338" s="2">
        <v>36707</v>
      </c>
      <c r="J338" s="2">
        <v>36738</v>
      </c>
      <c r="K338" s="2">
        <v>36769</v>
      </c>
      <c r="L338" s="2">
        <v>36798</v>
      </c>
      <c r="M338" s="2">
        <v>36830</v>
      </c>
      <c r="N338" s="2">
        <v>36860</v>
      </c>
      <c r="O338" s="2">
        <v>36889</v>
      </c>
      <c r="P338" s="2">
        <v>36922</v>
      </c>
      <c r="Q338" s="2">
        <v>36950</v>
      </c>
      <c r="R338" s="2">
        <v>36980</v>
      </c>
      <c r="S338" s="2">
        <v>37011</v>
      </c>
      <c r="T338" s="2">
        <v>37042</v>
      </c>
      <c r="U338" s="2">
        <v>37071</v>
      </c>
      <c r="V338" s="2">
        <v>37103</v>
      </c>
      <c r="W338" s="2">
        <v>37134</v>
      </c>
      <c r="X338" s="2">
        <v>37162</v>
      </c>
      <c r="Y338" s="2">
        <v>37195</v>
      </c>
      <c r="Z338" s="2">
        <v>37225</v>
      </c>
      <c r="AA338" s="2">
        <v>37256</v>
      </c>
      <c r="AB338" s="2">
        <v>37287</v>
      </c>
      <c r="AC338" s="2">
        <v>37315</v>
      </c>
      <c r="AD338" s="2">
        <v>37344</v>
      </c>
      <c r="AE338" s="2">
        <v>37376</v>
      </c>
      <c r="AF338" s="2">
        <v>37407</v>
      </c>
      <c r="AG338" s="2">
        <v>37435</v>
      </c>
      <c r="AH338" s="2">
        <v>37468</v>
      </c>
      <c r="AI338" s="2">
        <v>37498</v>
      </c>
      <c r="AJ338" s="2">
        <v>37529</v>
      </c>
      <c r="AK338" s="2">
        <v>37560</v>
      </c>
      <c r="AL338" s="2">
        <v>37589</v>
      </c>
      <c r="AM338" s="2">
        <v>37621</v>
      </c>
      <c r="AN338" s="2">
        <v>37652</v>
      </c>
      <c r="AO338" s="2">
        <v>37680</v>
      </c>
      <c r="AP338" s="2">
        <v>37711</v>
      </c>
      <c r="AQ338" s="2">
        <v>37741</v>
      </c>
      <c r="AR338" s="2">
        <v>37771</v>
      </c>
      <c r="AS338" s="2">
        <v>37802</v>
      </c>
      <c r="AT338" s="2">
        <v>37833</v>
      </c>
      <c r="AU338" s="2">
        <v>37862</v>
      </c>
      <c r="AV338" s="2">
        <v>37894</v>
      </c>
      <c r="AW338" s="2">
        <v>37925</v>
      </c>
      <c r="AX338" s="2">
        <v>37953</v>
      </c>
      <c r="AY338" s="2">
        <v>37986</v>
      </c>
      <c r="AZ338" s="2">
        <v>38016</v>
      </c>
      <c r="BA338" s="2">
        <v>38044</v>
      </c>
      <c r="BB338" s="2">
        <v>38077</v>
      </c>
      <c r="BC338" s="2">
        <v>38107</v>
      </c>
      <c r="BD338" s="2">
        <v>38138</v>
      </c>
      <c r="BE338" s="2">
        <v>38168</v>
      </c>
      <c r="BF338" s="2">
        <v>38198</v>
      </c>
      <c r="BG338" s="2">
        <v>38230</v>
      </c>
      <c r="BH338" s="2">
        <v>38260</v>
      </c>
      <c r="BI338" s="2">
        <v>38289</v>
      </c>
      <c r="BJ338" s="2">
        <v>38321</v>
      </c>
      <c r="BK338" s="2">
        <v>38352</v>
      </c>
      <c r="BL338" s="2">
        <v>38383</v>
      </c>
      <c r="BM338" s="2">
        <v>38411</v>
      </c>
      <c r="BN338" s="2">
        <v>38442</v>
      </c>
      <c r="BO338" s="2">
        <v>38471</v>
      </c>
      <c r="BP338" s="2">
        <v>38503</v>
      </c>
      <c r="BQ338" s="2">
        <v>38533</v>
      </c>
      <c r="BR338" s="2">
        <v>38562</v>
      </c>
      <c r="BS338" s="2">
        <v>38595</v>
      </c>
      <c r="BT338" s="2">
        <v>38625</v>
      </c>
      <c r="BU338" s="2">
        <v>38656</v>
      </c>
      <c r="BV338" s="2">
        <v>38686</v>
      </c>
      <c r="BW338" s="2">
        <v>38716</v>
      </c>
      <c r="BX338" s="2">
        <v>38748</v>
      </c>
      <c r="BY338" s="2">
        <v>38776</v>
      </c>
      <c r="BZ338" s="2">
        <v>38807</v>
      </c>
      <c r="CA338" s="2">
        <v>38835</v>
      </c>
      <c r="CB338" s="2">
        <v>38868</v>
      </c>
      <c r="CC338" s="2">
        <v>38898</v>
      </c>
      <c r="CD338" s="2">
        <v>38929</v>
      </c>
      <c r="CE338" s="2">
        <v>38960</v>
      </c>
      <c r="CF338" s="2">
        <v>38989</v>
      </c>
      <c r="CG338" s="2">
        <v>39021</v>
      </c>
      <c r="CH338" s="2">
        <v>39051</v>
      </c>
      <c r="CI338" s="2">
        <v>39080</v>
      </c>
      <c r="CJ338" s="2">
        <v>39113</v>
      </c>
      <c r="CK338" s="2">
        <v>39141</v>
      </c>
      <c r="CL338" s="2">
        <v>39171</v>
      </c>
      <c r="CM338" s="2">
        <v>39202</v>
      </c>
      <c r="CN338" s="2">
        <v>39233</v>
      </c>
      <c r="CO338" s="2">
        <v>39262</v>
      </c>
      <c r="CP338" s="2">
        <v>39294</v>
      </c>
      <c r="CQ338" s="2">
        <v>39325</v>
      </c>
      <c r="CR338" s="2">
        <v>39353</v>
      </c>
      <c r="CS338" s="2">
        <v>39386</v>
      </c>
      <c r="CT338" s="2">
        <v>39416</v>
      </c>
      <c r="CU338" s="2">
        <v>39447</v>
      </c>
      <c r="CV338" s="2">
        <v>39478</v>
      </c>
      <c r="CW338" s="2">
        <v>39507</v>
      </c>
      <c r="CX338" s="2">
        <v>39538</v>
      </c>
      <c r="CY338" s="2">
        <v>39568</v>
      </c>
      <c r="CZ338" s="2">
        <v>39598</v>
      </c>
      <c r="DA338" s="2">
        <v>39629</v>
      </c>
      <c r="DB338" s="2">
        <v>39660</v>
      </c>
      <c r="DC338" s="2">
        <v>39689</v>
      </c>
      <c r="DD338" s="2">
        <v>39721</v>
      </c>
      <c r="DE338" s="2">
        <v>39752</v>
      </c>
      <c r="DF338" s="2">
        <v>39780</v>
      </c>
      <c r="DG338" s="2">
        <v>39813</v>
      </c>
      <c r="DH338" s="2">
        <v>39843</v>
      </c>
      <c r="DI338" s="2">
        <v>39871</v>
      </c>
      <c r="DJ338" s="2">
        <v>39903</v>
      </c>
      <c r="DK338" s="2">
        <v>39933</v>
      </c>
      <c r="DL338" s="2">
        <v>39962</v>
      </c>
      <c r="DM338" s="2">
        <v>39994</v>
      </c>
      <c r="DN338" s="2">
        <v>40025</v>
      </c>
      <c r="DO338" s="2">
        <v>40056</v>
      </c>
      <c r="DP338" s="2">
        <v>40086</v>
      </c>
      <c r="DQ338" s="2">
        <v>40116</v>
      </c>
      <c r="DR338" s="2">
        <v>40147</v>
      </c>
      <c r="DS338" s="2">
        <v>40178</v>
      </c>
      <c r="DT338" s="2">
        <v>40207</v>
      </c>
      <c r="DU338" s="2">
        <v>40235</v>
      </c>
      <c r="DV338" s="2">
        <v>40268</v>
      </c>
      <c r="DW338" s="2">
        <v>40298</v>
      </c>
      <c r="DX338" s="2">
        <v>40329</v>
      </c>
      <c r="DY338" s="2">
        <v>40359</v>
      </c>
      <c r="DZ338" s="2">
        <v>40389</v>
      </c>
      <c r="EA338" s="2">
        <v>40421</v>
      </c>
      <c r="EB338" s="2">
        <v>40451</v>
      </c>
      <c r="EC338" s="2">
        <v>40480</v>
      </c>
      <c r="ED338" s="2">
        <v>40512</v>
      </c>
      <c r="EE338" s="2">
        <v>40543</v>
      </c>
      <c r="EF338" s="2">
        <v>40574</v>
      </c>
      <c r="EG338" s="2">
        <v>40602</v>
      </c>
      <c r="EH338" s="2">
        <v>40633</v>
      </c>
      <c r="EI338" s="2">
        <v>40662</v>
      </c>
      <c r="EJ338" s="2">
        <v>40694</v>
      </c>
      <c r="EK338" s="2">
        <v>40724</v>
      </c>
      <c r="EL338" s="2">
        <v>40753</v>
      </c>
      <c r="EM338" s="2">
        <v>40786</v>
      </c>
      <c r="EN338" s="2">
        <v>40816</v>
      </c>
      <c r="EO338" s="2">
        <v>40847</v>
      </c>
      <c r="EP338" s="2">
        <v>40877</v>
      </c>
      <c r="EQ338" s="2">
        <v>40907</v>
      </c>
      <c r="ER338" s="2">
        <v>40939</v>
      </c>
      <c r="ES338" s="2">
        <v>40968</v>
      </c>
      <c r="ET338" s="2">
        <v>40998</v>
      </c>
      <c r="EU338" s="2">
        <v>41029</v>
      </c>
      <c r="EV338" s="2">
        <v>41060</v>
      </c>
      <c r="EW338" s="2">
        <v>41089</v>
      </c>
      <c r="EX338" s="2">
        <v>41121</v>
      </c>
      <c r="EY338" s="2">
        <v>41152</v>
      </c>
      <c r="EZ338" s="2">
        <v>41180</v>
      </c>
      <c r="FA338" s="2">
        <v>41213</v>
      </c>
      <c r="FB338" s="2">
        <v>41243</v>
      </c>
      <c r="FC338" s="2">
        <v>41274</v>
      </c>
      <c r="FD338" s="2">
        <v>41305</v>
      </c>
      <c r="FE338" s="2">
        <v>41333</v>
      </c>
      <c r="FF338" s="2">
        <v>41362</v>
      </c>
      <c r="FG338" s="2">
        <v>41394</v>
      </c>
      <c r="FH338" s="2">
        <v>41425</v>
      </c>
      <c r="FI338" s="2">
        <v>41453</v>
      </c>
      <c r="FJ338" s="2">
        <v>41486</v>
      </c>
      <c r="FK338" s="2">
        <v>41516</v>
      </c>
      <c r="FL338" s="2">
        <v>41547</v>
      </c>
      <c r="FM338" s="2">
        <v>41578</v>
      </c>
      <c r="FN338" s="2">
        <v>41607</v>
      </c>
      <c r="FO338" s="2">
        <v>41639</v>
      </c>
      <c r="FP338" s="2">
        <v>41670</v>
      </c>
      <c r="FQ338" s="2">
        <v>41698</v>
      </c>
      <c r="FR338" s="2">
        <v>41729</v>
      </c>
      <c r="FS338" s="2">
        <v>41759</v>
      </c>
      <c r="FT338" s="2">
        <v>41789</v>
      </c>
      <c r="FU338" s="2">
        <v>41820</v>
      </c>
      <c r="FV338" s="2">
        <v>41851</v>
      </c>
      <c r="FW338" s="2">
        <v>41880</v>
      </c>
      <c r="FX338" s="2">
        <v>41912</v>
      </c>
      <c r="FY338" s="2">
        <v>41943</v>
      </c>
      <c r="FZ338" s="2">
        <v>41971</v>
      </c>
      <c r="GA338" s="2">
        <v>42004</v>
      </c>
      <c r="GB338" s="2">
        <v>42034</v>
      </c>
      <c r="GC338" s="2">
        <v>42062</v>
      </c>
      <c r="GD338" s="2">
        <v>42094</v>
      </c>
      <c r="GE338" s="2">
        <v>42124</v>
      </c>
      <c r="GF338" s="2">
        <v>42153</v>
      </c>
      <c r="GG338" s="2">
        <v>42185</v>
      </c>
      <c r="GH338" s="2">
        <v>42216</v>
      </c>
      <c r="GI338" s="2">
        <v>42247</v>
      </c>
      <c r="GJ338" s="2">
        <v>42277</v>
      </c>
      <c r="GK338" s="2">
        <v>42307</v>
      </c>
      <c r="GL338" s="2">
        <v>42338</v>
      </c>
      <c r="GM338" s="2">
        <v>42369</v>
      </c>
      <c r="GN338" s="2">
        <v>42398</v>
      </c>
      <c r="GO338" s="2">
        <v>42429</v>
      </c>
      <c r="GP338" s="2">
        <v>42460</v>
      </c>
      <c r="GQ338" s="2">
        <v>42489</v>
      </c>
      <c r="GR338" s="2">
        <v>42521</v>
      </c>
      <c r="GS338" s="2">
        <v>42551</v>
      </c>
      <c r="GT338" s="2">
        <v>42580</v>
      </c>
      <c r="GU338" s="2">
        <v>42613</v>
      </c>
      <c r="GV338" s="2">
        <v>42643</v>
      </c>
      <c r="GW338" s="2">
        <v>42674</v>
      </c>
      <c r="GX338" s="2">
        <v>42704</v>
      </c>
      <c r="GY338" s="2">
        <v>42734</v>
      </c>
      <c r="GZ338" s="2">
        <v>42766</v>
      </c>
      <c r="HA338" s="2">
        <v>42794</v>
      </c>
      <c r="HB338" s="2">
        <v>42825</v>
      </c>
      <c r="HC338" s="2">
        <v>42853</v>
      </c>
      <c r="HD338" s="2">
        <v>42886</v>
      </c>
      <c r="HE338" s="2">
        <v>42916</v>
      </c>
      <c r="HF338" s="2">
        <v>42947</v>
      </c>
      <c r="HG338" s="2">
        <v>42978</v>
      </c>
      <c r="HH338" s="2">
        <v>43007</v>
      </c>
      <c r="HI338" s="2">
        <v>43039</v>
      </c>
      <c r="HJ338" s="2">
        <v>43069</v>
      </c>
      <c r="HK338" s="2">
        <v>43098</v>
      </c>
      <c r="HL338" s="2">
        <v>43131</v>
      </c>
      <c r="HM338" s="2">
        <v>43159</v>
      </c>
      <c r="HN338" s="2">
        <v>43189</v>
      </c>
      <c r="HO338" s="2">
        <v>43220</v>
      </c>
      <c r="HP338" s="2">
        <v>43251</v>
      </c>
      <c r="HQ338" s="2">
        <v>43280</v>
      </c>
      <c r="HR338" s="2">
        <v>43312</v>
      </c>
      <c r="HS338" s="2">
        <v>43343</v>
      </c>
      <c r="HT338" s="2">
        <v>43371</v>
      </c>
      <c r="HU338" s="2">
        <v>43404</v>
      </c>
      <c r="HV338" s="2">
        <v>43434</v>
      </c>
      <c r="HW338" s="2">
        <v>43465</v>
      </c>
      <c r="HX338" s="2">
        <v>43496</v>
      </c>
      <c r="HY338" s="2">
        <v>43524</v>
      </c>
      <c r="HZ338" s="2">
        <v>43553</v>
      </c>
      <c r="IA338" s="2">
        <v>43585</v>
      </c>
      <c r="IB338" s="2">
        <v>43616</v>
      </c>
      <c r="IC338" s="2">
        <v>43644</v>
      </c>
      <c r="ID338" s="2">
        <v>43677</v>
      </c>
      <c r="IE338" s="2">
        <v>43707</v>
      </c>
      <c r="IF338" s="2">
        <v>43738</v>
      </c>
      <c r="IG338" s="2">
        <v>43769</v>
      </c>
      <c r="IH338" s="2">
        <v>43798</v>
      </c>
      <c r="II338" s="2">
        <v>43830</v>
      </c>
      <c r="IJ338" s="2">
        <v>43861</v>
      </c>
      <c r="IK338" s="2">
        <v>43889</v>
      </c>
      <c r="IL338" s="2">
        <v>43921</v>
      </c>
      <c r="IM338" s="2">
        <v>43951</v>
      </c>
      <c r="IN338" s="2">
        <v>43980</v>
      </c>
      <c r="IO338" s="2">
        <v>44012</v>
      </c>
      <c r="IP338" s="2">
        <v>44043</v>
      </c>
      <c r="IQ338" s="2">
        <v>44074</v>
      </c>
      <c r="IR338" s="2">
        <v>44104</v>
      </c>
      <c r="IS338" s="2">
        <v>44134</v>
      </c>
      <c r="IT338" s="2">
        <v>44165</v>
      </c>
      <c r="IU338" s="2">
        <v>44196</v>
      </c>
      <c r="IV338" s="2">
        <v>44225</v>
      </c>
      <c r="IW338" s="2">
        <v>44253</v>
      </c>
      <c r="IX338" s="2">
        <v>44286</v>
      </c>
      <c r="IY338" s="2">
        <v>44316</v>
      </c>
      <c r="IZ338" s="2">
        <v>44347</v>
      </c>
      <c r="JA338" s="2">
        <v>44377</v>
      </c>
      <c r="JB338" s="2">
        <v>44407</v>
      </c>
      <c r="JC338" s="2">
        <v>44439</v>
      </c>
      <c r="JD338" s="2">
        <v>44469</v>
      </c>
      <c r="JE338" s="2">
        <v>44498</v>
      </c>
      <c r="JF338" s="2">
        <v>44530</v>
      </c>
      <c r="JG338" s="2">
        <v>44561</v>
      </c>
      <c r="JH338" s="2">
        <v>44592</v>
      </c>
      <c r="JI338" s="2">
        <v>44620</v>
      </c>
      <c r="JJ338" s="2">
        <v>44651</v>
      </c>
      <c r="JK338" s="2">
        <v>44680</v>
      </c>
      <c r="JL338" s="2">
        <v>44712</v>
      </c>
      <c r="JM338" s="2">
        <v>44742</v>
      </c>
      <c r="JN338" s="2">
        <v>44771</v>
      </c>
      <c r="JO338" s="2">
        <v>44804</v>
      </c>
      <c r="JP338" s="2">
        <v>44834</v>
      </c>
      <c r="JQ338" s="2">
        <v>44865</v>
      </c>
    </row>
    <row r="339" spans="1:277" x14ac:dyDescent="0.25">
      <c r="A339" s="4"/>
      <c r="D339" s="3">
        <v>72140800</v>
      </c>
      <c r="E339">
        <v>74105200</v>
      </c>
      <c r="F339">
        <v>58326000</v>
      </c>
      <c r="G339">
        <v>62990400</v>
      </c>
      <c r="H339">
        <v>67699800</v>
      </c>
      <c r="I339">
        <v>52662200</v>
      </c>
      <c r="J339">
        <v>93721400</v>
      </c>
      <c r="K339">
        <v>94366800</v>
      </c>
      <c r="L339">
        <v>44793200</v>
      </c>
      <c r="M339">
        <v>67184000</v>
      </c>
      <c r="N339">
        <v>79618600</v>
      </c>
      <c r="O339">
        <v>94468600</v>
      </c>
      <c r="P339">
        <v>85392400</v>
      </c>
      <c r="Q339">
        <v>62604400</v>
      </c>
      <c r="R339">
        <v>75174000</v>
      </c>
      <c r="S339">
        <v>85094000</v>
      </c>
      <c r="T339">
        <v>44283800</v>
      </c>
      <c r="U339">
        <v>35810400</v>
      </c>
      <c r="V339">
        <v>32324800</v>
      </c>
      <c r="W339">
        <v>43326000</v>
      </c>
      <c r="X339">
        <v>87313600</v>
      </c>
      <c r="Y339">
        <v>85048000</v>
      </c>
      <c r="Z339">
        <v>65946600</v>
      </c>
      <c r="AA339">
        <v>62734200</v>
      </c>
      <c r="AB339">
        <v>83391200</v>
      </c>
      <c r="AC339">
        <v>67094200</v>
      </c>
      <c r="AD339">
        <v>75251000</v>
      </c>
      <c r="AE339">
        <v>60446800</v>
      </c>
      <c r="AF339">
        <v>62944600</v>
      </c>
      <c r="AG339">
        <v>94166000</v>
      </c>
      <c r="AH339">
        <v>100341800</v>
      </c>
      <c r="AI339">
        <v>59686400</v>
      </c>
      <c r="AJ339">
        <v>77038800</v>
      </c>
      <c r="AK339">
        <v>139564000</v>
      </c>
      <c r="AL339">
        <v>72105800</v>
      </c>
      <c r="AM339">
        <v>57797000</v>
      </c>
      <c r="AN339">
        <v>124351000</v>
      </c>
      <c r="AO339">
        <v>68384800</v>
      </c>
      <c r="AP339">
        <v>106277600</v>
      </c>
      <c r="AQ339">
        <v>90882200</v>
      </c>
      <c r="AR339">
        <v>110409400</v>
      </c>
      <c r="AS339">
        <v>166021200</v>
      </c>
      <c r="AT339">
        <v>127714000</v>
      </c>
      <c r="AU339">
        <v>105987600</v>
      </c>
      <c r="AV339">
        <v>187187400</v>
      </c>
      <c r="AW339">
        <v>109180200</v>
      </c>
      <c r="AX339">
        <v>68009800</v>
      </c>
      <c r="AY339">
        <v>61539400</v>
      </c>
      <c r="AZ339">
        <v>56183200</v>
      </c>
      <c r="BA339">
        <v>77069900</v>
      </c>
      <c r="BB339">
        <v>86804200</v>
      </c>
      <c r="BC339">
        <v>94063400</v>
      </c>
      <c r="BD339">
        <v>114660200</v>
      </c>
      <c r="BE339">
        <v>86064600</v>
      </c>
      <c r="BF339">
        <v>154680000</v>
      </c>
      <c r="BG339">
        <v>117677900</v>
      </c>
      <c r="BH339">
        <v>71816100</v>
      </c>
      <c r="BI339">
        <v>71675800</v>
      </c>
      <c r="BJ339">
        <v>80908600</v>
      </c>
      <c r="BK339">
        <v>69108300</v>
      </c>
      <c r="BL339">
        <v>81269400</v>
      </c>
      <c r="BM339">
        <v>68062100</v>
      </c>
      <c r="BN339">
        <v>128441000</v>
      </c>
      <c r="BO339">
        <v>77346200</v>
      </c>
      <c r="BP339">
        <v>78101600</v>
      </c>
      <c r="BQ339">
        <v>76008500</v>
      </c>
      <c r="BR339">
        <v>63288900</v>
      </c>
      <c r="BS339">
        <v>67772000</v>
      </c>
      <c r="BT339">
        <v>98914200</v>
      </c>
      <c r="BU339">
        <v>72035100</v>
      </c>
      <c r="BV339">
        <v>43807200</v>
      </c>
      <c r="BW339">
        <v>106206200</v>
      </c>
      <c r="BX339">
        <v>189958300</v>
      </c>
      <c r="BY339">
        <v>132970900</v>
      </c>
      <c r="BZ339">
        <v>149883700</v>
      </c>
      <c r="CA339">
        <v>208822800</v>
      </c>
      <c r="CB339">
        <v>200531300</v>
      </c>
      <c r="CC339">
        <v>170323700</v>
      </c>
      <c r="CD339">
        <v>112052400</v>
      </c>
      <c r="CE339">
        <v>99462000</v>
      </c>
      <c r="CF339">
        <v>164348100</v>
      </c>
      <c r="CG339">
        <v>137836600</v>
      </c>
      <c r="CH339">
        <v>124370100</v>
      </c>
      <c r="CI339">
        <v>116172700</v>
      </c>
      <c r="CJ339">
        <v>126087700</v>
      </c>
      <c r="CK339">
        <v>88267400</v>
      </c>
      <c r="CL339">
        <v>128672700</v>
      </c>
      <c r="CM339">
        <v>114389600</v>
      </c>
      <c r="CN339">
        <v>99024900</v>
      </c>
      <c r="CO339">
        <v>86145800</v>
      </c>
      <c r="CP339">
        <v>98377900</v>
      </c>
      <c r="CQ339">
        <v>136546400</v>
      </c>
      <c r="CR339">
        <v>90478600</v>
      </c>
      <c r="CS339">
        <v>93667800</v>
      </c>
      <c r="CT339">
        <v>82009200</v>
      </c>
      <c r="CU339">
        <v>77162800</v>
      </c>
      <c r="CV339">
        <v>99586300</v>
      </c>
      <c r="CW339">
        <v>73134600</v>
      </c>
      <c r="CX339">
        <v>85328800</v>
      </c>
      <c r="CY339">
        <v>72242300</v>
      </c>
      <c r="CZ339">
        <v>47901600</v>
      </c>
      <c r="DA339">
        <v>65504600</v>
      </c>
      <c r="DB339">
        <v>76638400</v>
      </c>
      <c r="DC339">
        <v>41192000</v>
      </c>
      <c r="DD339">
        <v>77955000</v>
      </c>
      <c r="DE339">
        <v>100718700</v>
      </c>
      <c r="DF339">
        <v>63640100</v>
      </c>
      <c r="DG339">
        <v>80779000</v>
      </c>
      <c r="DH339">
        <v>79650800</v>
      </c>
      <c r="DI339">
        <v>66929600</v>
      </c>
      <c r="DJ339">
        <v>96008400</v>
      </c>
      <c r="DK339">
        <v>73493800</v>
      </c>
      <c r="DL339">
        <v>66706700</v>
      </c>
      <c r="DM339">
        <v>91501700</v>
      </c>
      <c r="DN339">
        <v>74294400</v>
      </c>
      <c r="DO339">
        <v>64079100</v>
      </c>
      <c r="DP339">
        <v>90743600</v>
      </c>
      <c r="DQ339">
        <v>152936000</v>
      </c>
      <c r="DR339">
        <v>86138000</v>
      </c>
      <c r="DS339">
        <v>69343200</v>
      </c>
      <c r="DT339">
        <v>69820400</v>
      </c>
      <c r="DU339">
        <v>122974200</v>
      </c>
      <c r="DV339">
        <v>157832600</v>
      </c>
      <c r="DW339">
        <v>114109800</v>
      </c>
      <c r="DX339">
        <v>90930700</v>
      </c>
      <c r="DY339">
        <v>104042100</v>
      </c>
      <c r="DZ339">
        <v>83137200</v>
      </c>
      <c r="EA339">
        <v>77171100</v>
      </c>
      <c r="EB339">
        <v>74354560</v>
      </c>
      <c r="EC339">
        <v>56752952</v>
      </c>
      <c r="ED339">
        <v>53855441</v>
      </c>
      <c r="EE339">
        <v>67043818</v>
      </c>
      <c r="EF339">
        <v>77832792</v>
      </c>
      <c r="EG339">
        <v>57650797</v>
      </c>
      <c r="EH339">
        <v>75123391</v>
      </c>
      <c r="EI339">
        <v>64403912</v>
      </c>
      <c r="EJ339">
        <v>85643950</v>
      </c>
      <c r="EK339">
        <v>67615401</v>
      </c>
      <c r="EL339">
        <v>64588850</v>
      </c>
      <c r="EM339">
        <v>90446468</v>
      </c>
      <c r="EN339">
        <v>60813339</v>
      </c>
      <c r="EO339">
        <v>83451284</v>
      </c>
      <c r="EP339">
        <v>57627835</v>
      </c>
      <c r="EQ339">
        <v>67841505</v>
      </c>
      <c r="ER339">
        <v>50493713</v>
      </c>
      <c r="ES339">
        <v>57274699</v>
      </c>
      <c r="ET339">
        <v>47075852</v>
      </c>
      <c r="EU339">
        <v>58492082</v>
      </c>
      <c r="EV339">
        <v>47881674</v>
      </c>
      <c r="EW339">
        <v>49698855</v>
      </c>
      <c r="EX339">
        <v>49124263</v>
      </c>
      <c r="EY339">
        <v>46846091</v>
      </c>
      <c r="EZ339">
        <v>39957551</v>
      </c>
      <c r="FA339">
        <v>45283945</v>
      </c>
      <c r="FB339">
        <v>61196580</v>
      </c>
      <c r="FC339">
        <v>45388886</v>
      </c>
      <c r="FD339">
        <v>76746014</v>
      </c>
      <c r="FE339">
        <v>72764573</v>
      </c>
      <c r="FF339">
        <v>53627246</v>
      </c>
      <c r="FG339">
        <v>67849523</v>
      </c>
      <c r="FH339">
        <v>72530947</v>
      </c>
      <c r="FI339">
        <v>59024586</v>
      </c>
      <c r="FJ339">
        <v>60903272</v>
      </c>
      <c r="FK339">
        <v>60254699</v>
      </c>
      <c r="FL339">
        <v>69214060</v>
      </c>
      <c r="FM339">
        <v>68871707</v>
      </c>
      <c r="FN339">
        <v>54534637</v>
      </c>
      <c r="FO339">
        <v>56521035</v>
      </c>
      <c r="FP339">
        <v>54792984</v>
      </c>
      <c r="FQ339">
        <v>48946684</v>
      </c>
      <c r="FR339">
        <v>55636988</v>
      </c>
      <c r="FS339">
        <v>53072690</v>
      </c>
      <c r="FT339">
        <v>54441536</v>
      </c>
      <c r="FU339">
        <v>58190207</v>
      </c>
      <c r="FV339">
        <v>48390858</v>
      </c>
      <c r="FW339">
        <v>41887892</v>
      </c>
      <c r="FX339">
        <v>61209876</v>
      </c>
      <c r="FY339">
        <v>70333966</v>
      </c>
      <c r="FZ339">
        <v>52579866</v>
      </c>
      <c r="GA339">
        <v>59680944</v>
      </c>
      <c r="GB339">
        <v>57374561</v>
      </c>
      <c r="GC339">
        <v>57838427</v>
      </c>
      <c r="GD339">
        <v>55459845</v>
      </c>
      <c r="GE339">
        <v>54558645</v>
      </c>
      <c r="GF339">
        <v>40222179</v>
      </c>
      <c r="GG339">
        <v>53135761</v>
      </c>
      <c r="GH339">
        <v>36280113</v>
      </c>
      <c r="GI339">
        <v>40791752</v>
      </c>
      <c r="GJ339">
        <v>45827036</v>
      </c>
      <c r="GK339">
        <v>49539225</v>
      </c>
      <c r="GL339">
        <v>41212202</v>
      </c>
      <c r="GM339">
        <v>47258325</v>
      </c>
      <c r="GN339">
        <v>52231266</v>
      </c>
      <c r="GO339">
        <v>53188248</v>
      </c>
      <c r="GP339">
        <v>45291527</v>
      </c>
      <c r="GQ339">
        <v>62982123</v>
      </c>
      <c r="GR339">
        <v>48517971</v>
      </c>
      <c r="GS339">
        <v>98052472</v>
      </c>
      <c r="GT339">
        <v>52732937</v>
      </c>
      <c r="GU339">
        <v>39338091</v>
      </c>
      <c r="GV339">
        <v>52162836</v>
      </c>
      <c r="GW339">
        <v>49103697</v>
      </c>
      <c r="GX339">
        <v>50620874</v>
      </c>
      <c r="GY339">
        <v>40732903</v>
      </c>
      <c r="GZ339">
        <v>41353439</v>
      </c>
      <c r="HA339">
        <v>47127677</v>
      </c>
      <c r="HB339">
        <v>38826485</v>
      </c>
      <c r="HC339">
        <v>31997876</v>
      </c>
      <c r="HD339">
        <v>29833263</v>
      </c>
      <c r="HE339">
        <v>39739260</v>
      </c>
      <c r="HF339">
        <v>26428537</v>
      </c>
      <c r="HG339">
        <v>29495550</v>
      </c>
      <c r="HH339">
        <v>30106181</v>
      </c>
      <c r="HI339">
        <v>32247698</v>
      </c>
      <c r="HJ339">
        <v>43832203</v>
      </c>
      <c r="HK339">
        <v>49049690</v>
      </c>
      <c r="HL339">
        <v>46519820</v>
      </c>
      <c r="HM339">
        <v>37064165</v>
      </c>
      <c r="HN339">
        <v>37077014</v>
      </c>
      <c r="HO339">
        <v>37263557</v>
      </c>
      <c r="HP339">
        <v>30825606</v>
      </c>
      <c r="HQ339">
        <v>50109532</v>
      </c>
      <c r="HR339">
        <v>30455093</v>
      </c>
      <c r="HS339">
        <v>29850324</v>
      </c>
      <c r="HT339">
        <v>30867243</v>
      </c>
      <c r="HU339">
        <v>44212823</v>
      </c>
      <c r="HV339">
        <v>37217366</v>
      </c>
      <c r="HW339">
        <v>44794018</v>
      </c>
      <c r="HX339">
        <v>36385688</v>
      </c>
      <c r="HY339">
        <v>34956222</v>
      </c>
      <c r="HZ339">
        <v>39743985</v>
      </c>
      <c r="IA339">
        <v>40961378</v>
      </c>
      <c r="IB339">
        <v>43477928</v>
      </c>
      <c r="IC339">
        <v>45493242</v>
      </c>
      <c r="ID339">
        <v>31466723</v>
      </c>
      <c r="IE339">
        <v>28584947</v>
      </c>
      <c r="IF339">
        <v>31418744</v>
      </c>
      <c r="IG339">
        <v>44660085</v>
      </c>
      <c r="IH339">
        <v>29967037</v>
      </c>
      <c r="II339">
        <v>34711760</v>
      </c>
      <c r="IJ339">
        <v>45035972</v>
      </c>
      <c r="IK339">
        <v>43161806</v>
      </c>
      <c r="IL339">
        <v>81867386</v>
      </c>
      <c r="IM339">
        <v>46587852</v>
      </c>
      <c r="IN339">
        <v>38570214</v>
      </c>
      <c r="IO339">
        <v>61573394</v>
      </c>
      <c r="IP339">
        <v>41977129</v>
      </c>
      <c r="IQ339">
        <v>34246616</v>
      </c>
      <c r="IR339">
        <v>43385507</v>
      </c>
      <c r="IS339">
        <v>60153144</v>
      </c>
      <c r="IT339">
        <v>64375860</v>
      </c>
      <c r="IU339">
        <v>70069023</v>
      </c>
      <c r="IV339">
        <v>56091067</v>
      </c>
      <c r="IW339">
        <v>48732666</v>
      </c>
      <c r="IX339">
        <v>49952087</v>
      </c>
      <c r="IY339">
        <v>40699130</v>
      </c>
      <c r="IZ339">
        <v>37839898</v>
      </c>
      <c r="JA339">
        <v>42625106</v>
      </c>
      <c r="JB339">
        <v>38964408</v>
      </c>
      <c r="JC339">
        <v>37750651</v>
      </c>
      <c r="JD339">
        <v>39055775</v>
      </c>
      <c r="JE339">
        <v>39924584</v>
      </c>
      <c r="JF339">
        <v>50889131</v>
      </c>
      <c r="JG339">
        <v>53673413</v>
      </c>
      <c r="JH339">
        <v>60067388</v>
      </c>
      <c r="JI339">
        <v>52705747</v>
      </c>
      <c r="JJ339">
        <v>59708283</v>
      </c>
      <c r="JK339">
        <v>48105134</v>
      </c>
      <c r="JL339">
        <v>58227242</v>
      </c>
      <c r="JM339">
        <v>60716541</v>
      </c>
      <c r="JN339">
        <v>52861376</v>
      </c>
      <c r="JO339">
        <v>42717462</v>
      </c>
      <c r="JP339">
        <v>50141493</v>
      </c>
      <c r="JQ339">
        <v>59898653</v>
      </c>
    </row>
    <row r="340" spans="1:277" x14ac:dyDescent="0.25">
      <c r="A340" s="1" t="s">
        <v>171</v>
      </c>
      <c r="B340" t="s">
        <v>1157</v>
      </c>
      <c r="C340" t="s">
        <v>1199</v>
      </c>
      <c r="D340" s="2">
        <f>_xll.BDH(A340, "volume", B340, C340, "Direction", "H", "Period", "M","cols=274;rows=2")</f>
        <v>36556</v>
      </c>
      <c r="E340" s="2">
        <v>36585</v>
      </c>
      <c r="F340" s="2">
        <v>36616</v>
      </c>
      <c r="G340" s="2">
        <v>36644</v>
      </c>
      <c r="H340" s="2">
        <v>36677</v>
      </c>
      <c r="I340" s="2">
        <v>36707</v>
      </c>
      <c r="J340" s="2">
        <v>36738</v>
      </c>
      <c r="K340" s="2">
        <v>36769</v>
      </c>
      <c r="L340" s="2">
        <v>36798</v>
      </c>
      <c r="M340" s="2">
        <v>36830</v>
      </c>
      <c r="N340" s="2">
        <v>36860</v>
      </c>
      <c r="O340" s="2">
        <v>36889</v>
      </c>
      <c r="P340" s="2">
        <v>36922</v>
      </c>
      <c r="Q340" s="2">
        <v>36950</v>
      </c>
      <c r="R340" s="2">
        <v>36980</v>
      </c>
      <c r="S340" s="2">
        <v>37011</v>
      </c>
      <c r="T340" s="2">
        <v>37042</v>
      </c>
      <c r="U340" s="2">
        <v>37071</v>
      </c>
      <c r="V340" s="2">
        <v>37103</v>
      </c>
      <c r="W340" s="2">
        <v>37134</v>
      </c>
      <c r="X340" s="2">
        <v>37162</v>
      </c>
      <c r="Y340" s="2">
        <v>37195</v>
      </c>
      <c r="Z340" s="2">
        <v>37225</v>
      </c>
      <c r="AA340" s="2">
        <v>37256</v>
      </c>
      <c r="AB340" s="2">
        <v>37287</v>
      </c>
      <c r="AC340" s="2">
        <v>37315</v>
      </c>
      <c r="AD340" s="2">
        <v>37344</v>
      </c>
      <c r="AE340" s="2">
        <v>37376</v>
      </c>
      <c r="AF340" s="2">
        <v>37407</v>
      </c>
      <c r="AG340" s="2">
        <v>37435</v>
      </c>
      <c r="AH340" s="2">
        <v>37468</v>
      </c>
      <c r="AI340" s="2">
        <v>37498</v>
      </c>
      <c r="AJ340" s="2">
        <v>37529</v>
      </c>
      <c r="AK340" s="2">
        <v>37560</v>
      </c>
      <c r="AL340" s="2">
        <v>37589</v>
      </c>
      <c r="AM340" s="2">
        <v>37621</v>
      </c>
      <c r="AN340" s="2">
        <v>37652</v>
      </c>
      <c r="AO340" s="2">
        <v>37680</v>
      </c>
      <c r="AP340" s="2">
        <v>37711</v>
      </c>
      <c r="AQ340" s="2">
        <v>37741</v>
      </c>
      <c r="AR340" s="2">
        <v>37771</v>
      </c>
      <c r="AS340" s="2">
        <v>37802</v>
      </c>
      <c r="AT340" s="2">
        <v>37833</v>
      </c>
      <c r="AU340" s="2">
        <v>37862</v>
      </c>
      <c r="AV340" s="2">
        <v>37894</v>
      </c>
      <c r="AW340" s="2">
        <v>37925</v>
      </c>
      <c r="AX340" s="2">
        <v>37953</v>
      </c>
      <c r="AY340" s="2">
        <v>37986</v>
      </c>
      <c r="AZ340" s="2">
        <v>38016</v>
      </c>
      <c r="BA340" s="2">
        <v>38044</v>
      </c>
      <c r="BB340" s="2">
        <v>38077</v>
      </c>
      <c r="BC340" s="2">
        <v>38107</v>
      </c>
      <c r="BD340" s="2">
        <v>38138</v>
      </c>
      <c r="BE340" s="2">
        <v>38168</v>
      </c>
      <c r="BF340" s="2">
        <v>38198</v>
      </c>
      <c r="BG340" s="2">
        <v>38230</v>
      </c>
      <c r="BH340" s="2">
        <v>38260</v>
      </c>
      <c r="BI340" s="2">
        <v>38289</v>
      </c>
      <c r="BJ340" s="2">
        <v>38321</v>
      </c>
      <c r="BK340" s="2">
        <v>38352</v>
      </c>
      <c r="BL340" s="2">
        <v>38383</v>
      </c>
      <c r="BM340" s="2">
        <v>38411</v>
      </c>
      <c r="BN340" s="2">
        <v>38442</v>
      </c>
      <c r="BO340" s="2">
        <v>38471</v>
      </c>
      <c r="BP340" s="2">
        <v>38503</v>
      </c>
      <c r="BQ340" s="2">
        <v>38533</v>
      </c>
      <c r="BR340" s="2">
        <v>38562</v>
      </c>
      <c r="BS340" s="2">
        <v>38595</v>
      </c>
      <c r="BT340" s="2">
        <v>38625</v>
      </c>
      <c r="BU340" s="2">
        <v>38656</v>
      </c>
      <c r="BV340" s="2">
        <v>38686</v>
      </c>
      <c r="BW340" s="2">
        <v>38716</v>
      </c>
      <c r="BX340" s="2">
        <v>38748</v>
      </c>
      <c r="BY340" s="2">
        <v>38776</v>
      </c>
      <c r="BZ340" s="2">
        <v>38807</v>
      </c>
      <c r="CA340" s="2">
        <v>38835</v>
      </c>
      <c r="CB340" s="2">
        <v>38868</v>
      </c>
      <c r="CC340" s="2">
        <v>38898</v>
      </c>
      <c r="CD340" s="2">
        <v>38929</v>
      </c>
      <c r="CE340" s="2">
        <v>38960</v>
      </c>
      <c r="CF340" s="2">
        <v>38989</v>
      </c>
      <c r="CG340" s="2">
        <v>39021</v>
      </c>
      <c r="CH340" s="2">
        <v>39051</v>
      </c>
      <c r="CI340" s="2">
        <v>39080</v>
      </c>
      <c r="CJ340" s="2">
        <v>39113</v>
      </c>
      <c r="CK340" s="2">
        <v>39141</v>
      </c>
      <c r="CL340" s="2">
        <v>39171</v>
      </c>
      <c r="CM340" s="2">
        <v>39202</v>
      </c>
      <c r="CN340" s="2">
        <v>39233</v>
      </c>
      <c r="CO340" s="2">
        <v>39262</v>
      </c>
      <c r="CP340" s="2">
        <v>39294</v>
      </c>
      <c r="CQ340" s="2">
        <v>39325</v>
      </c>
      <c r="CR340" s="2">
        <v>39353</v>
      </c>
      <c r="CS340" s="2">
        <v>39386</v>
      </c>
      <c r="CT340" s="2">
        <v>39416</v>
      </c>
      <c r="CU340" s="2">
        <v>39447</v>
      </c>
      <c r="CV340" s="2">
        <v>39478</v>
      </c>
      <c r="CW340" s="2">
        <v>39507</v>
      </c>
      <c r="CX340" s="2">
        <v>39538</v>
      </c>
      <c r="CY340" s="2">
        <v>39568</v>
      </c>
      <c r="CZ340" s="2">
        <v>39598</v>
      </c>
      <c r="DA340" s="2">
        <v>39629</v>
      </c>
      <c r="DB340" s="2">
        <v>39660</v>
      </c>
      <c r="DC340" s="2">
        <v>39689</v>
      </c>
      <c r="DD340" s="2">
        <v>39721</v>
      </c>
      <c r="DE340" s="2">
        <v>39752</v>
      </c>
      <c r="DF340" s="2">
        <v>39780</v>
      </c>
      <c r="DG340" s="2">
        <v>39813</v>
      </c>
      <c r="DH340" s="2">
        <v>39843</v>
      </c>
      <c r="DI340" s="2">
        <v>39871</v>
      </c>
      <c r="DJ340" s="2">
        <v>39903</v>
      </c>
      <c r="DK340" s="2">
        <v>39933</v>
      </c>
      <c r="DL340" s="2">
        <v>39962</v>
      </c>
      <c r="DM340" s="2">
        <v>39994</v>
      </c>
      <c r="DN340" s="2">
        <v>40025</v>
      </c>
      <c r="DO340" s="2">
        <v>40056</v>
      </c>
      <c r="DP340" s="2">
        <v>40086</v>
      </c>
      <c r="DQ340" s="2">
        <v>40116</v>
      </c>
      <c r="DR340" s="2">
        <v>40147</v>
      </c>
      <c r="DS340" s="2">
        <v>40178</v>
      </c>
      <c r="DT340" s="2">
        <v>40207</v>
      </c>
      <c r="DU340" s="2">
        <v>40235</v>
      </c>
      <c r="DV340" s="2">
        <v>40268</v>
      </c>
      <c r="DW340" s="2">
        <v>40298</v>
      </c>
      <c r="DX340" s="2">
        <v>40329</v>
      </c>
      <c r="DY340" s="2">
        <v>40359</v>
      </c>
      <c r="DZ340" s="2">
        <v>40389</v>
      </c>
      <c r="EA340" s="2">
        <v>40421</v>
      </c>
      <c r="EB340" s="2">
        <v>40451</v>
      </c>
      <c r="EC340" s="2">
        <v>40480</v>
      </c>
      <c r="ED340" s="2">
        <v>40512</v>
      </c>
      <c r="EE340" s="2">
        <v>40543</v>
      </c>
      <c r="EF340" s="2">
        <v>40574</v>
      </c>
      <c r="EG340" s="2">
        <v>40602</v>
      </c>
      <c r="EH340" s="2">
        <v>40633</v>
      </c>
      <c r="EI340" s="2">
        <v>40662</v>
      </c>
      <c r="EJ340" s="2">
        <v>40694</v>
      </c>
      <c r="EK340" s="2">
        <v>40724</v>
      </c>
      <c r="EL340" s="2">
        <v>40753</v>
      </c>
      <c r="EM340" s="2">
        <v>40786</v>
      </c>
      <c r="EN340" s="2">
        <v>40816</v>
      </c>
      <c r="EO340" s="2">
        <v>40847</v>
      </c>
      <c r="EP340" s="2">
        <v>40877</v>
      </c>
      <c r="EQ340" s="2">
        <v>40907</v>
      </c>
      <c r="ER340" s="2">
        <v>40939</v>
      </c>
      <c r="ES340" s="2">
        <v>40968</v>
      </c>
      <c r="ET340" s="2">
        <v>40998</v>
      </c>
      <c r="EU340" s="2">
        <v>41029</v>
      </c>
      <c r="EV340" s="2">
        <v>41060</v>
      </c>
      <c r="EW340" s="2">
        <v>41089</v>
      </c>
      <c r="EX340" s="2">
        <v>41121</v>
      </c>
      <c r="EY340" s="2">
        <v>41152</v>
      </c>
      <c r="EZ340" s="2">
        <v>41180</v>
      </c>
      <c r="FA340" s="2">
        <v>41213</v>
      </c>
      <c r="FB340" s="2">
        <v>41243</v>
      </c>
      <c r="FC340" s="2">
        <v>41274</v>
      </c>
      <c r="FD340" s="2">
        <v>41305</v>
      </c>
      <c r="FE340" s="2">
        <v>41333</v>
      </c>
      <c r="FF340" s="2">
        <v>41362</v>
      </c>
      <c r="FG340" s="2">
        <v>41394</v>
      </c>
      <c r="FH340" s="2">
        <v>41425</v>
      </c>
      <c r="FI340" s="2">
        <v>41453</v>
      </c>
      <c r="FJ340" s="2">
        <v>41486</v>
      </c>
      <c r="FK340" s="2">
        <v>41516</v>
      </c>
      <c r="FL340" s="2">
        <v>41547</v>
      </c>
      <c r="FM340" s="2">
        <v>41578</v>
      </c>
      <c r="FN340" s="2">
        <v>41607</v>
      </c>
      <c r="FO340" s="2">
        <v>41639</v>
      </c>
      <c r="FP340" s="2">
        <v>41670</v>
      </c>
      <c r="FQ340" s="2">
        <v>41698</v>
      </c>
      <c r="FR340" s="2">
        <v>41729</v>
      </c>
      <c r="FS340" s="2">
        <v>41759</v>
      </c>
      <c r="FT340" s="2">
        <v>41789</v>
      </c>
      <c r="FU340" s="2">
        <v>41820</v>
      </c>
      <c r="FV340" s="2">
        <v>41851</v>
      </c>
      <c r="FW340" s="2">
        <v>41880</v>
      </c>
      <c r="FX340" s="2">
        <v>41912</v>
      </c>
      <c r="FY340" s="2">
        <v>41943</v>
      </c>
      <c r="FZ340" s="2">
        <v>41971</v>
      </c>
      <c r="GA340" s="2">
        <v>42004</v>
      </c>
      <c r="GB340" s="2">
        <v>42034</v>
      </c>
      <c r="GC340" s="2">
        <v>42062</v>
      </c>
      <c r="GD340" s="2">
        <v>42094</v>
      </c>
      <c r="GE340" s="2">
        <v>42124</v>
      </c>
      <c r="GF340" s="2">
        <v>42153</v>
      </c>
      <c r="GG340" s="2">
        <v>42185</v>
      </c>
      <c r="GH340" s="2">
        <v>42216</v>
      </c>
      <c r="GI340" s="2">
        <v>42247</v>
      </c>
      <c r="GJ340" s="2">
        <v>42277</v>
      </c>
      <c r="GK340" s="2">
        <v>42307</v>
      </c>
      <c r="GL340" s="2">
        <v>42338</v>
      </c>
      <c r="GM340" s="2">
        <v>42369</v>
      </c>
      <c r="GN340" s="2">
        <v>42398</v>
      </c>
      <c r="GO340" s="2">
        <v>42429</v>
      </c>
      <c r="GP340" s="2">
        <v>42460</v>
      </c>
      <c r="GQ340" s="2">
        <v>42489</v>
      </c>
      <c r="GR340" s="2">
        <v>42521</v>
      </c>
      <c r="GS340" s="2">
        <v>42551</v>
      </c>
      <c r="GT340" s="2">
        <v>42580</v>
      </c>
      <c r="GU340" s="2">
        <v>42613</v>
      </c>
      <c r="GV340" s="2">
        <v>42643</v>
      </c>
      <c r="GW340" s="2">
        <v>42674</v>
      </c>
      <c r="GX340" s="2">
        <v>42704</v>
      </c>
      <c r="GY340" s="2">
        <v>42734</v>
      </c>
      <c r="GZ340" s="2">
        <v>42766</v>
      </c>
      <c r="HA340" s="2">
        <v>42794</v>
      </c>
      <c r="HB340" s="2">
        <v>42825</v>
      </c>
      <c r="HC340" s="2">
        <v>42853</v>
      </c>
      <c r="HD340" s="2">
        <v>42886</v>
      </c>
      <c r="HE340" s="2">
        <v>42916</v>
      </c>
      <c r="HF340" s="2">
        <v>42947</v>
      </c>
      <c r="HG340" s="2">
        <v>42978</v>
      </c>
      <c r="HH340" s="2">
        <v>43007</v>
      </c>
      <c r="HI340" s="2">
        <v>43039</v>
      </c>
      <c r="HJ340" s="2">
        <v>43069</v>
      </c>
      <c r="HK340" s="2">
        <v>43098</v>
      </c>
      <c r="HL340" s="2">
        <v>43131</v>
      </c>
      <c r="HM340" s="2">
        <v>43159</v>
      </c>
      <c r="HN340" s="2">
        <v>43189</v>
      </c>
      <c r="HO340" s="2">
        <v>43220</v>
      </c>
      <c r="HP340" s="2">
        <v>43251</v>
      </c>
      <c r="HQ340" s="2">
        <v>43280</v>
      </c>
      <c r="HR340" s="2">
        <v>43312</v>
      </c>
      <c r="HS340" s="2">
        <v>43343</v>
      </c>
      <c r="HT340" s="2">
        <v>43371</v>
      </c>
      <c r="HU340" s="2">
        <v>43404</v>
      </c>
      <c r="HV340" s="2">
        <v>43434</v>
      </c>
      <c r="HW340" s="2">
        <v>43465</v>
      </c>
      <c r="HX340" s="2">
        <v>43496</v>
      </c>
      <c r="HY340" s="2">
        <v>43524</v>
      </c>
      <c r="HZ340" s="2">
        <v>43553</v>
      </c>
      <c r="IA340" s="2">
        <v>43585</v>
      </c>
      <c r="IB340" s="2">
        <v>43616</v>
      </c>
      <c r="IC340" s="2">
        <v>43644</v>
      </c>
      <c r="ID340" s="2">
        <v>43677</v>
      </c>
      <c r="IE340" s="2">
        <v>43707</v>
      </c>
      <c r="IF340" s="2">
        <v>43738</v>
      </c>
      <c r="IG340" s="2">
        <v>43769</v>
      </c>
      <c r="IH340" s="2">
        <v>43798</v>
      </c>
      <c r="II340" s="2">
        <v>43830</v>
      </c>
      <c r="IJ340" s="2">
        <v>43861</v>
      </c>
      <c r="IK340" s="2">
        <v>43889</v>
      </c>
      <c r="IL340" s="2">
        <v>43921</v>
      </c>
      <c r="IM340" s="2">
        <v>43951</v>
      </c>
      <c r="IN340" s="2">
        <v>43980</v>
      </c>
      <c r="IO340" s="2">
        <v>44012</v>
      </c>
      <c r="IP340" s="2">
        <v>44043</v>
      </c>
      <c r="IQ340" s="2">
        <v>44074</v>
      </c>
      <c r="IR340" s="2">
        <v>44104</v>
      </c>
      <c r="IS340" s="2">
        <v>44134</v>
      </c>
      <c r="IT340" s="2">
        <v>44165</v>
      </c>
      <c r="IU340" s="2">
        <v>44196</v>
      </c>
      <c r="IV340" s="2">
        <v>44225</v>
      </c>
      <c r="IW340" s="2">
        <v>44253</v>
      </c>
      <c r="IX340" s="2">
        <v>44286</v>
      </c>
      <c r="IY340" s="2">
        <v>44316</v>
      </c>
      <c r="IZ340" s="2">
        <v>44347</v>
      </c>
      <c r="JA340" s="2">
        <v>44377</v>
      </c>
      <c r="JB340" s="2">
        <v>44407</v>
      </c>
      <c r="JC340" s="2">
        <v>44439</v>
      </c>
      <c r="JD340" s="2">
        <v>44469</v>
      </c>
      <c r="JE340" s="2">
        <v>44498</v>
      </c>
      <c r="JF340" s="2">
        <v>44530</v>
      </c>
      <c r="JG340" s="2">
        <v>44561</v>
      </c>
      <c r="JH340" s="2">
        <v>44592</v>
      </c>
      <c r="JI340" s="2">
        <v>44620</v>
      </c>
      <c r="JJ340" s="2">
        <v>44651</v>
      </c>
      <c r="JK340" s="2">
        <v>44680</v>
      </c>
      <c r="JL340" s="2">
        <v>44712</v>
      </c>
      <c r="JM340" s="2">
        <v>44742</v>
      </c>
      <c r="JN340" s="2">
        <v>44771</v>
      </c>
      <c r="JO340" s="2">
        <v>44804</v>
      </c>
      <c r="JP340" s="2">
        <v>44834</v>
      </c>
      <c r="JQ340" s="2">
        <v>44865</v>
      </c>
    </row>
    <row r="341" spans="1:277" x14ac:dyDescent="0.25">
      <c r="A341" s="4"/>
      <c r="D341" s="3">
        <v>25816767</v>
      </c>
      <c r="E341">
        <v>29169539</v>
      </c>
      <c r="F341">
        <v>31919845</v>
      </c>
      <c r="G341">
        <v>25095540</v>
      </c>
      <c r="H341">
        <v>21460555</v>
      </c>
      <c r="I341">
        <v>20789888</v>
      </c>
      <c r="J341">
        <v>16499236</v>
      </c>
      <c r="K341">
        <v>17593863</v>
      </c>
      <c r="L341">
        <v>20881760</v>
      </c>
      <c r="M341">
        <v>27122250</v>
      </c>
      <c r="N341">
        <v>22126980</v>
      </c>
      <c r="O341">
        <v>25551820</v>
      </c>
      <c r="P341">
        <v>28628760</v>
      </c>
      <c r="Q341">
        <v>20429120</v>
      </c>
      <c r="R341">
        <v>31971280</v>
      </c>
      <c r="S341">
        <v>24238010</v>
      </c>
      <c r="T341">
        <v>19614970</v>
      </c>
      <c r="U341">
        <v>20273980</v>
      </c>
      <c r="V341">
        <v>20878390</v>
      </c>
      <c r="W341">
        <v>19962240</v>
      </c>
      <c r="X341">
        <v>25532700</v>
      </c>
      <c r="Y341">
        <v>30762000</v>
      </c>
      <c r="Z341">
        <v>22038260</v>
      </c>
      <c r="AA341">
        <v>20351120</v>
      </c>
      <c r="AB341">
        <v>23362980</v>
      </c>
      <c r="AC341">
        <v>27172210</v>
      </c>
      <c r="AD341">
        <v>22883810</v>
      </c>
      <c r="AE341">
        <v>24329300</v>
      </c>
      <c r="AF341">
        <v>23224120</v>
      </c>
      <c r="AG341">
        <v>32327570</v>
      </c>
      <c r="AH341">
        <v>60306000</v>
      </c>
      <c r="AI341">
        <v>34930980</v>
      </c>
      <c r="AJ341">
        <v>38272290</v>
      </c>
      <c r="AK341">
        <v>44363560</v>
      </c>
      <c r="AL341">
        <v>27531720</v>
      </c>
      <c r="AM341">
        <v>23632710</v>
      </c>
      <c r="AN341">
        <v>27295620</v>
      </c>
      <c r="AO341">
        <v>22834860</v>
      </c>
      <c r="AP341">
        <v>27365630</v>
      </c>
      <c r="AQ341">
        <v>26786100</v>
      </c>
      <c r="AR341">
        <v>24054610</v>
      </c>
      <c r="AS341">
        <v>22334040</v>
      </c>
      <c r="AT341">
        <v>24273850</v>
      </c>
      <c r="AU341">
        <v>19634740</v>
      </c>
      <c r="AV341">
        <v>21664470</v>
      </c>
      <c r="AW341">
        <v>22893940</v>
      </c>
      <c r="AX341">
        <v>17923630</v>
      </c>
      <c r="AY341">
        <v>17191780</v>
      </c>
      <c r="AZ341">
        <v>21319460</v>
      </c>
      <c r="BA341">
        <v>18058850</v>
      </c>
      <c r="BB341">
        <v>26800890</v>
      </c>
      <c r="BC341">
        <v>22025910</v>
      </c>
      <c r="BD341">
        <v>22833940</v>
      </c>
      <c r="BE341">
        <v>18750610</v>
      </c>
      <c r="BF341">
        <v>23920660</v>
      </c>
      <c r="BG341">
        <v>17788220</v>
      </c>
      <c r="BH341">
        <v>22276640</v>
      </c>
      <c r="BI341">
        <v>23755060</v>
      </c>
      <c r="BJ341">
        <v>24576340</v>
      </c>
      <c r="BK341">
        <v>22875930</v>
      </c>
      <c r="BL341">
        <v>24511790</v>
      </c>
      <c r="BM341">
        <v>20479040</v>
      </c>
      <c r="BN341">
        <v>29089430</v>
      </c>
      <c r="BO341">
        <v>25638470</v>
      </c>
      <c r="BP341">
        <v>19385330</v>
      </c>
      <c r="BQ341">
        <v>18903050</v>
      </c>
      <c r="BR341">
        <v>27739550</v>
      </c>
      <c r="BS341">
        <v>26395010</v>
      </c>
      <c r="BT341">
        <v>22413710</v>
      </c>
      <c r="BU341">
        <v>23449350</v>
      </c>
      <c r="BV341">
        <v>22626000</v>
      </c>
      <c r="BW341">
        <v>19860000</v>
      </c>
      <c r="BX341">
        <v>23055960</v>
      </c>
      <c r="BY341">
        <v>18463690</v>
      </c>
      <c r="BZ341">
        <v>22154230</v>
      </c>
      <c r="CA341">
        <v>19910940</v>
      </c>
      <c r="CB341">
        <v>23426230</v>
      </c>
      <c r="CC341">
        <v>21752750</v>
      </c>
      <c r="CD341">
        <v>17192620</v>
      </c>
      <c r="CE341">
        <v>14855590</v>
      </c>
      <c r="CF341">
        <v>14593820</v>
      </c>
      <c r="CG341">
        <v>20638850</v>
      </c>
      <c r="CH341">
        <v>15714710</v>
      </c>
      <c r="CI341">
        <v>24428990</v>
      </c>
      <c r="CJ341">
        <v>18970750</v>
      </c>
      <c r="CK341">
        <v>18590860</v>
      </c>
      <c r="CL341">
        <v>25123790</v>
      </c>
      <c r="CM341">
        <v>20450870</v>
      </c>
      <c r="CN341">
        <v>20981060</v>
      </c>
      <c r="CO341">
        <v>21045330</v>
      </c>
      <c r="CP341">
        <v>28259430</v>
      </c>
      <c r="CQ341">
        <v>39365890</v>
      </c>
      <c r="CR341">
        <v>22556360</v>
      </c>
      <c r="CS341">
        <v>37785050</v>
      </c>
      <c r="CT341">
        <v>78416050</v>
      </c>
      <c r="CU341">
        <v>47688390</v>
      </c>
      <c r="CV341">
        <v>79443360</v>
      </c>
      <c r="CW341">
        <v>53141710</v>
      </c>
      <c r="CX341">
        <v>72882430</v>
      </c>
      <c r="CY341">
        <v>49564870</v>
      </c>
      <c r="CZ341">
        <v>39457650</v>
      </c>
      <c r="DA341">
        <v>51980220</v>
      </c>
      <c r="DB341">
        <v>57510500</v>
      </c>
      <c r="DC341">
        <v>27151290</v>
      </c>
      <c r="DD341">
        <v>54155470</v>
      </c>
      <c r="DE341">
        <v>58061320</v>
      </c>
      <c r="DF341">
        <v>70337700</v>
      </c>
      <c r="DG341">
        <v>52246020</v>
      </c>
      <c r="DH341">
        <v>94032900</v>
      </c>
      <c r="DI341">
        <v>122604800</v>
      </c>
      <c r="DJ341">
        <v>311233750</v>
      </c>
      <c r="DK341">
        <v>182730000</v>
      </c>
      <c r="DL341">
        <v>127909830</v>
      </c>
      <c r="DM341">
        <v>80224190</v>
      </c>
      <c r="DN341">
        <v>168666050</v>
      </c>
      <c r="DO341">
        <v>328175000</v>
      </c>
      <c r="DP341">
        <v>279002660</v>
      </c>
      <c r="DQ341">
        <v>157073020</v>
      </c>
      <c r="DR341">
        <v>93578380</v>
      </c>
      <c r="DS341">
        <v>285793730</v>
      </c>
      <c r="DT341">
        <v>174914880</v>
      </c>
      <c r="DU341">
        <v>92232110</v>
      </c>
      <c r="DV341">
        <v>186507500</v>
      </c>
      <c r="DW341">
        <v>223997510</v>
      </c>
      <c r="DX341">
        <v>250108420</v>
      </c>
      <c r="DY341">
        <v>209545530</v>
      </c>
      <c r="DZ341">
        <v>123923010</v>
      </c>
      <c r="EA341">
        <v>106535440</v>
      </c>
      <c r="EB341">
        <v>114699540</v>
      </c>
      <c r="EC341">
        <v>159118781</v>
      </c>
      <c r="ED341">
        <v>145860641</v>
      </c>
      <c r="EE341">
        <v>203567338</v>
      </c>
      <c r="EF341">
        <v>168606262</v>
      </c>
      <c r="EG341">
        <v>117916344</v>
      </c>
      <c r="EH341">
        <v>134840794</v>
      </c>
      <c r="EI341">
        <v>114756196</v>
      </c>
      <c r="EJ341">
        <v>156358699</v>
      </c>
      <c r="EK341">
        <v>213575012</v>
      </c>
      <c r="EL341">
        <v>140319126</v>
      </c>
      <c r="EM341">
        <v>313885908</v>
      </c>
      <c r="EN341">
        <v>189837737</v>
      </c>
      <c r="EO341">
        <v>216277339</v>
      </c>
      <c r="EP341">
        <v>185212423</v>
      </c>
      <c r="EQ341">
        <v>164737321</v>
      </c>
      <c r="ER341">
        <v>160220378</v>
      </c>
      <c r="ES341">
        <v>133704842</v>
      </c>
      <c r="ET341">
        <v>165351737</v>
      </c>
      <c r="EU341">
        <v>123068324</v>
      </c>
      <c r="EV341">
        <v>159166717</v>
      </c>
      <c r="EW341">
        <v>141971001</v>
      </c>
      <c r="EX341">
        <v>118423650</v>
      </c>
      <c r="EY341">
        <v>120607104</v>
      </c>
      <c r="EZ341">
        <v>118304531</v>
      </c>
      <c r="FA341">
        <v>137029517</v>
      </c>
      <c r="FB341">
        <v>131233340</v>
      </c>
      <c r="FC341">
        <v>150771097</v>
      </c>
      <c r="FD341">
        <v>143910439</v>
      </c>
      <c r="FE341">
        <v>96077664</v>
      </c>
      <c r="FF341">
        <v>146758587</v>
      </c>
      <c r="FG341">
        <v>140806412</v>
      </c>
      <c r="FH341">
        <v>136736767</v>
      </c>
      <c r="FI341">
        <v>141448383</v>
      </c>
      <c r="FJ341">
        <v>117790665</v>
      </c>
      <c r="FK341">
        <v>100241136</v>
      </c>
      <c r="FL341">
        <v>109603240</v>
      </c>
      <c r="FM341">
        <v>123212571</v>
      </c>
      <c r="FN341">
        <v>87715717</v>
      </c>
      <c r="FO341">
        <v>93492870</v>
      </c>
      <c r="FP341">
        <v>120717342</v>
      </c>
      <c r="FQ341">
        <v>95117007</v>
      </c>
      <c r="FR341">
        <v>117129528</v>
      </c>
      <c r="FS341">
        <v>106583839</v>
      </c>
      <c r="FT341">
        <v>74960662</v>
      </c>
      <c r="FU341">
        <v>82384771</v>
      </c>
      <c r="FV341">
        <v>85471843</v>
      </c>
      <c r="FW341">
        <v>64549208</v>
      </c>
      <c r="FX341">
        <v>78002055</v>
      </c>
      <c r="FY341">
        <v>112374336</v>
      </c>
      <c r="FZ341">
        <v>54753983</v>
      </c>
      <c r="GA341">
        <v>91628294</v>
      </c>
      <c r="GB341">
        <v>105659623</v>
      </c>
      <c r="GC341">
        <v>76515075</v>
      </c>
      <c r="GD341">
        <v>102474122</v>
      </c>
      <c r="GE341">
        <v>81991802</v>
      </c>
      <c r="GF341">
        <v>71909485</v>
      </c>
      <c r="GG341">
        <v>103711626</v>
      </c>
      <c r="GH341">
        <v>106974490</v>
      </c>
      <c r="GI341">
        <v>112228542</v>
      </c>
      <c r="GJ341">
        <v>124606812</v>
      </c>
      <c r="GK341">
        <v>104120587</v>
      </c>
      <c r="GL341">
        <v>87830526</v>
      </c>
      <c r="GM341">
        <v>106735347</v>
      </c>
      <c r="GN341">
        <v>168233948</v>
      </c>
      <c r="GO341">
        <v>161178194</v>
      </c>
      <c r="GP341">
        <v>130678616</v>
      </c>
      <c r="GQ341">
        <v>128985208</v>
      </c>
      <c r="GR341">
        <v>108630308</v>
      </c>
      <c r="GS341">
        <v>148310293</v>
      </c>
      <c r="GT341">
        <v>118872602</v>
      </c>
      <c r="GU341">
        <v>108690457</v>
      </c>
      <c r="GV341">
        <v>127480737</v>
      </c>
      <c r="GW341">
        <v>104604489</v>
      </c>
      <c r="GX341">
        <v>153970725</v>
      </c>
      <c r="GY341">
        <v>143545151</v>
      </c>
      <c r="GZ341">
        <v>119028387</v>
      </c>
      <c r="HA341">
        <v>96399535</v>
      </c>
      <c r="HB341">
        <v>131314992</v>
      </c>
      <c r="HC341">
        <v>93616374</v>
      </c>
      <c r="HD341">
        <v>108044078</v>
      </c>
      <c r="HE341">
        <v>123870329</v>
      </c>
      <c r="HF341">
        <v>109751468</v>
      </c>
      <c r="HG341">
        <v>122670109</v>
      </c>
      <c r="HH341">
        <v>112001514</v>
      </c>
      <c r="HI341">
        <v>108623588</v>
      </c>
      <c r="HJ341">
        <v>100377552</v>
      </c>
      <c r="HK341">
        <v>118968326</v>
      </c>
      <c r="HL341">
        <v>94841584</v>
      </c>
      <c r="HM341">
        <v>110723441</v>
      </c>
      <c r="HN341">
        <v>116653444</v>
      </c>
      <c r="HO341">
        <v>108531584</v>
      </c>
      <c r="HP341">
        <v>97058785</v>
      </c>
      <c r="HQ341">
        <v>107821391</v>
      </c>
      <c r="HR341">
        <v>98215223</v>
      </c>
      <c r="HS341">
        <v>94113422</v>
      </c>
      <c r="HT341">
        <v>102052803</v>
      </c>
      <c r="HU341">
        <v>143690117</v>
      </c>
      <c r="HV341">
        <v>114967932</v>
      </c>
      <c r="HW341">
        <v>176532689</v>
      </c>
      <c r="HX341">
        <v>140361548</v>
      </c>
      <c r="HY341">
        <v>89121229</v>
      </c>
      <c r="HZ341">
        <v>119137255</v>
      </c>
      <c r="IA341">
        <v>81069520</v>
      </c>
      <c r="IB341">
        <v>93843349</v>
      </c>
      <c r="IC341">
        <v>88758058</v>
      </c>
      <c r="ID341">
        <v>82930050</v>
      </c>
      <c r="IE341">
        <v>118348550</v>
      </c>
      <c r="IF341">
        <v>97243760</v>
      </c>
      <c r="IG341">
        <v>93418292</v>
      </c>
      <c r="IH341">
        <v>72767033</v>
      </c>
      <c r="II341">
        <v>101264914</v>
      </c>
      <c r="IJ341">
        <v>82928639</v>
      </c>
      <c r="IK341">
        <v>104237318</v>
      </c>
      <c r="IL341">
        <v>212469166</v>
      </c>
      <c r="IM341">
        <v>131604071</v>
      </c>
      <c r="IN341">
        <v>102369191</v>
      </c>
      <c r="IO341">
        <v>163732048</v>
      </c>
      <c r="IP341">
        <v>89961156</v>
      </c>
      <c r="IQ341">
        <v>67789257</v>
      </c>
      <c r="IR341">
        <v>114064034</v>
      </c>
      <c r="IS341">
        <v>104798458</v>
      </c>
      <c r="IT341">
        <v>108551325</v>
      </c>
      <c r="IU341">
        <v>90727606</v>
      </c>
      <c r="IV341">
        <v>97749450</v>
      </c>
      <c r="IW341">
        <v>74433642</v>
      </c>
      <c r="IX341">
        <v>111566881</v>
      </c>
      <c r="IY341">
        <v>76240139</v>
      </c>
      <c r="IZ341">
        <v>82316727</v>
      </c>
      <c r="JA341">
        <v>133320420</v>
      </c>
      <c r="JB341">
        <v>96811988</v>
      </c>
      <c r="JC341">
        <v>101928899</v>
      </c>
      <c r="JD341">
        <v>120014576</v>
      </c>
      <c r="JE341">
        <v>85872651</v>
      </c>
      <c r="JF341">
        <v>99067283</v>
      </c>
      <c r="JG341">
        <v>118341233</v>
      </c>
      <c r="JH341">
        <v>116988422</v>
      </c>
      <c r="JI341">
        <v>102605755</v>
      </c>
      <c r="JJ341">
        <v>171578907</v>
      </c>
      <c r="JK341">
        <v>113193767</v>
      </c>
      <c r="JL341">
        <v>132518434</v>
      </c>
      <c r="JM341">
        <v>121669537</v>
      </c>
      <c r="JN341">
        <v>103418059</v>
      </c>
      <c r="JO341">
        <v>87355942</v>
      </c>
      <c r="JP341">
        <v>101026047</v>
      </c>
      <c r="JQ341">
        <v>97622629</v>
      </c>
    </row>
    <row r="342" spans="1:277" x14ac:dyDescent="0.25">
      <c r="A342" s="1" t="s">
        <v>172</v>
      </c>
      <c r="B342" t="s">
        <v>1157</v>
      </c>
      <c r="C342" t="s">
        <v>1198</v>
      </c>
      <c r="D342" s="2">
        <f>_xll.BDH(A342, "volume", B342, C342, "Direction", "H", "Period", "M","cols=100;rows=2")</f>
        <v>36556</v>
      </c>
      <c r="E342" s="2">
        <v>36585</v>
      </c>
      <c r="F342" s="2">
        <v>36616</v>
      </c>
      <c r="G342" s="2">
        <v>36644</v>
      </c>
      <c r="H342" s="2">
        <v>36677</v>
      </c>
      <c r="I342" s="2">
        <v>36707</v>
      </c>
      <c r="J342" s="2">
        <v>36738</v>
      </c>
      <c r="K342" s="2">
        <v>36769</v>
      </c>
      <c r="L342" s="2">
        <v>36798</v>
      </c>
      <c r="M342" s="2">
        <v>36830</v>
      </c>
      <c r="N342" s="2">
        <v>36860</v>
      </c>
      <c r="O342" s="2">
        <v>36889</v>
      </c>
      <c r="P342" s="2">
        <v>36922</v>
      </c>
      <c r="Q342" s="2">
        <v>36950</v>
      </c>
      <c r="R342" s="2">
        <v>36980</v>
      </c>
      <c r="S342" s="2">
        <v>37011</v>
      </c>
      <c r="T342" s="2">
        <v>37042</v>
      </c>
      <c r="U342" s="2">
        <v>37071</v>
      </c>
      <c r="V342" s="2">
        <v>37103</v>
      </c>
      <c r="W342" s="2">
        <v>37134</v>
      </c>
      <c r="X342" s="2">
        <v>37162</v>
      </c>
      <c r="Y342" s="2">
        <v>37195</v>
      </c>
      <c r="Z342" s="2">
        <v>37225</v>
      </c>
      <c r="AA342" s="2">
        <v>37256</v>
      </c>
      <c r="AB342" s="2">
        <v>37287</v>
      </c>
      <c r="AC342" s="2">
        <v>37315</v>
      </c>
      <c r="AD342" s="2">
        <v>37344</v>
      </c>
      <c r="AE342" s="2">
        <v>37376</v>
      </c>
      <c r="AF342" s="2">
        <v>37407</v>
      </c>
      <c r="AG342" s="2">
        <v>37435</v>
      </c>
      <c r="AH342" s="2">
        <v>37468</v>
      </c>
      <c r="AI342" s="2">
        <v>37498</v>
      </c>
      <c r="AJ342" s="2">
        <v>37529</v>
      </c>
      <c r="AK342" s="2">
        <v>37560</v>
      </c>
      <c r="AL342" s="2">
        <v>37589</v>
      </c>
      <c r="AM342" s="2">
        <v>37621</v>
      </c>
      <c r="AN342" s="2">
        <v>37652</v>
      </c>
      <c r="AO342" s="2">
        <v>37680</v>
      </c>
      <c r="AP342" s="2">
        <v>37711</v>
      </c>
      <c r="AQ342" s="2">
        <v>37741</v>
      </c>
      <c r="AR342" s="2">
        <v>37771</v>
      </c>
      <c r="AS342" s="2">
        <v>37802</v>
      </c>
      <c r="AT342" s="2">
        <v>37833</v>
      </c>
      <c r="AU342" s="2">
        <v>37862</v>
      </c>
      <c r="AV342" s="2">
        <v>37894</v>
      </c>
      <c r="AW342" s="2">
        <v>37925</v>
      </c>
      <c r="AX342" s="2">
        <v>37953</v>
      </c>
      <c r="AY342" s="2">
        <v>37986</v>
      </c>
      <c r="AZ342" s="2">
        <v>38016</v>
      </c>
      <c r="BA342" s="2">
        <v>38044</v>
      </c>
      <c r="BB342" s="2">
        <v>38077</v>
      </c>
      <c r="BC342" s="2">
        <v>38107</v>
      </c>
      <c r="BD342" s="2">
        <v>38138</v>
      </c>
      <c r="BE342" s="2">
        <v>38168</v>
      </c>
      <c r="BF342" s="2">
        <v>38198</v>
      </c>
      <c r="BG342" s="2">
        <v>38230</v>
      </c>
      <c r="BH342" s="2">
        <v>38260</v>
      </c>
      <c r="BI342" s="2">
        <v>38289</v>
      </c>
      <c r="BJ342" s="2">
        <v>38321</v>
      </c>
      <c r="BK342" s="2">
        <v>38352</v>
      </c>
      <c r="BL342" s="2">
        <v>38383</v>
      </c>
      <c r="BM342" s="2">
        <v>38411</v>
      </c>
      <c r="BN342" s="2">
        <v>38442</v>
      </c>
      <c r="BO342" s="2">
        <v>38471</v>
      </c>
      <c r="BP342" s="2">
        <v>38503</v>
      </c>
      <c r="BQ342" s="2">
        <v>38533</v>
      </c>
      <c r="BR342" s="2">
        <v>38562</v>
      </c>
      <c r="BS342" s="2">
        <v>38595</v>
      </c>
      <c r="BT342" s="2">
        <v>38625</v>
      </c>
      <c r="BU342" s="2">
        <v>38656</v>
      </c>
      <c r="BV342" s="2">
        <v>38686</v>
      </c>
      <c r="BW342" s="2">
        <v>38716</v>
      </c>
      <c r="BX342" s="2">
        <v>38748</v>
      </c>
      <c r="BY342" s="2">
        <v>38776</v>
      </c>
      <c r="BZ342" s="2">
        <v>38807</v>
      </c>
      <c r="CA342" s="2">
        <v>38835</v>
      </c>
      <c r="CB342" s="2">
        <v>38868</v>
      </c>
      <c r="CC342" s="2">
        <v>38898</v>
      </c>
      <c r="CD342" s="2">
        <v>38929</v>
      </c>
      <c r="CE342" s="2">
        <v>38960</v>
      </c>
      <c r="CF342" s="2">
        <v>38989</v>
      </c>
      <c r="CG342" s="2">
        <v>39021</v>
      </c>
      <c r="CH342" s="2">
        <v>39051</v>
      </c>
      <c r="CI342" s="2">
        <v>39080</v>
      </c>
      <c r="CJ342" s="2">
        <v>39113</v>
      </c>
      <c r="CK342" s="2">
        <v>39141</v>
      </c>
      <c r="CL342" s="2">
        <v>39171</v>
      </c>
      <c r="CM342" s="2">
        <v>39202</v>
      </c>
      <c r="CN342" s="2">
        <v>39233</v>
      </c>
      <c r="CO342" s="2">
        <v>39262</v>
      </c>
      <c r="CP342" s="2">
        <v>39294</v>
      </c>
      <c r="CQ342" s="2">
        <v>39325</v>
      </c>
      <c r="CR342" s="2">
        <v>39353</v>
      </c>
      <c r="CS342" s="2">
        <v>39386</v>
      </c>
      <c r="CT342" s="2">
        <v>39416</v>
      </c>
      <c r="CU342" s="2">
        <v>39447</v>
      </c>
      <c r="CV342" s="2">
        <v>39478</v>
      </c>
      <c r="CW342" s="2">
        <v>39507</v>
      </c>
      <c r="CX342" s="2">
        <v>39538</v>
      </c>
      <c r="CY342" s="2">
        <v>39568</v>
      </c>
    </row>
    <row r="343" spans="1:277" x14ac:dyDescent="0.25">
      <c r="A343" s="4"/>
      <c r="D343" s="3">
        <v>54800000</v>
      </c>
      <c r="E343">
        <v>46462100</v>
      </c>
      <c r="F343">
        <v>62782000</v>
      </c>
      <c r="G343">
        <v>60342400</v>
      </c>
      <c r="H343">
        <v>66113200</v>
      </c>
      <c r="I343">
        <v>55934600</v>
      </c>
      <c r="J343">
        <v>110088700</v>
      </c>
      <c r="K343">
        <v>78534400</v>
      </c>
      <c r="L343">
        <v>61066700</v>
      </c>
      <c r="M343">
        <v>71123900</v>
      </c>
      <c r="N343">
        <v>32540300</v>
      </c>
      <c r="O343">
        <v>60183400</v>
      </c>
      <c r="P343">
        <v>80148500</v>
      </c>
      <c r="Q343">
        <v>41937100</v>
      </c>
      <c r="R343">
        <v>71988000</v>
      </c>
      <c r="S343">
        <v>65370000</v>
      </c>
      <c r="T343">
        <v>66455900</v>
      </c>
      <c r="U343">
        <v>50527500</v>
      </c>
      <c r="V343">
        <v>40451600</v>
      </c>
      <c r="W343">
        <v>28200100</v>
      </c>
      <c r="X343">
        <v>41774000</v>
      </c>
      <c r="Y343">
        <v>50133900</v>
      </c>
      <c r="Z343">
        <v>55275400</v>
      </c>
      <c r="AA343">
        <v>40903500</v>
      </c>
      <c r="AB343">
        <v>63823000</v>
      </c>
      <c r="AC343">
        <v>170117000</v>
      </c>
      <c r="AD343">
        <v>120121600</v>
      </c>
      <c r="AE343">
        <v>96362900</v>
      </c>
      <c r="AF343">
        <v>66474100</v>
      </c>
      <c r="AG343">
        <v>54548100</v>
      </c>
      <c r="AH343">
        <v>115904300</v>
      </c>
      <c r="AI343">
        <v>58786800</v>
      </c>
      <c r="AJ343">
        <v>47373500</v>
      </c>
      <c r="AK343">
        <v>65967300</v>
      </c>
      <c r="AL343">
        <v>51677700</v>
      </c>
      <c r="AM343">
        <v>61744000</v>
      </c>
      <c r="AN343">
        <v>61487600</v>
      </c>
      <c r="AO343">
        <v>34789200</v>
      </c>
      <c r="AP343">
        <v>45491100</v>
      </c>
      <c r="AQ343">
        <v>51089300</v>
      </c>
      <c r="AR343">
        <v>73362000</v>
      </c>
      <c r="AS343">
        <v>45592200</v>
      </c>
      <c r="AT343">
        <v>66102800</v>
      </c>
      <c r="AU343">
        <v>44339400</v>
      </c>
      <c r="AV343">
        <v>48575200</v>
      </c>
      <c r="AW343">
        <v>116171400</v>
      </c>
      <c r="AX343">
        <v>37495400</v>
      </c>
      <c r="AY343">
        <v>48774700</v>
      </c>
      <c r="AZ343">
        <v>60103800</v>
      </c>
      <c r="BA343">
        <v>32039100</v>
      </c>
      <c r="BB343">
        <v>48682200</v>
      </c>
      <c r="BC343">
        <v>63003600</v>
      </c>
      <c r="BD343">
        <v>65066700</v>
      </c>
      <c r="BE343">
        <v>55776700</v>
      </c>
      <c r="BF343">
        <v>64991200</v>
      </c>
      <c r="BG343">
        <v>50501300</v>
      </c>
      <c r="BH343">
        <v>46406800</v>
      </c>
      <c r="BI343">
        <v>38451800</v>
      </c>
      <c r="BJ343">
        <v>35436100</v>
      </c>
      <c r="BK343">
        <v>36376200</v>
      </c>
      <c r="BL343">
        <v>57533700</v>
      </c>
      <c r="BM343">
        <v>50838500</v>
      </c>
      <c r="BN343">
        <v>50385100</v>
      </c>
      <c r="BO343">
        <v>47705700</v>
      </c>
      <c r="BP343">
        <v>39682800</v>
      </c>
      <c r="BQ343">
        <v>43867600</v>
      </c>
      <c r="BR343">
        <v>35010100</v>
      </c>
      <c r="BS343">
        <v>33454200</v>
      </c>
      <c r="BT343">
        <v>42872900</v>
      </c>
      <c r="BU343">
        <v>34694900</v>
      </c>
      <c r="BV343">
        <v>24236600</v>
      </c>
      <c r="BW343">
        <v>23758400</v>
      </c>
      <c r="BX343">
        <v>38170000</v>
      </c>
      <c r="BY343">
        <v>24637800</v>
      </c>
      <c r="BZ343">
        <v>28976400</v>
      </c>
      <c r="CA343">
        <v>33717800</v>
      </c>
      <c r="CB343">
        <v>56951200</v>
      </c>
      <c r="CC343">
        <v>56236600</v>
      </c>
      <c r="CD343">
        <v>32609200</v>
      </c>
      <c r="CE343">
        <v>37012900</v>
      </c>
      <c r="CF343">
        <v>34066900</v>
      </c>
      <c r="CG343">
        <v>27684800</v>
      </c>
      <c r="CH343">
        <v>37474800</v>
      </c>
      <c r="CI343">
        <v>24157000</v>
      </c>
      <c r="CJ343">
        <v>34128800</v>
      </c>
      <c r="CK343">
        <v>25395800</v>
      </c>
      <c r="CL343">
        <v>24319200</v>
      </c>
      <c r="CM343">
        <v>19366400</v>
      </c>
      <c r="CN343">
        <v>39839700</v>
      </c>
      <c r="CO343">
        <v>33274600</v>
      </c>
      <c r="CP343">
        <v>27759700</v>
      </c>
      <c r="CQ343">
        <v>44340200</v>
      </c>
      <c r="CR343">
        <v>27840800</v>
      </c>
      <c r="CS343">
        <v>23706200</v>
      </c>
      <c r="CT343">
        <v>32248100</v>
      </c>
      <c r="CU343">
        <v>29473700</v>
      </c>
      <c r="CV343">
        <v>37680400</v>
      </c>
      <c r="CW343">
        <v>32889900</v>
      </c>
      <c r="CX343">
        <v>25922700</v>
      </c>
      <c r="CY343">
        <v>18396200</v>
      </c>
    </row>
    <row r="344" spans="1:277" x14ac:dyDescent="0.25">
      <c r="A344" s="1" t="s">
        <v>173</v>
      </c>
      <c r="B344" t="s">
        <v>1157</v>
      </c>
      <c r="C344" t="s">
        <v>1199</v>
      </c>
      <c r="D344" s="2">
        <f>_xll.BDH(A344, "volume", B344, C344, "Direction", "H", "Period", "M","cols=274;rows=2")</f>
        <v>36556</v>
      </c>
      <c r="E344" s="2">
        <v>36585</v>
      </c>
      <c r="F344" s="2">
        <v>36616</v>
      </c>
      <c r="G344" s="2">
        <v>36644</v>
      </c>
      <c r="H344" s="2">
        <v>36677</v>
      </c>
      <c r="I344" s="2">
        <v>36707</v>
      </c>
      <c r="J344" s="2">
        <v>36738</v>
      </c>
      <c r="K344" s="2">
        <v>36769</v>
      </c>
      <c r="L344" s="2">
        <v>36798</v>
      </c>
      <c r="M344" s="2">
        <v>36830</v>
      </c>
      <c r="N344" s="2">
        <v>36860</v>
      </c>
      <c r="O344" s="2">
        <v>36889</v>
      </c>
      <c r="P344" s="2">
        <v>36922</v>
      </c>
      <c r="Q344" s="2">
        <v>36950</v>
      </c>
      <c r="R344" s="2">
        <v>36980</v>
      </c>
      <c r="S344" s="2">
        <v>37011</v>
      </c>
      <c r="T344" s="2">
        <v>37042</v>
      </c>
      <c r="U344" s="2">
        <v>37071</v>
      </c>
      <c r="V344" s="2">
        <v>37103</v>
      </c>
      <c r="W344" s="2">
        <v>37134</v>
      </c>
      <c r="X344" s="2">
        <v>37162</v>
      </c>
      <c r="Y344" s="2">
        <v>37195</v>
      </c>
      <c r="Z344" s="2">
        <v>37225</v>
      </c>
      <c r="AA344" s="2">
        <v>37256</v>
      </c>
      <c r="AB344" s="2">
        <v>37287</v>
      </c>
      <c r="AC344" s="2">
        <v>37315</v>
      </c>
      <c r="AD344" s="2">
        <v>37344</v>
      </c>
      <c r="AE344" s="2">
        <v>37376</v>
      </c>
      <c r="AF344" s="2">
        <v>37407</v>
      </c>
      <c r="AG344" s="2">
        <v>37435</v>
      </c>
      <c r="AH344" s="2">
        <v>37468</v>
      </c>
      <c r="AI344" s="2">
        <v>37498</v>
      </c>
      <c r="AJ344" s="2">
        <v>37529</v>
      </c>
      <c r="AK344" s="2">
        <v>37560</v>
      </c>
      <c r="AL344" s="2">
        <v>37589</v>
      </c>
      <c r="AM344" s="2">
        <v>37621</v>
      </c>
      <c r="AN344" s="2">
        <v>37652</v>
      </c>
      <c r="AO344" s="2">
        <v>37680</v>
      </c>
      <c r="AP344" s="2">
        <v>37711</v>
      </c>
      <c r="AQ344" s="2">
        <v>37741</v>
      </c>
      <c r="AR344" s="2">
        <v>37771</v>
      </c>
      <c r="AS344" s="2">
        <v>37802</v>
      </c>
      <c r="AT344" s="2">
        <v>37833</v>
      </c>
      <c r="AU344" s="2">
        <v>37862</v>
      </c>
      <c r="AV344" s="2">
        <v>37894</v>
      </c>
      <c r="AW344" s="2">
        <v>37925</v>
      </c>
      <c r="AX344" s="2">
        <v>37953</v>
      </c>
      <c r="AY344" s="2">
        <v>37986</v>
      </c>
      <c r="AZ344" s="2">
        <v>38016</v>
      </c>
      <c r="BA344" s="2">
        <v>38044</v>
      </c>
      <c r="BB344" s="2">
        <v>38077</v>
      </c>
      <c r="BC344" s="2">
        <v>38107</v>
      </c>
      <c r="BD344" s="2">
        <v>38138</v>
      </c>
      <c r="BE344" s="2">
        <v>38168</v>
      </c>
      <c r="BF344" s="2">
        <v>38198</v>
      </c>
      <c r="BG344" s="2">
        <v>38230</v>
      </c>
      <c r="BH344" s="2">
        <v>38260</v>
      </c>
      <c r="BI344" s="2">
        <v>38289</v>
      </c>
      <c r="BJ344" s="2">
        <v>38321</v>
      </c>
      <c r="BK344" s="2">
        <v>38352</v>
      </c>
      <c r="BL344" s="2">
        <v>38383</v>
      </c>
      <c r="BM344" s="2">
        <v>38411</v>
      </c>
      <c r="BN344" s="2">
        <v>38442</v>
      </c>
      <c r="BO344" s="2">
        <v>38471</v>
      </c>
      <c r="BP344" s="2">
        <v>38503</v>
      </c>
      <c r="BQ344" s="2">
        <v>38533</v>
      </c>
      <c r="BR344" s="2">
        <v>38562</v>
      </c>
      <c r="BS344" s="2">
        <v>38595</v>
      </c>
      <c r="BT344" s="2">
        <v>38625</v>
      </c>
      <c r="BU344" s="2">
        <v>38656</v>
      </c>
      <c r="BV344" s="2">
        <v>38686</v>
      </c>
      <c r="BW344" s="2">
        <v>38716</v>
      </c>
      <c r="BX344" s="2">
        <v>38748</v>
      </c>
      <c r="BY344" s="2">
        <v>38776</v>
      </c>
      <c r="BZ344" s="2">
        <v>38807</v>
      </c>
      <c r="CA344" s="2">
        <v>38835</v>
      </c>
      <c r="CB344" s="2">
        <v>38868</v>
      </c>
      <c r="CC344" s="2">
        <v>38898</v>
      </c>
      <c r="CD344" s="2">
        <v>38929</v>
      </c>
      <c r="CE344" s="2">
        <v>38960</v>
      </c>
      <c r="CF344" s="2">
        <v>38989</v>
      </c>
      <c r="CG344" s="2">
        <v>39021</v>
      </c>
      <c r="CH344" s="2">
        <v>39051</v>
      </c>
      <c r="CI344" s="2">
        <v>39080</v>
      </c>
      <c r="CJ344" s="2">
        <v>39113</v>
      </c>
      <c r="CK344" s="2">
        <v>39141</v>
      </c>
      <c r="CL344" s="2">
        <v>39171</v>
      </c>
      <c r="CM344" s="2">
        <v>39202</v>
      </c>
      <c r="CN344" s="2">
        <v>39233</v>
      </c>
      <c r="CO344" s="2">
        <v>39262</v>
      </c>
      <c r="CP344" s="2">
        <v>39294</v>
      </c>
      <c r="CQ344" s="2">
        <v>39325</v>
      </c>
      <c r="CR344" s="2">
        <v>39353</v>
      </c>
      <c r="CS344" s="2">
        <v>39386</v>
      </c>
      <c r="CT344" s="2">
        <v>39416</v>
      </c>
      <c r="CU344" s="2">
        <v>39447</v>
      </c>
      <c r="CV344" s="2">
        <v>39478</v>
      </c>
      <c r="CW344" s="2">
        <v>39507</v>
      </c>
      <c r="CX344" s="2">
        <v>39538</v>
      </c>
      <c r="CY344" s="2">
        <v>39568</v>
      </c>
      <c r="CZ344" s="2">
        <v>39598</v>
      </c>
      <c r="DA344" s="2">
        <v>39629</v>
      </c>
      <c r="DB344" s="2">
        <v>39660</v>
      </c>
      <c r="DC344" s="2">
        <v>39689</v>
      </c>
      <c r="DD344" s="2">
        <v>39721</v>
      </c>
      <c r="DE344" s="2">
        <v>39752</v>
      </c>
      <c r="DF344" s="2">
        <v>39780</v>
      </c>
      <c r="DG344" s="2">
        <v>39813</v>
      </c>
      <c r="DH344" s="2">
        <v>39843</v>
      </c>
      <c r="DI344" s="2">
        <v>39871</v>
      </c>
      <c r="DJ344" s="2">
        <v>39903</v>
      </c>
      <c r="DK344" s="2">
        <v>39933</v>
      </c>
      <c r="DL344" s="2">
        <v>39962</v>
      </c>
      <c r="DM344" s="2">
        <v>39994</v>
      </c>
      <c r="DN344" s="2">
        <v>40025</v>
      </c>
      <c r="DO344" s="2">
        <v>40056</v>
      </c>
      <c r="DP344" s="2">
        <v>40086</v>
      </c>
      <c r="DQ344" s="2">
        <v>40116</v>
      </c>
      <c r="DR344" s="2">
        <v>40147</v>
      </c>
      <c r="DS344" s="2">
        <v>40178</v>
      </c>
      <c r="DT344" s="2">
        <v>40207</v>
      </c>
      <c r="DU344" s="2">
        <v>40235</v>
      </c>
      <c r="DV344" s="2">
        <v>40268</v>
      </c>
      <c r="DW344" s="2">
        <v>40298</v>
      </c>
      <c r="DX344" s="2">
        <v>40329</v>
      </c>
      <c r="DY344" s="2">
        <v>40359</v>
      </c>
      <c r="DZ344" s="2">
        <v>40389</v>
      </c>
      <c r="EA344" s="2">
        <v>40421</v>
      </c>
      <c r="EB344" s="2">
        <v>40451</v>
      </c>
      <c r="EC344" s="2">
        <v>40480</v>
      </c>
      <c r="ED344" s="2">
        <v>40512</v>
      </c>
      <c r="EE344" s="2">
        <v>40543</v>
      </c>
      <c r="EF344" s="2">
        <v>40574</v>
      </c>
      <c r="EG344" s="2">
        <v>40602</v>
      </c>
      <c r="EH344" s="2">
        <v>40633</v>
      </c>
      <c r="EI344" s="2">
        <v>40662</v>
      </c>
      <c r="EJ344" s="2">
        <v>40694</v>
      </c>
      <c r="EK344" s="2">
        <v>40724</v>
      </c>
      <c r="EL344" s="2">
        <v>40753</v>
      </c>
      <c r="EM344" s="2">
        <v>40786</v>
      </c>
      <c r="EN344" s="2">
        <v>40816</v>
      </c>
      <c r="EO344" s="2">
        <v>40847</v>
      </c>
      <c r="EP344" s="2">
        <v>40877</v>
      </c>
      <c r="EQ344" s="2">
        <v>40907</v>
      </c>
      <c r="ER344" s="2">
        <v>40939</v>
      </c>
      <c r="ES344" s="2">
        <v>40968</v>
      </c>
      <c r="ET344" s="2">
        <v>40998</v>
      </c>
      <c r="EU344" s="2">
        <v>41029</v>
      </c>
      <c r="EV344" s="2">
        <v>41060</v>
      </c>
      <c r="EW344" s="2">
        <v>41089</v>
      </c>
      <c r="EX344" s="2">
        <v>41121</v>
      </c>
      <c r="EY344" s="2">
        <v>41152</v>
      </c>
      <c r="EZ344" s="2">
        <v>41180</v>
      </c>
      <c r="FA344" s="2">
        <v>41213</v>
      </c>
      <c r="FB344" s="2">
        <v>41243</v>
      </c>
      <c r="FC344" s="2">
        <v>41274</v>
      </c>
      <c r="FD344" s="2">
        <v>41305</v>
      </c>
      <c r="FE344" s="2">
        <v>41333</v>
      </c>
      <c r="FF344" s="2">
        <v>41362</v>
      </c>
      <c r="FG344" s="2">
        <v>41394</v>
      </c>
      <c r="FH344" s="2">
        <v>41425</v>
      </c>
      <c r="FI344" s="2">
        <v>41453</v>
      </c>
      <c r="FJ344" s="2">
        <v>41486</v>
      </c>
      <c r="FK344" s="2">
        <v>41516</v>
      </c>
      <c r="FL344" s="2">
        <v>41547</v>
      </c>
      <c r="FM344" s="2">
        <v>41578</v>
      </c>
      <c r="FN344" s="2">
        <v>41607</v>
      </c>
      <c r="FO344" s="2">
        <v>41639</v>
      </c>
      <c r="FP344" s="2">
        <v>41670</v>
      </c>
      <c r="FQ344" s="2">
        <v>41698</v>
      </c>
      <c r="FR344" s="2">
        <v>41729</v>
      </c>
      <c r="FS344" s="2">
        <v>41759</v>
      </c>
      <c r="FT344" s="2">
        <v>41789</v>
      </c>
      <c r="FU344" s="2">
        <v>41820</v>
      </c>
      <c r="FV344" s="2">
        <v>41851</v>
      </c>
      <c r="FW344" s="2">
        <v>41880</v>
      </c>
      <c r="FX344" s="2">
        <v>41912</v>
      </c>
      <c r="FY344" s="2">
        <v>41943</v>
      </c>
      <c r="FZ344" s="2">
        <v>41971</v>
      </c>
      <c r="GA344" s="2">
        <v>42004</v>
      </c>
      <c r="GB344" s="2">
        <v>42034</v>
      </c>
      <c r="GC344" s="2">
        <v>42062</v>
      </c>
      <c r="GD344" s="2">
        <v>42094</v>
      </c>
      <c r="GE344" s="2">
        <v>42124</v>
      </c>
      <c r="GF344" s="2">
        <v>42153</v>
      </c>
      <c r="GG344" s="2">
        <v>42185</v>
      </c>
      <c r="GH344" s="2">
        <v>42216</v>
      </c>
      <c r="GI344" s="2">
        <v>42247</v>
      </c>
      <c r="GJ344" s="2">
        <v>42277</v>
      </c>
      <c r="GK344" s="2">
        <v>42307</v>
      </c>
      <c r="GL344" s="2">
        <v>42338</v>
      </c>
      <c r="GM344" s="2">
        <v>42369</v>
      </c>
      <c r="GN344" s="2">
        <v>42398</v>
      </c>
      <c r="GO344" s="2">
        <v>42429</v>
      </c>
      <c r="GP344" s="2">
        <v>42460</v>
      </c>
      <c r="GQ344" s="2">
        <v>42489</v>
      </c>
      <c r="GR344" s="2">
        <v>42521</v>
      </c>
      <c r="GS344" s="2">
        <v>42551</v>
      </c>
      <c r="GT344" s="2">
        <v>42580</v>
      </c>
      <c r="GU344" s="2">
        <v>42613</v>
      </c>
      <c r="GV344" s="2">
        <v>42643</v>
      </c>
      <c r="GW344" s="2">
        <v>42674</v>
      </c>
      <c r="GX344" s="2">
        <v>42704</v>
      </c>
      <c r="GY344" s="2">
        <v>42734</v>
      </c>
      <c r="GZ344" s="2">
        <v>42766</v>
      </c>
      <c r="HA344" s="2">
        <v>42794</v>
      </c>
      <c r="HB344" s="2">
        <v>42825</v>
      </c>
      <c r="HC344" s="2">
        <v>42853</v>
      </c>
      <c r="HD344" s="2">
        <v>42886</v>
      </c>
      <c r="HE344" s="2">
        <v>42916</v>
      </c>
      <c r="HF344" s="2">
        <v>42947</v>
      </c>
      <c r="HG344" s="2">
        <v>42978</v>
      </c>
      <c r="HH344" s="2">
        <v>43007</v>
      </c>
      <c r="HI344" s="2">
        <v>43039</v>
      </c>
      <c r="HJ344" s="2">
        <v>43069</v>
      </c>
      <c r="HK344" s="2">
        <v>43098</v>
      </c>
      <c r="HL344" s="2">
        <v>43131</v>
      </c>
      <c r="HM344" s="2">
        <v>43159</v>
      </c>
      <c r="HN344" s="2">
        <v>43189</v>
      </c>
      <c r="HO344" s="2">
        <v>43220</v>
      </c>
      <c r="HP344" s="2">
        <v>43251</v>
      </c>
      <c r="HQ344" s="2">
        <v>43280</v>
      </c>
      <c r="HR344" s="2">
        <v>43312</v>
      </c>
      <c r="HS344" s="2">
        <v>43343</v>
      </c>
      <c r="HT344" s="2">
        <v>43371</v>
      </c>
      <c r="HU344" s="2">
        <v>43404</v>
      </c>
      <c r="HV344" s="2">
        <v>43434</v>
      </c>
      <c r="HW344" s="2">
        <v>43465</v>
      </c>
      <c r="HX344" s="2">
        <v>43496</v>
      </c>
      <c r="HY344" s="2">
        <v>43524</v>
      </c>
      <c r="HZ344" s="2">
        <v>43553</v>
      </c>
      <c r="IA344" s="2">
        <v>43585</v>
      </c>
      <c r="IB344" s="2">
        <v>43616</v>
      </c>
      <c r="IC344" s="2">
        <v>43644</v>
      </c>
      <c r="ID344" s="2">
        <v>43677</v>
      </c>
      <c r="IE344" s="2">
        <v>43707</v>
      </c>
      <c r="IF344" s="2">
        <v>43738</v>
      </c>
      <c r="IG344" s="2">
        <v>43769</v>
      </c>
      <c r="IH344" s="2">
        <v>43798</v>
      </c>
      <c r="II344" s="2">
        <v>43830</v>
      </c>
      <c r="IJ344" s="2">
        <v>43861</v>
      </c>
      <c r="IK344" s="2">
        <v>43889</v>
      </c>
      <c r="IL344" s="2">
        <v>43921</v>
      </c>
      <c r="IM344" s="2">
        <v>43951</v>
      </c>
      <c r="IN344" s="2">
        <v>43980</v>
      </c>
      <c r="IO344" s="2">
        <v>44012</v>
      </c>
      <c r="IP344" s="2">
        <v>44043</v>
      </c>
      <c r="IQ344" s="2">
        <v>44074</v>
      </c>
      <c r="IR344" s="2">
        <v>44104</v>
      </c>
      <c r="IS344" s="2">
        <v>44134</v>
      </c>
      <c r="IT344" s="2">
        <v>44165</v>
      </c>
      <c r="IU344" s="2">
        <v>44196</v>
      </c>
      <c r="IV344" s="2">
        <v>44225</v>
      </c>
      <c r="IW344" s="2">
        <v>44253</v>
      </c>
      <c r="IX344" s="2">
        <v>44286</v>
      </c>
      <c r="IY344" s="2">
        <v>44316</v>
      </c>
      <c r="IZ344" s="2">
        <v>44347</v>
      </c>
      <c r="JA344" s="2">
        <v>44377</v>
      </c>
      <c r="JB344" s="2">
        <v>44407</v>
      </c>
      <c r="JC344" s="2">
        <v>44439</v>
      </c>
      <c r="JD344" s="2">
        <v>44469</v>
      </c>
      <c r="JE344" s="2">
        <v>44498</v>
      </c>
      <c r="JF344" s="2">
        <v>44530</v>
      </c>
      <c r="JG344" s="2">
        <v>44561</v>
      </c>
      <c r="JH344" s="2">
        <v>44592</v>
      </c>
      <c r="JI344" s="2">
        <v>44620</v>
      </c>
      <c r="JJ344" s="2">
        <v>44651</v>
      </c>
      <c r="JK344" s="2">
        <v>44680</v>
      </c>
      <c r="JL344" s="2">
        <v>44712</v>
      </c>
      <c r="JM344" s="2">
        <v>44742</v>
      </c>
      <c r="JN344" s="2">
        <v>44771</v>
      </c>
      <c r="JO344" s="2">
        <v>44804</v>
      </c>
      <c r="JP344" s="2">
        <v>44834</v>
      </c>
      <c r="JQ344" s="2">
        <v>44865</v>
      </c>
    </row>
    <row r="345" spans="1:277" x14ac:dyDescent="0.25">
      <c r="A345" s="4"/>
      <c r="D345" s="3">
        <v>22620900</v>
      </c>
      <c r="E345">
        <v>25099900</v>
      </c>
      <c r="F345">
        <v>44848200</v>
      </c>
      <c r="G345">
        <v>19842300</v>
      </c>
      <c r="H345">
        <v>19627300</v>
      </c>
      <c r="I345">
        <v>25572100</v>
      </c>
      <c r="J345">
        <v>18300400</v>
      </c>
      <c r="K345">
        <v>27718400</v>
      </c>
      <c r="L345">
        <v>23693300</v>
      </c>
      <c r="M345">
        <v>23433800</v>
      </c>
      <c r="N345">
        <v>33161700</v>
      </c>
      <c r="O345">
        <v>25259900</v>
      </c>
      <c r="P345">
        <v>27764800</v>
      </c>
      <c r="Q345">
        <v>63562900</v>
      </c>
      <c r="R345">
        <v>44470500</v>
      </c>
      <c r="S345">
        <v>24308400</v>
      </c>
      <c r="T345">
        <v>26562200</v>
      </c>
      <c r="U345">
        <v>24562200</v>
      </c>
      <c r="V345">
        <v>19345600</v>
      </c>
      <c r="W345">
        <v>20554800</v>
      </c>
      <c r="X345">
        <v>21896500</v>
      </c>
      <c r="Y345">
        <v>24615700</v>
      </c>
      <c r="Z345">
        <v>20558300</v>
      </c>
      <c r="AA345">
        <v>21224800</v>
      </c>
      <c r="AB345">
        <v>27740200</v>
      </c>
      <c r="AC345">
        <v>22304700</v>
      </c>
      <c r="AD345">
        <v>28683300</v>
      </c>
      <c r="AE345">
        <v>36786500</v>
      </c>
      <c r="AF345">
        <v>42141300</v>
      </c>
      <c r="AG345">
        <v>30709500</v>
      </c>
      <c r="AH345">
        <v>58026000</v>
      </c>
      <c r="AI345">
        <v>29056800</v>
      </c>
      <c r="AJ345">
        <v>31314100</v>
      </c>
      <c r="AK345">
        <v>37699200</v>
      </c>
      <c r="AL345">
        <v>26391000</v>
      </c>
      <c r="AM345">
        <v>30435100</v>
      </c>
      <c r="AN345">
        <v>26971800</v>
      </c>
      <c r="AO345">
        <v>20749800</v>
      </c>
      <c r="AP345">
        <v>57887400</v>
      </c>
      <c r="AQ345">
        <v>39552300</v>
      </c>
      <c r="AR345">
        <v>34426100</v>
      </c>
      <c r="AS345">
        <v>32897100</v>
      </c>
      <c r="AT345">
        <v>31661900</v>
      </c>
      <c r="AU345">
        <v>25074700</v>
      </c>
      <c r="AV345">
        <v>55111200</v>
      </c>
      <c r="AW345">
        <v>50182800</v>
      </c>
      <c r="AX345">
        <v>22313500</v>
      </c>
      <c r="AY345">
        <v>29639100</v>
      </c>
      <c r="AZ345">
        <v>26460000</v>
      </c>
      <c r="BA345">
        <v>19260200</v>
      </c>
      <c r="BB345">
        <v>26809700</v>
      </c>
      <c r="BC345">
        <v>31003100</v>
      </c>
      <c r="BD345">
        <v>23945200</v>
      </c>
      <c r="BE345">
        <v>23936700</v>
      </c>
      <c r="BF345">
        <v>33884800</v>
      </c>
      <c r="BG345">
        <v>21623100</v>
      </c>
      <c r="BH345">
        <v>25980400</v>
      </c>
      <c r="BI345">
        <v>18146000</v>
      </c>
      <c r="BJ345">
        <v>19814900</v>
      </c>
      <c r="BK345">
        <v>27853900</v>
      </c>
      <c r="BL345">
        <v>28350800</v>
      </c>
      <c r="BM345">
        <v>28597500</v>
      </c>
      <c r="BN345">
        <v>33979800</v>
      </c>
      <c r="BO345">
        <v>24294800</v>
      </c>
      <c r="BP345">
        <v>21329600</v>
      </c>
      <c r="BQ345">
        <v>44931500</v>
      </c>
      <c r="BR345">
        <v>24430700</v>
      </c>
      <c r="BS345">
        <v>25396600</v>
      </c>
      <c r="BT345">
        <v>39778800</v>
      </c>
      <c r="BU345">
        <v>29005900</v>
      </c>
      <c r="BV345">
        <v>34006300</v>
      </c>
      <c r="BW345">
        <v>49986000</v>
      </c>
      <c r="BX345">
        <v>42158300</v>
      </c>
      <c r="BY345">
        <v>29214200</v>
      </c>
      <c r="BZ345">
        <v>71305900</v>
      </c>
      <c r="CA345">
        <v>37297400</v>
      </c>
      <c r="CB345">
        <v>33328500</v>
      </c>
      <c r="CC345">
        <v>31948200</v>
      </c>
      <c r="CD345">
        <v>23712200</v>
      </c>
      <c r="CE345">
        <v>27453200</v>
      </c>
      <c r="CF345">
        <v>33732000</v>
      </c>
      <c r="CG345">
        <v>45340100</v>
      </c>
      <c r="CH345">
        <v>43901400</v>
      </c>
      <c r="CI345">
        <v>41912200</v>
      </c>
      <c r="CJ345">
        <v>46884500</v>
      </c>
      <c r="CK345">
        <v>34591900</v>
      </c>
      <c r="CL345">
        <v>49980200</v>
      </c>
      <c r="CM345">
        <v>46724100</v>
      </c>
      <c r="CN345">
        <v>36090300</v>
      </c>
      <c r="CO345">
        <v>44258000</v>
      </c>
      <c r="CP345">
        <v>42084000</v>
      </c>
      <c r="CQ345">
        <v>34952700</v>
      </c>
      <c r="CR345">
        <v>26458700</v>
      </c>
      <c r="CS345">
        <v>31154800</v>
      </c>
      <c r="CT345">
        <v>27236300</v>
      </c>
      <c r="CU345">
        <v>29181400</v>
      </c>
      <c r="CV345">
        <v>34984300</v>
      </c>
      <c r="CW345">
        <v>24319300</v>
      </c>
      <c r="CX345">
        <v>32287900</v>
      </c>
      <c r="CY345">
        <v>33813900</v>
      </c>
      <c r="CZ345">
        <v>26277800</v>
      </c>
      <c r="DA345">
        <v>32504800</v>
      </c>
      <c r="DB345">
        <v>52993500</v>
      </c>
      <c r="DC345">
        <v>25393100</v>
      </c>
      <c r="DD345">
        <v>35456500</v>
      </c>
      <c r="DE345">
        <v>40370600</v>
      </c>
      <c r="DF345">
        <v>27857400</v>
      </c>
      <c r="DG345">
        <v>33591700</v>
      </c>
      <c r="DH345">
        <v>27511200</v>
      </c>
      <c r="DI345">
        <v>28317700</v>
      </c>
      <c r="DJ345">
        <v>36353800</v>
      </c>
      <c r="DK345">
        <v>30629700</v>
      </c>
      <c r="DL345">
        <v>25823900</v>
      </c>
      <c r="DM345">
        <v>32775400</v>
      </c>
      <c r="DN345">
        <v>29296500</v>
      </c>
      <c r="DO345">
        <v>22801600</v>
      </c>
      <c r="DP345">
        <v>36671100</v>
      </c>
      <c r="DQ345">
        <v>31449900</v>
      </c>
      <c r="DR345">
        <v>21460900</v>
      </c>
      <c r="DS345">
        <v>25059300</v>
      </c>
      <c r="DT345">
        <v>20331600</v>
      </c>
      <c r="DU345">
        <v>24866900</v>
      </c>
      <c r="DV345">
        <v>28903600</v>
      </c>
      <c r="DW345">
        <v>22748300</v>
      </c>
      <c r="DX345">
        <v>30612900</v>
      </c>
      <c r="DY345">
        <v>27892100</v>
      </c>
      <c r="DZ345">
        <v>20214400</v>
      </c>
      <c r="EA345">
        <v>33700900</v>
      </c>
      <c r="EB345">
        <v>25973697</v>
      </c>
      <c r="EC345">
        <v>22691328</v>
      </c>
      <c r="ED345">
        <v>16023626</v>
      </c>
      <c r="EE345">
        <v>16630968</v>
      </c>
      <c r="EF345">
        <v>21918508</v>
      </c>
      <c r="EG345">
        <v>18814111</v>
      </c>
      <c r="EH345">
        <v>22546675</v>
      </c>
      <c r="EI345">
        <v>20001097</v>
      </c>
      <c r="EJ345">
        <v>23492557</v>
      </c>
      <c r="EK345">
        <v>25243472</v>
      </c>
      <c r="EL345">
        <v>19824094</v>
      </c>
      <c r="EM345">
        <v>29876292</v>
      </c>
      <c r="EN345">
        <v>24761186</v>
      </c>
      <c r="EO345">
        <v>18645861</v>
      </c>
      <c r="EP345">
        <v>17151983</v>
      </c>
      <c r="EQ345">
        <v>16312032</v>
      </c>
      <c r="ER345">
        <v>14561266</v>
      </c>
      <c r="ES345">
        <v>15478313</v>
      </c>
      <c r="ET345">
        <v>17541137</v>
      </c>
      <c r="EU345">
        <v>23135133</v>
      </c>
      <c r="EV345">
        <v>18652069</v>
      </c>
      <c r="EW345">
        <v>22088465</v>
      </c>
      <c r="EX345">
        <v>20048376</v>
      </c>
      <c r="EY345">
        <v>14508289</v>
      </c>
      <c r="EZ345">
        <v>17586638</v>
      </c>
      <c r="FA345">
        <v>16479493</v>
      </c>
      <c r="FB345">
        <v>17439136</v>
      </c>
      <c r="FC345">
        <v>16019381</v>
      </c>
      <c r="FD345">
        <v>19719082</v>
      </c>
      <c r="FE345">
        <v>16072770</v>
      </c>
      <c r="FF345">
        <v>13983017</v>
      </c>
      <c r="FG345">
        <v>17831948</v>
      </c>
      <c r="FH345">
        <v>14537948</v>
      </c>
      <c r="FI345">
        <v>20405664</v>
      </c>
      <c r="FJ345">
        <v>17025406</v>
      </c>
      <c r="FK345">
        <v>14764743</v>
      </c>
      <c r="FL345">
        <v>28146943</v>
      </c>
      <c r="FM345">
        <v>20430239</v>
      </c>
      <c r="FN345">
        <v>17472627</v>
      </c>
      <c r="FO345">
        <v>14788928</v>
      </c>
      <c r="FP345">
        <v>14106873</v>
      </c>
      <c r="FQ345">
        <v>18710002</v>
      </c>
      <c r="FR345">
        <v>17877695</v>
      </c>
      <c r="FS345">
        <v>13758057</v>
      </c>
      <c r="FT345">
        <v>11797255</v>
      </c>
      <c r="FU345">
        <v>28433416</v>
      </c>
      <c r="FV345">
        <v>22032095</v>
      </c>
      <c r="FW345">
        <v>14408047</v>
      </c>
      <c r="FX345">
        <v>15274523</v>
      </c>
      <c r="FY345">
        <v>19478759</v>
      </c>
      <c r="FZ345">
        <v>11262415</v>
      </c>
      <c r="GA345">
        <v>15638966</v>
      </c>
      <c r="GB345">
        <v>14059561</v>
      </c>
      <c r="GC345">
        <v>13633374</v>
      </c>
      <c r="GD345">
        <v>15439919</v>
      </c>
      <c r="GE345">
        <v>13786653</v>
      </c>
      <c r="GF345">
        <v>12485298</v>
      </c>
      <c r="GG345">
        <v>22481283</v>
      </c>
      <c r="GH345">
        <v>20612837</v>
      </c>
      <c r="GI345">
        <v>16528008</v>
      </c>
      <c r="GJ345">
        <v>27766207</v>
      </c>
      <c r="GK345">
        <v>20257950</v>
      </c>
      <c r="GL345">
        <v>15877984</v>
      </c>
      <c r="GM345">
        <v>20852771</v>
      </c>
      <c r="GN345">
        <v>20258838</v>
      </c>
      <c r="GO345">
        <v>17582668</v>
      </c>
      <c r="GP345">
        <v>18304580</v>
      </c>
      <c r="GQ345">
        <v>19832432</v>
      </c>
      <c r="GR345">
        <v>14114190</v>
      </c>
      <c r="GS345">
        <v>20433652</v>
      </c>
      <c r="GT345">
        <v>17912463</v>
      </c>
      <c r="GU345">
        <v>14451662</v>
      </c>
      <c r="GV345">
        <v>23711413</v>
      </c>
      <c r="GW345">
        <v>16723048</v>
      </c>
      <c r="GX345">
        <v>24361038</v>
      </c>
      <c r="GY345">
        <v>20631305</v>
      </c>
      <c r="GZ345">
        <v>16841274</v>
      </c>
      <c r="HA345">
        <v>16987905</v>
      </c>
      <c r="HB345">
        <v>23151980</v>
      </c>
      <c r="HC345">
        <v>14094909</v>
      </c>
      <c r="HD345">
        <v>17802904</v>
      </c>
      <c r="HE345">
        <v>30846018</v>
      </c>
      <c r="HF345">
        <v>28885376</v>
      </c>
      <c r="HG345">
        <v>26510540</v>
      </c>
      <c r="HH345">
        <v>23370799</v>
      </c>
      <c r="HI345">
        <v>18048466</v>
      </c>
      <c r="HJ345">
        <v>13721894</v>
      </c>
      <c r="HK345">
        <v>19494463</v>
      </c>
      <c r="HL345">
        <v>19146157</v>
      </c>
      <c r="HM345">
        <v>17902092</v>
      </c>
      <c r="HN345">
        <v>19946286</v>
      </c>
      <c r="HO345">
        <v>16196453</v>
      </c>
      <c r="HP345">
        <v>21280915</v>
      </c>
      <c r="HQ345">
        <v>29178413</v>
      </c>
      <c r="HR345">
        <v>28650654</v>
      </c>
      <c r="HS345">
        <v>25928548</v>
      </c>
      <c r="HT345">
        <v>25446765</v>
      </c>
      <c r="HU345">
        <v>54435926</v>
      </c>
      <c r="HV345">
        <v>40191957</v>
      </c>
      <c r="HW345">
        <v>43299343</v>
      </c>
      <c r="HX345">
        <v>40886732</v>
      </c>
      <c r="HY345">
        <v>37329351</v>
      </c>
      <c r="HZ345">
        <v>42522535</v>
      </c>
      <c r="IA345">
        <v>29926599</v>
      </c>
      <c r="IB345">
        <v>26334121</v>
      </c>
      <c r="IC345">
        <v>27815050</v>
      </c>
      <c r="ID345">
        <v>21237520</v>
      </c>
      <c r="IE345">
        <v>22834756</v>
      </c>
      <c r="IF345">
        <v>26927667</v>
      </c>
      <c r="IG345">
        <v>25652961</v>
      </c>
      <c r="IH345">
        <v>19229399</v>
      </c>
      <c r="II345">
        <v>30969716</v>
      </c>
      <c r="IJ345">
        <v>27602076</v>
      </c>
      <c r="IK345">
        <v>25003754</v>
      </c>
      <c r="IL345">
        <v>41245601</v>
      </c>
      <c r="IM345">
        <v>22135709</v>
      </c>
      <c r="IN345">
        <v>16184465</v>
      </c>
      <c r="IO345">
        <v>28578133</v>
      </c>
      <c r="IP345">
        <v>15980492</v>
      </c>
      <c r="IQ345">
        <v>14133975</v>
      </c>
      <c r="IR345">
        <v>18179275</v>
      </c>
      <c r="IS345">
        <v>14700274</v>
      </c>
      <c r="IT345">
        <v>14247785</v>
      </c>
      <c r="IU345">
        <v>17806975</v>
      </c>
      <c r="IV345">
        <v>19612603</v>
      </c>
      <c r="IW345">
        <v>16510820</v>
      </c>
      <c r="IX345">
        <v>21472832</v>
      </c>
      <c r="IY345">
        <v>16113918</v>
      </c>
      <c r="IZ345">
        <v>15405265</v>
      </c>
      <c r="JA345">
        <v>21317845</v>
      </c>
      <c r="JB345">
        <v>23734790</v>
      </c>
      <c r="JC345">
        <v>18047879</v>
      </c>
      <c r="JD345">
        <v>20577569</v>
      </c>
      <c r="JE345">
        <v>17589475</v>
      </c>
      <c r="JF345">
        <v>24775102</v>
      </c>
      <c r="JG345">
        <v>26006482</v>
      </c>
      <c r="JH345">
        <v>28361035</v>
      </c>
      <c r="JI345">
        <v>17916833</v>
      </c>
      <c r="JJ345">
        <v>41617662</v>
      </c>
      <c r="JK345">
        <v>24791307</v>
      </c>
      <c r="JL345">
        <v>26715384</v>
      </c>
      <c r="JM345">
        <v>24852435</v>
      </c>
      <c r="JN345">
        <v>28212258</v>
      </c>
      <c r="JO345">
        <v>20023094</v>
      </c>
      <c r="JP345">
        <v>24256014</v>
      </c>
      <c r="JQ345">
        <v>25864812</v>
      </c>
    </row>
    <row r="346" spans="1:277" x14ac:dyDescent="0.25">
      <c r="A346" s="1" t="s">
        <v>174</v>
      </c>
      <c r="B346" t="s">
        <v>1157</v>
      </c>
      <c r="C346" t="s">
        <v>1199</v>
      </c>
      <c r="D346" s="2">
        <f>_xll.BDH(A346, "volume", B346, C346, "Direction", "H", "Period", "M","cols=274;rows=2")</f>
        <v>36556</v>
      </c>
      <c r="E346" s="2">
        <v>36585</v>
      </c>
      <c r="F346" s="2">
        <v>36616</v>
      </c>
      <c r="G346" s="2">
        <v>36644</v>
      </c>
      <c r="H346" s="2">
        <v>36677</v>
      </c>
      <c r="I346" s="2">
        <v>36707</v>
      </c>
      <c r="J346" s="2">
        <v>36738</v>
      </c>
      <c r="K346" s="2">
        <v>36769</v>
      </c>
      <c r="L346" s="2">
        <v>36798</v>
      </c>
      <c r="M346" s="2">
        <v>36830</v>
      </c>
      <c r="N346" s="2">
        <v>36860</v>
      </c>
      <c r="O346" s="2">
        <v>36889</v>
      </c>
      <c r="P346" s="2">
        <v>36922</v>
      </c>
      <c r="Q346" s="2">
        <v>36950</v>
      </c>
      <c r="R346" s="2">
        <v>36980</v>
      </c>
      <c r="S346" s="2">
        <v>37011</v>
      </c>
      <c r="T346" s="2">
        <v>37042</v>
      </c>
      <c r="U346" s="2">
        <v>37071</v>
      </c>
      <c r="V346" s="2">
        <v>37103</v>
      </c>
      <c r="W346" s="2">
        <v>37134</v>
      </c>
      <c r="X346" s="2">
        <v>37162</v>
      </c>
      <c r="Y346" s="2">
        <v>37195</v>
      </c>
      <c r="Z346" s="2">
        <v>37225</v>
      </c>
      <c r="AA346" s="2">
        <v>37256</v>
      </c>
      <c r="AB346" s="2">
        <v>37287</v>
      </c>
      <c r="AC346" s="2">
        <v>37315</v>
      </c>
      <c r="AD346" s="2">
        <v>37344</v>
      </c>
      <c r="AE346" s="2">
        <v>37376</v>
      </c>
      <c r="AF346" s="2">
        <v>37407</v>
      </c>
      <c r="AG346" s="2">
        <v>37435</v>
      </c>
      <c r="AH346" s="2">
        <v>37468</v>
      </c>
      <c r="AI346" s="2">
        <v>37498</v>
      </c>
      <c r="AJ346" s="2">
        <v>37529</v>
      </c>
      <c r="AK346" s="2">
        <v>37560</v>
      </c>
      <c r="AL346" s="2">
        <v>37589</v>
      </c>
      <c r="AM346" s="2">
        <v>37621</v>
      </c>
      <c r="AN346" s="2">
        <v>37652</v>
      </c>
      <c r="AO346" s="2">
        <v>37680</v>
      </c>
      <c r="AP346" s="2">
        <v>37711</v>
      </c>
      <c r="AQ346" s="2">
        <v>37741</v>
      </c>
      <c r="AR346" s="2">
        <v>37771</v>
      </c>
      <c r="AS346" s="2">
        <v>37802</v>
      </c>
      <c r="AT346" s="2">
        <v>37833</v>
      </c>
      <c r="AU346" s="2">
        <v>37862</v>
      </c>
      <c r="AV346" s="2">
        <v>37894</v>
      </c>
      <c r="AW346" s="2">
        <v>37925</v>
      </c>
      <c r="AX346" s="2">
        <v>37953</v>
      </c>
      <c r="AY346" s="2">
        <v>37986</v>
      </c>
      <c r="AZ346" s="2">
        <v>38016</v>
      </c>
      <c r="BA346" s="2">
        <v>38044</v>
      </c>
      <c r="BB346" s="2">
        <v>38077</v>
      </c>
      <c r="BC346" s="2">
        <v>38107</v>
      </c>
      <c r="BD346" s="2">
        <v>38138</v>
      </c>
      <c r="BE346" s="2">
        <v>38168</v>
      </c>
      <c r="BF346" s="2">
        <v>38198</v>
      </c>
      <c r="BG346" s="2">
        <v>38230</v>
      </c>
      <c r="BH346" s="2">
        <v>38260</v>
      </c>
      <c r="BI346" s="2">
        <v>38289</v>
      </c>
      <c r="BJ346" s="2">
        <v>38321</v>
      </c>
      <c r="BK346" s="2">
        <v>38352</v>
      </c>
      <c r="BL346" s="2">
        <v>38383</v>
      </c>
      <c r="BM346" s="2">
        <v>38411</v>
      </c>
      <c r="BN346" s="2">
        <v>38442</v>
      </c>
      <c r="BO346" s="2">
        <v>38471</v>
      </c>
      <c r="BP346" s="2">
        <v>38503</v>
      </c>
      <c r="BQ346" s="2">
        <v>38533</v>
      </c>
      <c r="BR346" s="2">
        <v>38562</v>
      </c>
      <c r="BS346" s="2">
        <v>38595</v>
      </c>
      <c r="BT346" s="2">
        <v>38625</v>
      </c>
      <c r="BU346" s="2">
        <v>38656</v>
      </c>
      <c r="BV346" s="2">
        <v>38686</v>
      </c>
      <c r="BW346" s="2">
        <v>38716</v>
      </c>
      <c r="BX346" s="2">
        <v>38748</v>
      </c>
      <c r="BY346" s="2">
        <v>38776</v>
      </c>
      <c r="BZ346" s="2">
        <v>38807</v>
      </c>
      <c r="CA346" s="2">
        <v>38835</v>
      </c>
      <c r="CB346" s="2">
        <v>38868</v>
      </c>
      <c r="CC346" s="2">
        <v>38898</v>
      </c>
      <c r="CD346" s="2">
        <v>38929</v>
      </c>
      <c r="CE346" s="2">
        <v>38960</v>
      </c>
      <c r="CF346" s="2">
        <v>38989</v>
      </c>
      <c r="CG346" s="2">
        <v>39021</v>
      </c>
      <c r="CH346" s="2">
        <v>39051</v>
      </c>
      <c r="CI346" s="2">
        <v>39080</v>
      </c>
      <c r="CJ346" s="2">
        <v>39113</v>
      </c>
      <c r="CK346" s="2">
        <v>39141</v>
      </c>
      <c r="CL346" s="2">
        <v>39171</v>
      </c>
      <c r="CM346" s="2">
        <v>39202</v>
      </c>
      <c r="CN346" s="2">
        <v>39233</v>
      </c>
      <c r="CO346" s="2">
        <v>39262</v>
      </c>
      <c r="CP346" s="2">
        <v>39294</v>
      </c>
      <c r="CQ346" s="2">
        <v>39325</v>
      </c>
      <c r="CR346" s="2">
        <v>39353</v>
      </c>
      <c r="CS346" s="2">
        <v>39386</v>
      </c>
      <c r="CT346" s="2">
        <v>39416</v>
      </c>
      <c r="CU346" s="2">
        <v>39447</v>
      </c>
      <c r="CV346" s="2">
        <v>39478</v>
      </c>
      <c r="CW346" s="2">
        <v>39507</v>
      </c>
      <c r="CX346" s="2">
        <v>39538</v>
      </c>
      <c r="CY346" s="2">
        <v>39568</v>
      </c>
      <c r="CZ346" s="2">
        <v>39598</v>
      </c>
      <c r="DA346" s="2">
        <v>39629</v>
      </c>
      <c r="DB346" s="2">
        <v>39660</v>
      </c>
      <c r="DC346" s="2">
        <v>39689</v>
      </c>
      <c r="DD346" s="2">
        <v>39721</v>
      </c>
      <c r="DE346" s="2">
        <v>39752</v>
      </c>
      <c r="DF346" s="2">
        <v>39780</v>
      </c>
      <c r="DG346" s="2">
        <v>39813</v>
      </c>
      <c r="DH346" s="2">
        <v>39843</v>
      </c>
      <c r="DI346" s="2">
        <v>39871</v>
      </c>
      <c r="DJ346" s="2">
        <v>39903</v>
      </c>
      <c r="DK346" s="2">
        <v>39933</v>
      </c>
      <c r="DL346" s="2">
        <v>39962</v>
      </c>
      <c r="DM346" s="2">
        <v>39994</v>
      </c>
      <c r="DN346" s="2">
        <v>40025</v>
      </c>
      <c r="DO346" s="2">
        <v>40056</v>
      </c>
      <c r="DP346" s="2">
        <v>40086</v>
      </c>
      <c r="DQ346" s="2">
        <v>40116</v>
      </c>
      <c r="DR346" s="2">
        <v>40147</v>
      </c>
      <c r="DS346" s="2">
        <v>40178</v>
      </c>
      <c r="DT346" s="2">
        <v>40207</v>
      </c>
      <c r="DU346" s="2">
        <v>40235</v>
      </c>
      <c r="DV346" s="2">
        <v>40268</v>
      </c>
      <c r="DW346" s="2">
        <v>40298</v>
      </c>
      <c r="DX346" s="2">
        <v>40329</v>
      </c>
      <c r="DY346" s="2">
        <v>40359</v>
      </c>
      <c r="DZ346" s="2">
        <v>40389</v>
      </c>
      <c r="EA346" s="2">
        <v>40421</v>
      </c>
      <c r="EB346" s="2">
        <v>40451</v>
      </c>
      <c r="EC346" s="2">
        <v>40480</v>
      </c>
      <c r="ED346" s="2">
        <v>40512</v>
      </c>
      <c r="EE346" s="2">
        <v>40543</v>
      </c>
      <c r="EF346" s="2">
        <v>40574</v>
      </c>
      <c r="EG346" s="2">
        <v>40602</v>
      </c>
      <c r="EH346" s="2">
        <v>40633</v>
      </c>
      <c r="EI346" s="2">
        <v>40662</v>
      </c>
      <c r="EJ346" s="2">
        <v>40694</v>
      </c>
      <c r="EK346" s="2">
        <v>40724</v>
      </c>
      <c r="EL346" s="2">
        <v>40753</v>
      </c>
      <c r="EM346" s="2">
        <v>40786</v>
      </c>
      <c r="EN346" s="2">
        <v>40816</v>
      </c>
      <c r="EO346" s="2">
        <v>40847</v>
      </c>
      <c r="EP346" s="2">
        <v>40877</v>
      </c>
      <c r="EQ346" s="2">
        <v>40907</v>
      </c>
      <c r="ER346" s="2">
        <v>40939</v>
      </c>
      <c r="ES346" s="2">
        <v>40968</v>
      </c>
      <c r="ET346" s="2">
        <v>40998</v>
      </c>
      <c r="EU346" s="2">
        <v>41029</v>
      </c>
      <c r="EV346" s="2">
        <v>41060</v>
      </c>
      <c r="EW346" s="2">
        <v>41089</v>
      </c>
      <c r="EX346" s="2">
        <v>41121</v>
      </c>
      <c r="EY346" s="2">
        <v>41152</v>
      </c>
      <c r="EZ346" s="2">
        <v>41180</v>
      </c>
      <c r="FA346" s="2">
        <v>41213</v>
      </c>
      <c r="FB346" s="2">
        <v>41243</v>
      </c>
      <c r="FC346" s="2">
        <v>41274</v>
      </c>
      <c r="FD346" s="2">
        <v>41305</v>
      </c>
      <c r="FE346" s="2">
        <v>41333</v>
      </c>
      <c r="FF346" s="2">
        <v>41362</v>
      </c>
      <c r="FG346" s="2">
        <v>41394</v>
      </c>
      <c r="FH346" s="2">
        <v>41425</v>
      </c>
      <c r="FI346" s="2">
        <v>41453</v>
      </c>
      <c r="FJ346" s="2">
        <v>41486</v>
      </c>
      <c r="FK346" s="2">
        <v>41516</v>
      </c>
      <c r="FL346" s="2">
        <v>41547</v>
      </c>
      <c r="FM346" s="2">
        <v>41578</v>
      </c>
      <c r="FN346" s="2">
        <v>41607</v>
      </c>
      <c r="FO346" s="2">
        <v>41639</v>
      </c>
      <c r="FP346" s="2">
        <v>41670</v>
      </c>
      <c r="FQ346" s="2">
        <v>41698</v>
      </c>
      <c r="FR346" s="2">
        <v>41729</v>
      </c>
      <c r="FS346" s="2">
        <v>41759</v>
      </c>
      <c r="FT346" s="2">
        <v>41789</v>
      </c>
      <c r="FU346" s="2">
        <v>41820</v>
      </c>
      <c r="FV346" s="2">
        <v>41851</v>
      </c>
      <c r="FW346" s="2">
        <v>41880</v>
      </c>
      <c r="FX346" s="2">
        <v>41912</v>
      </c>
      <c r="FY346" s="2">
        <v>41943</v>
      </c>
      <c r="FZ346" s="2">
        <v>41971</v>
      </c>
      <c r="GA346" s="2">
        <v>42004</v>
      </c>
      <c r="GB346" s="2">
        <v>42034</v>
      </c>
      <c r="GC346" s="2">
        <v>42062</v>
      </c>
      <c r="GD346" s="2">
        <v>42094</v>
      </c>
      <c r="GE346" s="2">
        <v>42124</v>
      </c>
      <c r="GF346" s="2">
        <v>42153</v>
      </c>
      <c r="GG346" s="2">
        <v>42185</v>
      </c>
      <c r="GH346" s="2">
        <v>42216</v>
      </c>
      <c r="GI346" s="2">
        <v>42247</v>
      </c>
      <c r="GJ346" s="2">
        <v>42277</v>
      </c>
      <c r="GK346" s="2">
        <v>42307</v>
      </c>
      <c r="GL346" s="2">
        <v>42338</v>
      </c>
      <c r="GM346" s="2">
        <v>42369</v>
      </c>
      <c r="GN346" s="2">
        <v>42398</v>
      </c>
      <c r="GO346" s="2">
        <v>42429</v>
      </c>
      <c r="GP346" s="2">
        <v>42460</v>
      </c>
      <c r="GQ346" s="2">
        <v>42489</v>
      </c>
      <c r="GR346" s="2">
        <v>42521</v>
      </c>
      <c r="GS346" s="2">
        <v>42551</v>
      </c>
      <c r="GT346" s="2">
        <v>42580</v>
      </c>
      <c r="GU346" s="2">
        <v>42613</v>
      </c>
      <c r="GV346" s="2">
        <v>42643</v>
      </c>
      <c r="GW346" s="2">
        <v>42674</v>
      </c>
      <c r="GX346" s="2">
        <v>42704</v>
      </c>
      <c r="GY346" s="2">
        <v>42734</v>
      </c>
      <c r="GZ346" s="2">
        <v>42766</v>
      </c>
      <c r="HA346" s="2">
        <v>42794</v>
      </c>
      <c r="HB346" s="2">
        <v>42825</v>
      </c>
      <c r="HC346" s="2">
        <v>42853</v>
      </c>
      <c r="HD346" s="2">
        <v>42886</v>
      </c>
      <c r="HE346" s="2">
        <v>42916</v>
      </c>
      <c r="HF346" s="2">
        <v>42947</v>
      </c>
      <c r="HG346" s="2">
        <v>42978</v>
      </c>
      <c r="HH346" s="2">
        <v>43007</v>
      </c>
      <c r="HI346" s="2">
        <v>43039</v>
      </c>
      <c r="HJ346" s="2">
        <v>43069</v>
      </c>
      <c r="HK346" s="2">
        <v>43098</v>
      </c>
      <c r="HL346" s="2">
        <v>43131</v>
      </c>
      <c r="HM346" s="2">
        <v>43159</v>
      </c>
      <c r="HN346" s="2">
        <v>43189</v>
      </c>
      <c r="HO346" s="2">
        <v>43220</v>
      </c>
      <c r="HP346" s="2">
        <v>43251</v>
      </c>
      <c r="HQ346" s="2">
        <v>43280</v>
      </c>
      <c r="HR346" s="2">
        <v>43312</v>
      </c>
      <c r="HS346" s="2">
        <v>43343</v>
      </c>
      <c r="HT346" s="2">
        <v>43371</v>
      </c>
      <c r="HU346" s="2">
        <v>43404</v>
      </c>
      <c r="HV346" s="2">
        <v>43434</v>
      </c>
      <c r="HW346" s="2">
        <v>43465</v>
      </c>
      <c r="HX346" s="2">
        <v>43496</v>
      </c>
      <c r="HY346" s="2">
        <v>43524</v>
      </c>
      <c r="HZ346" s="2">
        <v>43553</v>
      </c>
      <c r="IA346" s="2">
        <v>43585</v>
      </c>
      <c r="IB346" s="2">
        <v>43616</v>
      </c>
      <c r="IC346" s="2">
        <v>43644</v>
      </c>
      <c r="ID346" s="2">
        <v>43677</v>
      </c>
      <c r="IE346" s="2">
        <v>43707</v>
      </c>
      <c r="IF346" s="2">
        <v>43738</v>
      </c>
      <c r="IG346" s="2">
        <v>43769</v>
      </c>
      <c r="IH346" s="2">
        <v>43798</v>
      </c>
      <c r="II346" s="2">
        <v>43830</v>
      </c>
      <c r="IJ346" s="2">
        <v>43861</v>
      </c>
      <c r="IK346" s="2">
        <v>43889</v>
      </c>
      <c r="IL346" s="2">
        <v>43921</v>
      </c>
      <c r="IM346" s="2">
        <v>43951</v>
      </c>
      <c r="IN346" s="2">
        <v>43980</v>
      </c>
      <c r="IO346" s="2">
        <v>44012</v>
      </c>
      <c r="IP346" s="2">
        <v>44043</v>
      </c>
      <c r="IQ346" s="2">
        <v>44074</v>
      </c>
      <c r="IR346" s="2">
        <v>44104</v>
      </c>
      <c r="IS346" s="2">
        <v>44134</v>
      </c>
      <c r="IT346" s="2">
        <v>44165</v>
      </c>
      <c r="IU346" s="2">
        <v>44196</v>
      </c>
      <c r="IV346" s="2">
        <v>44225</v>
      </c>
      <c r="IW346" s="2">
        <v>44253</v>
      </c>
      <c r="IX346" s="2">
        <v>44286</v>
      </c>
      <c r="IY346" s="2">
        <v>44316</v>
      </c>
      <c r="IZ346" s="2">
        <v>44347</v>
      </c>
      <c r="JA346" s="2">
        <v>44377</v>
      </c>
      <c r="JB346" s="2">
        <v>44407</v>
      </c>
      <c r="JC346" s="2">
        <v>44439</v>
      </c>
      <c r="JD346" s="2">
        <v>44469</v>
      </c>
      <c r="JE346" s="2">
        <v>44498</v>
      </c>
      <c r="JF346" s="2">
        <v>44530</v>
      </c>
      <c r="JG346" s="2">
        <v>44561</v>
      </c>
      <c r="JH346" s="2">
        <v>44592</v>
      </c>
      <c r="JI346" s="2">
        <v>44620</v>
      </c>
      <c r="JJ346" s="2">
        <v>44651</v>
      </c>
      <c r="JK346" s="2">
        <v>44680</v>
      </c>
      <c r="JL346" s="2">
        <v>44712</v>
      </c>
      <c r="JM346" s="2">
        <v>44742</v>
      </c>
      <c r="JN346" s="2">
        <v>44771</v>
      </c>
      <c r="JO346" s="2">
        <v>44804</v>
      </c>
      <c r="JP346" s="2">
        <v>44834</v>
      </c>
      <c r="JQ346" s="2">
        <v>44865</v>
      </c>
    </row>
    <row r="347" spans="1:277" x14ac:dyDescent="0.25">
      <c r="A347" s="4"/>
      <c r="D347" s="3">
        <v>40028100</v>
      </c>
      <c r="E347">
        <v>29056950</v>
      </c>
      <c r="F347">
        <v>47137650</v>
      </c>
      <c r="G347">
        <v>29027250</v>
      </c>
      <c r="H347">
        <v>29763300</v>
      </c>
      <c r="I347">
        <v>32858700</v>
      </c>
      <c r="J347">
        <v>25670400</v>
      </c>
      <c r="K347">
        <v>26265000</v>
      </c>
      <c r="L347">
        <v>31614150</v>
      </c>
      <c r="M347">
        <v>36600300</v>
      </c>
      <c r="N347">
        <v>35071500</v>
      </c>
      <c r="O347">
        <v>43334700</v>
      </c>
      <c r="P347">
        <v>42528900</v>
      </c>
      <c r="Q347">
        <v>33047250</v>
      </c>
      <c r="R347">
        <v>45408000</v>
      </c>
      <c r="S347">
        <v>34985900</v>
      </c>
      <c r="T347">
        <v>31668600</v>
      </c>
      <c r="U347">
        <v>38234300</v>
      </c>
      <c r="V347">
        <v>29962100</v>
      </c>
      <c r="W347">
        <v>23566100</v>
      </c>
      <c r="X347">
        <v>25374100</v>
      </c>
      <c r="Y347">
        <v>43529700</v>
      </c>
      <c r="Z347">
        <v>62525500</v>
      </c>
      <c r="AA347">
        <v>31250900</v>
      </c>
      <c r="AB347">
        <v>47663100</v>
      </c>
      <c r="AC347">
        <v>26885700</v>
      </c>
      <c r="AD347">
        <v>30787000</v>
      </c>
      <c r="AE347">
        <v>38680300</v>
      </c>
      <c r="AF347">
        <v>27100000</v>
      </c>
      <c r="AG347">
        <v>41385400</v>
      </c>
      <c r="AH347">
        <v>74189700</v>
      </c>
      <c r="AI347">
        <v>45796400</v>
      </c>
      <c r="AJ347">
        <v>43730800</v>
      </c>
      <c r="AK347">
        <v>60039300</v>
      </c>
      <c r="AL347">
        <v>64210100</v>
      </c>
      <c r="AM347">
        <v>47763700</v>
      </c>
      <c r="AN347">
        <v>51542800</v>
      </c>
      <c r="AO347">
        <v>53195500</v>
      </c>
      <c r="AP347">
        <v>61544200</v>
      </c>
      <c r="AQ347">
        <v>67581600</v>
      </c>
      <c r="AR347">
        <v>49509100</v>
      </c>
      <c r="AS347">
        <v>55678900</v>
      </c>
      <c r="AT347">
        <v>57107900</v>
      </c>
      <c r="AU347">
        <v>71644600</v>
      </c>
      <c r="AV347">
        <v>35727500</v>
      </c>
      <c r="AW347">
        <v>45052900</v>
      </c>
      <c r="AX347">
        <v>31461800</v>
      </c>
      <c r="AY347">
        <v>34817300</v>
      </c>
      <c r="AZ347">
        <v>50729500</v>
      </c>
      <c r="BA347">
        <v>24570600</v>
      </c>
      <c r="BB347">
        <v>37124100</v>
      </c>
      <c r="BC347">
        <v>34532700</v>
      </c>
      <c r="BD347">
        <v>45024700</v>
      </c>
      <c r="BE347">
        <v>23778700</v>
      </c>
      <c r="BF347">
        <v>113558300</v>
      </c>
      <c r="BG347">
        <v>46743500</v>
      </c>
      <c r="BH347">
        <v>51655600</v>
      </c>
      <c r="BI347">
        <v>61152100</v>
      </c>
      <c r="BJ347">
        <v>38744200</v>
      </c>
      <c r="BK347">
        <v>38232900</v>
      </c>
      <c r="BL347">
        <v>30562900</v>
      </c>
      <c r="BM347">
        <v>37850400</v>
      </c>
      <c r="BN347">
        <v>32969200</v>
      </c>
      <c r="BO347">
        <v>33239400</v>
      </c>
      <c r="BP347">
        <v>25446500</v>
      </c>
      <c r="BQ347">
        <v>38955700</v>
      </c>
      <c r="BR347">
        <v>31228800</v>
      </c>
      <c r="BS347">
        <v>25788100</v>
      </c>
      <c r="BT347">
        <v>37543800</v>
      </c>
      <c r="BU347">
        <v>29473900</v>
      </c>
      <c r="BV347">
        <v>34815600</v>
      </c>
      <c r="BW347">
        <v>32435800</v>
      </c>
      <c r="BX347">
        <v>30076000</v>
      </c>
      <c r="BY347">
        <v>19860800</v>
      </c>
      <c r="BZ347">
        <v>25521400</v>
      </c>
      <c r="CA347">
        <v>26055000</v>
      </c>
      <c r="CB347">
        <v>26776400</v>
      </c>
      <c r="CC347">
        <v>27446300</v>
      </c>
      <c r="CD347">
        <v>21139900</v>
      </c>
      <c r="CE347">
        <v>19205200</v>
      </c>
      <c r="CF347">
        <v>21317800</v>
      </c>
      <c r="CG347">
        <v>21120400</v>
      </c>
      <c r="CH347">
        <v>25589600</v>
      </c>
      <c r="CI347">
        <v>19920200</v>
      </c>
      <c r="CJ347">
        <v>31389000</v>
      </c>
      <c r="CK347">
        <v>18126000</v>
      </c>
      <c r="CL347">
        <v>24446800</v>
      </c>
      <c r="CM347">
        <v>28304800</v>
      </c>
      <c r="CN347">
        <v>22661200</v>
      </c>
      <c r="CO347">
        <v>25171000</v>
      </c>
      <c r="CP347">
        <v>21877000</v>
      </c>
      <c r="CQ347">
        <v>25368500</v>
      </c>
      <c r="CR347">
        <v>25199600</v>
      </c>
      <c r="CS347">
        <v>23995600</v>
      </c>
      <c r="CT347">
        <v>28346600</v>
      </c>
      <c r="CU347">
        <v>16838500</v>
      </c>
      <c r="CV347">
        <v>31733100</v>
      </c>
      <c r="CW347">
        <v>19089500</v>
      </c>
      <c r="CX347">
        <v>25680300</v>
      </c>
      <c r="CY347">
        <v>15677200</v>
      </c>
      <c r="CZ347">
        <v>13005400</v>
      </c>
      <c r="DA347">
        <v>14657200</v>
      </c>
      <c r="DB347">
        <v>14663300</v>
      </c>
      <c r="DC347">
        <v>14784700</v>
      </c>
      <c r="DD347">
        <v>18143500</v>
      </c>
      <c r="DE347">
        <v>24657300</v>
      </c>
      <c r="DF347">
        <v>21038800</v>
      </c>
      <c r="DG347">
        <v>17259700</v>
      </c>
      <c r="DH347">
        <v>17853800</v>
      </c>
      <c r="DI347">
        <v>15911200</v>
      </c>
      <c r="DJ347">
        <v>22706100</v>
      </c>
      <c r="DK347">
        <v>14951300</v>
      </c>
      <c r="DL347">
        <v>12458400</v>
      </c>
      <c r="DM347">
        <v>26730900</v>
      </c>
      <c r="DN347">
        <v>20328300</v>
      </c>
      <c r="DO347">
        <v>27236700</v>
      </c>
      <c r="DP347">
        <v>35164400</v>
      </c>
      <c r="DQ347">
        <v>24104800</v>
      </c>
      <c r="DR347">
        <v>19063800</v>
      </c>
      <c r="DS347">
        <v>23526500</v>
      </c>
      <c r="DT347">
        <v>25710300</v>
      </c>
      <c r="DU347">
        <v>20290000</v>
      </c>
      <c r="DV347">
        <v>24395100</v>
      </c>
      <c r="DW347">
        <v>20625300</v>
      </c>
      <c r="DX347">
        <v>26510300</v>
      </c>
      <c r="DY347">
        <v>30231800</v>
      </c>
      <c r="DZ347">
        <v>31750400</v>
      </c>
      <c r="EA347">
        <v>22682700</v>
      </c>
      <c r="EB347">
        <v>17867191</v>
      </c>
      <c r="EC347">
        <v>20921811</v>
      </c>
      <c r="ED347">
        <v>17972607</v>
      </c>
      <c r="EE347">
        <v>17825877</v>
      </c>
      <c r="EF347">
        <v>18525236</v>
      </c>
      <c r="EG347">
        <v>13589527</v>
      </c>
      <c r="EH347">
        <v>16940352</v>
      </c>
      <c r="EI347">
        <v>15144457</v>
      </c>
      <c r="EJ347">
        <v>15424125</v>
      </c>
      <c r="EK347">
        <v>16191857</v>
      </c>
      <c r="EL347">
        <v>18396495</v>
      </c>
      <c r="EM347">
        <v>28928049</v>
      </c>
      <c r="EN347">
        <v>22739199</v>
      </c>
      <c r="EO347">
        <v>19025712</v>
      </c>
      <c r="EP347">
        <v>15470076</v>
      </c>
      <c r="EQ347">
        <v>17035664</v>
      </c>
      <c r="ER347">
        <v>13603086</v>
      </c>
      <c r="ES347">
        <v>12997450</v>
      </c>
      <c r="ET347">
        <v>14793251</v>
      </c>
      <c r="EU347">
        <v>14362449</v>
      </c>
      <c r="EV347">
        <v>15475058</v>
      </c>
      <c r="EW347">
        <v>15029448</v>
      </c>
      <c r="EX347">
        <v>17695472</v>
      </c>
      <c r="EY347">
        <v>15028459</v>
      </c>
      <c r="EZ347">
        <v>16696105</v>
      </c>
      <c r="FA347">
        <v>14078395</v>
      </c>
      <c r="FB347">
        <v>12696153</v>
      </c>
      <c r="FC347">
        <v>10716630</v>
      </c>
      <c r="FD347">
        <v>12601667</v>
      </c>
      <c r="FE347">
        <v>13973930</v>
      </c>
      <c r="FF347">
        <v>18157447</v>
      </c>
      <c r="FG347">
        <v>17208332</v>
      </c>
      <c r="FH347">
        <v>16315566</v>
      </c>
      <c r="FI347">
        <v>18293927</v>
      </c>
      <c r="FJ347">
        <v>12906396</v>
      </c>
      <c r="FK347">
        <v>11214444</v>
      </c>
      <c r="FL347">
        <v>11265888</v>
      </c>
      <c r="FM347">
        <v>17159736</v>
      </c>
      <c r="FN347">
        <v>15993998</v>
      </c>
      <c r="FO347">
        <v>12979188</v>
      </c>
      <c r="FP347">
        <v>14262981</v>
      </c>
      <c r="FQ347">
        <v>10454938</v>
      </c>
      <c r="FR347">
        <v>10707111</v>
      </c>
      <c r="FS347">
        <v>10769805</v>
      </c>
      <c r="FT347">
        <v>11856650</v>
      </c>
      <c r="FU347">
        <v>11626608</v>
      </c>
      <c r="FV347">
        <v>10214788</v>
      </c>
      <c r="FW347">
        <v>10529111</v>
      </c>
      <c r="FX347">
        <v>11014220</v>
      </c>
      <c r="FY347">
        <v>14179435</v>
      </c>
      <c r="FZ347">
        <v>8504882</v>
      </c>
      <c r="GA347">
        <v>9530499</v>
      </c>
      <c r="GB347">
        <v>10677578</v>
      </c>
      <c r="GC347">
        <v>9068354</v>
      </c>
      <c r="GD347">
        <v>11341825</v>
      </c>
      <c r="GE347">
        <v>11097585</v>
      </c>
      <c r="GF347">
        <v>13238618</v>
      </c>
      <c r="GG347">
        <v>18389340</v>
      </c>
      <c r="GH347">
        <v>16694486</v>
      </c>
      <c r="GI347">
        <v>17603675</v>
      </c>
      <c r="GJ347">
        <v>16213649</v>
      </c>
      <c r="GK347">
        <v>17000506</v>
      </c>
      <c r="GL347">
        <v>11512681</v>
      </c>
      <c r="GM347">
        <v>10907487</v>
      </c>
      <c r="GN347">
        <v>16566285</v>
      </c>
      <c r="GO347">
        <v>14276765</v>
      </c>
      <c r="GP347">
        <v>11060840</v>
      </c>
      <c r="GQ347">
        <v>12361390</v>
      </c>
      <c r="GR347">
        <v>16757733</v>
      </c>
      <c r="GS347">
        <v>15737874</v>
      </c>
      <c r="GT347">
        <v>13597842</v>
      </c>
      <c r="GU347">
        <v>11760031</v>
      </c>
      <c r="GV347">
        <v>16330598</v>
      </c>
      <c r="GW347">
        <v>14660304</v>
      </c>
      <c r="GX347">
        <v>22080331</v>
      </c>
      <c r="GY347">
        <v>15245033</v>
      </c>
      <c r="GZ347">
        <v>13178442</v>
      </c>
      <c r="HA347">
        <v>11946248</v>
      </c>
      <c r="HB347">
        <v>11921370</v>
      </c>
      <c r="HC347">
        <v>13033851</v>
      </c>
      <c r="HD347">
        <v>12567811</v>
      </c>
      <c r="HE347">
        <v>15174879</v>
      </c>
      <c r="HF347">
        <v>8573915</v>
      </c>
      <c r="HG347">
        <v>13508309</v>
      </c>
      <c r="HH347">
        <v>11272543</v>
      </c>
      <c r="HI347">
        <v>17020168</v>
      </c>
      <c r="HJ347">
        <v>18894408</v>
      </c>
      <c r="HK347">
        <v>18511411</v>
      </c>
      <c r="HL347">
        <v>16345777</v>
      </c>
      <c r="HM347">
        <v>14880959</v>
      </c>
      <c r="HN347">
        <v>16516259</v>
      </c>
      <c r="HO347">
        <v>12250679</v>
      </c>
      <c r="HP347">
        <v>19370607</v>
      </c>
      <c r="HQ347">
        <v>15239506</v>
      </c>
      <c r="HR347">
        <v>18043966</v>
      </c>
      <c r="HS347">
        <v>15965629</v>
      </c>
      <c r="HT347">
        <v>18757800</v>
      </c>
      <c r="HU347">
        <v>25999608</v>
      </c>
      <c r="HV347">
        <v>17777121</v>
      </c>
      <c r="HW347">
        <v>19462634</v>
      </c>
      <c r="HX347">
        <v>14858626</v>
      </c>
      <c r="HY347">
        <v>14664616</v>
      </c>
      <c r="HZ347">
        <v>22189062</v>
      </c>
      <c r="IA347">
        <v>17808518</v>
      </c>
      <c r="IB347">
        <v>15154023</v>
      </c>
      <c r="IC347">
        <v>14896152</v>
      </c>
      <c r="ID347">
        <v>17194020</v>
      </c>
      <c r="IE347">
        <v>17244870</v>
      </c>
      <c r="IF347">
        <v>15774716</v>
      </c>
      <c r="IG347">
        <v>16774984</v>
      </c>
      <c r="IH347">
        <v>16228475</v>
      </c>
      <c r="II347">
        <v>14909114</v>
      </c>
      <c r="IJ347">
        <v>20255183</v>
      </c>
      <c r="IK347">
        <v>19548819</v>
      </c>
      <c r="IL347">
        <v>23580905</v>
      </c>
      <c r="IM347">
        <v>16823390</v>
      </c>
      <c r="IN347">
        <v>13625012</v>
      </c>
      <c r="IO347">
        <v>17421343</v>
      </c>
      <c r="IP347">
        <v>12844109</v>
      </c>
      <c r="IQ347">
        <v>10866791</v>
      </c>
      <c r="IR347">
        <v>17096846</v>
      </c>
      <c r="IS347">
        <v>13164206</v>
      </c>
      <c r="IT347">
        <v>15519502</v>
      </c>
      <c r="IU347">
        <v>12079427</v>
      </c>
      <c r="IV347">
        <v>11789111</v>
      </c>
      <c r="IW347">
        <v>11908547</v>
      </c>
      <c r="IX347">
        <v>15124027</v>
      </c>
      <c r="IY347">
        <v>10974531</v>
      </c>
      <c r="IZ347">
        <v>15073259</v>
      </c>
      <c r="JA347">
        <v>19053560</v>
      </c>
      <c r="JB347">
        <v>14073782</v>
      </c>
      <c r="JC347">
        <v>18560732</v>
      </c>
      <c r="JD347">
        <v>23732503</v>
      </c>
      <c r="JE347">
        <v>27709909</v>
      </c>
      <c r="JF347">
        <v>23940940</v>
      </c>
      <c r="JG347">
        <v>23386987</v>
      </c>
      <c r="JH347">
        <v>22759195</v>
      </c>
      <c r="JI347">
        <v>18569413</v>
      </c>
      <c r="JJ347">
        <v>24622808</v>
      </c>
      <c r="JK347">
        <v>20992826</v>
      </c>
      <c r="JL347">
        <v>17677854</v>
      </c>
      <c r="JM347">
        <v>17751424</v>
      </c>
      <c r="JN347">
        <v>15866330</v>
      </c>
      <c r="JO347">
        <v>20531225</v>
      </c>
      <c r="JP347">
        <v>23034467</v>
      </c>
      <c r="JQ347">
        <v>21685352</v>
      </c>
    </row>
    <row r="348" spans="1:277" x14ac:dyDescent="0.25">
      <c r="A348" s="1" t="s">
        <v>175</v>
      </c>
      <c r="B348" t="s">
        <v>1157</v>
      </c>
      <c r="C348" t="s">
        <v>1183</v>
      </c>
      <c r="D348" s="2">
        <f>_xll.BDH(A348, "volume", B348, C348, "Direction", "H", "Period", "M","cols=84;rows=2")</f>
        <v>36556</v>
      </c>
      <c r="E348" s="2">
        <v>36585</v>
      </c>
      <c r="F348" s="2">
        <v>36616</v>
      </c>
      <c r="G348" s="2">
        <v>36644</v>
      </c>
      <c r="H348" s="2">
        <v>36677</v>
      </c>
      <c r="I348" s="2">
        <v>36707</v>
      </c>
      <c r="J348" s="2">
        <v>36738</v>
      </c>
      <c r="K348" s="2">
        <v>36769</v>
      </c>
      <c r="L348" s="2">
        <v>36798</v>
      </c>
      <c r="M348" s="2">
        <v>36830</v>
      </c>
      <c r="N348" s="2">
        <v>36860</v>
      </c>
      <c r="O348" s="2">
        <v>36889</v>
      </c>
      <c r="P348" s="2">
        <v>36922</v>
      </c>
      <c r="Q348" s="2">
        <v>36950</v>
      </c>
      <c r="R348" s="2">
        <v>36980</v>
      </c>
      <c r="S348" s="2">
        <v>37011</v>
      </c>
      <c r="T348" s="2">
        <v>37042</v>
      </c>
      <c r="U348" s="2">
        <v>37071</v>
      </c>
      <c r="V348" s="2">
        <v>37103</v>
      </c>
      <c r="W348" s="2">
        <v>37134</v>
      </c>
      <c r="X348" s="2">
        <v>37162</v>
      </c>
      <c r="Y348" s="2">
        <v>37195</v>
      </c>
      <c r="Z348" s="2">
        <v>37225</v>
      </c>
      <c r="AA348" s="2">
        <v>37256</v>
      </c>
      <c r="AB348" s="2">
        <v>37287</v>
      </c>
      <c r="AC348" s="2">
        <v>37315</v>
      </c>
      <c r="AD348" s="2">
        <v>37344</v>
      </c>
      <c r="AE348" s="2">
        <v>37376</v>
      </c>
      <c r="AF348" s="2">
        <v>37407</v>
      </c>
      <c r="AG348" s="2">
        <v>37435</v>
      </c>
      <c r="AH348" s="2">
        <v>37468</v>
      </c>
      <c r="AI348" s="2">
        <v>37498</v>
      </c>
      <c r="AJ348" s="2">
        <v>37529</v>
      </c>
      <c r="AK348" s="2">
        <v>37560</v>
      </c>
      <c r="AL348" s="2">
        <v>37589</v>
      </c>
      <c r="AM348" s="2">
        <v>37621</v>
      </c>
      <c r="AN348" s="2">
        <v>37652</v>
      </c>
      <c r="AO348" s="2">
        <v>37680</v>
      </c>
      <c r="AP348" s="2">
        <v>37711</v>
      </c>
      <c r="AQ348" s="2">
        <v>37741</v>
      </c>
      <c r="AR348" s="2">
        <v>37771</v>
      </c>
      <c r="AS348" s="2">
        <v>37802</v>
      </c>
      <c r="AT348" s="2">
        <v>37833</v>
      </c>
      <c r="AU348" s="2">
        <v>37862</v>
      </c>
      <c r="AV348" s="2">
        <v>37894</v>
      </c>
      <c r="AW348" s="2">
        <v>37925</v>
      </c>
      <c r="AX348" s="2">
        <v>37953</v>
      </c>
      <c r="AY348" s="2">
        <v>37986</v>
      </c>
      <c r="AZ348" s="2">
        <v>38016</v>
      </c>
      <c r="BA348" s="2">
        <v>38044</v>
      </c>
      <c r="BB348" s="2">
        <v>38077</v>
      </c>
      <c r="BC348" s="2">
        <v>38107</v>
      </c>
      <c r="BD348" s="2">
        <v>38138</v>
      </c>
      <c r="BE348" s="2">
        <v>38168</v>
      </c>
      <c r="BF348" s="2">
        <v>38198</v>
      </c>
      <c r="BG348" s="2">
        <v>38230</v>
      </c>
      <c r="BH348" s="2">
        <v>38260</v>
      </c>
      <c r="BI348" s="2">
        <v>38289</v>
      </c>
      <c r="BJ348" s="2">
        <v>38321</v>
      </c>
      <c r="BK348" s="2">
        <v>38352</v>
      </c>
      <c r="BL348" s="2">
        <v>38383</v>
      </c>
      <c r="BM348" s="2">
        <v>38411</v>
      </c>
      <c r="BN348" s="2">
        <v>38442</v>
      </c>
      <c r="BO348" s="2">
        <v>38471</v>
      </c>
      <c r="BP348" s="2">
        <v>38503</v>
      </c>
      <c r="BQ348" s="2">
        <v>38533</v>
      </c>
      <c r="BR348" s="2">
        <v>38562</v>
      </c>
      <c r="BS348" s="2">
        <v>38595</v>
      </c>
      <c r="BT348" s="2">
        <v>38625</v>
      </c>
      <c r="BU348" s="2">
        <v>38656</v>
      </c>
      <c r="BV348" s="2">
        <v>38686</v>
      </c>
      <c r="BW348" s="2">
        <v>38716</v>
      </c>
      <c r="BX348" s="2">
        <v>38748</v>
      </c>
      <c r="BY348" s="2">
        <v>38776</v>
      </c>
      <c r="BZ348" s="2">
        <v>38807</v>
      </c>
      <c r="CA348" s="2">
        <v>38835</v>
      </c>
      <c r="CB348" s="2">
        <v>38868</v>
      </c>
      <c r="CC348" s="2">
        <v>38898</v>
      </c>
      <c r="CD348" s="2">
        <v>38929</v>
      </c>
      <c r="CE348" s="2">
        <v>38960</v>
      </c>
      <c r="CF348" s="2">
        <v>38989</v>
      </c>
      <c r="CG348" s="2">
        <v>39021</v>
      </c>
      <c r="CH348" s="2">
        <v>39051</v>
      </c>
      <c r="CI348" s="2">
        <v>39080</v>
      </c>
    </row>
    <row r="349" spans="1:277" x14ac:dyDescent="0.25">
      <c r="A349" s="4"/>
      <c r="D349" s="3">
        <v>6750230</v>
      </c>
      <c r="E349">
        <v>10469420</v>
      </c>
      <c r="F349">
        <v>10326210</v>
      </c>
      <c r="G349">
        <v>7189580</v>
      </c>
      <c r="H349">
        <v>6286640</v>
      </c>
      <c r="I349">
        <v>8888490</v>
      </c>
      <c r="J349">
        <v>6145610</v>
      </c>
      <c r="K349">
        <v>6714480</v>
      </c>
      <c r="L349">
        <v>5179700</v>
      </c>
      <c r="M349">
        <v>8382900</v>
      </c>
      <c r="N349">
        <v>8921930</v>
      </c>
      <c r="O349">
        <v>6941570</v>
      </c>
      <c r="P349">
        <v>7591450</v>
      </c>
      <c r="Q349">
        <v>12938820</v>
      </c>
      <c r="R349">
        <v>13937250</v>
      </c>
      <c r="S349">
        <v>13421830</v>
      </c>
      <c r="T349">
        <v>9293620</v>
      </c>
      <c r="U349">
        <v>12344160</v>
      </c>
      <c r="V349">
        <v>14220820</v>
      </c>
      <c r="W349">
        <v>12486640</v>
      </c>
      <c r="X349">
        <v>18075030</v>
      </c>
      <c r="Y349">
        <v>15493820</v>
      </c>
      <c r="Z349">
        <v>14827080</v>
      </c>
      <c r="AA349">
        <v>12636340</v>
      </c>
      <c r="AB349">
        <v>17539060</v>
      </c>
      <c r="AC349">
        <v>12133830</v>
      </c>
      <c r="AD349">
        <v>10122110</v>
      </c>
      <c r="AE349">
        <v>10151900</v>
      </c>
      <c r="AF349">
        <v>9865480</v>
      </c>
      <c r="AG349">
        <v>9963020</v>
      </c>
      <c r="AH349">
        <v>12379720</v>
      </c>
      <c r="AI349">
        <v>8146430</v>
      </c>
      <c r="AJ349">
        <v>11949020</v>
      </c>
      <c r="AK349">
        <v>12317930</v>
      </c>
      <c r="AL349">
        <v>8122290</v>
      </c>
      <c r="AM349">
        <v>8353550</v>
      </c>
      <c r="AN349">
        <v>8833420</v>
      </c>
      <c r="AO349">
        <v>7314830</v>
      </c>
      <c r="AP349">
        <v>9172140</v>
      </c>
      <c r="AQ349">
        <v>8797260</v>
      </c>
      <c r="AR349">
        <v>10294080</v>
      </c>
      <c r="AS349">
        <v>10721710</v>
      </c>
      <c r="AT349">
        <v>10628430</v>
      </c>
      <c r="AU349">
        <v>6952910</v>
      </c>
      <c r="AV349">
        <v>8265300</v>
      </c>
      <c r="AW349">
        <v>8982590</v>
      </c>
      <c r="AX349">
        <v>7489570</v>
      </c>
      <c r="AY349">
        <v>7283790</v>
      </c>
      <c r="AZ349">
        <v>6754470</v>
      </c>
      <c r="BA349">
        <v>8097560</v>
      </c>
      <c r="BB349">
        <v>10040520</v>
      </c>
      <c r="BC349">
        <v>8979860</v>
      </c>
      <c r="BD349">
        <v>6415320</v>
      </c>
      <c r="BE349">
        <v>5391750</v>
      </c>
      <c r="BF349">
        <v>7529990</v>
      </c>
      <c r="BG349">
        <v>8167010</v>
      </c>
      <c r="BH349">
        <v>7333440</v>
      </c>
      <c r="BI349">
        <v>8138660</v>
      </c>
      <c r="BJ349">
        <v>7958480</v>
      </c>
      <c r="BK349">
        <v>7630570</v>
      </c>
      <c r="BL349">
        <v>6920320</v>
      </c>
      <c r="BM349">
        <v>6508440</v>
      </c>
      <c r="BN349">
        <v>6823250</v>
      </c>
      <c r="BO349">
        <v>6613900</v>
      </c>
      <c r="BP349">
        <v>5950100</v>
      </c>
      <c r="BQ349">
        <v>5552760</v>
      </c>
      <c r="BR349">
        <v>4607500</v>
      </c>
      <c r="BS349">
        <v>6256770</v>
      </c>
      <c r="BT349">
        <v>7221860</v>
      </c>
      <c r="BU349">
        <v>11734690</v>
      </c>
      <c r="BV349">
        <v>11807740</v>
      </c>
      <c r="BW349">
        <v>12316340</v>
      </c>
      <c r="BX349">
        <v>8419730</v>
      </c>
      <c r="BY349">
        <v>12405510</v>
      </c>
      <c r="BZ349">
        <v>10358760</v>
      </c>
      <c r="CA349">
        <v>4943730</v>
      </c>
      <c r="CB349">
        <v>7432490</v>
      </c>
      <c r="CC349">
        <v>8467050</v>
      </c>
      <c r="CD349">
        <v>8917780</v>
      </c>
      <c r="CE349">
        <v>29771680</v>
      </c>
      <c r="CF349">
        <v>15700300</v>
      </c>
      <c r="CG349">
        <v>14178200</v>
      </c>
      <c r="CH349">
        <v>12690000</v>
      </c>
      <c r="CI349">
        <v>13396800</v>
      </c>
    </row>
    <row r="350" spans="1:277" x14ac:dyDescent="0.25">
      <c r="A350" s="1" t="s">
        <v>176</v>
      </c>
      <c r="B350" t="s">
        <v>1157</v>
      </c>
      <c r="C350" t="s">
        <v>1199</v>
      </c>
      <c r="D350" s="2">
        <f>_xll.BDH(A350, "volume", B350, C350, "Direction", "H", "Period", "M","cols=274;rows=2")</f>
        <v>36556</v>
      </c>
      <c r="E350" s="2">
        <v>36585</v>
      </c>
      <c r="F350" s="2">
        <v>36616</v>
      </c>
      <c r="G350" s="2">
        <v>36644</v>
      </c>
      <c r="H350" s="2">
        <v>36677</v>
      </c>
      <c r="I350" s="2">
        <v>36707</v>
      </c>
      <c r="J350" s="2">
        <v>36738</v>
      </c>
      <c r="K350" s="2">
        <v>36769</v>
      </c>
      <c r="L350" s="2">
        <v>36798</v>
      </c>
      <c r="M350" s="2">
        <v>36830</v>
      </c>
      <c r="N350" s="2">
        <v>36860</v>
      </c>
      <c r="O350" s="2">
        <v>36889</v>
      </c>
      <c r="P350" s="2">
        <v>36922</v>
      </c>
      <c r="Q350" s="2">
        <v>36950</v>
      </c>
      <c r="R350" s="2">
        <v>36980</v>
      </c>
      <c r="S350" s="2">
        <v>37011</v>
      </c>
      <c r="T350" s="2">
        <v>37042</v>
      </c>
      <c r="U350" s="2">
        <v>37071</v>
      </c>
      <c r="V350" s="2">
        <v>37103</v>
      </c>
      <c r="W350" s="2">
        <v>37134</v>
      </c>
      <c r="X350" s="2">
        <v>37162</v>
      </c>
      <c r="Y350" s="2">
        <v>37195</v>
      </c>
      <c r="Z350" s="2">
        <v>37225</v>
      </c>
      <c r="AA350" s="2">
        <v>37256</v>
      </c>
      <c r="AB350" s="2">
        <v>37287</v>
      </c>
      <c r="AC350" s="2">
        <v>37315</v>
      </c>
      <c r="AD350" s="2">
        <v>37344</v>
      </c>
      <c r="AE350" s="2">
        <v>37376</v>
      </c>
      <c r="AF350" s="2">
        <v>37407</v>
      </c>
      <c r="AG350" s="2">
        <v>37435</v>
      </c>
      <c r="AH350" s="2">
        <v>37468</v>
      </c>
      <c r="AI350" s="2">
        <v>37498</v>
      </c>
      <c r="AJ350" s="2">
        <v>37529</v>
      </c>
      <c r="AK350" s="2">
        <v>37560</v>
      </c>
      <c r="AL350" s="2">
        <v>37589</v>
      </c>
      <c r="AM350" s="2">
        <v>37621</v>
      </c>
      <c r="AN350" s="2">
        <v>37652</v>
      </c>
      <c r="AO350" s="2">
        <v>37680</v>
      </c>
      <c r="AP350" s="2">
        <v>37711</v>
      </c>
      <c r="AQ350" s="2">
        <v>37741</v>
      </c>
      <c r="AR350" s="2">
        <v>37771</v>
      </c>
      <c r="AS350" s="2">
        <v>37802</v>
      </c>
      <c r="AT350" s="2">
        <v>37833</v>
      </c>
      <c r="AU350" s="2">
        <v>37862</v>
      </c>
      <c r="AV350" s="2">
        <v>37894</v>
      </c>
      <c r="AW350" s="2">
        <v>37925</v>
      </c>
      <c r="AX350" s="2">
        <v>37953</v>
      </c>
      <c r="AY350" s="2">
        <v>37986</v>
      </c>
      <c r="AZ350" s="2">
        <v>38016</v>
      </c>
      <c r="BA350" s="2">
        <v>38044</v>
      </c>
      <c r="BB350" s="2">
        <v>38077</v>
      </c>
      <c r="BC350" s="2">
        <v>38107</v>
      </c>
      <c r="BD350" s="2">
        <v>38138</v>
      </c>
      <c r="BE350" s="2">
        <v>38168</v>
      </c>
      <c r="BF350" s="2">
        <v>38198</v>
      </c>
      <c r="BG350" s="2">
        <v>38230</v>
      </c>
      <c r="BH350" s="2">
        <v>38260</v>
      </c>
      <c r="BI350" s="2">
        <v>38289</v>
      </c>
      <c r="BJ350" s="2">
        <v>38321</v>
      </c>
      <c r="BK350" s="2">
        <v>38352</v>
      </c>
      <c r="BL350" s="2">
        <v>38383</v>
      </c>
      <c r="BM350" s="2">
        <v>38411</v>
      </c>
      <c r="BN350" s="2">
        <v>38442</v>
      </c>
      <c r="BO350" s="2">
        <v>38471</v>
      </c>
      <c r="BP350" s="2">
        <v>38503</v>
      </c>
      <c r="BQ350" s="2">
        <v>38533</v>
      </c>
      <c r="BR350" s="2">
        <v>38562</v>
      </c>
      <c r="BS350" s="2">
        <v>38595</v>
      </c>
      <c r="BT350" s="2">
        <v>38625</v>
      </c>
      <c r="BU350" s="2">
        <v>38656</v>
      </c>
      <c r="BV350" s="2">
        <v>38686</v>
      </c>
      <c r="BW350" s="2">
        <v>38716</v>
      </c>
      <c r="BX350" s="2">
        <v>38748</v>
      </c>
      <c r="BY350" s="2">
        <v>38776</v>
      </c>
      <c r="BZ350" s="2">
        <v>38807</v>
      </c>
      <c r="CA350" s="2">
        <v>38835</v>
      </c>
      <c r="CB350" s="2">
        <v>38868</v>
      </c>
      <c r="CC350" s="2">
        <v>38898</v>
      </c>
      <c r="CD350" s="2">
        <v>38929</v>
      </c>
      <c r="CE350" s="2">
        <v>38960</v>
      </c>
      <c r="CF350" s="2">
        <v>38989</v>
      </c>
      <c r="CG350" s="2">
        <v>39021</v>
      </c>
      <c r="CH350" s="2">
        <v>39051</v>
      </c>
      <c r="CI350" s="2">
        <v>39080</v>
      </c>
      <c r="CJ350" s="2">
        <v>39113</v>
      </c>
      <c r="CK350" s="2">
        <v>39141</v>
      </c>
      <c r="CL350" s="2">
        <v>39171</v>
      </c>
      <c r="CM350" s="2">
        <v>39202</v>
      </c>
      <c r="CN350" s="2">
        <v>39233</v>
      </c>
      <c r="CO350" s="2">
        <v>39262</v>
      </c>
      <c r="CP350" s="2">
        <v>39294</v>
      </c>
      <c r="CQ350" s="2">
        <v>39325</v>
      </c>
      <c r="CR350" s="2">
        <v>39353</v>
      </c>
      <c r="CS350" s="2">
        <v>39386</v>
      </c>
      <c r="CT350" s="2">
        <v>39416</v>
      </c>
      <c r="CU350" s="2">
        <v>39447</v>
      </c>
      <c r="CV350" s="2">
        <v>39478</v>
      </c>
      <c r="CW350" s="2">
        <v>39507</v>
      </c>
      <c r="CX350" s="2">
        <v>39538</v>
      </c>
      <c r="CY350" s="2">
        <v>39568</v>
      </c>
      <c r="CZ350" s="2">
        <v>39598</v>
      </c>
      <c r="DA350" s="2">
        <v>39629</v>
      </c>
      <c r="DB350" s="2">
        <v>39660</v>
      </c>
      <c r="DC350" s="2">
        <v>39689</v>
      </c>
      <c r="DD350" s="2">
        <v>39721</v>
      </c>
      <c r="DE350" s="2">
        <v>39752</v>
      </c>
      <c r="DF350" s="2">
        <v>39780</v>
      </c>
      <c r="DG350" s="2">
        <v>39813</v>
      </c>
      <c r="DH350" s="2">
        <v>39843</v>
      </c>
      <c r="DI350" s="2">
        <v>39871</v>
      </c>
      <c r="DJ350" s="2">
        <v>39903</v>
      </c>
      <c r="DK350" s="2">
        <v>39933</v>
      </c>
      <c r="DL350" s="2">
        <v>39962</v>
      </c>
      <c r="DM350" s="2">
        <v>39994</v>
      </c>
      <c r="DN350" s="2">
        <v>40025</v>
      </c>
      <c r="DO350" s="2">
        <v>40056</v>
      </c>
      <c r="DP350" s="2">
        <v>40086</v>
      </c>
      <c r="DQ350" s="2">
        <v>40116</v>
      </c>
      <c r="DR350" s="2">
        <v>40147</v>
      </c>
      <c r="DS350" s="2">
        <v>40178</v>
      </c>
      <c r="DT350" s="2">
        <v>40207</v>
      </c>
      <c r="DU350" s="2">
        <v>40235</v>
      </c>
      <c r="DV350" s="2">
        <v>40268</v>
      </c>
      <c r="DW350" s="2">
        <v>40298</v>
      </c>
      <c r="DX350" s="2">
        <v>40329</v>
      </c>
      <c r="DY350" s="2">
        <v>40359</v>
      </c>
      <c r="DZ350" s="2">
        <v>40389</v>
      </c>
      <c r="EA350" s="2">
        <v>40421</v>
      </c>
      <c r="EB350" s="2">
        <v>40451</v>
      </c>
      <c r="EC350" s="2">
        <v>40480</v>
      </c>
      <c r="ED350" s="2">
        <v>40512</v>
      </c>
      <c r="EE350" s="2">
        <v>40543</v>
      </c>
      <c r="EF350" s="2">
        <v>40574</v>
      </c>
      <c r="EG350" s="2">
        <v>40602</v>
      </c>
      <c r="EH350" s="2">
        <v>40633</v>
      </c>
      <c r="EI350" s="2">
        <v>40662</v>
      </c>
      <c r="EJ350" s="2">
        <v>40694</v>
      </c>
      <c r="EK350" s="2">
        <v>40724</v>
      </c>
      <c r="EL350" s="2">
        <v>40753</v>
      </c>
      <c r="EM350" s="2">
        <v>40786</v>
      </c>
      <c r="EN350" s="2">
        <v>40816</v>
      </c>
      <c r="EO350" s="2">
        <v>40847</v>
      </c>
      <c r="EP350" s="2">
        <v>40877</v>
      </c>
      <c r="EQ350" s="2">
        <v>40907</v>
      </c>
      <c r="ER350" s="2">
        <v>40939</v>
      </c>
      <c r="ES350" s="2">
        <v>40968</v>
      </c>
      <c r="ET350" s="2">
        <v>40998</v>
      </c>
      <c r="EU350" s="2">
        <v>41029</v>
      </c>
      <c r="EV350" s="2">
        <v>41060</v>
      </c>
      <c r="EW350" s="2">
        <v>41089</v>
      </c>
      <c r="EX350" s="2">
        <v>41121</v>
      </c>
      <c r="EY350" s="2">
        <v>41152</v>
      </c>
      <c r="EZ350" s="2">
        <v>41180</v>
      </c>
      <c r="FA350" s="2">
        <v>41213</v>
      </c>
      <c r="FB350" s="2">
        <v>41243</v>
      </c>
      <c r="FC350" s="2">
        <v>41274</v>
      </c>
      <c r="FD350" s="2">
        <v>41305</v>
      </c>
      <c r="FE350" s="2">
        <v>41333</v>
      </c>
      <c r="FF350" s="2">
        <v>41362</v>
      </c>
      <c r="FG350" s="2">
        <v>41394</v>
      </c>
      <c r="FH350" s="2">
        <v>41425</v>
      </c>
      <c r="FI350" s="2">
        <v>41453</v>
      </c>
      <c r="FJ350" s="2">
        <v>41486</v>
      </c>
      <c r="FK350" s="2">
        <v>41516</v>
      </c>
      <c r="FL350" s="2">
        <v>41547</v>
      </c>
      <c r="FM350" s="2">
        <v>41578</v>
      </c>
      <c r="FN350" s="2">
        <v>41607</v>
      </c>
      <c r="FO350" s="2">
        <v>41639</v>
      </c>
      <c r="FP350" s="2">
        <v>41670</v>
      </c>
      <c r="FQ350" s="2">
        <v>41698</v>
      </c>
      <c r="FR350" s="2">
        <v>41729</v>
      </c>
      <c r="FS350" s="2">
        <v>41759</v>
      </c>
      <c r="FT350" s="2">
        <v>41789</v>
      </c>
      <c r="FU350" s="2">
        <v>41820</v>
      </c>
      <c r="FV350" s="2">
        <v>41851</v>
      </c>
      <c r="FW350" s="2">
        <v>41880</v>
      </c>
      <c r="FX350" s="2">
        <v>41912</v>
      </c>
      <c r="FY350" s="2">
        <v>41943</v>
      </c>
      <c r="FZ350" s="2">
        <v>41971</v>
      </c>
      <c r="GA350" s="2">
        <v>42004</v>
      </c>
      <c r="GB350" s="2">
        <v>42034</v>
      </c>
      <c r="GC350" s="2">
        <v>42062</v>
      </c>
      <c r="GD350" s="2">
        <v>42094</v>
      </c>
      <c r="GE350" s="2">
        <v>42124</v>
      </c>
      <c r="GF350" s="2">
        <v>42153</v>
      </c>
      <c r="GG350" s="2">
        <v>42185</v>
      </c>
      <c r="GH350" s="2">
        <v>42216</v>
      </c>
      <c r="GI350" s="2">
        <v>42247</v>
      </c>
      <c r="GJ350" s="2">
        <v>42277</v>
      </c>
      <c r="GK350" s="2">
        <v>42307</v>
      </c>
      <c r="GL350" s="2">
        <v>42338</v>
      </c>
      <c r="GM350" s="2">
        <v>42369</v>
      </c>
      <c r="GN350" s="2">
        <v>42398</v>
      </c>
      <c r="GO350" s="2">
        <v>42429</v>
      </c>
      <c r="GP350" s="2">
        <v>42460</v>
      </c>
      <c r="GQ350" s="2">
        <v>42489</v>
      </c>
      <c r="GR350" s="2">
        <v>42521</v>
      </c>
      <c r="GS350" s="2">
        <v>42551</v>
      </c>
      <c r="GT350" s="2">
        <v>42580</v>
      </c>
      <c r="GU350" s="2">
        <v>42613</v>
      </c>
      <c r="GV350" s="2">
        <v>42643</v>
      </c>
      <c r="GW350" s="2">
        <v>42674</v>
      </c>
      <c r="GX350" s="2">
        <v>42704</v>
      </c>
      <c r="GY350" s="2">
        <v>42734</v>
      </c>
      <c r="GZ350" s="2">
        <v>42766</v>
      </c>
      <c r="HA350" s="2">
        <v>42794</v>
      </c>
      <c r="HB350" s="2">
        <v>42825</v>
      </c>
      <c r="HC350" s="2">
        <v>42853</v>
      </c>
      <c r="HD350" s="2">
        <v>42886</v>
      </c>
      <c r="HE350" s="2">
        <v>42916</v>
      </c>
      <c r="HF350" s="2">
        <v>42947</v>
      </c>
      <c r="HG350" s="2">
        <v>42978</v>
      </c>
      <c r="HH350" s="2">
        <v>43007</v>
      </c>
      <c r="HI350" s="2">
        <v>43039</v>
      </c>
      <c r="HJ350" s="2">
        <v>43069</v>
      </c>
      <c r="HK350" s="2">
        <v>43098</v>
      </c>
      <c r="HL350" s="2">
        <v>43131</v>
      </c>
      <c r="HM350" s="2">
        <v>43159</v>
      </c>
      <c r="HN350" s="2">
        <v>43189</v>
      </c>
      <c r="HO350" s="2">
        <v>43220</v>
      </c>
      <c r="HP350" s="2">
        <v>43251</v>
      </c>
      <c r="HQ350" s="2">
        <v>43280</v>
      </c>
      <c r="HR350" s="2">
        <v>43312</v>
      </c>
      <c r="HS350" s="2">
        <v>43343</v>
      </c>
      <c r="HT350" s="2">
        <v>43371</v>
      </c>
      <c r="HU350" s="2">
        <v>43404</v>
      </c>
      <c r="HV350" s="2">
        <v>43434</v>
      </c>
      <c r="HW350" s="2">
        <v>43465</v>
      </c>
      <c r="HX350" s="2">
        <v>43496</v>
      </c>
      <c r="HY350" s="2">
        <v>43524</v>
      </c>
      <c r="HZ350" s="2">
        <v>43553</v>
      </c>
      <c r="IA350" s="2">
        <v>43585</v>
      </c>
      <c r="IB350" s="2">
        <v>43616</v>
      </c>
      <c r="IC350" s="2">
        <v>43644</v>
      </c>
      <c r="ID350" s="2">
        <v>43677</v>
      </c>
      <c r="IE350" s="2">
        <v>43707</v>
      </c>
      <c r="IF350" s="2">
        <v>43738</v>
      </c>
      <c r="IG350" s="2">
        <v>43769</v>
      </c>
      <c r="IH350" s="2">
        <v>43798</v>
      </c>
      <c r="II350" s="2">
        <v>43830</v>
      </c>
      <c r="IJ350" s="2">
        <v>43861</v>
      </c>
      <c r="IK350" s="2">
        <v>43889</v>
      </c>
      <c r="IL350" s="2">
        <v>43921</v>
      </c>
      <c r="IM350" s="2">
        <v>43951</v>
      </c>
      <c r="IN350" s="2">
        <v>43980</v>
      </c>
      <c r="IO350" s="2">
        <v>44012</v>
      </c>
      <c r="IP350" s="2">
        <v>44043</v>
      </c>
      <c r="IQ350" s="2">
        <v>44074</v>
      </c>
      <c r="IR350" s="2">
        <v>44104</v>
      </c>
      <c r="IS350" s="2">
        <v>44134</v>
      </c>
      <c r="IT350" s="2">
        <v>44165</v>
      </c>
      <c r="IU350" s="2">
        <v>44196</v>
      </c>
      <c r="IV350" s="2">
        <v>44225</v>
      </c>
      <c r="IW350" s="2">
        <v>44253</v>
      </c>
      <c r="IX350" s="2">
        <v>44286</v>
      </c>
      <c r="IY350" s="2">
        <v>44316</v>
      </c>
      <c r="IZ350" s="2">
        <v>44347</v>
      </c>
      <c r="JA350" s="2">
        <v>44377</v>
      </c>
      <c r="JB350" s="2">
        <v>44407</v>
      </c>
      <c r="JC350" s="2">
        <v>44439</v>
      </c>
      <c r="JD350" s="2">
        <v>44469</v>
      </c>
      <c r="JE350" s="2">
        <v>44498</v>
      </c>
      <c r="JF350" s="2">
        <v>44530</v>
      </c>
      <c r="JG350" s="2">
        <v>44561</v>
      </c>
      <c r="JH350" s="2">
        <v>44592</v>
      </c>
      <c r="JI350" s="2">
        <v>44620</v>
      </c>
      <c r="JJ350" s="2">
        <v>44651</v>
      </c>
      <c r="JK350" s="2">
        <v>44680</v>
      </c>
      <c r="JL350" s="2">
        <v>44712</v>
      </c>
      <c r="JM350" s="2">
        <v>44742</v>
      </c>
      <c r="JN350" s="2">
        <v>44771</v>
      </c>
      <c r="JO350" s="2">
        <v>44804</v>
      </c>
      <c r="JP350" s="2">
        <v>44834</v>
      </c>
      <c r="JQ350" s="2">
        <v>44865</v>
      </c>
    </row>
    <row r="351" spans="1:277" x14ac:dyDescent="0.25">
      <c r="A351" s="4"/>
      <c r="D351" s="3">
        <v>77482000</v>
      </c>
      <c r="E351">
        <v>78533000</v>
      </c>
      <c r="F351">
        <v>85533800</v>
      </c>
      <c r="G351">
        <v>71002800</v>
      </c>
      <c r="H351">
        <v>47926400</v>
      </c>
      <c r="I351">
        <v>56171400</v>
      </c>
      <c r="J351">
        <v>61129000</v>
      </c>
      <c r="K351">
        <v>59100600</v>
      </c>
      <c r="L351">
        <v>63841200</v>
      </c>
      <c r="M351">
        <v>69027800</v>
      </c>
      <c r="N351">
        <v>47318200</v>
      </c>
      <c r="O351">
        <v>68195800</v>
      </c>
      <c r="P351">
        <v>87805600</v>
      </c>
      <c r="Q351">
        <v>49617200</v>
      </c>
      <c r="R351">
        <v>90812600</v>
      </c>
      <c r="S351">
        <v>82180000</v>
      </c>
      <c r="T351">
        <v>92453000</v>
      </c>
      <c r="U351">
        <v>83684600</v>
      </c>
      <c r="V351">
        <v>86031600</v>
      </c>
      <c r="W351">
        <v>78324000</v>
      </c>
      <c r="X351">
        <v>77989600</v>
      </c>
      <c r="Y351">
        <v>82466200</v>
      </c>
      <c r="Z351">
        <v>72634000</v>
      </c>
      <c r="AA351">
        <v>53483800</v>
      </c>
      <c r="AB351">
        <v>67326800</v>
      </c>
      <c r="AC351">
        <v>70680600</v>
      </c>
      <c r="AD351">
        <v>85625000</v>
      </c>
      <c r="AE351">
        <v>81547400</v>
      </c>
      <c r="AF351">
        <v>73438200</v>
      </c>
      <c r="AG351">
        <v>75011200</v>
      </c>
      <c r="AH351">
        <v>102078600</v>
      </c>
      <c r="AI351">
        <v>77231400</v>
      </c>
      <c r="AJ351">
        <v>80949400</v>
      </c>
      <c r="AK351">
        <v>98270800</v>
      </c>
      <c r="AL351">
        <v>61146400</v>
      </c>
      <c r="AM351">
        <v>55163800</v>
      </c>
      <c r="AN351">
        <v>67331200</v>
      </c>
      <c r="AO351">
        <v>64620200</v>
      </c>
      <c r="AP351">
        <v>93410800</v>
      </c>
      <c r="AQ351">
        <v>71621400</v>
      </c>
      <c r="AR351">
        <v>71490200</v>
      </c>
      <c r="AS351">
        <v>61119600</v>
      </c>
      <c r="AT351">
        <v>126851800</v>
      </c>
      <c r="AU351">
        <v>94350800</v>
      </c>
      <c r="AV351">
        <v>98081800</v>
      </c>
      <c r="AW351">
        <v>111185600</v>
      </c>
      <c r="AX351">
        <v>59798000</v>
      </c>
      <c r="AY351">
        <v>82813200</v>
      </c>
      <c r="AZ351">
        <v>94978400</v>
      </c>
      <c r="BA351">
        <v>78757600</v>
      </c>
      <c r="BB351">
        <v>99191400</v>
      </c>
      <c r="BC351">
        <v>87699200</v>
      </c>
      <c r="BD351">
        <v>94109800</v>
      </c>
      <c r="BE351">
        <v>75654000</v>
      </c>
      <c r="BF351">
        <v>86204000</v>
      </c>
      <c r="BG351">
        <v>87408400</v>
      </c>
      <c r="BH351">
        <v>76276000</v>
      </c>
      <c r="BI351">
        <v>99713200</v>
      </c>
      <c r="BJ351">
        <v>82354400</v>
      </c>
      <c r="BK351">
        <v>66758600</v>
      </c>
      <c r="BL351">
        <v>114823800</v>
      </c>
      <c r="BM351">
        <v>74149000</v>
      </c>
      <c r="BN351">
        <v>108551800</v>
      </c>
      <c r="BO351">
        <v>114375600</v>
      </c>
      <c r="BP351">
        <v>68192200</v>
      </c>
      <c r="BQ351">
        <v>87637000</v>
      </c>
      <c r="BR351">
        <v>100198100</v>
      </c>
      <c r="BS351">
        <v>52923800</v>
      </c>
      <c r="BT351">
        <v>65850700</v>
      </c>
      <c r="BU351">
        <v>92954600</v>
      </c>
      <c r="BV351">
        <v>55876200</v>
      </c>
      <c r="BW351">
        <v>45990300</v>
      </c>
      <c r="BX351">
        <v>69352400</v>
      </c>
      <c r="BY351">
        <v>59200200</v>
      </c>
      <c r="BZ351">
        <v>81704800</v>
      </c>
      <c r="CA351">
        <v>73901900</v>
      </c>
      <c r="CB351">
        <v>77036300</v>
      </c>
      <c r="CC351">
        <v>89586900</v>
      </c>
      <c r="CD351">
        <v>71370100</v>
      </c>
      <c r="CE351">
        <v>78616700</v>
      </c>
      <c r="CF351">
        <v>83622900</v>
      </c>
      <c r="CG351">
        <v>121484300</v>
      </c>
      <c r="CH351">
        <v>83649000</v>
      </c>
      <c r="CI351">
        <v>54156700</v>
      </c>
      <c r="CJ351">
        <v>83627900</v>
      </c>
      <c r="CK351">
        <v>69030900</v>
      </c>
      <c r="CL351">
        <v>68847800</v>
      </c>
      <c r="CM351">
        <v>68514900</v>
      </c>
      <c r="CN351">
        <v>62426800</v>
      </c>
      <c r="CO351">
        <v>60060600</v>
      </c>
      <c r="CP351">
        <v>84943000</v>
      </c>
      <c r="CQ351">
        <v>66603500</v>
      </c>
      <c r="CR351">
        <v>47084200</v>
      </c>
      <c r="CS351">
        <v>56147100</v>
      </c>
      <c r="CT351">
        <v>61271000</v>
      </c>
      <c r="CU351">
        <v>44305700</v>
      </c>
      <c r="CV351">
        <v>82402200</v>
      </c>
      <c r="CW351">
        <v>55369000</v>
      </c>
      <c r="CX351">
        <v>56334600</v>
      </c>
      <c r="CY351">
        <v>51696000</v>
      </c>
      <c r="CZ351">
        <v>33740500</v>
      </c>
      <c r="DA351">
        <v>52373400</v>
      </c>
      <c r="DB351">
        <v>53796700</v>
      </c>
      <c r="DC351">
        <v>33910000</v>
      </c>
      <c r="DD351">
        <v>59134000</v>
      </c>
      <c r="DE351">
        <v>82660400</v>
      </c>
      <c r="DF351">
        <v>64056500</v>
      </c>
      <c r="DG351">
        <v>59264700</v>
      </c>
      <c r="DH351">
        <v>60741800</v>
      </c>
      <c r="DI351">
        <v>67065800</v>
      </c>
      <c r="DJ351">
        <v>88264800</v>
      </c>
      <c r="DK351">
        <v>69460900</v>
      </c>
      <c r="DL351">
        <v>60424300</v>
      </c>
      <c r="DM351">
        <v>57242300</v>
      </c>
      <c r="DN351">
        <v>65263200</v>
      </c>
      <c r="DO351">
        <v>51272400</v>
      </c>
      <c r="DP351">
        <v>61319800</v>
      </c>
      <c r="DQ351">
        <v>59458000</v>
      </c>
      <c r="DR351">
        <v>41620400</v>
      </c>
      <c r="DS351">
        <v>35628600</v>
      </c>
      <c r="DT351">
        <v>51222000</v>
      </c>
      <c r="DU351">
        <v>45441100</v>
      </c>
      <c r="DV351">
        <v>48400900</v>
      </c>
      <c r="DW351">
        <v>47956200</v>
      </c>
      <c r="DX351">
        <v>66548300</v>
      </c>
      <c r="DY351">
        <v>66427200</v>
      </c>
      <c r="DZ351">
        <v>54847300</v>
      </c>
      <c r="EA351">
        <v>43846700</v>
      </c>
      <c r="EB351">
        <v>47456650</v>
      </c>
      <c r="EC351">
        <v>41939729</v>
      </c>
      <c r="ED351">
        <v>40258912</v>
      </c>
      <c r="EE351">
        <v>26826050</v>
      </c>
      <c r="EF351">
        <v>29965302</v>
      </c>
      <c r="EG351">
        <v>26791016</v>
      </c>
      <c r="EH351">
        <v>46849948</v>
      </c>
      <c r="EI351">
        <v>31734411</v>
      </c>
      <c r="EJ351">
        <v>39882119</v>
      </c>
      <c r="EK351">
        <v>43332995</v>
      </c>
      <c r="EL351">
        <v>33970012</v>
      </c>
      <c r="EM351">
        <v>54383135</v>
      </c>
      <c r="EN351">
        <v>40656788</v>
      </c>
      <c r="EO351">
        <v>34996425</v>
      </c>
      <c r="EP351">
        <v>28062788</v>
      </c>
      <c r="EQ351">
        <v>30430019</v>
      </c>
      <c r="ER351">
        <v>36102881</v>
      </c>
      <c r="ES351">
        <v>26784465</v>
      </c>
      <c r="ET351">
        <v>36604377</v>
      </c>
      <c r="EU351">
        <v>28447520</v>
      </c>
      <c r="EV351">
        <v>35262087</v>
      </c>
      <c r="EW351">
        <v>37189861</v>
      </c>
      <c r="EX351">
        <v>37350799</v>
      </c>
      <c r="EY351">
        <v>30347295</v>
      </c>
      <c r="EZ351">
        <v>32811115</v>
      </c>
      <c r="FA351">
        <v>30283679</v>
      </c>
      <c r="FB351">
        <v>28616149</v>
      </c>
      <c r="FC351">
        <v>25186365</v>
      </c>
      <c r="FD351">
        <v>31365161</v>
      </c>
      <c r="FE351">
        <v>21388677</v>
      </c>
      <c r="FF351">
        <v>25079579</v>
      </c>
      <c r="FG351">
        <v>32231629</v>
      </c>
      <c r="FH351">
        <v>29739776</v>
      </c>
      <c r="FI351">
        <v>27821658</v>
      </c>
      <c r="FJ351">
        <v>29544366</v>
      </c>
      <c r="FK351">
        <v>26903186</v>
      </c>
      <c r="FL351">
        <v>29653684</v>
      </c>
      <c r="FM351">
        <v>32179904</v>
      </c>
      <c r="FN351">
        <v>23888211</v>
      </c>
      <c r="FO351">
        <v>27492434</v>
      </c>
      <c r="FP351">
        <v>31304136</v>
      </c>
      <c r="FQ351">
        <v>24699069</v>
      </c>
      <c r="FR351">
        <v>28169683</v>
      </c>
      <c r="FS351">
        <v>25650202</v>
      </c>
      <c r="FT351">
        <v>20384352</v>
      </c>
      <c r="FU351">
        <v>20393234</v>
      </c>
      <c r="FV351">
        <v>18683675</v>
      </c>
      <c r="FW351">
        <v>23895150</v>
      </c>
      <c r="FX351">
        <v>28242114</v>
      </c>
      <c r="FY351">
        <v>29348466</v>
      </c>
      <c r="FZ351">
        <v>17555029</v>
      </c>
      <c r="GA351">
        <v>32893417</v>
      </c>
      <c r="GB351">
        <v>34773062</v>
      </c>
      <c r="GC351">
        <v>28578168</v>
      </c>
      <c r="GD351">
        <v>34999371</v>
      </c>
      <c r="GE351">
        <v>30702771</v>
      </c>
      <c r="GF351">
        <v>24228140</v>
      </c>
      <c r="GG351">
        <v>23682275</v>
      </c>
      <c r="GH351">
        <v>35377373</v>
      </c>
      <c r="GI351">
        <v>39166552</v>
      </c>
      <c r="GJ351">
        <v>47166778</v>
      </c>
      <c r="GK351">
        <v>43585809</v>
      </c>
      <c r="GL351">
        <v>27445656</v>
      </c>
      <c r="GM351">
        <v>39557039</v>
      </c>
      <c r="GN351">
        <v>48949347</v>
      </c>
      <c r="GO351">
        <v>36533067</v>
      </c>
      <c r="GP351">
        <v>40748825</v>
      </c>
      <c r="GQ351">
        <v>32934342</v>
      </c>
      <c r="GR351">
        <v>31723793</v>
      </c>
      <c r="GS351">
        <v>30641886</v>
      </c>
      <c r="GT351">
        <v>27991666</v>
      </c>
      <c r="GU351">
        <v>20702401</v>
      </c>
      <c r="GV351">
        <v>27740371</v>
      </c>
      <c r="GW351">
        <v>28389037</v>
      </c>
      <c r="GX351">
        <v>32268733</v>
      </c>
      <c r="GY351">
        <v>27334660</v>
      </c>
      <c r="GZ351">
        <v>26440692</v>
      </c>
      <c r="HA351">
        <v>25405042</v>
      </c>
      <c r="HB351">
        <v>35860812</v>
      </c>
      <c r="HC351">
        <v>26947342</v>
      </c>
      <c r="HD351">
        <v>28767900</v>
      </c>
      <c r="HE351">
        <v>28812593</v>
      </c>
      <c r="HF351">
        <v>23089528</v>
      </c>
      <c r="HG351">
        <v>17586053</v>
      </c>
      <c r="HH351">
        <v>18867013</v>
      </c>
      <c r="HI351">
        <v>20785618</v>
      </c>
      <c r="HJ351">
        <v>15713886</v>
      </c>
      <c r="HK351">
        <v>21138647</v>
      </c>
      <c r="HL351">
        <v>30165258</v>
      </c>
      <c r="HM351">
        <v>26256939</v>
      </c>
      <c r="HN351">
        <v>31568047</v>
      </c>
      <c r="HO351">
        <v>23934658</v>
      </c>
      <c r="HP351">
        <v>20442691</v>
      </c>
      <c r="HQ351">
        <v>22135275</v>
      </c>
      <c r="HR351">
        <v>19938434</v>
      </c>
      <c r="HS351">
        <v>21197299</v>
      </c>
      <c r="HT351">
        <v>19609431</v>
      </c>
      <c r="HU351">
        <v>39034187</v>
      </c>
      <c r="HV351">
        <v>31725032</v>
      </c>
      <c r="HW351">
        <v>27116506</v>
      </c>
      <c r="HX351">
        <v>29118064</v>
      </c>
      <c r="HY351">
        <v>19015042</v>
      </c>
      <c r="HZ351">
        <v>20445766</v>
      </c>
      <c r="IA351">
        <v>17443862</v>
      </c>
      <c r="IB351">
        <v>23107464</v>
      </c>
      <c r="IC351">
        <v>21310871</v>
      </c>
      <c r="ID351">
        <v>22052038</v>
      </c>
      <c r="IE351">
        <v>20675364</v>
      </c>
      <c r="IF351">
        <v>19145848</v>
      </c>
      <c r="IG351">
        <v>19935966</v>
      </c>
      <c r="IH351">
        <v>16074966</v>
      </c>
      <c r="II351">
        <v>16418109</v>
      </c>
      <c r="IJ351">
        <v>15936055</v>
      </c>
      <c r="IK351">
        <v>19085938</v>
      </c>
      <c r="IL351">
        <v>38988346</v>
      </c>
      <c r="IM351">
        <v>26869445</v>
      </c>
      <c r="IN351">
        <v>18619431</v>
      </c>
      <c r="IO351">
        <v>20571631</v>
      </c>
      <c r="IP351">
        <v>15440239</v>
      </c>
      <c r="IQ351">
        <v>14117979</v>
      </c>
      <c r="IR351">
        <v>18564003</v>
      </c>
      <c r="IS351">
        <v>20675656</v>
      </c>
      <c r="IT351">
        <v>17994750</v>
      </c>
      <c r="IU351">
        <v>17861097</v>
      </c>
      <c r="IV351">
        <v>17309065</v>
      </c>
      <c r="IW351">
        <v>14897381</v>
      </c>
      <c r="IX351">
        <v>21909830</v>
      </c>
      <c r="IY351">
        <v>13961425</v>
      </c>
      <c r="IZ351">
        <v>15000834</v>
      </c>
      <c r="JA351">
        <v>25090783</v>
      </c>
      <c r="JB351">
        <v>17657928</v>
      </c>
      <c r="JC351">
        <v>17708326</v>
      </c>
      <c r="JD351">
        <v>19549605</v>
      </c>
      <c r="JE351">
        <v>18302345</v>
      </c>
      <c r="JF351">
        <v>17040888</v>
      </c>
      <c r="JG351">
        <v>16971226</v>
      </c>
      <c r="JH351">
        <v>20091844</v>
      </c>
      <c r="JI351">
        <v>18132792</v>
      </c>
      <c r="JJ351">
        <v>24333519</v>
      </c>
      <c r="JK351">
        <v>17279539</v>
      </c>
      <c r="JL351">
        <v>17596300</v>
      </c>
      <c r="JM351">
        <v>20487017</v>
      </c>
      <c r="JN351">
        <v>14849439</v>
      </c>
      <c r="JO351">
        <v>15699435</v>
      </c>
      <c r="JP351">
        <v>18005403</v>
      </c>
      <c r="JQ351">
        <v>18263897</v>
      </c>
    </row>
    <row r="352" spans="1:277" x14ac:dyDescent="0.25">
      <c r="A352" s="1" t="s">
        <v>177</v>
      </c>
      <c r="B352" t="s">
        <v>1157</v>
      </c>
      <c r="C352" t="s">
        <v>1182</v>
      </c>
      <c r="D352" s="2">
        <f>_xll.BDH(A352, "volume", B352, C352, "Direction", "H", "Period", "M","cols=120;rows=2")</f>
        <v>36556</v>
      </c>
      <c r="E352" s="2">
        <v>36585</v>
      </c>
      <c r="F352" s="2">
        <v>36616</v>
      </c>
      <c r="G352" s="2">
        <v>36644</v>
      </c>
      <c r="H352" s="2">
        <v>36677</v>
      </c>
      <c r="I352" s="2">
        <v>36707</v>
      </c>
      <c r="J352" s="2">
        <v>36738</v>
      </c>
      <c r="K352" s="2">
        <v>36769</v>
      </c>
      <c r="L352" s="2">
        <v>36798</v>
      </c>
      <c r="M352" s="2">
        <v>36830</v>
      </c>
      <c r="N352" s="2">
        <v>36860</v>
      </c>
      <c r="O352" s="2">
        <v>36889</v>
      </c>
      <c r="P352" s="2">
        <v>36922</v>
      </c>
      <c r="Q352" s="2">
        <v>36950</v>
      </c>
      <c r="R352" s="2">
        <v>36980</v>
      </c>
      <c r="S352" s="2">
        <v>37011</v>
      </c>
      <c r="T352" s="2">
        <v>37042</v>
      </c>
      <c r="U352" s="2">
        <v>37071</v>
      </c>
      <c r="V352" s="2">
        <v>37103</v>
      </c>
      <c r="W352" s="2">
        <v>37134</v>
      </c>
      <c r="X352" s="2">
        <v>37162</v>
      </c>
      <c r="Y352" s="2">
        <v>37195</v>
      </c>
      <c r="Z352" s="2">
        <v>37225</v>
      </c>
      <c r="AA352" s="2">
        <v>37256</v>
      </c>
      <c r="AB352" s="2">
        <v>37287</v>
      </c>
      <c r="AC352" s="2">
        <v>37315</v>
      </c>
      <c r="AD352" s="2">
        <v>37344</v>
      </c>
      <c r="AE352" s="2">
        <v>37376</v>
      </c>
      <c r="AF352" s="2">
        <v>37407</v>
      </c>
      <c r="AG352" s="2">
        <v>37435</v>
      </c>
      <c r="AH352" s="2">
        <v>37468</v>
      </c>
      <c r="AI352" s="2">
        <v>37498</v>
      </c>
      <c r="AJ352" s="2">
        <v>37529</v>
      </c>
      <c r="AK352" s="2">
        <v>37560</v>
      </c>
      <c r="AL352" s="2">
        <v>37589</v>
      </c>
      <c r="AM352" s="2">
        <v>37621</v>
      </c>
      <c r="AN352" s="2">
        <v>37652</v>
      </c>
      <c r="AO352" s="2">
        <v>37680</v>
      </c>
      <c r="AP352" s="2">
        <v>37711</v>
      </c>
      <c r="AQ352" s="2">
        <v>37741</v>
      </c>
      <c r="AR352" s="2">
        <v>37771</v>
      </c>
      <c r="AS352" s="2">
        <v>37802</v>
      </c>
      <c r="AT352" s="2">
        <v>37833</v>
      </c>
      <c r="AU352" s="2">
        <v>37862</v>
      </c>
      <c r="AV352" s="2">
        <v>37894</v>
      </c>
      <c r="AW352" s="2">
        <v>37925</v>
      </c>
      <c r="AX352" s="2">
        <v>37953</v>
      </c>
      <c r="AY352" s="2">
        <v>37986</v>
      </c>
      <c r="AZ352" s="2">
        <v>38016</v>
      </c>
      <c r="BA352" s="2">
        <v>38044</v>
      </c>
      <c r="BB352" s="2">
        <v>38077</v>
      </c>
      <c r="BC352" s="2">
        <v>38107</v>
      </c>
      <c r="BD352" s="2">
        <v>38138</v>
      </c>
      <c r="BE352" s="2">
        <v>38168</v>
      </c>
      <c r="BF352" s="2">
        <v>38198</v>
      </c>
      <c r="BG352" s="2">
        <v>38230</v>
      </c>
      <c r="BH352" s="2">
        <v>38260</v>
      </c>
      <c r="BI352" s="2">
        <v>38289</v>
      </c>
      <c r="BJ352" s="2">
        <v>38321</v>
      </c>
      <c r="BK352" s="2">
        <v>38352</v>
      </c>
      <c r="BL352" s="2">
        <v>38383</v>
      </c>
      <c r="BM352" s="2">
        <v>38411</v>
      </c>
      <c r="BN352" s="2">
        <v>38442</v>
      </c>
      <c r="BO352" s="2">
        <v>38471</v>
      </c>
      <c r="BP352" s="2">
        <v>38503</v>
      </c>
      <c r="BQ352" s="2">
        <v>38533</v>
      </c>
      <c r="BR352" s="2">
        <v>38562</v>
      </c>
      <c r="BS352" s="2">
        <v>38595</v>
      </c>
      <c r="BT352" s="2">
        <v>38625</v>
      </c>
      <c r="BU352" s="2">
        <v>38656</v>
      </c>
      <c r="BV352" s="2">
        <v>38686</v>
      </c>
      <c r="BW352" s="2">
        <v>38716</v>
      </c>
      <c r="BX352" s="2">
        <v>38748</v>
      </c>
      <c r="BY352" s="2">
        <v>38776</v>
      </c>
      <c r="BZ352" s="2">
        <v>38807</v>
      </c>
      <c r="CA352" s="2">
        <v>38835</v>
      </c>
      <c r="CB352" s="2">
        <v>38868</v>
      </c>
      <c r="CC352" s="2">
        <v>38898</v>
      </c>
      <c r="CD352" s="2">
        <v>38929</v>
      </c>
      <c r="CE352" s="2">
        <v>38960</v>
      </c>
      <c r="CF352" s="2">
        <v>38989</v>
      </c>
      <c r="CG352" s="2">
        <v>39021</v>
      </c>
      <c r="CH352" s="2">
        <v>39051</v>
      </c>
      <c r="CI352" s="2">
        <v>39080</v>
      </c>
      <c r="CJ352" s="2">
        <v>39113</v>
      </c>
      <c r="CK352" s="2">
        <v>39141</v>
      </c>
      <c r="CL352" s="2">
        <v>39171</v>
      </c>
      <c r="CM352" s="2">
        <v>39202</v>
      </c>
      <c r="CN352" s="2">
        <v>39233</v>
      </c>
      <c r="CO352" s="2">
        <v>39262</v>
      </c>
      <c r="CP352" s="2">
        <v>39294</v>
      </c>
      <c r="CQ352" s="2">
        <v>39325</v>
      </c>
      <c r="CR352" s="2">
        <v>39353</v>
      </c>
      <c r="CS352" s="2">
        <v>39386</v>
      </c>
      <c r="CT352" s="2">
        <v>39416</v>
      </c>
      <c r="CU352" s="2">
        <v>39447</v>
      </c>
      <c r="CV352" s="2">
        <v>39478</v>
      </c>
      <c r="CW352" s="2">
        <v>39507</v>
      </c>
      <c r="CX352" s="2">
        <v>39538</v>
      </c>
      <c r="CY352" s="2">
        <v>39568</v>
      </c>
      <c r="CZ352" s="2">
        <v>39598</v>
      </c>
      <c r="DA352" s="2">
        <v>39629</v>
      </c>
      <c r="DB352" s="2">
        <v>39660</v>
      </c>
      <c r="DC352" s="2">
        <v>39689</v>
      </c>
      <c r="DD352" s="2">
        <v>39721</v>
      </c>
      <c r="DE352" s="2">
        <v>39752</v>
      </c>
      <c r="DF352" s="2">
        <v>39780</v>
      </c>
      <c r="DG352" s="2">
        <v>39813</v>
      </c>
      <c r="DH352" s="2">
        <v>39843</v>
      </c>
      <c r="DI352" s="2">
        <v>39871</v>
      </c>
      <c r="DJ352" s="2">
        <v>39903</v>
      </c>
      <c r="DK352" s="2">
        <v>39933</v>
      </c>
      <c r="DL352" s="2">
        <v>39962</v>
      </c>
      <c r="DM352" s="2">
        <v>39994</v>
      </c>
      <c r="DN352" s="2">
        <v>40025</v>
      </c>
      <c r="DO352" s="2">
        <v>40056</v>
      </c>
      <c r="DP352" s="2">
        <v>40086</v>
      </c>
      <c r="DQ352" s="2">
        <v>40116</v>
      </c>
      <c r="DR352" s="2">
        <v>40147</v>
      </c>
      <c r="DS352" s="2">
        <v>40178</v>
      </c>
    </row>
    <row r="353" spans="1:277" x14ac:dyDescent="0.25">
      <c r="A353" s="4"/>
      <c r="D353" s="3">
        <v>13202600</v>
      </c>
      <c r="E353">
        <v>16226800</v>
      </c>
      <c r="F353">
        <v>17523400</v>
      </c>
      <c r="G353">
        <v>14685800</v>
      </c>
      <c r="H353">
        <v>14064800</v>
      </c>
      <c r="I353">
        <v>11097000</v>
      </c>
      <c r="J353">
        <v>8974000</v>
      </c>
      <c r="K353">
        <v>12390400</v>
      </c>
      <c r="L353">
        <v>11279200</v>
      </c>
      <c r="M353">
        <v>10114600</v>
      </c>
      <c r="N353">
        <v>10125600</v>
      </c>
      <c r="O353">
        <v>12128800</v>
      </c>
      <c r="P353">
        <v>17441200</v>
      </c>
      <c r="Q353">
        <v>11263400</v>
      </c>
      <c r="R353">
        <v>26295200</v>
      </c>
      <c r="S353">
        <v>21198200</v>
      </c>
      <c r="T353">
        <v>15521400</v>
      </c>
      <c r="U353">
        <v>15415800</v>
      </c>
      <c r="V353">
        <v>11241600</v>
      </c>
      <c r="W353">
        <v>125295200</v>
      </c>
      <c r="X353">
        <v>63187400</v>
      </c>
      <c r="Y353">
        <v>82833800</v>
      </c>
      <c r="Z353">
        <v>27273400</v>
      </c>
      <c r="AA353">
        <v>37931200</v>
      </c>
      <c r="AB353">
        <v>51003000</v>
      </c>
      <c r="AC353">
        <v>36073800</v>
      </c>
      <c r="AD353">
        <v>43090000</v>
      </c>
      <c r="AE353">
        <v>33084800</v>
      </c>
      <c r="AF353">
        <v>29023000</v>
      </c>
      <c r="AG353">
        <v>24786600</v>
      </c>
      <c r="AH353">
        <v>36298000</v>
      </c>
      <c r="AI353">
        <v>24830800</v>
      </c>
      <c r="AJ353">
        <v>21901600</v>
      </c>
      <c r="AK353">
        <v>17604600</v>
      </c>
      <c r="AL353">
        <v>20161800</v>
      </c>
      <c r="AM353">
        <v>18246400</v>
      </c>
      <c r="AN353">
        <v>14704400</v>
      </c>
      <c r="AO353">
        <v>16397400</v>
      </c>
      <c r="AP353">
        <v>18636600</v>
      </c>
      <c r="AQ353">
        <v>15332800</v>
      </c>
      <c r="AR353">
        <v>15974400</v>
      </c>
      <c r="AS353">
        <v>20937000</v>
      </c>
      <c r="AT353">
        <v>18681200</v>
      </c>
      <c r="AU353">
        <v>28283400</v>
      </c>
      <c r="AV353">
        <v>18005400</v>
      </c>
      <c r="AW353">
        <v>15862800</v>
      </c>
      <c r="AX353">
        <v>12114200</v>
      </c>
      <c r="AY353">
        <v>16134200</v>
      </c>
      <c r="AZ353">
        <v>19637000</v>
      </c>
      <c r="BA353">
        <v>15767600</v>
      </c>
      <c r="BB353">
        <v>22813400</v>
      </c>
      <c r="BC353">
        <v>14088200</v>
      </c>
      <c r="BD353">
        <v>18114000</v>
      </c>
      <c r="BE353">
        <v>14190200</v>
      </c>
      <c r="BF353">
        <v>17242000</v>
      </c>
      <c r="BG353">
        <v>15363600</v>
      </c>
      <c r="BH353">
        <v>15332400</v>
      </c>
      <c r="BI353">
        <v>27145400</v>
      </c>
      <c r="BJ353">
        <v>20842600</v>
      </c>
      <c r="BK353">
        <v>12420800</v>
      </c>
      <c r="BL353">
        <v>16520600</v>
      </c>
      <c r="BM353">
        <v>14289200</v>
      </c>
      <c r="BN353">
        <v>19354800</v>
      </c>
      <c r="BO353">
        <v>18568000</v>
      </c>
      <c r="BP353">
        <v>14358000</v>
      </c>
      <c r="BQ353">
        <v>13915000</v>
      </c>
      <c r="BR353">
        <v>13229200</v>
      </c>
      <c r="BS353">
        <v>15103200</v>
      </c>
      <c r="BT353">
        <v>15174800</v>
      </c>
      <c r="BU353">
        <v>15438200</v>
      </c>
      <c r="BV353">
        <v>11422600</v>
      </c>
      <c r="BW353">
        <v>12436800</v>
      </c>
      <c r="BX353">
        <v>22280600</v>
      </c>
      <c r="BY353">
        <v>18618600</v>
      </c>
      <c r="BZ353">
        <v>21017200</v>
      </c>
      <c r="CA353">
        <v>20763600</v>
      </c>
      <c r="CB353">
        <v>17916800</v>
      </c>
      <c r="CC353">
        <v>21976200</v>
      </c>
      <c r="CD353">
        <v>23068000</v>
      </c>
      <c r="CE353">
        <v>21503400</v>
      </c>
      <c r="CF353">
        <v>20394400</v>
      </c>
      <c r="CG353">
        <v>17666600</v>
      </c>
      <c r="CH353">
        <v>14059400</v>
      </c>
      <c r="CI353">
        <v>15844000</v>
      </c>
      <c r="CJ353">
        <v>18879000</v>
      </c>
      <c r="CK353">
        <v>14409400</v>
      </c>
      <c r="CL353">
        <v>17423500</v>
      </c>
      <c r="CM353">
        <v>17167200</v>
      </c>
      <c r="CN353">
        <v>16054600</v>
      </c>
      <c r="CO353">
        <v>22857800</v>
      </c>
      <c r="CP353">
        <v>16285800</v>
      </c>
      <c r="CQ353">
        <v>19306900</v>
      </c>
      <c r="CR353">
        <v>14529400</v>
      </c>
      <c r="CS353">
        <v>16295800</v>
      </c>
      <c r="CT353">
        <v>14394900</v>
      </c>
      <c r="CU353">
        <v>9923300</v>
      </c>
      <c r="CV353">
        <v>19770700</v>
      </c>
      <c r="CW353">
        <v>12838400</v>
      </c>
      <c r="CX353">
        <v>17992600</v>
      </c>
      <c r="CY353">
        <v>12760500</v>
      </c>
      <c r="CZ353">
        <v>7354200</v>
      </c>
      <c r="DA353">
        <v>9594400</v>
      </c>
      <c r="DB353">
        <v>13772900</v>
      </c>
      <c r="DC353">
        <v>7282500</v>
      </c>
      <c r="DD353">
        <v>11944500</v>
      </c>
      <c r="DE353">
        <v>20403500</v>
      </c>
      <c r="DF353">
        <v>12196400</v>
      </c>
      <c r="DG353">
        <v>11673400</v>
      </c>
      <c r="DH353">
        <v>12348700</v>
      </c>
      <c r="DI353">
        <v>13830600</v>
      </c>
      <c r="DJ353">
        <v>17627700</v>
      </c>
      <c r="DK353">
        <v>14257900</v>
      </c>
      <c r="DL353">
        <v>11458500</v>
      </c>
      <c r="DM353">
        <v>12298000</v>
      </c>
      <c r="DN353">
        <v>11133900</v>
      </c>
      <c r="DO353">
        <v>10308200</v>
      </c>
      <c r="DP353">
        <v>47506000</v>
      </c>
      <c r="DQ353">
        <v>14024000</v>
      </c>
      <c r="DR353">
        <v>7828700</v>
      </c>
      <c r="DS353">
        <v>7159400</v>
      </c>
    </row>
    <row r="354" spans="1:277" x14ac:dyDescent="0.25">
      <c r="A354" s="1" t="s">
        <v>178</v>
      </c>
      <c r="B354" t="s">
        <v>1157</v>
      </c>
      <c r="C354" t="s">
        <v>1193</v>
      </c>
      <c r="D354" s="2">
        <f>_xll.BDH(A354, "volume", B354, C354, "Direction", "H", "Period", "M","cols=204;rows=2")</f>
        <v>36556</v>
      </c>
      <c r="E354" s="2">
        <v>36585</v>
      </c>
      <c r="F354" s="2">
        <v>36616</v>
      </c>
      <c r="G354" s="2">
        <v>36644</v>
      </c>
      <c r="H354" s="2">
        <v>36677</v>
      </c>
      <c r="I354" s="2">
        <v>36707</v>
      </c>
      <c r="J354" s="2">
        <v>36738</v>
      </c>
      <c r="K354" s="2">
        <v>36769</v>
      </c>
      <c r="L354" s="2">
        <v>36798</v>
      </c>
      <c r="M354" s="2">
        <v>36830</v>
      </c>
      <c r="N354" s="2">
        <v>36860</v>
      </c>
      <c r="O354" s="2">
        <v>36889</v>
      </c>
      <c r="P354" s="2">
        <v>36922</v>
      </c>
      <c r="Q354" s="2">
        <v>36950</v>
      </c>
      <c r="R354" s="2">
        <v>36980</v>
      </c>
      <c r="S354" s="2">
        <v>37011</v>
      </c>
      <c r="T354" s="2">
        <v>37042</v>
      </c>
      <c r="U354" s="2">
        <v>37071</v>
      </c>
      <c r="V354" s="2">
        <v>37103</v>
      </c>
      <c r="W354" s="2">
        <v>37134</v>
      </c>
      <c r="X354" s="2">
        <v>37162</v>
      </c>
      <c r="Y354" s="2">
        <v>37195</v>
      </c>
      <c r="Z354" s="2">
        <v>37225</v>
      </c>
      <c r="AA354" s="2">
        <v>37256</v>
      </c>
      <c r="AB354" s="2">
        <v>37287</v>
      </c>
      <c r="AC354" s="2">
        <v>37315</v>
      </c>
      <c r="AD354" s="2">
        <v>37344</v>
      </c>
      <c r="AE354" s="2">
        <v>37376</v>
      </c>
      <c r="AF354" s="2">
        <v>37407</v>
      </c>
      <c r="AG354" s="2">
        <v>37435</v>
      </c>
      <c r="AH354" s="2">
        <v>37468</v>
      </c>
      <c r="AI354" s="2">
        <v>37498</v>
      </c>
      <c r="AJ354" s="2">
        <v>37529</v>
      </c>
      <c r="AK354" s="2">
        <v>37560</v>
      </c>
      <c r="AL354" s="2">
        <v>37589</v>
      </c>
      <c r="AM354" s="2">
        <v>37621</v>
      </c>
      <c r="AN354" s="2">
        <v>37652</v>
      </c>
      <c r="AO354" s="2">
        <v>37680</v>
      </c>
      <c r="AP354" s="2">
        <v>37711</v>
      </c>
      <c r="AQ354" s="2">
        <v>37741</v>
      </c>
      <c r="AR354" s="2">
        <v>37771</v>
      </c>
      <c r="AS354" s="2">
        <v>37802</v>
      </c>
      <c r="AT354" s="2">
        <v>37833</v>
      </c>
      <c r="AU354" s="2">
        <v>37862</v>
      </c>
      <c r="AV354" s="2">
        <v>37894</v>
      </c>
      <c r="AW354" s="2">
        <v>37925</v>
      </c>
      <c r="AX354" s="2">
        <v>37953</v>
      </c>
      <c r="AY354" s="2">
        <v>37986</v>
      </c>
      <c r="AZ354" s="2">
        <v>38016</v>
      </c>
      <c r="BA354" s="2">
        <v>38044</v>
      </c>
      <c r="BB354" s="2">
        <v>38077</v>
      </c>
      <c r="BC354" s="2">
        <v>38107</v>
      </c>
      <c r="BD354" s="2">
        <v>38138</v>
      </c>
      <c r="BE354" s="2">
        <v>38168</v>
      </c>
      <c r="BF354" s="2">
        <v>38198</v>
      </c>
      <c r="BG354" s="2">
        <v>38230</v>
      </c>
      <c r="BH354" s="2">
        <v>38260</v>
      </c>
      <c r="BI354" s="2">
        <v>38289</v>
      </c>
      <c r="BJ354" s="2">
        <v>38321</v>
      </c>
      <c r="BK354" s="2">
        <v>38352</v>
      </c>
      <c r="BL354" s="2">
        <v>38383</v>
      </c>
      <c r="BM354" s="2">
        <v>38411</v>
      </c>
      <c r="BN354" s="2">
        <v>38442</v>
      </c>
      <c r="BO354" s="2">
        <v>38471</v>
      </c>
      <c r="BP354" s="2">
        <v>38503</v>
      </c>
      <c r="BQ354" s="2">
        <v>38533</v>
      </c>
      <c r="BR354" s="2">
        <v>38562</v>
      </c>
      <c r="BS354" s="2">
        <v>38595</v>
      </c>
      <c r="BT354" s="2">
        <v>38625</v>
      </c>
      <c r="BU354" s="2">
        <v>38656</v>
      </c>
      <c r="BV354" s="2">
        <v>38686</v>
      </c>
      <c r="BW354" s="2">
        <v>38716</v>
      </c>
      <c r="BX354" s="2">
        <v>38748</v>
      </c>
      <c r="BY354" s="2">
        <v>38776</v>
      </c>
      <c r="BZ354" s="2">
        <v>38807</v>
      </c>
      <c r="CA354" s="2">
        <v>38835</v>
      </c>
      <c r="CB354" s="2">
        <v>38868</v>
      </c>
      <c r="CC354" s="2">
        <v>38898</v>
      </c>
      <c r="CD354" s="2">
        <v>38929</v>
      </c>
      <c r="CE354" s="2">
        <v>38960</v>
      </c>
      <c r="CF354" s="2">
        <v>38989</v>
      </c>
      <c r="CG354" s="2">
        <v>39021</v>
      </c>
      <c r="CH354" s="2">
        <v>39051</v>
      </c>
      <c r="CI354" s="2">
        <v>39080</v>
      </c>
      <c r="CJ354" s="2">
        <v>39113</v>
      </c>
      <c r="CK354" s="2">
        <v>39141</v>
      </c>
      <c r="CL354" s="2">
        <v>39171</v>
      </c>
      <c r="CM354" s="2">
        <v>39202</v>
      </c>
      <c r="CN354" s="2">
        <v>39233</v>
      </c>
      <c r="CO354" s="2">
        <v>39262</v>
      </c>
      <c r="CP354" s="2">
        <v>39294</v>
      </c>
      <c r="CQ354" s="2">
        <v>39325</v>
      </c>
      <c r="CR354" s="2">
        <v>39353</v>
      </c>
      <c r="CS354" s="2">
        <v>39386</v>
      </c>
      <c r="CT354" s="2">
        <v>39416</v>
      </c>
      <c r="CU354" s="2">
        <v>39447</v>
      </c>
      <c r="CV354" s="2">
        <v>39478</v>
      </c>
      <c r="CW354" s="2">
        <v>39507</v>
      </c>
      <c r="CX354" s="2">
        <v>39538</v>
      </c>
      <c r="CY354" s="2">
        <v>39568</v>
      </c>
      <c r="CZ354" s="2">
        <v>39598</v>
      </c>
      <c r="DA354" s="2">
        <v>39629</v>
      </c>
      <c r="DB354" s="2">
        <v>39660</v>
      </c>
      <c r="DC354" s="2">
        <v>39689</v>
      </c>
      <c r="DD354" s="2">
        <v>39721</v>
      </c>
      <c r="DE354" s="2">
        <v>39752</v>
      </c>
      <c r="DF354" s="2">
        <v>39780</v>
      </c>
      <c r="DG354" s="2">
        <v>39813</v>
      </c>
      <c r="DH354" s="2">
        <v>39843</v>
      </c>
      <c r="DI354" s="2">
        <v>39871</v>
      </c>
      <c r="DJ354" s="2">
        <v>39903</v>
      </c>
      <c r="DK354" s="2">
        <v>39933</v>
      </c>
      <c r="DL354" s="2">
        <v>39962</v>
      </c>
      <c r="DM354" s="2">
        <v>39994</v>
      </c>
      <c r="DN354" s="2">
        <v>40025</v>
      </c>
      <c r="DO354" s="2">
        <v>40056</v>
      </c>
      <c r="DP354" s="2">
        <v>40086</v>
      </c>
      <c r="DQ354" s="2">
        <v>40116</v>
      </c>
      <c r="DR354" s="2">
        <v>40147</v>
      </c>
      <c r="DS354" s="2">
        <v>40178</v>
      </c>
      <c r="DT354" s="2">
        <v>40207</v>
      </c>
      <c r="DU354" s="2">
        <v>40235</v>
      </c>
      <c r="DV354" s="2">
        <v>40268</v>
      </c>
      <c r="DW354" s="2">
        <v>40298</v>
      </c>
      <c r="DX354" s="2">
        <v>40329</v>
      </c>
      <c r="DY354" s="2">
        <v>40359</v>
      </c>
      <c r="DZ354" s="2">
        <v>40389</v>
      </c>
      <c r="EA354" s="2">
        <v>40421</v>
      </c>
      <c r="EB354" s="2">
        <v>40451</v>
      </c>
      <c r="EC354" s="2">
        <v>40480</v>
      </c>
      <c r="ED354" s="2">
        <v>40512</v>
      </c>
      <c r="EE354" s="2">
        <v>40543</v>
      </c>
      <c r="EF354" s="2">
        <v>40574</v>
      </c>
      <c r="EG354" s="2">
        <v>40602</v>
      </c>
      <c r="EH354" s="2">
        <v>40633</v>
      </c>
      <c r="EI354" s="2">
        <v>40662</v>
      </c>
      <c r="EJ354" s="2">
        <v>40694</v>
      </c>
      <c r="EK354" s="2">
        <v>40724</v>
      </c>
      <c r="EL354" s="2">
        <v>40753</v>
      </c>
      <c r="EM354" s="2">
        <v>40786</v>
      </c>
      <c r="EN354" s="2">
        <v>40816</v>
      </c>
      <c r="EO354" s="2">
        <v>40847</v>
      </c>
      <c r="EP354" s="2">
        <v>40877</v>
      </c>
      <c r="EQ354" s="2">
        <v>40907</v>
      </c>
      <c r="ER354" s="2">
        <v>40939</v>
      </c>
      <c r="ES354" s="2">
        <v>40968</v>
      </c>
      <c r="ET354" s="2">
        <v>40998</v>
      </c>
      <c r="EU354" s="2">
        <v>41029</v>
      </c>
      <c r="EV354" s="2">
        <v>41060</v>
      </c>
      <c r="EW354" s="2">
        <v>41089</v>
      </c>
      <c r="EX354" s="2">
        <v>41121</v>
      </c>
      <c r="EY354" s="2">
        <v>41152</v>
      </c>
      <c r="EZ354" s="2">
        <v>41180</v>
      </c>
      <c r="FA354" s="2">
        <v>41213</v>
      </c>
      <c r="FB354" s="2">
        <v>41243</v>
      </c>
      <c r="FC354" s="2">
        <v>41274</v>
      </c>
      <c r="FD354" s="2">
        <v>41305</v>
      </c>
      <c r="FE354" s="2">
        <v>41333</v>
      </c>
      <c r="FF354" s="2">
        <v>41362</v>
      </c>
      <c r="FG354" s="2">
        <v>41394</v>
      </c>
      <c r="FH354" s="2">
        <v>41425</v>
      </c>
      <c r="FI354" s="2">
        <v>41453</v>
      </c>
      <c r="FJ354" s="2">
        <v>41486</v>
      </c>
      <c r="FK354" s="2">
        <v>41516</v>
      </c>
      <c r="FL354" s="2">
        <v>41547</v>
      </c>
      <c r="FM354" s="2">
        <v>41578</v>
      </c>
      <c r="FN354" s="2">
        <v>41607</v>
      </c>
      <c r="FO354" s="2">
        <v>41639</v>
      </c>
      <c r="FP354" s="2">
        <v>41670</v>
      </c>
      <c r="FQ354" s="2">
        <v>41698</v>
      </c>
      <c r="FR354" s="2">
        <v>41729</v>
      </c>
      <c r="FS354" s="2">
        <v>41759</v>
      </c>
      <c r="FT354" s="2">
        <v>41789</v>
      </c>
      <c r="FU354" s="2">
        <v>41820</v>
      </c>
      <c r="FV354" s="2">
        <v>41851</v>
      </c>
      <c r="FW354" s="2">
        <v>41880</v>
      </c>
      <c r="FX354" s="2">
        <v>41912</v>
      </c>
      <c r="FY354" s="2">
        <v>41943</v>
      </c>
      <c r="FZ354" s="2">
        <v>41971</v>
      </c>
      <c r="GA354" s="2">
        <v>42004</v>
      </c>
      <c r="GB354" s="2">
        <v>42034</v>
      </c>
      <c r="GC354" s="2">
        <v>42062</v>
      </c>
      <c r="GD354" s="2">
        <v>42094</v>
      </c>
      <c r="GE354" s="2">
        <v>42124</v>
      </c>
      <c r="GF354" s="2">
        <v>42153</v>
      </c>
      <c r="GG354" s="2">
        <v>42185</v>
      </c>
      <c r="GH354" s="2">
        <v>42216</v>
      </c>
      <c r="GI354" s="2">
        <v>42247</v>
      </c>
      <c r="GJ354" s="2">
        <v>42277</v>
      </c>
      <c r="GK354" s="2">
        <v>42307</v>
      </c>
      <c r="GL354" s="2">
        <v>42338</v>
      </c>
      <c r="GM354" s="2">
        <v>42369</v>
      </c>
      <c r="GN354" s="2">
        <v>42398</v>
      </c>
      <c r="GO354" s="2">
        <v>42429</v>
      </c>
      <c r="GP354" s="2">
        <v>42460</v>
      </c>
      <c r="GQ354" s="2">
        <v>42489</v>
      </c>
      <c r="GR354" s="2">
        <v>42521</v>
      </c>
      <c r="GS354" s="2">
        <v>42551</v>
      </c>
      <c r="GT354" s="2">
        <v>42580</v>
      </c>
      <c r="GU354" s="2">
        <v>42613</v>
      </c>
      <c r="GV354" s="2">
        <v>42643</v>
      </c>
      <c r="GW354" s="2">
        <v>42674</v>
      </c>
      <c r="GX354" s="2">
        <v>42704</v>
      </c>
      <c r="GY354" s="2">
        <v>42734</v>
      </c>
    </row>
    <row r="355" spans="1:277" x14ac:dyDescent="0.25">
      <c r="A355" s="4"/>
      <c r="D355" s="3">
        <v>24265700</v>
      </c>
      <c r="E355">
        <v>23932800</v>
      </c>
      <c r="F355">
        <v>13894900</v>
      </c>
      <c r="G355">
        <v>15508500</v>
      </c>
      <c r="H355">
        <v>49438700</v>
      </c>
      <c r="I355">
        <v>15843200</v>
      </c>
      <c r="J355">
        <v>13161800</v>
      </c>
      <c r="K355">
        <v>11526100</v>
      </c>
      <c r="L355">
        <v>11973900</v>
      </c>
      <c r="M355">
        <v>11503200</v>
      </c>
      <c r="N355">
        <v>13943900</v>
      </c>
      <c r="O355">
        <v>13417300</v>
      </c>
      <c r="P355">
        <v>11038400</v>
      </c>
      <c r="Q355">
        <v>13030100</v>
      </c>
      <c r="R355">
        <v>14830800</v>
      </c>
      <c r="S355">
        <v>23193800</v>
      </c>
      <c r="T355">
        <v>10668100</v>
      </c>
      <c r="U355">
        <v>13927100</v>
      </c>
      <c r="V355">
        <v>18315700</v>
      </c>
      <c r="W355">
        <v>13616600</v>
      </c>
      <c r="X355">
        <v>10185600</v>
      </c>
      <c r="Y355">
        <v>22112200</v>
      </c>
      <c r="Z355">
        <v>16371700</v>
      </c>
      <c r="AA355">
        <v>18233100</v>
      </c>
      <c r="AB355">
        <v>33941300</v>
      </c>
      <c r="AC355">
        <v>18231800</v>
      </c>
      <c r="AD355">
        <v>19305000</v>
      </c>
      <c r="AE355">
        <v>17173200</v>
      </c>
      <c r="AF355">
        <v>25323400</v>
      </c>
      <c r="AG355">
        <v>25689800</v>
      </c>
      <c r="AH355">
        <v>29228200</v>
      </c>
      <c r="AI355">
        <v>19622100</v>
      </c>
      <c r="AJ355">
        <v>20090800</v>
      </c>
      <c r="AK355">
        <v>32758300</v>
      </c>
      <c r="AL355">
        <v>21604300</v>
      </c>
      <c r="AM355">
        <v>19569900</v>
      </c>
      <c r="AN355">
        <v>15127400</v>
      </c>
      <c r="AO355">
        <v>16637800</v>
      </c>
      <c r="AP355">
        <v>24790500</v>
      </c>
      <c r="AQ355">
        <v>19439800</v>
      </c>
      <c r="AR355">
        <v>25886000</v>
      </c>
      <c r="AS355">
        <v>20652500</v>
      </c>
      <c r="AT355">
        <v>36662000</v>
      </c>
      <c r="AU355">
        <v>25720000</v>
      </c>
      <c r="AV355">
        <v>27586000</v>
      </c>
      <c r="AW355">
        <v>24687800</v>
      </c>
      <c r="AX355">
        <v>14611300</v>
      </c>
      <c r="AY355">
        <v>19531500</v>
      </c>
      <c r="AZ355">
        <v>20423000</v>
      </c>
      <c r="BA355">
        <v>23180700</v>
      </c>
      <c r="BB355">
        <v>22853100</v>
      </c>
      <c r="BC355">
        <v>23786600</v>
      </c>
      <c r="BD355">
        <v>26703900</v>
      </c>
      <c r="BE355">
        <v>25865500</v>
      </c>
      <c r="BF355">
        <v>50782100</v>
      </c>
      <c r="BG355">
        <v>40244900</v>
      </c>
      <c r="BH355">
        <v>35198900</v>
      </c>
      <c r="BI355">
        <v>20398100</v>
      </c>
      <c r="BJ355">
        <v>22962200</v>
      </c>
      <c r="BK355">
        <v>20854700</v>
      </c>
      <c r="BL355">
        <v>20554000</v>
      </c>
      <c r="BM355">
        <v>30276500</v>
      </c>
      <c r="BN355">
        <v>31094500</v>
      </c>
      <c r="BO355">
        <v>23879500</v>
      </c>
      <c r="BP355">
        <v>20793300</v>
      </c>
      <c r="BQ355">
        <v>26715600</v>
      </c>
      <c r="BR355">
        <v>31048000</v>
      </c>
      <c r="BS355">
        <v>25825400</v>
      </c>
      <c r="BT355">
        <v>51226900</v>
      </c>
      <c r="BU355">
        <v>21268100</v>
      </c>
      <c r="BV355">
        <v>16312700</v>
      </c>
      <c r="BW355">
        <v>21184100</v>
      </c>
      <c r="BX355">
        <v>18969100</v>
      </c>
      <c r="BY355">
        <v>16771700</v>
      </c>
      <c r="BZ355">
        <v>23094500</v>
      </c>
      <c r="CA355">
        <v>19838800</v>
      </c>
      <c r="CB355">
        <v>22281900</v>
      </c>
      <c r="CC355">
        <v>22652800</v>
      </c>
      <c r="CD355">
        <v>22697100</v>
      </c>
      <c r="CE355">
        <v>22553000</v>
      </c>
      <c r="CF355">
        <v>27644400</v>
      </c>
      <c r="CG355">
        <v>35884400</v>
      </c>
      <c r="CH355">
        <v>28731000</v>
      </c>
      <c r="CI355">
        <v>23352500</v>
      </c>
      <c r="CJ355">
        <v>25004300</v>
      </c>
      <c r="CK355">
        <v>31123300</v>
      </c>
      <c r="CL355">
        <v>29748200</v>
      </c>
      <c r="CM355">
        <v>36247300</v>
      </c>
      <c r="CN355">
        <v>37251000</v>
      </c>
      <c r="CO355">
        <v>29287200</v>
      </c>
      <c r="CP355">
        <v>30916200</v>
      </c>
      <c r="CQ355">
        <v>29504800</v>
      </c>
      <c r="CR355">
        <v>21584600</v>
      </c>
      <c r="CS355">
        <v>21755900</v>
      </c>
      <c r="CT355">
        <v>22127200</v>
      </c>
      <c r="CU355">
        <v>23813600</v>
      </c>
      <c r="CV355">
        <v>29301600</v>
      </c>
      <c r="CW355">
        <v>23926100</v>
      </c>
      <c r="CX355">
        <v>24155300</v>
      </c>
      <c r="CY355">
        <v>25709200</v>
      </c>
      <c r="CZ355">
        <v>27044400</v>
      </c>
      <c r="DA355">
        <v>26335700</v>
      </c>
      <c r="DB355">
        <v>28250300</v>
      </c>
      <c r="DC355">
        <v>15697100</v>
      </c>
      <c r="DD355">
        <v>23213000</v>
      </c>
      <c r="DE355">
        <v>36389900</v>
      </c>
      <c r="DF355">
        <v>21333300</v>
      </c>
      <c r="DG355">
        <v>26835600</v>
      </c>
      <c r="DH355">
        <v>20256000</v>
      </c>
      <c r="DI355">
        <v>25446600</v>
      </c>
      <c r="DJ355">
        <v>29511900</v>
      </c>
      <c r="DK355">
        <v>32563700</v>
      </c>
      <c r="DL355">
        <v>31923400</v>
      </c>
      <c r="DM355">
        <v>32117400</v>
      </c>
      <c r="DN355">
        <v>30538100</v>
      </c>
      <c r="DO355">
        <v>24525800</v>
      </c>
      <c r="DP355">
        <v>26890100</v>
      </c>
      <c r="DQ355">
        <v>30120200</v>
      </c>
      <c r="DR355">
        <v>25565700</v>
      </c>
      <c r="DS355">
        <v>25130000</v>
      </c>
      <c r="DT355">
        <v>24964800</v>
      </c>
      <c r="DU355">
        <v>41541800</v>
      </c>
      <c r="DV355">
        <v>55673500</v>
      </c>
      <c r="DW355">
        <v>32085500</v>
      </c>
      <c r="DX355">
        <v>44386500</v>
      </c>
      <c r="DY355">
        <v>37091400</v>
      </c>
      <c r="DZ355">
        <v>21174800</v>
      </c>
      <c r="EA355">
        <v>19112400</v>
      </c>
      <c r="EB355">
        <v>23619471</v>
      </c>
      <c r="EC355">
        <v>42015652</v>
      </c>
      <c r="ED355">
        <v>27563263</v>
      </c>
      <c r="EE355">
        <v>18736321</v>
      </c>
      <c r="EF355">
        <v>23197572</v>
      </c>
      <c r="EG355">
        <v>16055974</v>
      </c>
      <c r="EH355">
        <v>17781554</v>
      </c>
      <c r="EI355">
        <v>11926734</v>
      </c>
      <c r="EJ355">
        <v>18379409</v>
      </c>
      <c r="EK355">
        <v>19420976</v>
      </c>
      <c r="EL355">
        <v>17566012</v>
      </c>
      <c r="EM355">
        <v>28868787</v>
      </c>
      <c r="EN355">
        <v>17398836</v>
      </c>
      <c r="EO355">
        <v>18036994</v>
      </c>
      <c r="EP355">
        <v>16091174</v>
      </c>
      <c r="EQ355">
        <v>13853088</v>
      </c>
      <c r="ER355">
        <v>12342039</v>
      </c>
      <c r="ES355">
        <v>12973586</v>
      </c>
      <c r="ET355">
        <v>14867248</v>
      </c>
      <c r="EU355">
        <v>14567475</v>
      </c>
      <c r="EV355">
        <v>16510574</v>
      </c>
      <c r="EW355">
        <v>15824710</v>
      </c>
      <c r="EX355">
        <v>16945200</v>
      </c>
      <c r="EY355">
        <v>11729352</v>
      </c>
      <c r="EZ355">
        <v>11023263</v>
      </c>
      <c r="FA355">
        <v>10430844</v>
      </c>
      <c r="FB355">
        <v>13673429</v>
      </c>
      <c r="FC355">
        <v>14522624</v>
      </c>
      <c r="FD355">
        <v>10310312</v>
      </c>
      <c r="FE355">
        <v>12240204</v>
      </c>
      <c r="FF355">
        <v>10822764</v>
      </c>
      <c r="FG355">
        <v>15320613</v>
      </c>
      <c r="FH355">
        <v>14933568</v>
      </c>
      <c r="FI355">
        <v>17462446</v>
      </c>
      <c r="FJ355">
        <v>13995838</v>
      </c>
      <c r="FK355">
        <v>8261973</v>
      </c>
      <c r="FL355">
        <v>9633880</v>
      </c>
      <c r="FM355">
        <v>10592170</v>
      </c>
      <c r="FN355">
        <v>6225515</v>
      </c>
      <c r="FO355">
        <v>8647751</v>
      </c>
      <c r="FP355">
        <v>8182209</v>
      </c>
      <c r="FQ355">
        <v>8024367</v>
      </c>
      <c r="FR355">
        <v>9176343</v>
      </c>
      <c r="FS355">
        <v>11100446</v>
      </c>
      <c r="FT355">
        <v>8801045</v>
      </c>
      <c r="FU355">
        <v>15210488</v>
      </c>
      <c r="FV355">
        <v>12542419</v>
      </c>
      <c r="FW355">
        <v>8779069</v>
      </c>
      <c r="FX355">
        <v>9008357</v>
      </c>
      <c r="FY355">
        <v>13779379</v>
      </c>
      <c r="FZ355">
        <v>8058662</v>
      </c>
      <c r="GA355">
        <v>10386559</v>
      </c>
      <c r="GB355">
        <v>10679637</v>
      </c>
      <c r="GC355">
        <v>12523467</v>
      </c>
      <c r="GD355">
        <v>15284283</v>
      </c>
      <c r="GE355">
        <v>8488046</v>
      </c>
      <c r="GF355">
        <v>7672453</v>
      </c>
      <c r="GG355">
        <v>10990210</v>
      </c>
      <c r="GH355">
        <v>9388828</v>
      </c>
      <c r="GI355">
        <v>18686743</v>
      </c>
      <c r="GJ355">
        <v>18914461</v>
      </c>
      <c r="GK355">
        <v>13768026</v>
      </c>
      <c r="GL355">
        <v>12465262</v>
      </c>
      <c r="GM355">
        <v>16725645</v>
      </c>
      <c r="GN355">
        <v>13180679</v>
      </c>
      <c r="GO355">
        <v>10980530</v>
      </c>
      <c r="GP355">
        <v>11626302</v>
      </c>
      <c r="GQ355">
        <v>16563453</v>
      </c>
      <c r="GR355">
        <v>59559977</v>
      </c>
      <c r="GS355">
        <v>41278493</v>
      </c>
      <c r="GT355">
        <v>17378254</v>
      </c>
      <c r="GU355">
        <v>12593194</v>
      </c>
      <c r="GV355">
        <v>15340918</v>
      </c>
      <c r="GW355">
        <v>7756897</v>
      </c>
      <c r="GX355">
        <v>9936189</v>
      </c>
      <c r="GY355">
        <v>9079764</v>
      </c>
    </row>
    <row r="356" spans="1:277" x14ac:dyDescent="0.25">
      <c r="A356" s="1" t="s">
        <v>179</v>
      </c>
      <c r="B356" t="s">
        <v>1157</v>
      </c>
      <c r="C356" t="s">
        <v>1185</v>
      </c>
      <c r="D356" s="2">
        <f>_xll.BDH(A356, "volume", B356, C356, "Direction", "H", "Period", "M","cols=12;rows=2")</f>
        <v>36556</v>
      </c>
      <c r="E356" s="2">
        <v>36585</v>
      </c>
      <c r="F356" s="2">
        <v>36616</v>
      </c>
      <c r="G356" s="2">
        <v>36644</v>
      </c>
      <c r="H356" s="2">
        <v>36677</v>
      </c>
      <c r="I356" s="2">
        <v>36707</v>
      </c>
      <c r="J356" s="2">
        <v>36738</v>
      </c>
      <c r="K356" s="2">
        <v>36769</v>
      </c>
      <c r="L356" s="2">
        <v>36798</v>
      </c>
      <c r="M356" s="2">
        <v>36830</v>
      </c>
      <c r="N356" s="2">
        <v>36860</v>
      </c>
      <c r="O356" s="2">
        <v>36889</v>
      </c>
    </row>
    <row r="357" spans="1:277" x14ac:dyDescent="0.25">
      <c r="A357" s="4"/>
      <c r="D357" s="3">
        <v>10632700</v>
      </c>
      <c r="E357">
        <v>14387700</v>
      </c>
      <c r="F357">
        <v>19794400</v>
      </c>
      <c r="G357">
        <v>10777500</v>
      </c>
      <c r="H357">
        <v>11217300</v>
      </c>
      <c r="I357">
        <v>9012300</v>
      </c>
      <c r="J357">
        <v>6816300</v>
      </c>
      <c r="K357">
        <v>8892700</v>
      </c>
      <c r="L357">
        <v>14527400</v>
      </c>
      <c r="M357">
        <v>11141300</v>
      </c>
      <c r="N357">
        <v>25858600</v>
      </c>
      <c r="O357">
        <v>40999700</v>
      </c>
    </row>
    <row r="358" spans="1:277" x14ac:dyDescent="0.25">
      <c r="A358" s="1" t="s">
        <v>180</v>
      </c>
      <c r="B358" t="s">
        <v>1157</v>
      </c>
      <c r="C358" t="s">
        <v>1199</v>
      </c>
      <c r="D358" s="2">
        <f>_xll.BDH(A358, "volume", B358, C358, "Direction", "H", "Period", "M","cols=274;rows=2")</f>
        <v>36556</v>
      </c>
      <c r="E358" s="2">
        <v>36585</v>
      </c>
      <c r="F358" s="2">
        <v>36616</v>
      </c>
      <c r="G358" s="2">
        <v>36644</v>
      </c>
      <c r="H358" s="2">
        <v>36677</v>
      </c>
      <c r="I358" s="2">
        <v>36707</v>
      </c>
      <c r="J358" s="2">
        <v>36738</v>
      </c>
      <c r="K358" s="2">
        <v>36769</v>
      </c>
      <c r="L358" s="2">
        <v>36798</v>
      </c>
      <c r="M358" s="2">
        <v>36830</v>
      </c>
      <c r="N358" s="2">
        <v>36860</v>
      </c>
      <c r="O358" s="2">
        <v>36889</v>
      </c>
      <c r="P358" s="2">
        <v>36922</v>
      </c>
      <c r="Q358" s="2">
        <v>36950</v>
      </c>
      <c r="R358" s="2">
        <v>36980</v>
      </c>
      <c r="S358" s="2">
        <v>37011</v>
      </c>
      <c r="T358" s="2">
        <v>37042</v>
      </c>
      <c r="U358" s="2">
        <v>37071</v>
      </c>
      <c r="V358" s="2">
        <v>37103</v>
      </c>
      <c r="W358" s="2">
        <v>37134</v>
      </c>
      <c r="X358" s="2">
        <v>37162</v>
      </c>
      <c r="Y358" s="2">
        <v>37195</v>
      </c>
      <c r="Z358" s="2">
        <v>37225</v>
      </c>
      <c r="AA358" s="2">
        <v>37256</v>
      </c>
      <c r="AB358" s="2">
        <v>37287</v>
      </c>
      <c r="AC358" s="2">
        <v>37315</v>
      </c>
      <c r="AD358" s="2">
        <v>37344</v>
      </c>
      <c r="AE358" s="2">
        <v>37376</v>
      </c>
      <c r="AF358" s="2">
        <v>37407</v>
      </c>
      <c r="AG358" s="2">
        <v>37435</v>
      </c>
      <c r="AH358" s="2">
        <v>37468</v>
      </c>
      <c r="AI358" s="2">
        <v>37498</v>
      </c>
      <c r="AJ358" s="2">
        <v>37529</v>
      </c>
      <c r="AK358" s="2">
        <v>37560</v>
      </c>
      <c r="AL358" s="2">
        <v>37589</v>
      </c>
      <c r="AM358" s="2">
        <v>37621</v>
      </c>
      <c r="AN358" s="2">
        <v>37652</v>
      </c>
      <c r="AO358" s="2">
        <v>37680</v>
      </c>
      <c r="AP358" s="2">
        <v>37711</v>
      </c>
      <c r="AQ358" s="2">
        <v>37741</v>
      </c>
      <c r="AR358" s="2">
        <v>37771</v>
      </c>
      <c r="AS358" s="2">
        <v>37802</v>
      </c>
      <c r="AT358" s="2">
        <v>37833</v>
      </c>
      <c r="AU358" s="2">
        <v>37862</v>
      </c>
      <c r="AV358" s="2">
        <v>37894</v>
      </c>
      <c r="AW358" s="2">
        <v>37925</v>
      </c>
      <c r="AX358" s="2">
        <v>37953</v>
      </c>
      <c r="AY358" s="2">
        <v>37986</v>
      </c>
      <c r="AZ358" s="2">
        <v>38016</v>
      </c>
      <c r="BA358" s="2">
        <v>38044</v>
      </c>
      <c r="BB358" s="2">
        <v>38077</v>
      </c>
      <c r="BC358" s="2">
        <v>38107</v>
      </c>
      <c r="BD358" s="2">
        <v>38138</v>
      </c>
      <c r="BE358" s="2">
        <v>38168</v>
      </c>
      <c r="BF358" s="2">
        <v>38198</v>
      </c>
      <c r="BG358" s="2">
        <v>38230</v>
      </c>
      <c r="BH358" s="2">
        <v>38260</v>
      </c>
      <c r="BI358" s="2">
        <v>38289</v>
      </c>
      <c r="BJ358" s="2">
        <v>38321</v>
      </c>
      <c r="BK358" s="2">
        <v>38352</v>
      </c>
      <c r="BL358" s="2">
        <v>38383</v>
      </c>
      <c r="BM358" s="2">
        <v>38411</v>
      </c>
      <c r="BN358" s="2">
        <v>38442</v>
      </c>
      <c r="BO358" s="2">
        <v>38471</v>
      </c>
      <c r="BP358" s="2">
        <v>38503</v>
      </c>
      <c r="BQ358" s="2">
        <v>38533</v>
      </c>
      <c r="BR358" s="2">
        <v>38562</v>
      </c>
      <c r="BS358" s="2">
        <v>38595</v>
      </c>
      <c r="BT358" s="2">
        <v>38625</v>
      </c>
      <c r="BU358" s="2">
        <v>38656</v>
      </c>
      <c r="BV358" s="2">
        <v>38686</v>
      </c>
      <c r="BW358" s="2">
        <v>38716</v>
      </c>
      <c r="BX358" s="2">
        <v>38748</v>
      </c>
      <c r="BY358" s="2">
        <v>38776</v>
      </c>
      <c r="BZ358" s="2">
        <v>38807</v>
      </c>
      <c r="CA358" s="2">
        <v>38835</v>
      </c>
      <c r="CB358" s="2">
        <v>38868</v>
      </c>
      <c r="CC358" s="2">
        <v>38898</v>
      </c>
      <c r="CD358" s="2">
        <v>38929</v>
      </c>
      <c r="CE358" s="2">
        <v>38960</v>
      </c>
      <c r="CF358" s="2">
        <v>38989</v>
      </c>
      <c r="CG358" s="2">
        <v>39021</v>
      </c>
      <c r="CH358" s="2">
        <v>39051</v>
      </c>
      <c r="CI358" s="2">
        <v>39080</v>
      </c>
      <c r="CJ358" s="2">
        <v>39113</v>
      </c>
      <c r="CK358" s="2">
        <v>39141</v>
      </c>
      <c r="CL358" s="2">
        <v>39171</v>
      </c>
      <c r="CM358" s="2">
        <v>39202</v>
      </c>
      <c r="CN358" s="2">
        <v>39233</v>
      </c>
      <c r="CO358" s="2">
        <v>39262</v>
      </c>
      <c r="CP358" s="2">
        <v>39294</v>
      </c>
      <c r="CQ358" s="2">
        <v>39325</v>
      </c>
      <c r="CR358" s="2">
        <v>39353</v>
      </c>
      <c r="CS358" s="2">
        <v>39386</v>
      </c>
      <c r="CT358" s="2">
        <v>39416</v>
      </c>
      <c r="CU358" s="2">
        <v>39447</v>
      </c>
      <c r="CV358" s="2">
        <v>39478</v>
      </c>
      <c r="CW358" s="2">
        <v>39507</v>
      </c>
      <c r="CX358" s="2">
        <v>39538</v>
      </c>
      <c r="CY358" s="2">
        <v>39568</v>
      </c>
      <c r="CZ358" s="2">
        <v>39598</v>
      </c>
      <c r="DA358" s="2">
        <v>39629</v>
      </c>
      <c r="DB358" s="2">
        <v>39660</v>
      </c>
      <c r="DC358" s="2">
        <v>39689</v>
      </c>
      <c r="DD358" s="2">
        <v>39721</v>
      </c>
      <c r="DE358" s="2">
        <v>39752</v>
      </c>
      <c r="DF358" s="2">
        <v>39780</v>
      </c>
      <c r="DG358" s="2">
        <v>39813</v>
      </c>
      <c r="DH358" s="2">
        <v>39843</v>
      </c>
      <c r="DI358" s="2">
        <v>39871</v>
      </c>
      <c r="DJ358" s="2">
        <v>39903</v>
      </c>
      <c r="DK358" s="2">
        <v>39933</v>
      </c>
      <c r="DL358" s="2">
        <v>39962</v>
      </c>
      <c r="DM358" s="2">
        <v>39994</v>
      </c>
      <c r="DN358" s="2">
        <v>40025</v>
      </c>
      <c r="DO358" s="2">
        <v>40056</v>
      </c>
      <c r="DP358" s="2">
        <v>40086</v>
      </c>
      <c r="DQ358" s="2">
        <v>40116</v>
      </c>
      <c r="DR358" s="2">
        <v>40147</v>
      </c>
      <c r="DS358" s="2">
        <v>40178</v>
      </c>
      <c r="DT358" s="2">
        <v>40207</v>
      </c>
      <c r="DU358" s="2">
        <v>40235</v>
      </c>
      <c r="DV358" s="2">
        <v>40268</v>
      </c>
      <c r="DW358" s="2">
        <v>40298</v>
      </c>
      <c r="DX358" s="2">
        <v>40329</v>
      </c>
      <c r="DY358" s="2">
        <v>40359</v>
      </c>
      <c r="DZ358" s="2">
        <v>40389</v>
      </c>
      <c r="EA358" s="2">
        <v>40421</v>
      </c>
      <c r="EB358" s="2">
        <v>40451</v>
      </c>
      <c r="EC358" s="2">
        <v>40480</v>
      </c>
      <c r="ED358" s="2">
        <v>40512</v>
      </c>
      <c r="EE358" s="2">
        <v>40543</v>
      </c>
      <c r="EF358" s="2">
        <v>40574</v>
      </c>
      <c r="EG358" s="2">
        <v>40602</v>
      </c>
      <c r="EH358" s="2">
        <v>40633</v>
      </c>
      <c r="EI358" s="2">
        <v>40662</v>
      </c>
      <c r="EJ358" s="2">
        <v>40694</v>
      </c>
      <c r="EK358" s="2">
        <v>40724</v>
      </c>
      <c r="EL358" s="2">
        <v>40753</v>
      </c>
      <c r="EM358" s="2">
        <v>40786</v>
      </c>
      <c r="EN358" s="2">
        <v>40816</v>
      </c>
      <c r="EO358" s="2">
        <v>40847</v>
      </c>
      <c r="EP358" s="2">
        <v>40877</v>
      </c>
      <c r="EQ358" s="2">
        <v>40907</v>
      </c>
      <c r="ER358" s="2">
        <v>40939</v>
      </c>
      <c r="ES358" s="2">
        <v>40968</v>
      </c>
      <c r="ET358" s="2">
        <v>40998</v>
      </c>
      <c r="EU358" s="2">
        <v>41029</v>
      </c>
      <c r="EV358" s="2">
        <v>41060</v>
      </c>
      <c r="EW358" s="2">
        <v>41089</v>
      </c>
      <c r="EX358" s="2">
        <v>41121</v>
      </c>
      <c r="EY358" s="2">
        <v>41152</v>
      </c>
      <c r="EZ358" s="2">
        <v>41180</v>
      </c>
      <c r="FA358" s="2">
        <v>41213</v>
      </c>
      <c r="FB358" s="2">
        <v>41243</v>
      </c>
      <c r="FC358" s="2">
        <v>41274</v>
      </c>
      <c r="FD358" s="2">
        <v>41305</v>
      </c>
      <c r="FE358" s="2">
        <v>41333</v>
      </c>
      <c r="FF358" s="2">
        <v>41362</v>
      </c>
      <c r="FG358" s="2">
        <v>41394</v>
      </c>
      <c r="FH358" s="2">
        <v>41425</v>
      </c>
      <c r="FI358" s="2">
        <v>41453</v>
      </c>
      <c r="FJ358" s="2">
        <v>41486</v>
      </c>
      <c r="FK358" s="2">
        <v>41516</v>
      </c>
      <c r="FL358" s="2">
        <v>41547</v>
      </c>
      <c r="FM358" s="2">
        <v>41578</v>
      </c>
      <c r="FN358" s="2">
        <v>41607</v>
      </c>
      <c r="FO358" s="2">
        <v>41639</v>
      </c>
      <c r="FP358" s="2">
        <v>41670</v>
      </c>
      <c r="FQ358" s="2">
        <v>41698</v>
      </c>
      <c r="FR358" s="2">
        <v>41729</v>
      </c>
      <c r="FS358" s="2">
        <v>41759</v>
      </c>
      <c r="FT358" s="2">
        <v>41789</v>
      </c>
      <c r="FU358" s="2">
        <v>41820</v>
      </c>
      <c r="FV358" s="2">
        <v>41851</v>
      </c>
      <c r="FW358" s="2">
        <v>41880</v>
      </c>
      <c r="FX358" s="2">
        <v>41912</v>
      </c>
      <c r="FY358" s="2">
        <v>41943</v>
      </c>
      <c r="FZ358" s="2">
        <v>41971</v>
      </c>
      <c r="GA358" s="2">
        <v>42004</v>
      </c>
      <c r="GB358" s="2">
        <v>42034</v>
      </c>
      <c r="GC358" s="2">
        <v>42062</v>
      </c>
      <c r="GD358" s="2">
        <v>42094</v>
      </c>
      <c r="GE358" s="2">
        <v>42124</v>
      </c>
      <c r="GF358" s="2">
        <v>42153</v>
      </c>
      <c r="GG358" s="2">
        <v>42185</v>
      </c>
      <c r="GH358" s="2">
        <v>42216</v>
      </c>
      <c r="GI358" s="2">
        <v>42247</v>
      </c>
      <c r="GJ358" s="2">
        <v>42277</v>
      </c>
      <c r="GK358" s="2">
        <v>42307</v>
      </c>
      <c r="GL358" s="2">
        <v>42338</v>
      </c>
      <c r="GM358" s="2">
        <v>42369</v>
      </c>
      <c r="GN358" s="2">
        <v>42398</v>
      </c>
      <c r="GO358" s="2">
        <v>42429</v>
      </c>
      <c r="GP358" s="2">
        <v>42460</v>
      </c>
      <c r="GQ358" s="2">
        <v>42489</v>
      </c>
      <c r="GR358" s="2">
        <v>42521</v>
      </c>
      <c r="GS358" s="2">
        <v>42551</v>
      </c>
      <c r="GT358" s="2">
        <v>42580</v>
      </c>
      <c r="GU358" s="2">
        <v>42613</v>
      </c>
      <c r="GV358" s="2">
        <v>42643</v>
      </c>
      <c r="GW358" s="2">
        <v>42674</v>
      </c>
      <c r="GX358" s="2">
        <v>42704</v>
      </c>
      <c r="GY358" s="2">
        <v>42734</v>
      </c>
      <c r="GZ358" s="2">
        <v>42766</v>
      </c>
      <c r="HA358" s="2">
        <v>42794</v>
      </c>
      <c r="HB358" s="2">
        <v>42825</v>
      </c>
      <c r="HC358" s="2">
        <v>42853</v>
      </c>
      <c r="HD358" s="2">
        <v>42886</v>
      </c>
      <c r="HE358" s="2">
        <v>42916</v>
      </c>
      <c r="HF358" s="2">
        <v>42947</v>
      </c>
      <c r="HG358" s="2">
        <v>42978</v>
      </c>
      <c r="HH358" s="2">
        <v>43007</v>
      </c>
      <c r="HI358" s="2">
        <v>43039</v>
      </c>
      <c r="HJ358" s="2">
        <v>43069</v>
      </c>
      <c r="HK358" s="2">
        <v>43098</v>
      </c>
      <c r="HL358" s="2">
        <v>43131</v>
      </c>
      <c r="HM358" s="2">
        <v>43159</v>
      </c>
      <c r="HN358" s="2">
        <v>43189</v>
      </c>
      <c r="HO358" s="2">
        <v>43220</v>
      </c>
      <c r="HP358" s="2">
        <v>43251</v>
      </c>
      <c r="HQ358" s="2">
        <v>43280</v>
      </c>
      <c r="HR358" s="2">
        <v>43312</v>
      </c>
      <c r="HS358" s="2">
        <v>43343</v>
      </c>
      <c r="HT358" s="2">
        <v>43371</v>
      </c>
      <c r="HU358" s="2">
        <v>43404</v>
      </c>
      <c r="HV358" s="2">
        <v>43434</v>
      </c>
      <c r="HW358" s="2">
        <v>43465</v>
      </c>
      <c r="HX358" s="2">
        <v>43496</v>
      </c>
      <c r="HY358" s="2">
        <v>43524</v>
      </c>
      <c r="HZ358" s="2">
        <v>43553</v>
      </c>
      <c r="IA358" s="2">
        <v>43585</v>
      </c>
      <c r="IB358" s="2">
        <v>43616</v>
      </c>
      <c r="IC358" s="2">
        <v>43644</v>
      </c>
      <c r="ID358" s="2">
        <v>43677</v>
      </c>
      <c r="IE358" s="2">
        <v>43707</v>
      </c>
      <c r="IF358" s="2">
        <v>43738</v>
      </c>
      <c r="IG358" s="2">
        <v>43769</v>
      </c>
      <c r="IH358" s="2">
        <v>43798</v>
      </c>
      <c r="II358" s="2">
        <v>43830</v>
      </c>
      <c r="IJ358" s="2">
        <v>43861</v>
      </c>
      <c r="IK358" s="2">
        <v>43889</v>
      </c>
      <c r="IL358" s="2">
        <v>43921</v>
      </c>
      <c r="IM358" s="2">
        <v>43951</v>
      </c>
      <c r="IN358" s="2">
        <v>43980</v>
      </c>
      <c r="IO358" s="2">
        <v>44012</v>
      </c>
      <c r="IP358" s="2">
        <v>44043</v>
      </c>
      <c r="IQ358" s="2">
        <v>44074</v>
      </c>
      <c r="IR358" s="2">
        <v>44104</v>
      </c>
      <c r="IS358" s="2">
        <v>44134</v>
      </c>
      <c r="IT358" s="2">
        <v>44165</v>
      </c>
      <c r="IU358" s="2">
        <v>44196</v>
      </c>
      <c r="IV358" s="2">
        <v>44225</v>
      </c>
      <c r="IW358" s="2">
        <v>44253</v>
      </c>
      <c r="IX358" s="2">
        <v>44286</v>
      </c>
      <c r="IY358" s="2">
        <v>44316</v>
      </c>
      <c r="IZ358" s="2">
        <v>44347</v>
      </c>
      <c r="JA358" s="2">
        <v>44377</v>
      </c>
      <c r="JB358" s="2">
        <v>44407</v>
      </c>
      <c r="JC358" s="2">
        <v>44439</v>
      </c>
      <c r="JD358" s="2">
        <v>44469</v>
      </c>
      <c r="JE358" s="2">
        <v>44498</v>
      </c>
      <c r="JF358" s="2">
        <v>44530</v>
      </c>
      <c r="JG358" s="2">
        <v>44561</v>
      </c>
      <c r="JH358" s="2">
        <v>44592</v>
      </c>
      <c r="JI358" s="2">
        <v>44620</v>
      </c>
      <c r="JJ358" s="2">
        <v>44651</v>
      </c>
      <c r="JK358" s="2">
        <v>44680</v>
      </c>
      <c r="JL358" s="2">
        <v>44712</v>
      </c>
      <c r="JM358" s="2">
        <v>44742</v>
      </c>
      <c r="JN358" s="2">
        <v>44771</v>
      </c>
      <c r="JO358" s="2">
        <v>44804</v>
      </c>
      <c r="JP358" s="2">
        <v>44834</v>
      </c>
      <c r="JQ358" s="2">
        <v>44865</v>
      </c>
    </row>
    <row r="359" spans="1:277" x14ac:dyDescent="0.25">
      <c r="A359" s="4"/>
      <c r="D359" s="3">
        <v>36754900</v>
      </c>
      <c r="E359">
        <v>57483600</v>
      </c>
      <c r="F359">
        <v>96551700</v>
      </c>
      <c r="G359">
        <v>38078700</v>
      </c>
      <c r="H359">
        <v>28470000</v>
      </c>
      <c r="I359">
        <v>66852500</v>
      </c>
      <c r="J359">
        <v>30811000</v>
      </c>
      <c r="K359">
        <v>34971200</v>
      </c>
      <c r="L359">
        <v>34129600</v>
      </c>
      <c r="M359">
        <v>19940300</v>
      </c>
      <c r="N359">
        <v>17531600</v>
      </c>
      <c r="O359">
        <v>37401700</v>
      </c>
      <c r="P359">
        <v>34653800</v>
      </c>
      <c r="Q359">
        <v>27344500</v>
      </c>
      <c r="R359">
        <v>39993000</v>
      </c>
      <c r="S359">
        <v>37753600</v>
      </c>
      <c r="T359">
        <v>22069900</v>
      </c>
      <c r="U359">
        <v>23996000</v>
      </c>
      <c r="V359">
        <v>24439400</v>
      </c>
      <c r="W359">
        <v>22668500</v>
      </c>
      <c r="X359">
        <v>60306000</v>
      </c>
      <c r="Y359">
        <v>47316100</v>
      </c>
      <c r="Z359">
        <v>30731000</v>
      </c>
      <c r="AA359">
        <v>23520600</v>
      </c>
      <c r="AB359">
        <v>31252800</v>
      </c>
      <c r="AC359">
        <v>24308200</v>
      </c>
      <c r="AD359">
        <v>33950500</v>
      </c>
      <c r="AE359">
        <v>29311500</v>
      </c>
      <c r="AF359">
        <v>28446300</v>
      </c>
      <c r="AG359">
        <v>29788800</v>
      </c>
      <c r="AH359">
        <v>39138900</v>
      </c>
      <c r="AI359">
        <v>32893800</v>
      </c>
      <c r="AJ359">
        <v>58623700</v>
      </c>
      <c r="AK359">
        <v>62647800</v>
      </c>
      <c r="AL359">
        <v>40734500</v>
      </c>
      <c r="AM359">
        <v>42957700</v>
      </c>
      <c r="AN359">
        <v>52037700</v>
      </c>
      <c r="AO359">
        <v>46492600</v>
      </c>
      <c r="AP359">
        <v>66885600</v>
      </c>
      <c r="AQ359">
        <v>66915700</v>
      </c>
      <c r="AR359">
        <v>53375900</v>
      </c>
      <c r="AS359">
        <v>48253100</v>
      </c>
      <c r="AT359">
        <v>43637900</v>
      </c>
      <c r="AU359">
        <v>36760500</v>
      </c>
      <c r="AV359">
        <v>48224700</v>
      </c>
      <c r="AW359">
        <v>42335100</v>
      </c>
      <c r="AX359">
        <v>28109300</v>
      </c>
      <c r="AY359">
        <v>41816700</v>
      </c>
      <c r="AZ359">
        <v>40722400</v>
      </c>
      <c r="BA359">
        <v>36810900</v>
      </c>
      <c r="BB359">
        <v>48340100</v>
      </c>
      <c r="BC359">
        <v>35839000</v>
      </c>
      <c r="BD359">
        <v>35428900</v>
      </c>
      <c r="BE359">
        <v>39628000</v>
      </c>
      <c r="BF359">
        <v>42097600</v>
      </c>
      <c r="BG359">
        <v>29389700</v>
      </c>
      <c r="BH359">
        <v>41977000</v>
      </c>
      <c r="BI359">
        <v>38339000</v>
      </c>
      <c r="BJ359">
        <v>41234000</v>
      </c>
      <c r="BK359">
        <v>39538800</v>
      </c>
      <c r="BL359">
        <v>54606200</v>
      </c>
      <c r="BM359">
        <v>40400300</v>
      </c>
      <c r="BN359">
        <v>66850100</v>
      </c>
      <c r="BO359">
        <v>58477400</v>
      </c>
      <c r="BP359">
        <v>44596200</v>
      </c>
      <c r="BQ359">
        <v>52266500</v>
      </c>
      <c r="BR359">
        <v>30918900</v>
      </c>
      <c r="BS359">
        <v>49845300</v>
      </c>
      <c r="BT359">
        <v>58322400</v>
      </c>
      <c r="BU359">
        <v>63008300</v>
      </c>
      <c r="BV359">
        <v>36176500</v>
      </c>
      <c r="BW359">
        <v>40932600</v>
      </c>
      <c r="BX359">
        <v>48518100</v>
      </c>
      <c r="BY359">
        <v>49883000</v>
      </c>
      <c r="BZ359">
        <v>73652300</v>
      </c>
      <c r="CA359">
        <v>48463700</v>
      </c>
      <c r="CB359">
        <v>84098800</v>
      </c>
      <c r="CC359">
        <v>75038000</v>
      </c>
      <c r="CD359">
        <v>49328400</v>
      </c>
      <c r="CE359">
        <v>50875500</v>
      </c>
      <c r="CF359">
        <v>55055400</v>
      </c>
      <c r="CG359">
        <v>38383400</v>
      </c>
      <c r="CH359">
        <v>29704100</v>
      </c>
      <c r="CI359">
        <v>28709100</v>
      </c>
      <c r="CJ359">
        <v>35717000</v>
      </c>
      <c r="CK359">
        <v>31279100</v>
      </c>
      <c r="CL359">
        <v>43580400</v>
      </c>
      <c r="CM359">
        <v>31860200</v>
      </c>
      <c r="CN359">
        <v>33295100</v>
      </c>
      <c r="CO359">
        <v>61945000</v>
      </c>
      <c r="CP359">
        <v>42258300</v>
      </c>
      <c r="CQ359">
        <v>44660100</v>
      </c>
      <c r="CR359">
        <v>31844000</v>
      </c>
      <c r="CS359">
        <v>31963000</v>
      </c>
      <c r="CT359">
        <v>39494800</v>
      </c>
      <c r="CU359">
        <v>30406200</v>
      </c>
      <c r="CV359">
        <v>51487500</v>
      </c>
      <c r="CW359">
        <v>36445400</v>
      </c>
      <c r="CX359">
        <v>40360200</v>
      </c>
      <c r="CY359">
        <v>31667000</v>
      </c>
      <c r="CZ359">
        <v>32066800</v>
      </c>
      <c r="DA359">
        <v>39852600</v>
      </c>
      <c r="DB359">
        <v>53052700</v>
      </c>
      <c r="DC359">
        <v>30713800</v>
      </c>
      <c r="DD359">
        <v>47305300</v>
      </c>
      <c r="DE359">
        <v>57325100</v>
      </c>
      <c r="DF359">
        <v>45500000</v>
      </c>
      <c r="DG359">
        <v>41628400</v>
      </c>
      <c r="DH359">
        <v>34604900</v>
      </c>
      <c r="DI359">
        <v>39479200</v>
      </c>
      <c r="DJ359">
        <v>54769900</v>
      </c>
      <c r="DK359">
        <v>44941100</v>
      </c>
      <c r="DL359">
        <v>34078500</v>
      </c>
      <c r="DM359">
        <v>36378400</v>
      </c>
      <c r="DN359">
        <v>30619500</v>
      </c>
      <c r="DO359">
        <v>24829700</v>
      </c>
      <c r="DP359">
        <v>38417000</v>
      </c>
      <c r="DQ359">
        <v>36111300</v>
      </c>
      <c r="DR359">
        <v>22510700</v>
      </c>
      <c r="DS359">
        <v>24294800</v>
      </c>
      <c r="DT359">
        <v>24279900</v>
      </c>
      <c r="DU359">
        <v>24545000</v>
      </c>
      <c r="DV359">
        <v>21907800</v>
      </c>
      <c r="DW359">
        <v>29446100</v>
      </c>
      <c r="DX359">
        <v>38332200</v>
      </c>
      <c r="DY359">
        <v>45432100</v>
      </c>
      <c r="DZ359">
        <v>33161000</v>
      </c>
      <c r="EA359">
        <v>28326700</v>
      </c>
      <c r="EB359">
        <v>29230760</v>
      </c>
      <c r="EC359">
        <v>34864575</v>
      </c>
      <c r="ED359">
        <v>24305458</v>
      </c>
      <c r="EE359">
        <v>20782436</v>
      </c>
      <c r="EF359">
        <v>20632328</v>
      </c>
      <c r="EG359">
        <v>19203795</v>
      </c>
      <c r="EH359">
        <v>38867838</v>
      </c>
      <c r="EI359">
        <v>25381088</v>
      </c>
      <c r="EJ359">
        <v>23067515</v>
      </c>
      <c r="EK359">
        <v>31298950</v>
      </c>
      <c r="EL359">
        <v>24495236</v>
      </c>
      <c r="EM359">
        <v>57929812</v>
      </c>
      <c r="EN359">
        <v>47237421</v>
      </c>
      <c r="EO359">
        <v>28074732</v>
      </c>
      <c r="EP359">
        <v>29583840</v>
      </c>
      <c r="EQ359">
        <v>24511686</v>
      </c>
      <c r="ER359">
        <v>36091336</v>
      </c>
      <c r="ES359">
        <v>29801274</v>
      </c>
      <c r="ET359">
        <v>32245328</v>
      </c>
      <c r="EU359">
        <v>28976649</v>
      </c>
      <c r="EV359">
        <v>25685774</v>
      </c>
      <c r="EW359">
        <v>28903593</v>
      </c>
      <c r="EX359">
        <v>19737160</v>
      </c>
      <c r="EY359">
        <v>16449309</v>
      </c>
      <c r="EZ359">
        <v>18244079</v>
      </c>
      <c r="FA359">
        <v>17264783</v>
      </c>
      <c r="FB359">
        <v>15525059</v>
      </c>
      <c r="FC359">
        <v>17659042</v>
      </c>
      <c r="FD359">
        <v>19175376</v>
      </c>
      <c r="FE359">
        <v>23741600</v>
      </c>
      <c r="FF359">
        <v>26938308</v>
      </c>
      <c r="FG359">
        <v>24669166</v>
      </c>
      <c r="FH359">
        <v>28230873</v>
      </c>
      <c r="FI359">
        <v>32934366</v>
      </c>
      <c r="FJ359">
        <v>19993287</v>
      </c>
      <c r="FK359">
        <v>18850828</v>
      </c>
      <c r="FL359">
        <v>22443740</v>
      </c>
      <c r="FM359">
        <v>21480763</v>
      </c>
      <c r="FN359">
        <v>17770462</v>
      </c>
      <c r="FO359">
        <v>20514993</v>
      </c>
      <c r="FP359">
        <v>18754584</v>
      </c>
      <c r="FQ359">
        <v>14104236</v>
      </c>
      <c r="FR359">
        <v>20319857</v>
      </c>
      <c r="FS359">
        <v>16037212</v>
      </c>
      <c r="FT359">
        <v>13586558</v>
      </c>
      <c r="FU359">
        <v>16665511</v>
      </c>
      <c r="FV359">
        <v>19379144</v>
      </c>
      <c r="FW359">
        <v>16499338</v>
      </c>
      <c r="FX359">
        <v>19978427</v>
      </c>
      <c r="FY359">
        <v>34774289</v>
      </c>
      <c r="FZ359">
        <v>14687815</v>
      </c>
      <c r="GA359">
        <v>23372472</v>
      </c>
      <c r="GB359">
        <v>19871824</v>
      </c>
      <c r="GC359">
        <v>19309781</v>
      </c>
      <c r="GD359">
        <v>26731260</v>
      </c>
      <c r="GE359">
        <v>17590578</v>
      </c>
      <c r="GF359">
        <v>15771954</v>
      </c>
      <c r="GG359">
        <v>20164770</v>
      </c>
      <c r="GH359">
        <v>15408583</v>
      </c>
      <c r="GI359">
        <v>22702092</v>
      </c>
      <c r="GJ359">
        <v>29032577</v>
      </c>
      <c r="GK359">
        <v>24972893</v>
      </c>
      <c r="GL359">
        <v>17502468</v>
      </c>
      <c r="GM359">
        <v>24208476</v>
      </c>
      <c r="GN359">
        <v>36749771</v>
      </c>
      <c r="GO359">
        <v>37405783</v>
      </c>
      <c r="GP359">
        <v>30912034</v>
      </c>
      <c r="GQ359">
        <v>27534409</v>
      </c>
      <c r="GR359">
        <v>22939299</v>
      </c>
      <c r="GS359">
        <v>32271304</v>
      </c>
      <c r="GT359">
        <v>24011057</v>
      </c>
      <c r="GU359">
        <v>24367875</v>
      </c>
      <c r="GV359">
        <v>35943077</v>
      </c>
      <c r="GW359">
        <v>20162558</v>
      </c>
      <c r="GX359">
        <v>17299395</v>
      </c>
      <c r="GY359">
        <v>21691424</v>
      </c>
      <c r="GZ359">
        <v>15626553</v>
      </c>
      <c r="HA359">
        <v>12826812</v>
      </c>
      <c r="HB359">
        <v>20672555</v>
      </c>
      <c r="HC359">
        <v>17875972</v>
      </c>
      <c r="HD359">
        <v>16982142</v>
      </c>
      <c r="HE359">
        <v>19863723</v>
      </c>
      <c r="HF359">
        <v>13814484</v>
      </c>
      <c r="HG359">
        <v>16500033</v>
      </c>
      <c r="HH359">
        <v>23754886</v>
      </c>
      <c r="HI359">
        <v>16242255</v>
      </c>
      <c r="HJ359">
        <v>13657754</v>
      </c>
      <c r="HK359">
        <v>15772390</v>
      </c>
      <c r="HL359">
        <v>15806308</v>
      </c>
      <c r="HM359">
        <v>12472653</v>
      </c>
      <c r="HN359">
        <v>18409837</v>
      </c>
      <c r="HO359">
        <v>18726383</v>
      </c>
      <c r="HP359">
        <v>20223873</v>
      </c>
      <c r="HQ359">
        <v>24678982</v>
      </c>
      <c r="HR359">
        <v>17381687</v>
      </c>
      <c r="HS359">
        <v>16134470</v>
      </c>
      <c r="HT359">
        <v>19144217</v>
      </c>
      <c r="HU359">
        <v>22251124</v>
      </c>
      <c r="HV359">
        <v>17198911</v>
      </c>
      <c r="HW359">
        <v>21917533</v>
      </c>
      <c r="HX359">
        <v>21732951</v>
      </c>
      <c r="HY359">
        <v>12465251</v>
      </c>
      <c r="HZ359">
        <v>21350003</v>
      </c>
      <c r="IA359">
        <v>17223051</v>
      </c>
      <c r="IB359">
        <v>17240023</v>
      </c>
      <c r="IC359">
        <v>24696096</v>
      </c>
      <c r="ID359">
        <v>19476618</v>
      </c>
      <c r="IE359">
        <v>16518537</v>
      </c>
      <c r="IF359">
        <v>21422667</v>
      </c>
      <c r="IG359">
        <v>22963825</v>
      </c>
      <c r="IH359">
        <v>15060241</v>
      </c>
      <c r="II359">
        <v>20682814</v>
      </c>
      <c r="IJ359">
        <v>30247287</v>
      </c>
      <c r="IK359">
        <v>36756412</v>
      </c>
      <c r="IL359">
        <v>196176898</v>
      </c>
      <c r="IM359">
        <v>315756929</v>
      </c>
      <c r="IN359">
        <v>133223504</v>
      </c>
      <c r="IO359">
        <v>178909866</v>
      </c>
      <c r="IP359">
        <v>101664189</v>
      </c>
      <c r="IQ359">
        <v>100881476</v>
      </c>
      <c r="IR359">
        <v>118545505</v>
      </c>
      <c r="IS359">
        <v>108536879</v>
      </c>
      <c r="IT359">
        <v>168655389</v>
      </c>
      <c r="IU359">
        <v>142817212</v>
      </c>
      <c r="IV359">
        <v>96386612</v>
      </c>
      <c r="IW359">
        <v>142951677</v>
      </c>
      <c r="IX359">
        <v>164856892</v>
      </c>
      <c r="IY359">
        <v>99312328</v>
      </c>
      <c r="IZ359">
        <v>82990168</v>
      </c>
      <c r="JA359">
        <v>104180713</v>
      </c>
      <c r="JB359">
        <v>117748907</v>
      </c>
      <c r="JC359">
        <v>96391691</v>
      </c>
      <c r="JD359">
        <v>99087514</v>
      </c>
      <c r="JE359">
        <v>88447775</v>
      </c>
      <c r="JF359">
        <v>104061385</v>
      </c>
      <c r="JG359">
        <v>140814945</v>
      </c>
      <c r="JH359">
        <v>109089278</v>
      </c>
      <c r="JI359">
        <v>107883478</v>
      </c>
      <c r="JJ359">
        <v>139975524</v>
      </c>
      <c r="JK359">
        <v>101459245</v>
      </c>
      <c r="JL359">
        <v>142641889</v>
      </c>
      <c r="JM359">
        <v>181330651</v>
      </c>
      <c r="JN359">
        <v>192682298</v>
      </c>
      <c r="JO359">
        <v>155357505</v>
      </c>
      <c r="JP359">
        <v>166366959</v>
      </c>
      <c r="JQ359">
        <v>214048592</v>
      </c>
    </row>
    <row r="360" spans="1:277" x14ac:dyDescent="0.25">
      <c r="A360" s="1" t="s">
        <v>181</v>
      </c>
      <c r="B360" t="s">
        <v>1157</v>
      </c>
      <c r="C360" t="s">
        <v>1198</v>
      </c>
      <c r="D360" s="2">
        <f>_xll.BDH(A360, "volume", B360, C360, "Direction", "H", "Period", "M","cols=105;rows=2")</f>
        <v>36556</v>
      </c>
      <c r="E360" s="2">
        <v>36585</v>
      </c>
      <c r="F360" s="2">
        <v>36616</v>
      </c>
      <c r="G360" s="2">
        <v>36644</v>
      </c>
      <c r="H360" s="2">
        <v>36677</v>
      </c>
      <c r="I360" s="2">
        <v>36707</v>
      </c>
      <c r="J360" s="2">
        <v>36738</v>
      </c>
      <c r="K360" s="2">
        <v>36769</v>
      </c>
      <c r="L360" s="2">
        <v>36798</v>
      </c>
      <c r="M360" s="2">
        <v>36830</v>
      </c>
      <c r="N360" s="2">
        <v>36860</v>
      </c>
      <c r="O360" s="2">
        <v>36889</v>
      </c>
      <c r="P360" s="2">
        <v>36922</v>
      </c>
      <c r="Q360" s="2">
        <v>36950</v>
      </c>
      <c r="R360" s="2">
        <v>36980</v>
      </c>
      <c r="S360" s="2">
        <v>37011</v>
      </c>
      <c r="T360" s="2">
        <v>37042</v>
      </c>
      <c r="U360" s="2">
        <v>37071</v>
      </c>
      <c r="V360" s="2">
        <v>37103</v>
      </c>
      <c r="W360" s="2">
        <v>37134</v>
      </c>
      <c r="X360" s="2">
        <v>37162</v>
      </c>
      <c r="Y360" s="2">
        <v>37195</v>
      </c>
      <c r="Z360" s="2">
        <v>37225</v>
      </c>
      <c r="AA360" s="2">
        <v>37256</v>
      </c>
      <c r="AB360" s="2">
        <v>37287</v>
      </c>
      <c r="AC360" s="2">
        <v>37315</v>
      </c>
      <c r="AD360" s="2">
        <v>37344</v>
      </c>
      <c r="AE360" s="2">
        <v>37376</v>
      </c>
      <c r="AF360" s="2">
        <v>37407</v>
      </c>
      <c r="AG360" s="2">
        <v>37435</v>
      </c>
      <c r="AH360" s="2">
        <v>37468</v>
      </c>
      <c r="AI360" s="2">
        <v>37498</v>
      </c>
      <c r="AJ360" s="2">
        <v>37529</v>
      </c>
      <c r="AK360" s="2">
        <v>37560</v>
      </c>
      <c r="AL360" s="2">
        <v>37589</v>
      </c>
      <c r="AM360" s="2">
        <v>37621</v>
      </c>
      <c r="AN360" s="2">
        <v>37652</v>
      </c>
      <c r="AO360" s="2">
        <v>37680</v>
      </c>
      <c r="AP360" s="2">
        <v>37711</v>
      </c>
      <c r="AQ360" s="2">
        <v>37741</v>
      </c>
      <c r="AR360" s="2">
        <v>37771</v>
      </c>
      <c r="AS360" s="2">
        <v>37802</v>
      </c>
      <c r="AT360" s="2">
        <v>37833</v>
      </c>
      <c r="AU360" s="2">
        <v>37862</v>
      </c>
      <c r="AV360" s="2">
        <v>37894</v>
      </c>
      <c r="AW360" s="2">
        <v>37925</v>
      </c>
      <c r="AX360" s="2">
        <v>37953</v>
      </c>
      <c r="AY360" s="2">
        <v>37986</v>
      </c>
      <c r="AZ360" s="2">
        <v>38016</v>
      </c>
      <c r="BA360" s="2">
        <v>38044</v>
      </c>
      <c r="BB360" s="2">
        <v>38077</v>
      </c>
      <c r="BC360" s="2">
        <v>38107</v>
      </c>
      <c r="BD360" s="2">
        <v>38138</v>
      </c>
      <c r="BE360" s="2">
        <v>38168</v>
      </c>
      <c r="BF360" s="2">
        <v>38198</v>
      </c>
      <c r="BG360" s="2">
        <v>38230</v>
      </c>
      <c r="BH360" s="2">
        <v>38260</v>
      </c>
      <c r="BI360" s="2">
        <v>38289</v>
      </c>
      <c r="BJ360" s="2">
        <v>38321</v>
      </c>
      <c r="BK360" s="2">
        <v>38352</v>
      </c>
      <c r="BL360" s="2">
        <v>38383</v>
      </c>
      <c r="BM360" s="2">
        <v>38411</v>
      </c>
      <c r="BN360" s="2">
        <v>38442</v>
      </c>
      <c r="BO360" s="2">
        <v>38471</v>
      </c>
      <c r="BP360" s="2">
        <v>38503</v>
      </c>
      <c r="BQ360" s="2">
        <v>38533</v>
      </c>
      <c r="BR360" s="2">
        <v>38562</v>
      </c>
      <c r="BS360" s="2">
        <v>38595</v>
      </c>
      <c r="BT360" s="2">
        <v>38625</v>
      </c>
      <c r="BU360" s="2">
        <v>38656</v>
      </c>
      <c r="BV360" s="2">
        <v>38686</v>
      </c>
      <c r="BW360" s="2">
        <v>38716</v>
      </c>
      <c r="BX360" s="2">
        <v>38748</v>
      </c>
      <c r="BY360" s="2">
        <v>38776</v>
      </c>
      <c r="BZ360" s="2">
        <v>38807</v>
      </c>
      <c r="CA360" s="2">
        <v>38835</v>
      </c>
      <c r="CB360" s="2">
        <v>38868</v>
      </c>
      <c r="CC360" s="2">
        <v>38898</v>
      </c>
      <c r="CD360" s="2">
        <v>38929</v>
      </c>
      <c r="CE360" s="2">
        <v>38960</v>
      </c>
      <c r="CF360" s="2">
        <v>38989</v>
      </c>
      <c r="CG360" s="2">
        <v>39021</v>
      </c>
      <c r="CH360" s="2">
        <v>39051</v>
      </c>
      <c r="CI360" s="2">
        <v>39080</v>
      </c>
      <c r="CJ360" s="2">
        <v>39113</v>
      </c>
      <c r="CK360" s="2">
        <v>39141</v>
      </c>
      <c r="CL360" s="2">
        <v>39171</v>
      </c>
      <c r="CM360" s="2">
        <v>39202</v>
      </c>
      <c r="CN360" s="2">
        <v>39233</v>
      </c>
      <c r="CO360" s="2">
        <v>39262</v>
      </c>
      <c r="CP360" s="2">
        <v>39294</v>
      </c>
      <c r="CQ360" s="2">
        <v>39325</v>
      </c>
      <c r="CR360" s="2">
        <v>39353</v>
      </c>
      <c r="CS360" s="2">
        <v>39386</v>
      </c>
      <c r="CT360" s="2">
        <v>39416</v>
      </c>
      <c r="CU360" s="2">
        <v>39447</v>
      </c>
      <c r="CV360" s="2">
        <v>39478</v>
      </c>
      <c r="CW360" s="2">
        <v>39507</v>
      </c>
      <c r="CX360" s="2">
        <v>39538</v>
      </c>
      <c r="CY360" s="2">
        <v>39568</v>
      </c>
      <c r="CZ360" s="2">
        <v>39598</v>
      </c>
      <c r="DA360" s="2">
        <v>39629</v>
      </c>
      <c r="DB360" s="2">
        <v>39660</v>
      </c>
      <c r="DC360" s="2">
        <v>39689</v>
      </c>
      <c r="DD360" s="2">
        <v>39721</v>
      </c>
    </row>
    <row r="361" spans="1:277" x14ac:dyDescent="0.25">
      <c r="A361" s="4"/>
      <c r="D361" s="3">
        <v>33579700</v>
      </c>
      <c r="E361">
        <v>30863200</v>
      </c>
      <c r="F361">
        <v>44017300</v>
      </c>
      <c r="G361">
        <v>33163900</v>
      </c>
      <c r="H361">
        <v>30999100</v>
      </c>
      <c r="I361">
        <v>73790200</v>
      </c>
      <c r="J361">
        <v>66854800</v>
      </c>
      <c r="K361">
        <v>62996800</v>
      </c>
      <c r="L361">
        <v>41320100</v>
      </c>
      <c r="M361">
        <v>89473400</v>
      </c>
      <c r="N361">
        <v>54038000</v>
      </c>
      <c r="O361">
        <v>52872000</v>
      </c>
      <c r="P361">
        <v>51680400</v>
      </c>
      <c r="Q361">
        <v>28324500</v>
      </c>
      <c r="R361">
        <v>55634100</v>
      </c>
      <c r="S361">
        <v>30068200</v>
      </c>
      <c r="T361">
        <v>36153800</v>
      </c>
      <c r="U361">
        <v>37656000</v>
      </c>
      <c r="V361">
        <v>37991500</v>
      </c>
      <c r="W361">
        <v>42720100</v>
      </c>
      <c r="X361">
        <v>54643200</v>
      </c>
      <c r="Y361">
        <v>33287000</v>
      </c>
      <c r="Z361">
        <v>45062700</v>
      </c>
      <c r="AA361">
        <v>75632400</v>
      </c>
      <c r="AB361">
        <v>58280900</v>
      </c>
      <c r="AC361">
        <v>96496900</v>
      </c>
      <c r="AD361">
        <v>50814000</v>
      </c>
      <c r="AE361">
        <v>43587100</v>
      </c>
      <c r="AF361">
        <v>41749200</v>
      </c>
      <c r="AG361">
        <v>31270800</v>
      </c>
      <c r="AH361">
        <v>51115800</v>
      </c>
      <c r="AI361">
        <v>54255700</v>
      </c>
      <c r="AJ361">
        <v>53054900</v>
      </c>
      <c r="AK361">
        <v>61736000</v>
      </c>
      <c r="AL361">
        <v>79530700</v>
      </c>
      <c r="AM361">
        <v>77135100</v>
      </c>
      <c r="AN361">
        <v>47168900</v>
      </c>
      <c r="AO361">
        <v>57644500</v>
      </c>
      <c r="AP361">
        <v>46148700</v>
      </c>
      <c r="AQ361">
        <v>32159100</v>
      </c>
      <c r="AR361">
        <v>55404600</v>
      </c>
      <c r="AS361">
        <v>97944000</v>
      </c>
      <c r="AT361">
        <v>53677000</v>
      </c>
      <c r="AU361">
        <v>49112200</v>
      </c>
      <c r="AV361">
        <v>70868700</v>
      </c>
      <c r="AW361">
        <v>45026200</v>
      </c>
      <c r="AX361">
        <v>78365000</v>
      </c>
      <c r="AY361">
        <v>93226000</v>
      </c>
      <c r="AZ361">
        <v>120091400</v>
      </c>
      <c r="BA361">
        <v>45851900</v>
      </c>
      <c r="BB361">
        <v>71759200</v>
      </c>
      <c r="BC361">
        <v>54169600</v>
      </c>
      <c r="BD361">
        <v>48204400</v>
      </c>
      <c r="BE361">
        <v>39432800</v>
      </c>
      <c r="BF361">
        <v>46611300</v>
      </c>
      <c r="BG361">
        <v>47448000</v>
      </c>
      <c r="BH361">
        <v>42896400</v>
      </c>
      <c r="BI361">
        <v>44152100</v>
      </c>
      <c r="BJ361">
        <v>30808800</v>
      </c>
      <c r="BK361">
        <v>60260600</v>
      </c>
      <c r="BL361">
        <v>48527300</v>
      </c>
      <c r="BM361">
        <v>58836400</v>
      </c>
      <c r="BN361">
        <v>28359300</v>
      </c>
      <c r="BO361">
        <v>30298200</v>
      </c>
      <c r="BP361">
        <v>21300800</v>
      </c>
      <c r="BQ361">
        <v>37136700</v>
      </c>
      <c r="BR361">
        <v>26328300</v>
      </c>
      <c r="BS361">
        <v>22988300</v>
      </c>
      <c r="BT361">
        <v>42740800</v>
      </c>
      <c r="BU361">
        <v>36049500</v>
      </c>
      <c r="BV361">
        <v>38861700</v>
      </c>
      <c r="BW361">
        <v>51039400</v>
      </c>
      <c r="BX361">
        <v>41977100</v>
      </c>
      <c r="BY361">
        <v>28392900</v>
      </c>
      <c r="BZ361">
        <v>25850700</v>
      </c>
      <c r="CA361">
        <v>44265400</v>
      </c>
      <c r="CB361">
        <v>54439600</v>
      </c>
      <c r="CC361">
        <v>66918100</v>
      </c>
      <c r="CD361">
        <v>57723500</v>
      </c>
      <c r="CE361">
        <v>56790900</v>
      </c>
      <c r="CF361">
        <v>70275900</v>
      </c>
      <c r="CG361">
        <v>45797100</v>
      </c>
      <c r="CH361">
        <v>69636100</v>
      </c>
      <c r="CI361">
        <v>90027600</v>
      </c>
      <c r="CJ361">
        <v>65538100</v>
      </c>
      <c r="CK361">
        <v>48592100</v>
      </c>
      <c r="CL361">
        <v>66281800</v>
      </c>
      <c r="CM361">
        <v>50761000</v>
      </c>
      <c r="CN361">
        <v>55108700</v>
      </c>
      <c r="CO361">
        <v>48958800</v>
      </c>
      <c r="CP361">
        <v>50108400</v>
      </c>
      <c r="CQ361">
        <v>58373600</v>
      </c>
      <c r="CR361">
        <v>62861700</v>
      </c>
      <c r="CS361">
        <v>63064400</v>
      </c>
      <c r="CT361">
        <v>68118800</v>
      </c>
      <c r="CU361">
        <v>77600400</v>
      </c>
      <c r="CV361">
        <v>97273900</v>
      </c>
      <c r="CW361">
        <v>45989400</v>
      </c>
      <c r="CX361">
        <v>57469500</v>
      </c>
      <c r="CY361">
        <v>56223100</v>
      </c>
      <c r="CZ361">
        <v>23745000</v>
      </c>
      <c r="DA361">
        <v>40112000</v>
      </c>
      <c r="DB361">
        <v>29542700</v>
      </c>
      <c r="DC361">
        <v>14670600</v>
      </c>
      <c r="DD361">
        <v>11603100</v>
      </c>
    </row>
    <row r="362" spans="1:277" x14ac:dyDescent="0.25">
      <c r="A362" s="1" t="s">
        <v>182</v>
      </c>
      <c r="B362" t="s">
        <v>1157</v>
      </c>
      <c r="C362" t="s">
        <v>1198</v>
      </c>
      <c r="D362" s="2">
        <f>_xll.BDH(A362, "volume", B362, C362, "Direction", "H", "Period", "M","cols=102;rows=2")</f>
        <v>36556</v>
      </c>
      <c r="E362" s="2">
        <v>36585</v>
      </c>
      <c r="F362" s="2">
        <v>36616</v>
      </c>
      <c r="G362" s="2">
        <v>36644</v>
      </c>
      <c r="H362" s="2">
        <v>36677</v>
      </c>
      <c r="I362" s="2">
        <v>36707</v>
      </c>
      <c r="J362" s="2">
        <v>36738</v>
      </c>
      <c r="K362" s="2">
        <v>36769</v>
      </c>
      <c r="L362" s="2">
        <v>36798</v>
      </c>
      <c r="M362" s="2">
        <v>36830</v>
      </c>
      <c r="N362" s="2">
        <v>36860</v>
      </c>
      <c r="O362" s="2">
        <v>36889</v>
      </c>
      <c r="P362" s="2">
        <v>36922</v>
      </c>
      <c r="Q362" s="2">
        <v>36950</v>
      </c>
      <c r="R362" s="2">
        <v>36980</v>
      </c>
      <c r="S362" s="2">
        <v>37011</v>
      </c>
      <c r="T362" s="2">
        <v>37042</v>
      </c>
      <c r="U362" s="2">
        <v>37071</v>
      </c>
      <c r="V362" s="2">
        <v>37103</v>
      </c>
      <c r="W362" s="2">
        <v>37134</v>
      </c>
      <c r="X362" s="2">
        <v>37162</v>
      </c>
      <c r="Y362" s="2">
        <v>37195</v>
      </c>
      <c r="Z362" s="2">
        <v>37225</v>
      </c>
      <c r="AA362" s="2">
        <v>37256</v>
      </c>
      <c r="AB362" s="2">
        <v>37287</v>
      </c>
      <c r="AC362" s="2">
        <v>37315</v>
      </c>
      <c r="AD362" s="2">
        <v>37344</v>
      </c>
      <c r="AE362" s="2">
        <v>37376</v>
      </c>
      <c r="AF362" s="2">
        <v>37407</v>
      </c>
      <c r="AG362" s="2">
        <v>37435</v>
      </c>
      <c r="AH362" s="2">
        <v>37468</v>
      </c>
      <c r="AI362" s="2">
        <v>37498</v>
      </c>
      <c r="AJ362" s="2">
        <v>37529</v>
      </c>
      <c r="AK362" s="2">
        <v>37560</v>
      </c>
      <c r="AL362" s="2">
        <v>37589</v>
      </c>
      <c r="AM362" s="2">
        <v>37621</v>
      </c>
      <c r="AN362" s="2">
        <v>37652</v>
      </c>
      <c r="AO362" s="2">
        <v>37680</v>
      </c>
      <c r="AP362" s="2">
        <v>37711</v>
      </c>
      <c r="AQ362" s="2">
        <v>37741</v>
      </c>
      <c r="AR362" s="2">
        <v>37771</v>
      </c>
      <c r="AS362" s="2">
        <v>37802</v>
      </c>
      <c r="AT362" s="2">
        <v>37833</v>
      </c>
      <c r="AU362" s="2">
        <v>37862</v>
      </c>
      <c r="AV362" s="2">
        <v>37894</v>
      </c>
      <c r="AW362" s="2">
        <v>37925</v>
      </c>
      <c r="AX362" s="2">
        <v>37953</v>
      </c>
      <c r="AY362" s="2">
        <v>37986</v>
      </c>
      <c r="AZ362" s="2">
        <v>38016</v>
      </c>
      <c r="BA362" s="2">
        <v>38044</v>
      </c>
      <c r="BB362" s="2">
        <v>38077</v>
      </c>
      <c r="BC362" s="2">
        <v>38107</v>
      </c>
      <c r="BD362" s="2">
        <v>38138</v>
      </c>
      <c r="BE362" s="2">
        <v>38168</v>
      </c>
      <c r="BF362" s="2">
        <v>38198</v>
      </c>
      <c r="BG362" s="2">
        <v>38230</v>
      </c>
      <c r="BH362" s="2">
        <v>38260</v>
      </c>
      <c r="BI362" s="2">
        <v>38289</v>
      </c>
      <c r="BJ362" s="2">
        <v>38321</v>
      </c>
      <c r="BK362" s="2">
        <v>38352</v>
      </c>
      <c r="BL362" s="2">
        <v>38383</v>
      </c>
      <c r="BM362" s="2">
        <v>38411</v>
      </c>
      <c r="BN362" s="2">
        <v>38442</v>
      </c>
      <c r="BO362" s="2">
        <v>38471</v>
      </c>
      <c r="BP362" s="2">
        <v>38503</v>
      </c>
      <c r="BQ362" s="2">
        <v>38533</v>
      </c>
      <c r="BR362" s="2">
        <v>38562</v>
      </c>
      <c r="BS362" s="2">
        <v>38595</v>
      </c>
      <c r="BT362" s="2">
        <v>38625</v>
      </c>
      <c r="BU362" s="2">
        <v>38656</v>
      </c>
      <c r="BV362" s="2">
        <v>38686</v>
      </c>
      <c r="BW362" s="2">
        <v>38716</v>
      </c>
      <c r="BX362" s="2">
        <v>38748</v>
      </c>
      <c r="BY362" s="2">
        <v>38776</v>
      </c>
      <c r="BZ362" s="2">
        <v>38807</v>
      </c>
      <c r="CA362" s="2">
        <v>38835</v>
      </c>
      <c r="CB362" s="2">
        <v>38868</v>
      </c>
      <c r="CC362" s="2">
        <v>38898</v>
      </c>
      <c r="CD362" s="2">
        <v>38929</v>
      </c>
      <c r="CE362" s="2">
        <v>38960</v>
      </c>
      <c r="CF362" s="2">
        <v>38989</v>
      </c>
      <c r="CG362" s="2">
        <v>39021</v>
      </c>
      <c r="CH362" s="2">
        <v>39051</v>
      </c>
      <c r="CI362" s="2">
        <v>39080</v>
      </c>
      <c r="CJ362" s="2">
        <v>39113</v>
      </c>
      <c r="CK362" s="2">
        <v>39141</v>
      </c>
      <c r="CL362" s="2">
        <v>39171</v>
      </c>
      <c r="CM362" s="2">
        <v>39202</v>
      </c>
      <c r="CN362" s="2">
        <v>39233</v>
      </c>
      <c r="CO362" s="2">
        <v>39262</v>
      </c>
      <c r="CP362" s="2">
        <v>39294</v>
      </c>
      <c r="CQ362" s="2">
        <v>39325</v>
      </c>
      <c r="CR362" s="2">
        <v>39353</v>
      </c>
      <c r="CS362" s="2">
        <v>39386</v>
      </c>
      <c r="CT362" s="2">
        <v>39416</v>
      </c>
      <c r="CU362" s="2">
        <v>39447</v>
      </c>
      <c r="CV362" s="2">
        <v>39478</v>
      </c>
      <c r="CW362" s="2">
        <v>39507</v>
      </c>
      <c r="CX362" s="2">
        <v>39538</v>
      </c>
      <c r="CY362" s="2">
        <v>39568</v>
      </c>
      <c r="CZ362" s="2">
        <v>39598</v>
      </c>
      <c r="DA362" s="2">
        <v>39629</v>
      </c>
    </row>
    <row r="363" spans="1:277" x14ac:dyDescent="0.25">
      <c r="A363" s="4"/>
      <c r="D363" s="3">
        <v>51731187</v>
      </c>
      <c r="E363">
        <v>36829191</v>
      </c>
      <c r="F363">
        <v>50357187</v>
      </c>
      <c r="G363">
        <v>39344790</v>
      </c>
      <c r="H363">
        <v>61799185</v>
      </c>
      <c r="I363">
        <v>53205987</v>
      </c>
      <c r="J363">
        <v>45513189</v>
      </c>
      <c r="K363">
        <v>44611989</v>
      </c>
      <c r="L363">
        <v>60398385</v>
      </c>
      <c r="M363">
        <v>52278787</v>
      </c>
      <c r="N363">
        <v>32494392</v>
      </c>
      <c r="O363">
        <v>93099977</v>
      </c>
      <c r="P363">
        <v>74584781</v>
      </c>
      <c r="Q363">
        <v>63382784</v>
      </c>
      <c r="R363">
        <v>87333578</v>
      </c>
      <c r="S363">
        <v>115333171</v>
      </c>
      <c r="T363">
        <v>83421579</v>
      </c>
      <c r="U363">
        <v>84697979</v>
      </c>
      <c r="V363">
        <v>72657182</v>
      </c>
      <c r="W363">
        <v>73332382</v>
      </c>
      <c r="X363">
        <v>79780780</v>
      </c>
      <c r="Y363">
        <v>105435174</v>
      </c>
      <c r="Z363">
        <v>78140780</v>
      </c>
      <c r="AA363">
        <v>81161580</v>
      </c>
      <c r="AB363">
        <v>58845185</v>
      </c>
      <c r="AC363">
        <v>76157981</v>
      </c>
      <c r="AD363">
        <v>72096382</v>
      </c>
      <c r="AE363">
        <v>80126780</v>
      </c>
      <c r="AF363">
        <v>55199586</v>
      </c>
      <c r="AG363">
        <v>64569184</v>
      </c>
      <c r="AH363">
        <v>125978769</v>
      </c>
      <c r="AI363">
        <v>118427170</v>
      </c>
      <c r="AJ363">
        <v>117325171</v>
      </c>
      <c r="AK363">
        <v>122914769</v>
      </c>
      <c r="AL363">
        <v>73562382</v>
      </c>
      <c r="AM363">
        <v>65422384</v>
      </c>
      <c r="AN363">
        <v>81076380</v>
      </c>
      <c r="AO363">
        <v>93579977</v>
      </c>
      <c r="AP363">
        <v>117699571</v>
      </c>
      <c r="AQ363">
        <v>94904776</v>
      </c>
      <c r="AR363">
        <v>115442371</v>
      </c>
      <c r="AS363">
        <v>158821960</v>
      </c>
      <c r="AT363">
        <v>196042351</v>
      </c>
      <c r="AU363">
        <v>132328767</v>
      </c>
      <c r="AV363">
        <v>156692361</v>
      </c>
      <c r="AW363">
        <v>232585542</v>
      </c>
      <c r="AX363">
        <v>100691975</v>
      </c>
      <c r="AY363">
        <v>122353677</v>
      </c>
      <c r="AZ363">
        <v>176967900</v>
      </c>
      <c r="BA363">
        <v>100887900</v>
      </c>
      <c r="BB363">
        <v>104804100</v>
      </c>
      <c r="BC363">
        <v>128571000</v>
      </c>
      <c r="BD363">
        <v>88080000</v>
      </c>
      <c r="BE363">
        <v>110123400</v>
      </c>
      <c r="BF363">
        <v>91143000</v>
      </c>
      <c r="BG363">
        <v>74229900</v>
      </c>
      <c r="BH363">
        <v>64442100</v>
      </c>
      <c r="BI363">
        <v>108188500</v>
      </c>
      <c r="BJ363">
        <v>79400000</v>
      </c>
      <c r="BK363">
        <v>57172800</v>
      </c>
      <c r="BL363">
        <v>57008400</v>
      </c>
      <c r="BM363">
        <v>79215000</v>
      </c>
      <c r="BN363">
        <v>75375100</v>
      </c>
      <c r="BO363">
        <v>74482000</v>
      </c>
      <c r="BP363">
        <v>53032200</v>
      </c>
      <c r="BQ363">
        <v>55133600</v>
      </c>
      <c r="BR363">
        <v>47802700</v>
      </c>
      <c r="BS363">
        <v>75143900</v>
      </c>
      <c r="BT363">
        <v>63469000</v>
      </c>
      <c r="BU363">
        <v>77076200</v>
      </c>
      <c r="BV363">
        <v>57113700</v>
      </c>
      <c r="BW363">
        <v>38791600</v>
      </c>
      <c r="BX363">
        <v>62658100</v>
      </c>
      <c r="BY363">
        <v>57281300</v>
      </c>
      <c r="BZ363">
        <v>51179100</v>
      </c>
      <c r="CA363">
        <v>52703800</v>
      </c>
      <c r="CB363">
        <v>65872400</v>
      </c>
      <c r="CC363">
        <v>55333000</v>
      </c>
      <c r="CD363">
        <v>45801700</v>
      </c>
      <c r="CE363">
        <v>74160300</v>
      </c>
      <c r="CF363">
        <v>51017700</v>
      </c>
      <c r="CG363">
        <v>58610900</v>
      </c>
      <c r="CH363">
        <v>51493200</v>
      </c>
      <c r="CI363">
        <v>52940000</v>
      </c>
      <c r="CJ363">
        <v>78212000</v>
      </c>
      <c r="CK363">
        <v>74050500</v>
      </c>
      <c r="CL363">
        <v>151301300</v>
      </c>
      <c r="CM363">
        <v>113568900</v>
      </c>
      <c r="CN363">
        <v>74555600</v>
      </c>
      <c r="CO363">
        <v>59537100</v>
      </c>
      <c r="CP363">
        <v>111250200</v>
      </c>
      <c r="CQ363">
        <v>393373200</v>
      </c>
      <c r="CR363">
        <v>164451600</v>
      </c>
      <c r="CS363">
        <v>166530400</v>
      </c>
      <c r="CT363">
        <v>243157800</v>
      </c>
      <c r="CU363">
        <v>175919100</v>
      </c>
      <c r="CV363">
        <v>291517300</v>
      </c>
      <c r="CW363">
        <v>103757200</v>
      </c>
      <c r="CX363">
        <v>142196000</v>
      </c>
      <c r="CY363">
        <v>100828400</v>
      </c>
      <c r="CZ363">
        <v>109341000</v>
      </c>
      <c r="DA363">
        <v>168538900</v>
      </c>
    </row>
    <row r="364" spans="1:277" x14ac:dyDescent="0.25">
      <c r="A364" s="1" t="s">
        <v>183</v>
      </c>
      <c r="B364" t="s">
        <v>1157</v>
      </c>
      <c r="C364" t="s">
        <v>1191</v>
      </c>
      <c r="D364" s="2">
        <f>_xll.BDH(A364, "volume", B364, C364, "Direction", "H", "Period", "M","cols=13;rows=2")</f>
        <v>36556</v>
      </c>
      <c r="E364" s="2">
        <v>36585</v>
      </c>
      <c r="F364" s="2">
        <v>36616</v>
      </c>
      <c r="G364" s="2">
        <v>36644</v>
      </c>
      <c r="H364" s="2">
        <v>36677</v>
      </c>
      <c r="I364" s="2">
        <v>36707</v>
      </c>
      <c r="J364" s="2">
        <v>36738</v>
      </c>
      <c r="K364" s="2">
        <v>36769</v>
      </c>
      <c r="L364" s="2">
        <v>36798</v>
      </c>
      <c r="M364" s="2">
        <v>36830</v>
      </c>
      <c r="N364" s="2">
        <v>36860</v>
      </c>
      <c r="O364" s="2">
        <v>36889</v>
      </c>
      <c r="P364" s="2">
        <v>36922</v>
      </c>
    </row>
    <row r="365" spans="1:277" x14ac:dyDescent="0.25">
      <c r="A365" s="4"/>
      <c r="D365" s="3">
        <v>23764400</v>
      </c>
      <c r="E365">
        <v>24679800</v>
      </c>
      <c r="F365">
        <v>21042900</v>
      </c>
      <c r="G365">
        <v>16578800</v>
      </c>
      <c r="H365">
        <v>20803500</v>
      </c>
      <c r="I365">
        <v>17620400</v>
      </c>
      <c r="J365">
        <v>16980700</v>
      </c>
      <c r="K365">
        <v>23785400</v>
      </c>
      <c r="L365">
        <v>24200100</v>
      </c>
      <c r="M365">
        <v>18770700</v>
      </c>
      <c r="N365">
        <v>17109000</v>
      </c>
      <c r="O365">
        <v>17162900</v>
      </c>
      <c r="P365">
        <v>23896400</v>
      </c>
    </row>
    <row r="366" spans="1:277" x14ac:dyDescent="0.25">
      <c r="A366" s="1" t="s">
        <v>184</v>
      </c>
      <c r="B366" t="s">
        <v>1157</v>
      </c>
      <c r="C366" t="s">
        <v>1199</v>
      </c>
      <c r="D366" s="2">
        <f>_xll.BDH(A366, "volume", B366, C366, "Direction", "H", "Period", "M","cols=274;rows=2")</f>
        <v>36556</v>
      </c>
      <c r="E366" s="2">
        <v>36585</v>
      </c>
      <c r="F366" s="2">
        <v>36616</v>
      </c>
      <c r="G366" s="2">
        <v>36644</v>
      </c>
      <c r="H366" s="2">
        <v>36677</v>
      </c>
      <c r="I366" s="2">
        <v>36707</v>
      </c>
      <c r="J366" s="2">
        <v>36738</v>
      </c>
      <c r="K366" s="2">
        <v>36769</v>
      </c>
      <c r="L366" s="2">
        <v>36798</v>
      </c>
      <c r="M366" s="2">
        <v>36830</v>
      </c>
      <c r="N366" s="2">
        <v>36860</v>
      </c>
      <c r="O366" s="2">
        <v>36889</v>
      </c>
      <c r="P366" s="2">
        <v>36922</v>
      </c>
      <c r="Q366" s="2">
        <v>36950</v>
      </c>
      <c r="R366" s="2">
        <v>36980</v>
      </c>
      <c r="S366" s="2">
        <v>37011</v>
      </c>
      <c r="T366" s="2">
        <v>37042</v>
      </c>
      <c r="U366" s="2">
        <v>37071</v>
      </c>
      <c r="V366" s="2">
        <v>37103</v>
      </c>
      <c r="W366" s="2">
        <v>37134</v>
      </c>
      <c r="X366" s="2">
        <v>37162</v>
      </c>
      <c r="Y366" s="2">
        <v>37195</v>
      </c>
      <c r="Z366" s="2">
        <v>37225</v>
      </c>
      <c r="AA366" s="2">
        <v>37256</v>
      </c>
      <c r="AB366" s="2">
        <v>37287</v>
      </c>
      <c r="AC366" s="2">
        <v>37315</v>
      </c>
      <c r="AD366" s="2">
        <v>37344</v>
      </c>
      <c r="AE366" s="2">
        <v>37376</v>
      </c>
      <c r="AF366" s="2">
        <v>37407</v>
      </c>
      <c r="AG366" s="2">
        <v>37435</v>
      </c>
      <c r="AH366" s="2">
        <v>37468</v>
      </c>
      <c r="AI366" s="2">
        <v>37498</v>
      </c>
      <c r="AJ366" s="2">
        <v>37529</v>
      </c>
      <c r="AK366" s="2">
        <v>37560</v>
      </c>
      <c r="AL366" s="2">
        <v>37589</v>
      </c>
      <c r="AM366" s="2">
        <v>37621</v>
      </c>
      <c r="AN366" s="2">
        <v>37652</v>
      </c>
      <c r="AO366" s="2">
        <v>37680</v>
      </c>
      <c r="AP366" s="2">
        <v>37711</v>
      </c>
      <c r="AQ366" s="2">
        <v>37741</v>
      </c>
      <c r="AR366" s="2">
        <v>37771</v>
      </c>
      <c r="AS366" s="2">
        <v>37802</v>
      </c>
      <c r="AT366" s="2">
        <v>37833</v>
      </c>
      <c r="AU366" s="2">
        <v>37862</v>
      </c>
      <c r="AV366" s="2">
        <v>37894</v>
      </c>
      <c r="AW366" s="2">
        <v>37925</v>
      </c>
      <c r="AX366" s="2">
        <v>37953</v>
      </c>
      <c r="AY366" s="2">
        <v>37986</v>
      </c>
      <c r="AZ366" s="2">
        <v>38016</v>
      </c>
      <c r="BA366" s="2">
        <v>38044</v>
      </c>
      <c r="BB366" s="2">
        <v>38077</v>
      </c>
      <c r="BC366" s="2">
        <v>38107</v>
      </c>
      <c r="BD366" s="2">
        <v>38138</v>
      </c>
      <c r="BE366" s="2">
        <v>38168</v>
      </c>
      <c r="BF366" s="2">
        <v>38198</v>
      </c>
      <c r="BG366" s="2">
        <v>38230</v>
      </c>
      <c r="BH366" s="2">
        <v>38260</v>
      </c>
      <c r="BI366" s="2">
        <v>38289</v>
      </c>
      <c r="BJ366" s="2">
        <v>38321</v>
      </c>
      <c r="BK366" s="2">
        <v>38352</v>
      </c>
      <c r="BL366" s="2">
        <v>38383</v>
      </c>
      <c r="BM366" s="2">
        <v>38411</v>
      </c>
      <c r="BN366" s="2">
        <v>38442</v>
      </c>
      <c r="BO366" s="2">
        <v>38471</v>
      </c>
      <c r="BP366" s="2">
        <v>38503</v>
      </c>
      <c r="BQ366" s="2">
        <v>38533</v>
      </c>
      <c r="BR366" s="2">
        <v>38562</v>
      </c>
      <c r="BS366" s="2">
        <v>38595</v>
      </c>
      <c r="BT366" s="2">
        <v>38625</v>
      </c>
      <c r="BU366" s="2">
        <v>38656</v>
      </c>
      <c r="BV366" s="2">
        <v>38686</v>
      </c>
      <c r="BW366" s="2">
        <v>38716</v>
      </c>
      <c r="BX366" s="2">
        <v>38748</v>
      </c>
      <c r="BY366" s="2">
        <v>38776</v>
      </c>
      <c r="BZ366" s="2">
        <v>38807</v>
      </c>
      <c r="CA366" s="2">
        <v>38835</v>
      </c>
      <c r="CB366" s="2">
        <v>38868</v>
      </c>
      <c r="CC366" s="2">
        <v>38898</v>
      </c>
      <c r="CD366" s="2">
        <v>38929</v>
      </c>
      <c r="CE366" s="2">
        <v>38960</v>
      </c>
      <c r="CF366" s="2">
        <v>38989</v>
      </c>
      <c r="CG366" s="2">
        <v>39021</v>
      </c>
      <c r="CH366" s="2">
        <v>39051</v>
      </c>
      <c r="CI366" s="2">
        <v>39080</v>
      </c>
      <c r="CJ366" s="2">
        <v>39113</v>
      </c>
      <c r="CK366" s="2">
        <v>39141</v>
      </c>
      <c r="CL366" s="2">
        <v>39171</v>
      </c>
      <c r="CM366" s="2">
        <v>39202</v>
      </c>
      <c r="CN366" s="2">
        <v>39233</v>
      </c>
      <c r="CO366" s="2">
        <v>39262</v>
      </c>
      <c r="CP366" s="2">
        <v>39294</v>
      </c>
      <c r="CQ366" s="2">
        <v>39325</v>
      </c>
      <c r="CR366" s="2">
        <v>39353</v>
      </c>
      <c r="CS366" s="2">
        <v>39386</v>
      </c>
      <c r="CT366" s="2">
        <v>39416</v>
      </c>
      <c r="CU366" s="2">
        <v>39447</v>
      </c>
      <c r="CV366" s="2">
        <v>39478</v>
      </c>
      <c r="CW366" s="2">
        <v>39507</v>
      </c>
      <c r="CX366" s="2">
        <v>39538</v>
      </c>
      <c r="CY366" s="2">
        <v>39568</v>
      </c>
      <c r="CZ366" s="2">
        <v>39598</v>
      </c>
      <c r="DA366" s="2">
        <v>39629</v>
      </c>
      <c r="DB366" s="2">
        <v>39660</v>
      </c>
      <c r="DC366" s="2">
        <v>39689</v>
      </c>
      <c r="DD366" s="2">
        <v>39721</v>
      </c>
      <c r="DE366" s="2">
        <v>39752</v>
      </c>
      <c r="DF366" s="2">
        <v>39780</v>
      </c>
      <c r="DG366" s="2">
        <v>39813</v>
      </c>
      <c r="DH366" s="2">
        <v>39843</v>
      </c>
      <c r="DI366" s="2">
        <v>39871</v>
      </c>
      <c r="DJ366" s="2">
        <v>39903</v>
      </c>
      <c r="DK366" s="2">
        <v>39933</v>
      </c>
      <c r="DL366" s="2">
        <v>39962</v>
      </c>
      <c r="DM366" s="2">
        <v>39994</v>
      </c>
      <c r="DN366" s="2">
        <v>40025</v>
      </c>
      <c r="DO366" s="2">
        <v>40056</v>
      </c>
      <c r="DP366" s="2">
        <v>40086</v>
      </c>
      <c r="DQ366" s="2">
        <v>40116</v>
      </c>
      <c r="DR366" s="2">
        <v>40147</v>
      </c>
      <c r="DS366" s="2">
        <v>40178</v>
      </c>
      <c r="DT366" s="2">
        <v>40207</v>
      </c>
      <c r="DU366" s="2">
        <v>40235</v>
      </c>
      <c r="DV366" s="2">
        <v>40268</v>
      </c>
      <c r="DW366" s="2">
        <v>40298</v>
      </c>
      <c r="DX366" s="2">
        <v>40329</v>
      </c>
      <c r="DY366" s="2">
        <v>40359</v>
      </c>
      <c r="DZ366" s="2">
        <v>40389</v>
      </c>
      <c r="EA366" s="2">
        <v>40421</v>
      </c>
      <c r="EB366" s="2">
        <v>40451</v>
      </c>
      <c r="EC366" s="2">
        <v>40480</v>
      </c>
      <c r="ED366" s="2">
        <v>40512</v>
      </c>
      <c r="EE366" s="2">
        <v>40543</v>
      </c>
      <c r="EF366" s="2">
        <v>40574</v>
      </c>
      <c r="EG366" s="2">
        <v>40602</v>
      </c>
      <c r="EH366" s="2">
        <v>40633</v>
      </c>
      <c r="EI366" s="2">
        <v>40662</v>
      </c>
      <c r="EJ366" s="2">
        <v>40694</v>
      </c>
      <c r="EK366" s="2">
        <v>40724</v>
      </c>
      <c r="EL366" s="2">
        <v>40753</v>
      </c>
      <c r="EM366" s="2">
        <v>40786</v>
      </c>
      <c r="EN366" s="2">
        <v>40816</v>
      </c>
      <c r="EO366" s="2">
        <v>40847</v>
      </c>
      <c r="EP366" s="2">
        <v>40877</v>
      </c>
      <c r="EQ366" s="2">
        <v>40907</v>
      </c>
      <c r="ER366" s="2">
        <v>40939</v>
      </c>
      <c r="ES366" s="2">
        <v>40968</v>
      </c>
      <c r="ET366" s="2">
        <v>40998</v>
      </c>
      <c r="EU366" s="2">
        <v>41029</v>
      </c>
      <c r="EV366" s="2">
        <v>41060</v>
      </c>
      <c r="EW366" s="2">
        <v>41089</v>
      </c>
      <c r="EX366" s="2">
        <v>41121</v>
      </c>
      <c r="EY366" s="2">
        <v>41152</v>
      </c>
      <c r="EZ366" s="2">
        <v>41180</v>
      </c>
      <c r="FA366" s="2">
        <v>41213</v>
      </c>
      <c r="FB366" s="2">
        <v>41243</v>
      </c>
      <c r="FC366" s="2">
        <v>41274</v>
      </c>
      <c r="FD366" s="2">
        <v>41305</v>
      </c>
      <c r="FE366" s="2">
        <v>41333</v>
      </c>
      <c r="FF366" s="2">
        <v>41362</v>
      </c>
      <c r="FG366" s="2">
        <v>41394</v>
      </c>
      <c r="FH366" s="2">
        <v>41425</v>
      </c>
      <c r="FI366" s="2">
        <v>41453</v>
      </c>
      <c r="FJ366" s="2">
        <v>41486</v>
      </c>
      <c r="FK366" s="2">
        <v>41516</v>
      </c>
      <c r="FL366" s="2">
        <v>41547</v>
      </c>
      <c r="FM366" s="2">
        <v>41578</v>
      </c>
      <c r="FN366" s="2">
        <v>41607</v>
      </c>
      <c r="FO366" s="2">
        <v>41639</v>
      </c>
      <c r="FP366" s="2">
        <v>41670</v>
      </c>
      <c r="FQ366" s="2">
        <v>41698</v>
      </c>
      <c r="FR366" s="2">
        <v>41729</v>
      </c>
      <c r="FS366" s="2">
        <v>41759</v>
      </c>
      <c r="FT366" s="2">
        <v>41789</v>
      </c>
      <c r="FU366" s="2">
        <v>41820</v>
      </c>
      <c r="FV366" s="2">
        <v>41851</v>
      </c>
      <c r="FW366" s="2">
        <v>41880</v>
      </c>
      <c r="FX366" s="2">
        <v>41912</v>
      </c>
      <c r="FY366" s="2">
        <v>41943</v>
      </c>
      <c r="FZ366" s="2">
        <v>41971</v>
      </c>
      <c r="GA366" s="2">
        <v>42004</v>
      </c>
      <c r="GB366" s="2">
        <v>42034</v>
      </c>
      <c r="GC366" s="2">
        <v>42062</v>
      </c>
      <c r="GD366" s="2">
        <v>42094</v>
      </c>
      <c r="GE366" s="2">
        <v>42124</v>
      </c>
      <c r="GF366" s="2">
        <v>42153</v>
      </c>
      <c r="GG366" s="2">
        <v>42185</v>
      </c>
      <c r="GH366" s="2">
        <v>42216</v>
      </c>
      <c r="GI366" s="2">
        <v>42247</v>
      </c>
      <c r="GJ366" s="2">
        <v>42277</v>
      </c>
      <c r="GK366" s="2">
        <v>42307</v>
      </c>
      <c r="GL366" s="2">
        <v>42338</v>
      </c>
      <c r="GM366" s="2">
        <v>42369</v>
      </c>
      <c r="GN366" s="2">
        <v>42398</v>
      </c>
      <c r="GO366" s="2">
        <v>42429</v>
      </c>
      <c r="GP366" s="2">
        <v>42460</v>
      </c>
      <c r="GQ366" s="2">
        <v>42489</v>
      </c>
      <c r="GR366" s="2">
        <v>42521</v>
      </c>
      <c r="GS366" s="2">
        <v>42551</v>
      </c>
      <c r="GT366" s="2">
        <v>42580</v>
      </c>
      <c r="GU366" s="2">
        <v>42613</v>
      </c>
      <c r="GV366" s="2">
        <v>42643</v>
      </c>
      <c r="GW366" s="2">
        <v>42674</v>
      </c>
      <c r="GX366" s="2">
        <v>42704</v>
      </c>
      <c r="GY366" s="2">
        <v>42734</v>
      </c>
      <c r="GZ366" s="2">
        <v>42766</v>
      </c>
      <c r="HA366" s="2">
        <v>42794</v>
      </c>
      <c r="HB366" s="2">
        <v>42825</v>
      </c>
      <c r="HC366" s="2">
        <v>42853</v>
      </c>
      <c r="HD366" s="2">
        <v>42886</v>
      </c>
      <c r="HE366" s="2">
        <v>42916</v>
      </c>
      <c r="HF366" s="2">
        <v>42947</v>
      </c>
      <c r="HG366" s="2">
        <v>42978</v>
      </c>
      <c r="HH366" s="2">
        <v>43007</v>
      </c>
      <c r="HI366" s="2">
        <v>43039</v>
      </c>
      <c r="HJ366" s="2">
        <v>43069</v>
      </c>
      <c r="HK366" s="2">
        <v>43098</v>
      </c>
      <c r="HL366" s="2">
        <v>43131</v>
      </c>
      <c r="HM366" s="2">
        <v>43159</v>
      </c>
      <c r="HN366" s="2">
        <v>43189</v>
      </c>
      <c r="HO366" s="2">
        <v>43220</v>
      </c>
      <c r="HP366" s="2">
        <v>43251</v>
      </c>
      <c r="HQ366" s="2">
        <v>43280</v>
      </c>
      <c r="HR366" s="2">
        <v>43312</v>
      </c>
      <c r="HS366" s="2">
        <v>43343</v>
      </c>
      <c r="HT366" s="2">
        <v>43371</v>
      </c>
      <c r="HU366" s="2">
        <v>43404</v>
      </c>
      <c r="HV366" s="2">
        <v>43434</v>
      </c>
      <c r="HW366" s="2">
        <v>43465</v>
      </c>
      <c r="HX366" s="2">
        <v>43496</v>
      </c>
      <c r="HY366" s="2">
        <v>43524</v>
      </c>
      <c r="HZ366" s="2">
        <v>43553</v>
      </c>
      <c r="IA366" s="2">
        <v>43585</v>
      </c>
      <c r="IB366" s="2">
        <v>43616</v>
      </c>
      <c r="IC366" s="2">
        <v>43644</v>
      </c>
      <c r="ID366" s="2">
        <v>43677</v>
      </c>
      <c r="IE366" s="2">
        <v>43707</v>
      </c>
      <c r="IF366" s="2">
        <v>43738</v>
      </c>
      <c r="IG366" s="2">
        <v>43769</v>
      </c>
      <c r="IH366" s="2">
        <v>43798</v>
      </c>
      <c r="II366" s="2">
        <v>43830</v>
      </c>
      <c r="IJ366" s="2">
        <v>43861</v>
      </c>
      <c r="IK366" s="2">
        <v>43889</v>
      </c>
      <c r="IL366" s="2">
        <v>43921</v>
      </c>
      <c r="IM366" s="2">
        <v>43951</v>
      </c>
      <c r="IN366" s="2">
        <v>43980</v>
      </c>
      <c r="IO366" s="2">
        <v>44012</v>
      </c>
      <c r="IP366" s="2">
        <v>44043</v>
      </c>
      <c r="IQ366" s="2">
        <v>44074</v>
      </c>
      <c r="IR366" s="2">
        <v>44104</v>
      </c>
      <c r="IS366" s="2">
        <v>44134</v>
      </c>
      <c r="IT366" s="2">
        <v>44165</v>
      </c>
      <c r="IU366" s="2">
        <v>44196</v>
      </c>
      <c r="IV366" s="2">
        <v>44225</v>
      </c>
      <c r="IW366" s="2">
        <v>44253</v>
      </c>
      <c r="IX366" s="2">
        <v>44286</v>
      </c>
      <c r="IY366" s="2">
        <v>44316</v>
      </c>
      <c r="IZ366" s="2">
        <v>44347</v>
      </c>
      <c r="JA366" s="2">
        <v>44377</v>
      </c>
      <c r="JB366" s="2">
        <v>44407</v>
      </c>
      <c r="JC366" s="2">
        <v>44439</v>
      </c>
      <c r="JD366" s="2">
        <v>44469</v>
      </c>
      <c r="JE366" s="2">
        <v>44498</v>
      </c>
      <c r="JF366" s="2">
        <v>44530</v>
      </c>
      <c r="JG366" s="2">
        <v>44561</v>
      </c>
      <c r="JH366" s="2">
        <v>44592</v>
      </c>
      <c r="JI366" s="2">
        <v>44620</v>
      </c>
      <c r="JJ366" s="2">
        <v>44651</v>
      </c>
      <c r="JK366" s="2">
        <v>44680</v>
      </c>
      <c r="JL366" s="2">
        <v>44712</v>
      </c>
      <c r="JM366" s="2">
        <v>44742</v>
      </c>
      <c r="JN366" s="2">
        <v>44771</v>
      </c>
      <c r="JO366" s="2">
        <v>44804</v>
      </c>
      <c r="JP366" s="2">
        <v>44834</v>
      </c>
      <c r="JQ366" s="2">
        <v>44865</v>
      </c>
    </row>
    <row r="367" spans="1:277" x14ac:dyDescent="0.25">
      <c r="A367" s="4"/>
      <c r="D367" s="3">
        <v>36402300</v>
      </c>
      <c r="E367">
        <v>55376100</v>
      </c>
      <c r="F367">
        <v>74127300</v>
      </c>
      <c r="G367">
        <v>38149800</v>
      </c>
      <c r="H367">
        <v>49685700</v>
      </c>
      <c r="I367">
        <v>53085600</v>
      </c>
      <c r="J367">
        <v>42664500</v>
      </c>
      <c r="K367">
        <v>45016200</v>
      </c>
      <c r="L367">
        <v>50909400</v>
      </c>
      <c r="M367">
        <v>50769900</v>
      </c>
      <c r="N367">
        <v>51505500</v>
      </c>
      <c r="O367">
        <v>42381900</v>
      </c>
      <c r="P367">
        <v>52614000</v>
      </c>
      <c r="Q367">
        <v>63351600</v>
      </c>
      <c r="R367">
        <v>55914300</v>
      </c>
      <c r="S367">
        <v>58012200</v>
      </c>
      <c r="T367">
        <v>99306900</v>
      </c>
      <c r="U367">
        <v>43423200</v>
      </c>
      <c r="V367">
        <v>40241400</v>
      </c>
      <c r="W367">
        <v>60908100</v>
      </c>
      <c r="X367">
        <v>50428200</v>
      </c>
      <c r="Y367">
        <v>49635900</v>
      </c>
      <c r="Z367">
        <v>62545800</v>
      </c>
      <c r="AA367">
        <v>35573700</v>
      </c>
      <c r="AB367">
        <v>34744200</v>
      </c>
      <c r="AC367">
        <v>43220700</v>
      </c>
      <c r="AD367">
        <v>40501200</v>
      </c>
      <c r="AE367">
        <v>48208200</v>
      </c>
      <c r="AF367">
        <v>46915500</v>
      </c>
      <c r="AG367">
        <v>46344000</v>
      </c>
      <c r="AH367">
        <v>66619200</v>
      </c>
      <c r="AI367">
        <v>52384200</v>
      </c>
      <c r="AJ367">
        <v>59727600</v>
      </c>
      <c r="AK367">
        <v>201253500</v>
      </c>
      <c r="AL367">
        <v>73087200</v>
      </c>
      <c r="AM367">
        <v>50724000</v>
      </c>
      <c r="AN367">
        <v>69042600</v>
      </c>
      <c r="AO367">
        <v>81938700</v>
      </c>
      <c r="AP367">
        <v>60680100</v>
      </c>
      <c r="AQ367">
        <v>53706000</v>
      </c>
      <c r="AR367">
        <v>73190400</v>
      </c>
      <c r="AS367">
        <v>83435400</v>
      </c>
      <c r="AT367">
        <v>112849800</v>
      </c>
      <c r="AU367">
        <v>63468000</v>
      </c>
      <c r="AV367">
        <v>56619000</v>
      </c>
      <c r="AW367">
        <v>99868200</v>
      </c>
      <c r="AX367">
        <v>64706700</v>
      </c>
      <c r="AY367">
        <v>41591100</v>
      </c>
      <c r="AZ367">
        <v>51305100</v>
      </c>
      <c r="BA367">
        <v>91537500</v>
      </c>
      <c r="BB367">
        <v>50017200</v>
      </c>
      <c r="BC367">
        <v>86280900</v>
      </c>
      <c r="BD367">
        <v>63222000</v>
      </c>
      <c r="BE367">
        <v>49079400</v>
      </c>
      <c r="BF367">
        <v>50269800</v>
      </c>
      <c r="BG367">
        <v>56242500</v>
      </c>
      <c r="BH367">
        <v>56166000</v>
      </c>
      <c r="BI367">
        <v>98391600</v>
      </c>
      <c r="BJ367">
        <v>65134800</v>
      </c>
      <c r="BK367">
        <v>73389900</v>
      </c>
      <c r="BL367">
        <v>51282000</v>
      </c>
      <c r="BM367">
        <v>63742800</v>
      </c>
      <c r="BN367">
        <v>58320300</v>
      </c>
      <c r="BO367">
        <v>55579800</v>
      </c>
      <c r="BP367">
        <v>58008900</v>
      </c>
      <c r="BQ367">
        <v>56459400</v>
      </c>
      <c r="BR367">
        <v>47635800</v>
      </c>
      <c r="BS367">
        <v>57136800</v>
      </c>
      <c r="BT367">
        <v>54690000</v>
      </c>
      <c r="BU367">
        <v>59252400</v>
      </c>
      <c r="BV367">
        <v>68086200</v>
      </c>
      <c r="BW367">
        <v>48338400</v>
      </c>
      <c r="BX367">
        <v>49550400</v>
      </c>
      <c r="BY367">
        <v>44807400</v>
      </c>
      <c r="BZ367">
        <v>46960200</v>
      </c>
      <c r="CA367">
        <v>55532100</v>
      </c>
      <c r="CB367">
        <v>140152200</v>
      </c>
      <c r="CC367">
        <v>76394400</v>
      </c>
      <c r="CD367">
        <v>60283800</v>
      </c>
      <c r="CE367">
        <v>75433500</v>
      </c>
      <c r="CF367">
        <v>44257200</v>
      </c>
      <c r="CG367">
        <v>41866500</v>
      </c>
      <c r="CH367">
        <v>47431800</v>
      </c>
      <c r="CI367">
        <v>25012500</v>
      </c>
      <c r="CJ367">
        <v>30684000</v>
      </c>
      <c r="CK367">
        <v>38994000</v>
      </c>
      <c r="CL367">
        <v>41902500</v>
      </c>
      <c r="CM367">
        <v>30602400</v>
      </c>
      <c r="CN367">
        <v>38220000</v>
      </c>
      <c r="CO367">
        <v>27420100</v>
      </c>
      <c r="CP367">
        <v>22493100</v>
      </c>
      <c r="CQ367">
        <v>30339600</v>
      </c>
      <c r="CR367">
        <v>15680700</v>
      </c>
      <c r="CS367">
        <v>15860100</v>
      </c>
      <c r="CT367">
        <v>20420000</v>
      </c>
      <c r="CU367">
        <v>15580000</v>
      </c>
      <c r="CV367">
        <v>21125400</v>
      </c>
      <c r="CW367">
        <v>17566300</v>
      </c>
      <c r="CX367">
        <v>24176700</v>
      </c>
      <c r="CY367">
        <v>15895400</v>
      </c>
      <c r="CZ367">
        <v>20141700</v>
      </c>
      <c r="DA367">
        <v>24671400</v>
      </c>
      <c r="DB367">
        <v>22747400</v>
      </c>
      <c r="DC367">
        <v>17117200</v>
      </c>
      <c r="DD367">
        <v>18071800</v>
      </c>
      <c r="DE367">
        <v>37278300</v>
      </c>
      <c r="DF367">
        <v>34647300</v>
      </c>
      <c r="DG367">
        <v>26412800</v>
      </c>
      <c r="DH367">
        <v>26041800</v>
      </c>
      <c r="DI367">
        <v>29546600</v>
      </c>
      <c r="DJ367">
        <v>31336600</v>
      </c>
      <c r="DK367">
        <v>26582900</v>
      </c>
      <c r="DL367">
        <v>30837500</v>
      </c>
      <c r="DM367">
        <v>34426700</v>
      </c>
      <c r="DN367">
        <v>31592200</v>
      </c>
      <c r="DO367">
        <v>24600900</v>
      </c>
      <c r="DP367">
        <v>30940600</v>
      </c>
      <c r="DQ367">
        <v>27906200</v>
      </c>
      <c r="DR367">
        <v>21659400</v>
      </c>
      <c r="DS367">
        <v>22319600</v>
      </c>
      <c r="DT367">
        <v>24151100</v>
      </c>
      <c r="DU367">
        <v>25321100</v>
      </c>
      <c r="DV367">
        <v>24694000</v>
      </c>
      <c r="DW367">
        <v>25179200</v>
      </c>
      <c r="DX367">
        <v>26782600</v>
      </c>
      <c r="DY367">
        <v>25363600</v>
      </c>
      <c r="DZ367">
        <v>26774300</v>
      </c>
      <c r="EA367">
        <v>22189000</v>
      </c>
      <c r="EB367">
        <v>20601251</v>
      </c>
      <c r="EC367">
        <v>19189772</v>
      </c>
      <c r="ED367">
        <v>21086499</v>
      </c>
      <c r="EE367">
        <v>18003957</v>
      </c>
      <c r="EF367">
        <v>23923657</v>
      </c>
      <c r="EG367">
        <v>16036428</v>
      </c>
      <c r="EH367">
        <v>19700994</v>
      </c>
      <c r="EI367">
        <v>17340559</v>
      </c>
      <c r="EJ367">
        <v>22215727</v>
      </c>
      <c r="EK367">
        <v>24571680</v>
      </c>
      <c r="EL367">
        <v>17272735</v>
      </c>
      <c r="EM367">
        <v>35344027</v>
      </c>
      <c r="EN367">
        <v>23115392</v>
      </c>
      <c r="EO367">
        <v>23930263</v>
      </c>
      <c r="EP367">
        <v>31470496</v>
      </c>
      <c r="EQ367">
        <v>19093436</v>
      </c>
      <c r="ER367">
        <v>16647088</v>
      </c>
      <c r="ES367">
        <v>20600657</v>
      </c>
      <c r="ET367">
        <v>20563385</v>
      </c>
      <c r="EU367">
        <v>16159738</v>
      </c>
      <c r="EV367">
        <v>14855164</v>
      </c>
      <c r="EW367">
        <v>16792823</v>
      </c>
      <c r="EX367">
        <v>19109840</v>
      </c>
      <c r="EY367">
        <v>14755195</v>
      </c>
      <c r="EZ367">
        <v>11395195</v>
      </c>
      <c r="FA367">
        <v>11284942</v>
      </c>
      <c r="FB367">
        <v>15419380</v>
      </c>
      <c r="FC367">
        <v>8925516</v>
      </c>
      <c r="FD367">
        <v>9002318</v>
      </c>
      <c r="FE367">
        <v>9382583</v>
      </c>
      <c r="FF367">
        <v>9827520</v>
      </c>
      <c r="FG367">
        <v>10957074</v>
      </c>
      <c r="FH367">
        <v>11488858</v>
      </c>
      <c r="FI367">
        <v>11247976</v>
      </c>
      <c r="FJ367">
        <v>8169469</v>
      </c>
      <c r="FK367">
        <v>8929319</v>
      </c>
      <c r="FL367">
        <v>11401824</v>
      </c>
      <c r="FM367">
        <v>11237639</v>
      </c>
      <c r="FN367">
        <v>7213763</v>
      </c>
      <c r="FO367">
        <v>6814451</v>
      </c>
      <c r="FP367">
        <v>6290417</v>
      </c>
      <c r="FQ367">
        <v>11371115</v>
      </c>
      <c r="FR367">
        <v>11684520</v>
      </c>
      <c r="FS367">
        <v>10106774</v>
      </c>
      <c r="FT367">
        <v>12045809</v>
      </c>
      <c r="FU367">
        <v>10256115</v>
      </c>
      <c r="FV367">
        <v>8631189</v>
      </c>
      <c r="FW367">
        <v>6360760</v>
      </c>
      <c r="FX367">
        <v>7775940</v>
      </c>
      <c r="FY367">
        <v>10526602</v>
      </c>
      <c r="FZ367">
        <v>7728380</v>
      </c>
      <c r="GA367">
        <v>8104221</v>
      </c>
      <c r="GB367">
        <v>8144230</v>
      </c>
      <c r="GC367">
        <v>7121772</v>
      </c>
      <c r="GD367">
        <v>10429791</v>
      </c>
      <c r="GE367">
        <v>9324159</v>
      </c>
      <c r="GF367">
        <v>8649056</v>
      </c>
      <c r="GG367">
        <v>18644124</v>
      </c>
      <c r="GH367">
        <v>15113262</v>
      </c>
      <c r="GI367">
        <v>8506443</v>
      </c>
      <c r="GJ367">
        <v>8043701</v>
      </c>
      <c r="GK367">
        <v>8322657</v>
      </c>
      <c r="GL367">
        <v>5579653</v>
      </c>
      <c r="GM367">
        <v>9049994</v>
      </c>
      <c r="GN367">
        <v>9343871</v>
      </c>
      <c r="GO367">
        <v>6417810</v>
      </c>
      <c r="GP367">
        <v>5414353</v>
      </c>
      <c r="GQ367">
        <v>7018853</v>
      </c>
      <c r="GR367">
        <v>6960218</v>
      </c>
      <c r="GS367">
        <v>8395023</v>
      </c>
      <c r="GT367">
        <v>9087645</v>
      </c>
      <c r="GU367">
        <v>5887240</v>
      </c>
      <c r="GV367">
        <v>5650322</v>
      </c>
      <c r="GW367">
        <v>5184096</v>
      </c>
      <c r="GX367">
        <v>7788456</v>
      </c>
      <c r="GY367">
        <v>6740391</v>
      </c>
      <c r="GZ367">
        <v>6914952</v>
      </c>
      <c r="HA367">
        <v>7796934</v>
      </c>
      <c r="HB367">
        <v>9058922</v>
      </c>
      <c r="HC367">
        <v>6338368</v>
      </c>
      <c r="HD367">
        <v>8021440</v>
      </c>
      <c r="HE367">
        <v>10781003</v>
      </c>
      <c r="HF367">
        <v>6503887</v>
      </c>
      <c r="HG367">
        <v>7949625</v>
      </c>
      <c r="HH367">
        <v>7340055</v>
      </c>
      <c r="HI367">
        <v>6955080</v>
      </c>
      <c r="HJ367">
        <v>6508710</v>
      </c>
      <c r="HK367">
        <v>8379740</v>
      </c>
      <c r="HL367">
        <v>8826755</v>
      </c>
      <c r="HM367">
        <v>8512402</v>
      </c>
      <c r="HN367">
        <v>20562339</v>
      </c>
      <c r="HO367">
        <v>10750249</v>
      </c>
      <c r="HP367">
        <v>11021106</v>
      </c>
      <c r="HQ367">
        <v>10989892</v>
      </c>
      <c r="HR367">
        <v>8870190</v>
      </c>
      <c r="HS367">
        <v>11954551</v>
      </c>
      <c r="HT367">
        <v>11910787</v>
      </c>
      <c r="HU367">
        <v>12046664</v>
      </c>
      <c r="HV367">
        <v>9505575</v>
      </c>
      <c r="HW367">
        <v>16328977</v>
      </c>
      <c r="HX367">
        <v>15136489</v>
      </c>
      <c r="HY367">
        <v>12638272</v>
      </c>
      <c r="HZ367">
        <v>14065632</v>
      </c>
      <c r="IA367">
        <v>14301872</v>
      </c>
      <c r="IB367">
        <v>13946989</v>
      </c>
      <c r="IC367">
        <v>9529082</v>
      </c>
      <c r="ID367">
        <v>9715696</v>
      </c>
      <c r="IE367">
        <v>9703122</v>
      </c>
      <c r="IF367">
        <v>10179584</v>
      </c>
      <c r="IG367">
        <v>10991436</v>
      </c>
      <c r="IH367">
        <v>9864430</v>
      </c>
      <c r="II367">
        <v>12398330</v>
      </c>
      <c r="IJ367">
        <v>9882832</v>
      </c>
      <c r="IK367">
        <v>11750035</v>
      </c>
      <c r="IL367">
        <v>24952517</v>
      </c>
      <c r="IM367">
        <v>10365226</v>
      </c>
      <c r="IN367">
        <v>6816579</v>
      </c>
      <c r="IO367">
        <v>9645471</v>
      </c>
      <c r="IP367">
        <v>9862859</v>
      </c>
      <c r="IQ367">
        <v>8341685</v>
      </c>
      <c r="IR367">
        <v>12386128</v>
      </c>
      <c r="IS367">
        <v>9486586</v>
      </c>
      <c r="IT367">
        <v>13168280</v>
      </c>
      <c r="IU367">
        <v>12421946</v>
      </c>
      <c r="IV367">
        <v>9611681</v>
      </c>
      <c r="IW367">
        <v>8795760</v>
      </c>
      <c r="IX367">
        <v>13418863</v>
      </c>
      <c r="IY367">
        <v>8062261</v>
      </c>
      <c r="IZ367">
        <v>8373985</v>
      </c>
      <c r="JA367">
        <v>14153437</v>
      </c>
      <c r="JB367">
        <v>8907562</v>
      </c>
      <c r="JC367">
        <v>9907030</v>
      </c>
      <c r="JD367">
        <v>13010228</v>
      </c>
      <c r="JE367">
        <v>9532910</v>
      </c>
      <c r="JF367">
        <v>13023702</v>
      </c>
      <c r="JG367">
        <v>12180768</v>
      </c>
      <c r="JH367">
        <v>9036544</v>
      </c>
      <c r="JI367">
        <v>8155943</v>
      </c>
      <c r="JJ367">
        <v>12475553</v>
      </c>
      <c r="JK367">
        <v>7045057</v>
      </c>
      <c r="JL367">
        <v>8866825</v>
      </c>
      <c r="JM367">
        <v>12680538</v>
      </c>
      <c r="JN367">
        <v>8899820</v>
      </c>
      <c r="JO367">
        <v>7767152</v>
      </c>
      <c r="JP367">
        <v>11056036</v>
      </c>
      <c r="JQ367">
        <v>8239049</v>
      </c>
    </row>
    <row r="368" spans="1:277" x14ac:dyDescent="0.25">
      <c r="A368" s="1" t="s">
        <v>185</v>
      </c>
      <c r="B368" t="s">
        <v>1157</v>
      </c>
      <c r="C368" t="s">
        <v>1183</v>
      </c>
      <c r="D368" s="2">
        <f>_xll.BDH(A368, "volume", B368, C368, "Direction", "H", "Period", "M","cols=75;rows=2")</f>
        <v>36556</v>
      </c>
      <c r="E368" s="2">
        <v>36585</v>
      </c>
      <c r="F368" s="2">
        <v>36616</v>
      </c>
      <c r="G368" s="2">
        <v>36644</v>
      </c>
      <c r="H368" s="2">
        <v>36677</v>
      </c>
      <c r="I368" s="2">
        <v>36707</v>
      </c>
      <c r="J368" s="2">
        <v>36738</v>
      </c>
      <c r="K368" s="2">
        <v>36769</v>
      </c>
      <c r="L368" s="2">
        <v>36798</v>
      </c>
      <c r="M368" s="2">
        <v>36830</v>
      </c>
      <c r="N368" s="2">
        <v>36860</v>
      </c>
      <c r="O368" s="2">
        <v>36889</v>
      </c>
      <c r="P368" s="2">
        <v>36922</v>
      </c>
      <c r="Q368" s="2">
        <v>36950</v>
      </c>
      <c r="R368" s="2">
        <v>36980</v>
      </c>
      <c r="S368" s="2">
        <v>37011</v>
      </c>
      <c r="T368" s="2">
        <v>37042</v>
      </c>
      <c r="U368" s="2">
        <v>37071</v>
      </c>
      <c r="V368" s="2">
        <v>37103</v>
      </c>
      <c r="W368" s="2">
        <v>37134</v>
      </c>
      <c r="X368" s="2">
        <v>37162</v>
      </c>
      <c r="Y368" s="2">
        <v>37195</v>
      </c>
      <c r="Z368" s="2">
        <v>37225</v>
      </c>
      <c r="AA368" s="2">
        <v>37256</v>
      </c>
      <c r="AB368" s="2">
        <v>37287</v>
      </c>
      <c r="AC368" s="2">
        <v>37315</v>
      </c>
      <c r="AD368" s="2">
        <v>37344</v>
      </c>
      <c r="AE368" s="2">
        <v>37376</v>
      </c>
      <c r="AF368" s="2">
        <v>37407</v>
      </c>
      <c r="AG368" s="2">
        <v>37435</v>
      </c>
      <c r="AH368" s="2">
        <v>37468</v>
      </c>
      <c r="AI368" s="2">
        <v>37498</v>
      </c>
      <c r="AJ368" s="2">
        <v>37529</v>
      </c>
      <c r="AK368" s="2">
        <v>37560</v>
      </c>
      <c r="AL368" s="2">
        <v>37589</v>
      </c>
      <c r="AM368" s="2">
        <v>37621</v>
      </c>
      <c r="AN368" s="2">
        <v>37652</v>
      </c>
      <c r="AO368" s="2">
        <v>37680</v>
      </c>
      <c r="AP368" s="2">
        <v>37711</v>
      </c>
      <c r="AQ368" s="2">
        <v>37741</v>
      </c>
      <c r="AR368" s="2">
        <v>37771</v>
      </c>
      <c r="AS368" s="2">
        <v>37802</v>
      </c>
      <c r="AT368" s="2">
        <v>37833</v>
      </c>
      <c r="AU368" s="2">
        <v>37862</v>
      </c>
      <c r="AV368" s="2">
        <v>37894</v>
      </c>
      <c r="AW368" s="2">
        <v>37925</v>
      </c>
      <c r="AX368" s="2">
        <v>37953</v>
      </c>
      <c r="AY368" s="2">
        <v>37986</v>
      </c>
      <c r="AZ368" s="2">
        <v>38016</v>
      </c>
      <c r="BA368" s="2">
        <v>38044</v>
      </c>
      <c r="BB368" s="2">
        <v>38077</v>
      </c>
      <c r="BC368" s="2">
        <v>38107</v>
      </c>
      <c r="BD368" s="2">
        <v>38138</v>
      </c>
      <c r="BE368" s="2">
        <v>38168</v>
      </c>
      <c r="BF368" s="2">
        <v>38198</v>
      </c>
      <c r="BG368" s="2">
        <v>38230</v>
      </c>
      <c r="BH368" s="2">
        <v>38260</v>
      </c>
      <c r="BI368" s="2">
        <v>38289</v>
      </c>
      <c r="BJ368" s="2">
        <v>38321</v>
      </c>
      <c r="BK368" s="2">
        <v>38352</v>
      </c>
      <c r="BL368" s="2">
        <v>38383</v>
      </c>
      <c r="BM368" s="2">
        <v>38411</v>
      </c>
      <c r="BN368" s="2">
        <v>38442</v>
      </c>
      <c r="BO368" s="2">
        <v>38471</v>
      </c>
      <c r="BP368" s="2">
        <v>38503</v>
      </c>
      <c r="BQ368" s="2">
        <v>38533</v>
      </c>
      <c r="BR368" s="2">
        <v>38562</v>
      </c>
      <c r="BS368" s="2">
        <v>38595</v>
      </c>
      <c r="BT368" s="2">
        <v>38625</v>
      </c>
      <c r="BU368" s="2">
        <v>38656</v>
      </c>
      <c r="BV368" s="2">
        <v>38686</v>
      </c>
      <c r="BW368" s="2">
        <v>38716</v>
      </c>
      <c r="BX368" s="2">
        <v>38748</v>
      </c>
      <c r="BY368" s="2">
        <v>38776</v>
      </c>
      <c r="BZ368" s="2">
        <v>38807</v>
      </c>
    </row>
    <row r="369" spans="1:277" x14ac:dyDescent="0.25">
      <c r="A369" s="4"/>
      <c r="D369" s="3">
        <v>10615600</v>
      </c>
      <c r="E369">
        <v>9218400</v>
      </c>
      <c r="F369">
        <v>12210200</v>
      </c>
      <c r="G369">
        <v>11150400</v>
      </c>
      <c r="H369">
        <v>12066900</v>
      </c>
      <c r="I369">
        <v>8664000</v>
      </c>
      <c r="J369">
        <v>6145300</v>
      </c>
      <c r="K369">
        <v>9340100</v>
      </c>
      <c r="L369">
        <v>9795200</v>
      </c>
      <c r="M369">
        <v>10667300</v>
      </c>
      <c r="N369">
        <v>8375000</v>
      </c>
      <c r="O369">
        <v>8378100</v>
      </c>
      <c r="P369">
        <v>13697100</v>
      </c>
      <c r="Q369">
        <v>6701600</v>
      </c>
      <c r="R369">
        <v>10190400</v>
      </c>
      <c r="S369">
        <v>9790800</v>
      </c>
      <c r="T369">
        <v>10676100</v>
      </c>
      <c r="U369">
        <v>7635200</v>
      </c>
      <c r="V369">
        <v>7134200</v>
      </c>
      <c r="W369">
        <v>6954300</v>
      </c>
      <c r="X369">
        <v>8468700</v>
      </c>
      <c r="Y369">
        <v>10459400</v>
      </c>
      <c r="Z369">
        <v>9514200</v>
      </c>
      <c r="AA369">
        <v>17474500</v>
      </c>
      <c r="AB369">
        <v>11480600</v>
      </c>
      <c r="AC369">
        <v>13570600</v>
      </c>
      <c r="AD369">
        <v>12400500</v>
      </c>
      <c r="AE369">
        <v>12239500</v>
      </c>
      <c r="AF369">
        <v>14850100</v>
      </c>
      <c r="AG369">
        <v>12575700</v>
      </c>
      <c r="AH369">
        <v>25904500</v>
      </c>
      <c r="AI369">
        <v>13349400</v>
      </c>
      <c r="AJ369">
        <v>16611900</v>
      </c>
      <c r="AK369">
        <v>22430200</v>
      </c>
      <c r="AL369">
        <v>15676000</v>
      </c>
      <c r="AM369">
        <v>9749800</v>
      </c>
      <c r="AN369">
        <v>16161600</v>
      </c>
      <c r="AO369">
        <v>14097900</v>
      </c>
      <c r="AP369">
        <v>14689100</v>
      </c>
      <c r="AQ369">
        <v>11910600</v>
      </c>
      <c r="AR369">
        <v>17792700</v>
      </c>
      <c r="AS369">
        <v>15699400</v>
      </c>
      <c r="AT369">
        <v>19932400</v>
      </c>
      <c r="AU369">
        <v>11975200</v>
      </c>
      <c r="AV369">
        <v>14807900</v>
      </c>
      <c r="AW369">
        <v>12123300</v>
      </c>
      <c r="AX369">
        <v>9240600</v>
      </c>
      <c r="AY369">
        <v>11451400</v>
      </c>
      <c r="AZ369">
        <v>14618200</v>
      </c>
      <c r="BA369">
        <v>12713500</v>
      </c>
      <c r="BB369">
        <v>12379600</v>
      </c>
      <c r="BC369">
        <v>14555500</v>
      </c>
      <c r="BD369">
        <v>12492800</v>
      </c>
      <c r="BE369">
        <v>12235400</v>
      </c>
      <c r="BF369">
        <v>10396600</v>
      </c>
      <c r="BG369">
        <v>12628800</v>
      </c>
      <c r="BH369">
        <v>10928400</v>
      </c>
      <c r="BI369">
        <v>13367200</v>
      </c>
      <c r="BJ369">
        <v>12020300</v>
      </c>
      <c r="BK369">
        <v>12084400</v>
      </c>
      <c r="BL369">
        <v>13685700</v>
      </c>
      <c r="BM369">
        <v>14806700</v>
      </c>
      <c r="BN369">
        <v>13394000</v>
      </c>
      <c r="BO369">
        <v>14720600</v>
      </c>
      <c r="BP369">
        <v>26709000</v>
      </c>
      <c r="BQ369">
        <v>12850000</v>
      </c>
      <c r="BR369">
        <v>10134300</v>
      </c>
      <c r="BS369">
        <v>14040700</v>
      </c>
      <c r="BT369">
        <v>10694500</v>
      </c>
      <c r="BU369">
        <v>19649800</v>
      </c>
      <c r="BV369">
        <v>10661900</v>
      </c>
      <c r="BW369">
        <v>9232900</v>
      </c>
      <c r="BX369">
        <v>13914300</v>
      </c>
      <c r="BY369">
        <v>9858600</v>
      </c>
      <c r="BZ369">
        <v>13476000</v>
      </c>
    </row>
    <row r="370" spans="1:277" x14ac:dyDescent="0.25">
      <c r="A370" s="1" t="s">
        <v>186</v>
      </c>
      <c r="B370" t="s">
        <v>1157</v>
      </c>
      <c r="C370" t="s">
        <v>1183</v>
      </c>
      <c r="D370" s="2">
        <f>_xll.BDH(A370, "volume", B370, C370, "Direction", "H", "Period", "M","cols=84;rows=2")</f>
        <v>36556</v>
      </c>
      <c r="E370" s="2">
        <v>36585</v>
      </c>
      <c r="F370" s="2">
        <v>36616</v>
      </c>
      <c r="G370" s="2">
        <v>36644</v>
      </c>
      <c r="H370" s="2">
        <v>36677</v>
      </c>
      <c r="I370" s="2">
        <v>36707</v>
      </c>
      <c r="J370" s="2">
        <v>36738</v>
      </c>
      <c r="K370" s="2">
        <v>36769</v>
      </c>
      <c r="L370" s="2">
        <v>36798</v>
      </c>
      <c r="M370" s="2">
        <v>36830</v>
      </c>
      <c r="N370" s="2">
        <v>36860</v>
      </c>
      <c r="O370" s="2">
        <v>36889</v>
      </c>
      <c r="P370" s="2">
        <v>36922</v>
      </c>
      <c r="Q370" s="2">
        <v>36950</v>
      </c>
      <c r="R370" s="2">
        <v>36980</v>
      </c>
      <c r="S370" s="2">
        <v>37011</v>
      </c>
      <c r="T370" s="2">
        <v>37042</v>
      </c>
      <c r="U370" s="2">
        <v>37071</v>
      </c>
      <c r="V370" s="2">
        <v>37103</v>
      </c>
      <c r="W370" s="2">
        <v>37134</v>
      </c>
      <c r="X370" s="2">
        <v>37162</v>
      </c>
      <c r="Y370" s="2">
        <v>37195</v>
      </c>
      <c r="Z370" s="2">
        <v>37225</v>
      </c>
      <c r="AA370" s="2">
        <v>37256</v>
      </c>
      <c r="AB370" s="2">
        <v>37287</v>
      </c>
      <c r="AC370" s="2">
        <v>37315</v>
      </c>
      <c r="AD370" s="2">
        <v>37344</v>
      </c>
      <c r="AE370" s="2">
        <v>37376</v>
      </c>
      <c r="AF370" s="2">
        <v>37407</v>
      </c>
      <c r="AG370" s="2">
        <v>37435</v>
      </c>
      <c r="AH370" s="2">
        <v>37468</v>
      </c>
      <c r="AI370" s="2">
        <v>37498</v>
      </c>
      <c r="AJ370" s="2">
        <v>37529</v>
      </c>
      <c r="AK370" s="2">
        <v>37560</v>
      </c>
      <c r="AL370" s="2">
        <v>37589</v>
      </c>
      <c r="AM370" s="2">
        <v>37621</v>
      </c>
      <c r="AN370" s="2">
        <v>37652</v>
      </c>
      <c r="AO370" s="2">
        <v>37680</v>
      </c>
      <c r="AP370" s="2">
        <v>37711</v>
      </c>
      <c r="AQ370" s="2">
        <v>37741</v>
      </c>
      <c r="AR370" s="2">
        <v>37771</v>
      </c>
      <c r="AS370" s="2">
        <v>37802</v>
      </c>
      <c r="AT370" s="2">
        <v>37833</v>
      </c>
      <c r="AU370" s="2">
        <v>37862</v>
      </c>
      <c r="AV370" s="2">
        <v>37894</v>
      </c>
      <c r="AW370" s="2">
        <v>37925</v>
      </c>
      <c r="AX370" s="2">
        <v>37953</v>
      </c>
      <c r="AY370" s="2">
        <v>37986</v>
      </c>
      <c r="AZ370" s="2">
        <v>38016</v>
      </c>
      <c r="BA370" s="2">
        <v>38044</v>
      </c>
      <c r="BB370" s="2">
        <v>38077</v>
      </c>
      <c r="BC370" s="2">
        <v>38107</v>
      </c>
      <c r="BD370" s="2">
        <v>38138</v>
      </c>
      <c r="BE370" s="2">
        <v>38168</v>
      </c>
      <c r="BF370" s="2">
        <v>38198</v>
      </c>
      <c r="BG370" s="2">
        <v>38230</v>
      </c>
      <c r="BH370" s="2">
        <v>38260</v>
      </c>
      <c r="BI370" s="2">
        <v>38289</v>
      </c>
      <c r="BJ370" s="2">
        <v>38321</v>
      </c>
      <c r="BK370" s="2">
        <v>38352</v>
      </c>
      <c r="BL370" s="2">
        <v>38383</v>
      </c>
      <c r="BM370" s="2">
        <v>38411</v>
      </c>
      <c r="BN370" s="2">
        <v>38442</v>
      </c>
      <c r="BO370" s="2">
        <v>38471</v>
      </c>
      <c r="BP370" s="2">
        <v>38503</v>
      </c>
      <c r="BQ370" s="2">
        <v>38533</v>
      </c>
      <c r="BR370" s="2">
        <v>38562</v>
      </c>
      <c r="BS370" s="2">
        <v>38595</v>
      </c>
      <c r="BT370" s="2">
        <v>38625</v>
      </c>
      <c r="BU370" s="2">
        <v>38656</v>
      </c>
      <c r="BV370" s="2">
        <v>38686</v>
      </c>
      <c r="BW370" s="2">
        <v>38716</v>
      </c>
      <c r="BX370" s="2">
        <v>38748</v>
      </c>
      <c r="BY370" s="2">
        <v>38776</v>
      </c>
      <c r="BZ370" s="2">
        <v>38807</v>
      </c>
      <c r="CA370" s="2">
        <v>38835</v>
      </c>
      <c r="CB370" s="2">
        <v>38868</v>
      </c>
      <c r="CC370" s="2">
        <v>38898</v>
      </c>
      <c r="CD370" s="2">
        <v>38929</v>
      </c>
      <c r="CE370" s="2">
        <v>38960</v>
      </c>
      <c r="CF370" s="2">
        <v>38989</v>
      </c>
      <c r="CG370" s="2">
        <v>39021</v>
      </c>
      <c r="CH370" s="2">
        <v>39051</v>
      </c>
      <c r="CI370" s="2">
        <v>39080</v>
      </c>
    </row>
    <row r="371" spans="1:277" x14ac:dyDescent="0.25">
      <c r="A371" s="4"/>
      <c r="D371" s="3">
        <v>7782768</v>
      </c>
      <c r="E371">
        <v>8851201</v>
      </c>
      <c r="F371">
        <v>10391724</v>
      </c>
      <c r="G371">
        <v>11010778</v>
      </c>
      <c r="H371">
        <v>10933162</v>
      </c>
      <c r="I371">
        <v>8659476</v>
      </c>
      <c r="J371">
        <v>6465611</v>
      </c>
      <c r="K371">
        <v>6991945</v>
      </c>
      <c r="L371">
        <v>6628340</v>
      </c>
      <c r="M371">
        <v>8001945</v>
      </c>
      <c r="N371">
        <v>5409637</v>
      </c>
      <c r="O371">
        <v>8243613</v>
      </c>
      <c r="P371">
        <v>12053963</v>
      </c>
      <c r="Q371">
        <v>5780959</v>
      </c>
      <c r="R371">
        <v>7396673</v>
      </c>
      <c r="S371">
        <v>6766925</v>
      </c>
      <c r="T371">
        <v>7786076</v>
      </c>
      <c r="U371">
        <v>8192678</v>
      </c>
      <c r="V371">
        <v>7202633</v>
      </c>
      <c r="W371">
        <v>6705846</v>
      </c>
      <c r="X371">
        <v>6891287</v>
      </c>
      <c r="Y371">
        <v>11897629</v>
      </c>
      <c r="Z371">
        <v>7570206</v>
      </c>
      <c r="AA371">
        <v>8348351</v>
      </c>
      <c r="AB371">
        <v>8116936</v>
      </c>
      <c r="AC371">
        <v>5847440</v>
      </c>
      <c r="AD371">
        <v>8065890</v>
      </c>
      <c r="AE371">
        <v>9114478</v>
      </c>
      <c r="AF371">
        <v>10479924</v>
      </c>
      <c r="AG371">
        <v>8631914</v>
      </c>
      <c r="AH371">
        <v>15540509</v>
      </c>
      <c r="AI371">
        <v>7401193</v>
      </c>
      <c r="AJ371">
        <v>10533836</v>
      </c>
      <c r="AK371">
        <v>13794590</v>
      </c>
      <c r="AL371">
        <v>8294218</v>
      </c>
      <c r="AM371">
        <v>6679055</v>
      </c>
      <c r="AN371">
        <v>7714854</v>
      </c>
      <c r="AO371">
        <v>7074302</v>
      </c>
      <c r="AP371">
        <v>7091170</v>
      </c>
      <c r="AQ371">
        <v>5417354</v>
      </c>
      <c r="AR371">
        <v>7253678</v>
      </c>
      <c r="AS371">
        <v>6352715</v>
      </c>
      <c r="AT371">
        <v>6179402</v>
      </c>
      <c r="AU371">
        <v>4055216</v>
      </c>
      <c r="AV371">
        <v>4024897</v>
      </c>
      <c r="AW371">
        <v>3414222</v>
      </c>
      <c r="AX371">
        <v>3252513</v>
      </c>
      <c r="AY371">
        <v>3420009</v>
      </c>
      <c r="AZ371">
        <v>3793400</v>
      </c>
      <c r="BA371">
        <v>5763844</v>
      </c>
      <c r="BB371">
        <v>3982323</v>
      </c>
      <c r="BC371">
        <v>3202686</v>
      </c>
      <c r="BD371">
        <v>4231869</v>
      </c>
      <c r="BE371">
        <v>2848146</v>
      </c>
      <c r="BF371">
        <v>3275923</v>
      </c>
      <c r="BG371">
        <v>2781566</v>
      </c>
      <c r="BH371">
        <v>4593139</v>
      </c>
      <c r="BI371">
        <v>4827646</v>
      </c>
      <c r="BJ371">
        <v>3975285</v>
      </c>
      <c r="BK371">
        <v>4295406</v>
      </c>
      <c r="BL371">
        <v>3777370</v>
      </c>
      <c r="BM371">
        <v>3472878</v>
      </c>
      <c r="BN371">
        <v>5883311</v>
      </c>
      <c r="BO371">
        <v>4621392</v>
      </c>
      <c r="BP371">
        <v>4711400</v>
      </c>
      <c r="BQ371">
        <v>5055652</v>
      </c>
      <c r="BR371">
        <v>3507903</v>
      </c>
      <c r="BS371">
        <v>4337912</v>
      </c>
      <c r="BT371">
        <v>6924749</v>
      </c>
      <c r="BU371">
        <v>4975767</v>
      </c>
      <c r="BV371">
        <v>3858384</v>
      </c>
      <c r="BW371">
        <v>3613672</v>
      </c>
      <c r="BX371">
        <v>3985797</v>
      </c>
      <c r="BY371">
        <v>6194074</v>
      </c>
      <c r="BZ371">
        <v>7409124</v>
      </c>
      <c r="CA371">
        <v>5893359</v>
      </c>
      <c r="CB371">
        <v>7351366</v>
      </c>
      <c r="CC371">
        <v>11054348</v>
      </c>
      <c r="CD371">
        <v>8115649</v>
      </c>
      <c r="CE371">
        <v>5759475</v>
      </c>
      <c r="CF371">
        <v>5642279</v>
      </c>
      <c r="CG371">
        <v>5643046</v>
      </c>
      <c r="CH371">
        <v>4865238</v>
      </c>
      <c r="CI371">
        <v>5433757</v>
      </c>
    </row>
    <row r="372" spans="1:277" x14ac:dyDescent="0.25">
      <c r="A372" s="1" t="s">
        <v>187</v>
      </c>
      <c r="B372" t="s">
        <v>1157</v>
      </c>
      <c r="C372" t="s">
        <v>1199</v>
      </c>
      <c r="D372" s="2">
        <f>_xll.BDH(A372, "volume", B372, C372, "Direction", "H", "Period", "M","cols=274;rows=2")</f>
        <v>36556</v>
      </c>
      <c r="E372" s="2">
        <v>36585</v>
      </c>
      <c r="F372" s="2">
        <v>36616</v>
      </c>
      <c r="G372" s="2">
        <v>36644</v>
      </c>
      <c r="H372" s="2">
        <v>36677</v>
      </c>
      <c r="I372" s="2">
        <v>36707</v>
      </c>
      <c r="J372" s="2">
        <v>36738</v>
      </c>
      <c r="K372" s="2">
        <v>36769</v>
      </c>
      <c r="L372" s="2">
        <v>36798</v>
      </c>
      <c r="M372" s="2">
        <v>36830</v>
      </c>
      <c r="N372" s="2">
        <v>36860</v>
      </c>
      <c r="O372" s="2">
        <v>36889</v>
      </c>
      <c r="P372" s="2">
        <v>36922</v>
      </c>
      <c r="Q372" s="2">
        <v>36950</v>
      </c>
      <c r="R372" s="2">
        <v>36980</v>
      </c>
      <c r="S372" s="2">
        <v>37011</v>
      </c>
      <c r="T372" s="2">
        <v>37042</v>
      </c>
      <c r="U372" s="2">
        <v>37071</v>
      </c>
      <c r="V372" s="2">
        <v>37103</v>
      </c>
      <c r="W372" s="2">
        <v>37134</v>
      </c>
      <c r="X372" s="2">
        <v>37162</v>
      </c>
      <c r="Y372" s="2">
        <v>37195</v>
      </c>
      <c r="Z372" s="2">
        <v>37225</v>
      </c>
      <c r="AA372" s="2">
        <v>37256</v>
      </c>
      <c r="AB372" s="2">
        <v>37287</v>
      </c>
      <c r="AC372" s="2">
        <v>37315</v>
      </c>
      <c r="AD372" s="2">
        <v>37344</v>
      </c>
      <c r="AE372" s="2">
        <v>37376</v>
      </c>
      <c r="AF372" s="2">
        <v>37407</v>
      </c>
      <c r="AG372" s="2">
        <v>37435</v>
      </c>
      <c r="AH372" s="2">
        <v>37468</v>
      </c>
      <c r="AI372" s="2">
        <v>37498</v>
      </c>
      <c r="AJ372" s="2">
        <v>37529</v>
      </c>
      <c r="AK372" s="2">
        <v>37560</v>
      </c>
      <c r="AL372" s="2">
        <v>37589</v>
      </c>
      <c r="AM372" s="2">
        <v>37621</v>
      </c>
      <c r="AN372" s="2">
        <v>37652</v>
      </c>
      <c r="AO372" s="2">
        <v>37680</v>
      </c>
      <c r="AP372" s="2">
        <v>37711</v>
      </c>
      <c r="AQ372" s="2">
        <v>37741</v>
      </c>
      <c r="AR372" s="2">
        <v>37771</v>
      </c>
      <c r="AS372" s="2">
        <v>37802</v>
      </c>
      <c r="AT372" s="2">
        <v>37833</v>
      </c>
      <c r="AU372" s="2">
        <v>37862</v>
      </c>
      <c r="AV372" s="2">
        <v>37894</v>
      </c>
      <c r="AW372" s="2">
        <v>37925</v>
      </c>
      <c r="AX372" s="2">
        <v>37953</v>
      </c>
      <c r="AY372" s="2">
        <v>37986</v>
      </c>
      <c r="AZ372" s="2">
        <v>38016</v>
      </c>
      <c r="BA372" s="2">
        <v>38044</v>
      </c>
      <c r="BB372" s="2">
        <v>38077</v>
      </c>
      <c r="BC372" s="2">
        <v>38107</v>
      </c>
      <c r="BD372" s="2">
        <v>38138</v>
      </c>
      <c r="BE372" s="2">
        <v>38168</v>
      </c>
      <c r="BF372" s="2">
        <v>38198</v>
      </c>
      <c r="BG372" s="2">
        <v>38230</v>
      </c>
      <c r="BH372" s="2">
        <v>38260</v>
      </c>
      <c r="BI372" s="2">
        <v>38289</v>
      </c>
      <c r="BJ372" s="2">
        <v>38321</v>
      </c>
      <c r="BK372" s="2">
        <v>38352</v>
      </c>
      <c r="BL372" s="2">
        <v>38383</v>
      </c>
      <c r="BM372" s="2">
        <v>38411</v>
      </c>
      <c r="BN372" s="2">
        <v>38442</v>
      </c>
      <c r="BO372" s="2">
        <v>38471</v>
      </c>
      <c r="BP372" s="2">
        <v>38503</v>
      </c>
      <c r="BQ372" s="2">
        <v>38533</v>
      </c>
      <c r="BR372" s="2">
        <v>38562</v>
      </c>
      <c r="BS372" s="2">
        <v>38595</v>
      </c>
      <c r="BT372" s="2">
        <v>38625</v>
      </c>
      <c r="BU372" s="2">
        <v>38656</v>
      </c>
      <c r="BV372" s="2">
        <v>38686</v>
      </c>
      <c r="BW372" s="2">
        <v>38716</v>
      </c>
      <c r="BX372" s="2">
        <v>38748</v>
      </c>
      <c r="BY372" s="2">
        <v>38776</v>
      </c>
      <c r="BZ372" s="2">
        <v>38807</v>
      </c>
      <c r="CA372" s="2">
        <v>38835</v>
      </c>
      <c r="CB372" s="2">
        <v>38868</v>
      </c>
      <c r="CC372" s="2">
        <v>38898</v>
      </c>
      <c r="CD372" s="2">
        <v>38929</v>
      </c>
      <c r="CE372" s="2">
        <v>38960</v>
      </c>
      <c r="CF372" s="2">
        <v>38989</v>
      </c>
      <c r="CG372" s="2">
        <v>39021</v>
      </c>
      <c r="CH372" s="2">
        <v>39051</v>
      </c>
      <c r="CI372" s="2">
        <v>39080</v>
      </c>
      <c r="CJ372" s="2">
        <v>39113</v>
      </c>
      <c r="CK372" s="2">
        <v>39141</v>
      </c>
      <c r="CL372" s="2">
        <v>39171</v>
      </c>
      <c r="CM372" s="2">
        <v>39202</v>
      </c>
      <c r="CN372" s="2">
        <v>39233</v>
      </c>
      <c r="CO372" s="2">
        <v>39262</v>
      </c>
      <c r="CP372" s="2">
        <v>39294</v>
      </c>
      <c r="CQ372" s="2">
        <v>39325</v>
      </c>
      <c r="CR372" s="2">
        <v>39353</v>
      </c>
      <c r="CS372" s="2">
        <v>39386</v>
      </c>
      <c r="CT372" s="2">
        <v>39416</v>
      </c>
      <c r="CU372" s="2">
        <v>39447</v>
      </c>
      <c r="CV372" s="2">
        <v>39478</v>
      </c>
      <c r="CW372" s="2">
        <v>39507</v>
      </c>
      <c r="CX372" s="2">
        <v>39538</v>
      </c>
      <c r="CY372" s="2">
        <v>39568</v>
      </c>
      <c r="CZ372" s="2">
        <v>39598</v>
      </c>
      <c r="DA372" s="2">
        <v>39629</v>
      </c>
      <c r="DB372" s="2">
        <v>39660</v>
      </c>
      <c r="DC372" s="2">
        <v>39689</v>
      </c>
      <c r="DD372" s="2">
        <v>39721</v>
      </c>
      <c r="DE372" s="2">
        <v>39752</v>
      </c>
      <c r="DF372" s="2">
        <v>39780</v>
      </c>
      <c r="DG372" s="2">
        <v>39813</v>
      </c>
      <c r="DH372" s="2">
        <v>39843</v>
      </c>
      <c r="DI372" s="2">
        <v>39871</v>
      </c>
      <c r="DJ372" s="2">
        <v>39903</v>
      </c>
      <c r="DK372" s="2">
        <v>39933</v>
      </c>
      <c r="DL372" s="2">
        <v>39962</v>
      </c>
      <c r="DM372" s="2">
        <v>39994</v>
      </c>
      <c r="DN372" s="2">
        <v>40025</v>
      </c>
      <c r="DO372" s="2">
        <v>40056</v>
      </c>
      <c r="DP372" s="2">
        <v>40086</v>
      </c>
      <c r="DQ372" s="2">
        <v>40116</v>
      </c>
      <c r="DR372" s="2">
        <v>40147</v>
      </c>
      <c r="DS372" s="2">
        <v>40178</v>
      </c>
      <c r="DT372" s="2">
        <v>40207</v>
      </c>
      <c r="DU372" s="2">
        <v>40235</v>
      </c>
      <c r="DV372" s="2">
        <v>40268</v>
      </c>
      <c r="DW372" s="2">
        <v>40298</v>
      </c>
      <c r="DX372" s="2">
        <v>40329</v>
      </c>
      <c r="DY372" s="2">
        <v>40359</v>
      </c>
      <c r="DZ372" s="2">
        <v>40389</v>
      </c>
      <c r="EA372" s="2">
        <v>40421</v>
      </c>
      <c r="EB372" s="2">
        <v>40451</v>
      </c>
      <c r="EC372" s="2">
        <v>40480</v>
      </c>
      <c r="ED372" s="2">
        <v>40512</v>
      </c>
      <c r="EE372" s="2">
        <v>40543</v>
      </c>
      <c r="EF372" s="2">
        <v>40574</v>
      </c>
      <c r="EG372" s="2">
        <v>40602</v>
      </c>
      <c r="EH372" s="2">
        <v>40633</v>
      </c>
      <c r="EI372" s="2">
        <v>40662</v>
      </c>
      <c r="EJ372" s="2">
        <v>40694</v>
      </c>
      <c r="EK372" s="2">
        <v>40724</v>
      </c>
      <c r="EL372" s="2">
        <v>40753</v>
      </c>
      <c r="EM372" s="2">
        <v>40786</v>
      </c>
      <c r="EN372" s="2">
        <v>40816</v>
      </c>
      <c r="EO372" s="2">
        <v>40847</v>
      </c>
      <c r="EP372" s="2">
        <v>40877</v>
      </c>
      <c r="EQ372" s="2">
        <v>40907</v>
      </c>
      <c r="ER372" s="2">
        <v>40939</v>
      </c>
      <c r="ES372" s="2">
        <v>40968</v>
      </c>
      <c r="ET372" s="2">
        <v>40998</v>
      </c>
      <c r="EU372" s="2">
        <v>41029</v>
      </c>
      <c r="EV372" s="2">
        <v>41060</v>
      </c>
      <c r="EW372" s="2">
        <v>41089</v>
      </c>
      <c r="EX372" s="2">
        <v>41121</v>
      </c>
      <c r="EY372" s="2">
        <v>41152</v>
      </c>
      <c r="EZ372" s="2">
        <v>41180</v>
      </c>
      <c r="FA372" s="2">
        <v>41213</v>
      </c>
      <c r="FB372" s="2">
        <v>41243</v>
      </c>
      <c r="FC372" s="2">
        <v>41274</v>
      </c>
      <c r="FD372" s="2">
        <v>41305</v>
      </c>
      <c r="FE372" s="2">
        <v>41333</v>
      </c>
      <c r="FF372" s="2">
        <v>41362</v>
      </c>
      <c r="FG372" s="2">
        <v>41394</v>
      </c>
      <c r="FH372" s="2">
        <v>41425</v>
      </c>
      <c r="FI372" s="2">
        <v>41453</v>
      </c>
      <c r="FJ372" s="2">
        <v>41486</v>
      </c>
      <c r="FK372" s="2">
        <v>41516</v>
      </c>
      <c r="FL372" s="2">
        <v>41547</v>
      </c>
      <c r="FM372" s="2">
        <v>41578</v>
      </c>
      <c r="FN372" s="2">
        <v>41607</v>
      </c>
      <c r="FO372" s="2">
        <v>41639</v>
      </c>
      <c r="FP372" s="2">
        <v>41670</v>
      </c>
      <c r="FQ372" s="2">
        <v>41698</v>
      </c>
      <c r="FR372" s="2">
        <v>41729</v>
      </c>
      <c r="FS372" s="2">
        <v>41759</v>
      </c>
      <c r="FT372" s="2">
        <v>41789</v>
      </c>
      <c r="FU372" s="2">
        <v>41820</v>
      </c>
      <c r="FV372" s="2">
        <v>41851</v>
      </c>
      <c r="FW372" s="2">
        <v>41880</v>
      </c>
      <c r="FX372" s="2">
        <v>41912</v>
      </c>
      <c r="FY372" s="2">
        <v>41943</v>
      </c>
      <c r="FZ372" s="2">
        <v>41971</v>
      </c>
      <c r="GA372" s="2">
        <v>42004</v>
      </c>
      <c r="GB372" s="2">
        <v>42034</v>
      </c>
      <c r="GC372" s="2">
        <v>42062</v>
      </c>
      <c r="GD372" s="2">
        <v>42094</v>
      </c>
      <c r="GE372" s="2">
        <v>42124</v>
      </c>
      <c r="GF372" s="2">
        <v>42153</v>
      </c>
      <c r="GG372" s="2">
        <v>42185</v>
      </c>
      <c r="GH372" s="2">
        <v>42216</v>
      </c>
      <c r="GI372" s="2">
        <v>42247</v>
      </c>
      <c r="GJ372" s="2">
        <v>42277</v>
      </c>
      <c r="GK372" s="2">
        <v>42307</v>
      </c>
      <c r="GL372" s="2">
        <v>42338</v>
      </c>
      <c r="GM372" s="2">
        <v>42369</v>
      </c>
      <c r="GN372" s="2">
        <v>42398</v>
      </c>
      <c r="GO372" s="2">
        <v>42429</v>
      </c>
      <c r="GP372" s="2">
        <v>42460</v>
      </c>
      <c r="GQ372" s="2">
        <v>42489</v>
      </c>
      <c r="GR372" s="2">
        <v>42521</v>
      </c>
      <c r="GS372" s="2">
        <v>42551</v>
      </c>
      <c r="GT372" s="2">
        <v>42580</v>
      </c>
      <c r="GU372" s="2">
        <v>42613</v>
      </c>
      <c r="GV372" s="2">
        <v>42643</v>
      </c>
      <c r="GW372" s="2">
        <v>42674</v>
      </c>
      <c r="GX372" s="2">
        <v>42704</v>
      </c>
      <c r="GY372" s="2">
        <v>42734</v>
      </c>
      <c r="GZ372" s="2">
        <v>42766</v>
      </c>
      <c r="HA372" s="2">
        <v>42794</v>
      </c>
      <c r="HB372" s="2">
        <v>42825</v>
      </c>
      <c r="HC372" s="2">
        <v>42853</v>
      </c>
      <c r="HD372" s="2">
        <v>42886</v>
      </c>
      <c r="HE372" s="2">
        <v>42916</v>
      </c>
      <c r="HF372" s="2">
        <v>42947</v>
      </c>
      <c r="HG372" s="2">
        <v>42978</v>
      </c>
      <c r="HH372" s="2">
        <v>43007</v>
      </c>
      <c r="HI372" s="2">
        <v>43039</v>
      </c>
      <c r="HJ372" s="2">
        <v>43069</v>
      </c>
      <c r="HK372" s="2">
        <v>43098</v>
      </c>
      <c r="HL372" s="2">
        <v>43131</v>
      </c>
      <c r="HM372" s="2">
        <v>43159</v>
      </c>
      <c r="HN372" s="2">
        <v>43189</v>
      </c>
      <c r="HO372" s="2">
        <v>43220</v>
      </c>
      <c r="HP372" s="2">
        <v>43251</v>
      </c>
      <c r="HQ372" s="2">
        <v>43280</v>
      </c>
      <c r="HR372" s="2">
        <v>43312</v>
      </c>
      <c r="HS372" s="2">
        <v>43343</v>
      </c>
      <c r="HT372" s="2">
        <v>43371</v>
      </c>
      <c r="HU372" s="2">
        <v>43404</v>
      </c>
      <c r="HV372" s="2">
        <v>43434</v>
      </c>
      <c r="HW372" s="2">
        <v>43465</v>
      </c>
      <c r="HX372" s="2">
        <v>43496</v>
      </c>
      <c r="HY372" s="2">
        <v>43524</v>
      </c>
      <c r="HZ372" s="2">
        <v>43553</v>
      </c>
      <c r="IA372" s="2">
        <v>43585</v>
      </c>
      <c r="IB372" s="2">
        <v>43616</v>
      </c>
      <c r="IC372" s="2">
        <v>43644</v>
      </c>
      <c r="ID372" s="2">
        <v>43677</v>
      </c>
      <c r="IE372" s="2">
        <v>43707</v>
      </c>
      <c r="IF372" s="2">
        <v>43738</v>
      </c>
      <c r="IG372" s="2">
        <v>43769</v>
      </c>
      <c r="IH372" s="2">
        <v>43798</v>
      </c>
      <c r="II372" s="2">
        <v>43830</v>
      </c>
      <c r="IJ372" s="2">
        <v>43861</v>
      </c>
      <c r="IK372" s="2">
        <v>43889</v>
      </c>
      <c r="IL372" s="2">
        <v>43921</v>
      </c>
      <c r="IM372" s="2">
        <v>43951</v>
      </c>
      <c r="IN372" s="2">
        <v>43980</v>
      </c>
      <c r="IO372" s="2">
        <v>44012</v>
      </c>
      <c r="IP372" s="2">
        <v>44043</v>
      </c>
      <c r="IQ372" s="2">
        <v>44074</v>
      </c>
      <c r="IR372" s="2">
        <v>44104</v>
      </c>
      <c r="IS372" s="2">
        <v>44134</v>
      </c>
      <c r="IT372" s="2">
        <v>44165</v>
      </c>
      <c r="IU372" s="2">
        <v>44196</v>
      </c>
      <c r="IV372" s="2">
        <v>44225</v>
      </c>
      <c r="IW372" s="2">
        <v>44253</v>
      </c>
      <c r="IX372" s="2">
        <v>44286</v>
      </c>
      <c r="IY372" s="2">
        <v>44316</v>
      </c>
      <c r="IZ372" s="2">
        <v>44347</v>
      </c>
      <c r="JA372" s="2">
        <v>44377</v>
      </c>
      <c r="JB372" s="2">
        <v>44407</v>
      </c>
      <c r="JC372" s="2">
        <v>44439</v>
      </c>
      <c r="JD372" s="2">
        <v>44469</v>
      </c>
      <c r="JE372" s="2">
        <v>44498</v>
      </c>
      <c r="JF372" s="2">
        <v>44530</v>
      </c>
      <c r="JG372" s="2">
        <v>44561</v>
      </c>
      <c r="JH372" s="2">
        <v>44592</v>
      </c>
      <c r="JI372" s="2">
        <v>44620</v>
      </c>
      <c r="JJ372" s="2">
        <v>44651</v>
      </c>
      <c r="JK372" s="2">
        <v>44680</v>
      </c>
      <c r="JL372" s="2">
        <v>44712</v>
      </c>
      <c r="JM372" s="2">
        <v>44742</v>
      </c>
      <c r="JN372" s="2">
        <v>44771</v>
      </c>
      <c r="JO372" s="2">
        <v>44804</v>
      </c>
      <c r="JP372" s="2">
        <v>44834</v>
      </c>
      <c r="JQ372" s="2">
        <v>44865</v>
      </c>
    </row>
    <row r="373" spans="1:277" x14ac:dyDescent="0.25">
      <c r="A373" s="4"/>
      <c r="D373" s="3">
        <v>57643600</v>
      </c>
      <c r="E373">
        <v>78590000</v>
      </c>
      <c r="F373">
        <v>126365000</v>
      </c>
      <c r="G373">
        <v>81660000</v>
      </c>
      <c r="H373">
        <v>55812000</v>
      </c>
      <c r="I373">
        <v>61733800</v>
      </c>
      <c r="J373">
        <v>75904400</v>
      </c>
      <c r="K373">
        <v>58571800</v>
      </c>
      <c r="L373">
        <v>145617800</v>
      </c>
      <c r="M373">
        <v>85148000</v>
      </c>
      <c r="N373">
        <v>60060600</v>
      </c>
      <c r="O373">
        <v>65174800</v>
      </c>
      <c r="P373">
        <v>69402200</v>
      </c>
      <c r="Q373">
        <v>66267800</v>
      </c>
      <c r="R373">
        <v>72884200</v>
      </c>
      <c r="S373">
        <v>72506800</v>
      </c>
      <c r="T373">
        <v>56359800</v>
      </c>
      <c r="U373">
        <v>60319600</v>
      </c>
      <c r="V373">
        <v>79525800</v>
      </c>
      <c r="W373">
        <v>59813800</v>
      </c>
      <c r="X373">
        <v>66953400</v>
      </c>
      <c r="Y373">
        <v>60513600</v>
      </c>
      <c r="Z373">
        <v>49429600</v>
      </c>
      <c r="AA373">
        <v>46397400</v>
      </c>
      <c r="AB373">
        <v>57672200</v>
      </c>
      <c r="AC373">
        <v>66572200</v>
      </c>
      <c r="AD373">
        <v>61118400</v>
      </c>
      <c r="AE373">
        <v>107058200</v>
      </c>
      <c r="AF373">
        <v>77065200</v>
      </c>
      <c r="AG373">
        <v>100678400</v>
      </c>
      <c r="AH373">
        <v>107050400</v>
      </c>
      <c r="AI373">
        <v>72410600</v>
      </c>
      <c r="AJ373">
        <v>78210200</v>
      </c>
      <c r="AK373">
        <v>90585800</v>
      </c>
      <c r="AL373">
        <v>73955600</v>
      </c>
      <c r="AM373">
        <v>57095800</v>
      </c>
      <c r="AN373">
        <v>63757000</v>
      </c>
      <c r="AO373">
        <v>51097600</v>
      </c>
      <c r="AP373">
        <v>62149800</v>
      </c>
      <c r="AQ373">
        <v>69107200</v>
      </c>
      <c r="AR373">
        <v>65566400</v>
      </c>
      <c r="AS373">
        <v>64101400</v>
      </c>
      <c r="AT373">
        <v>68675800</v>
      </c>
      <c r="AU373">
        <v>55555400</v>
      </c>
      <c r="AV373">
        <v>62929200</v>
      </c>
      <c r="AW373">
        <v>115959400</v>
      </c>
      <c r="AX373">
        <v>77923200</v>
      </c>
      <c r="AY373">
        <v>125640600</v>
      </c>
      <c r="AZ373">
        <v>108581800</v>
      </c>
      <c r="BA373">
        <v>95642600</v>
      </c>
      <c r="BB373">
        <v>77612600</v>
      </c>
      <c r="BC373">
        <v>77238400</v>
      </c>
      <c r="BD373">
        <v>62509600</v>
      </c>
      <c r="BE373">
        <v>46273800</v>
      </c>
      <c r="BF373">
        <v>66909400</v>
      </c>
      <c r="BG373">
        <v>49815400</v>
      </c>
      <c r="BH373">
        <v>146776000</v>
      </c>
      <c r="BI373">
        <v>150597000</v>
      </c>
      <c r="BJ373">
        <v>87608200</v>
      </c>
      <c r="BK373">
        <v>107268200</v>
      </c>
      <c r="BL373">
        <v>93778000</v>
      </c>
      <c r="BM373">
        <v>81562000</v>
      </c>
      <c r="BN373">
        <v>62391600</v>
      </c>
      <c r="BO373">
        <v>71916600</v>
      </c>
      <c r="BP373">
        <v>71391800</v>
      </c>
      <c r="BQ373">
        <v>76405600</v>
      </c>
      <c r="BR373">
        <v>63154200</v>
      </c>
      <c r="BS373">
        <v>59863600</v>
      </c>
      <c r="BT373">
        <v>60130200</v>
      </c>
      <c r="BU373">
        <v>63910000</v>
      </c>
      <c r="BV373">
        <v>63591200</v>
      </c>
      <c r="BW373">
        <v>55025400</v>
      </c>
      <c r="BX373">
        <v>75453200</v>
      </c>
      <c r="BY373">
        <v>47954600</v>
      </c>
      <c r="BZ373">
        <v>79925600</v>
      </c>
      <c r="CA373">
        <v>54942000</v>
      </c>
      <c r="CB373">
        <v>89362800</v>
      </c>
      <c r="CC373">
        <v>84276400</v>
      </c>
      <c r="CD373">
        <v>55854000</v>
      </c>
      <c r="CE373">
        <v>56782000</v>
      </c>
      <c r="CF373">
        <v>50865800</v>
      </c>
      <c r="CG373">
        <v>73071200</v>
      </c>
      <c r="CH373">
        <v>52716600</v>
      </c>
      <c r="CI373">
        <v>39207800</v>
      </c>
      <c r="CJ373">
        <v>49815800</v>
      </c>
      <c r="CK373">
        <v>45204000</v>
      </c>
      <c r="CL373">
        <v>55436200</v>
      </c>
      <c r="CM373">
        <v>48396800</v>
      </c>
      <c r="CN373">
        <v>59240200</v>
      </c>
      <c r="CO373">
        <v>64679800</v>
      </c>
      <c r="CP373">
        <v>70787800</v>
      </c>
      <c r="CQ373">
        <v>69031400</v>
      </c>
      <c r="CR373">
        <v>47448600</v>
      </c>
      <c r="CS373">
        <v>54708200</v>
      </c>
      <c r="CT373">
        <v>68537200</v>
      </c>
      <c r="CU373">
        <v>46703200</v>
      </c>
      <c r="CV373">
        <v>73840600</v>
      </c>
      <c r="CW373">
        <v>49223200</v>
      </c>
      <c r="CX373">
        <v>46583400</v>
      </c>
      <c r="CY373">
        <v>51916800</v>
      </c>
      <c r="CZ373">
        <v>60927400</v>
      </c>
      <c r="DA373">
        <v>50443400</v>
      </c>
      <c r="DB373">
        <v>52477800</v>
      </c>
      <c r="DC373">
        <v>34361600</v>
      </c>
      <c r="DD373">
        <v>50434400</v>
      </c>
      <c r="DE373">
        <v>81745600</v>
      </c>
      <c r="DF373">
        <v>56282200</v>
      </c>
      <c r="DG373">
        <v>57050400</v>
      </c>
      <c r="DH373">
        <v>46458200</v>
      </c>
      <c r="DI373">
        <v>40298600</v>
      </c>
      <c r="DJ373">
        <v>49225000</v>
      </c>
      <c r="DK373">
        <v>45880600</v>
      </c>
      <c r="DL373">
        <v>51405000</v>
      </c>
      <c r="DM373">
        <v>51403200</v>
      </c>
      <c r="DN373">
        <v>42506600</v>
      </c>
      <c r="DO373">
        <v>33187000</v>
      </c>
      <c r="DP373">
        <v>47972200</v>
      </c>
      <c r="DQ373">
        <v>45870400</v>
      </c>
      <c r="DR373">
        <v>49757200</v>
      </c>
      <c r="DS373">
        <v>43439600</v>
      </c>
      <c r="DT373">
        <v>44117000</v>
      </c>
      <c r="DU373">
        <v>34112200</v>
      </c>
      <c r="DV373">
        <v>38729200</v>
      </c>
      <c r="DW373">
        <v>33709800</v>
      </c>
      <c r="DX373">
        <v>51418800</v>
      </c>
      <c r="DY373">
        <v>50925200</v>
      </c>
      <c r="DZ373">
        <v>44316800</v>
      </c>
      <c r="EA373">
        <v>49023800</v>
      </c>
      <c r="EB373">
        <v>44561094</v>
      </c>
      <c r="EC373">
        <v>42728004</v>
      </c>
      <c r="ED373">
        <v>38839866</v>
      </c>
      <c r="EE373">
        <v>35723400</v>
      </c>
      <c r="EF373">
        <v>35580076</v>
      </c>
      <c r="EG373">
        <v>36807530</v>
      </c>
      <c r="EH373">
        <v>41716050</v>
      </c>
      <c r="EI373">
        <v>31441086</v>
      </c>
      <c r="EJ373">
        <v>31700062</v>
      </c>
      <c r="EK373">
        <v>43120250</v>
      </c>
      <c r="EL373">
        <v>27233462</v>
      </c>
      <c r="EM373">
        <v>56568336</v>
      </c>
      <c r="EN373">
        <v>43846156</v>
      </c>
      <c r="EO373">
        <v>31740730</v>
      </c>
      <c r="EP373">
        <v>30752876</v>
      </c>
      <c r="EQ373">
        <v>29096326</v>
      </c>
      <c r="ER373">
        <v>32112778</v>
      </c>
      <c r="ES373">
        <v>24593362</v>
      </c>
      <c r="ET373">
        <v>27197860</v>
      </c>
      <c r="EU373">
        <v>23779814</v>
      </c>
      <c r="EV373">
        <v>30575654</v>
      </c>
      <c r="EW373">
        <v>26755544</v>
      </c>
      <c r="EX373">
        <v>24595370</v>
      </c>
      <c r="EY373">
        <v>23184962</v>
      </c>
      <c r="EZ373">
        <v>32089456</v>
      </c>
      <c r="FA373">
        <v>19126988</v>
      </c>
      <c r="FB373">
        <v>15863162</v>
      </c>
      <c r="FC373">
        <v>19505962</v>
      </c>
      <c r="FD373">
        <v>19117894</v>
      </c>
      <c r="FE373">
        <v>24020566</v>
      </c>
      <c r="FF373">
        <v>23127842</v>
      </c>
      <c r="FG373">
        <v>21538618</v>
      </c>
      <c r="FH373">
        <v>21235409</v>
      </c>
      <c r="FI373">
        <v>27179567</v>
      </c>
      <c r="FJ373">
        <v>22294349</v>
      </c>
      <c r="FK373">
        <v>18579355</v>
      </c>
      <c r="FL373">
        <v>17483391</v>
      </c>
      <c r="FM373">
        <v>24413864</v>
      </c>
      <c r="FN373">
        <v>19053920</v>
      </c>
      <c r="FO373">
        <v>19286581</v>
      </c>
      <c r="FP373">
        <v>22100888</v>
      </c>
      <c r="FQ373">
        <v>21787409</v>
      </c>
      <c r="FR373">
        <v>21710843</v>
      </c>
      <c r="FS373">
        <v>20508932</v>
      </c>
      <c r="FT373">
        <v>15236271</v>
      </c>
      <c r="FU373">
        <v>16779816</v>
      </c>
      <c r="FV373">
        <v>16147542</v>
      </c>
      <c r="FW373">
        <v>17139739</v>
      </c>
      <c r="FX373">
        <v>18862178</v>
      </c>
      <c r="FY373">
        <v>23347637</v>
      </c>
      <c r="FZ373">
        <v>14397214</v>
      </c>
      <c r="GA373">
        <v>20832330</v>
      </c>
      <c r="GB373">
        <v>21347074</v>
      </c>
      <c r="GC373">
        <v>17087731</v>
      </c>
      <c r="GD373">
        <v>21109701</v>
      </c>
      <c r="GE373">
        <v>17750153</v>
      </c>
      <c r="GF373">
        <v>17019166</v>
      </c>
      <c r="GG373">
        <v>20322005</v>
      </c>
      <c r="GH373">
        <v>17667437</v>
      </c>
      <c r="GI373">
        <v>26828759</v>
      </c>
      <c r="GJ373">
        <v>38994978</v>
      </c>
      <c r="GK373">
        <v>26594238</v>
      </c>
      <c r="GL373">
        <v>22511640</v>
      </c>
      <c r="GM373">
        <v>23215878</v>
      </c>
      <c r="GN373">
        <v>30126782</v>
      </c>
      <c r="GO373">
        <v>26045970</v>
      </c>
      <c r="GP373">
        <v>26339820</v>
      </c>
      <c r="GQ373">
        <v>24764331</v>
      </c>
      <c r="GR373">
        <v>24828003</v>
      </c>
      <c r="GS373">
        <v>23270357</v>
      </c>
      <c r="GT373">
        <v>19707911</v>
      </c>
      <c r="GU373">
        <v>16617726</v>
      </c>
      <c r="GV373">
        <v>25313820</v>
      </c>
      <c r="GW373">
        <v>20458154</v>
      </c>
      <c r="GX373">
        <v>27166071</v>
      </c>
      <c r="GY373">
        <v>23122149</v>
      </c>
      <c r="GZ373">
        <v>25158802</v>
      </c>
      <c r="HA373">
        <v>28077818</v>
      </c>
      <c r="HB373">
        <v>27486056</v>
      </c>
      <c r="HC373">
        <v>18290572</v>
      </c>
      <c r="HD373">
        <v>25189416</v>
      </c>
      <c r="HE373">
        <v>18356684</v>
      </c>
      <c r="HF373">
        <v>20004744</v>
      </c>
      <c r="HG373">
        <v>21053903</v>
      </c>
      <c r="HH373">
        <v>19262587</v>
      </c>
      <c r="HI373">
        <v>23442768</v>
      </c>
      <c r="HJ373">
        <v>23004726</v>
      </c>
      <c r="HK373">
        <v>20370575</v>
      </c>
      <c r="HL373">
        <v>23341951</v>
      </c>
      <c r="HM373">
        <v>21657965</v>
      </c>
      <c r="HN373">
        <v>26519974</v>
      </c>
      <c r="HO373">
        <v>26836168</v>
      </c>
      <c r="HP373">
        <v>28822580</v>
      </c>
      <c r="HQ373">
        <v>31037249</v>
      </c>
      <c r="HR373">
        <v>20477415</v>
      </c>
      <c r="HS373">
        <v>15780896</v>
      </c>
      <c r="HT373">
        <v>20520289</v>
      </c>
      <c r="HU373">
        <v>34034972</v>
      </c>
      <c r="HV373">
        <v>27850086</v>
      </c>
      <c r="HW373">
        <v>29691729</v>
      </c>
      <c r="HX373">
        <v>26017965</v>
      </c>
      <c r="HY373">
        <v>20050519</v>
      </c>
      <c r="HZ373">
        <v>24005082</v>
      </c>
      <c r="IA373">
        <v>19656712</v>
      </c>
      <c r="IB373">
        <v>21411554</v>
      </c>
      <c r="IC373">
        <v>22602593</v>
      </c>
      <c r="ID373">
        <v>19561764</v>
      </c>
      <c r="IE373">
        <v>20621754</v>
      </c>
      <c r="IF373">
        <v>21237120</v>
      </c>
      <c r="IG373">
        <v>23742785</v>
      </c>
      <c r="IH373">
        <v>21879457</v>
      </c>
      <c r="II373">
        <v>22375889</v>
      </c>
      <c r="IJ373">
        <v>25577201</v>
      </c>
      <c r="IK373">
        <v>28649535</v>
      </c>
      <c r="IL373">
        <v>50464949</v>
      </c>
      <c r="IM373">
        <v>24817051</v>
      </c>
      <c r="IN373">
        <v>21776918</v>
      </c>
      <c r="IO373">
        <v>29481172</v>
      </c>
      <c r="IP373">
        <v>20199946</v>
      </c>
      <c r="IQ373">
        <v>19268465</v>
      </c>
      <c r="IR373">
        <v>22092917</v>
      </c>
      <c r="IS373">
        <v>22367176</v>
      </c>
      <c r="IT373">
        <v>31758190</v>
      </c>
      <c r="IU373">
        <v>25462782</v>
      </c>
      <c r="IV373">
        <v>32462941</v>
      </c>
      <c r="IW373">
        <v>25755346</v>
      </c>
      <c r="IX373">
        <v>39432499</v>
      </c>
      <c r="IY373">
        <v>27963867</v>
      </c>
      <c r="IZ373">
        <v>23184288</v>
      </c>
      <c r="JA373">
        <v>30096398</v>
      </c>
      <c r="JB373">
        <v>25497938</v>
      </c>
      <c r="JC373">
        <v>21892555</v>
      </c>
      <c r="JD373">
        <v>25314239</v>
      </c>
      <c r="JE373">
        <v>27729248</v>
      </c>
      <c r="JF373">
        <v>27217645</v>
      </c>
      <c r="JG373">
        <v>40217455</v>
      </c>
      <c r="JH373">
        <v>36291077</v>
      </c>
      <c r="JI373">
        <v>26844695</v>
      </c>
      <c r="JJ373">
        <v>46243983</v>
      </c>
      <c r="JK373">
        <v>43092951</v>
      </c>
      <c r="JL373">
        <v>39321208</v>
      </c>
      <c r="JM373">
        <v>37415514</v>
      </c>
      <c r="JN373">
        <v>29451794</v>
      </c>
      <c r="JO373">
        <v>31011344</v>
      </c>
      <c r="JP373">
        <v>34143222</v>
      </c>
      <c r="JQ373">
        <v>31958045</v>
      </c>
    </row>
    <row r="374" spans="1:277" x14ac:dyDescent="0.25">
      <c r="A374" s="1" t="s">
        <v>188</v>
      </c>
      <c r="B374" t="s">
        <v>1157</v>
      </c>
      <c r="C374" t="s">
        <v>1199</v>
      </c>
      <c r="D374" s="2">
        <f>_xll.BDH(A374, "volume", B374, C374, "Direction", "H", "Period", "M","cols=274;rows=2")</f>
        <v>36556</v>
      </c>
      <c r="E374" s="2">
        <v>36585</v>
      </c>
      <c r="F374" s="2">
        <v>36616</v>
      </c>
      <c r="G374" s="2">
        <v>36644</v>
      </c>
      <c r="H374" s="2">
        <v>36677</v>
      </c>
      <c r="I374" s="2">
        <v>36707</v>
      </c>
      <c r="J374" s="2">
        <v>36738</v>
      </c>
      <c r="K374" s="2">
        <v>36769</v>
      </c>
      <c r="L374" s="2">
        <v>36798</v>
      </c>
      <c r="M374" s="2">
        <v>36830</v>
      </c>
      <c r="N374" s="2">
        <v>36860</v>
      </c>
      <c r="O374" s="2">
        <v>36889</v>
      </c>
      <c r="P374" s="2">
        <v>36922</v>
      </c>
      <c r="Q374" s="2">
        <v>36950</v>
      </c>
      <c r="R374" s="2">
        <v>36980</v>
      </c>
      <c r="S374" s="2">
        <v>37011</v>
      </c>
      <c r="T374" s="2">
        <v>37042</v>
      </c>
      <c r="U374" s="2">
        <v>37071</v>
      </c>
      <c r="V374" s="2">
        <v>37103</v>
      </c>
      <c r="W374" s="2">
        <v>37134</v>
      </c>
      <c r="X374" s="2">
        <v>37162</v>
      </c>
      <c r="Y374" s="2">
        <v>37195</v>
      </c>
      <c r="Z374" s="2">
        <v>37225</v>
      </c>
      <c r="AA374" s="2">
        <v>37256</v>
      </c>
      <c r="AB374" s="2">
        <v>37287</v>
      </c>
      <c r="AC374" s="2">
        <v>37315</v>
      </c>
      <c r="AD374" s="2">
        <v>37344</v>
      </c>
      <c r="AE374" s="2">
        <v>37376</v>
      </c>
      <c r="AF374" s="2">
        <v>37407</v>
      </c>
      <c r="AG374" s="2">
        <v>37435</v>
      </c>
      <c r="AH374" s="2">
        <v>37468</v>
      </c>
      <c r="AI374" s="2">
        <v>37498</v>
      </c>
      <c r="AJ374" s="2">
        <v>37529</v>
      </c>
      <c r="AK374" s="2">
        <v>37560</v>
      </c>
      <c r="AL374" s="2">
        <v>37589</v>
      </c>
      <c r="AM374" s="2">
        <v>37621</v>
      </c>
      <c r="AN374" s="2">
        <v>37652</v>
      </c>
      <c r="AO374" s="2">
        <v>37680</v>
      </c>
      <c r="AP374" s="2">
        <v>37711</v>
      </c>
      <c r="AQ374" s="2">
        <v>37741</v>
      </c>
      <c r="AR374" s="2">
        <v>37771</v>
      </c>
      <c r="AS374" s="2">
        <v>37802</v>
      </c>
      <c r="AT374" s="2">
        <v>37833</v>
      </c>
      <c r="AU374" s="2">
        <v>37862</v>
      </c>
      <c r="AV374" s="2">
        <v>37894</v>
      </c>
      <c r="AW374" s="2">
        <v>37925</v>
      </c>
      <c r="AX374" s="2">
        <v>37953</v>
      </c>
      <c r="AY374" s="2">
        <v>37986</v>
      </c>
      <c r="AZ374" s="2">
        <v>38016</v>
      </c>
      <c r="BA374" s="2">
        <v>38044</v>
      </c>
      <c r="BB374" s="2">
        <v>38077</v>
      </c>
      <c r="BC374" s="2">
        <v>38107</v>
      </c>
      <c r="BD374" s="2">
        <v>38138</v>
      </c>
      <c r="BE374" s="2">
        <v>38168</v>
      </c>
      <c r="BF374" s="2">
        <v>38198</v>
      </c>
      <c r="BG374" s="2">
        <v>38230</v>
      </c>
      <c r="BH374" s="2">
        <v>38260</v>
      </c>
      <c r="BI374" s="2">
        <v>38289</v>
      </c>
      <c r="BJ374" s="2">
        <v>38321</v>
      </c>
      <c r="BK374" s="2">
        <v>38352</v>
      </c>
      <c r="BL374" s="2">
        <v>38383</v>
      </c>
      <c r="BM374" s="2">
        <v>38411</v>
      </c>
      <c r="BN374" s="2">
        <v>38442</v>
      </c>
      <c r="BO374" s="2">
        <v>38471</v>
      </c>
      <c r="BP374" s="2">
        <v>38503</v>
      </c>
      <c r="BQ374" s="2">
        <v>38533</v>
      </c>
      <c r="BR374" s="2">
        <v>38562</v>
      </c>
      <c r="BS374" s="2">
        <v>38595</v>
      </c>
      <c r="BT374" s="2">
        <v>38625</v>
      </c>
      <c r="BU374" s="2">
        <v>38656</v>
      </c>
      <c r="BV374" s="2">
        <v>38686</v>
      </c>
      <c r="BW374" s="2">
        <v>38716</v>
      </c>
      <c r="BX374" s="2">
        <v>38748</v>
      </c>
      <c r="BY374" s="2">
        <v>38776</v>
      </c>
      <c r="BZ374" s="2">
        <v>38807</v>
      </c>
      <c r="CA374" s="2">
        <v>38835</v>
      </c>
      <c r="CB374" s="2">
        <v>38868</v>
      </c>
      <c r="CC374" s="2">
        <v>38898</v>
      </c>
      <c r="CD374" s="2">
        <v>38929</v>
      </c>
      <c r="CE374" s="2">
        <v>38960</v>
      </c>
      <c r="CF374" s="2">
        <v>38989</v>
      </c>
      <c r="CG374" s="2">
        <v>39021</v>
      </c>
      <c r="CH374" s="2">
        <v>39051</v>
      </c>
      <c r="CI374" s="2">
        <v>39080</v>
      </c>
      <c r="CJ374" s="2">
        <v>39113</v>
      </c>
      <c r="CK374" s="2">
        <v>39141</v>
      </c>
      <c r="CL374" s="2">
        <v>39171</v>
      </c>
      <c r="CM374" s="2">
        <v>39202</v>
      </c>
      <c r="CN374" s="2">
        <v>39233</v>
      </c>
      <c r="CO374" s="2">
        <v>39262</v>
      </c>
      <c r="CP374" s="2">
        <v>39294</v>
      </c>
      <c r="CQ374" s="2">
        <v>39325</v>
      </c>
      <c r="CR374" s="2">
        <v>39353</v>
      </c>
      <c r="CS374" s="2">
        <v>39386</v>
      </c>
      <c r="CT374" s="2">
        <v>39416</v>
      </c>
      <c r="CU374" s="2">
        <v>39447</v>
      </c>
      <c r="CV374" s="2">
        <v>39478</v>
      </c>
      <c r="CW374" s="2">
        <v>39507</v>
      </c>
      <c r="CX374" s="2">
        <v>39538</v>
      </c>
      <c r="CY374" s="2">
        <v>39568</v>
      </c>
      <c r="CZ374" s="2">
        <v>39598</v>
      </c>
      <c r="DA374" s="2">
        <v>39629</v>
      </c>
      <c r="DB374" s="2">
        <v>39660</v>
      </c>
      <c r="DC374" s="2">
        <v>39689</v>
      </c>
      <c r="DD374" s="2">
        <v>39721</v>
      </c>
      <c r="DE374" s="2">
        <v>39752</v>
      </c>
      <c r="DF374" s="2">
        <v>39780</v>
      </c>
      <c r="DG374" s="2">
        <v>39813</v>
      </c>
      <c r="DH374" s="2">
        <v>39843</v>
      </c>
      <c r="DI374" s="2">
        <v>39871</v>
      </c>
      <c r="DJ374" s="2">
        <v>39903</v>
      </c>
      <c r="DK374" s="2">
        <v>39933</v>
      </c>
      <c r="DL374" s="2">
        <v>39962</v>
      </c>
      <c r="DM374" s="2">
        <v>39994</v>
      </c>
      <c r="DN374" s="2">
        <v>40025</v>
      </c>
      <c r="DO374" s="2">
        <v>40056</v>
      </c>
      <c r="DP374" s="2">
        <v>40086</v>
      </c>
      <c r="DQ374" s="2">
        <v>40116</v>
      </c>
      <c r="DR374" s="2">
        <v>40147</v>
      </c>
      <c r="DS374" s="2">
        <v>40178</v>
      </c>
      <c r="DT374" s="2">
        <v>40207</v>
      </c>
      <c r="DU374" s="2">
        <v>40235</v>
      </c>
      <c r="DV374" s="2">
        <v>40268</v>
      </c>
      <c r="DW374" s="2">
        <v>40298</v>
      </c>
      <c r="DX374" s="2">
        <v>40329</v>
      </c>
      <c r="DY374" s="2">
        <v>40359</v>
      </c>
      <c r="DZ374" s="2">
        <v>40389</v>
      </c>
      <c r="EA374" s="2">
        <v>40421</v>
      </c>
      <c r="EB374" s="2">
        <v>40451</v>
      </c>
      <c r="EC374" s="2">
        <v>40480</v>
      </c>
      <c r="ED374" s="2">
        <v>40512</v>
      </c>
      <c r="EE374" s="2">
        <v>40543</v>
      </c>
      <c r="EF374" s="2">
        <v>40574</v>
      </c>
      <c r="EG374" s="2">
        <v>40602</v>
      </c>
      <c r="EH374" s="2">
        <v>40633</v>
      </c>
      <c r="EI374" s="2">
        <v>40662</v>
      </c>
      <c r="EJ374" s="2">
        <v>40694</v>
      </c>
      <c r="EK374" s="2">
        <v>40724</v>
      </c>
      <c r="EL374" s="2">
        <v>40753</v>
      </c>
      <c r="EM374" s="2">
        <v>40786</v>
      </c>
      <c r="EN374" s="2">
        <v>40816</v>
      </c>
      <c r="EO374" s="2">
        <v>40847</v>
      </c>
      <c r="EP374" s="2">
        <v>40877</v>
      </c>
      <c r="EQ374" s="2">
        <v>40907</v>
      </c>
      <c r="ER374" s="2">
        <v>40939</v>
      </c>
      <c r="ES374" s="2">
        <v>40968</v>
      </c>
      <c r="ET374" s="2">
        <v>40998</v>
      </c>
      <c r="EU374" s="2">
        <v>41029</v>
      </c>
      <c r="EV374" s="2">
        <v>41060</v>
      </c>
      <c r="EW374" s="2">
        <v>41089</v>
      </c>
      <c r="EX374" s="2">
        <v>41121</v>
      </c>
      <c r="EY374" s="2">
        <v>41152</v>
      </c>
      <c r="EZ374" s="2">
        <v>41180</v>
      </c>
      <c r="FA374" s="2">
        <v>41213</v>
      </c>
      <c r="FB374" s="2">
        <v>41243</v>
      </c>
      <c r="FC374" s="2">
        <v>41274</v>
      </c>
      <c r="FD374" s="2">
        <v>41305</v>
      </c>
      <c r="FE374" s="2">
        <v>41333</v>
      </c>
      <c r="FF374" s="2">
        <v>41362</v>
      </c>
      <c r="FG374" s="2">
        <v>41394</v>
      </c>
      <c r="FH374" s="2">
        <v>41425</v>
      </c>
      <c r="FI374" s="2">
        <v>41453</v>
      </c>
      <c r="FJ374" s="2">
        <v>41486</v>
      </c>
      <c r="FK374" s="2">
        <v>41516</v>
      </c>
      <c r="FL374" s="2">
        <v>41547</v>
      </c>
      <c r="FM374" s="2">
        <v>41578</v>
      </c>
      <c r="FN374" s="2">
        <v>41607</v>
      </c>
      <c r="FO374" s="2">
        <v>41639</v>
      </c>
      <c r="FP374" s="2">
        <v>41670</v>
      </c>
      <c r="FQ374" s="2">
        <v>41698</v>
      </c>
      <c r="FR374" s="2">
        <v>41729</v>
      </c>
      <c r="FS374" s="2">
        <v>41759</v>
      </c>
      <c r="FT374" s="2">
        <v>41789</v>
      </c>
      <c r="FU374" s="2">
        <v>41820</v>
      </c>
      <c r="FV374" s="2">
        <v>41851</v>
      </c>
      <c r="FW374" s="2">
        <v>41880</v>
      </c>
      <c r="FX374" s="2">
        <v>41912</v>
      </c>
      <c r="FY374" s="2">
        <v>41943</v>
      </c>
      <c r="FZ374" s="2">
        <v>41971</v>
      </c>
      <c r="GA374" s="2">
        <v>42004</v>
      </c>
      <c r="GB374" s="2">
        <v>42034</v>
      </c>
      <c r="GC374" s="2">
        <v>42062</v>
      </c>
      <c r="GD374" s="2">
        <v>42094</v>
      </c>
      <c r="GE374" s="2">
        <v>42124</v>
      </c>
      <c r="GF374" s="2">
        <v>42153</v>
      </c>
      <c r="GG374" s="2">
        <v>42185</v>
      </c>
      <c r="GH374" s="2">
        <v>42216</v>
      </c>
      <c r="GI374" s="2">
        <v>42247</v>
      </c>
      <c r="GJ374" s="2">
        <v>42277</v>
      </c>
      <c r="GK374" s="2">
        <v>42307</v>
      </c>
      <c r="GL374" s="2">
        <v>42338</v>
      </c>
      <c r="GM374" s="2">
        <v>42369</v>
      </c>
      <c r="GN374" s="2">
        <v>42398</v>
      </c>
      <c r="GO374" s="2">
        <v>42429</v>
      </c>
      <c r="GP374" s="2">
        <v>42460</v>
      </c>
      <c r="GQ374" s="2">
        <v>42489</v>
      </c>
      <c r="GR374" s="2">
        <v>42521</v>
      </c>
      <c r="GS374" s="2">
        <v>42551</v>
      </c>
      <c r="GT374" s="2">
        <v>42580</v>
      </c>
      <c r="GU374" s="2">
        <v>42613</v>
      </c>
      <c r="GV374" s="2">
        <v>42643</v>
      </c>
      <c r="GW374" s="2">
        <v>42674</v>
      </c>
      <c r="GX374" s="2">
        <v>42704</v>
      </c>
      <c r="GY374" s="2">
        <v>42734</v>
      </c>
      <c r="GZ374" s="2">
        <v>42766</v>
      </c>
      <c r="HA374" s="2">
        <v>42794</v>
      </c>
      <c r="HB374" s="2">
        <v>42825</v>
      </c>
      <c r="HC374" s="2">
        <v>42853</v>
      </c>
      <c r="HD374" s="2">
        <v>42886</v>
      </c>
      <c r="HE374" s="2">
        <v>42916</v>
      </c>
      <c r="HF374" s="2">
        <v>42947</v>
      </c>
      <c r="HG374" s="2">
        <v>42978</v>
      </c>
      <c r="HH374" s="2">
        <v>43007</v>
      </c>
      <c r="HI374" s="2">
        <v>43039</v>
      </c>
      <c r="HJ374" s="2">
        <v>43069</v>
      </c>
      <c r="HK374" s="2">
        <v>43098</v>
      </c>
      <c r="HL374" s="2">
        <v>43131</v>
      </c>
      <c r="HM374" s="2">
        <v>43159</v>
      </c>
      <c r="HN374" s="2">
        <v>43189</v>
      </c>
      <c r="HO374" s="2">
        <v>43220</v>
      </c>
      <c r="HP374" s="2">
        <v>43251</v>
      </c>
      <c r="HQ374" s="2">
        <v>43280</v>
      </c>
      <c r="HR374" s="2">
        <v>43312</v>
      </c>
      <c r="HS374" s="2">
        <v>43343</v>
      </c>
      <c r="HT374" s="2">
        <v>43371</v>
      </c>
      <c r="HU374" s="2">
        <v>43404</v>
      </c>
      <c r="HV374" s="2">
        <v>43434</v>
      </c>
      <c r="HW374" s="2">
        <v>43465</v>
      </c>
      <c r="HX374" s="2">
        <v>43496</v>
      </c>
      <c r="HY374" s="2">
        <v>43524</v>
      </c>
      <c r="HZ374" s="2">
        <v>43553</v>
      </c>
      <c r="IA374" s="2">
        <v>43585</v>
      </c>
      <c r="IB374" s="2">
        <v>43616</v>
      </c>
      <c r="IC374" s="2">
        <v>43644</v>
      </c>
      <c r="ID374" s="2">
        <v>43677</v>
      </c>
      <c r="IE374" s="2">
        <v>43707</v>
      </c>
      <c r="IF374" s="2">
        <v>43738</v>
      </c>
      <c r="IG374" s="2">
        <v>43769</v>
      </c>
      <c r="IH374" s="2">
        <v>43798</v>
      </c>
      <c r="II374" s="2">
        <v>43830</v>
      </c>
      <c r="IJ374" s="2">
        <v>43861</v>
      </c>
      <c r="IK374" s="2">
        <v>43889</v>
      </c>
      <c r="IL374" s="2">
        <v>43921</v>
      </c>
      <c r="IM374" s="2">
        <v>43951</v>
      </c>
      <c r="IN374" s="2">
        <v>43980</v>
      </c>
      <c r="IO374" s="2">
        <v>44012</v>
      </c>
      <c r="IP374" s="2">
        <v>44043</v>
      </c>
      <c r="IQ374" s="2">
        <v>44074</v>
      </c>
      <c r="IR374" s="2">
        <v>44104</v>
      </c>
      <c r="IS374" s="2">
        <v>44134</v>
      </c>
      <c r="IT374" s="2">
        <v>44165</v>
      </c>
      <c r="IU374" s="2">
        <v>44196</v>
      </c>
      <c r="IV374" s="2">
        <v>44225</v>
      </c>
      <c r="IW374" s="2">
        <v>44253</v>
      </c>
      <c r="IX374" s="2">
        <v>44286</v>
      </c>
      <c r="IY374" s="2">
        <v>44316</v>
      </c>
      <c r="IZ374" s="2">
        <v>44347</v>
      </c>
      <c r="JA374" s="2">
        <v>44377</v>
      </c>
      <c r="JB374" s="2">
        <v>44407</v>
      </c>
      <c r="JC374" s="2">
        <v>44439</v>
      </c>
      <c r="JD374" s="2">
        <v>44469</v>
      </c>
      <c r="JE374" s="2">
        <v>44498</v>
      </c>
      <c r="JF374" s="2">
        <v>44530</v>
      </c>
      <c r="JG374" s="2">
        <v>44561</v>
      </c>
      <c r="JH374" s="2">
        <v>44592</v>
      </c>
      <c r="JI374" s="2">
        <v>44620</v>
      </c>
      <c r="JJ374" s="2">
        <v>44651</v>
      </c>
      <c r="JK374" s="2">
        <v>44680</v>
      </c>
      <c r="JL374" s="2">
        <v>44712</v>
      </c>
      <c r="JM374" s="2">
        <v>44742</v>
      </c>
      <c r="JN374" s="2">
        <v>44771</v>
      </c>
      <c r="JO374" s="2">
        <v>44804</v>
      </c>
      <c r="JP374" s="2">
        <v>44834</v>
      </c>
      <c r="JQ374" s="2">
        <v>44865</v>
      </c>
    </row>
    <row r="375" spans="1:277" x14ac:dyDescent="0.25">
      <c r="A375" s="4"/>
      <c r="D375" s="3">
        <v>17726800</v>
      </c>
      <c r="E375">
        <v>19391100</v>
      </c>
      <c r="F375">
        <v>36036100</v>
      </c>
      <c r="G375">
        <v>21703300</v>
      </c>
      <c r="H375">
        <v>15389800</v>
      </c>
      <c r="I375">
        <v>17141300</v>
      </c>
      <c r="J375">
        <v>10674700</v>
      </c>
      <c r="K375">
        <v>25168600</v>
      </c>
      <c r="L375">
        <v>21080600</v>
      </c>
      <c r="M375">
        <v>18528600</v>
      </c>
      <c r="N375">
        <v>12290400</v>
      </c>
      <c r="O375">
        <v>37993600</v>
      </c>
      <c r="P375">
        <v>26474300</v>
      </c>
      <c r="Q375">
        <v>21336400</v>
      </c>
      <c r="R375">
        <v>28026600</v>
      </c>
      <c r="S375">
        <v>20331100</v>
      </c>
      <c r="T375">
        <v>14766000</v>
      </c>
      <c r="U375">
        <v>11477300</v>
      </c>
      <c r="V375">
        <v>9480400</v>
      </c>
      <c r="W375">
        <v>12735900</v>
      </c>
      <c r="X375">
        <v>16755700</v>
      </c>
      <c r="Y375">
        <v>13919600</v>
      </c>
      <c r="Z375">
        <v>25349300</v>
      </c>
      <c r="AA375">
        <v>19376300</v>
      </c>
      <c r="AB375">
        <v>14626100</v>
      </c>
      <c r="AC375">
        <v>21616500</v>
      </c>
      <c r="AD375">
        <v>14829100</v>
      </c>
      <c r="AE375">
        <v>11319400</v>
      </c>
      <c r="AF375">
        <v>15110100</v>
      </c>
      <c r="AG375">
        <v>19587900</v>
      </c>
      <c r="AH375">
        <v>27042700</v>
      </c>
      <c r="AI375">
        <v>18148200</v>
      </c>
      <c r="AJ375">
        <v>18824100</v>
      </c>
      <c r="AK375">
        <v>29527400</v>
      </c>
      <c r="AL375">
        <v>26752700</v>
      </c>
      <c r="AM375">
        <v>21299500</v>
      </c>
      <c r="AN375">
        <v>20400600</v>
      </c>
      <c r="AO375">
        <v>26275600</v>
      </c>
      <c r="AP375">
        <v>21860500</v>
      </c>
      <c r="AQ375">
        <v>22443800</v>
      </c>
      <c r="AR375">
        <v>33079500</v>
      </c>
      <c r="AS375">
        <v>26602100</v>
      </c>
      <c r="AT375">
        <v>20782000</v>
      </c>
      <c r="AU375">
        <v>15095000</v>
      </c>
      <c r="AV375">
        <v>17198100</v>
      </c>
      <c r="AW375">
        <v>14738000</v>
      </c>
      <c r="AX375">
        <v>12453400</v>
      </c>
      <c r="AY375">
        <v>15160700</v>
      </c>
      <c r="AZ375">
        <v>18280100</v>
      </c>
      <c r="BA375">
        <v>21917700</v>
      </c>
      <c r="BB375">
        <v>14616600</v>
      </c>
      <c r="BC375">
        <v>18896300</v>
      </c>
      <c r="BD375">
        <v>16666700</v>
      </c>
      <c r="BE375">
        <v>13867500</v>
      </c>
      <c r="BF375">
        <v>16396500</v>
      </c>
      <c r="BG375">
        <v>14939700</v>
      </c>
      <c r="BH375">
        <v>16972300</v>
      </c>
      <c r="BI375">
        <v>27316100</v>
      </c>
      <c r="BJ375">
        <v>33132900</v>
      </c>
      <c r="BK375">
        <v>19287300</v>
      </c>
      <c r="BL375">
        <v>13818900</v>
      </c>
      <c r="BM375">
        <v>18122100</v>
      </c>
      <c r="BN375">
        <v>17789200</v>
      </c>
      <c r="BO375">
        <v>18888500</v>
      </c>
      <c r="BP375">
        <v>31674400</v>
      </c>
      <c r="BQ375">
        <v>17315100</v>
      </c>
      <c r="BR375">
        <v>15685900</v>
      </c>
      <c r="BS375">
        <v>15699800</v>
      </c>
      <c r="BT375">
        <v>26126200</v>
      </c>
      <c r="BU375">
        <v>24099900</v>
      </c>
      <c r="BV375">
        <v>14569200</v>
      </c>
      <c r="BW375">
        <v>17157500</v>
      </c>
      <c r="BX375">
        <v>14367000</v>
      </c>
      <c r="BY375">
        <v>16059200</v>
      </c>
      <c r="BZ375">
        <v>12593800</v>
      </c>
      <c r="CA375">
        <v>15982200</v>
      </c>
      <c r="CB375">
        <v>16464900</v>
      </c>
      <c r="CC375">
        <v>12760700</v>
      </c>
      <c r="CD375">
        <v>8955600</v>
      </c>
      <c r="CE375">
        <v>16144100</v>
      </c>
      <c r="CF375">
        <v>14610400</v>
      </c>
      <c r="CG375">
        <v>13146400</v>
      </c>
      <c r="CH375">
        <v>12873700</v>
      </c>
      <c r="CI375">
        <v>8800900</v>
      </c>
      <c r="CJ375">
        <v>10872500</v>
      </c>
      <c r="CK375">
        <v>11572100</v>
      </c>
      <c r="CL375">
        <v>14703500</v>
      </c>
      <c r="CM375">
        <v>12069200</v>
      </c>
      <c r="CN375">
        <v>17144900</v>
      </c>
      <c r="CO375">
        <v>13678500</v>
      </c>
      <c r="CP375">
        <v>17381000</v>
      </c>
      <c r="CQ375">
        <v>26244600</v>
      </c>
      <c r="CR375">
        <v>13214800</v>
      </c>
      <c r="CS375">
        <v>13971600</v>
      </c>
      <c r="CT375">
        <v>17806400</v>
      </c>
      <c r="CU375">
        <v>9289800</v>
      </c>
      <c r="CV375">
        <v>17468700</v>
      </c>
      <c r="CW375">
        <v>16818100</v>
      </c>
      <c r="CX375">
        <v>11264300</v>
      </c>
      <c r="CY375">
        <v>11227800</v>
      </c>
      <c r="CZ375">
        <v>13502600</v>
      </c>
      <c r="DA375">
        <v>11791200</v>
      </c>
      <c r="DB375">
        <v>15147700</v>
      </c>
      <c r="DC375">
        <v>9468100</v>
      </c>
      <c r="DD375">
        <v>12862700</v>
      </c>
      <c r="DE375">
        <v>17685400</v>
      </c>
      <c r="DF375">
        <v>13534600</v>
      </c>
      <c r="DG375">
        <v>11493400</v>
      </c>
      <c r="DH375">
        <v>11665100</v>
      </c>
      <c r="DI375">
        <v>11446600</v>
      </c>
      <c r="DJ375">
        <v>11694500</v>
      </c>
      <c r="DK375">
        <v>10896700</v>
      </c>
      <c r="DL375">
        <v>13848300</v>
      </c>
      <c r="DM375">
        <v>12372200</v>
      </c>
      <c r="DN375">
        <v>9203100</v>
      </c>
      <c r="DO375">
        <v>8800100</v>
      </c>
      <c r="DP375">
        <v>11294200</v>
      </c>
      <c r="DQ375">
        <v>12320800</v>
      </c>
      <c r="DR375">
        <v>10496400</v>
      </c>
      <c r="DS375">
        <v>9354700</v>
      </c>
      <c r="DT375">
        <v>7882600</v>
      </c>
      <c r="DU375">
        <v>7755300</v>
      </c>
      <c r="DV375">
        <v>8873400</v>
      </c>
      <c r="DW375">
        <v>8018200</v>
      </c>
      <c r="DX375">
        <v>15416400</v>
      </c>
      <c r="DY375">
        <v>10385100</v>
      </c>
      <c r="DZ375">
        <v>9251500</v>
      </c>
      <c r="EA375">
        <v>8184100</v>
      </c>
      <c r="EB375">
        <v>6956973</v>
      </c>
      <c r="EC375">
        <v>6940234</v>
      </c>
      <c r="ED375">
        <v>10986334</v>
      </c>
      <c r="EE375">
        <v>7629931</v>
      </c>
      <c r="EF375">
        <v>12585569</v>
      </c>
      <c r="EG375">
        <v>14846640</v>
      </c>
      <c r="EH375">
        <v>7705390</v>
      </c>
      <c r="EI375">
        <v>5595017</v>
      </c>
      <c r="EJ375">
        <v>6720899</v>
      </c>
      <c r="EK375">
        <v>7231809</v>
      </c>
      <c r="EL375">
        <v>11242160</v>
      </c>
      <c r="EM375">
        <v>12348127</v>
      </c>
      <c r="EN375">
        <v>6027483</v>
      </c>
      <c r="EO375">
        <v>5725812</v>
      </c>
      <c r="EP375">
        <v>6464258</v>
      </c>
      <c r="EQ375">
        <v>6487936</v>
      </c>
      <c r="ER375">
        <v>5661141</v>
      </c>
      <c r="ES375">
        <v>5727253</v>
      </c>
      <c r="ET375">
        <v>5894728</v>
      </c>
      <c r="EU375">
        <v>6043479</v>
      </c>
      <c r="EV375">
        <v>7755517</v>
      </c>
      <c r="EW375">
        <v>6964776</v>
      </c>
      <c r="EX375">
        <v>5350871</v>
      </c>
      <c r="EY375">
        <v>4796020</v>
      </c>
      <c r="EZ375">
        <v>4348373</v>
      </c>
      <c r="FA375">
        <v>5664989</v>
      </c>
      <c r="FB375">
        <v>7089282</v>
      </c>
      <c r="FC375">
        <v>4747638</v>
      </c>
      <c r="FD375">
        <v>4900657</v>
      </c>
      <c r="FE375">
        <v>4201974</v>
      </c>
      <c r="FF375">
        <v>3978193</v>
      </c>
      <c r="FG375">
        <v>5417258</v>
      </c>
      <c r="FH375">
        <v>4959431</v>
      </c>
      <c r="FI375">
        <v>4766682</v>
      </c>
      <c r="FJ375">
        <v>5288833</v>
      </c>
      <c r="FK375">
        <v>4469834</v>
      </c>
      <c r="FL375">
        <v>4814400</v>
      </c>
      <c r="FM375">
        <v>6966014</v>
      </c>
      <c r="FN375">
        <v>5287656</v>
      </c>
      <c r="FO375">
        <v>5610070</v>
      </c>
      <c r="FP375">
        <v>7560174</v>
      </c>
      <c r="FQ375">
        <v>5581915</v>
      </c>
      <c r="FR375">
        <v>5397132</v>
      </c>
      <c r="FS375">
        <v>5805549</v>
      </c>
      <c r="FT375">
        <v>5506976</v>
      </c>
      <c r="FU375">
        <v>5248372</v>
      </c>
      <c r="FV375">
        <v>4695910</v>
      </c>
      <c r="FW375">
        <v>4158645</v>
      </c>
      <c r="FX375">
        <v>5916711</v>
      </c>
      <c r="FY375">
        <v>6807571</v>
      </c>
      <c r="FZ375">
        <v>4525841</v>
      </c>
      <c r="GA375">
        <v>6317511</v>
      </c>
      <c r="GB375">
        <v>7301542</v>
      </c>
      <c r="GC375">
        <v>5861677</v>
      </c>
      <c r="GD375">
        <v>6856687</v>
      </c>
      <c r="GE375">
        <v>4935773</v>
      </c>
      <c r="GF375">
        <v>5145227</v>
      </c>
      <c r="GG375">
        <v>5202223</v>
      </c>
      <c r="GH375">
        <v>5148902</v>
      </c>
      <c r="GI375">
        <v>5942321</v>
      </c>
      <c r="GJ375">
        <v>5255880</v>
      </c>
      <c r="GK375">
        <v>5772874</v>
      </c>
      <c r="GL375">
        <v>4561327</v>
      </c>
      <c r="GM375">
        <v>5727711</v>
      </c>
      <c r="GN375">
        <v>6225796</v>
      </c>
      <c r="GO375">
        <v>6408359</v>
      </c>
      <c r="GP375">
        <v>7916095</v>
      </c>
      <c r="GQ375">
        <v>7468552</v>
      </c>
      <c r="GR375">
        <v>6978608</v>
      </c>
      <c r="GS375">
        <v>7527613</v>
      </c>
      <c r="GT375">
        <v>6022961</v>
      </c>
      <c r="GU375">
        <v>5639236</v>
      </c>
      <c r="GV375">
        <v>6252903</v>
      </c>
      <c r="GW375">
        <v>5757092</v>
      </c>
      <c r="GX375">
        <v>7347210</v>
      </c>
      <c r="GY375">
        <v>5580318</v>
      </c>
      <c r="GZ375">
        <v>4844725</v>
      </c>
      <c r="HA375">
        <v>6040085</v>
      </c>
      <c r="HB375">
        <v>5374616</v>
      </c>
      <c r="HC375">
        <v>4467901</v>
      </c>
      <c r="HD375">
        <v>4281493</v>
      </c>
      <c r="HE375">
        <v>4196715</v>
      </c>
      <c r="HF375">
        <v>4055473</v>
      </c>
      <c r="HG375">
        <v>3996939</v>
      </c>
      <c r="HH375">
        <v>4604496</v>
      </c>
      <c r="HI375">
        <v>5486586</v>
      </c>
      <c r="HJ375">
        <v>5394199</v>
      </c>
      <c r="HK375">
        <v>4792157</v>
      </c>
      <c r="HL375">
        <v>5964184</v>
      </c>
      <c r="HM375">
        <v>7710204</v>
      </c>
      <c r="HN375">
        <v>6455020</v>
      </c>
      <c r="HO375">
        <v>7190501</v>
      </c>
      <c r="HP375">
        <v>7842787</v>
      </c>
      <c r="HQ375">
        <v>6663722</v>
      </c>
      <c r="HR375">
        <v>5906297</v>
      </c>
      <c r="HS375">
        <v>5118966</v>
      </c>
      <c r="HT375">
        <v>4581717</v>
      </c>
      <c r="HU375">
        <v>6747729</v>
      </c>
      <c r="HV375">
        <v>6171330</v>
      </c>
      <c r="HW375">
        <v>5678430</v>
      </c>
      <c r="HX375">
        <v>6155250</v>
      </c>
      <c r="HY375">
        <v>4864571</v>
      </c>
      <c r="HZ375">
        <v>5131055</v>
      </c>
      <c r="IA375">
        <v>5321401</v>
      </c>
      <c r="IB375">
        <v>5916252</v>
      </c>
      <c r="IC375">
        <v>4763192</v>
      </c>
      <c r="ID375">
        <v>5213205</v>
      </c>
      <c r="IE375">
        <v>6042710</v>
      </c>
      <c r="IF375">
        <v>6697091</v>
      </c>
      <c r="IG375">
        <v>6957063</v>
      </c>
      <c r="IH375">
        <v>5578285</v>
      </c>
      <c r="II375">
        <v>6227501</v>
      </c>
      <c r="IJ375">
        <v>6568745</v>
      </c>
      <c r="IK375">
        <v>9183849</v>
      </c>
      <c r="IL375">
        <v>21018820</v>
      </c>
      <c r="IM375">
        <v>11607359</v>
      </c>
      <c r="IN375">
        <v>9207588</v>
      </c>
      <c r="IO375">
        <v>10241823</v>
      </c>
      <c r="IP375">
        <v>5836836</v>
      </c>
      <c r="IQ375">
        <v>6712928</v>
      </c>
      <c r="IR375">
        <v>7289059</v>
      </c>
      <c r="IS375">
        <v>6382181</v>
      </c>
      <c r="IT375">
        <v>8188810</v>
      </c>
      <c r="IU375">
        <v>6905537</v>
      </c>
      <c r="IV375">
        <v>9721439</v>
      </c>
      <c r="IW375">
        <v>8668935</v>
      </c>
      <c r="IX375">
        <v>9763706</v>
      </c>
      <c r="IY375">
        <v>8752751</v>
      </c>
      <c r="IZ375">
        <v>8083096</v>
      </c>
      <c r="JA375">
        <v>9059301</v>
      </c>
      <c r="JB375">
        <v>7570659</v>
      </c>
      <c r="JC375">
        <v>8555931</v>
      </c>
      <c r="JD375">
        <v>9681955</v>
      </c>
      <c r="JE375">
        <v>6759329</v>
      </c>
      <c r="JF375">
        <v>7663581</v>
      </c>
      <c r="JG375">
        <v>8101351</v>
      </c>
      <c r="JH375">
        <v>7274629</v>
      </c>
      <c r="JI375">
        <v>9199280</v>
      </c>
      <c r="JJ375">
        <v>9362276</v>
      </c>
      <c r="JK375">
        <v>8640668</v>
      </c>
      <c r="JL375">
        <v>9379069</v>
      </c>
      <c r="JM375">
        <v>9178061</v>
      </c>
      <c r="JN375">
        <v>7258627</v>
      </c>
      <c r="JO375">
        <v>6811937</v>
      </c>
      <c r="JP375">
        <v>6349821</v>
      </c>
      <c r="JQ375">
        <v>6982556</v>
      </c>
    </row>
    <row r="376" spans="1:277" x14ac:dyDescent="0.25">
      <c r="A376" s="1" t="s">
        <v>189</v>
      </c>
      <c r="B376" t="s">
        <v>1157</v>
      </c>
      <c r="C376" t="s">
        <v>1199</v>
      </c>
      <c r="D376" s="2">
        <f>_xll.BDH(A376, "volume", B376, C376, "Direction", "H", "Period", "M","cols=274;rows=2")</f>
        <v>36556</v>
      </c>
      <c r="E376" s="2">
        <v>36585</v>
      </c>
      <c r="F376" s="2">
        <v>36616</v>
      </c>
      <c r="G376" s="2">
        <v>36644</v>
      </c>
      <c r="H376" s="2">
        <v>36677</v>
      </c>
      <c r="I376" s="2">
        <v>36707</v>
      </c>
      <c r="J376" s="2">
        <v>36738</v>
      </c>
      <c r="K376" s="2">
        <v>36769</v>
      </c>
      <c r="L376" s="2">
        <v>36798</v>
      </c>
      <c r="M376" s="2">
        <v>36830</v>
      </c>
      <c r="N376" s="2">
        <v>36860</v>
      </c>
      <c r="O376" s="2">
        <v>36889</v>
      </c>
      <c r="P376" s="2">
        <v>36922</v>
      </c>
      <c r="Q376" s="2">
        <v>36950</v>
      </c>
      <c r="R376" s="2">
        <v>36980</v>
      </c>
      <c r="S376" s="2">
        <v>37011</v>
      </c>
      <c r="T376" s="2">
        <v>37042</v>
      </c>
      <c r="U376" s="2">
        <v>37071</v>
      </c>
      <c r="V376" s="2">
        <v>37103</v>
      </c>
      <c r="W376" s="2">
        <v>37134</v>
      </c>
      <c r="X376" s="2">
        <v>37162</v>
      </c>
      <c r="Y376" s="2">
        <v>37195</v>
      </c>
      <c r="Z376" s="2">
        <v>37225</v>
      </c>
      <c r="AA376" s="2">
        <v>37256</v>
      </c>
      <c r="AB376" s="2">
        <v>37287</v>
      </c>
      <c r="AC376" s="2">
        <v>37315</v>
      </c>
      <c r="AD376" s="2">
        <v>37344</v>
      </c>
      <c r="AE376" s="2">
        <v>37376</v>
      </c>
      <c r="AF376" s="2">
        <v>37407</v>
      </c>
      <c r="AG376" s="2">
        <v>37435</v>
      </c>
      <c r="AH376" s="2">
        <v>37468</v>
      </c>
      <c r="AI376" s="2">
        <v>37498</v>
      </c>
      <c r="AJ376" s="2">
        <v>37529</v>
      </c>
      <c r="AK376" s="2">
        <v>37560</v>
      </c>
      <c r="AL376" s="2">
        <v>37589</v>
      </c>
      <c r="AM376" s="2">
        <v>37621</v>
      </c>
      <c r="AN376" s="2">
        <v>37652</v>
      </c>
      <c r="AO376" s="2">
        <v>37680</v>
      </c>
      <c r="AP376" s="2">
        <v>37711</v>
      </c>
      <c r="AQ376" s="2">
        <v>37741</v>
      </c>
      <c r="AR376" s="2">
        <v>37771</v>
      </c>
      <c r="AS376" s="2">
        <v>37802</v>
      </c>
      <c r="AT376" s="2">
        <v>37833</v>
      </c>
      <c r="AU376" s="2">
        <v>37862</v>
      </c>
      <c r="AV376" s="2">
        <v>37894</v>
      </c>
      <c r="AW376" s="2">
        <v>37925</v>
      </c>
      <c r="AX376" s="2">
        <v>37953</v>
      </c>
      <c r="AY376" s="2">
        <v>37986</v>
      </c>
      <c r="AZ376" s="2">
        <v>38016</v>
      </c>
      <c r="BA376" s="2">
        <v>38044</v>
      </c>
      <c r="BB376" s="2">
        <v>38077</v>
      </c>
      <c r="BC376" s="2">
        <v>38107</v>
      </c>
      <c r="BD376" s="2">
        <v>38138</v>
      </c>
      <c r="BE376" s="2">
        <v>38168</v>
      </c>
      <c r="BF376" s="2">
        <v>38198</v>
      </c>
      <c r="BG376" s="2">
        <v>38230</v>
      </c>
      <c r="BH376" s="2">
        <v>38260</v>
      </c>
      <c r="BI376" s="2">
        <v>38289</v>
      </c>
      <c r="BJ376" s="2">
        <v>38321</v>
      </c>
      <c r="BK376" s="2">
        <v>38352</v>
      </c>
      <c r="BL376" s="2">
        <v>38383</v>
      </c>
      <c r="BM376" s="2">
        <v>38411</v>
      </c>
      <c r="BN376" s="2">
        <v>38442</v>
      </c>
      <c r="BO376" s="2">
        <v>38471</v>
      </c>
      <c r="BP376" s="2">
        <v>38503</v>
      </c>
      <c r="BQ376" s="2">
        <v>38533</v>
      </c>
      <c r="BR376" s="2">
        <v>38562</v>
      </c>
      <c r="BS376" s="2">
        <v>38595</v>
      </c>
      <c r="BT376" s="2">
        <v>38625</v>
      </c>
      <c r="BU376" s="2">
        <v>38656</v>
      </c>
      <c r="BV376" s="2">
        <v>38686</v>
      </c>
      <c r="BW376" s="2">
        <v>38716</v>
      </c>
      <c r="BX376" s="2">
        <v>38748</v>
      </c>
      <c r="BY376" s="2">
        <v>38776</v>
      </c>
      <c r="BZ376" s="2">
        <v>38807</v>
      </c>
      <c r="CA376" s="2">
        <v>38835</v>
      </c>
      <c r="CB376" s="2">
        <v>38868</v>
      </c>
      <c r="CC376" s="2">
        <v>38898</v>
      </c>
      <c r="CD376" s="2">
        <v>38929</v>
      </c>
      <c r="CE376" s="2">
        <v>38960</v>
      </c>
      <c r="CF376" s="2">
        <v>38989</v>
      </c>
      <c r="CG376" s="2">
        <v>39021</v>
      </c>
      <c r="CH376" s="2">
        <v>39051</v>
      </c>
      <c r="CI376" s="2">
        <v>39080</v>
      </c>
      <c r="CJ376" s="2">
        <v>39113</v>
      </c>
      <c r="CK376" s="2">
        <v>39141</v>
      </c>
      <c r="CL376" s="2">
        <v>39171</v>
      </c>
      <c r="CM376" s="2">
        <v>39202</v>
      </c>
      <c r="CN376" s="2">
        <v>39233</v>
      </c>
      <c r="CO376" s="2">
        <v>39262</v>
      </c>
      <c r="CP376" s="2">
        <v>39294</v>
      </c>
      <c r="CQ376" s="2">
        <v>39325</v>
      </c>
      <c r="CR376" s="2">
        <v>39353</v>
      </c>
      <c r="CS376" s="2">
        <v>39386</v>
      </c>
      <c r="CT376" s="2">
        <v>39416</v>
      </c>
      <c r="CU376" s="2">
        <v>39447</v>
      </c>
      <c r="CV376" s="2">
        <v>39478</v>
      </c>
      <c r="CW376" s="2">
        <v>39507</v>
      </c>
      <c r="CX376" s="2">
        <v>39538</v>
      </c>
      <c r="CY376" s="2">
        <v>39568</v>
      </c>
      <c r="CZ376" s="2">
        <v>39598</v>
      </c>
      <c r="DA376" s="2">
        <v>39629</v>
      </c>
      <c r="DB376" s="2">
        <v>39660</v>
      </c>
      <c r="DC376" s="2">
        <v>39689</v>
      </c>
      <c r="DD376" s="2">
        <v>39721</v>
      </c>
      <c r="DE376" s="2">
        <v>39752</v>
      </c>
      <c r="DF376" s="2">
        <v>39780</v>
      </c>
      <c r="DG376" s="2">
        <v>39813</v>
      </c>
      <c r="DH376" s="2">
        <v>39843</v>
      </c>
      <c r="DI376" s="2">
        <v>39871</v>
      </c>
      <c r="DJ376" s="2">
        <v>39903</v>
      </c>
      <c r="DK376" s="2">
        <v>39933</v>
      </c>
      <c r="DL376" s="2">
        <v>39962</v>
      </c>
      <c r="DM376" s="2">
        <v>39994</v>
      </c>
      <c r="DN376" s="2">
        <v>40025</v>
      </c>
      <c r="DO376" s="2">
        <v>40056</v>
      </c>
      <c r="DP376" s="2">
        <v>40086</v>
      </c>
      <c r="DQ376" s="2">
        <v>40116</v>
      </c>
      <c r="DR376" s="2">
        <v>40147</v>
      </c>
      <c r="DS376" s="2">
        <v>40178</v>
      </c>
      <c r="DT376" s="2">
        <v>40207</v>
      </c>
      <c r="DU376" s="2">
        <v>40235</v>
      </c>
      <c r="DV376" s="2">
        <v>40268</v>
      </c>
      <c r="DW376" s="2">
        <v>40298</v>
      </c>
      <c r="DX376" s="2">
        <v>40329</v>
      </c>
      <c r="DY376" s="2">
        <v>40359</v>
      </c>
      <c r="DZ376" s="2">
        <v>40389</v>
      </c>
      <c r="EA376" s="2">
        <v>40421</v>
      </c>
      <c r="EB376" s="2">
        <v>40451</v>
      </c>
      <c r="EC376" s="2">
        <v>40480</v>
      </c>
      <c r="ED376" s="2">
        <v>40512</v>
      </c>
      <c r="EE376" s="2">
        <v>40543</v>
      </c>
      <c r="EF376" s="2">
        <v>40574</v>
      </c>
      <c r="EG376" s="2">
        <v>40602</v>
      </c>
      <c r="EH376" s="2">
        <v>40633</v>
      </c>
      <c r="EI376" s="2">
        <v>40662</v>
      </c>
      <c r="EJ376" s="2">
        <v>40694</v>
      </c>
      <c r="EK376" s="2">
        <v>40724</v>
      </c>
      <c r="EL376" s="2">
        <v>40753</v>
      </c>
      <c r="EM376" s="2">
        <v>40786</v>
      </c>
      <c r="EN376" s="2">
        <v>40816</v>
      </c>
      <c r="EO376" s="2">
        <v>40847</v>
      </c>
      <c r="EP376" s="2">
        <v>40877</v>
      </c>
      <c r="EQ376" s="2">
        <v>40907</v>
      </c>
      <c r="ER376" s="2">
        <v>40939</v>
      </c>
      <c r="ES376" s="2">
        <v>40968</v>
      </c>
      <c r="ET376" s="2">
        <v>40998</v>
      </c>
      <c r="EU376" s="2">
        <v>41029</v>
      </c>
      <c r="EV376" s="2">
        <v>41060</v>
      </c>
      <c r="EW376" s="2">
        <v>41089</v>
      </c>
      <c r="EX376" s="2">
        <v>41121</v>
      </c>
      <c r="EY376" s="2">
        <v>41152</v>
      </c>
      <c r="EZ376" s="2">
        <v>41180</v>
      </c>
      <c r="FA376" s="2">
        <v>41213</v>
      </c>
      <c r="FB376" s="2">
        <v>41243</v>
      </c>
      <c r="FC376" s="2">
        <v>41274</v>
      </c>
      <c r="FD376" s="2">
        <v>41305</v>
      </c>
      <c r="FE376" s="2">
        <v>41333</v>
      </c>
      <c r="FF376" s="2">
        <v>41362</v>
      </c>
      <c r="FG376" s="2">
        <v>41394</v>
      </c>
      <c r="FH376" s="2">
        <v>41425</v>
      </c>
      <c r="FI376" s="2">
        <v>41453</v>
      </c>
      <c r="FJ376" s="2">
        <v>41486</v>
      </c>
      <c r="FK376" s="2">
        <v>41516</v>
      </c>
      <c r="FL376" s="2">
        <v>41547</v>
      </c>
      <c r="FM376" s="2">
        <v>41578</v>
      </c>
      <c r="FN376" s="2">
        <v>41607</v>
      </c>
      <c r="FO376" s="2">
        <v>41639</v>
      </c>
      <c r="FP376" s="2">
        <v>41670</v>
      </c>
      <c r="FQ376" s="2">
        <v>41698</v>
      </c>
      <c r="FR376" s="2">
        <v>41729</v>
      </c>
      <c r="FS376" s="2">
        <v>41759</v>
      </c>
      <c r="FT376" s="2">
        <v>41789</v>
      </c>
      <c r="FU376" s="2">
        <v>41820</v>
      </c>
      <c r="FV376" s="2">
        <v>41851</v>
      </c>
      <c r="FW376" s="2">
        <v>41880</v>
      </c>
      <c r="FX376" s="2">
        <v>41912</v>
      </c>
      <c r="FY376" s="2">
        <v>41943</v>
      </c>
      <c r="FZ376" s="2">
        <v>41971</v>
      </c>
      <c r="GA376" s="2">
        <v>42004</v>
      </c>
      <c r="GB376" s="2">
        <v>42034</v>
      </c>
      <c r="GC376" s="2">
        <v>42062</v>
      </c>
      <c r="GD376" s="2">
        <v>42094</v>
      </c>
      <c r="GE376" s="2">
        <v>42124</v>
      </c>
      <c r="GF376" s="2">
        <v>42153</v>
      </c>
      <c r="GG376" s="2">
        <v>42185</v>
      </c>
      <c r="GH376" s="2">
        <v>42216</v>
      </c>
      <c r="GI376" s="2">
        <v>42247</v>
      </c>
      <c r="GJ376" s="2">
        <v>42277</v>
      </c>
      <c r="GK376" s="2">
        <v>42307</v>
      </c>
      <c r="GL376" s="2">
        <v>42338</v>
      </c>
      <c r="GM376" s="2">
        <v>42369</v>
      </c>
      <c r="GN376" s="2">
        <v>42398</v>
      </c>
      <c r="GO376" s="2">
        <v>42429</v>
      </c>
      <c r="GP376" s="2">
        <v>42460</v>
      </c>
      <c r="GQ376" s="2">
        <v>42489</v>
      </c>
      <c r="GR376" s="2">
        <v>42521</v>
      </c>
      <c r="GS376" s="2">
        <v>42551</v>
      </c>
      <c r="GT376" s="2">
        <v>42580</v>
      </c>
      <c r="GU376" s="2">
        <v>42613</v>
      </c>
      <c r="GV376" s="2">
        <v>42643</v>
      </c>
      <c r="GW376" s="2">
        <v>42674</v>
      </c>
      <c r="GX376" s="2">
        <v>42704</v>
      </c>
      <c r="GY376" s="2">
        <v>42734</v>
      </c>
      <c r="GZ376" s="2">
        <v>42766</v>
      </c>
      <c r="HA376" s="2">
        <v>42794</v>
      </c>
      <c r="HB376" s="2">
        <v>42825</v>
      </c>
      <c r="HC376" s="2">
        <v>42853</v>
      </c>
      <c r="HD376" s="2">
        <v>42886</v>
      </c>
      <c r="HE376" s="2">
        <v>42916</v>
      </c>
      <c r="HF376" s="2">
        <v>42947</v>
      </c>
      <c r="HG376" s="2">
        <v>42978</v>
      </c>
      <c r="HH376" s="2">
        <v>43007</v>
      </c>
      <c r="HI376" s="2">
        <v>43039</v>
      </c>
      <c r="HJ376" s="2">
        <v>43069</v>
      </c>
      <c r="HK376" s="2">
        <v>43098</v>
      </c>
      <c r="HL376" s="2">
        <v>43131</v>
      </c>
      <c r="HM376" s="2">
        <v>43159</v>
      </c>
      <c r="HN376" s="2">
        <v>43189</v>
      </c>
      <c r="HO376" s="2">
        <v>43220</v>
      </c>
      <c r="HP376" s="2">
        <v>43251</v>
      </c>
      <c r="HQ376" s="2">
        <v>43280</v>
      </c>
      <c r="HR376" s="2">
        <v>43312</v>
      </c>
      <c r="HS376" s="2">
        <v>43343</v>
      </c>
      <c r="HT376" s="2">
        <v>43371</v>
      </c>
      <c r="HU376" s="2">
        <v>43404</v>
      </c>
      <c r="HV376" s="2">
        <v>43434</v>
      </c>
      <c r="HW376" s="2">
        <v>43465</v>
      </c>
      <c r="HX376" s="2">
        <v>43496</v>
      </c>
      <c r="HY376" s="2">
        <v>43524</v>
      </c>
      <c r="HZ376" s="2">
        <v>43553</v>
      </c>
      <c r="IA376" s="2">
        <v>43585</v>
      </c>
      <c r="IB376" s="2">
        <v>43616</v>
      </c>
      <c r="IC376" s="2">
        <v>43644</v>
      </c>
      <c r="ID376" s="2">
        <v>43677</v>
      </c>
      <c r="IE376" s="2">
        <v>43707</v>
      </c>
      <c r="IF376" s="2">
        <v>43738</v>
      </c>
      <c r="IG376" s="2">
        <v>43769</v>
      </c>
      <c r="IH376" s="2">
        <v>43798</v>
      </c>
      <c r="II376" s="2">
        <v>43830</v>
      </c>
      <c r="IJ376" s="2">
        <v>43861</v>
      </c>
      <c r="IK376" s="2">
        <v>43889</v>
      </c>
      <c r="IL376" s="2">
        <v>43921</v>
      </c>
      <c r="IM376" s="2">
        <v>43951</v>
      </c>
      <c r="IN376" s="2">
        <v>43980</v>
      </c>
      <c r="IO376" s="2">
        <v>44012</v>
      </c>
      <c r="IP376" s="2">
        <v>44043</v>
      </c>
      <c r="IQ376" s="2">
        <v>44074</v>
      </c>
      <c r="IR376" s="2">
        <v>44104</v>
      </c>
      <c r="IS376" s="2">
        <v>44134</v>
      </c>
      <c r="IT376" s="2">
        <v>44165</v>
      </c>
      <c r="IU376" s="2">
        <v>44196</v>
      </c>
      <c r="IV376" s="2">
        <v>44225</v>
      </c>
      <c r="IW376" s="2">
        <v>44253</v>
      </c>
      <c r="IX376" s="2">
        <v>44286</v>
      </c>
      <c r="IY376" s="2">
        <v>44316</v>
      </c>
      <c r="IZ376" s="2">
        <v>44347</v>
      </c>
      <c r="JA376" s="2">
        <v>44377</v>
      </c>
      <c r="JB376" s="2">
        <v>44407</v>
      </c>
      <c r="JC376" s="2">
        <v>44439</v>
      </c>
      <c r="JD376" s="2">
        <v>44469</v>
      </c>
      <c r="JE376" s="2">
        <v>44498</v>
      </c>
      <c r="JF376" s="2">
        <v>44530</v>
      </c>
      <c r="JG376" s="2">
        <v>44561</v>
      </c>
      <c r="JH376" s="2">
        <v>44592</v>
      </c>
      <c r="JI376" s="2">
        <v>44620</v>
      </c>
      <c r="JJ376" s="2">
        <v>44651</v>
      </c>
      <c r="JK376" s="2">
        <v>44680</v>
      </c>
      <c r="JL376" s="2">
        <v>44712</v>
      </c>
      <c r="JM376" s="2">
        <v>44742</v>
      </c>
      <c r="JN376" s="2">
        <v>44771</v>
      </c>
      <c r="JO376" s="2">
        <v>44804</v>
      </c>
      <c r="JP376" s="2">
        <v>44834</v>
      </c>
      <c r="JQ376" s="2">
        <v>44865</v>
      </c>
    </row>
    <row r="377" spans="1:277" x14ac:dyDescent="0.25">
      <c r="A377" s="4"/>
      <c r="D377" s="3">
        <v>12278000</v>
      </c>
      <c r="E377">
        <v>12401200</v>
      </c>
      <c r="F377">
        <v>15236300</v>
      </c>
      <c r="G377">
        <v>11527700</v>
      </c>
      <c r="H377">
        <v>11680600</v>
      </c>
      <c r="I377">
        <v>14145300</v>
      </c>
      <c r="J377">
        <v>9518600</v>
      </c>
      <c r="K377">
        <v>9218900</v>
      </c>
      <c r="L377">
        <v>9383000</v>
      </c>
      <c r="M377">
        <v>12508000</v>
      </c>
      <c r="N377">
        <v>16843600</v>
      </c>
      <c r="O377">
        <v>19117300</v>
      </c>
      <c r="P377">
        <v>18491000</v>
      </c>
      <c r="Q377">
        <v>20524600</v>
      </c>
      <c r="R377">
        <v>18582100</v>
      </c>
      <c r="S377">
        <v>21319800</v>
      </c>
      <c r="T377">
        <v>17500400</v>
      </c>
      <c r="U377">
        <v>12069300</v>
      </c>
      <c r="V377">
        <v>14237300</v>
      </c>
      <c r="W377">
        <v>11346400</v>
      </c>
      <c r="X377">
        <v>11160100</v>
      </c>
      <c r="Y377">
        <v>26291100</v>
      </c>
      <c r="Z377">
        <v>13706900</v>
      </c>
      <c r="AA377">
        <v>13955700</v>
      </c>
      <c r="AB377">
        <v>15769400</v>
      </c>
      <c r="AC377">
        <v>12850000</v>
      </c>
      <c r="AD377">
        <v>16739000</v>
      </c>
      <c r="AE377">
        <v>17097900</v>
      </c>
      <c r="AF377">
        <v>18410900</v>
      </c>
      <c r="AG377">
        <v>15826200</v>
      </c>
      <c r="AH377">
        <v>26101800</v>
      </c>
      <c r="AI377">
        <v>18507700</v>
      </c>
      <c r="AJ377">
        <v>21319500</v>
      </c>
      <c r="AK377">
        <v>44568500</v>
      </c>
      <c r="AL377">
        <v>20671500</v>
      </c>
      <c r="AM377">
        <v>20951100</v>
      </c>
      <c r="AN377">
        <v>25807300</v>
      </c>
      <c r="AO377">
        <v>15713900</v>
      </c>
      <c r="AP377">
        <v>26317500</v>
      </c>
      <c r="AQ377">
        <v>22652600</v>
      </c>
      <c r="AR377">
        <v>17159300</v>
      </c>
      <c r="AS377">
        <v>29698100</v>
      </c>
      <c r="AT377">
        <v>21132800</v>
      </c>
      <c r="AU377">
        <v>16245700</v>
      </c>
      <c r="AV377">
        <v>17083000</v>
      </c>
      <c r="AW377">
        <v>25179800</v>
      </c>
      <c r="AX377">
        <v>11718600</v>
      </c>
      <c r="AY377">
        <v>13597000</v>
      </c>
      <c r="AZ377">
        <v>21687100</v>
      </c>
      <c r="BA377">
        <v>10684700</v>
      </c>
      <c r="BB377">
        <v>20036800</v>
      </c>
      <c r="BC377">
        <v>15321700</v>
      </c>
      <c r="BD377">
        <v>13355000</v>
      </c>
      <c r="BE377">
        <v>14593300</v>
      </c>
      <c r="BF377">
        <v>20139100</v>
      </c>
      <c r="BG377">
        <v>18636500</v>
      </c>
      <c r="BH377">
        <v>15526000</v>
      </c>
      <c r="BI377">
        <v>18463200</v>
      </c>
      <c r="BJ377">
        <v>15409500</v>
      </c>
      <c r="BK377">
        <v>15900300</v>
      </c>
      <c r="BL377">
        <v>19071700</v>
      </c>
      <c r="BM377">
        <v>13265000</v>
      </c>
      <c r="BN377">
        <v>16994700</v>
      </c>
      <c r="BO377">
        <v>19468600</v>
      </c>
      <c r="BP377">
        <v>18665900</v>
      </c>
      <c r="BQ377">
        <v>14002100</v>
      </c>
      <c r="BR377">
        <v>18886200</v>
      </c>
      <c r="BS377">
        <v>15931500</v>
      </c>
      <c r="BT377">
        <v>14369700</v>
      </c>
      <c r="BU377">
        <v>21739600</v>
      </c>
      <c r="BV377">
        <v>16282900</v>
      </c>
      <c r="BW377">
        <v>16937900</v>
      </c>
      <c r="BX377">
        <v>19542700</v>
      </c>
      <c r="BY377">
        <v>12633900</v>
      </c>
      <c r="BZ377">
        <v>17024800</v>
      </c>
      <c r="CA377">
        <v>17346900</v>
      </c>
      <c r="CB377">
        <v>18740400</v>
      </c>
      <c r="CC377">
        <v>19782800</v>
      </c>
      <c r="CD377">
        <v>21126300</v>
      </c>
      <c r="CE377">
        <v>15755200</v>
      </c>
      <c r="CF377">
        <v>11653300</v>
      </c>
      <c r="CG377">
        <v>18334500</v>
      </c>
      <c r="CH377">
        <v>10594400</v>
      </c>
      <c r="CI377">
        <v>10089500</v>
      </c>
      <c r="CJ377">
        <v>11994800</v>
      </c>
      <c r="CK377">
        <v>11674600</v>
      </c>
      <c r="CL377">
        <v>17072000</v>
      </c>
      <c r="CM377">
        <v>14025200</v>
      </c>
      <c r="CN377">
        <v>12816900</v>
      </c>
      <c r="CO377">
        <v>14433100</v>
      </c>
      <c r="CP377">
        <v>19068900</v>
      </c>
      <c r="CQ377">
        <v>27423300</v>
      </c>
      <c r="CR377">
        <v>16020900</v>
      </c>
      <c r="CS377">
        <v>20895200</v>
      </c>
      <c r="CT377">
        <v>27833400</v>
      </c>
      <c r="CU377">
        <v>21319600</v>
      </c>
      <c r="CV377">
        <v>39702800</v>
      </c>
      <c r="CW377">
        <v>25241300</v>
      </c>
      <c r="CX377">
        <v>32375100</v>
      </c>
      <c r="CY377">
        <v>29603300</v>
      </c>
      <c r="CZ377">
        <v>21870500</v>
      </c>
      <c r="DA377">
        <v>38245700</v>
      </c>
      <c r="DB377">
        <v>50083300</v>
      </c>
      <c r="DC377">
        <v>26152600</v>
      </c>
      <c r="DD377">
        <v>35513100</v>
      </c>
      <c r="DE377">
        <v>23494200</v>
      </c>
      <c r="DF377">
        <v>18587000</v>
      </c>
      <c r="DG377">
        <v>17421300</v>
      </c>
      <c r="DH377">
        <v>31022300</v>
      </c>
      <c r="DI377">
        <v>27881700</v>
      </c>
      <c r="DJ377">
        <v>37675200</v>
      </c>
      <c r="DK377">
        <v>35092600</v>
      </c>
      <c r="DL377">
        <v>25584100</v>
      </c>
      <c r="DM377">
        <v>17356900</v>
      </c>
      <c r="DN377">
        <v>17878500</v>
      </c>
      <c r="DO377">
        <v>15088900</v>
      </c>
      <c r="DP377">
        <v>20568100</v>
      </c>
      <c r="DQ377">
        <v>17769700</v>
      </c>
      <c r="DR377">
        <v>10352400</v>
      </c>
      <c r="DS377">
        <v>9296800</v>
      </c>
      <c r="DT377">
        <v>16526200</v>
      </c>
      <c r="DU377">
        <v>14467500</v>
      </c>
      <c r="DV377">
        <v>27226100</v>
      </c>
      <c r="DW377">
        <v>22843500</v>
      </c>
      <c r="DX377">
        <v>33928400</v>
      </c>
      <c r="DY377">
        <v>22051800</v>
      </c>
      <c r="DZ377">
        <v>19460900</v>
      </c>
      <c r="EA377">
        <v>15588200</v>
      </c>
      <c r="EB377">
        <v>16030315</v>
      </c>
      <c r="EC377">
        <v>22207117</v>
      </c>
      <c r="ED377">
        <v>14463070</v>
      </c>
      <c r="EE377">
        <v>14351619</v>
      </c>
      <c r="EF377">
        <v>22989317</v>
      </c>
      <c r="EG377">
        <v>15016196</v>
      </c>
      <c r="EH377">
        <v>16864259</v>
      </c>
      <c r="EI377">
        <v>18192571</v>
      </c>
      <c r="EJ377">
        <v>13627153</v>
      </c>
      <c r="EK377">
        <v>16268900</v>
      </c>
      <c r="EL377">
        <v>17114894</v>
      </c>
      <c r="EM377">
        <v>33114381</v>
      </c>
      <c r="EN377">
        <v>24944967</v>
      </c>
      <c r="EO377">
        <v>25327605</v>
      </c>
      <c r="EP377">
        <v>19058779</v>
      </c>
      <c r="EQ377">
        <v>16332971</v>
      </c>
      <c r="ER377">
        <v>18240777</v>
      </c>
      <c r="ES377">
        <v>14393708</v>
      </c>
      <c r="ET377">
        <v>16154988</v>
      </c>
      <c r="EU377">
        <v>13867251</v>
      </c>
      <c r="EV377">
        <v>12975778</v>
      </c>
      <c r="EW377">
        <v>13036557</v>
      </c>
      <c r="EX377">
        <v>10865975</v>
      </c>
      <c r="EY377">
        <v>7895137</v>
      </c>
      <c r="EZ377">
        <v>8635224</v>
      </c>
      <c r="FA377">
        <v>10201258</v>
      </c>
      <c r="FB377">
        <v>12076009</v>
      </c>
      <c r="FC377">
        <v>8624800</v>
      </c>
      <c r="FD377">
        <v>11436990</v>
      </c>
      <c r="FE377">
        <v>9197289</v>
      </c>
      <c r="FF377">
        <v>9051703</v>
      </c>
      <c r="FG377">
        <v>9501195</v>
      </c>
      <c r="FH377">
        <v>10133967</v>
      </c>
      <c r="FI377">
        <v>12095990</v>
      </c>
      <c r="FJ377">
        <v>11124265</v>
      </c>
      <c r="FK377">
        <v>5875526</v>
      </c>
      <c r="FL377">
        <v>9235513</v>
      </c>
      <c r="FM377">
        <v>8820573</v>
      </c>
      <c r="FN377">
        <v>5935905</v>
      </c>
      <c r="FO377">
        <v>6907558</v>
      </c>
      <c r="FP377">
        <v>7947678</v>
      </c>
      <c r="FQ377">
        <v>6083478</v>
      </c>
      <c r="FR377">
        <v>9081973</v>
      </c>
      <c r="FS377">
        <v>9439306</v>
      </c>
      <c r="FT377">
        <v>6679650</v>
      </c>
      <c r="FU377">
        <v>6912143</v>
      </c>
      <c r="FV377">
        <v>7110879</v>
      </c>
      <c r="FW377">
        <v>4552413</v>
      </c>
      <c r="FX377">
        <v>6823223</v>
      </c>
      <c r="FY377">
        <v>12799670</v>
      </c>
      <c r="FZ377">
        <v>5970552</v>
      </c>
      <c r="GA377">
        <v>11505101</v>
      </c>
      <c r="GB377">
        <v>13137543</v>
      </c>
      <c r="GC377">
        <v>9136160</v>
      </c>
      <c r="GD377">
        <v>10239453</v>
      </c>
      <c r="GE377">
        <v>9117293</v>
      </c>
      <c r="GF377">
        <v>7482142</v>
      </c>
      <c r="GG377">
        <v>12774927</v>
      </c>
      <c r="GH377">
        <v>15584167</v>
      </c>
      <c r="GI377">
        <v>16354863</v>
      </c>
      <c r="GJ377">
        <v>18869375</v>
      </c>
      <c r="GK377">
        <v>18222467</v>
      </c>
      <c r="GL377">
        <v>7599751</v>
      </c>
      <c r="GM377">
        <v>14392900</v>
      </c>
      <c r="GN377">
        <v>20618856</v>
      </c>
      <c r="GO377">
        <v>23761226</v>
      </c>
      <c r="GP377">
        <v>18583131</v>
      </c>
      <c r="GQ377">
        <v>21453349</v>
      </c>
      <c r="GR377">
        <v>14329078</v>
      </c>
      <c r="GS377">
        <v>17873982</v>
      </c>
      <c r="GT377">
        <v>12774113</v>
      </c>
      <c r="GU377">
        <v>10774199</v>
      </c>
      <c r="GV377">
        <v>11269245</v>
      </c>
      <c r="GW377">
        <v>14617449</v>
      </c>
      <c r="GX377">
        <v>12547682</v>
      </c>
      <c r="GY377">
        <v>12380543</v>
      </c>
      <c r="GZ377">
        <v>9089257</v>
      </c>
      <c r="HA377">
        <v>6396320</v>
      </c>
      <c r="HB377">
        <v>9541042</v>
      </c>
      <c r="HC377">
        <v>8529535</v>
      </c>
      <c r="HD377">
        <v>9218460</v>
      </c>
      <c r="HE377">
        <v>11203955</v>
      </c>
      <c r="HF377">
        <v>7628510</v>
      </c>
      <c r="HG377">
        <v>6749544</v>
      </c>
      <c r="HH377">
        <v>9143890</v>
      </c>
      <c r="HI377">
        <v>8322224</v>
      </c>
      <c r="HJ377">
        <v>8280800</v>
      </c>
      <c r="HK377">
        <v>8873714</v>
      </c>
      <c r="HL377">
        <v>7930768</v>
      </c>
      <c r="HM377">
        <v>6130238</v>
      </c>
      <c r="HN377">
        <v>8713525</v>
      </c>
      <c r="HO377">
        <v>7450987</v>
      </c>
      <c r="HP377">
        <v>6831909</v>
      </c>
      <c r="HQ377">
        <v>10610074</v>
      </c>
      <c r="HR377">
        <v>8984730</v>
      </c>
      <c r="HS377">
        <v>7498871</v>
      </c>
      <c r="HT377">
        <v>8745336</v>
      </c>
      <c r="HU377">
        <v>10363883</v>
      </c>
      <c r="HV377">
        <v>10163258</v>
      </c>
      <c r="HW377">
        <v>13990649</v>
      </c>
      <c r="HX377">
        <v>11637193</v>
      </c>
      <c r="HY377">
        <v>8967412</v>
      </c>
      <c r="HZ377">
        <v>13053016</v>
      </c>
      <c r="IA377">
        <v>10922130</v>
      </c>
      <c r="IB377">
        <v>7829804</v>
      </c>
      <c r="IC377">
        <v>9399880</v>
      </c>
      <c r="ID377">
        <v>11484035</v>
      </c>
      <c r="IE377">
        <v>9144808</v>
      </c>
      <c r="IF377">
        <v>10997657</v>
      </c>
      <c r="IG377">
        <v>9193448</v>
      </c>
      <c r="IH377">
        <v>6865539</v>
      </c>
      <c r="II377">
        <v>11265165</v>
      </c>
      <c r="IJ377">
        <v>10625033</v>
      </c>
      <c r="IK377">
        <v>10317245</v>
      </c>
      <c r="IL377">
        <v>21662694</v>
      </c>
      <c r="IM377">
        <v>16832530</v>
      </c>
      <c r="IN377">
        <v>10115993</v>
      </c>
      <c r="IO377">
        <v>15770498</v>
      </c>
      <c r="IP377">
        <v>10982734</v>
      </c>
      <c r="IQ377">
        <v>7783141</v>
      </c>
      <c r="IR377">
        <v>10363982</v>
      </c>
      <c r="IS377">
        <v>8837041</v>
      </c>
      <c r="IT377">
        <v>16415288</v>
      </c>
      <c r="IU377">
        <v>11666641</v>
      </c>
      <c r="IV377">
        <v>8631429</v>
      </c>
      <c r="IW377">
        <v>6963895</v>
      </c>
      <c r="IX377">
        <v>14349584</v>
      </c>
      <c r="IY377">
        <v>9087279</v>
      </c>
      <c r="IZ377">
        <v>7690398</v>
      </c>
      <c r="JA377">
        <v>10678933</v>
      </c>
      <c r="JB377">
        <v>7672784</v>
      </c>
      <c r="JC377">
        <v>8102015</v>
      </c>
      <c r="JD377">
        <v>10993246</v>
      </c>
      <c r="JE377">
        <v>6732848</v>
      </c>
      <c r="JF377">
        <v>5289200</v>
      </c>
      <c r="JG377">
        <v>9448467</v>
      </c>
      <c r="JH377">
        <v>8184150</v>
      </c>
      <c r="JI377">
        <v>5676403</v>
      </c>
      <c r="JJ377">
        <v>12652434</v>
      </c>
      <c r="JK377">
        <v>8702461</v>
      </c>
      <c r="JL377">
        <v>7703531</v>
      </c>
      <c r="JM377">
        <v>7291491</v>
      </c>
      <c r="JN377">
        <v>6672288</v>
      </c>
      <c r="JO377">
        <v>5094182</v>
      </c>
      <c r="JP377">
        <v>9347523</v>
      </c>
      <c r="JQ377">
        <v>9950825</v>
      </c>
    </row>
    <row r="378" spans="1:277" x14ac:dyDescent="0.25">
      <c r="A378" s="1" t="s">
        <v>190</v>
      </c>
      <c r="B378" t="s">
        <v>1157</v>
      </c>
      <c r="C378" t="s">
        <v>1190</v>
      </c>
      <c r="D378" s="2">
        <f>_xll.BDH(A378, "volume", B378, C378, "Direction", "H", "Period", "M","cols=36;rows=2")</f>
        <v>36556</v>
      </c>
      <c r="E378" s="2">
        <v>36585</v>
      </c>
      <c r="F378" s="2">
        <v>36616</v>
      </c>
      <c r="G378" s="2">
        <v>36644</v>
      </c>
      <c r="H378" s="2">
        <v>36677</v>
      </c>
      <c r="I378" s="2">
        <v>36707</v>
      </c>
      <c r="J378" s="2">
        <v>36738</v>
      </c>
      <c r="K378" s="2">
        <v>36769</v>
      </c>
      <c r="L378" s="2">
        <v>36798</v>
      </c>
      <c r="M378" s="2">
        <v>36830</v>
      </c>
      <c r="N378" s="2">
        <v>36860</v>
      </c>
      <c r="O378" s="2">
        <v>36889</v>
      </c>
      <c r="P378" s="2">
        <v>36922</v>
      </c>
      <c r="Q378" s="2">
        <v>36950</v>
      </c>
      <c r="R378" s="2">
        <v>36980</v>
      </c>
      <c r="S378" s="2">
        <v>37011</v>
      </c>
      <c r="T378" s="2">
        <v>37042</v>
      </c>
      <c r="U378" s="2">
        <v>37071</v>
      </c>
      <c r="V378" s="2">
        <v>37103</v>
      </c>
      <c r="W378" s="2">
        <v>37134</v>
      </c>
      <c r="X378" s="2">
        <v>37162</v>
      </c>
      <c r="Y378" s="2">
        <v>37195</v>
      </c>
      <c r="Z378" s="2">
        <v>37225</v>
      </c>
      <c r="AA378" s="2">
        <v>37256</v>
      </c>
      <c r="AB378" s="2">
        <v>37287</v>
      </c>
      <c r="AC378" s="2">
        <v>37315</v>
      </c>
      <c r="AD378" s="2">
        <v>37344</v>
      </c>
      <c r="AE378" s="2">
        <v>37376</v>
      </c>
      <c r="AF378" s="2">
        <v>37407</v>
      </c>
      <c r="AG378" s="2">
        <v>37435</v>
      </c>
      <c r="AH378" s="2">
        <v>37468</v>
      </c>
      <c r="AI378" s="2">
        <v>37498</v>
      </c>
      <c r="AJ378" s="2">
        <v>37529</v>
      </c>
      <c r="AK378" s="2">
        <v>37560</v>
      </c>
      <c r="AL378" s="2">
        <v>37589</v>
      </c>
      <c r="AM378" s="2">
        <v>37621</v>
      </c>
    </row>
    <row r="379" spans="1:277" x14ac:dyDescent="0.25">
      <c r="A379" s="4"/>
      <c r="D379" s="3">
        <v>222589650</v>
      </c>
      <c r="E379">
        <v>145842750</v>
      </c>
      <c r="F379">
        <v>309028350</v>
      </c>
      <c r="G379">
        <v>180877050</v>
      </c>
      <c r="H379">
        <v>333390150</v>
      </c>
      <c r="I379">
        <v>191180250</v>
      </c>
      <c r="J379">
        <v>174772200</v>
      </c>
      <c r="K379">
        <v>170936400</v>
      </c>
      <c r="L379">
        <v>142909200</v>
      </c>
      <c r="M379">
        <v>276386550</v>
      </c>
      <c r="N379">
        <v>203427900</v>
      </c>
      <c r="O379">
        <v>343578150</v>
      </c>
      <c r="P379">
        <v>290623200</v>
      </c>
      <c r="Q379">
        <v>190369050</v>
      </c>
      <c r="R379">
        <v>342604350</v>
      </c>
      <c r="S379">
        <v>199410150</v>
      </c>
      <c r="T379">
        <v>264283200</v>
      </c>
      <c r="U379">
        <v>203499150</v>
      </c>
      <c r="V379">
        <v>338751000</v>
      </c>
      <c r="W379">
        <v>161717400</v>
      </c>
      <c r="X379">
        <v>216137100</v>
      </c>
      <c r="Y379">
        <v>247083000</v>
      </c>
      <c r="Z379">
        <v>192221100</v>
      </c>
      <c r="AA379">
        <v>298111200</v>
      </c>
      <c r="AB379">
        <v>285803700</v>
      </c>
      <c r="AC379">
        <v>295284300</v>
      </c>
      <c r="AD379">
        <v>235360950</v>
      </c>
      <c r="AE379">
        <v>356710350</v>
      </c>
      <c r="AF379">
        <v>319733250</v>
      </c>
      <c r="AG379">
        <v>522655500</v>
      </c>
      <c r="AH379">
        <v>393270600</v>
      </c>
      <c r="AI379">
        <v>377363700</v>
      </c>
      <c r="AJ379">
        <v>275107950</v>
      </c>
      <c r="AK379">
        <v>397451400</v>
      </c>
      <c r="AL379">
        <v>515168850</v>
      </c>
      <c r="AM379">
        <v>222436950</v>
      </c>
    </row>
    <row r="380" spans="1:277" x14ac:dyDescent="0.25">
      <c r="A380" s="1" t="s">
        <v>191</v>
      </c>
      <c r="B380" t="s">
        <v>1157</v>
      </c>
      <c r="C380" t="s">
        <v>1199</v>
      </c>
      <c r="D380" s="2">
        <f>_xll.BDH(A380, "volume", B380, C380, "Direction", "H", "Period", "M","cols=274;rows=2")</f>
        <v>36556</v>
      </c>
      <c r="E380" s="2">
        <v>36585</v>
      </c>
      <c r="F380" s="2">
        <v>36616</v>
      </c>
      <c r="G380" s="2">
        <v>36644</v>
      </c>
      <c r="H380" s="2">
        <v>36677</v>
      </c>
      <c r="I380" s="2">
        <v>36707</v>
      </c>
      <c r="J380" s="2">
        <v>36738</v>
      </c>
      <c r="K380" s="2">
        <v>36769</v>
      </c>
      <c r="L380" s="2">
        <v>36798</v>
      </c>
      <c r="M380" s="2">
        <v>36830</v>
      </c>
      <c r="N380" s="2">
        <v>36860</v>
      </c>
      <c r="O380" s="2">
        <v>36889</v>
      </c>
      <c r="P380" s="2">
        <v>36922</v>
      </c>
      <c r="Q380" s="2">
        <v>36950</v>
      </c>
      <c r="R380" s="2">
        <v>36980</v>
      </c>
      <c r="S380" s="2">
        <v>37011</v>
      </c>
      <c r="T380" s="2">
        <v>37042</v>
      </c>
      <c r="U380" s="2">
        <v>37071</v>
      </c>
      <c r="V380" s="2">
        <v>37103</v>
      </c>
      <c r="W380" s="2">
        <v>37134</v>
      </c>
      <c r="X380" s="2">
        <v>37162</v>
      </c>
      <c r="Y380" s="2">
        <v>37195</v>
      </c>
      <c r="Z380" s="2">
        <v>37225</v>
      </c>
      <c r="AA380" s="2">
        <v>37256</v>
      </c>
      <c r="AB380" s="2">
        <v>37287</v>
      </c>
      <c r="AC380" s="2">
        <v>37315</v>
      </c>
      <c r="AD380" s="2">
        <v>37344</v>
      </c>
      <c r="AE380" s="2">
        <v>37376</v>
      </c>
      <c r="AF380" s="2">
        <v>37407</v>
      </c>
      <c r="AG380" s="2">
        <v>37435</v>
      </c>
      <c r="AH380" s="2">
        <v>37468</v>
      </c>
      <c r="AI380" s="2">
        <v>37498</v>
      </c>
      <c r="AJ380" s="2">
        <v>37529</v>
      </c>
      <c r="AK380" s="2">
        <v>37560</v>
      </c>
      <c r="AL380" s="2">
        <v>37589</v>
      </c>
      <c r="AM380" s="2">
        <v>37621</v>
      </c>
      <c r="AN380" s="2">
        <v>37652</v>
      </c>
      <c r="AO380" s="2">
        <v>37680</v>
      </c>
      <c r="AP380" s="2">
        <v>37711</v>
      </c>
      <c r="AQ380" s="2">
        <v>37741</v>
      </c>
      <c r="AR380" s="2">
        <v>37771</v>
      </c>
      <c r="AS380" s="2">
        <v>37802</v>
      </c>
      <c r="AT380" s="2">
        <v>37833</v>
      </c>
      <c r="AU380" s="2">
        <v>37862</v>
      </c>
      <c r="AV380" s="2">
        <v>37894</v>
      </c>
      <c r="AW380" s="2">
        <v>37925</v>
      </c>
      <c r="AX380" s="2">
        <v>37953</v>
      </c>
      <c r="AY380" s="2">
        <v>37986</v>
      </c>
      <c r="AZ380" s="2">
        <v>38016</v>
      </c>
      <c r="BA380" s="2">
        <v>38044</v>
      </c>
      <c r="BB380" s="2">
        <v>38077</v>
      </c>
      <c r="BC380" s="2">
        <v>38107</v>
      </c>
      <c r="BD380" s="2">
        <v>38138</v>
      </c>
      <c r="BE380" s="2">
        <v>38168</v>
      </c>
      <c r="BF380" s="2">
        <v>38198</v>
      </c>
      <c r="BG380" s="2">
        <v>38230</v>
      </c>
      <c r="BH380" s="2">
        <v>38260</v>
      </c>
      <c r="BI380" s="2">
        <v>38289</v>
      </c>
      <c r="BJ380" s="2">
        <v>38321</v>
      </c>
      <c r="BK380" s="2">
        <v>38352</v>
      </c>
      <c r="BL380" s="2">
        <v>38383</v>
      </c>
      <c r="BM380" s="2">
        <v>38411</v>
      </c>
      <c r="BN380" s="2">
        <v>38442</v>
      </c>
      <c r="BO380" s="2">
        <v>38471</v>
      </c>
      <c r="BP380" s="2">
        <v>38503</v>
      </c>
      <c r="BQ380" s="2">
        <v>38533</v>
      </c>
      <c r="BR380" s="2">
        <v>38562</v>
      </c>
      <c r="BS380" s="2">
        <v>38595</v>
      </c>
      <c r="BT380" s="2">
        <v>38625</v>
      </c>
      <c r="BU380" s="2">
        <v>38656</v>
      </c>
      <c r="BV380" s="2">
        <v>38686</v>
      </c>
      <c r="BW380" s="2">
        <v>38716</v>
      </c>
      <c r="BX380" s="2">
        <v>38748</v>
      </c>
      <c r="BY380" s="2">
        <v>38776</v>
      </c>
      <c r="BZ380" s="2">
        <v>38807</v>
      </c>
      <c r="CA380" s="2">
        <v>38835</v>
      </c>
      <c r="CB380" s="2">
        <v>38868</v>
      </c>
      <c r="CC380" s="2">
        <v>38898</v>
      </c>
      <c r="CD380" s="2">
        <v>38929</v>
      </c>
      <c r="CE380" s="2">
        <v>38960</v>
      </c>
      <c r="CF380" s="2">
        <v>38989</v>
      </c>
      <c r="CG380" s="2">
        <v>39021</v>
      </c>
      <c r="CH380" s="2">
        <v>39051</v>
      </c>
      <c r="CI380" s="2">
        <v>39080</v>
      </c>
      <c r="CJ380" s="2">
        <v>39113</v>
      </c>
      <c r="CK380" s="2">
        <v>39141</v>
      </c>
      <c r="CL380" s="2">
        <v>39171</v>
      </c>
      <c r="CM380" s="2">
        <v>39202</v>
      </c>
      <c r="CN380" s="2">
        <v>39233</v>
      </c>
      <c r="CO380" s="2">
        <v>39262</v>
      </c>
      <c r="CP380" s="2">
        <v>39294</v>
      </c>
      <c r="CQ380" s="2">
        <v>39325</v>
      </c>
      <c r="CR380" s="2">
        <v>39353</v>
      </c>
      <c r="CS380" s="2">
        <v>39386</v>
      </c>
      <c r="CT380" s="2">
        <v>39416</v>
      </c>
      <c r="CU380" s="2">
        <v>39447</v>
      </c>
      <c r="CV380" s="2">
        <v>39478</v>
      </c>
      <c r="CW380" s="2">
        <v>39507</v>
      </c>
      <c r="CX380" s="2">
        <v>39538</v>
      </c>
      <c r="CY380" s="2">
        <v>39568</v>
      </c>
      <c r="CZ380" s="2">
        <v>39598</v>
      </c>
      <c r="DA380" s="2">
        <v>39629</v>
      </c>
      <c r="DB380" s="2">
        <v>39660</v>
      </c>
      <c r="DC380" s="2">
        <v>39689</v>
      </c>
      <c r="DD380" s="2">
        <v>39721</v>
      </c>
      <c r="DE380" s="2">
        <v>39752</v>
      </c>
      <c r="DF380" s="2">
        <v>39780</v>
      </c>
      <c r="DG380" s="2">
        <v>39813</v>
      </c>
      <c r="DH380" s="2">
        <v>39843</v>
      </c>
      <c r="DI380" s="2">
        <v>39871</v>
      </c>
      <c r="DJ380" s="2">
        <v>39903</v>
      </c>
      <c r="DK380" s="2">
        <v>39933</v>
      </c>
      <c r="DL380" s="2">
        <v>39962</v>
      </c>
      <c r="DM380" s="2">
        <v>39994</v>
      </c>
      <c r="DN380" s="2">
        <v>40025</v>
      </c>
      <c r="DO380" s="2">
        <v>40056</v>
      </c>
      <c r="DP380" s="2">
        <v>40086</v>
      </c>
      <c r="DQ380" s="2">
        <v>40116</v>
      </c>
      <c r="DR380" s="2">
        <v>40147</v>
      </c>
      <c r="DS380" s="2">
        <v>40178</v>
      </c>
      <c r="DT380" s="2">
        <v>40207</v>
      </c>
      <c r="DU380" s="2">
        <v>40235</v>
      </c>
      <c r="DV380" s="2">
        <v>40268</v>
      </c>
      <c r="DW380" s="2">
        <v>40298</v>
      </c>
      <c r="DX380" s="2">
        <v>40329</v>
      </c>
      <c r="DY380" s="2">
        <v>40359</v>
      </c>
      <c r="DZ380" s="2">
        <v>40389</v>
      </c>
      <c r="EA380" s="2">
        <v>40421</v>
      </c>
      <c r="EB380" s="2">
        <v>40451</v>
      </c>
      <c r="EC380" s="2">
        <v>40480</v>
      </c>
      <c r="ED380" s="2">
        <v>40512</v>
      </c>
      <c r="EE380" s="2">
        <v>40543</v>
      </c>
      <c r="EF380" s="2">
        <v>40574</v>
      </c>
      <c r="EG380" s="2">
        <v>40602</v>
      </c>
      <c r="EH380" s="2">
        <v>40633</v>
      </c>
      <c r="EI380" s="2">
        <v>40662</v>
      </c>
      <c r="EJ380" s="2">
        <v>40694</v>
      </c>
      <c r="EK380" s="2">
        <v>40724</v>
      </c>
      <c r="EL380" s="2">
        <v>40753</v>
      </c>
      <c r="EM380" s="2">
        <v>40786</v>
      </c>
      <c r="EN380" s="2">
        <v>40816</v>
      </c>
      <c r="EO380" s="2">
        <v>40847</v>
      </c>
      <c r="EP380" s="2">
        <v>40877</v>
      </c>
      <c r="EQ380" s="2">
        <v>40907</v>
      </c>
      <c r="ER380" s="2">
        <v>40939</v>
      </c>
      <c r="ES380" s="2">
        <v>40968</v>
      </c>
      <c r="ET380" s="2">
        <v>40998</v>
      </c>
      <c r="EU380" s="2">
        <v>41029</v>
      </c>
      <c r="EV380" s="2">
        <v>41060</v>
      </c>
      <c r="EW380" s="2">
        <v>41089</v>
      </c>
      <c r="EX380" s="2">
        <v>41121</v>
      </c>
      <c r="EY380" s="2">
        <v>41152</v>
      </c>
      <c r="EZ380" s="2">
        <v>41180</v>
      </c>
      <c r="FA380" s="2">
        <v>41213</v>
      </c>
      <c r="FB380" s="2">
        <v>41243</v>
      </c>
      <c r="FC380" s="2">
        <v>41274</v>
      </c>
      <c r="FD380" s="2">
        <v>41305</v>
      </c>
      <c r="FE380" s="2">
        <v>41333</v>
      </c>
      <c r="FF380" s="2">
        <v>41362</v>
      </c>
      <c r="FG380" s="2">
        <v>41394</v>
      </c>
      <c r="FH380" s="2">
        <v>41425</v>
      </c>
      <c r="FI380" s="2">
        <v>41453</v>
      </c>
      <c r="FJ380" s="2">
        <v>41486</v>
      </c>
      <c r="FK380" s="2">
        <v>41516</v>
      </c>
      <c r="FL380" s="2">
        <v>41547</v>
      </c>
      <c r="FM380" s="2">
        <v>41578</v>
      </c>
      <c r="FN380" s="2">
        <v>41607</v>
      </c>
      <c r="FO380" s="2">
        <v>41639</v>
      </c>
      <c r="FP380" s="2">
        <v>41670</v>
      </c>
      <c r="FQ380" s="2">
        <v>41698</v>
      </c>
      <c r="FR380" s="2">
        <v>41729</v>
      </c>
      <c r="FS380" s="2">
        <v>41759</v>
      </c>
      <c r="FT380" s="2">
        <v>41789</v>
      </c>
      <c r="FU380" s="2">
        <v>41820</v>
      </c>
      <c r="FV380" s="2">
        <v>41851</v>
      </c>
      <c r="FW380" s="2">
        <v>41880</v>
      </c>
      <c r="FX380" s="2">
        <v>41912</v>
      </c>
      <c r="FY380" s="2">
        <v>41943</v>
      </c>
      <c r="FZ380" s="2">
        <v>41971</v>
      </c>
      <c r="GA380" s="2">
        <v>42004</v>
      </c>
      <c r="GB380" s="2">
        <v>42034</v>
      </c>
      <c r="GC380" s="2">
        <v>42062</v>
      </c>
      <c r="GD380" s="2">
        <v>42094</v>
      </c>
      <c r="GE380" s="2">
        <v>42124</v>
      </c>
      <c r="GF380" s="2">
        <v>42153</v>
      </c>
      <c r="GG380" s="2">
        <v>42185</v>
      </c>
      <c r="GH380" s="2">
        <v>42216</v>
      </c>
      <c r="GI380" s="2">
        <v>42247</v>
      </c>
      <c r="GJ380" s="2">
        <v>42277</v>
      </c>
      <c r="GK380" s="2">
        <v>42307</v>
      </c>
      <c r="GL380" s="2">
        <v>42338</v>
      </c>
      <c r="GM380" s="2">
        <v>42369</v>
      </c>
      <c r="GN380" s="2">
        <v>42398</v>
      </c>
      <c r="GO380" s="2">
        <v>42429</v>
      </c>
      <c r="GP380" s="2">
        <v>42460</v>
      </c>
      <c r="GQ380" s="2">
        <v>42489</v>
      </c>
      <c r="GR380" s="2">
        <v>42521</v>
      </c>
      <c r="GS380" s="2">
        <v>42551</v>
      </c>
      <c r="GT380" s="2">
        <v>42580</v>
      </c>
      <c r="GU380" s="2">
        <v>42613</v>
      </c>
      <c r="GV380" s="2">
        <v>42643</v>
      </c>
      <c r="GW380" s="2">
        <v>42674</v>
      </c>
      <c r="GX380" s="2">
        <v>42704</v>
      </c>
      <c r="GY380" s="2">
        <v>42734</v>
      </c>
      <c r="GZ380" s="2">
        <v>42766</v>
      </c>
      <c r="HA380" s="2">
        <v>42794</v>
      </c>
      <c r="HB380" s="2">
        <v>42825</v>
      </c>
      <c r="HC380" s="2">
        <v>42853</v>
      </c>
      <c r="HD380" s="2">
        <v>42886</v>
      </c>
      <c r="HE380" s="2">
        <v>42916</v>
      </c>
      <c r="HF380" s="2">
        <v>42947</v>
      </c>
      <c r="HG380" s="2">
        <v>42978</v>
      </c>
      <c r="HH380" s="2">
        <v>43007</v>
      </c>
      <c r="HI380" s="2">
        <v>43039</v>
      </c>
      <c r="HJ380" s="2">
        <v>43069</v>
      </c>
      <c r="HK380" s="2">
        <v>43098</v>
      </c>
      <c r="HL380" s="2">
        <v>43131</v>
      </c>
      <c r="HM380" s="2">
        <v>43159</v>
      </c>
      <c r="HN380" s="2">
        <v>43189</v>
      </c>
      <c r="HO380" s="2">
        <v>43220</v>
      </c>
      <c r="HP380" s="2">
        <v>43251</v>
      </c>
      <c r="HQ380" s="2">
        <v>43280</v>
      </c>
      <c r="HR380" s="2">
        <v>43312</v>
      </c>
      <c r="HS380" s="2">
        <v>43343</v>
      </c>
      <c r="HT380" s="2">
        <v>43371</v>
      </c>
      <c r="HU380" s="2">
        <v>43404</v>
      </c>
      <c r="HV380" s="2">
        <v>43434</v>
      </c>
      <c r="HW380" s="2">
        <v>43465</v>
      </c>
      <c r="HX380" s="2">
        <v>43496</v>
      </c>
      <c r="HY380" s="2">
        <v>43524</v>
      </c>
      <c r="HZ380" s="2">
        <v>43553</v>
      </c>
      <c r="IA380" s="2">
        <v>43585</v>
      </c>
      <c r="IB380" s="2">
        <v>43616</v>
      </c>
      <c r="IC380" s="2">
        <v>43644</v>
      </c>
      <c r="ID380" s="2">
        <v>43677</v>
      </c>
      <c r="IE380" s="2">
        <v>43707</v>
      </c>
      <c r="IF380" s="2">
        <v>43738</v>
      </c>
      <c r="IG380" s="2">
        <v>43769</v>
      </c>
      <c r="IH380" s="2">
        <v>43798</v>
      </c>
      <c r="II380" s="2">
        <v>43830</v>
      </c>
      <c r="IJ380" s="2">
        <v>43861</v>
      </c>
      <c r="IK380" s="2">
        <v>43889</v>
      </c>
      <c r="IL380" s="2">
        <v>43921</v>
      </c>
      <c r="IM380" s="2">
        <v>43951</v>
      </c>
      <c r="IN380" s="2">
        <v>43980</v>
      </c>
      <c r="IO380" s="2">
        <v>44012</v>
      </c>
      <c r="IP380" s="2">
        <v>44043</v>
      </c>
      <c r="IQ380" s="2">
        <v>44074</v>
      </c>
      <c r="IR380" s="2">
        <v>44104</v>
      </c>
      <c r="IS380" s="2">
        <v>44134</v>
      </c>
      <c r="IT380" s="2">
        <v>44165</v>
      </c>
      <c r="IU380" s="2">
        <v>44196</v>
      </c>
      <c r="IV380" s="2">
        <v>44225</v>
      </c>
      <c r="IW380" s="2">
        <v>44253</v>
      </c>
      <c r="IX380" s="2">
        <v>44286</v>
      </c>
      <c r="IY380" s="2">
        <v>44316</v>
      </c>
      <c r="IZ380" s="2">
        <v>44347</v>
      </c>
      <c r="JA380" s="2">
        <v>44377</v>
      </c>
      <c r="JB380" s="2">
        <v>44407</v>
      </c>
      <c r="JC380" s="2">
        <v>44439</v>
      </c>
      <c r="JD380" s="2">
        <v>44469</v>
      </c>
      <c r="JE380" s="2">
        <v>44498</v>
      </c>
      <c r="JF380" s="2">
        <v>44530</v>
      </c>
      <c r="JG380" s="2">
        <v>44561</v>
      </c>
      <c r="JH380" s="2">
        <v>44592</v>
      </c>
      <c r="JI380" s="2">
        <v>44620</v>
      </c>
      <c r="JJ380" s="2">
        <v>44651</v>
      </c>
      <c r="JK380" s="2">
        <v>44680</v>
      </c>
      <c r="JL380" s="2">
        <v>44712</v>
      </c>
      <c r="JM380" s="2">
        <v>44742</v>
      </c>
      <c r="JN380" s="2">
        <v>44771</v>
      </c>
      <c r="JO380" s="2">
        <v>44804</v>
      </c>
      <c r="JP380" s="2">
        <v>44834</v>
      </c>
      <c r="JQ380" s="2">
        <v>44865</v>
      </c>
    </row>
    <row r="381" spans="1:277" x14ac:dyDescent="0.25">
      <c r="A381" s="4"/>
      <c r="D381" s="3">
        <v>21018400</v>
      </c>
      <c r="E381">
        <v>27113200</v>
      </c>
      <c r="F381">
        <v>23928400</v>
      </c>
      <c r="G381">
        <v>17054400</v>
      </c>
      <c r="H381">
        <v>11859200</v>
      </c>
      <c r="I381">
        <v>19489600</v>
      </c>
      <c r="J381">
        <v>33989600</v>
      </c>
      <c r="K381">
        <v>19199600</v>
      </c>
      <c r="L381">
        <v>16672000</v>
      </c>
      <c r="M381">
        <v>16544000</v>
      </c>
      <c r="N381">
        <v>13522800</v>
      </c>
      <c r="O381">
        <v>24008000</v>
      </c>
      <c r="P381">
        <v>20113600</v>
      </c>
      <c r="Q381">
        <v>18162000</v>
      </c>
      <c r="R381">
        <v>29023200</v>
      </c>
      <c r="S381">
        <v>19245200</v>
      </c>
      <c r="T381">
        <v>20043200</v>
      </c>
      <c r="U381">
        <v>50254800</v>
      </c>
      <c r="V381">
        <v>18451200</v>
      </c>
      <c r="W381">
        <v>17102800</v>
      </c>
      <c r="X381">
        <v>22633600</v>
      </c>
      <c r="Y381">
        <v>25852800</v>
      </c>
      <c r="Z381">
        <v>19730800</v>
      </c>
      <c r="AA381">
        <v>17480800</v>
      </c>
      <c r="AB381">
        <v>22143200</v>
      </c>
      <c r="AC381">
        <v>29086000</v>
      </c>
      <c r="AD381">
        <v>40886800</v>
      </c>
      <c r="AE381">
        <v>54734000</v>
      </c>
      <c r="AF381">
        <v>39146000</v>
      </c>
      <c r="AG381">
        <v>44751600</v>
      </c>
      <c r="AH381">
        <v>47040400</v>
      </c>
      <c r="AI381">
        <v>30805600</v>
      </c>
      <c r="AJ381">
        <v>33947600</v>
      </c>
      <c r="AK381">
        <v>65868000</v>
      </c>
      <c r="AL381">
        <v>38385200</v>
      </c>
      <c r="AM381">
        <v>34541200</v>
      </c>
      <c r="AN381">
        <v>42745600</v>
      </c>
      <c r="AO381">
        <v>30461200</v>
      </c>
      <c r="AP381">
        <v>62013600</v>
      </c>
      <c r="AQ381">
        <v>48441600</v>
      </c>
      <c r="AR381">
        <v>61679200</v>
      </c>
      <c r="AS381">
        <v>78037200</v>
      </c>
      <c r="AT381">
        <v>74127600</v>
      </c>
      <c r="AU381">
        <v>55530800</v>
      </c>
      <c r="AV381">
        <v>59645600</v>
      </c>
      <c r="AW381">
        <v>60639200</v>
      </c>
      <c r="AX381">
        <v>40113200</v>
      </c>
      <c r="AY381">
        <v>33034800</v>
      </c>
      <c r="AZ381">
        <v>40161200</v>
      </c>
      <c r="BA381">
        <v>42375600</v>
      </c>
      <c r="BB381">
        <v>48737600</v>
      </c>
      <c r="BC381">
        <v>66183200</v>
      </c>
      <c r="BD381">
        <v>74518000</v>
      </c>
      <c r="BE381">
        <v>38916400</v>
      </c>
      <c r="BF381">
        <v>73267600</v>
      </c>
      <c r="BG381">
        <v>53227200</v>
      </c>
      <c r="BH381">
        <v>40482800</v>
      </c>
      <c r="BI381">
        <v>62438800</v>
      </c>
      <c r="BJ381">
        <v>43417600</v>
      </c>
      <c r="BK381">
        <v>42727200</v>
      </c>
      <c r="BL381">
        <v>56684800</v>
      </c>
      <c r="BM381">
        <v>72022000</v>
      </c>
      <c r="BN381">
        <v>47164000</v>
      </c>
      <c r="BO381">
        <v>87854000</v>
      </c>
      <c r="BP381">
        <v>61288400</v>
      </c>
      <c r="BQ381">
        <v>57844800</v>
      </c>
      <c r="BR381">
        <v>52430400</v>
      </c>
      <c r="BS381">
        <v>39508400</v>
      </c>
      <c r="BT381">
        <v>41006000</v>
      </c>
      <c r="BU381">
        <v>47439600</v>
      </c>
      <c r="BV381">
        <v>39159200</v>
      </c>
      <c r="BW381">
        <v>54063200</v>
      </c>
      <c r="BX381">
        <v>56483200</v>
      </c>
      <c r="BY381">
        <v>48379600</v>
      </c>
      <c r="BZ381">
        <v>53613200</v>
      </c>
      <c r="CA381">
        <v>55778000</v>
      </c>
      <c r="CB381">
        <v>95844000</v>
      </c>
      <c r="CC381">
        <v>84518800</v>
      </c>
      <c r="CD381">
        <v>66554400</v>
      </c>
      <c r="CE381">
        <v>73468000</v>
      </c>
      <c r="CF381">
        <v>61809200</v>
      </c>
      <c r="CG381">
        <v>89753600</v>
      </c>
      <c r="CH381">
        <v>69660400</v>
      </c>
      <c r="CI381">
        <v>34958400</v>
      </c>
      <c r="CJ381">
        <v>60096400</v>
      </c>
      <c r="CK381">
        <v>54862000</v>
      </c>
      <c r="CL381">
        <v>58182400</v>
      </c>
      <c r="CM381">
        <v>66581200</v>
      </c>
      <c r="CN381">
        <v>46456400</v>
      </c>
      <c r="CO381">
        <v>48606600</v>
      </c>
      <c r="CP381">
        <v>52039400</v>
      </c>
      <c r="CQ381">
        <v>55601200</v>
      </c>
      <c r="CR381">
        <v>28831200</v>
      </c>
      <c r="CS381">
        <v>37491200</v>
      </c>
      <c r="CT381">
        <v>28434600</v>
      </c>
      <c r="CU381">
        <v>21773000</v>
      </c>
      <c r="CV381">
        <v>32767100</v>
      </c>
      <c r="CW381">
        <v>23699100</v>
      </c>
      <c r="CX381">
        <v>21236400</v>
      </c>
      <c r="CY381">
        <v>18750400</v>
      </c>
      <c r="CZ381">
        <v>20129500</v>
      </c>
      <c r="DA381">
        <v>17805600</v>
      </c>
      <c r="DB381">
        <v>21675300</v>
      </c>
      <c r="DC381">
        <v>14524500</v>
      </c>
      <c r="DD381">
        <v>25998500</v>
      </c>
      <c r="DE381">
        <v>32532800</v>
      </c>
      <c r="DF381">
        <v>24539400</v>
      </c>
      <c r="DG381">
        <v>19389700</v>
      </c>
      <c r="DH381">
        <v>18330600</v>
      </c>
      <c r="DI381">
        <v>19423100</v>
      </c>
      <c r="DJ381">
        <v>23748400</v>
      </c>
      <c r="DK381">
        <v>18256100</v>
      </c>
      <c r="DL381">
        <v>22731300</v>
      </c>
      <c r="DM381">
        <v>14531000</v>
      </c>
      <c r="DN381">
        <v>14310200</v>
      </c>
      <c r="DO381">
        <v>15823300</v>
      </c>
      <c r="DP381">
        <v>21294000</v>
      </c>
      <c r="DQ381">
        <v>20784100</v>
      </c>
      <c r="DR381">
        <v>13376700</v>
      </c>
      <c r="DS381">
        <v>16258500</v>
      </c>
      <c r="DT381">
        <v>14281000</v>
      </c>
      <c r="DU381">
        <v>16870700</v>
      </c>
      <c r="DV381">
        <v>18197800</v>
      </c>
      <c r="DW381">
        <v>17585500</v>
      </c>
      <c r="DX381">
        <v>25160600</v>
      </c>
      <c r="DY381">
        <v>21522600</v>
      </c>
      <c r="DZ381">
        <v>25073200</v>
      </c>
      <c r="EA381">
        <v>16931300</v>
      </c>
      <c r="EB381">
        <v>17671197</v>
      </c>
      <c r="EC381">
        <v>16404684</v>
      </c>
      <c r="ED381">
        <v>13122288</v>
      </c>
      <c r="EE381">
        <v>10344779</v>
      </c>
      <c r="EF381">
        <v>10641035</v>
      </c>
      <c r="EG381">
        <v>11666362</v>
      </c>
      <c r="EH381">
        <v>13652778</v>
      </c>
      <c r="EI381">
        <v>10568221</v>
      </c>
      <c r="EJ381">
        <v>13315468</v>
      </c>
      <c r="EK381">
        <v>20355833</v>
      </c>
      <c r="EL381">
        <v>12620554</v>
      </c>
      <c r="EM381">
        <v>21771353</v>
      </c>
      <c r="EN381">
        <v>18741732</v>
      </c>
      <c r="EO381">
        <v>15164638</v>
      </c>
      <c r="EP381">
        <v>11494792</v>
      </c>
      <c r="EQ381">
        <v>10791893</v>
      </c>
      <c r="ER381">
        <v>11542193</v>
      </c>
      <c r="ES381">
        <v>10375884</v>
      </c>
      <c r="ET381">
        <v>11676036</v>
      </c>
      <c r="EU381">
        <v>9945713</v>
      </c>
      <c r="EV381">
        <v>13344742</v>
      </c>
      <c r="EW381">
        <v>14220407</v>
      </c>
      <c r="EX381">
        <v>15567566</v>
      </c>
      <c r="EY381">
        <v>9972448</v>
      </c>
      <c r="EZ381">
        <v>9493605</v>
      </c>
      <c r="FA381">
        <v>11807036</v>
      </c>
      <c r="FB381">
        <v>9484109</v>
      </c>
      <c r="FC381">
        <v>7706909</v>
      </c>
      <c r="FD381">
        <v>7547112</v>
      </c>
      <c r="FE381">
        <v>7031990</v>
      </c>
      <c r="FF381">
        <v>6885300</v>
      </c>
      <c r="FG381">
        <v>8665410</v>
      </c>
      <c r="FH381">
        <v>9538233</v>
      </c>
      <c r="FI381">
        <v>9296362</v>
      </c>
      <c r="FJ381">
        <v>8525492</v>
      </c>
      <c r="FK381">
        <v>7900727</v>
      </c>
      <c r="FL381">
        <v>7010919</v>
      </c>
      <c r="FM381">
        <v>7997267</v>
      </c>
      <c r="FN381">
        <v>5687272</v>
      </c>
      <c r="FO381">
        <v>6055156</v>
      </c>
      <c r="FP381">
        <v>6749019</v>
      </c>
      <c r="FQ381">
        <v>7675962</v>
      </c>
      <c r="FR381">
        <v>5922896</v>
      </c>
      <c r="FS381">
        <v>6190056</v>
      </c>
      <c r="FT381">
        <v>4141662</v>
      </c>
      <c r="FU381">
        <v>5100167</v>
      </c>
      <c r="FV381">
        <v>5528832</v>
      </c>
      <c r="FW381">
        <v>5481699</v>
      </c>
      <c r="FX381">
        <v>6548244</v>
      </c>
      <c r="FY381">
        <v>9897786</v>
      </c>
      <c r="FZ381">
        <v>6459853</v>
      </c>
      <c r="GA381">
        <v>7539773</v>
      </c>
      <c r="GB381">
        <v>7290811</v>
      </c>
      <c r="GC381">
        <v>7721804</v>
      </c>
      <c r="GD381">
        <v>8136767</v>
      </c>
      <c r="GE381">
        <v>7572936</v>
      </c>
      <c r="GF381">
        <v>5992510</v>
      </c>
      <c r="GG381">
        <v>6277619</v>
      </c>
      <c r="GH381">
        <v>6714639</v>
      </c>
      <c r="GI381">
        <v>8226068</v>
      </c>
      <c r="GJ381">
        <v>11176648</v>
      </c>
      <c r="GK381">
        <v>12728442</v>
      </c>
      <c r="GL381">
        <v>10916692</v>
      </c>
      <c r="GM381">
        <v>16617182</v>
      </c>
      <c r="GN381">
        <v>12819485</v>
      </c>
      <c r="GO381">
        <v>14128611</v>
      </c>
      <c r="GP381">
        <v>12088410</v>
      </c>
      <c r="GQ381">
        <v>9245600</v>
      </c>
      <c r="GR381">
        <v>9938555</v>
      </c>
      <c r="GS381">
        <v>11196325</v>
      </c>
      <c r="GT381">
        <v>8634756</v>
      </c>
      <c r="GU381">
        <v>6816833</v>
      </c>
      <c r="GV381">
        <v>7213752</v>
      </c>
      <c r="GW381">
        <v>6131276</v>
      </c>
      <c r="GX381">
        <v>9833933</v>
      </c>
      <c r="GY381">
        <v>8327425</v>
      </c>
      <c r="GZ381">
        <v>6841707</v>
      </c>
      <c r="HA381">
        <v>6182176</v>
      </c>
      <c r="HB381">
        <v>6247591</v>
      </c>
      <c r="HC381">
        <v>6071961</v>
      </c>
      <c r="HD381">
        <v>8774116</v>
      </c>
      <c r="HE381">
        <v>7305421</v>
      </c>
      <c r="HF381">
        <v>5993561</v>
      </c>
      <c r="HG381">
        <v>7799195</v>
      </c>
      <c r="HH381">
        <v>6904597</v>
      </c>
      <c r="HI381">
        <v>6000561</v>
      </c>
      <c r="HJ381">
        <v>7739345</v>
      </c>
      <c r="HK381">
        <v>6663499</v>
      </c>
      <c r="HL381">
        <v>7358094</v>
      </c>
      <c r="HM381">
        <v>8721010</v>
      </c>
      <c r="HN381">
        <v>10036979</v>
      </c>
      <c r="HO381">
        <v>7142262</v>
      </c>
      <c r="HP381">
        <v>7983632</v>
      </c>
      <c r="HQ381">
        <v>6882356</v>
      </c>
      <c r="HR381">
        <v>7272027</v>
      </c>
      <c r="HS381">
        <v>6682001</v>
      </c>
      <c r="HT381">
        <v>6800630</v>
      </c>
      <c r="HU381">
        <v>9250981</v>
      </c>
      <c r="HV381">
        <v>7973153</v>
      </c>
      <c r="HW381">
        <v>8578885</v>
      </c>
      <c r="HX381">
        <v>7783524</v>
      </c>
      <c r="HY381">
        <v>6664221</v>
      </c>
      <c r="HZ381">
        <v>8743027</v>
      </c>
      <c r="IA381">
        <v>5683016</v>
      </c>
      <c r="IB381">
        <v>6722801</v>
      </c>
      <c r="IC381">
        <v>7055586</v>
      </c>
      <c r="ID381">
        <v>6045550</v>
      </c>
      <c r="IE381">
        <v>10840789</v>
      </c>
      <c r="IF381">
        <v>9195456</v>
      </c>
      <c r="IG381">
        <v>6783935</v>
      </c>
      <c r="IH381">
        <v>6311143</v>
      </c>
      <c r="II381">
        <v>7700111</v>
      </c>
      <c r="IJ381">
        <v>8688351</v>
      </c>
      <c r="IK381">
        <v>7985122</v>
      </c>
      <c r="IL381">
        <v>12149593</v>
      </c>
      <c r="IM381">
        <v>6869230</v>
      </c>
      <c r="IN381">
        <v>6667540</v>
      </c>
      <c r="IO381">
        <v>8478881</v>
      </c>
      <c r="IP381">
        <v>5656585</v>
      </c>
      <c r="IQ381">
        <v>4601734</v>
      </c>
      <c r="IR381">
        <v>6629995</v>
      </c>
      <c r="IS381">
        <v>6285112</v>
      </c>
      <c r="IT381">
        <v>7278833</v>
      </c>
      <c r="IU381">
        <v>8060545</v>
      </c>
      <c r="IV381">
        <v>7997404</v>
      </c>
      <c r="IW381">
        <v>6957209</v>
      </c>
      <c r="IX381">
        <v>8626336</v>
      </c>
      <c r="IY381">
        <v>6685897</v>
      </c>
      <c r="IZ381">
        <v>7025963</v>
      </c>
      <c r="JA381">
        <v>6621937</v>
      </c>
      <c r="JB381">
        <v>6144283</v>
      </c>
      <c r="JC381">
        <v>6617494</v>
      </c>
      <c r="JD381">
        <v>7222511</v>
      </c>
      <c r="JE381">
        <v>6202986</v>
      </c>
      <c r="JF381">
        <v>6740070</v>
      </c>
      <c r="JG381">
        <v>7289647</v>
      </c>
      <c r="JH381">
        <v>7246042</v>
      </c>
      <c r="JI381">
        <v>7302580</v>
      </c>
      <c r="JJ381">
        <v>9176425</v>
      </c>
      <c r="JK381">
        <v>6676899</v>
      </c>
      <c r="JL381">
        <v>6682087</v>
      </c>
      <c r="JM381">
        <v>6583023</v>
      </c>
      <c r="JN381">
        <v>6633568</v>
      </c>
      <c r="JO381">
        <v>5491048</v>
      </c>
      <c r="JP381">
        <v>5479484</v>
      </c>
      <c r="JQ381">
        <v>5770587</v>
      </c>
    </row>
    <row r="382" spans="1:277" x14ac:dyDescent="0.25">
      <c r="A382" s="1" t="s">
        <v>192</v>
      </c>
      <c r="B382" t="s">
        <v>1157</v>
      </c>
      <c r="C382" t="s">
        <v>1199</v>
      </c>
      <c r="D382" s="2">
        <f>_xll.BDH(A382, "volume", B382, C382, "Direction", "H", "Period", "M","cols=274;rows=2")</f>
        <v>36556</v>
      </c>
      <c r="E382" s="2">
        <v>36585</v>
      </c>
      <c r="F382" s="2">
        <v>36616</v>
      </c>
      <c r="G382" s="2">
        <v>36644</v>
      </c>
      <c r="H382" s="2">
        <v>36677</v>
      </c>
      <c r="I382" s="2">
        <v>36707</v>
      </c>
      <c r="J382" s="2">
        <v>36738</v>
      </c>
      <c r="K382" s="2">
        <v>36769</v>
      </c>
      <c r="L382" s="2">
        <v>36798</v>
      </c>
      <c r="M382" s="2">
        <v>36830</v>
      </c>
      <c r="N382" s="2">
        <v>36860</v>
      </c>
      <c r="O382" s="2">
        <v>36889</v>
      </c>
      <c r="P382" s="2">
        <v>36922</v>
      </c>
      <c r="Q382" s="2">
        <v>36950</v>
      </c>
      <c r="R382" s="2">
        <v>36980</v>
      </c>
      <c r="S382" s="2">
        <v>37011</v>
      </c>
      <c r="T382" s="2">
        <v>37042</v>
      </c>
      <c r="U382" s="2">
        <v>37071</v>
      </c>
      <c r="V382" s="2">
        <v>37103</v>
      </c>
      <c r="W382" s="2">
        <v>37134</v>
      </c>
      <c r="X382" s="2">
        <v>37162</v>
      </c>
      <c r="Y382" s="2">
        <v>37195</v>
      </c>
      <c r="Z382" s="2">
        <v>37225</v>
      </c>
      <c r="AA382" s="2">
        <v>37256</v>
      </c>
      <c r="AB382" s="2">
        <v>37287</v>
      </c>
      <c r="AC382" s="2">
        <v>37315</v>
      </c>
      <c r="AD382" s="2">
        <v>37344</v>
      </c>
      <c r="AE382" s="2">
        <v>37376</v>
      </c>
      <c r="AF382" s="2">
        <v>37407</v>
      </c>
      <c r="AG382" s="2">
        <v>37435</v>
      </c>
      <c r="AH382" s="2">
        <v>37468</v>
      </c>
      <c r="AI382" s="2">
        <v>37498</v>
      </c>
      <c r="AJ382" s="2">
        <v>37529</v>
      </c>
      <c r="AK382" s="2">
        <v>37560</v>
      </c>
      <c r="AL382" s="2">
        <v>37589</v>
      </c>
      <c r="AM382" s="2">
        <v>37621</v>
      </c>
      <c r="AN382" s="2">
        <v>37652</v>
      </c>
      <c r="AO382" s="2">
        <v>37680</v>
      </c>
      <c r="AP382" s="2">
        <v>37711</v>
      </c>
      <c r="AQ382" s="2">
        <v>37741</v>
      </c>
      <c r="AR382" s="2">
        <v>37771</v>
      </c>
      <c r="AS382" s="2">
        <v>37802</v>
      </c>
      <c r="AT382" s="2">
        <v>37833</v>
      </c>
      <c r="AU382" s="2">
        <v>37862</v>
      </c>
      <c r="AV382" s="2">
        <v>37894</v>
      </c>
      <c r="AW382" s="2">
        <v>37925</v>
      </c>
      <c r="AX382" s="2">
        <v>37953</v>
      </c>
      <c r="AY382" s="2">
        <v>37986</v>
      </c>
      <c r="AZ382" s="2">
        <v>38016</v>
      </c>
      <c r="BA382" s="2">
        <v>38044</v>
      </c>
      <c r="BB382" s="2">
        <v>38077</v>
      </c>
      <c r="BC382" s="2">
        <v>38107</v>
      </c>
      <c r="BD382" s="2">
        <v>38138</v>
      </c>
      <c r="BE382" s="2">
        <v>38168</v>
      </c>
      <c r="BF382" s="2">
        <v>38198</v>
      </c>
      <c r="BG382" s="2">
        <v>38230</v>
      </c>
      <c r="BH382" s="2">
        <v>38260</v>
      </c>
      <c r="BI382" s="2">
        <v>38289</v>
      </c>
      <c r="BJ382" s="2">
        <v>38321</v>
      </c>
      <c r="BK382" s="2">
        <v>38352</v>
      </c>
      <c r="BL382" s="2">
        <v>38383</v>
      </c>
      <c r="BM382" s="2">
        <v>38411</v>
      </c>
      <c r="BN382" s="2">
        <v>38442</v>
      </c>
      <c r="BO382" s="2">
        <v>38471</v>
      </c>
      <c r="BP382" s="2">
        <v>38503</v>
      </c>
      <c r="BQ382" s="2">
        <v>38533</v>
      </c>
      <c r="BR382" s="2">
        <v>38562</v>
      </c>
      <c r="BS382" s="2">
        <v>38595</v>
      </c>
      <c r="BT382" s="2">
        <v>38625</v>
      </c>
      <c r="BU382" s="2">
        <v>38656</v>
      </c>
      <c r="BV382" s="2">
        <v>38686</v>
      </c>
      <c r="BW382" s="2">
        <v>38716</v>
      </c>
      <c r="BX382" s="2">
        <v>38748</v>
      </c>
      <c r="BY382" s="2">
        <v>38776</v>
      </c>
      <c r="BZ382" s="2">
        <v>38807</v>
      </c>
      <c r="CA382" s="2">
        <v>38835</v>
      </c>
      <c r="CB382" s="2">
        <v>38868</v>
      </c>
      <c r="CC382" s="2">
        <v>38898</v>
      </c>
      <c r="CD382" s="2">
        <v>38929</v>
      </c>
      <c r="CE382" s="2">
        <v>38960</v>
      </c>
      <c r="CF382" s="2">
        <v>38989</v>
      </c>
      <c r="CG382" s="2">
        <v>39021</v>
      </c>
      <c r="CH382" s="2">
        <v>39051</v>
      </c>
      <c r="CI382" s="2">
        <v>39080</v>
      </c>
      <c r="CJ382" s="2">
        <v>39113</v>
      </c>
      <c r="CK382" s="2">
        <v>39141</v>
      </c>
      <c r="CL382" s="2">
        <v>39171</v>
      </c>
      <c r="CM382" s="2">
        <v>39202</v>
      </c>
      <c r="CN382" s="2">
        <v>39233</v>
      </c>
      <c r="CO382" s="2">
        <v>39262</v>
      </c>
      <c r="CP382" s="2">
        <v>39294</v>
      </c>
      <c r="CQ382" s="2">
        <v>39325</v>
      </c>
      <c r="CR382" s="2">
        <v>39353</v>
      </c>
      <c r="CS382" s="2">
        <v>39386</v>
      </c>
      <c r="CT382" s="2">
        <v>39416</v>
      </c>
      <c r="CU382" s="2">
        <v>39447</v>
      </c>
      <c r="CV382" s="2">
        <v>39478</v>
      </c>
      <c r="CW382" s="2">
        <v>39507</v>
      </c>
      <c r="CX382" s="2">
        <v>39538</v>
      </c>
      <c r="CY382" s="2">
        <v>39568</v>
      </c>
      <c r="CZ382" s="2">
        <v>39598</v>
      </c>
      <c r="DA382" s="2">
        <v>39629</v>
      </c>
      <c r="DB382" s="2">
        <v>39660</v>
      </c>
      <c r="DC382" s="2">
        <v>39689</v>
      </c>
      <c r="DD382" s="2">
        <v>39721</v>
      </c>
      <c r="DE382" s="2">
        <v>39752</v>
      </c>
      <c r="DF382" s="2">
        <v>39780</v>
      </c>
      <c r="DG382" s="2">
        <v>39813</v>
      </c>
      <c r="DH382" s="2">
        <v>39843</v>
      </c>
      <c r="DI382" s="2">
        <v>39871</v>
      </c>
      <c r="DJ382" s="2">
        <v>39903</v>
      </c>
      <c r="DK382" s="2">
        <v>39933</v>
      </c>
      <c r="DL382" s="2">
        <v>39962</v>
      </c>
      <c r="DM382" s="2">
        <v>39994</v>
      </c>
      <c r="DN382" s="2">
        <v>40025</v>
      </c>
      <c r="DO382" s="2">
        <v>40056</v>
      </c>
      <c r="DP382" s="2">
        <v>40086</v>
      </c>
      <c r="DQ382" s="2">
        <v>40116</v>
      </c>
      <c r="DR382" s="2">
        <v>40147</v>
      </c>
      <c r="DS382" s="2">
        <v>40178</v>
      </c>
      <c r="DT382" s="2">
        <v>40207</v>
      </c>
      <c r="DU382" s="2">
        <v>40235</v>
      </c>
      <c r="DV382" s="2">
        <v>40268</v>
      </c>
      <c r="DW382" s="2">
        <v>40298</v>
      </c>
      <c r="DX382" s="2">
        <v>40329</v>
      </c>
      <c r="DY382" s="2">
        <v>40359</v>
      </c>
      <c r="DZ382" s="2">
        <v>40389</v>
      </c>
      <c r="EA382" s="2">
        <v>40421</v>
      </c>
      <c r="EB382" s="2">
        <v>40451</v>
      </c>
      <c r="EC382" s="2">
        <v>40480</v>
      </c>
      <c r="ED382" s="2">
        <v>40512</v>
      </c>
      <c r="EE382" s="2">
        <v>40543</v>
      </c>
      <c r="EF382" s="2">
        <v>40574</v>
      </c>
      <c r="EG382" s="2">
        <v>40602</v>
      </c>
      <c r="EH382" s="2">
        <v>40633</v>
      </c>
      <c r="EI382" s="2">
        <v>40662</v>
      </c>
      <c r="EJ382" s="2">
        <v>40694</v>
      </c>
      <c r="EK382" s="2">
        <v>40724</v>
      </c>
      <c r="EL382" s="2">
        <v>40753</v>
      </c>
      <c r="EM382" s="2">
        <v>40786</v>
      </c>
      <c r="EN382" s="2">
        <v>40816</v>
      </c>
      <c r="EO382" s="2">
        <v>40847</v>
      </c>
      <c r="EP382" s="2">
        <v>40877</v>
      </c>
      <c r="EQ382" s="2">
        <v>40907</v>
      </c>
      <c r="ER382" s="2">
        <v>40939</v>
      </c>
      <c r="ES382" s="2">
        <v>40968</v>
      </c>
      <c r="ET382" s="2">
        <v>40998</v>
      </c>
      <c r="EU382" s="2">
        <v>41029</v>
      </c>
      <c r="EV382" s="2">
        <v>41060</v>
      </c>
      <c r="EW382" s="2">
        <v>41089</v>
      </c>
      <c r="EX382" s="2">
        <v>41121</v>
      </c>
      <c r="EY382" s="2">
        <v>41152</v>
      </c>
      <c r="EZ382" s="2">
        <v>41180</v>
      </c>
      <c r="FA382" s="2">
        <v>41213</v>
      </c>
      <c r="FB382" s="2">
        <v>41243</v>
      </c>
      <c r="FC382" s="2">
        <v>41274</v>
      </c>
      <c r="FD382" s="2">
        <v>41305</v>
      </c>
      <c r="FE382" s="2">
        <v>41333</v>
      </c>
      <c r="FF382" s="2">
        <v>41362</v>
      </c>
      <c r="FG382" s="2">
        <v>41394</v>
      </c>
      <c r="FH382" s="2">
        <v>41425</v>
      </c>
      <c r="FI382" s="2">
        <v>41453</v>
      </c>
      <c r="FJ382" s="2">
        <v>41486</v>
      </c>
      <c r="FK382" s="2">
        <v>41516</v>
      </c>
      <c r="FL382" s="2">
        <v>41547</v>
      </c>
      <c r="FM382" s="2">
        <v>41578</v>
      </c>
      <c r="FN382" s="2">
        <v>41607</v>
      </c>
      <c r="FO382" s="2">
        <v>41639</v>
      </c>
      <c r="FP382" s="2">
        <v>41670</v>
      </c>
      <c r="FQ382" s="2">
        <v>41698</v>
      </c>
      <c r="FR382" s="2">
        <v>41729</v>
      </c>
      <c r="FS382" s="2">
        <v>41759</v>
      </c>
      <c r="FT382" s="2">
        <v>41789</v>
      </c>
      <c r="FU382" s="2">
        <v>41820</v>
      </c>
      <c r="FV382" s="2">
        <v>41851</v>
      </c>
      <c r="FW382" s="2">
        <v>41880</v>
      </c>
      <c r="FX382" s="2">
        <v>41912</v>
      </c>
      <c r="FY382" s="2">
        <v>41943</v>
      </c>
      <c r="FZ382" s="2">
        <v>41971</v>
      </c>
      <c r="GA382" s="2">
        <v>42004</v>
      </c>
      <c r="GB382" s="2">
        <v>42034</v>
      </c>
      <c r="GC382" s="2">
        <v>42062</v>
      </c>
      <c r="GD382" s="2">
        <v>42094</v>
      </c>
      <c r="GE382" s="2">
        <v>42124</v>
      </c>
      <c r="GF382" s="2">
        <v>42153</v>
      </c>
      <c r="GG382" s="2">
        <v>42185</v>
      </c>
      <c r="GH382" s="2">
        <v>42216</v>
      </c>
      <c r="GI382" s="2">
        <v>42247</v>
      </c>
      <c r="GJ382" s="2">
        <v>42277</v>
      </c>
      <c r="GK382" s="2">
        <v>42307</v>
      </c>
      <c r="GL382" s="2">
        <v>42338</v>
      </c>
      <c r="GM382" s="2">
        <v>42369</v>
      </c>
      <c r="GN382" s="2">
        <v>42398</v>
      </c>
      <c r="GO382" s="2">
        <v>42429</v>
      </c>
      <c r="GP382" s="2">
        <v>42460</v>
      </c>
      <c r="GQ382" s="2">
        <v>42489</v>
      </c>
      <c r="GR382" s="2">
        <v>42521</v>
      </c>
      <c r="GS382" s="2">
        <v>42551</v>
      </c>
      <c r="GT382" s="2">
        <v>42580</v>
      </c>
      <c r="GU382" s="2">
        <v>42613</v>
      </c>
      <c r="GV382" s="2">
        <v>42643</v>
      </c>
      <c r="GW382" s="2">
        <v>42674</v>
      </c>
      <c r="GX382" s="2">
        <v>42704</v>
      </c>
      <c r="GY382" s="2">
        <v>42734</v>
      </c>
      <c r="GZ382" s="2">
        <v>42766</v>
      </c>
      <c r="HA382" s="2">
        <v>42794</v>
      </c>
      <c r="HB382" s="2">
        <v>42825</v>
      </c>
      <c r="HC382" s="2">
        <v>42853</v>
      </c>
      <c r="HD382" s="2">
        <v>42886</v>
      </c>
      <c r="HE382" s="2">
        <v>42916</v>
      </c>
      <c r="HF382" s="2">
        <v>42947</v>
      </c>
      <c r="HG382" s="2">
        <v>42978</v>
      </c>
      <c r="HH382" s="2">
        <v>43007</v>
      </c>
      <c r="HI382" s="2">
        <v>43039</v>
      </c>
      <c r="HJ382" s="2">
        <v>43069</v>
      </c>
      <c r="HK382" s="2">
        <v>43098</v>
      </c>
      <c r="HL382" s="2">
        <v>43131</v>
      </c>
      <c r="HM382" s="2">
        <v>43159</v>
      </c>
      <c r="HN382" s="2">
        <v>43189</v>
      </c>
      <c r="HO382" s="2">
        <v>43220</v>
      </c>
      <c r="HP382" s="2">
        <v>43251</v>
      </c>
      <c r="HQ382" s="2">
        <v>43280</v>
      </c>
      <c r="HR382" s="2">
        <v>43312</v>
      </c>
      <c r="HS382" s="2">
        <v>43343</v>
      </c>
      <c r="HT382" s="2">
        <v>43371</v>
      </c>
      <c r="HU382" s="2">
        <v>43404</v>
      </c>
      <c r="HV382" s="2">
        <v>43434</v>
      </c>
      <c r="HW382" s="2">
        <v>43465</v>
      </c>
      <c r="HX382" s="2">
        <v>43496</v>
      </c>
      <c r="HY382" s="2">
        <v>43524</v>
      </c>
      <c r="HZ382" s="2">
        <v>43553</v>
      </c>
      <c r="IA382" s="2">
        <v>43585</v>
      </c>
      <c r="IB382" s="2">
        <v>43616</v>
      </c>
      <c r="IC382" s="2">
        <v>43644</v>
      </c>
      <c r="ID382" s="2">
        <v>43677</v>
      </c>
      <c r="IE382" s="2">
        <v>43707</v>
      </c>
      <c r="IF382" s="2">
        <v>43738</v>
      </c>
      <c r="IG382" s="2">
        <v>43769</v>
      </c>
      <c r="IH382" s="2">
        <v>43798</v>
      </c>
      <c r="II382" s="2">
        <v>43830</v>
      </c>
      <c r="IJ382" s="2">
        <v>43861</v>
      </c>
      <c r="IK382" s="2">
        <v>43889</v>
      </c>
      <c r="IL382" s="2">
        <v>43921</v>
      </c>
      <c r="IM382" s="2">
        <v>43951</v>
      </c>
      <c r="IN382" s="2">
        <v>43980</v>
      </c>
      <c r="IO382" s="2">
        <v>44012</v>
      </c>
      <c r="IP382" s="2">
        <v>44043</v>
      </c>
      <c r="IQ382" s="2">
        <v>44074</v>
      </c>
      <c r="IR382" s="2">
        <v>44104</v>
      </c>
      <c r="IS382" s="2">
        <v>44134</v>
      </c>
      <c r="IT382" s="2">
        <v>44165</v>
      </c>
      <c r="IU382" s="2">
        <v>44196</v>
      </c>
      <c r="IV382" s="2">
        <v>44225</v>
      </c>
      <c r="IW382" s="2">
        <v>44253</v>
      </c>
      <c r="IX382" s="2">
        <v>44286</v>
      </c>
      <c r="IY382" s="2">
        <v>44316</v>
      </c>
      <c r="IZ382" s="2">
        <v>44347</v>
      </c>
      <c r="JA382" s="2">
        <v>44377</v>
      </c>
      <c r="JB382" s="2">
        <v>44407</v>
      </c>
      <c r="JC382" s="2">
        <v>44439</v>
      </c>
      <c r="JD382" s="2">
        <v>44469</v>
      </c>
      <c r="JE382" s="2">
        <v>44498</v>
      </c>
      <c r="JF382" s="2">
        <v>44530</v>
      </c>
      <c r="JG382" s="2">
        <v>44561</v>
      </c>
      <c r="JH382" s="2">
        <v>44592</v>
      </c>
      <c r="JI382" s="2">
        <v>44620</v>
      </c>
      <c r="JJ382" s="2">
        <v>44651</v>
      </c>
      <c r="JK382" s="2">
        <v>44680</v>
      </c>
      <c r="JL382" s="2">
        <v>44712</v>
      </c>
      <c r="JM382" s="2">
        <v>44742</v>
      </c>
      <c r="JN382" s="2">
        <v>44771</v>
      </c>
      <c r="JO382" s="2">
        <v>44804</v>
      </c>
      <c r="JP382" s="2">
        <v>44834</v>
      </c>
      <c r="JQ382" s="2">
        <v>44865</v>
      </c>
    </row>
    <row r="383" spans="1:277" x14ac:dyDescent="0.25">
      <c r="A383" s="4"/>
      <c r="D383" s="3">
        <v>13919500</v>
      </c>
      <c r="E383">
        <v>30962100</v>
      </c>
      <c r="F383">
        <v>19317400</v>
      </c>
      <c r="G383">
        <v>14360600</v>
      </c>
      <c r="H383">
        <v>15157900</v>
      </c>
      <c r="I383">
        <v>12311600</v>
      </c>
      <c r="J383">
        <v>11889800</v>
      </c>
      <c r="K383">
        <v>15656600</v>
      </c>
      <c r="L383">
        <v>12513800</v>
      </c>
      <c r="M383">
        <v>20212700</v>
      </c>
      <c r="N383">
        <v>11663400</v>
      </c>
      <c r="O383">
        <v>9883200</v>
      </c>
      <c r="P383">
        <v>11928500</v>
      </c>
      <c r="Q383">
        <v>14884400</v>
      </c>
      <c r="R383">
        <v>16457900</v>
      </c>
      <c r="S383">
        <v>14784400</v>
      </c>
      <c r="T383">
        <v>13248600</v>
      </c>
      <c r="U383">
        <v>9286700</v>
      </c>
      <c r="V383">
        <v>15544100</v>
      </c>
      <c r="W383">
        <v>21493300</v>
      </c>
      <c r="X383">
        <v>11888600</v>
      </c>
      <c r="Y383">
        <v>18319800</v>
      </c>
      <c r="Z383">
        <v>13949100</v>
      </c>
      <c r="AA383">
        <v>9103500</v>
      </c>
      <c r="AB383">
        <v>11730700</v>
      </c>
      <c r="AC383">
        <v>9104000</v>
      </c>
      <c r="AD383">
        <v>9976300</v>
      </c>
      <c r="AE383">
        <v>16836400</v>
      </c>
      <c r="AF383">
        <v>46432600</v>
      </c>
      <c r="AG383">
        <v>40819800</v>
      </c>
      <c r="AH383">
        <v>36595000</v>
      </c>
      <c r="AI383">
        <v>26015800</v>
      </c>
      <c r="AJ383">
        <v>21507300</v>
      </c>
      <c r="AK383">
        <v>29824700</v>
      </c>
      <c r="AL383">
        <v>20993500</v>
      </c>
      <c r="AM383">
        <v>22585200</v>
      </c>
      <c r="AN383">
        <v>48250000</v>
      </c>
      <c r="AO383">
        <v>31791200</v>
      </c>
      <c r="AP383">
        <v>18057600</v>
      </c>
      <c r="AQ383">
        <v>23328200</v>
      </c>
      <c r="AR383">
        <v>34681800</v>
      </c>
      <c r="AS383">
        <v>23095400</v>
      </c>
      <c r="AT383">
        <v>31580300</v>
      </c>
      <c r="AU383">
        <v>14520000</v>
      </c>
      <c r="AV383">
        <v>18606900</v>
      </c>
      <c r="AW383">
        <v>13026500</v>
      </c>
      <c r="AX383">
        <v>12892300</v>
      </c>
      <c r="AY383">
        <v>34793300</v>
      </c>
      <c r="AZ383">
        <v>15834400</v>
      </c>
      <c r="BA383">
        <v>11521000</v>
      </c>
      <c r="BB383">
        <v>16339500</v>
      </c>
      <c r="BC383">
        <v>11887600</v>
      </c>
      <c r="BD383">
        <v>14642600</v>
      </c>
      <c r="BE383">
        <v>11549700</v>
      </c>
      <c r="BF383">
        <v>10557400</v>
      </c>
      <c r="BG383">
        <v>16034200</v>
      </c>
      <c r="BH383">
        <v>13525000</v>
      </c>
      <c r="BI383">
        <v>33688600</v>
      </c>
      <c r="BJ383">
        <v>24898400</v>
      </c>
      <c r="BK383">
        <v>31077700</v>
      </c>
      <c r="BL383">
        <v>30370500</v>
      </c>
      <c r="BM383">
        <v>36091300</v>
      </c>
      <c r="BN383">
        <v>45553000</v>
      </c>
      <c r="BO383">
        <v>29112700</v>
      </c>
      <c r="BP383">
        <v>27742700</v>
      </c>
      <c r="BQ383">
        <v>43144300</v>
      </c>
      <c r="BR383">
        <v>27934300</v>
      </c>
      <c r="BS383">
        <v>26472500</v>
      </c>
      <c r="BT383">
        <v>19868900</v>
      </c>
      <c r="BU383">
        <v>20484200</v>
      </c>
      <c r="BV383">
        <v>36090600</v>
      </c>
      <c r="BW383">
        <v>42823700</v>
      </c>
      <c r="BX383">
        <v>28816400</v>
      </c>
      <c r="BY383">
        <v>23240700</v>
      </c>
      <c r="BZ383">
        <v>31385700</v>
      </c>
      <c r="CA383">
        <v>26823000</v>
      </c>
      <c r="CB383">
        <v>36398600</v>
      </c>
      <c r="CC383">
        <v>23886400</v>
      </c>
      <c r="CD383">
        <v>18383400</v>
      </c>
      <c r="CE383">
        <v>21146000</v>
      </c>
      <c r="CF383">
        <v>12198400</v>
      </c>
      <c r="CG383">
        <v>17197200</v>
      </c>
      <c r="CH383">
        <v>20434800</v>
      </c>
      <c r="CI383">
        <v>14493200</v>
      </c>
      <c r="CJ383">
        <v>17256900</v>
      </c>
      <c r="CK383">
        <v>25334000</v>
      </c>
      <c r="CL383">
        <v>21610600</v>
      </c>
      <c r="CM383">
        <v>19544900</v>
      </c>
      <c r="CN383">
        <v>27456500</v>
      </c>
      <c r="CO383">
        <v>27497000</v>
      </c>
      <c r="CP383">
        <v>24422600</v>
      </c>
      <c r="CQ383">
        <v>31528200</v>
      </c>
      <c r="CR383">
        <v>16690500</v>
      </c>
      <c r="CS383">
        <v>19812700</v>
      </c>
      <c r="CT383">
        <v>20194600</v>
      </c>
      <c r="CU383">
        <v>13663500</v>
      </c>
      <c r="CV383">
        <v>28560700</v>
      </c>
      <c r="CW383">
        <v>20653000</v>
      </c>
      <c r="CX383">
        <v>28146400</v>
      </c>
      <c r="CY383">
        <v>19015700</v>
      </c>
      <c r="CZ383">
        <v>21773100</v>
      </c>
      <c r="DA383">
        <v>26882700</v>
      </c>
      <c r="DB383">
        <v>25919300</v>
      </c>
      <c r="DC383">
        <v>17093700</v>
      </c>
      <c r="DD383">
        <v>21514700</v>
      </c>
      <c r="DE383">
        <v>32912500</v>
      </c>
      <c r="DF383">
        <v>23502600</v>
      </c>
      <c r="DG383">
        <v>26635900</v>
      </c>
      <c r="DH383">
        <v>23190000</v>
      </c>
      <c r="DI383">
        <v>23295500</v>
      </c>
      <c r="DJ383">
        <v>28383800</v>
      </c>
      <c r="DK383">
        <v>25017700</v>
      </c>
      <c r="DL383">
        <v>20667400</v>
      </c>
      <c r="DM383">
        <v>21866700</v>
      </c>
      <c r="DN383">
        <v>17051500</v>
      </c>
      <c r="DO383">
        <v>16633400</v>
      </c>
      <c r="DP383">
        <v>22709800</v>
      </c>
      <c r="DQ383">
        <v>24115200</v>
      </c>
      <c r="DR383">
        <v>25234900</v>
      </c>
      <c r="DS383">
        <v>20377200</v>
      </c>
      <c r="DT383">
        <v>18570400</v>
      </c>
      <c r="DU383">
        <v>14175700</v>
      </c>
      <c r="DV383">
        <v>15773900</v>
      </c>
      <c r="DW383">
        <v>17444200</v>
      </c>
      <c r="DX383">
        <v>22892600</v>
      </c>
      <c r="DY383">
        <v>16353600</v>
      </c>
      <c r="DZ383">
        <v>17729800</v>
      </c>
      <c r="EA383">
        <v>24529600</v>
      </c>
      <c r="EB383">
        <v>22746679</v>
      </c>
      <c r="EC383">
        <v>26622927</v>
      </c>
      <c r="ED383">
        <v>19762230</v>
      </c>
      <c r="EE383">
        <v>19854226</v>
      </c>
      <c r="EF383">
        <v>13583522</v>
      </c>
      <c r="EG383">
        <v>15970801</v>
      </c>
      <c r="EH383">
        <v>16351988</v>
      </c>
      <c r="EI383">
        <v>16031401</v>
      </c>
      <c r="EJ383">
        <v>15304587</v>
      </c>
      <c r="EK383">
        <v>15099447</v>
      </c>
      <c r="EL383">
        <v>10207680</v>
      </c>
      <c r="EM383">
        <v>25400773</v>
      </c>
      <c r="EN383">
        <v>20011614</v>
      </c>
      <c r="EO383">
        <v>16225309</v>
      </c>
      <c r="EP383">
        <v>15115386</v>
      </c>
      <c r="EQ383">
        <v>12766979</v>
      </c>
      <c r="ER383">
        <v>13714482</v>
      </c>
      <c r="ES383">
        <v>13426788</v>
      </c>
      <c r="ET383">
        <v>16239980</v>
      </c>
      <c r="EU383">
        <v>15134538</v>
      </c>
      <c r="EV383">
        <v>20939733</v>
      </c>
      <c r="EW383">
        <v>14145896</v>
      </c>
      <c r="EX383">
        <v>10841717</v>
      </c>
      <c r="EY383">
        <v>11652085</v>
      </c>
      <c r="EZ383">
        <v>10129831</v>
      </c>
      <c r="FA383">
        <v>8753114</v>
      </c>
      <c r="FB383">
        <v>13177663</v>
      </c>
      <c r="FC383">
        <v>10434242</v>
      </c>
      <c r="FD383">
        <v>9125434</v>
      </c>
      <c r="FE383">
        <v>8253906</v>
      </c>
      <c r="FF383">
        <v>12973060</v>
      </c>
      <c r="FG383">
        <v>9658695</v>
      </c>
      <c r="FH383">
        <v>12072361</v>
      </c>
      <c r="FI383">
        <v>16849856</v>
      </c>
      <c r="FJ383">
        <v>13324885</v>
      </c>
      <c r="FK383">
        <v>11862835</v>
      </c>
      <c r="FL383">
        <v>14657953</v>
      </c>
      <c r="FM383">
        <v>17391584</v>
      </c>
      <c r="FN383">
        <v>13315864</v>
      </c>
      <c r="FO383">
        <v>12221965</v>
      </c>
      <c r="FP383">
        <v>12642336</v>
      </c>
      <c r="FQ383">
        <v>8740201</v>
      </c>
      <c r="FR383">
        <v>10669205</v>
      </c>
      <c r="FS383">
        <v>14717559</v>
      </c>
      <c r="FT383">
        <v>13362208</v>
      </c>
      <c r="FU383">
        <v>13671287</v>
      </c>
      <c r="FV383">
        <v>12195139</v>
      </c>
      <c r="FW383">
        <v>10773162</v>
      </c>
      <c r="FX383">
        <v>12906923</v>
      </c>
      <c r="FY383">
        <v>14510043</v>
      </c>
      <c r="FZ383">
        <v>9253033</v>
      </c>
      <c r="GA383">
        <v>11962892</v>
      </c>
      <c r="GB383">
        <v>12537922</v>
      </c>
      <c r="GC383">
        <v>15611600</v>
      </c>
      <c r="GD383">
        <v>22728447</v>
      </c>
      <c r="GE383">
        <v>16358395</v>
      </c>
      <c r="GF383">
        <v>17855798</v>
      </c>
      <c r="GG383">
        <v>20601260</v>
      </c>
      <c r="GH383">
        <v>17370585</v>
      </c>
      <c r="GI383">
        <v>22398796</v>
      </c>
      <c r="GJ383">
        <v>17553508</v>
      </c>
      <c r="GK383">
        <v>15431381</v>
      </c>
      <c r="GL383">
        <v>14954404</v>
      </c>
      <c r="GM383">
        <v>13924688</v>
      </c>
      <c r="GN383">
        <v>15460002</v>
      </c>
      <c r="GO383">
        <v>19231775</v>
      </c>
      <c r="GP383">
        <v>16295578</v>
      </c>
      <c r="GQ383">
        <v>14786511</v>
      </c>
      <c r="GR383">
        <v>14294758</v>
      </c>
      <c r="GS383">
        <v>15720010</v>
      </c>
      <c r="GT383">
        <v>13657019</v>
      </c>
      <c r="GU383">
        <v>13135848</v>
      </c>
      <c r="GV383">
        <v>13618334</v>
      </c>
      <c r="GW383">
        <v>11674909</v>
      </c>
      <c r="GX383">
        <v>14216277</v>
      </c>
      <c r="GY383">
        <v>12118770</v>
      </c>
      <c r="GZ383">
        <v>10701500</v>
      </c>
      <c r="HA383">
        <v>10870916</v>
      </c>
      <c r="HB383">
        <v>13511423</v>
      </c>
      <c r="HC383">
        <v>10258081</v>
      </c>
      <c r="HD383">
        <v>12268452</v>
      </c>
      <c r="HE383">
        <v>13218084</v>
      </c>
      <c r="HF383">
        <v>11099486</v>
      </c>
      <c r="HG383">
        <v>11324302</v>
      </c>
      <c r="HH383">
        <v>11236611</v>
      </c>
      <c r="HI383">
        <v>12436003</v>
      </c>
      <c r="HJ383">
        <v>13725741</v>
      </c>
      <c r="HK383">
        <v>13262902</v>
      </c>
      <c r="HL383">
        <v>15543850</v>
      </c>
      <c r="HM383">
        <v>21724511</v>
      </c>
      <c r="HN383">
        <v>21957928</v>
      </c>
      <c r="HO383">
        <v>17441090</v>
      </c>
      <c r="HP383">
        <v>16617768</v>
      </c>
      <c r="HQ383">
        <v>19420064</v>
      </c>
      <c r="HR383">
        <v>16170179</v>
      </c>
      <c r="HS383">
        <v>12468686</v>
      </c>
      <c r="HT383">
        <v>11639962</v>
      </c>
      <c r="HU383">
        <v>17707057</v>
      </c>
      <c r="HV383">
        <v>15097939</v>
      </c>
      <c r="HW383">
        <v>18507384</v>
      </c>
      <c r="HX383">
        <v>15592391</v>
      </c>
      <c r="HY383">
        <v>13710615</v>
      </c>
      <c r="HZ383">
        <v>16550165</v>
      </c>
      <c r="IA383">
        <v>14697308</v>
      </c>
      <c r="IB383">
        <v>14315497</v>
      </c>
      <c r="IC383">
        <v>14582558</v>
      </c>
      <c r="ID383">
        <v>11284857</v>
      </c>
      <c r="IE383">
        <v>14838926</v>
      </c>
      <c r="IF383">
        <v>14984110</v>
      </c>
      <c r="IG383">
        <v>14017060</v>
      </c>
      <c r="IH383">
        <v>11422008</v>
      </c>
      <c r="II383">
        <v>10487084</v>
      </c>
      <c r="IJ383">
        <v>13054763</v>
      </c>
      <c r="IK383">
        <v>13572997</v>
      </c>
      <c r="IL383">
        <v>26310443</v>
      </c>
      <c r="IM383">
        <v>13038244</v>
      </c>
      <c r="IN383">
        <v>10810125</v>
      </c>
      <c r="IO383">
        <v>13536890</v>
      </c>
      <c r="IP383">
        <v>10578017</v>
      </c>
      <c r="IQ383">
        <v>8886494</v>
      </c>
      <c r="IR383">
        <v>12814065</v>
      </c>
      <c r="IS383">
        <v>10458904</v>
      </c>
      <c r="IT383">
        <v>11867131</v>
      </c>
      <c r="IU383">
        <v>12407566</v>
      </c>
      <c r="IV383">
        <v>11605266</v>
      </c>
      <c r="IW383">
        <v>10882975</v>
      </c>
      <c r="IX383">
        <v>17065178</v>
      </c>
      <c r="IY383">
        <v>12422278</v>
      </c>
      <c r="IZ383">
        <v>11914507</v>
      </c>
      <c r="JA383">
        <v>18738583</v>
      </c>
      <c r="JB383">
        <v>13136458</v>
      </c>
      <c r="JC383">
        <v>10527861</v>
      </c>
      <c r="JD383">
        <v>12832961</v>
      </c>
      <c r="JE383">
        <v>9579555</v>
      </c>
      <c r="JF383">
        <v>9620719</v>
      </c>
      <c r="JG383">
        <v>10466754</v>
      </c>
      <c r="JH383">
        <v>11426874</v>
      </c>
      <c r="JI383">
        <v>12252265</v>
      </c>
      <c r="JJ383">
        <v>16580246</v>
      </c>
      <c r="JK383">
        <v>12847015</v>
      </c>
      <c r="JL383">
        <v>14417829</v>
      </c>
      <c r="JM383">
        <v>14355061</v>
      </c>
      <c r="JN383">
        <v>10885482</v>
      </c>
      <c r="JO383">
        <v>12105093</v>
      </c>
      <c r="JP383">
        <v>15446895</v>
      </c>
      <c r="JQ383">
        <v>18780451</v>
      </c>
    </row>
    <row r="384" spans="1:277" x14ac:dyDescent="0.25">
      <c r="A384" s="1" t="s">
        <v>193</v>
      </c>
      <c r="B384" t="s">
        <v>1157</v>
      </c>
      <c r="C384" t="s">
        <v>1186</v>
      </c>
      <c r="D384" s="2">
        <f>_xll.BDH(A384, "volume", B384, C384, "Direction", "H", "Period", "M","cols=85;rows=2")</f>
        <v>36556</v>
      </c>
      <c r="E384" s="2">
        <v>36585</v>
      </c>
      <c r="F384" s="2">
        <v>36616</v>
      </c>
      <c r="G384" s="2">
        <v>36644</v>
      </c>
      <c r="H384" s="2">
        <v>36677</v>
      </c>
      <c r="I384" s="2">
        <v>36707</v>
      </c>
      <c r="J384" s="2">
        <v>36738</v>
      </c>
      <c r="K384" s="2">
        <v>36769</v>
      </c>
      <c r="L384" s="2">
        <v>36798</v>
      </c>
      <c r="M384" s="2">
        <v>36830</v>
      </c>
      <c r="N384" s="2">
        <v>36860</v>
      </c>
      <c r="O384" s="2">
        <v>36889</v>
      </c>
      <c r="P384" s="2">
        <v>36922</v>
      </c>
      <c r="Q384" s="2">
        <v>36950</v>
      </c>
      <c r="R384" s="2">
        <v>36980</v>
      </c>
      <c r="S384" s="2">
        <v>37011</v>
      </c>
      <c r="T384" s="2">
        <v>37042</v>
      </c>
      <c r="U384" s="2">
        <v>37071</v>
      </c>
      <c r="V384" s="2">
        <v>37103</v>
      </c>
      <c r="W384" s="2">
        <v>37134</v>
      </c>
      <c r="X384" s="2">
        <v>37162</v>
      </c>
      <c r="Y384" s="2">
        <v>37195</v>
      </c>
      <c r="Z384" s="2">
        <v>37225</v>
      </c>
      <c r="AA384" s="2">
        <v>37256</v>
      </c>
      <c r="AB384" s="2">
        <v>37287</v>
      </c>
      <c r="AC384" s="2">
        <v>37315</v>
      </c>
      <c r="AD384" s="2">
        <v>37344</v>
      </c>
      <c r="AE384" s="2">
        <v>37376</v>
      </c>
      <c r="AF384" s="2">
        <v>37407</v>
      </c>
      <c r="AG384" s="2">
        <v>37435</v>
      </c>
      <c r="AH384" s="2">
        <v>37468</v>
      </c>
      <c r="AI384" s="2">
        <v>37498</v>
      </c>
      <c r="AJ384" s="2">
        <v>37529</v>
      </c>
      <c r="AK384" s="2">
        <v>37560</v>
      </c>
      <c r="AL384" s="2">
        <v>37589</v>
      </c>
      <c r="AM384" s="2">
        <v>37621</v>
      </c>
      <c r="AN384" s="2">
        <v>37652</v>
      </c>
      <c r="AO384" s="2">
        <v>37680</v>
      </c>
      <c r="AP384" s="2">
        <v>37711</v>
      </c>
      <c r="AQ384" s="2">
        <v>37741</v>
      </c>
      <c r="AR384" s="2">
        <v>37771</v>
      </c>
      <c r="AS384" s="2">
        <v>37802</v>
      </c>
      <c r="AT384" s="2">
        <v>37833</v>
      </c>
      <c r="AU384" s="2">
        <v>37862</v>
      </c>
      <c r="AV384" s="2">
        <v>37894</v>
      </c>
      <c r="AW384" s="2">
        <v>37925</v>
      </c>
      <c r="AX384" s="2">
        <v>37953</v>
      </c>
      <c r="AY384" s="2">
        <v>37986</v>
      </c>
      <c r="AZ384" s="2">
        <v>38016</v>
      </c>
      <c r="BA384" s="2">
        <v>38044</v>
      </c>
      <c r="BB384" s="2">
        <v>38077</v>
      </c>
      <c r="BC384" s="2">
        <v>38107</v>
      </c>
      <c r="BD384" s="2">
        <v>38138</v>
      </c>
      <c r="BE384" s="2">
        <v>38168</v>
      </c>
      <c r="BF384" s="2">
        <v>38198</v>
      </c>
      <c r="BG384" s="2">
        <v>38230</v>
      </c>
      <c r="BH384" s="2">
        <v>38260</v>
      </c>
      <c r="BI384" s="2">
        <v>38289</v>
      </c>
      <c r="BJ384" s="2">
        <v>38321</v>
      </c>
      <c r="BK384" s="2">
        <v>38352</v>
      </c>
      <c r="BL384" s="2">
        <v>38383</v>
      </c>
      <c r="BM384" s="2">
        <v>38411</v>
      </c>
      <c r="BN384" s="2">
        <v>38442</v>
      </c>
      <c r="BO384" s="2">
        <v>38471</v>
      </c>
      <c r="BP384" s="2">
        <v>38503</v>
      </c>
      <c r="BQ384" s="2">
        <v>38533</v>
      </c>
      <c r="BR384" s="2">
        <v>38562</v>
      </c>
      <c r="BS384" s="2">
        <v>38595</v>
      </c>
      <c r="BT384" s="2">
        <v>38625</v>
      </c>
      <c r="BU384" s="2">
        <v>38656</v>
      </c>
      <c r="BV384" s="2">
        <v>38686</v>
      </c>
      <c r="BW384" s="2">
        <v>38716</v>
      </c>
      <c r="BX384" s="2">
        <v>38748</v>
      </c>
      <c r="BY384" s="2">
        <v>38776</v>
      </c>
      <c r="BZ384" s="2">
        <v>38807</v>
      </c>
      <c r="CA384" s="2">
        <v>38835</v>
      </c>
      <c r="CB384" s="2">
        <v>38868</v>
      </c>
      <c r="CC384" s="2">
        <v>38898</v>
      </c>
      <c r="CD384" s="2">
        <v>38929</v>
      </c>
      <c r="CE384" s="2">
        <v>38960</v>
      </c>
      <c r="CF384" s="2">
        <v>38989</v>
      </c>
      <c r="CG384" s="2">
        <v>39021</v>
      </c>
      <c r="CH384" s="2">
        <v>39051</v>
      </c>
      <c r="CI384" s="2">
        <v>39080</v>
      </c>
      <c r="CJ384" s="2">
        <v>39113</v>
      </c>
    </row>
    <row r="385" spans="1:277" x14ac:dyDescent="0.25">
      <c r="A385" s="4"/>
      <c r="D385" s="3">
        <v>43323200</v>
      </c>
      <c r="E385">
        <v>48620400</v>
      </c>
      <c r="F385">
        <v>68590400</v>
      </c>
      <c r="G385">
        <v>53267600</v>
      </c>
      <c r="H385">
        <v>55885000</v>
      </c>
      <c r="I385">
        <v>47959200</v>
      </c>
      <c r="J385">
        <v>33104600</v>
      </c>
      <c r="K385">
        <v>60226700</v>
      </c>
      <c r="L385">
        <v>39663700</v>
      </c>
      <c r="M385">
        <v>56343300</v>
      </c>
      <c r="N385">
        <v>59207200</v>
      </c>
      <c r="O385">
        <v>78899000</v>
      </c>
      <c r="P385">
        <v>88250800</v>
      </c>
      <c r="Q385">
        <v>117549300</v>
      </c>
      <c r="R385">
        <v>165466400</v>
      </c>
      <c r="S385">
        <v>115110500</v>
      </c>
      <c r="T385">
        <v>121520900</v>
      </c>
      <c r="U385">
        <v>105353700</v>
      </c>
      <c r="V385">
        <v>205464300</v>
      </c>
      <c r="W385">
        <v>107332600</v>
      </c>
      <c r="X385">
        <v>90449600</v>
      </c>
      <c r="Y385">
        <v>177965300</v>
      </c>
      <c r="Z385">
        <v>96031100</v>
      </c>
      <c r="AA385">
        <v>97459000</v>
      </c>
      <c r="AB385">
        <v>126095300</v>
      </c>
      <c r="AC385">
        <v>100550700</v>
      </c>
      <c r="AD385">
        <v>192640400</v>
      </c>
      <c r="AE385">
        <v>71092400</v>
      </c>
      <c r="AF385">
        <v>68056800</v>
      </c>
      <c r="AG385">
        <v>75380200</v>
      </c>
      <c r="AH385">
        <v>68832500</v>
      </c>
      <c r="AI385">
        <v>41757000</v>
      </c>
      <c r="AJ385">
        <v>43503600</v>
      </c>
      <c r="AK385">
        <v>38308500</v>
      </c>
      <c r="AL385">
        <v>66322000</v>
      </c>
      <c r="AM385">
        <v>49189000</v>
      </c>
      <c r="AN385">
        <v>40876500</v>
      </c>
      <c r="AO385">
        <v>33532700</v>
      </c>
      <c r="AP385">
        <v>58922400</v>
      </c>
      <c r="AQ385">
        <v>32495700</v>
      </c>
      <c r="AR385">
        <v>60803400</v>
      </c>
      <c r="AS385">
        <v>56512400</v>
      </c>
      <c r="AT385">
        <v>35493300</v>
      </c>
      <c r="AU385">
        <v>26718800</v>
      </c>
      <c r="AV385">
        <v>44532700</v>
      </c>
      <c r="AW385">
        <v>38793600</v>
      </c>
      <c r="AX385">
        <v>22815242</v>
      </c>
      <c r="AY385">
        <v>29210481</v>
      </c>
      <c r="AZ385">
        <v>38985639</v>
      </c>
      <c r="BA385">
        <v>31932913</v>
      </c>
      <c r="BB385">
        <v>39378606</v>
      </c>
      <c r="BC385">
        <v>24283507</v>
      </c>
      <c r="BD385">
        <v>29558922</v>
      </c>
      <c r="BE385">
        <v>26743801</v>
      </c>
      <c r="BF385">
        <v>22140256</v>
      </c>
      <c r="BG385">
        <v>15414698</v>
      </c>
      <c r="BH385">
        <v>26097715</v>
      </c>
      <c r="BI385">
        <v>23583136</v>
      </c>
      <c r="BJ385">
        <v>24172578</v>
      </c>
      <c r="BK385">
        <v>32093480</v>
      </c>
      <c r="BL385">
        <v>25400785</v>
      </c>
      <c r="BM385">
        <v>18867239</v>
      </c>
      <c r="BN385">
        <v>34604014</v>
      </c>
      <c r="BO385">
        <v>24199001</v>
      </c>
      <c r="BP385">
        <v>22021673</v>
      </c>
      <c r="BQ385">
        <v>27356538</v>
      </c>
      <c r="BR385">
        <v>14844603</v>
      </c>
      <c r="BS385">
        <v>22483349</v>
      </c>
      <c r="BT385">
        <v>26683980</v>
      </c>
      <c r="BU385">
        <v>16980506</v>
      </c>
      <c r="BV385">
        <v>16113517</v>
      </c>
      <c r="BW385">
        <v>20950833</v>
      </c>
      <c r="BX385">
        <v>23014915</v>
      </c>
      <c r="BY385">
        <v>27196749</v>
      </c>
      <c r="BZ385">
        <v>103860151</v>
      </c>
      <c r="CA385">
        <v>48792135</v>
      </c>
      <c r="CB385">
        <v>58039969</v>
      </c>
      <c r="CC385">
        <v>59695497</v>
      </c>
      <c r="CD385">
        <v>45708331</v>
      </c>
      <c r="CE385">
        <v>22968335</v>
      </c>
      <c r="CF385">
        <v>38935247</v>
      </c>
      <c r="CG385">
        <v>23866982</v>
      </c>
      <c r="CH385">
        <v>66220830</v>
      </c>
      <c r="CI385">
        <v>29615022</v>
      </c>
      <c r="CJ385">
        <v>62991166</v>
      </c>
    </row>
    <row r="386" spans="1:277" x14ac:dyDescent="0.25">
      <c r="A386" s="1" t="s">
        <v>194</v>
      </c>
      <c r="B386" t="s">
        <v>1157</v>
      </c>
      <c r="C386" t="s">
        <v>1190</v>
      </c>
      <c r="D386" s="2">
        <f>_xll.BDH(A386, "volume", B386, C386, "Direction", "H", "Period", "M","cols=32;rows=2")</f>
        <v>36556</v>
      </c>
      <c r="E386" s="2">
        <v>36585</v>
      </c>
      <c r="F386" s="2">
        <v>36616</v>
      </c>
      <c r="G386" s="2">
        <v>36644</v>
      </c>
      <c r="H386" s="2">
        <v>36677</v>
      </c>
      <c r="I386" s="2">
        <v>36707</v>
      </c>
      <c r="J386" s="2">
        <v>36738</v>
      </c>
      <c r="K386" s="2">
        <v>36769</v>
      </c>
      <c r="L386" s="2">
        <v>36798</v>
      </c>
      <c r="M386" s="2">
        <v>36830</v>
      </c>
      <c r="N386" s="2">
        <v>36860</v>
      </c>
      <c r="O386" s="2">
        <v>36889</v>
      </c>
      <c r="P386" s="2">
        <v>36922</v>
      </c>
      <c r="Q386" s="2">
        <v>36950</v>
      </c>
      <c r="R386" s="2">
        <v>36980</v>
      </c>
      <c r="S386" s="2">
        <v>37011</v>
      </c>
      <c r="T386" s="2">
        <v>37042</v>
      </c>
      <c r="U386" s="2">
        <v>37071</v>
      </c>
      <c r="V386" s="2">
        <v>37103</v>
      </c>
      <c r="W386" s="2">
        <v>37134</v>
      </c>
      <c r="X386" s="2">
        <v>37162</v>
      </c>
      <c r="Y386" s="2">
        <v>37195</v>
      </c>
      <c r="Z386" s="2">
        <v>37225</v>
      </c>
      <c r="AA386" s="2">
        <v>37256</v>
      </c>
      <c r="AB386" s="2">
        <v>37287</v>
      </c>
      <c r="AC386" s="2">
        <v>37315</v>
      </c>
      <c r="AD386" s="2">
        <v>37344</v>
      </c>
      <c r="AE386" s="2">
        <v>37376</v>
      </c>
      <c r="AF386" s="2">
        <v>37407</v>
      </c>
      <c r="AG386" s="2">
        <v>37435</v>
      </c>
      <c r="AH386" s="2">
        <v>37468</v>
      </c>
      <c r="AI386" s="2">
        <v>37498</v>
      </c>
    </row>
    <row r="387" spans="1:277" x14ac:dyDescent="0.25">
      <c r="A387" s="4"/>
      <c r="D387" s="3">
        <v>32436700</v>
      </c>
      <c r="E387">
        <v>34309400</v>
      </c>
      <c r="F387">
        <v>50226700</v>
      </c>
      <c r="G387">
        <v>104919500</v>
      </c>
      <c r="H387">
        <v>78944700</v>
      </c>
      <c r="I387">
        <v>132215000</v>
      </c>
      <c r="J387">
        <v>78067500</v>
      </c>
      <c r="K387">
        <v>52207200</v>
      </c>
      <c r="L387">
        <v>45910200</v>
      </c>
      <c r="M387">
        <v>53959600</v>
      </c>
      <c r="N387">
        <v>41349400</v>
      </c>
      <c r="O387">
        <v>70195000</v>
      </c>
      <c r="P387">
        <v>87202500</v>
      </c>
      <c r="Q387">
        <v>59725500</v>
      </c>
      <c r="R387">
        <v>56179900</v>
      </c>
      <c r="S387">
        <v>53504100</v>
      </c>
      <c r="T387">
        <v>48387800</v>
      </c>
      <c r="U387">
        <v>38121500</v>
      </c>
      <c r="V387">
        <v>42084000</v>
      </c>
      <c r="W387">
        <v>82621100</v>
      </c>
      <c r="X387">
        <v>53975500</v>
      </c>
      <c r="Y387">
        <v>111837500</v>
      </c>
      <c r="Z387">
        <v>92948900</v>
      </c>
      <c r="AA387">
        <v>57291500</v>
      </c>
      <c r="AB387">
        <v>62481000</v>
      </c>
      <c r="AC387">
        <v>22147100</v>
      </c>
      <c r="AD387">
        <v>80018700</v>
      </c>
      <c r="AE387">
        <v>50575500</v>
      </c>
      <c r="AF387">
        <v>35739100</v>
      </c>
      <c r="AG387">
        <v>56936700</v>
      </c>
      <c r="AH387">
        <v>96542200</v>
      </c>
      <c r="AI387">
        <v>32923900</v>
      </c>
    </row>
    <row r="388" spans="1:277" x14ac:dyDescent="0.25">
      <c r="A388" s="1" t="s">
        <v>195</v>
      </c>
      <c r="B388" t="s">
        <v>1157</v>
      </c>
      <c r="C388" t="s">
        <v>1199</v>
      </c>
      <c r="D388" s="2">
        <f>_xll.BDH(A388, "volume", B388, C388, "Direction", "H", "Period", "M","cols=274;rows=2")</f>
        <v>36556</v>
      </c>
      <c r="E388" s="2">
        <v>36585</v>
      </c>
      <c r="F388" s="2">
        <v>36616</v>
      </c>
      <c r="G388" s="2">
        <v>36644</v>
      </c>
      <c r="H388" s="2">
        <v>36677</v>
      </c>
      <c r="I388" s="2">
        <v>36707</v>
      </c>
      <c r="J388" s="2">
        <v>36738</v>
      </c>
      <c r="K388" s="2">
        <v>36769</v>
      </c>
      <c r="L388" s="2">
        <v>36798</v>
      </c>
      <c r="M388" s="2">
        <v>36830</v>
      </c>
      <c r="N388" s="2">
        <v>36860</v>
      </c>
      <c r="O388" s="2">
        <v>36889</v>
      </c>
      <c r="P388" s="2">
        <v>36922</v>
      </c>
      <c r="Q388" s="2">
        <v>36950</v>
      </c>
      <c r="R388" s="2">
        <v>36980</v>
      </c>
      <c r="S388" s="2">
        <v>37011</v>
      </c>
      <c r="T388" s="2">
        <v>37042</v>
      </c>
      <c r="U388" s="2">
        <v>37071</v>
      </c>
      <c r="V388" s="2">
        <v>37103</v>
      </c>
      <c r="W388" s="2">
        <v>37134</v>
      </c>
      <c r="X388" s="2">
        <v>37162</v>
      </c>
      <c r="Y388" s="2">
        <v>37195</v>
      </c>
      <c r="Z388" s="2">
        <v>37225</v>
      </c>
      <c r="AA388" s="2">
        <v>37256</v>
      </c>
      <c r="AB388" s="2">
        <v>37287</v>
      </c>
      <c r="AC388" s="2">
        <v>37315</v>
      </c>
      <c r="AD388" s="2">
        <v>37344</v>
      </c>
      <c r="AE388" s="2">
        <v>37376</v>
      </c>
      <c r="AF388" s="2">
        <v>37407</v>
      </c>
      <c r="AG388" s="2">
        <v>37435</v>
      </c>
      <c r="AH388" s="2">
        <v>37468</v>
      </c>
      <c r="AI388" s="2">
        <v>37498</v>
      </c>
      <c r="AJ388" s="2">
        <v>37529</v>
      </c>
      <c r="AK388" s="2">
        <v>37560</v>
      </c>
      <c r="AL388" s="2">
        <v>37589</v>
      </c>
      <c r="AM388" s="2">
        <v>37621</v>
      </c>
      <c r="AN388" s="2">
        <v>37652</v>
      </c>
      <c r="AO388" s="2">
        <v>37680</v>
      </c>
      <c r="AP388" s="2">
        <v>37711</v>
      </c>
      <c r="AQ388" s="2">
        <v>37741</v>
      </c>
      <c r="AR388" s="2">
        <v>37771</v>
      </c>
      <c r="AS388" s="2">
        <v>37802</v>
      </c>
      <c r="AT388" s="2">
        <v>37833</v>
      </c>
      <c r="AU388" s="2">
        <v>37862</v>
      </c>
      <c r="AV388" s="2">
        <v>37894</v>
      </c>
      <c r="AW388" s="2">
        <v>37925</v>
      </c>
      <c r="AX388" s="2">
        <v>37953</v>
      </c>
      <c r="AY388" s="2">
        <v>37986</v>
      </c>
      <c r="AZ388" s="2">
        <v>38016</v>
      </c>
      <c r="BA388" s="2">
        <v>38044</v>
      </c>
      <c r="BB388" s="2">
        <v>38077</v>
      </c>
      <c r="BC388" s="2">
        <v>38107</v>
      </c>
      <c r="BD388" s="2">
        <v>38138</v>
      </c>
      <c r="BE388" s="2">
        <v>38168</v>
      </c>
      <c r="BF388" s="2">
        <v>38198</v>
      </c>
      <c r="BG388" s="2">
        <v>38230</v>
      </c>
      <c r="BH388" s="2">
        <v>38260</v>
      </c>
      <c r="BI388" s="2">
        <v>38289</v>
      </c>
      <c r="BJ388" s="2">
        <v>38321</v>
      </c>
      <c r="BK388" s="2">
        <v>38352</v>
      </c>
      <c r="BL388" s="2">
        <v>38383</v>
      </c>
      <c r="BM388" s="2">
        <v>38411</v>
      </c>
      <c r="BN388" s="2">
        <v>38442</v>
      </c>
      <c r="BO388" s="2">
        <v>38471</v>
      </c>
      <c r="BP388" s="2">
        <v>38503</v>
      </c>
      <c r="BQ388" s="2">
        <v>38533</v>
      </c>
      <c r="BR388" s="2">
        <v>38562</v>
      </c>
      <c r="BS388" s="2">
        <v>38595</v>
      </c>
      <c r="BT388" s="2">
        <v>38625</v>
      </c>
      <c r="BU388" s="2">
        <v>38656</v>
      </c>
      <c r="BV388" s="2">
        <v>38686</v>
      </c>
      <c r="BW388" s="2">
        <v>38716</v>
      </c>
      <c r="BX388" s="2">
        <v>38748</v>
      </c>
      <c r="BY388" s="2">
        <v>38776</v>
      </c>
      <c r="BZ388" s="2">
        <v>38807</v>
      </c>
      <c r="CA388" s="2">
        <v>38835</v>
      </c>
      <c r="CB388" s="2">
        <v>38868</v>
      </c>
      <c r="CC388" s="2">
        <v>38898</v>
      </c>
      <c r="CD388" s="2">
        <v>38929</v>
      </c>
      <c r="CE388" s="2">
        <v>38960</v>
      </c>
      <c r="CF388" s="2">
        <v>38989</v>
      </c>
      <c r="CG388" s="2">
        <v>39021</v>
      </c>
      <c r="CH388" s="2">
        <v>39051</v>
      </c>
      <c r="CI388" s="2">
        <v>39080</v>
      </c>
      <c r="CJ388" s="2">
        <v>39113</v>
      </c>
      <c r="CK388" s="2">
        <v>39141</v>
      </c>
      <c r="CL388" s="2">
        <v>39171</v>
      </c>
      <c r="CM388" s="2">
        <v>39202</v>
      </c>
      <c r="CN388" s="2">
        <v>39233</v>
      </c>
      <c r="CO388" s="2">
        <v>39262</v>
      </c>
      <c r="CP388" s="2">
        <v>39294</v>
      </c>
      <c r="CQ388" s="2">
        <v>39325</v>
      </c>
      <c r="CR388" s="2">
        <v>39353</v>
      </c>
      <c r="CS388" s="2">
        <v>39386</v>
      </c>
      <c r="CT388" s="2">
        <v>39416</v>
      </c>
      <c r="CU388" s="2">
        <v>39447</v>
      </c>
      <c r="CV388" s="2">
        <v>39478</v>
      </c>
      <c r="CW388" s="2">
        <v>39507</v>
      </c>
      <c r="CX388" s="2">
        <v>39538</v>
      </c>
      <c r="CY388" s="2">
        <v>39568</v>
      </c>
      <c r="CZ388" s="2">
        <v>39598</v>
      </c>
      <c r="DA388" s="2">
        <v>39629</v>
      </c>
      <c r="DB388" s="2">
        <v>39660</v>
      </c>
      <c r="DC388" s="2">
        <v>39689</v>
      </c>
      <c r="DD388" s="2">
        <v>39721</v>
      </c>
      <c r="DE388" s="2">
        <v>39752</v>
      </c>
      <c r="DF388" s="2">
        <v>39780</v>
      </c>
      <c r="DG388" s="2">
        <v>39813</v>
      </c>
      <c r="DH388" s="2">
        <v>39843</v>
      </c>
      <c r="DI388" s="2">
        <v>39871</v>
      </c>
      <c r="DJ388" s="2">
        <v>39903</v>
      </c>
      <c r="DK388" s="2">
        <v>39933</v>
      </c>
      <c r="DL388" s="2">
        <v>39962</v>
      </c>
      <c r="DM388" s="2">
        <v>39994</v>
      </c>
      <c r="DN388" s="2">
        <v>40025</v>
      </c>
      <c r="DO388" s="2">
        <v>40056</v>
      </c>
      <c r="DP388" s="2">
        <v>40086</v>
      </c>
      <c r="DQ388" s="2">
        <v>40116</v>
      </c>
      <c r="DR388" s="2">
        <v>40147</v>
      </c>
      <c r="DS388" s="2">
        <v>40178</v>
      </c>
      <c r="DT388" s="2">
        <v>40207</v>
      </c>
      <c r="DU388" s="2">
        <v>40235</v>
      </c>
      <c r="DV388" s="2">
        <v>40268</v>
      </c>
      <c r="DW388" s="2">
        <v>40298</v>
      </c>
      <c r="DX388" s="2">
        <v>40329</v>
      </c>
      <c r="DY388" s="2">
        <v>40359</v>
      </c>
      <c r="DZ388" s="2">
        <v>40389</v>
      </c>
      <c r="EA388" s="2">
        <v>40421</v>
      </c>
      <c r="EB388" s="2">
        <v>40451</v>
      </c>
      <c r="EC388" s="2">
        <v>40480</v>
      </c>
      <c r="ED388" s="2">
        <v>40512</v>
      </c>
      <c r="EE388" s="2">
        <v>40543</v>
      </c>
      <c r="EF388" s="2">
        <v>40574</v>
      </c>
      <c r="EG388" s="2">
        <v>40602</v>
      </c>
      <c r="EH388" s="2">
        <v>40633</v>
      </c>
      <c r="EI388" s="2">
        <v>40662</v>
      </c>
      <c r="EJ388" s="2">
        <v>40694</v>
      </c>
      <c r="EK388" s="2">
        <v>40724</v>
      </c>
      <c r="EL388" s="2">
        <v>40753</v>
      </c>
      <c r="EM388" s="2">
        <v>40786</v>
      </c>
      <c r="EN388" s="2">
        <v>40816</v>
      </c>
      <c r="EO388" s="2">
        <v>40847</v>
      </c>
      <c r="EP388" s="2">
        <v>40877</v>
      </c>
      <c r="EQ388" s="2">
        <v>40907</v>
      </c>
      <c r="ER388" s="2">
        <v>40939</v>
      </c>
      <c r="ES388" s="2">
        <v>40968</v>
      </c>
      <c r="ET388" s="2">
        <v>40998</v>
      </c>
      <c r="EU388" s="2">
        <v>41029</v>
      </c>
      <c r="EV388" s="2">
        <v>41060</v>
      </c>
      <c r="EW388" s="2">
        <v>41089</v>
      </c>
      <c r="EX388" s="2">
        <v>41121</v>
      </c>
      <c r="EY388" s="2">
        <v>41152</v>
      </c>
      <c r="EZ388" s="2">
        <v>41180</v>
      </c>
      <c r="FA388" s="2">
        <v>41213</v>
      </c>
      <c r="FB388" s="2">
        <v>41243</v>
      </c>
      <c r="FC388" s="2">
        <v>41274</v>
      </c>
      <c r="FD388" s="2">
        <v>41305</v>
      </c>
      <c r="FE388" s="2">
        <v>41333</v>
      </c>
      <c r="FF388" s="2">
        <v>41362</v>
      </c>
      <c r="FG388" s="2">
        <v>41394</v>
      </c>
      <c r="FH388" s="2">
        <v>41425</v>
      </c>
      <c r="FI388" s="2">
        <v>41453</v>
      </c>
      <c r="FJ388" s="2">
        <v>41486</v>
      </c>
      <c r="FK388" s="2">
        <v>41516</v>
      </c>
      <c r="FL388" s="2">
        <v>41547</v>
      </c>
      <c r="FM388" s="2">
        <v>41578</v>
      </c>
      <c r="FN388" s="2">
        <v>41607</v>
      </c>
      <c r="FO388" s="2">
        <v>41639</v>
      </c>
      <c r="FP388" s="2">
        <v>41670</v>
      </c>
      <c r="FQ388" s="2">
        <v>41698</v>
      </c>
      <c r="FR388" s="2">
        <v>41729</v>
      </c>
      <c r="FS388" s="2">
        <v>41759</v>
      </c>
      <c r="FT388" s="2">
        <v>41789</v>
      </c>
      <c r="FU388" s="2">
        <v>41820</v>
      </c>
      <c r="FV388" s="2">
        <v>41851</v>
      </c>
      <c r="FW388" s="2">
        <v>41880</v>
      </c>
      <c r="FX388" s="2">
        <v>41912</v>
      </c>
      <c r="FY388" s="2">
        <v>41943</v>
      </c>
      <c r="FZ388" s="2">
        <v>41971</v>
      </c>
      <c r="GA388" s="2">
        <v>42004</v>
      </c>
      <c r="GB388" s="2">
        <v>42034</v>
      </c>
      <c r="GC388" s="2">
        <v>42062</v>
      </c>
      <c r="GD388" s="2">
        <v>42094</v>
      </c>
      <c r="GE388" s="2">
        <v>42124</v>
      </c>
      <c r="GF388" s="2">
        <v>42153</v>
      </c>
      <c r="GG388" s="2">
        <v>42185</v>
      </c>
      <c r="GH388" s="2">
        <v>42216</v>
      </c>
      <c r="GI388" s="2">
        <v>42247</v>
      </c>
      <c r="GJ388" s="2">
        <v>42277</v>
      </c>
      <c r="GK388" s="2">
        <v>42307</v>
      </c>
      <c r="GL388" s="2">
        <v>42338</v>
      </c>
      <c r="GM388" s="2">
        <v>42369</v>
      </c>
      <c r="GN388" s="2">
        <v>42398</v>
      </c>
      <c r="GO388" s="2">
        <v>42429</v>
      </c>
      <c r="GP388" s="2">
        <v>42460</v>
      </c>
      <c r="GQ388" s="2">
        <v>42489</v>
      </c>
      <c r="GR388" s="2">
        <v>42521</v>
      </c>
      <c r="GS388" s="2">
        <v>42551</v>
      </c>
      <c r="GT388" s="2">
        <v>42580</v>
      </c>
      <c r="GU388" s="2">
        <v>42613</v>
      </c>
      <c r="GV388" s="2">
        <v>42643</v>
      </c>
      <c r="GW388" s="2">
        <v>42674</v>
      </c>
      <c r="GX388" s="2">
        <v>42704</v>
      </c>
      <c r="GY388" s="2">
        <v>42734</v>
      </c>
      <c r="GZ388" s="2">
        <v>42766</v>
      </c>
      <c r="HA388" s="2">
        <v>42794</v>
      </c>
      <c r="HB388" s="2">
        <v>42825</v>
      </c>
      <c r="HC388" s="2">
        <v>42853</v>
      </c>
      <c r="HD388" s="2">
        <v>42886</v>
      </c>
      <c r="HE388" s="2">
        <v>42916</v>
      </c>
      <c r="HF388" s="2">
        <v>42947</v>
      </c>
      <c r="HG388" s="2">
        <v>42978</v>
      </c>
      <c r="HH388" s="2">
        <v>43007</v>
      </c>
      <c r="HI388" s="2">
        <v>43039</v>
      </c>
      <c r="HJ388" s="2">
        <v>43069</v>
      </c>
      <c r="HK388" s="2">
        <v>43098</v>
      </c>
      <c r="HL388" s="2">
        <v>43131</v>
      </c>
      <c r="HM388" s="2">
        <v>43159</v>
      </c>
      <c r="HN388" s="2">
        <v>43189</v>
      </c>
      <c r="HO388" s="2">
        <v>43220</v>
      </c>
      <c r="HP388" s="2">
        <v>43251</v>
      </c>
      <c r="HQ388" s="2">
        <v>43280</v>
      </c>
      <c r="HR388" s="2">
        <v>43312</v>
      </c>
      <c r="HS388" s="2">
        <v>43343</v>
      </c>
      <c r="HT388" s="2">
        <v>43371</v>
      </c>
      <c r="HU388" s="2">
        <v>43404</v>
      </c>
      <c r="HV388" s="2">
        <v>43434</v>
      </c>
      <c r="HW388" s="2">
        <v>43465</v>
      </c>
      <c r="HX388" s="2">
        <v>43496</v>
      </c>
      <c r="HY388" s="2">
        <v>43524</v>
      </c>
      <c r="HZ388" s="2">
        <v>43553</v>
      </c>
      <c r="IA388" s="2">
        <v>43585</v>
      </c>
      <c r="IB388" s="2">
        <v>43616</v>
      </c>
      <c r="IC388" s="2">
        <v>43644</v>
      </c>
      <c r="ID388" s="2">
        <v>43677</v>
      </c>
      <c r="IE388" s="2">
        <v>43707</v>
      </c>
      <c r="IF388" s="2">
        <v>43738</v>
      </c>
      <c r="IG388" s="2">
        <v>43769</v>
      </c>
      <c r="IH388" s="2">
        <v>43798</v>
      </c>
      <c r="II388" s="2">
        <v>43830</v>
      </c>
      <c r="IJ388" s="2">
        <v>43861</v>
      </c>
      <c r="IK388" s="2">
        <v>43889</v>
      </c>
      <c r="IL388" s="2">
        <v>43921</v>
      </c>
      <c r="IM388" s="2">
        <v>43951</v>
      </c>
      <c r="IN388" s="2">
        <v>43980</v>
      </c>
      <c r="IO388" s="2">
        <v>44012</v>
      </c>
      <c r="IP388" s="2">
        <v>44043</v>
      </c>
      <c r="IQ388" s="2">
        <v>44074</v>
      </c>
      <c r="IR388" s="2">
        <v>44104</v>
      </c>
      <c r="IS388" s="2">
        <v>44134</v>
      </c>
      <c r="IT388" s="2">
        <v>44165</v>
      </c>
      <c r="IU388" s="2">
        <v>44196</v>
      </c>
      <c r="IV388" s="2">
        <v>44225</v>
      </c>
      <c r="IW388" s="2">
        <v>44253</v>
      </c>
      <c r="IX388" s="2">
        <v>44286</v>
      </c>
      <c r="IY388" s="2">
        <v>44316</v>
      </c>
      <c r="IZ388" s="2">
        <v>44347</v>
      </c>
      <c r="JA388" s="2">
        <v>44377</v>
      </c>
      <c r="JB388" s="2">
        <v>44407</v>
      </c>
      <c r="JC388" s="2">
        <v>44439</v>
      </c>
      <c r="JD388" s="2">
        <v>44469</v>
      </c>
      <c r="JE388" s="2">
        <v>44498</v>
      </c>
      <c r="JF388" s="2">
        <v>44530</v>
      </c>
      <c r="JG388" s="2">
        <v>44561</v>
      </c>
      <c r="JH388" s="2">
        <v>44592</v>
      </c>
      <c r="JI388" s="2">
        <v>44620</v>
      </c>
      <c r="JJ388" s="2">
        <v>44651</v>
      </c>
      <c r="JK388" s="2">
        <v>44680</v>
      </c>
      <c r="JL388" s="2">
        <v>44712</v>
      </c>
      <c r="JM388" s="2">
        <v>44742</v>
      </c>
      <c r="JN388" s="2">
        <v>44771</v>
      </c>
      <c r="JO388" s="2">
        <v>44804</v>
      </c>
      <c r="JP388" s="2">
        <v>44834</v>
      </c>
      <c r="JQ388" s="2">
        <v>44865</v>
      </c>
    </row>
    <row r="389" spans="1:277" x14ac:dyDescent="0.25">
      <c r="A389" s="4"/>
      <c r="D389" s="3">
        <v>11735900</v>
      </c>
      <c r="E389">
        <v>15564300</v>
      </c>
      <c r="F389">
        <v>16699500</v>
      </c>
      <c r="G389">
        <v>15230200</v>
      </c>
      <c r="H389">
        <v>14534600</v>
      </c>
      <c r="I389">
        <v>14247300</v>
      </c>
      <c r="J389">
        <v>12247800</v>
      </c>
      <c r="K389">
        <v>16533000</v>
      </c>
      <c r="L389">
        <v>20387400</v>
      </c>
      <c r="M389">
        <v>22946200</v>
      </c>
      <c r="N389">
        <v>19371900</v>
      </c>
      <c r="O389">
        <v>14554600</v>
      </c>
      <c r="P389">
        <v>28740500</v>
      </c>
      <c r="Q389">
        <v>17993200</v>
      </c>
      <c r="R389">
        <v>20824400</v>
      </c>
      <c r="S389">
        <v>31106600</v>
      </c>
      <c r="T389">
        <v>18701500</v>
      </c>
      <c r="U389">
        <v>43759200</v>
      </c>
      <c r="V389">
        <v>27047700</v>
      </c>
      <c r="W389">
        <v>18738500</v>
      </c>
      <c r="X389">
        <v>12043200</v>
      </c>
      <c r="Y389">
        <v>16934400</v>
      </c>
      <c r="Z389">
        <v>17738800</v>
      </c>
      <c r="AA389">
        <v>18399100</v>
      </c>
      <c r="AB389">
        <v>13202000</v>
      </c>
      <c r="AC389">
        <v>17424200</v>
      </c>
      <c r="AD389">
        <v>20602200</v>
      </c>
      <c r="AE389">
        <v>13655600</v>
      </c>
      <c r="AF389">
        <v>78434800</v>
      </c>
      <c r="AG389">
        <v>28222200</v>
      </c>
      <c r="AH389">
        <v>49726200</v>
      </c>
      <c r="AI389">
        <v>22423600</v>
      </c>
      <c r="AJ389">
        <v>30642800</v>
      </c>
      <c r="AK389">
        <v>42615500</v>
      </c>
      <c r="AL389">
        <v>34718700</v>
      </c>
      <c r="AM389">
        <v>22405700</v>
      </c>
      <c r="AN389">
        <v>24916700</v>
      </c>
      <c r="AO389">
        <v>31382400</v>
      </c>
      <c r="AP389">
        <v>32022500</v>
      </c>
      <c r="AQ389">
        <v>21877100</v>
      </c>
      <c r="AR389">
        <v>65269000</v>
      </c>
      <c r="AS389">
        <v>22355400</v>
      </c>
      <c r="AT389">
        <v>20761600</v>
      </c>
      <c r="AU389">
        <v>15320700</v>
      </c>
      <c r="AV389">
        <v>16609100</v>
      </c>
      <c r="AW389">
        <v>28845100</v>
      </c>
      <c r="AX389">
        <v>21006700</v>
      </c>
      <c r="AY389">
        <v>25219200</v>
      </c>
      <c r="AZ389">
        <v>23183200</v>
      </c>
      <c r="BA389">
        <v>25332700</v>
      </c>
      <c r="BB389">
        <v>31189700</v>
      </c>
      <c r="BC389">
        <v>26825600</v>
      </c>
      <c r="BD389">
        <v>24436100</v>
      </c>
      <c r="BE389">
        <v>22252800</v>
      </c>
      <c r="BF389">
        <v>23661900</v>
      </c>
      <c r="BG389">
        <v>27473400</v>
      </c>
      <c r="BH389">
        <v>34685000</v>
      </c>
      <c r="BI389">
        <v>20308000</v>
      </c>
      <c r="BJ389">
        <v>28463200</v>
      </c>
      <c r="BK389">
        <v>26710900</v>
      </c>
      <c r="BL389">
        <v>19248100</v>
      </c>
      <c r="BM389">
        <v>25023700</v>
      </c>
      <c r="BN389">
        <v>31961600</v>
      </c>
      <c r="BO389">
        <v>25985100</v>
      </c>
      <c r="BP389">
        <v>22266300</v>
      </c>
      <c r="BQ389">
        <v>22603900</v>
      </c>
      <c r="BR389">
        <v>22612100</v>
      </c>
      <c r="BS389">
        <v>28460800</v>
      </c>
      <c r="BT389">
        <v>28839800</v>
      </c>
      <c r="BU389">
        <v>28495800</v>
      </c>
      <c r="BV389">
        <v>17511000</v>
      </c>
      <c r="BW389">
        <v>22132500</v>
      </c>
      <c r="BX389">
        <v>21833800</v>
      </c>
      <c r="BY389">
        <v>20830400</v>
      </c>
      <c r="BZ389">
        <v>32897300</v>
      </c>
      <c r="CA389">
        <v>20227300</v>
      </c>
      <c r="CB389">
        <v>28493700</v>
      </c>
      <c r="CC389">
        <v>22706400</v>
      </c>
      <c r="CD389">
        <v>20175800</v>
      </c>
      <c r="CE389">
        <v>25580500</v>
      </c>
      <c r="CF389">
        <v>22467800</v>
      </c>
      <c r="CG389">
        <v>28292100</v>
      </c>
      <c r="CH389">
        <v>26635100</v>
      </c>
      <c r="CI389">
        <v>16349900</v>
      </c>
      <c r="CJ389">
        <v>39830700</v>
      </c>
      <c r="CK389">
        <v>25017100</v>
      </c>
      <c r="CL389">
        <v>34887700</v>
      </c>
      <c r="CM389">
        <v>23500400</v>
      </c>
      <c r="CN389">
        <v>27126900</v>
      </c>
      <c r="CO389">
        <v>34764400</v>
      </c>
      <c r="CP389">
        <v>34469900</v>
      </c>
      <c r="CQ389">
        <v>36735700</v>
      </c>
      <c r="CR389">
        <v>21853500</v>
      </c>
      <c r="CS389">
        <v>27460400</v>
      </c>
      <c r="CT389">
        <v>30169900</v>
      </c>
      <c r="CU389">
        <v>25898600</v>
      </c>
      <c r="CV389">
        <v>28017600</v>
      </c>
      <c r="CW389">
        <v>20274300</v>
      </c>
      <c r="CX389">
        <v>36026000</v>
      </c>
      <c r="CY389">
        <v>23089700</v>
      </c>
      <c r="CZ389">
        <v>32481400</v>
      </c>
      <c r="DA389">
        <v>28026500</v>
      </c>
      <c r="DB389">
        <v>22608700</v>
      </c>
      <c r="DC389">
        <v>18938700</v>
      </c>
      <c r="DD389">
        <v>26089800</v>
      </c>
      <c r="DE389">
        <v>43768400</v>
      </c>
      <c r="DF389">
        <v>34087800</v>
      </c>
      <c r="DG389">
        <v>34194200</v>
      </c>
      <c r="DH389">
        <v>29592600</v>
      </c>
      <c r="DI389">
        <v>40805300</v>
      </c>
      <c r="DJ389">
        <v>41456500</v>
      </c>
      <c r="DK389">
        <v>26958200</v>
      </c>
      <c r="DL389">
        <v>26316600</v>
      </c>
      <c r="DM389">
        <v>31015900</v>
      </c>
      <c r="DN389">
        <v>25225900</v>
      </c>
      <c r="DO389">
        <v>20143700</v>
      </c>
      <c r="DP389">
        <v>39755000</v>
      </c>
      <c r="DQ389">
        <v>30956000</v>
      </c>
      <c r="DR389">
        <v>25278900</v>
      </c>
      <c r="DS389">
        <v>26521400</v>
      </c>
      <c r="DT389">
        <v>22297800</v>
      </c>
      <c r="DU389">
        <v>27318600</v>
      </c>
      <c r="DV389">
        <v>21237200</v>
      </c>
      <c r="DW389">
        <v>16318500</v>
      </c>
      <c r="DX389">
        <v>33273500</v>
      </c>
      <c r="DY389">
        <v>35398300</v>
      </c>
      <c r="DZ389">
        <v>21463800</v>
      </c>
      <c r="EA389">
        <v>21585700</v>
      </c>
      <c r="EB389">
        <v>26442757</v>
      </c>
      <c r="EC389">
        <v>22288157</v>
      </c>
      <c r="ED389">
        <v>23787309</v>
      </c>
      <c r="EE389">
        <v>19157487</v>
      </c>
      <c r="EF389">
        <v>23147098</v>
      </c>
      <c r="EG389">
        <v>19820874</v>
      </c>
      <c r="EH389">
        <v>40452507</v>
      </c>
      <c r="EI389">
        <v>20891378</v>
      </c>
      <c r="EJ389">
        <v>24341126</v>
      </c>
      <c r="EK389">
        <v>30933381</v>
      </c>
      <c r="EL389">
        <v>21812765</v>
      </c>
      <c r="EM389">
        <v>43310157</v>
      </c>
      <c r="EN389">
        <v>33491599</v>
      </c>
      <c r="EO389">
        <v>28803495</v>
      </c>
      <c r="EP389">
        <v>27369333</v>
      </c>
      <c r="EQ389">
        <v>17941553</v>
      </c>
      <c r="ER389">
        <v>19299893</v>
      </c>
      <c r="ES389">
        <v>22648028</v>
      </c>
      <c r="ET389">
        <v>21983433</v>
      </c>
      <c r="EU389">
        <v>17297935</v>
      </c>
      <c r="EV389">
        <v>24687413</v>
      </c>
      <c r="EW389">
        <v>17609862</v>
      </c>
      <c r="EX389">
        <v>16479086</v>
      </c>
      <c r="EY389">
        <v>16240061</v>
      </c>
      <c r="EZ389">
        <v>13005937</v>
      </c>
      <c r="FA389">
        <v>11520587</v>
      </c>
      <c r="FB389">
        <v>16885480</v>
      </c>
      <c r="FC389">
        <v>13666847</v>
      </c>
      <c r="FD389">
        <v>12682234</v>
      </c>
      <c r="FE389">
        <v>16190576</v>
      </c>
      <c r="FF389">
        <v>16591762</v>
      </c>
      <c r="FG389">
        <v>13472643</v>
      </c>
      <c r="FH389">
        <v>14942336</v>
      </c>
      <c r="FI389">
        <v>16677821</v>
      </c>
      <c r="FJ389">
        <v>11852533</v>
      </c>
      <c r="FK389">
        <v>15883612</v>
      </c>
      <c r="FL389">
        <v>15042158</v>
      </c>
      <c r="FM389">
        <v>12980777</v>
      </c>
      <c r="FN389">
        <v>20611308</v>
      </c>
      <c r="FO389">
        <v>15182367</v>
      </c>
      <c r="FP389">
        <v>14573951</v>
      </c>
      <c r="FQ389">
        <v>16054642</v>
      </c>
      <c r="FR389">
        <v>20527431</v>
      </c>
      <c r="FS389">
        <v>18520850</v>
      </c>
      <c r="FT389">
        <v>17270126</v>
      </c>
      <c r="FU389">
        <v>17807274</v>
      </c>
      <c r="FV389">
        <v>10966357</v>
      </c>
      <c r="FW389">
        <v>14933448</v>
      </c>
      <c r="FX389">
        <v>16790873</v>
      </c>
      <c r="FY389">
        <v>22486690</v>
      </c>
      <c r="FZ389">
        <v>17382292</v>
      </c>
      <c r="GA389">
        <v>21353206</v>
      </c>
      <c r="GB389">
        <v>15614138</v>
      </c>
      <c r="GC389">
        <v>17211875</v>
      </c>
      <c r="GD389">
        <v>22991061</v>
      </c>
      <c r="GE389">
        <v>18537533</v>
      </c>
      <c r="GF389">
        <v>17924453</v>
      </c>
      <c r="GG389">
        <v>20674433</v>
      </c>
      <c r="GH389">
        <v>18308028</v>
      </c>
      <c r="GI389">
        <v>23841718</v>
      </c>
      <c r="GJ389">
        <v>26786790</v>
      </c>
      <c r="GK389">
        <v>27511554</v>
      </c>
      <c r="GL389">
        <v>25727261</v>
      </c>
      <c r="GM389">
        <v>36439765</v>
      </c>
      <c r="GN389">
        <v>28642197</v>
      </c>
      <c r="GO389">
        <v>33719219</v>
      </c>
      <c r="GP389">
        <v>31006269</v>
      </c>
      <c r="GQ389">
        <v>21966014</v>
      </c>
      <c r="GR389">
        <v>22523644</v>
      </c>
      <c r="GS389">
        <v>22286661</v>
      </c>
      <c r="GT389">
        <v>24435433</v>
      </c>
      <c r="GU389">
        <v>28914450</v>
      </c>
      <c r="GV389">
        <v>20700735</v>
      </c>
      <c r="GW389">
        <v>16626347</v>
      </c>
      <c r="GX389">
        <v>21286409</v>
      </c>
      <c r="GY389">
        <v>23269370</v>
      </c>
      <c r="GZ389">
        <v>18276299</v>
      </c>
      <c r="HA389">
        <v>15245459</v>
      </c>
      <c r="HB389">
        <v>21324814</v>
      </c>
      <c r="HC389">
        <v>14425221</v>
      </c>
      <c r="HD389">
        <v>18048833</v>
      </c>
      <c r="HE389">
        <v>19580408</v>
      </c>
      <c r="HF389">
        <v>15565910</v>
      </c>
      <c r="HG389">
        <v>18974235</v>
      </c>
      <c r="HH389">
        <v>20426271</v>
      </c>
      <c r="HI389">
        <v>17187034</v>
      </c>
      <c r="HJ389">
        <v>16054018</v>
      </c>
      <c r="HK389">
        <v>18986404</v>
      </c>
      <c r="HL389">
        <v>20807716</v>
      </c>
      <c r="HM389">
        <v>23968232</v>
      </c>
      <c r="HN389">
        <v>37154764</v>
      </c>
      <c r="HO389">
        <v>26425209</v>
      </c>
      <c r="HP389">
        <v>29674652</v>
      </c>
      <c r="HQ389">
        <v>24624516</v>
      </c>
      <c r="HR389">
        <v>19915514</v>
      </c>
      <c r="HS389">
        <v>15371701</v>
      </c>
      <c r="HT389">
        <v>42565098</v>
      </c>
      <c r="HU389">
        <v>36598924</v>
      </c>
      <c r="HV389">
        <v>28234865</v>
      </c>
      <c r="HW389">
        <v>35371805</v>
      </c>
      <c r="HX389">
        <v>32980986</v>
      </c>
      <c r="HY389">
        <v>24288391</v>
      </c>
      <c r="HZ389">
        <v>29421375</v>
      </c>
      <c r="IA389">
        <v>23577709</v>
      </c>
      <c r="IB389">
        <v>29191573</v>
      </c>
      <c r="IC389">
        <v>24906434</v>
      </c>
      <c r="ID389">
        <v>21616168</v>
      </c>
      <c r="IE389">
        <v>27622856</v>
      </c>
      <c r="IF389">
        <v>27700295</v>
      </c>
      <c r="IG389">
        <v>25861353</v>
      </c>
      <c r="IH389">
        <v>30360885</v>
      </c>
      <c r="II389">
        <v>30725822</v>
      </c>
      <c r="IJ389">
        <v>26331245</v>
      </c>
      <c r="IK389">
        <v>35920784</v>
      </c>
      <c r="IL389">
        <v>57854808</v>
      </c>
      <c r="IM389">
        <v>42314768</v>
      </c>
      <c r="IN389">
        <v>37892199</v>
      </c>
      <c r="IO389">
        <v>61473822</v>
      </c>
      <c r="IP389">
        <v>41706257</v>
      </c>
      <c r="IQ389">
        <v>29529427</v>
      </c>
      <c r="IR389">
        <v>28939352</v>
      </c>
      <c r="IS389">
        <v>25180576</v>
      </c>
      <c r="IT389">
        <v>26889321</v>
      </c>
      <c r="IU389">
        <v>34130198</v>
      </c>
      <c r="IV389">
        <v>23467203</v>
      </c>
      <c r="IW389">
        <v>23668077</v>
      </c>
      <c r="IX389">
        <v>34895955</v>
      </c>
      <c r="IY389">
        <v>47528338</v>
      </c>
      <c r="IZ389">
        <v>48569351</v>
      </c>
      <c r="JA389">
        <v>40688121</v>
      </c>
      <c r="JB389">
        <v>25280783</v>
      </c>
      <c r="JC389">
        <v>28137760</v>
      </c>
      <c r="JD389">
        <v>40929550</v>
      </c>
      <c r="JE389">
        <v>23231132</v>
      </c>
      <c r="JF389">
        <v>22983115</v>
      </c>
      <c r="JG389">
        <v>35958545</v>
      </c>
      <c r="JH389">
        <v>32878682</v>
      </c>
      <c r="JI389">
        <v>34556945</v>
      </c>
      <c r="JJ389">
        <v>36017278</v>
      </c>
      <c r="JK389">
        <v>25510007</v>
      </c>
      <c r="JL389">
        <v>29597406</v>
      </c>
      <c r="JM389">
        <v>33554684</v>
      </c>
      <c r="JN389">
        <v>22375513</v>
      </c>
      <c r="JO389">
        <v>22300927</v>
      </c>
      <c r="JP389">
        <v>32121877</v>
      </c>
      <c r="JQ389">
        <v>31969439</v>
      </c>
    </row>
    <row r="390" spans="1:277" x14ac:dyDescent="0.25">
      <c r="A390" s="1" t="s">
        <v>196</v>
      </c>
      <c r="B390" t="s">
        <v>1157</v>
      </c>
      <c r="C390" t="s">
        <v>1190</v>
      </c>
      <c r="D390" s="2">
        <f>_xll.BDH(A390, "volume", B390, C390, "Direction", "H", "Period", "M","cols=32;rows=2")</f>
        <v>36556</v>
      </c>
      <c r="E390" s="2">
        <v>36585</v>
      </c>
      <c r="F390" s="2">
        <v>36616</v>
      </c>
      <c r="G390" s="2">
        <v>36644</v>
      </c>
      <c r="H390" s="2">
        <v>36677</v>
      </c>
      <c r="I390" s="2">
        <v>36707</v>
      </c>
      <c r="J390" s="2">
        <v>36738</v>
      </c>
      <c r="K390" s="2">
        <v>36769</v>
      </c>
      <c r="L390" s="2">
        <v>36798</v>
      </c>
      <c r="M390" s="2">
        <v>36830</v>
      </c>
      <c r="N390" s="2">
        <v>36860</v>
      </c>
      <c r="O390" s="2">
        <v>36889</v>
      </c>
      <c r="P390" s="2">
        <v>36922</v>
      </c>
      <c r="Q390" s="2">
        <v>36950</v>
      </c>
      <c r="R390" s="2">
        <v>36980</v>
      </c>
      <c r="S390" s="2">
        <v>37011</v>
      </c>
      <c r="T390" s="2">
        <v>37042</v>
      </c>
      <c r="U390" s="2">
        <v>37071</v>
      </c>
      <c r="V390" s="2">
        <v>37103</v>
      </c>
      <c r="W390" s="2">
        <v>37134</v>
      </c>
      <c r="X390" s="2">
        <v>37162</v>
      </c>
      <c r="Y390" s="2">
        <v>37195</v>
      </c>
      <c r="Z390" s="2">
        <v>37225</v>
      </c>
      <c r="AA390" s="2">
        <v>37256</v>
      </c>
      <c r="AB390" s="2">
        <v>37287</v>
      </c>
      <c r="AC390" s="2">
        <v>37315</v>
      </c>
      <c r="AD390" s="2">
        <v>37344</v>
      </c>
      <c r="AE390" s="2">
        <v>37376</v>
      </c>
      <c r="AF390" s="2">
        <v>37407</v>
      </c>
      <c r="AG390" s="2">
        <v>37435</v>
      </c>
      <c r="AH390" s="2">
        <v>37468</v>
      </c>
      <c r="AI390" s="2">
        <v>37498</v>
      </c>
    </row>
    <row r="391" spans="1:277" x14ac:dyDescent="0.25">
      <c r="A391" s="4"/>
      <c r="D391" s="3">
        <v>29843100</v>
      </c>
      <c r="E391">
        <v>37268600</v>
      </c>
      <c r="F391">
        <v>51486700</v>
      </c>
      <c r="G391">
        <v>31317800</v>
      </c>
      <c r="H391">
        <v>24978500</v>
      </c>
      <c r="I391">
        <v>33399500</v>
      </c>
      <c r="J391">
        <v>22733800</v>
      </c>
      <c r="K391">
        <v>31545600</v>
      </c>
      <c r="L391">
        <v>24817700</v>
      </c>
      <c r="M391">
        <v>30449200</v>
      </c>
      <c r="N391">
        <v>20427200</v>
      </c>
      <c r="O391">
        <v>28002100</v>
      </c>
      <c r="P391">
        <v>33337700</v>
      </c>
      <c r="Q391">
        <v>23620900</v>
      </c>
      <c r="R391">
        <v>28614200</v>
      </c>
      <c r="S391">
        <v>31132100</v>
      </c>
      <c r="T391">
        <v>28540200</v>
      </c>
      <c r="U391">
        <v>37551800</v>
      </c>
      <c r="V391">
        <v>29225700</v>
      </c>
      <c r="W391">
        <v>26820400</v>
      </c>
      <c r="X391">
        <v>29684000</v>
      </c>
      <c r="Y391">
        <v>43754000</v>
      </c>
      <c r="Z391">
        <v>54003300</v>
      </c>
      <c r="AA391">
        <v>35483700</v>
      </c>
      <c r="AB391">
        <v>52361000</v>
      </c>
      <c r="AC391">
        <v>34378700</v>
      </c>
      <c r="AD391">
        <v>48768800</v>
      </c>
      <c r="AE391">
        <v>37900400</v>
      </c>
      <c r="AF391">
        <v>32941400</v>
      </c>
      <c r="AG391">
        <v>34328900</v>
      </c>
      <c r="AH391">
        <v>65427800</v>
      </c>
      <c r="AI391">
        <v>48889900</v>
      </c>
    </row>
    <row r="392" spans="1:277" x14ac:dyDescent="0.25">
      <c r="A392" s="1" t="s">
        <v>197</v>
      </c>
      <c r="B392" t="s">
        <v>1157</v>
      </c>
      <c r="C392" t="s">
        <v>1199</v>
      </c>
      <c r="D392" s="2">
        <f>_xll.BDH(A392, "volume", B392, C392, "Direction", "H", "Period", "M","cols=274;rows=2")</f>
        <v>36556</v>
      </c>
      <c r="E392" s="2">
        <v>36585</v>
      </c>
      <c r="F392" s="2">
        <v>36616</v>
      </c>
      <c r="G392" s="2">
        <v>36644</v>
      </c>
      <c r="H392" s="2">
        <v>36677</v>
      </c>
      <c r="I392" s="2">
        <v>36707</v>
      </c>
      <c r="J392" s="2">
        <v>36738</v>
      </c>
      <c r="K392" s="2">
        <v>36769</v>
      </c>
      <c r="L392" s="2">
        <v>36798</v>
      </c>
      <c r="M392" s="2">
        <v>36830</v>
      </c>
      <c r="N392" s="2">
        <v>36860</v>
      </c>
      <c r="O392" s="2">
        <v>36889</v>
      </c>
      <c r="P392" s="2">
        <v>36922</v>
      </c>
      <c r="Q392" s="2">
        <v>36950</v>
      </c>
      <c r="R392" s="2">
        <v>36980</v>
      </c>
      <c r="S392" s="2">
        <v>37011</v>
      </c>
      <c r="T392" s="2">
        <v>37042</v>
      </c>
      <c r="U392" s="2">
        <v>37071</v>
      </c>
      <c r="V392" s="2">
        <v>37103</v>
      </c>
      <c r="W392" s="2">
        <v>37134</v>
      </c>
      <c r="X392" s="2">
        <v>37162</v>
      </c>
      <c r="Y392" s="2">
        <v>37195</v>
      </c>
      <c r="Z392" s="2">
        <v>37225</v>
      </c>
      <c r="AA392" s="2">
        <v>37256</v>
      </c>
      <c r="AB392" s="2">
        <v>37287</v>
      </c>
      <c r="AC392" s="2">
        <v>37315</v>
      </c>
      <c r="AD392" s="2">
        <v>37344</v>
      </c>
      <c r="AE392" s="2">
        <v>37376</v>
      </c>
      <c r="AF392" s="2">
        <v>37407</v>
      </c>
      <c r="AG392" s="2">
        <v>37435</v>
      </c>
      <c r="AH392" s="2">
        <v>37468</v>
      </c>
      <c r="AI392" s="2">
        <v>37498</v>
      </c>
      <c r="AJ392" s="2">
        <v>37529</v>
      </c>
      <c r="AK392" s="2">
        <v>37560</v>
      </c>
      <c r="AL392" s="2">
        <v>37589</v>
      </c>
      <c r="AM392" s="2">
        <v>37621</v>
      </c>
      <c r="AN392" s="2">
        <v>37652</v>
      </c>
      <c r="AO392" s="2">
        <v>37680</v>
      </c>
      <c r="AP392" s="2">
        <v>37711</v>
      </c>
      <c r="AQ392" s="2">
        <v>37741</v>
      </c>
      <c r="AR392" s="2">
        <v>37771</v>
      </c>
      <c r="AS392" s="2">
        <v>37802</v>
      </c>
      <c r="AT392" s="2">
        <v>37833</v>
      </c>
      <c r="AU392" s="2">
        <v>37862</v>
      </c>
      <c r="AV392" s="2">
        <v>37894</v>
      </c>
      <c r="AW392" s="2">
        <v>37925</v>
      </c>
      <c r="AX392" s="2">
        <v>37953</v>
      </c>
      <c r="AY392" s="2">
        <v>37986</v>
      </c>
      <c r="AZ392" s="2">
        <v>38016</v>
      </c>
      <c r="BA392" s="2">
        <v>38044</v>
      </c>
      <c r="BB392" s="2">
        <v>38077</v>
      </c>
      <c r="BC392" s="2">
        <v>38107</v>
      </c>
      <c r="BD392" s="2">
        <v>38138</v>
      </c>
      <c r="BE392" s="2">
        <v>38168</v>
      </c>
      <c r="BF392" s="2">
        <v>38198</v>
      </c>
      <c r="BG392" s="2">
        <v>38230</v>
      </c>
      <c r="BH392" s="2">
        <v>38260</v>
      </c>
      <c r="BI392" s="2">
        <v>38289</v>
      </c>
      <c r="BJ392" s="2">
        <v>38321</v>
      </c>
      <c r="BK392" s="2">
        <v>38352</v>
      </c>
      <c r="BL392" s="2">
        <v>38383</v>
      </c>
      <c r="BM392" s="2">
        <v>38411</v>
      </c>
      <c r="BN392" s="2">
        <v>38442</v>
      </c>
      <c r="BO392" s="2">
        <v>38471</v>
      </c>
      <c r="BP392" s="2">
        <v>38503</v>
      </c>
      <c r="BQ392" s="2">
        <v>38533</v>
      </c>
      <c r="BR392" s="2">
        <v>38562</v>
      </c>
      <c r="BS392" s="2">
        <v>38595</v>
      </c>
      <c r="BT392" s="2">
        <v>38625</v>
      </c>
      <c r="BU392" s="2">
        <v>38656</v>
      </c>
      <c r="BV392" s="2">
        <v>38686</v>
      </c>
      <c r="BW392" s="2">
        <v>38716</v>
      </c>
      <c r="BX392" s="2">
        <v>38748</v>
      </c>
      <c r="BY392" s="2">
        <v>38776</v>
      </c>
      <c r="BZ392" s="2">
        <v>38807</v>
      </c>
      <c r="CA392" s="2">
        <v>38835</v>
      </c>
      <c r="CB392" s="2">
        <v>38868</v>
      </c>
      <c r="CC392" s="2">
        <v>38898</v>
      </c>
      <c r="CD392" s="2">
        <v>38929</v>
      </c>
      <c r="CE392" s="2">
        <v>38960</v>
      </c>
      <c r="CF392" s="2">
        <v>38989</v>
      </c>
      <c r="CG392" s="2">
        <v>39021</v>
      </c>
      <c r="CH392" s="2">
        <v>39051</v>
      </c>
      <c r="CI392" s="2">
        <v>39080</v>
      </c>
      <c r="CJ392" s="2">
        <v>39113</v>
      </c>
      <c r="CK392" s="2">
        <v>39141</v>
      </c>
      <c r="CL392" s="2">
        <v>39171</v>
      </c>
      <c r="CM392" s="2">
        <v>39202</v>
      </c>
      <c r="CN392" s="2">
        <v>39233</v>
      </c>
      <c r="CO392" s="2">
        <v>39262</v>
      </c>
      <c r="CP392" s="2">
        <v>39294</v>
      </c>
      <c r="CQ392" s="2">
        <v>39325</v>
      </c>
      <c r="CR392" s="2">
        <v>39353</v>
      </c>
      <c r="CS392" s="2">
        <v>39386</v>
      </c>
      <c r="CT392" s="2">
        <v>39416</v>
      </c>
      <c r="CU392" s="2">
        <v>39447</v>
      </c>
      <c r="CV392" s="2">
        <v>39478</v>
      </c>
      <c r="CW392" s="2">
        <v>39507</v>
      </c>
      <c r="CX392" s="2">
        <v>39538</v>
      </c>
      <c r="CY392" s="2">
        <v>39568</v>
      </c>
      <c r="CZ392" s="2">
        <v>39598</v>
      </c>
      <c r="DA392" s="2">
        <v>39629</v>
      </c>
      <c r="DB392" s="2">
        <v>39660</v>
      </c>
      <c r="DC392" s="2">
        <v>39689</v>
      </c>
      <c r="DD392" s="2">
        <v>39721</v>
      </c>
      <c r="DE392" s="2">
        <v>39752</v>
      </c>
      <c r="DF392" s="2">
        <v>39780</v>
      </c>
      <c r="DG392" s="2">
        <v>39813</v>
      </c>
      <c r="DH392" s="2">
        <v>39843</v>
      </c>
      <c r="DI392" s="2">
        <v>39871</v>
      </c>
      <c r="DJ392" s="2">
        <v>39903</v>
      </c>
      <c r="DK392" s="2">
        <v>39933</v>
      </c>
      <c r="DL392" s="2">
        <v>39962</v>
      </c>
      <c r="DM392" s="2">
        <v>39994</v>
      </c>
      <c r="DN392" s="2">
        <v>40025</v>
      </c>
      <c r="DO392" s="2">
        <v>40056</v>
      </c>
      <c r="DP392" s="2">
        <v>40086</v>
      </c>
      <c r="DQ392" s="2">
        <v>40116</v>
      </c>
      <c r="DR392" s="2">
        <v>40147</v>
      </c>
      <c r="DS392" s="2">
        <v>40178</v>
      </c>
      <c r="DT392" s="2">
        <v>40207</v>
      </c>
      <c r="DU392" s="2">
        <v>40235</v>
      </c>
      <c r="DV392" s="2">
        <v>40268</v>
      </c>
      <c r="DW392" s="2">
        <v>40298</v>
      </c>
      <c r="DX392" s="2">
        <v>40329</v>
      </c>
      <c r="DY392" s="2">
        <v>40359</v>
      </c>
      <c r="DZ392" s="2">
        <v>40389</v>
      </c>
      <c r="EA392" s="2">
        <v>40421</v>
      </c>
      <c r="EB392" s="2">
        <v>40451</v>
      </c>
      <c r="EC392" s="2">
        <v>40480</v>
      </c>
      <c r="ED392" s="2">
        <v>40512</v>
      </c>
      <c r="EE392" s="2">
        <v>40543</v>
      </c>
      <c r="EF392" s="2">
        <v>40574</v>
      </c>
      <c r="EG392" s="2">
        <v>40602</v>
      </c>
      <c r="EH392" s="2">
        <v>40633</v>
      </c>
      <c r="EI392" s="2">
        <v>40662</v>
      </c>
      <c r="EJ392" s="2">
        <v>40694</v>
      </c>
      <c r="EK392" s="2">
        <v>40724</v>
      </c>
      <c r="EL392" s="2">
        <v>40753</v>
      </c>
      <c r="EM392" s="2">
        <v>40786</v>
      </c>
      <c r="EN392" s="2">
        <v>40816</v>
      </c>
      <c r="EO392" s="2">
        <v>40847</v>
      </c>
      <c r="EP392" s="2">
        <v>40877</v>
      </c>
      <c r="EQ392" s="2">
        <v>40907</v>
      </c>
      <c r="ER392" s="2">
        <v>40939</v>
      </c>
      <c r="ES392" s="2">
        <v>40968</v>
      </c>
      <c r="ET392" s="2">
        <v>40998</v>
      </c>
      <c r="EU392" s="2">
        <v>41029</v>
      </c>
      <c r="EV392" s="2">
        <v>41060</v>
      </c>
      <c r="EW392" s="2">
        <v>41089</v>
      </c>
      <c r="EX392" s="2">
        <v>41121</v>
      </c>
      <c r="EY392" s="2">
        <v>41152</v>
      </c>
      <c r="EZ392" s="2">
        <v>41180</v>
      </c>
      <c r="FA392" s="2">
        <v>41213</v>
      </c>
      <c r="FB392" s="2">
        <v>41243</v>
      </c>
      <c r="FC392" s="2">
        <v>41274</v>
      </c>
      <c r="FD392" s="2">
        <v>41305</v>
      </c>
      <c r="FE392" s="2">
        <v>41333</v>
      </c>
      <c r="FF392" s="2">
        <v>41362</v>
      </c>
      <c r="FG392" s="2">
        <v>41394</v>
      </c>
      <c r="FH392" s="2">
        <v>41425</v>
      </c>
      <c r="FI392" s="2">
        <v>41453</v>
      </c>
      <c r="FJ392" s="2">
        <v>41486</v>
      </c>
      <c r="FK392" s="2">
        <v>41516</v>
      </c>
      <c r="FL392" s="2">
        <v>41547</v>
      </c>
      <c r="FM392" s="2">
        <v>41578</v>
      </c>
      <c r="FN392" s="2">
        <v>41607</v>
      </c>
      <c r="FO392" s="2">
        <v>41639</v>
      </c>
      <c r="FP392" s="2">
        <v>41670</v>
      </c>
      <c r="FQ392" s="2">
        <v>41698</v>
      </c>
      <c r="FR392" s="2">
        <v>41729</v>
      </c>
      <c r="FS392" s="2">
        <v>41759</v>
      </c>
      <c r="FT392" s="2">
        <v>41789</v>
      </c>
      <c r="FU392" s="2">
        <v>41820</v>
      </c>
      <c r="FV392" s="2">
        <v>41851</v>
      </c>
      <c r="FW392" s="2">
        <v>41880</v>
      </c>
      <c r="FX392" s="2">
        <v>41912</v>
      </c>
      <c r="FY392" s="2">
        <v>41943</v>
      </c>
      <c r="FZ392" s="2">
        <v>41971</v>
      </c>
      <c r="GA392" s="2">
        <v>42004</v>
      </c>
      <c r="GB392" s="2">
        <v>42034</v>
      </c>
      <c r="GC392" s="2">
        <v>42062</v>
      </c>
      <c r="GD392" s="2">
        <v>42094</v>
      </c>
      <c r="GE392" s="2">
        <v>42124</v>
      </c>
      <c r="GF392" s="2">
        <v>42153</v>
      </c>
      <c r="GG392" s="2">
        <v>42185</v>
      </c>
      <c r="GH392" s="2">
        <v>42216</v>
      </c>
      <c r="GI392" s="2">
        <v>42247</v>
      </c>
      <c r="GJ392" s="2">
        <v>42277</v>
      </c>
      <c r="GK392" s="2">
        <v>42307</v>
      </c>
      <c r="GL392" s="2">
        <v>42338</v>
      </c>
      <c r="GM392" s="2">
        <v>42369</v>
      </c>
      <c r="GN392" s="2">
        <v>42398</v>
      </c>
      <c r="GO392" s="2">
        <v>42429</v>
      </c>
      <c r="GP392" s="2">
        <v>42460</v>
      </c>
      <c r="GQ392" s="2">
        <v>42489</v>
      </c>
      <c r="GR392" s="2">
        <v>42521</v>
      </c>
      <c r="GS392" s="2">
        <v>42551</v>
      </c>
      <c r="GT392" s="2">
        <v>42580</v>
      </c>
      <c r="GU392" s="2">
        <v>42613</v>
      </c>
      <c r="GV392" s="2">
        <v>42643</v>
      </c>
      <c r="GW392" s="2">
        <v>42674</v>
      </c>
      <c r="GX392" s="2">
        <v>42704</v>
      </c>
      <c r="GY392" s="2">
        <v>42734</v>
      </c>
      <c r="GZ392" s="2">
        <v>42766</v>
      </c>
      <c r="HA392" s="2">
        <v>42794</v>
      </c>
      <c r="HB392" s="2">
        <v>42825</v>
      </c>
      <c r="HC392" s="2">
        <v>42853</v>
      </c>
      <c r="HD392" s="2">
        <v>42886</v>
      </c>
      <c r="HE392" s="2">
        <v>42916</v>
      </c>
      <c r="HF392" s="2">
        <v>42947</v>
      </c>
      <c r="HG392" s="2">
        <v>42978</v>
      </c>
      <c r="HH392" s="2">
        <v>43007</v>
      </c>
      <c r="HI392" s="2">
        <v>43039</v>
      </c>
      <c r="HJ392" s="2">
        <v>43069</v>
      </c>
      <c r="HK392" s="2">
        <v>43098</v>
      </c>
      <c r="HL392" s="2">
        <v>43131</v>
      </c>
      <c r="HM392" s="2">
        <v>43159</v>
      </c>
      <c r="HN392" s="2">
        <v>43189</v>
      </c>
      <c r="HO392" s="2">
        <v>43220</v>
      </c>
      <c r="HP392" s="2">
        <v>43251</v>
      </c>
      <c r="HQ392" s="2">
        <v>43280</v>
      </c>
      <c r="HR392" s="2">
        <v>43312</v>
      </c>
      <c r="HS392" s="2">
        <v>43343</v>
      </c>
      <c r="HT392" s="2">
        <v>43371</v>
      </c>
      <c r="HU392" s="2">
        <v>43404</v>
      </c>
      <c r="HV392" s="2">
        <v>43434</v>
      </c>
      <c r="HW392" s="2">
        <v>43465</v>
      </c>
      <c r="HX392" s="2">
        <v>43496</v>
      </c>
      <c r="HY392" s="2">
        <v>43524</v>
      </c>
      <c r="HZ392" s="2">
        <v>43553</v>
      </c>
      <c r="IA392" s="2">
        <v>43585</v>
      </c>
      <c r="IB392" s="2">
        <v>43616</v>
      </c>
      <c r="IC392" s="2">
        <v>43644</v>
      </c>
      <c r="ID392" s="2">
        <v>43677</v>
      </c>
      <c r="IE392" s="2">
        <v>43707</v>
      </c>
      <c r="IF392" s="2">
        <v>43738</v>
      </c>
      <c r="IG392" s="2">
        <v>43769</v>
      </c>
      <c r="IH392" s="2">
        <v>43798</v>
      </c>
      <c r="II392" s="2">
        <v>43830</v>
      </c>
      <c r="IJ392" s="2">
        <v>43861</v>
      </c>
      <c r="IK392" s="2">
        <v>43889</v>
      </c>
      <c r="IL392" s="2">
        <v>43921</v>
      </c>
      <c r="IM392" s="2">
        <v>43951</v>
      </c>
      <c r="IN392" s="2">
        <v>43980</v>
      </c>
      <c r="IO392" s="2">
        <v>44012</v>
      </c>
      <c r="IP392" s="2">
        <v>44043</v>
      </c>
      <c r="IQ392" s="2">
        <v>44074</v>
      </c>
      <c r="IR392" s="2">
        <v>44104</v>
      </c>
      <c r="IS392" s="2">
        <v>44134</v>
      </c>
      <c r="IT392" s="2">
        <v>44165</v>
      </c>
      <c r="IU392" s="2">
        <v>44196</v>
      </c>
      <c r="IV392" s="2">
        <v>44225</v>
      </c>
      <c r="IW392" s="2">
        <v>44253</v>
      </c>
      <c r="IX392" s="2">
        <v>44286</v>
      </c>
      <c r="IY392" s="2">
        <v>44316</v>
      </c>
      <c r="IZ392" s="2">
        <v>44347</v>
      </c>
      <c r="JA392" s="2">
        <v>44377</v>
      </c>
      <c r="JB392" s="2">
        <v>44407</v>
      </c>
      <c r="JC392" s="2">
        <v>44439</v>
      </c>
      <c r="JD392" s="2">
        <v>44469</v>
      </c>
      <c r="JE392" s="2">
        <v>44498</v>
      </c>
      <c r="JF392" s="2">
        <v>44530</v>
      </c>
      <c r="JG392" s="2">
        <v>44561</v>
      </c>
      <c r="JH392" s="2">
        <v>44592</v>
      </c>
      <c r="JI392" s="2">
        <v>44620</v>
      </c>
      <c r="JJ392" s="2">
        <v>44651</v>
      </c>
      <c r="JK392" s="2">
        <v>44680</v>
      </c>
      <c r="JL392" s="2">
        <v>44712</v>
      </c>
      <c r="JM392" s="2">
        <v>44742</v>
      </c>
      <c r="JN392" s="2">
        <v>44771</v>
      </c>
      <c r="JO392" s="2">
        <v>44804</v>
      </c>
      <c r="JP392" s="2">
        <v>44834</v>
      </c>
      <c r="JQ392" s="2">
        <v>44865</v>
      </c>
    </row>
    <row r="393" spans="1:277" x14ac:dyDescent="0.25">
      <c r="A393" s="4"/>
      <c r="D393" s="3">
        <v>22459600</v>
      </c>
      <c r="E393">
        <v>26173600</v>
      </c>
      <c r="F393">
        <v>27100400</v>
      </c>
      <c r="G393">
        <v>18930000</v>
      </c>
      <c r="H393">
        <v>16695400</v>
      </c>
      <c r="I393">
        <v>22047700</v>
      </c>
      <c r="J393">
        <v>18004400</v>
      </c>
      <c r="K393">
        <v>19701300</v>
      </c>
      <c r="L393">
        <v>24182700</v>
      </c>
      <c r="M393">
        <v>36609400</v>
      </c>
      <c r="N393">
        <v>33309500</v>
      </c>
      <c r="O393">
        <v>25155200</v>
      </c>
      <c r="P393">
        <v>37498600</v>
      </c>
      <c r="Q393">
        <v>26274800</v>
      </c>
      <c r="R393">
        <v>35155800</v>
      </c>
      <c r="S393">
        <v>32420900</v>
      </c>
      <c r="T393">
        <v>30119400</v>
      </c>
      <c r="U393">
        <v>35854000</v>
      </c>
      <c r="V393">
        <v>35996300</v>
      </c>
      <c r="W393">
        <v>30951300</v>
      </c>
      <c r="X393">
        <v>50675700</v>
      </c>
      <c r="Y393">
        <v>82994600</v>
      </c>
      <c r="Z393">
        <v>58008000</v>
      </c>
      <c r="AA393">
        <v>38360700</v>
      </c>
      <c r="AB393">
        <v>60316200</v>
      </c>
      <c r="AC393">
        <v>62499200</v>
      </c>
      <c r="AD393">
        <v>60699100</v>
      </c>
      <c r="AE393">
        <v>60629500</v>
      </c>
      <c r="AF393">
        <v>42183700</v>
      </c>
      <c r="AG393">
        <v>48500900</v>
      </c>
      <c r="AH393">
        <v>163488300</v>
      </c>
      <c r="AI393">
        <v>98924400</v>
      </c>
      <c r="AJ393">
        <v>73323600</v>
      </c>
      <c r="AK393">
        <v>111978300</v>
      </c>
      <c r="AL393">
        <v>87967600</v>
      </c>
      <c r="AM393">
        <v>54986000</v>
      </c>
      <c r="AN393">
        <v>94664800</v>
      </c>
      <c r="AO393">
        <v>47949100</v>
      </c>
      <c r="AP393">
        <v>77906900</v>
      </c>
      <c r="AQ393">
        <v>66309900</v>
      </c>
      <c r="AR393">
        <v>91286400</v>
      </c>
      <c r="AS393">
        <v>64298700</v>
      </c>
      <c r="AT393">
        <v>69912100</v>
      </c>
      <c r="AU393">
        <v>41061600</v>
      </c>
      <c r="AV393">
        <v>51174600</v>
      </c>
      <c r="AW393">
        <v>51643000</v>
      </c>
      <c r="AX393">
        <v>30592700</v>
      </c>
      <c r="AY393">
        <v>31317500</v>
      </c>
      <c r="AZ393">
        <v>54563900</v>
      </c>
      <c r="BA393">
        <v>27388000</v>
      </c>
      <c r="BB393">
        <v>42614100</v>
      </c>
      <c r="BC393">
        <v>46887400</v>
      </c>
      <c r="BD393">
        <v>40042100</v>
      </c>
      <c r="BE393">
        <v>28577200</v>
      </c>
      <c r="BF393">
        <v>29431000</v>
      </c>
      <c r="BG393">
        <v>26554200</v>
      </c>
      <c r="BH393">
        <v>25807000</v>
      </c>
      <c r="BI393">
        <v>28833500</v>
      </c>
      <c r="BJ393">
        <v>23895400</v>
      </c>
      <c r="BK393">
        <v>21281500</v>
      </c>
      <c r="BL393">
        <v>28643200</v>
      </c>
      <c r="BM393">
        <v>23309000</v>
      </c>
      <c r="BN393">
        <v>50107300</v>
      </c>
      <c r="BO393">
        <v>39081300</v>
      </c>
      <c r="BP393">
        <v>35063600</v>
      </c>
      <c r="BQ393">
        <v>36582300</v>
      </c>
      <c r="BR393">
        <v>31964800</v>
      </c>
      <c r="BS393">
        <v>34489900</v>
      </c>
      <c r="BT393">
        <v>54607800</v>
      </c>
      <c r="BU393">
        <v>52032000</v>
      </c>
      <c r="BV393">
        <v>43842600</v>
      </c>
      <c r="BW393">
        <v>24963200</v>
      </c>
      <c r="BX393">
        <v>26598500</v>
      </c>
      <c r="BY393">
        <v>23414900</v>
      </c>
      <c r="BZ393">
        <v>59931200</v>
      </c>
      <c r="CA393">
        <v>36450800</v>
      </c>
      <c r="CB393">
        <v>30449800</v>
      </c>
      <c r="CC393">
        <v>27991300</v>
      </c>
      <c r="CD393">
        <v>39604200</v>
      </c>
      <c r="CE393">
        <v>44671100</v>
      </c>
      <c r="CF393">
        <v>30933900</v>
      </c>
      <c r="CG393">
        <v>34526100</v>
      </c>
      <c r="CH393">
        <v>38664200</v>
      </c>
      <c r="CI393">
        <v>31563400</v>
      </c>
      <c r="CJ393">
        <v>39800300</v>
      </c>
      <c r="CK393">
        <v>37468900</v>
      </c>
      <c r="CL393">
        <v>38072200</v>
      </c>
      <c r="CM393">
        <v>52585200</v>
      </c>
      <c r="CN393">
        <v>35941500</v>
      </c>
      <c r="CO393">
        <v>39779300</v>
      </c>
      <c r="CP393">
        <v>48924900</v>
      </c>
      <c r="CQ393">
        <v>64086400</v>
      </c>
      <c r="CR393">
        <v>31742400</v>
      </c>
      <c r="CS393">
        <v>41282700</v>
      </c>
      <c r="CT393">
        <v>68297200</v>
      </c>
      <c r="CU393">
        <v>45528100</v>
      </c>
      <c r="CV393">
        <v>82306200</v>
      </c>
      <c r="CW393">
        <v>53803200</v>
      </c>
      <c r="CX393">
        <v>69057600</v>
      </c>
      <c r="CY393">
        <v>55749100</v>
      </c>
      <c r="CZ393">
        <v>41587400</v>
      </c>
      <c r="DA393">
        <v>60437800</v>
      </c>
      <c r="DB393">
        <v>83538700</v>
      </c>
      <c r="DC393">
        <v>45936200</v>
      </c>
      <c r="DD393">
        <v>83653800</v>
      </c>
      <c r="DE393">
        <v>57883700</v>
      </c>
      <c r="DF393">
        <v>52408300</v>
      </c>
      <c r="DG393">
        <v>42797700</v>
      </c>
      <c r="DH393">
        <v>61358300</v>
      </c>
      <c r="DI393">
        <v>89387700</v>
      </c>
      <c r="DJ393">
        <v>97951800</v>
      </c>
      <c r="DK393">
        <v>100781300</v>
      </c>
      <c r="DL393">
        <v>139102900</v>
      </c>
      <c r="DM393">
        <v>55397500</v>
      </c>
      <c r="DN393">
        <v>51783200</v>
      </c>
      <c r="DO393">
        <v>47821700</v>
      </c>
      <c r="DP393">
        <v>46617200</v>
      </c>
      <c r="DQ393">
        <v>50129400</v>
      </c>
      <c r="DR393">
        <v>33080500</v>
      </c>
      <c r="DS393">
        <v>33411100</v>
      </c>
      <c r="DT393">
        <v>44208900</v>
      </c>
      <c r="DU393">
        <v>35089300</v>
      </c>
      <c r="DV393">
        <v>35667900</v>
      </c>
      <c r="DW393">
        <v>32589500</v>
      </c>
      <c r="DX393">
        <v>50018800</v>
      </c>
      <c r="DY393">
        <v>42229500</v>
      </c>
      <c r="DZ393">
        <v>38785900</v>
      </c>
      <c r="EA393">
        <v>37449200</v>
      </c>
      <c r="EB393">
        <v>36857653</v>
      </c>
      <c r="EC393">
        <v>45843054</v>
      </c>
      <c r="ED393">
        <v>36363131</v>
      </c>
      <c r="EE393">
        <v>27551902</v>
      </c>
      <c r="EF393">
        <v>32543311</v>
      </c>
      <c r="EG393">
        <v>28092797</v>
      </c>
      <c r="EH393">
        <v>36568780</v>
      </c>
      <c r="EI393">
        <v>24456173</v>
      </c>
      <c r="EJ393">
        <v>28059948</v>
      </c>
      <c r="EK393">
        <v>34339886</v>
      </c>
      <c r="EL393">
        <v>51783362</v>
      </c>
      <c r="EM393">
        <v>71686387</v>
      </c>
      <c r="EN393">
        <v>51594260</v>
      </c>
      <c r="EO393">
        <v>46157266</v>
      </c>
      <c r="EP393">
        <v>39850471</v>
      </c>
      <c r="EQ393">
        <v>36908047</v>
      </c>
      <c r="ER393">
        <v>34311921</v>
      </c>
      <c r="ES393">
        <v>38652617</v>
      </c>
      <c r="ET393">
        <v>38894339</v>
      </c>
      <c r="EU393">
        <v>24257708</v>
      </c>
      <c r="EV393">
        <v>30055831</v>
      </c>
      <c r="EW393">
        <v>33677751</v>
      </c>
      <c r="EX393">
        <v>22473641</v>
      </c>
      <c r="EY393">
        <v>20387881</v>
      </c>
      <c r="EZ393">
        <v>27019347</v>
      </c>
      <c r="FA393">
        <v>19190035</v>
      </c>
      <c r="FB393">
        <v>18449778</v>
      </c>
      <c r="FC393">
        <v>17281885</v>
      </c>
      <c r="FD393">
        <v>26838434</v>
      </c>
      <c r="FE393">
        <v>28148280</v>
      </c>
      <c r="FF393">
        <v>23147359</v>
      </c>
      <c r="FG393">
        <v>25479153</v>
      </c>
      <c r="FH393">
        <v>20621257</v>
      </c>
      <c r="FI393">
        <v>18475634</v>
      </c>
      <c r="FJ393">
        <v>18050394</v>
      </c>
      <c r="FK393">
        <v>13083255</v>
      </c>
      <c r="FL393">
        <v>12961616</v>
      </c>
      <c r="FM393">
        <v>18635605</v>
      </c>
      <c r="FN393">
        <v>13223566</v>
      </c>
      <c r="FO393">
        <v>15482665</v>
      </c>
      <c r="FP393">
        <v>16518137</v>
      </c>
      <c r="FQ393">
        <v>12192806</v>
      </c>
      <c r="FR393">
        <v>14391948</v>
      </c>
      <c r="FS393">
        <v>17093964</v>
      </c>
      <c r="FT393">
        <v>14612129</v>
      </c>
      <c r="FU393">
        <v>17277177</v>
      </c>
      <c r="FV393">
        <v>16392240</v>
      </c>
      <c r="FW393">
        <v>12971878</v>
      </c>
      <c r="FX393">
        <v>15599516</v>
      </c>
      <c r="FY393">
        <v>21227928</v>
      </c>
      <c r="FZ393">
        <v>11249692</v>
      </c>
      <c r="GA393">
        <v>15001698</v>
      </c>
      <c r="GB393">
        <v>16738307</v>
      </c>
      <c r="GC393">
        <v>14337688</v>
      </c>
      <c r="GD393">
        <v>17981566</v>
      </c>
      <c r="GE393">
        <v>15597337</v>
      </c>
      <c r="GF393">
        <v>15009282</v>
      </c>
      <c r="GG393">
        <v>20496431</v>
      </c>
      <c r="GH393">
        <v>20958505</v>
      </c>
      <c r="GI393">
        <v>21757036</v>
      </c>
      <c r="GJ393">
        <v>21413943</v>
      </c>
      <c r="GK393">
        <v>23292206</v>
      </c>
      <c r="GL393">
        <v>18415808</v>
      </c>
      <c r="GM393">
        <v>18556664</v>
      </c>
      <c r="GN393">
        <v>28692428</v>
      </c>
      <c r="GO393">
        <v>24896631</v>
      </c>
      <c r="GP393">
        <v>18016529</v>
      </c>
      <c r="GQ393">
        <v>19542212</v>
      </c>
      <c r="GR393">
        <v>17889391</v>
      </c>
      <c r="GS393">
        <v>26662741</v>
      </c>
      <c r="GT393">
        <v>20166572</v>
      </c>
      <c r="GU393">
        <v>16682490</v>
      </c>
      <c r="GV393">
        <v>19234715</v>
      </c>
      <c r="GW393">
        <v>19315342</v>
      </c>
      <c r="GX393">
        <v>22841347</v>
      </c>
      <c r="GY393">
        <v>20293254</v>
      </c>
      <c r="GZ393">
        <v>13833551</v>
      </c>
      <c r="HA393">
        <v>12344355</v>
      </c>
      <c r="HB393">
        <v>14687433</v>
      </c>
      <c r="HC393">
        <v>14863530</v>
      </c>
      <c r="HD393">
        <v>16119329</v>
      </c>
      <c r="HE393">
        <v>17346309</v>
      </c>
      <c r="HF393">
        <v>14889241</v>
      </c>
      <c r="HG393">
        <v>11578960</v>
      </c>
      <c r="HH393">
        <v>13099759</v>
      </c>
      <c r="HI393">
        <v>13812014</v>
      </c>
      <c r="HJ393">
        <v>10965431</v>
      </c>
      <c r="HK393">
        <v>11719713</v>
      </c>
      <c r="HL393">
        <v>13723869</v>
      </c>
      <c r="HM393">
        <v>11881796</v>
      </c>
      <c r="HN393">
        <v>11794307</v>
      </c>
      <c r="HO393">
        <v>14129082</v>
      </c>
      <c r="HP393">
        <v>17173491</v>
      </c>
      <c r="HQ393">
        <v>13121520</v>
      </c>
      <c r="HR393">
        <v>14416180</v>
      </c>
      <c r="HS393">
        <v>10471386</v>
      </c>
      <c r="HT393">
        <v>13392441</v>
      </c>
      <c r="HU393">
        <v>17140934</v>
      </c>
      <c r="HV393">
        <v>13598423</v>
      </c>
      <c r="HW393">
        <v>16742830</v>
      </c>
      <c r="HX393">
        <v>17173147</v>
      </c>
      <c r="HY393">
        <v>12499889</v>
      </c>
      <c r="HZ393">
        <v>15048641</v>
      </c>
      <c r="IA393">
        <v>9826907</v>
      </c>
      <c r="IB393">
        <v>10280711</v>
      </c>
      <c r="IC393">
        <v>11104410</v>
      </c>
      <c r="ID393">
        <v>13919479</v>
      </c>
      <c r="IE393">
        <v>15602720</v>
      </c>
      <c r="IF393">
        <v>11838506</v>
      </c>
      <c r="IG393">
        <v>11199477</v>
      </c>
      <c r="IH393">
        <v>10382897</v>
      </c>
      <c r="II393">
        <v>12472483</v>
      </c>
      <c r="IJ393">
        <v>12557717</v>
      </c>
      <c r="IK393">
        <v>12445524</v>
      </c>
      <c r="IL393">
        <v>30422301</v>
      </c>
      <c r="IM393">
        <v>25311146</v>
      </c>
      <c r="IN393">
        <v>18990056</v>
      </c>
      <c r="IO393">
        <v>22167132</v>
      </c>
      <c r="IP393">
        <v>14888184</v>
      </c>
      <c r="IQ393">
        <v>11686866</v>
      </c>
      <c r="IR393">
        <v>14636885</v>
      </c>
      <c r="IS393">
        <v>17168790</v>
      </c>
      <c r="IT393">
        <v>15450221</v>
      </c>
      <c r="IU393">
        <v>15812498</v>
      </c>
      <c r="IV393">
        <v>18247465</v>
      </c>
      <c r="IW393">
        <v>17361698</v>
      </c>
      <c r="IX393">
        <v>21028510</v>
      </c>
      <c r="IY393">
        <v>16457557</v>
      </c>
      <c r="IZ393">
        <v>20361549</v>
      </c>
      <c r="JA393">
        <v>23268176</v>
      </c>
      <c r="JB393">
        <v>16080172</v>
      </c>
      <c r="JC393">
        <v>20345233</v>
      </c>
      <c r="JD393">
        <v>18969892</v>
      </c>
      <c r="JE393">
        <v>15002284</v>
      </c>
      <c r="JF393">
        <v>15715817</v>
      </c>
      <c r="JG393">
        <v>19562501</v>
      </c>
      <c r="JH393">
        <v>20073590</v>
      </c>
      <c r="JI393">
        <v>16743166</v>
      </c>
      <c r="JJ393">
        <v>24782497</v>
      </c>
      <c r="JK393">
        <v>13709787</v>
      </c>
      <c r="JL393">
        <v>14272051</v>
      </c>
      <c r="JM393">
        <v>21472165</v>
      </c>
      <c r="JN393">
        <v>14242156</v>
      </c>
      <c r="JO393">
        <v>13668186</v>
      </c>
      <c r="JP393">
        <v>18202294</v>
      </c>
      <c r="JQ393">
        <v>16944080</v>
      </c>
    </row>
    <row r="394" spans="1:277" x14ac:dyDescent="0.25">
      <c r="A394" s="1" t="s">
        <v>198</v>
      </c>
      <c r="B394" t="s">
        <v>1157</v>
      </c>
      <c r="C394" t="s">
        <v>1199</v>
      </c>
      <c r="D394" s="2">
        <f>_xll.BDH(A394, "volume", B394, C394, "Direction", "H", "Period", "M","cols=274;rows=2")</f>
        <v>36556</v>
      </c>
      <c r="E394" s="2">
        <v>36585</v>
      </c>
      <c r="F394" s="2">
        <v>36616</v>
      </c>
      <c r="G394" s="2">
        <v>36644</v>
      </c>
      <c r="H394" s="2">
        <v>36677</v>
      </c>
      <c r="I394" s="2">
        <v>36707</v>
      </c>
      <c r="J394" s="2">
        <v>36738</v>
      </c>
      <c r="K394" s="2">
        <v>36769</v>
      </c>
      <c r="L394" s="2">
        <v>36798</v>
      </c>
      <c r="M394" s="2">
        <v>36830</v>
      </c>
      <c r="N394" s="2">
        <v>36860</v>
      </c>
      <c r="O394" s="2">
        <v>36889</v>
      </c>
      <c r="P394" s="2">
        <v>36922</v>
      </c>
      <c r="Q394" s="2">
        <v>36950</v>
      </c>
      <c r="R394" s="2">
        <v>36980</v>
      </c>
      <c r="S394" s="2">
        <v>37011</v>
      </c>
      <c r="T394" s="2">
        <v>37042</v>
      </c>
      <c r="U394" s="2">
        <v>37071</v>
      </c>
      <c r="V394" s="2">
        <v>37103</v>
      </c>
      <c r="W394" s="2">
        <v>37134</v>
      </c>
      <c r="X394" s="2">
        <v>37162</v>
      </c>
      <c r="Y394" s="2">
        <v>37195</v>
      </c>
      <c r="Z394" s="2">
        <v>37225</v>
      </c>
      <c r="AA394" s="2">
        <v>37256</v>
      </c>
      <c r="AB394" s="2">
        <v>37287</v>
      </c>
      <c r="AC394" s="2">
        <v>37315</v>
      </c>
      <c r="AD394" s="2">
        <v>37344</v>
      </c>
      <c r="AE394" s="2">
        <v>37376</v>
      </c>
      <c r="AF394" s="2">
        <v>37407</v>
      </c>
      <c r="AG394" s="2">
        <v>37435</v>
      </c>
      <c r="AH394" s="2">
        <v>37468</v>
      </c>
      <c r="AI394" s="2">
        <v>37498</v>
      </c>
      <c r="AJ394" s="2">
        <v>37529</v>
      </c>
      <c r="AK394" s="2">
        <v>37560</v>
      </c>
      <c r="AL394" s="2">
        <v>37589</v>
      </c>
      <c r="AM394" s="2">
        <v>37621</v>
      </c>
      <c r="AN394" s="2">
        <v>37652</v>
      </c>
      <c r="AO394" s="2">
        <v>37680</v>
      </c>
      <c r="AP394" s="2">
        <v>37711</v>
      </c>
      <c r="AQ394" s="2">
        <v>37741</v>
      </c>
      <c r="AR394" s="2">
        <v>37771</v>
      </c>
      <c r="AS394" s="2">
        <v>37802</v>
      </c>
      <c r="AT394" s="2">
        <v>37833</v>
      </c>
      <c r="AU394" s="2">
        <v>37862</v>
      </c>
      <c r="AV394" s="2">
        <v>37894</v>
      </c>
      <c r="AW394" s="2">
        <v>37925</v>
      </c>
      <c r="AX394" s="2">
        <v>37953</v>
      </c>
      <c r="AY394" s="2">
        <v>37986</v>
      </c>
      <c r="AZ394" s="2">
        <v>38016</v>
      </c>
      <c r="BA394" s="2">
        <v>38044</v>
      </c>
      <c r="BB394" s="2">
        <v>38077</v>
      </c>
      <c r="BC394" s="2">
        <v>38107</v>
      </c>
      <c r="BD394" s="2">
        <v>38138</v>
      </c>
      <c r="BE394" s="2">
        <v>38168</v>
      </c>
      <c r="BF394" s="2">
        <v>38198</v>
      </c>
      <c r="BG394" s="2">
        <v>38230</v>
      </c>
      <c r="BH394" s="2">
        <v>38260</v>
      </c>
      <c r="BI394" s="2">
        <v>38289</v>
      </c>
      <c r="BJ394" s="2">
        <v>38321</v>
      </c>
      <c r="BK394" s="2">
        <v>38352</v>
      </c>
      <c r="BL394" s="2">
        <v>38383</v>
      </c>
      <c r="BM394" s="2">
        <v>38411</v>
      </c>
      <c r="BN394" s="2">
        <v>38442</v>
      </c>
      <c r="BO394" s="2">
        <v>38471</v>
      </c>
      <c r="BP394" s="2">
        <v>38503</v>
      </c>
      <c r="BQ394" s="2">
        <v>38533</v>
      </c>
      <c r="BR394" s="2">
        <v>38562</v>
      </c>
      <c r="BS394" s="2">
        <v>38595</v>
      </c>
      <c r="BT394" s="2">
        <v>38625</v>
      </c>
      <c r="BU394" s="2">
        <v>38656</v>
      </c>
      <c r="BV394" s="2">
        <v>38686</v>
      </c>
      <c r="BW394" s="2">
        <v>38716</v>
      </c>
      <c r="BX394" s="2">
        <v>38748</v>
      </c>
      <c r="BY394" s="2">
        <v>38776</v>
      </c>
      <c r="BZ394" s="2">
        <v>38807</v>
      </c>
      <c r="CA394" s="2">
        <v>38835</v>
      </c>
      <c r="CB394" s="2">
        <v>38868</v>
      </c>
      <c r="CC394" s="2">
        <v>38898</v>
      </c>
      <c r="CD394" s="2">
        <v>38929</v>
      </c>
      <c r="CE394" s="2">
        <v>38960</v>
      </c>
      <c r="CF394" s="2">
        <v>38989</v>
      </c>
      <c r="CG394" s="2">
        <v>39021</v>
      </c>
      <c r="CH394" s="2">
        <v>39051</v>
      </c>
      <c r="CI394" s="2">
        <v>39080</v>
      </c>
      <c r="CJ394" s="2">
        <v>39113</v>
      </c>
      <c r="CK394" s="2">
        <v>39141</v>
      </c>
      <c r="CL394" s="2">
        <v>39171</v>
      </c>
      <c r="CM394" s="2">
        <v>39202</v>
      </c>
      <c r="CN394" s="2">
        <v>39233</v>
      </c>
      <c r="CO394" s="2">
        <v>39262</v>
      </c>
      <c r="CP394" s="2">
        <v>39294</v>
      </c>
      <c r="CQ394" s="2">
        <v>39325</v>
      </c>
      <c r="CR394" s="2">
        <v>39353</v>
      </c>
      <c r="CS394" s="2">
        <v>39386</v>
      </c>
      <c r="CT394" s="2">
        <v>39416</v>
      </c>
      <c r="CU394" s="2">
        <v>39447</v>
      </c>
      <c r="CV394" s="2">
        <v>39478</v>
      </c>
      <c r="CW394" s="2">
        <v>39507</v>
      </c>
      <c r="CX394" s="2">
        <v>39538</v>
      </c>
      <c r="CY394" s="2">
        <v>39568</v>
      </c>
      <c r="CZ394" s="2">
        <v>39598</v>
      </c>
      <c r="DA394" s="2">
        <v>39629</v>
      </c>
      <c r="DB394" s="2">
        <v>39660</v>
      </c>
      <c r="DC394" s="2">
        <v>39689</v>
      </c>
      <c r="DD394" s="2">
        <v>39721</v>
      </c>
      <c r="DE394" s="2">
        <v>39752</v>
      </c>
      <c r="DF394" s="2">
        <v>39780</v>
      </c>
      <c r="DG394" s="2">
        <v>39813</v>
      </c>
      <c r="DH394" s="2">
        <v>39843</v>
      </c>
      <c r="DI394" s="2">
        <v>39871</v>
      </c>
      <c r="DJ394" s="2">
        <v>39903</v>
      </c>
      <c r="DK394" s="2">
        <v>39933</v>
      </c>
      <c r="DL394" s="2">
        <v>39962</v>
      </c>
      <c r="DM394" s="2">
        <v>39994</v>
      </c>
      <c r="DN394" s="2">
        <v>40025</v>
      </c>
      <c r="DO394" s="2">
        <v>40056</v>
      </c>
      <c r="DP394" s="2">
        <v>40086</v>
      </c>
      <c r="DQ394" s="2">
        <v>40116</v>
      </c>
      <c r="DR394" s="2">
        <v>40147</v>
      </c>
      <c r="DS394" s="2">
        <v>40178</v>
      </c>
      <c r="DT394" s="2">
        <v>40207</v>
      </c>
      <c r="DU394" s="2">
        <v>40235</v>
      </c>
      <c r="DV394" s="2">
        <v>40268</v>
      </c>
      <c r="DW394" s="2">
        <v>40298</v>
      </c>
      <c r="DX394" s="2">
        <v>40329</v>
      </c>
      <c r="DY394" s="2">
        <v>40359</v>
      </c>
      <c r="DZ394" s="2">
        <v>40389</v>
      </c>
      <c r="EA394" s="2">
        <v>40421</v>
      </c>
      <c r="EB394" s="2">
        <v>40451</v>
      </c>
      <c r="EC394" s="2">
        <v>40480</v>
      </c>
      <c r="ED394" s="2">
        <v>40512</v>
      </c>
      <c r="EE394" s="2">
        <v>40543</v>
      </c>
      <c r="EF394" s="2">
        <v>40574</v>
      </c>
      <c r="EG394" s="2">
        <v>40602</v>
      </c>
      <c r="EH394" s="2">
        <v>40633</v>
      </c>
      <c r="EI394" s="2">
        <v>40662</v>
      </c>
      <c r="EJ394" s="2">
        <v>40694</v>
      </c>
      <c r="EK394" s="2">
        <v>40724</v>
      </c>
      <c r="EL394" s="2">
        <v>40753</v>
      </c>
      <c r="EM394" s="2">
        <v>40786</v>
      </c>
      <c r="EN394" s="2">
        <v>40816</v>
      </c>
      <c r="EO394" s="2">
        <v>40847</v>
      </c>
      <c r="EP394" s="2">
        <v>40877</v>
      </c>
      <c r="EQ394" s="2">
        <v>40907</v>
      </c>
      <c r="ER394" s="2">
        <v>40939</v>
      </c>
      <c r="ES394" s="2">
        <v>40968</v>
      </c>
      <c r="ET394" s="2">
        <v>40998</v>
      </c>
      <c r="EU394" s="2">
        <v>41029</v>
      </c>
      <c r="EV394" s="2">
        <v>41060</v>
      </c>
      <c r="EW394" s="2">
        <v>41089</v>
      </c>
      <c r="EX394" s="2">
        <v>41121</v>
      </c>
      <c r="EY394" s="2">
        <v>41152</v>
      </c>
      <c r="EZ394" s="2">
        <v>41180</v>
      </c>
      <c r="FA394" s="2">
        <v>41213</v>
      </c>
      <c r="FB394" s="2">
        <v>41243</v>
      </c>
      <c r="FC394" s="2">
        <v>41274</v>
      </c>
      <c r="FD394" s="2">
        <v>41305</v>
      </c>
      <c r="FE394" s="2">
        <v>41333</v>
      </c>
      <c r="FF394" s="2">
        <v>41362</v>
      </c>
      <c r="FG394" s="2">
        <v>41394</v>
      </c>
      <c r="FH394" s="2">
        <v>41425</v>
      </c>
      <c r="FI394" s="2">
        <v>41453</v>
      </c>
      <c r="FJ394" s="2">
        <v>41486</v>
      </c>
      <c r="FK394" s="2">
        <v>41516</v>
      </c>
      <c r="FL394" s="2">
        <v>41547</v>
      </c>
      <c r="FM394" s="2">
        <v>41578</v>
      </c>
      <c r="FN394" s="2">
        <v>41607</v>
      </c>
      <c r="FO394" s="2">
        <v>41639</v>
      </c>
      <c r="FP394" s="2">
        <v>41670</v>
      </c>
      <c r="FQ394" s="2">
        <v>41698</v>
      </c>
      <c r="FR394" s="2">
        <v>41729</v>
      </c>
      <c r="FS394" s="2">
        <v>41759</v>
      </c>
      <c r="FT394" s="2">
        <v>41789</v>
      </c>
      <c r="FU394" s="2">
        <v>41820</v>
      </c>
      <c r="FV394" s="2">
        <v>41851</v>
      </c>
      <c r="FW394" s="2">
        <v>41880</v>
      </c>
      <c r="FX394" s="2">
        <v>41912</v>
      </c>
      <c r="FY394" s="2">
        <v>41943</v>
      </c>
      <c r="FZ394" s="2">
        <v>41971</v>
      </c>
      <c r="GA394" s="2">
        <v>42004</v>
      </c>
      <c r="GB394" s="2">
        <v>42034</v>
      </c>
      <c r="GC394" s="2">
        <v>42062</v>
      </c>
      <c r="GD394" s="2">
        <v>42094</v>
      </c>
      <c r="GE394" s="2">
        <v>42124</v>
      </c>
      <c r="GF394" s="2">
        <v>42153</v>
      </c>
      <c r="GG394" s="2">
        <v>42185</v>
      </c>
      <c r="GH394" s="2">
        <v>42216</v>
      </c>
      <c r="GI394" s="2">
        <v>42247</v>
      </c>
      <c r="GJ394" s="2">
        <v>42277</v>
      </c>
      <c r="GK394" s="2">
        <v>42307</v>
      </c>
      <c r="GL394" s="2">
        <v>42338</v>
      </c>
      <c r="GM394" s="2">
        <v>42369</v>
      </c>
      <c r="GN394" s="2">
        <v>42398</v>
      </c>
      <c r="GO394" s="2">
        <v>42429</v>
      </c>
      <c r="GP394" s="2">
        <v>42460</v>
      </c>
      <c r="GQ394" s="2">
        <v>42489</v>
      </c>
      <c r="GR394" s="2">
        <v>42521</v>
      </c>
      <c r="GS394" s="2">
        <v>42551</v>
      </c>
      <c r="GT394" s="2">
        <v>42580</v>
      </c>
      <c r="GU394" s="2">
        <v>42613</v>
      </c>
      <c r="GV394" s="2">
        <v>42643</v>
      </c>
      <c r="GW394" s="2">
        <v>42674</v>
      </c>
      <c r="GX394" s="2">
        <v>42704</v>
      </c>
      <c r="GY394" s="2">
        <v>42734</v>
      </c>
      <c r="GZ394" s="2">
        <v>42766</v>
      </c>
      <c r="HA394" s="2">
        <v>42794</v>
      </c>
      <c r="HB394" s="2">
        <v>42825</v>
      </c>
      <c r="HC394" s="2">
        <v>42853</v>
      </c>
      <c r="HD394" s="2">
        <v>42886</v>
      </c>
      <c r="HE394" s="2">
        <v>42916</v>
      </c>
      <c r="HF394" s="2">
        <v>42947</v>
      </c>
      <c r="HG394" s="2">
        <v>42978</v>
      </c>
      <c r="HH394" s="2">
        <v>43007</v>
      </c>
      <c r="HI394" s="2">
        <v>43039</v>
      </c>
      <c r="HJ394" s="2">
        <v>43069</v>
      </c>
      <c r="HK394" s="2">
        <v>43098</v>
      </c>
      <c r="HL394" s="2">
        <v>43131</v>
      </c>
      <c r="HM394" s="2">
        <v>43159</v>
      </c>
      <c r="HN394" s="2">
        <v>43189</v>
      </c>
      <c r="HO394" s="2">
        <v>43220</v>
      </c>
      <c r="HP394" s="2">
        <v>43251</v>
      </c>
      <c r="HQ394" s="2">
        <v>43280</v>
      </c>
      <c r="HR394" s="2">
        <v>43312</v>
      </c>
      <c r="HS394" s="2">
        <v>43343</v>
      </c>
      <c r="HT394" s="2">
        <v>43371</v>
      </c>
      <c r="HU394" s="2">
        <v>43404</v>
      </c>
      <c r="HV394" s="2">
        <v>43434</v>
      </c>
      <c r="HW394" s="2">
        <v>43465</v>
      </c>
      <c r="HX394" s="2">
        <v>43496</v>
      </c>
      <c r="HY394" s="2">
        <v>43524</v>
      </c>
      <c r="HZ394" s="2">
        <v>43553</v>
      </c>
      <c r="IA394" s="2">
        <v>43585</v>
      </c>
      <c r="IB394" s="2">
        <v>43616</v>
      </c>
      <c r="IC394" s="2">
        <v>43644</v>
      </c>
      <c r="ID394" s="2">
        <v>43677</v>
      </c>
      <c r="IE394" s="2">
        <v>43707</v>
      </c>
      <c r="IF394" s="2">
        <v>43738</v>
      </c>
      <c r="IG394" s="2">
        <v>43769</v>
      </c>
      <c r="IH394" s="2">
        <v>43798</v>
      </c>
      <c r="II394" s="2">
        <v>43830</v>
      </c>
      <c r="IJ394" s="2">
        <v>43861</v>
      </c>
      <c r="IK394" s="2">
        <v>43889</v>
      </c>
      <c r="IL394" s="2">
        <v>43921</v>
      </c>
      <c r="IM394" s="2">
        <v>43951</v>
      </c>
      <c r="IN394" s="2">
        <v>43980</v>
      </c>
      <c r="IO394" s="2">
        <v>44012</v>
      </c>
      <c r="IP394" s="2">
        <v>44043</v>
      </c>
      <c r="IQ394" s="2">
        <v>44074</v>
      </c>
      <c r="IR394" s="2">
        <v>44104</v>
      </c>
      <c r="IS394" s="2">
        <v>44134</v>
      </c>
      <c r="IT394" s="2">
        <v>44165</v>
      </c>
      <c r="IU394" s="2">
        <v>44196</v>
      </c>
      <c r="IV394" s="2">
        <v>44225</v>
      </c>
      <c r="IW394" s="2">
        <v>44253</v>
      </c>
      <c r="IX394" s="2">
        <v>44286</v>
      </c>
      <c r="IY394" s="2">
        <v>44316</v>
      </c>
      <c r="IZ394" s="2">
        <v>44347</v>
      </c>
      <c r="JA394" s="2">
        <v>44377</v>
      </c>
      <c r="JB394" s="2">
        <v>44407</v>
      </c>
      <c r="JC394" s="2">
        <v>44439</v>
      </c>
      <c r="JD394" s="2">
        <v>44469</v>
      </c>
      <c r="JE394" s="2">
        <v>44498</v>
      </c>
      <c r="JF394" s="2">
        <v>44530</v>
      </c>
      <c r="JG394" s="2">
        <v>44561</v>
      </c>
      <c r="JH394" s="2">
        <v>44592</v>
      </c>
      <c r="JI394" s="2">
        <v>44620</v>
      </c>
      <c r="JJ394" s="2">
        <v>44651</v>
      </c>
      <c r="JK394" s="2">
        <v>44680</v>
      </c>
      <c r="JL394" s="2">
        <v>44712</v>
      </c>
      <c r="JM394" s="2">
        <v>44742</v>
      </c>
      <c r="JN394" s="2">
        <v>44771</v>
      </c>
      <c r="JO394" s="2">
        <v>44804</v>
      </c>
      <c r="JP394" s="2">
        <v>44834</v>
      </c>
      <c r="JQ394" s="2">
        <v>44865</v>
      </c>
    </row>
    <row r="395" spans="1:277" x14ac:dyDescent="0.25">
      <c r="A395" s="4"/>
      <c r="D395" s="3">
        <v>26442600</v>
      </c>
      <c r="E395">
        <v>29941000</v>
      </c>
      <c r="F395">
        <v>35986600</v>
      </c>
      <c r="G395">
        <v>24962200</v>
      </c>
      <c r="H395">
        <v>42272400</v>
      </c>
      <c r="I395">
        <v>33390000</v>
      </c>
      <c r="J395">
        <v>29500400</v>
      </c>
      <c r="K395">
        <v>42309800</v>
      </c>
      <c r="L395">
        <v>44430600</v>
      </c>
      <c r="M395">
        <v>33841600</v>
      </c>
      <c r="N395">
        <v>31710400</v>
      </c>
      <c r="O395">
        <v>45431800</v>
      </c>
      <c r="P395">
        <v>36789800</v>
      </c>
      <c r="Q395">
        <v>116000200</v>
      </c>
      <c r="R395">
        <v>75714400</v>
      </c>
      <c r="S395">
        <v>75912600</v>
      </c>
      <c r="T395">
        <v>87458000</v>
      </c>
      <c r="U395">
        <v>62892400</v>
      </c>
      <c r="V395">
        <v>64042800</v>
      </c>
      <c r="W395">
        <v>54409600</v>
      </c>
      <c r="X395">
        <v>53917800</v>
      </c>
      <c r="Y395">
        <v>64536600</v>
      </c>
      <c r="Z395">
        <v>67748800</v>
      </c>
      <c r="AA395">
        <v>50778400</v>
      </c>
      <c r="AB395">
        <v>64160400</v>
      </c>
      <c r="AC395">
        <v>42971200</v>
      </c>
      <c r="AD395">
        <v>59819600</v>
      </c>
      <c r="AE395">
        <v>56941200</v>
      </c>
      <c r="AF395">
        <v>49171200</v>
      </c>
      <c r="AG395">
        <v>57184600</v>
      </c>
      <c r="AH395">
        <v>91106000</v>
      </c>
      <c r="AI395">
        <v>59894400</v>
      </c>
      <c r="AJ395">
        <v>95951400</v>
      </c>
      <c r="AK395">
        <v>96040200</v>
      </c>
      <c r="AL395">
        <v>73146800</v>
      </c>
      <c r="AM395">
        <v>83141200</v>
      </c>
      <c r="AN395">
        <v>88540000</v>
      </c>
      <c r="AO395">
        <v>72927600</v>
      </c>
      <c r="AP395">
        <v>95272200</v>
      </c>
      <c r="AQ395">
        <v>77627800</v>
      </c>
      <c r="AR395">
        <v>75808000</v>
      </c>
      <c r="AS395">
        <v>78653600</v>
      </c>
      <c r="AT395">
        <v>72231000</v>
      </c>
      <c r="AU395">
        <v>54842400</v>
      </c>
      <c r="AV395">
        <v>73562200</v>
      </c>
      <c r="AW395">
        <v>72820400</v>
      </c>
      <c r="AX395">
        <v>62224600</v>
      </c>
      <c r="AY395">
        <v>83241200</v>
      </c>
      <c r="AZ395">
        <v>77903600</v>
      </c>
      <c r="BA395">
        <v>56461000</v>
      </c>
      <c r="BB395">
        <v>93938600</v>
      </c>
      <c r="BC395">
        <v>95313400</v>
      </c>
      <c r="BD395">
        <v>100568800</v>
      </c>
      <c r="BE395">
        <v>97782600</v>
      </c>
      <c r="BF395">
        <v>76784200</v>
      </c>
      <c r="BG395">
        <v>100012200</v>
      </c>
      <c r="BH395">
        <v>106689600</v>
      </c>
      <c r="BI395">
        <v>119575400</v>
      </c>
      <c r="BJ395">
        <v>104489400</v>
      </c>
      <c r="BK395">
        <v>95687800</v>
      </c>
      <c r="BL395">
        <v>99640200</v>
      </c>
      <c r="BM395">
        <v>119624400</v>
      </c>
      <c r="BN395">
        <v>160557600</v>
      </c>
      <c r="BO395">
        <v>140424600</v>
      </c>
      <c r="BP395">
        <v>120919200</v>
      </c>
      <c r="BQ395">
        <v>99519500</v>
      </c>
      <c r="BR395">
        <v>86382100</v>
      </c>
      <c r="BS395">
        <v>95581200</v>
      </c>
      <c r="BT395">
        <v>106234600</v>
      </c>
      <c r="BU395">
        <v>140408600</v>
      </c>
      <c r="BV395">
        <v>122876200</v>
      </c>
      <c r="BW395">
        <v>175390000</v>
      </c>
      <c r="BX395">
        <v>159393800</v>
      </c>
      <c r="BY395">
        <v>147949900</v>
      </c>
      <c r="BZ395">
        <v>128360300</v>
      </c>
      <c r="CA395">
        <v>128957600</v>
      </c>
      <c r="CB395">
        <v>146053900</v>
      </c>
      <c r="CC395">
        <v>149061300</v>
      </c>
      <c r="CD395">
        <v>111429800</v>
      </c>
      <c r="CE395">
        <v>102392700</v>
      </c>
      <c r="CF395">
        <v>149349700</v>
      </c>
      <c r="CG395">
        <v>150201300</v>
      </c>
      <c r="CH395">
        <v>130032600</v>
      </c>
      <c r="CI395">
        <v>125652600</v>
      </c>
      <c r="CJ395">
        <v>190788900</v>
      </c>
      <c r="CK395">
        <v>105431800</v>
      </c>
      <c r="CL395">
        <v>140622200</v>
      </c>
      <c r="CM395">
        <v>109117500</v>
      </c>
      <c r="CN395">
        <v>126244600</v>
      </c>
      <c r="CO395">
        <v>99581100</v>
      </c>
      <c r="CP395">
        <v>133991000</v>
      </c>
      <c r="CQ395">
        <v>135102300</v>
      </c>
      <c r="CR395">
        <v>77745300</v>
      </c>
      <c r="CS395">
        <v>98670500</v>
      </c>
      <c r="CT395">
        <v>114416900</v>
      </c>
      <c r="CU395">
        <v>73627600</v>
      </c>
      <c r="CV395">
        <v>135018400</v>
      </c>
      <c r="CW395">
        <v>89669300</v>
      </c>
      <c r="CX395">
        <v>103207500</v>
      </c>
      <c r="CY395">
        <v>83551800</v>
      </c>
      <c r="CZ395">
        <v>94140300</v>
      </c>
      <c r="DA395">
        <v>75870600</v>
      </c>
      <c r="DB395">
        <v>87556900</v>
      </c>
      <c r="DC395">
        <v>64207200</v>
      </c>
      <c r="DD395">
        <v>92569100</v>
      </c>
      <c r="DE395">
        <v>135750500</v>
      </c>
      <c r="DF395">
        <v>84783900</v>
      </c>
      <c r="DG395">
        <v>76434400</v>
      </c>
      <c r="DH395">
        <v>67175600</v>
      </c>
      <c r="DI395">
        <v>55567100</v>
      </c>
      <c r="DJ395">
        <v>88791600</v>
      </c>
      <c r="DK395">
        <v>60715700</v>
      </c>
      <c r="DL395">
        <v>53085900</v>
      </c>
      <c r="DM395">
        <v>75900800</v>
      </c>
      <c r="DN395">
        <v>62581800</v>
      </c>
      <c r="DO395">
        <v>50773100</v>
      </c>
      <c r="DP395">
        <v>70981800</v>
      </c>
      <c r="DQ395">
        <v>100644300</v>
      </c>
      <c r="DR395">
        <v>57397800</v>
      </c>
      <c r="DS395">
        <v>57730000</v>
      </c>
      <c r="DT395">
        <v>52605500</v>
      </c>
      <c r="DU395">
        <v>61238100</v>
      </c>
      <c r="DV395">
        <v>64107300</v>
      </c>
      <c r="DW395">
        <v>71190000</v>
      </c>
      <c r="DX395">
        <v>80375800</v>
      </c>
      <c r="DY395">
        <v>74904100</v>
      </c>
      <c r="DZ395">
        <v>54880000</v>
      </c>
      <c r="EA395">
        <v>53959200</v>
      </c>
      <c r="EB395">
        <v>48636153</v>
      </c>
      <c r="EC395">
        <v>60242705</v>
      </c>
      <c r="ED395">
        <v>47906367</v>
      </c>
      <c r="EE395">
        <v>45715347</v>
      </c>
      <c r="EF395">
        <v>49624702</v>
      </c>
      <c r="EG395">
        <v>49583913</v>
      </c>
      <c r="EH395">
        <v>76019679</v>
      </c>
      <c r="EI395">
        <v>43874428</v>
      </c>
      <c r="EJ395">
        <v>54625472</v>
      </c>
      <c r="EK395">
        <v>59952461</v>
      </c>
      <c r="EL395">
        <v>61279950</v>
      </c>
      <c r="EM395">
        <v>88241473</v>
      </c>
      <c r="EN395">
        <v>68936554</v>
      </c>
      <c r="EO395">
        <v>82505188</v>
      </c>
      <c r="EP395">
        <v>59877825</v>
      </c>
      <c r="EQ395">
        <v>56547952</v>
      </c>
      <c r="ER395">
        <v>59509353</v>
      </c>
      <c r="ES395">
        <v>52288250</v>
      </c>
      <c r="ET395">
        <v>51008174</v>
      </c>
      <c r="EU395">
        <v>39275272</v>
      </c>
      <c r="EV395">
        <v>62135729</v>
      </c>
      <c r="EW395">
        <v>57101979</v>
      </c>
      <c r="EX395">
        <v>41540382</v>
      </c>
      <c r="EY395">
        <v>33170134</v>
      </c>
      <c r="EZ395">
        <v>34024357</v>
      </c>
      <c r="FA395">
        <v>29032093</v>
      </c>
      <c r="FB395">
        <v>33150358</v>
      </c>
      <c r="FC395">
        <v>37644143</v>
      </c>
      <c r="FD395">
        <v>32669493</v>
      </c>
      <c r="FE395">
        <v>31428628</v>
      </c>
      <c r="FF395">
        <v>33721144</v>
      </c>
      <c r="FG395">
        <v>34412279</v>
      </c>
      <c r="FH395">
        <v>40419479</v>
      </c>
      <c r="FI395">
        <v>34448773</v>
      </c>
      <c r="FJ395">
        <v>27139221</v>
      </c>
      <c r="FK395">
        <v>26957645</v>
      </c>
      <c r="FL395">
        <v>28235634</v>
      </c>
      <c r="FM395">
        <v>31535236</v>
      </c>
      <c r="FN395">
        <v>26024966</v>
      </c>
      <c r="FO395">
        <v>33206531</v>
      </c>
      <c r="FP395">
        <v>29347319</v>
      </c>
      <c r="FQ395">
        <v>28388532</v>
      </c>
      <c r="FR395">
        <v>29165733</v>
      </c>
      <c r="FS395">
        <v>31635015</v>
      </c>
      <c r="FT395">
        <v>27465853</v>
      </c>
      <c r="FU395">
        <v>29003302</v>
      </c>
      <c r="FV395">
        <v>26906516</v>
      </c>
      <c r="FW395">
        <v>25473838</v>
      </c>
      <c r="FX395">
        <v>34579438</v>
      </c>
      <c r="FY395">
        <v>51733553</v>
      </c>
      <c r="FZ395">
        <v>36935970</v>
      </c>
      <c r="GA395">
        <v>59700693</v>
      </c>
      <c r="GB395">
        <v>52655909</v>
      </c>
      <c r="GC395">
        <v>42428284</v>
      </c>
      <c r="GD395">
        <v>47292608</v>
      </c>
      <c r="GE395">
        <v>40507701</v>
      </c>
      <c r="GF395">
        <v>35777991</v>
      </c>
      <c r="GG395">
        <v>42051975</v>
      </c>
      <c r="GH395">
        <v>50494954</v>
      </c>
      <c r="GI395">
        <v>75624177</v>
      </c>
      <c r="GJ395">
        <v>68394476</v>
      </c>
      <c r="GK395">
        <v>58256640</v>
      </c>
      <c r="GL395">
        <v>37623303</v>
      </c>
      <c r="GM395">
        <v>54869982</v>
      </c>
      <c r="GN395">
        <v>78604481</v>
      </c>
      <c r="GO395">
        <v>86715146</v>
      </c>
      <c r="GP395">
        <v>72908898</v>
      </c>
      <c r="GQ395">
        <v>56989780</v>
      </c>
      <c r="GR395">
        <v>48197837</v>
      </c>
      <c r="GS395">
        <v>55886933</v>
      </c>
      <c r="GT395">
        <v>46144970</v>
      </c>
      <c r="GU395">
        <v>46184566</v>
      </c>
      <c r="GV395">
        <v>55206589</v>
      </c>
      <c r="GW395">
        <v>49570992</v>
      </c>
      <c r="GX395">
        <v>49156052</v>
      </c>
      <c r="GY395">
        <v>41604503</v>
      </c>
      <c r="GZ395">
        <v>36155147</v>
      </c>
      <c r="HA395">
        <v>36383848</v>
      </c>
      <c r="HB395">
        <v>55494743</v>
      </c>
      <c r="HC395">
        <v>35620345</v>
      </c>
      <c r="HD395">
        <v>45709119</v>
      </c>
      <c r="HE395">
        <v>54758232</v>
      </c>
      <c r="HF395">
        <v>41044059</v>
      </c>
      <c r="HG395">
        <v>48124129</v>
      </c>
      <c r="HH395">
        <v>40311385</v>
      </c>
      <c r="HI395">
        <v>36039123</v>
      </c>
      <c r="HJ395">
        <v>37477772</v>
      </c>
      <c r="HK395">
        <v>35111220</v>
      </c>
      <c r="HL395">
        <v>30614620</v>
      </c>
      <c r="HM395">
        <v>34783341</v>
      </c>
      <c r="HN395">
        <v>41456125</v>
      </c>
      <c r="HO395">
        <v>43940939</v>
      </c>
      <c r="HP395">
        <v>40375895</v>
      </c>
      <c r="HQ395">
        <v>47450447</v>
      </c>
      <c r="HR395">
        <v>30105165</v>
      </c>
      <c r="HS395">
        <v>26571663</v>
      </c>
      <c r="HT395">
        <v>30798688</v>
      </c>
      <c r="HU395">
        <v>38660652</v>
      </c>
      <c r="HV395">
        <v>38432773</v>
      </c>
      <c r="HW395">
        <v>41924622</v>
      </c>
      <c r="HX395">
        <v>32663354</v>
      </c>
      <c r="HY395">
        <v>27313452</v>
      </c>
      <c r="HZ395">
        <v>43164111</v>
      </c>
      <c r="IA395">
        <v>34611588</v>
      </c>
      <c r="IB395">
        <v>36309395</v>
      </c>
      <c r="IC395">
        <v>34012032</v>
      </c>
      <c r="ID395">
        <v>32297577</v>
      </c>
      <c r="IE395">
        <v>41263810</v>
      </c>
      <c r="IF395">
        <v>44709576</v>
      </c>
      <c r="IG395">
        <v>39182792</v>
      </c>
      <c r="IH395">
        <v>31450003</v>
      </c>
      <c r="II395">
        <v>35960827</v>
      </c>
      <c r="IJ395">
        <v>36451438</v>
      </c>
      <c r="IK395">
        <v>46073342</v>
      </c>
      <c r="IL395">
        <v>100223561</v>
      </c>
      <c r="IM395">
        <v>50114356</v>
      </c>
      <c r="IN395">
        <v>35463232</v>
      </c>
      <c r="IO395">
        <v>46715997</v>
      </c>
      <c r="IP395">
        <v>35918323</v>
      </c>
      <c r="IQ395">
        <v>30236382</v>
      </c>
      <c r="IR395">
        <v>42287310</v>
      </c>
      <c r="IS395">
        <v>55194775</v>
      </c>
      <c r="IT395">
        <v>64046043</v>
      </c>
      <c r="IU395">
        <v>60590146</v>
      </c>
      <c r="IV395">
        <v>68019340</v>
      </c>
      <c r="IW395">
        <v>50260070</v>
      </c>
      <c r="IX395">
        <v>72012567</v>
      </c>
      <c r="IY395">
        <v>46778812</v>
      </c>
      <c r="IZ395">
        <v>47806998</v>
      </c>
      <c r="JA395">
        <v>56830573</v>
      </c>
      <c r="JB395">
        <v>52432121</v>
      </c>
      <c r="JC395">
        <v>49368113</v>
      </c>
      <c r="JD395">
        <v>65308595</v>
      </c>
      <c r="JE395">
        <v>45837227</v>
      </c>
      <c r="JF395">
        <v>44357318</v>
      </c>
      <c r="JG395">
        <v>43353991</v>
      </c>
      <c r="JH395">
        <v>45178993</v>
      </c>
      <c r="JI395">
        <v>42018290</v>
      </c>
      <c r="JJ395">
        <v>56118936</v>
      </c>
      <c r="JK395">
        <v>37989668</v>
      </c>
      <c r="JL395">
        <v>46694717</v>
      </c>
      <c r="JM395">
        <v>58085944</v>
      </c>
      <c r="JN395">
        <v>39587531</v>
      </c>
      <c r="JO395">
        <v>40154667</v>
      </c>
      <c r="JP395">
        <v>52695741</v>
      </c>
      <c r="JQ395">
        <v>42027101</v>
      </c>
    </row>
    <row r="396" spans="1:277" x14ac:dyDescent="0.25">
      <c r="A396" s="1" t="s">
        <v>199</v>
      </c>
      <c r="B396" t="s">
        <v>1157</v>
      </c>
      <c r="C396" t="s">
        <v>1183</v>
      </c>
      <c r="D396" s="2">
        <f>_xll.BDH(A396, "volume", B396, C396, "Direction", "H", "Period", "M","cols=84;rows=2")</f>
        <v>36556</v>
      </c>
      <c r="E396" s="2">
        <v>36585</v>
      </c>
      <c r="F396" s="2">
        <v>36616</v>
      </c>
      <c r="G396" s="2">
        <v>36644</v>
      </c>
      <c r="H396" s="2">
        <v>36677</v>
      </c>
      <c r="I396" s="2">
        <v>36707</v>
      </c>
      <c r="J396" s="2">
        <v>36738</v>
      </c>
      <c r="K396" s="2">
        <v>36769</v>
      </c>
      <c r="L396" s="2">
        <v>36798</v>
      </c>
      <c r="M396" s="2">
        <v>36830</v>
      </c>
      <c r="N396" s="2">
        <v>36860</v>
      </c>
      <c r="O396" s="2">
        <v>36889</v>
      </c>
      <c r="P396" s="2">
        <v>36922</v>
      </c>
      <c r="Q396" s="2">
        <v>36950</v>
      </c>
      <c r="R396" s="2">
        <v>36980</v>
      </c>
      <c r="S396" s="2">
        <v>37011</v>
      </c>
      <c r="T396" s="2">
        <v>37042</v>
      </c>
      <c r="U396" s="2">
        <v>37071</v>
      </c>
      <c r="V396" s="2">
        <v>37103</v>
      </c>
      <c r="W396" s="2">
        <v>37134</v>
      </c>
      <c r="X396" s="2">
        <v>37162</v>
      </c>
      <c r="Y396" s="2">
        <v>37195</v>
      </c>
      <c r="Z396" s="2">
        <v>37225</v>
      </c>
      <c r="AA396" s="2">
        <v>37256</v>
      </c>
      <c r="AB396" s="2">
        <v>37287</v>
      </c>
      <c r="AC396" s="2">
        <v>37315</v>
      </c>
      <c r="AD396" s="2">
        <v>37344</v>
      </c>
      <c r="AE396" s="2">
        <v>37376</v>
      </c>
      <c r="AF396" s="2">
        <v>37407</v>
      </c>
      <c r="AG396" s="2">
        <v>37435</v>
      </c>
      <c r="AH396" s="2">
        <v>37468</v>
      </c>
      <c r="AI396" s="2">
        <v>37498</v>
      </c>
      <c r="AJ396" s="2">
        <v>37529</v>
      </c>
      <c r="AK396" s="2">
        <v>37560</v>
      </c>
      <c r="AL396" s="2">
        <v>37589</v>
      </c>
      <c r="AM396" s="2">
        <v>37621</v>
      </c>
      <c r="AN396" s="2">
        <v>37652</v>
      </c>
      <c r="AO396" s="2">
        <v>37680</v>
      </c>
      <c r="AP396" s="2">
        <v>37711</v>
      </c>
      <c r="AQ396" s="2">
        <v>37741</v>
      </c>
      <c r="AR396" s="2">
        <v>37771</v>
      </c>
      <c r="AS396" s="2">
        <v>37802</v>
      </c>
      <c r="AT396" s="2">
        <v>37833</v>
      </c>
      <c r="AU396" s="2">
        <v>37862</v>
      </c>
      <c r="AV396" s="2">
        <v>37894</v>
      </c>
      <c r="AW396" s="2">
        <v>37925</v>
      </c>
      <c r="AX396" s="2">
        <v>37953</v>
      </c>
      <c r="AY396" s="2">
        <v>37986</v>
      </c>
      <c r="AZ396" s="2">
        <v>38016</v>
      </c>
      <c r="BA396" s="2">
        <v>38044</v>
      </c>
      <c r="BB396" s="2">
        <v>38077</v>
      </c>
      <c r="BC396" s="2">
        <v>38107</v>
      </c>
      <c r="BD396" s="2">
        <v>38138</v>
      </c>
      <c r="BE396" s="2">
        <v>38168</v>
      </c>
      <c r="BF396" s="2">
        <v>38198</v>
      </c>
      <c r="BG396" s="2">
        <v>38230</v>
      </c>
      <c r="BH396" s="2">
        <v>38260</v>
      </c>
      <c r="BI396" s="2">
        <v>38289</v>
      </c>
      <c r="BJ396" s="2">
        <v>38321</v>
      </c>
      <c r="BK396" s="2">
        <v>38352</v>
      </c>
      <c r="BL396" s="2">
        <v>38383</v>
      </c>
      <c r="BM396" s="2">
        <v>38411</v>
      </c>
      <c r="BN396" s="2">
        <v>38442</v>
      </c>
      <c r="BO396" s="2">
        <v>38471</v>
      </c>
      <c r="BP396" s="2">
        <v>38503</v>
      </c>
      <c r="BQ396" s="2">
        <v>38533</v>
      </c>
      <c r="BR396" s="2">
        <v>38562</v>
      </c>
      <c r="BS396" s="2">
        <v>38595</v>
      </c>
      <c r="BT396" s="2">
        <v>38625</v>
      </c>
      <c r="BU396" s="2">
        <v>38656</v>
      </c>
      <c r="BV396" s="2">
        <v>38686</v>
      </c>
      <c r="BW396" s="2">
        <v>38716</v>
      </c>
      <c r="BX396" s="2">
        <v>38748</v>
      </c>
      <c r="BY396" s="2">
        <v>38776</v>
      </c>
      <c r="BZ396" s="2">
        <v>38807</v>
      </c>
      <c r="CA396" s="2">
        <v>38835</v>
      </c>
      <c r="CB396" s="2">
        <v>38868</v>
      </c>
      <c r="CC396" s="2">
        <v>38898</v>
      </c>
      <c r="CD396" s="2">
        <v>38929</v>
      </c>
      <c r="CE396" s="2">
        <v>38960</v>
      </c>
      <c r="CF396" s="2">
        <v>38989</v>
      </c>
      <c r="CG396" s="2">
        <v>39021</v>
      </c>
      <c r="CH396" s="2">
        <v>39051</v>
      </c>
      <c r="CI396" s="2">
        <v>39080</v>
      </c>
    </row>
    <row r="397" spans="1:277" x14ac:dyDescent="0.25">
      <c r="A397" s="4"/>
      <c r="D397" s="3">
        <v>95161800</v>
      </c>
      <c r="E397">
        <v>80449500</v>
      </c>
      <c r="F397">
        <v>128374600</v>
      </c>
      <c r="G397">
        <v>96790700</v>
      </c>
      <c r="H397">
        <v>318207704</v>
      </c>
      <c r="I397">
        <v>160436500</v>
      </c>
      <c r="J397">
        <v>106147500</v>
      </c>
      <c r="K397">
        <v>110155100</v>
      </c>
      <c r="L397">
        <v>87222900</v>
      </c>
      <c r="M397">
        <v>130957600</v>
      </c>
      <c r="N397">
        <v>116080900</v>
      </c>
      <c r="O397">
        <v>142531800</v>
      </c>
      <c r="P397">
        <v>167563900</v>
      </c>
      <c r="Q397">
        <v>93536000</v>
      </c>
      <c r="R397">
        <v>138087900</v>
      </c>
      <c r="S397">
        <v>116402000</v>
      </c>
      <c r="T397">
        <v>109304000</v>
      </c>
      <c r="U397">
        <v>97748100</v>
      </c>
      <c r="V397">
        <v>79464200</v>
      </c>
      <c r="W397">
        <v>71506700</v>
      </c>
      <c r="X397">
        <v>84545900</v>
      </c>
      <c r="Y397">
        <v>90564700</v>
      </c>
      <c r="Z397">
        <v>89051000</v>
      </c>
      <c r="AA397">
        <v>76842000</v>
      </c>
      <c r="AB397">
        <v>80914900</v>
      </c>
      <c r="AC397">
        <v>88379700</v>
      </c>
      <c r="AD397">
        <v>138535100</v>
      </c>
      <c r="AE397">
        <v>89012100</v>
      </c>
      <c r="AF397">
        <v>87787600</v>
      </c>
      <c r="AG397">
        <v>80129700</v>
      </c>
      <c r="AH397">
        <v>103240500</v>
      </c>
      <c r="AI397">
        <v>97633300</v>
      </c>
      <c r="AJ397">
        <v>80591700</v>
      </c>
      <c r="AK397">
        <v>123816200</v>
      </c>
      <c r="AL397">
        <v>95453000</v>
      </c>
      <c r="AM397">
        <v>141196300</v>
      </c>
      <c r="AN397">
        <v>93674700</v>
      </c>
      <c r="AO397">
        <v>57020400</v>
      </c>
      <c r="AP397">
        <v>91786000</v>
      </c>
      <c r="AQ397">
        <v>68525800</v>
      </c>
      <c r="AR397">
        <v>69116300</v>
      </c>
      <c r="AS397">
        <v>55786200</v>
      </c>
      <c r="AT397">
        <v>34316500</v>
      </c>
      <c r="AU397">
        <v>140204900</v>
      </c>
      <c r="AV397">
        <v>85161300</v>
      </c>
      <c r="AW397">
        <v>55821700</v>
      </c>
      <c r="AX397">
        <v>36664070</v>
      </c>
      <c r="AY397">
        <v>51717833</v>
      </c>
      <c r="AZ397">
        <v>37630460</v>
      </c>
      <c r="BA397">
        <v>31501712</v>
      </c>
      <c r="BB397">
        <v>42193808</v>
      </c>
      <c r="BC397">
        <v>33328039</v>
      </c>
      <c r="BD397">
        <v>34329892</v>
      </c>
      <c r="BE397">
        <v>41100665</v>
      </c>
      <c r="BF397">
        <v>33067709</v>
      </c>
      <c r="BG397">
        <v>33282555</v>
      </c>
      <c r="BH397">
        <v>36404992</v>
      </c>
      <c r="BI397">
        <v>52218953</v>
      </c>
      <c r="BJ397">
        <v>42322913</v>
      </c>
      <c r="BK397">
        <v>37224803</v>
      </c>
      <c r="BL397">
        <v>27290605</v>
      </c>
      <c r="BM397">
        <v>27802547</v>
      </c>
      <c r="BN397">
        <v>53251688</v>
      </c>
      <c r="BO397">
        <v>56322997</v>
      </c>
      <c r="BP397">
        <v>40636066</v>
      </c>
      <c r="BQ397">
        <v>35575622</v>
      </c>
      <c r="BR397">
        <v>24434336</v>
      </c>
      <c r="BS397">
        <v>50726569</v>
      </c>
      <c r="BT397">
        <v>34603699</v>
      </c>
      <c r="BU397">
        <v>43466075</v>
      </c>
      <c r="BV397">
        <v>33851290</v>
      </c>
      <c r="BW397">
        <v>34027841</v>
      </c>
      <c r="BX397">
        <v>33023136</v>
      </c>
      <c r="BY397">
        <v>31914097</v>
      </c>
      <c r="BZ397">
        <v>60751844</v>
      </c>
      <c r="CA397">
        <v>45674413</v>
      </c>
      <c r="CB397">
        <v>51858471</v>
      </c>
      <c r="CC397">
        <v>55519844</v>
      </c>
      <c r="CD397">
        <v>60963328</v>
      </c>
      <c r="CE397">
        <v>62605517</v>
      </c>
      <c r="CF397">
        <v>55485178</v>
      </c>
      <c r="CG397">
        <v>58831598</v>
      </c>
      <c r="CH397">
        <v>30408231</v>
      </c>
      <c r="CI397">
        <v>31265215</v>
      </c>
    </row>
    <row r="398" spans="1:277" x14ac:dyDescent="0.25">
      <c r="A398" s="1" t="s">
        <v>200</v>
      </c>
      <c r="B398" t="s">
        <v>1157</v>
      </c>
      <c r="C398" t="s">
        <v>1199</v>
      </c>
      <c r="D398" s="2">
        <f>_xll.BDH(A398, "volume", B398, C398, "Direction", "H", "Period", "M","cols=274;rows=2")</f>
        <v>36556</v>
      </c>
      <c r="E398" s="2">
        <v>36585</v>
      </c>
      <c r="F398" s="2">
        <v>36616</v>
      </c>
      <c r="G398" s="2">
        <v>36644</v>
      </c>
      <c r="H398" s="2">
        <v>36677</v>
      </c>
      <c r="I398" s="2">
        <v>36707</v>
      </c>
      <c r="J398" s="2">
        <v>36738</v>
      </c>
      <c r="K398" s="2">
        <v>36769</v>
      </c>
      <c r="L398" s="2">
        <v>36798</v>
      </c>
      <c r="M398" s="2">
        <v>36830</v>
      </c>
      <c r="N398" s="2">
        <v>36860</v>
      </c>
      <c r="O398" s="2">
        <v>36889</v>
      </c>
      <c r="P398" s="2">
        <v>36922</v>
      </c>
      <c r="Q398" s="2">
        <v>36950</v>
      </c>
      <c r="R398" s="2">
        <v>36980</v>
      </c>
      <c r="S398" s="2">
        <v>37011</v>
      </c>
      <c r="T398" s="2">
        <v>37042</v>
      </c>
      <c r="U398" s="2">
        <v>37071</v>
      </c>
      <c r="V398" s="2">
        <v>37103</v>
      </c>
      <c r="W398" s="2">
        <v>37134</v>
      </c>
      <c r="X398" s="2">
        <v>37162</v>
      </c>
      <c r="Y398" s="2">
        <v>37195</v>
      </c>
      <c r="Z398" s="2">
        <v>37225</v>
      </c>
      <c r="AA398" s="2">
        <v>37256</v>
      </c>
      <c r="AB398" s="2">
        <v>37287</v>
      </c>
      <c r="AC398" s="2">
        <v>37315</v>
      </c>
      <c r="AD398" s="2">
        <v>37344</v>
      </c>
      <c r="AE398" s="2">
        <v>37376</v>
      </c>
      <c r="AF398" s="2">
        <v>37407</v>
      </c>
      <c r="AG398" s="2">
        <v>37435</v>
      </c>
      <c r="AH398" s="2">
        <v>37468</v>
      </c>
      <c r="AI398" s="2">
        <v>37498</v>
      </c>
      <c r="AJ398" s="2">
        <v>37529</v>
      </c>
      <c r="AK398" s="2">
        <v>37560</v>
      </c>
      <c r="AL398" s="2">
        <v>37589</v>
      </c>
      <c r="AM398" s="2">
        <v>37621</v>
      </c>
      <c r="AN398" s="2">
        <v>37652</v>
      </c>
      <c r="AO398" s="2">
        <v>37680</v>
      </c>
      <c r="AP398" s="2">
        <v>37711</v>
      </c>
      <c r="AQ398" s="2">
        <v>37741</v>
      </c>
      <c r="AR398" s="2">
        <v>37771</v>
      </c>
      <c r="AS398" s="2">
        <v>37802</v>
      </c>
      <c r="AT398" s="2">
        <v>37833</v>
      </c>
      <c r="AU398" s="2">
        <v>37862</v>
      </c>
      <c r="AV398" s="2">
        <v>37894</v>
      </c>
      <c r="AW398" s="2">
        <v>37925</v>
      </c>
      <c r="AX398" s="2">
        <v>37953</v>
      </c>
      <c r="AY398" s="2">
        <v>37986</v>
      </c>
      <c r="AZ398" s="2">
        <v>38016</v>
      </c>
      <c r="BA398" s="2">
        <v>38044</v>
      </c>
      <c r="BB398" s="2">
        <v>38077</v>
      </c>
      <c r="BC398" s="2">
        <v>38107</v>
      </c>
      <c r="BD398" s="2">
        <v>38138</v>
      </c>
      <c r="BE398" s="2">
        <v>38168</v>
      </c>
      <c r="BF398" s="2">
        <v>38198</v>
      </c>
      <c r="BG398" s="2">
        <v>38230</v>
      </c>
      <c r="BH398" s="2">
        <v>38260</v>
      </c>
      <c r="BI398" s="2">
        <v>38289</v>
      </c>
      <c r="BJ398" s="2">
        <v>38321</v>
      </c>
      <c r="BK398" s="2">
        <v>38352</v>
      </c>
      <c r="BL398" s="2">
        <v>38383</v>
      </c>
      <c r="BM398" s="2">
        <v>38411</v>
      </c>
      <c r="BN398" s="2">
        <v>38442</v>
      </c>
      <c r="BO398" s="2">
        <v>38471</v>
      </c>
      <c r="BP398" s="2">
        <v>38503</v>
      </c>
      <c r="BQ398" s="2">
        <v>38533</v>
      </c>
      <c r="BR398" s="2">
        <v>38562</v>
      </c>
      <c r="BS398" s="2">
        <v>38595</v>
      </c>
      <c r="BT398" s="2">
        <v>38625</v>
      </c>
      <c r="BU398" s="2">
        <v>38656</v>
      </c>
      <c r="BV398" s="2">
        <v>38686</v>
      </c>
      <c r="BW398" s="2">
        <v>38716</v>
      </c>
      <c r="BX398" s="2">
        <v>38748</v>
      </c>
      <c r="BY398" s="2">
        <v>38776</v>
      </c>
      <c r="BZ398" s="2">
        <v>38807</v>
      </c>
      <c r="CA398" s="2">
        <v>38835</v>
      </c>
      <c r="CB398" s="2">
        <v>38868</v>
      </c>
      <c r="CC398" s="2">
        <v>38898</v>
      </c>
      <c r="CD398" s="2">
        <v>38929</v>
      </c>
      <c r="CE398" s="2">
        <v>38960</v>
      </c>
      <c r="CF398" s="2">
        <v>38989</v>
      </c>
      <c r="CG398" s="2">
        <v>39021</v>
      </c>
      <c r="CH398" s="2">
        <v>39051</v>
      </c>
      <c r="CI398" s="2">
        <v>39080</v>
      </c>
      <c r="CJ398" s="2">
        <v>39113</v>
      </c>
      <c r="CK398" s="2">
        <v>39141</v>
      </c>
      <c r="CL398" s="2">
        <v>39171</v>
      </c>
      <c r="CM398" s="2">
        <v>39202</v>
      </c>
      <c r="CN398" s="2">
        <v>39233</v>
      </c>
      <c r="CO398" s="2">
        <v>39262</v>
      </c>
      <c r="CP398" s="2">
        <v>39294</v>
      </c>
      <c r="CQ398" s="2">
        <v>39325</v>
      </c>
      <c r="CR398" s="2">
        <v>39353</v>
      </c>
      <c r="CS398" s="2">
        <v>39386</v>
      </c>
      <c r="CT398" s="2">
        <v>39416</v>
      </c>
      <c r="CU398" s="2">
        <v>39447</v>
      </c>
      <c r="CV398" s="2">
        <v>39478</v>
      </c>
      <c r="CW398" s="2">
        <v>39507</v>
      </c>
      <c r="CX398" s="2">
        <v>39538</v>
      </c>
      <c r="CY398" s="2">
        <v>39568</v>
      </c>
      <c r="CZ398" s="2">
        <v>39598</v>
      </c>
      <c r="DA398" s="2">
        <v>39629</v>
      </c>
      <c r="DB398" s="2">
        <v>39660</v>
      </c>
      <c r="DC398" s="2">
        <v>39689</v>
      </c>
      <c r="DD398" s="2">
        <v>39721</v>
      </c>
      <c r="DE398" s="2">
        <v>39752</v>
      </c>
      <c r="DF398" s="2">
        <v>39780</v>
      </c>
      <c r="DG398" s="2">
        <v>39813</v>
      </c>
      <c r="DH398" s="2">
        <v>39843</v>
      </c>
      <c r="DI398" s="2">
        <v>39871</v>
      </c>
      <c r="DJ398" s="2">
        <v>39903</v>
      </c>
      <c r="DK398" s="2">
        <v>39933</v>
      </c>
      <c r="DL398" s="2">
        <v>39962</v>
      </c>
      <c r="DM398" s="2">
        <v>39994</v>
      </c>
      <c r="DN398" s="2">
        <v>40025</v>
      </c>
      <c r="DO398" s="2">
        <v>40056</v>
      </c>
      <c r="DP398" s="2">
        <v>40086</v>
      </c>
      <c r="DQ398" s="2">
        <v>40116</v>
      </c>
      <c r="DR398" s="2">
        <v>40147</v>
      </c>
      <c r="DS398" s="2">
        <v>40178</v>
      </c>
      <c r="DT398" s="2">
        <v>40207</v>
      </c>
      <c r="DU398" s="2">
        <v>40235</v>
      </c>
      <c r="DV398" s="2">
        <v>40268</v>
      </c>
      <c r="DW398" s="2">
        <v>40298</v>
      </c>
      <c r="DX398" s="2">
        <v>40329</v>
      </c>
      <c r="DY398" s="2">
        <v>40359</v>
      </c>
      <c r="DZ398" s="2">
        <v>40389</v>
      </c>
      <c r="EA398" s="2">
        <v>40421</v>
      </c>
      <c r="EB398" s="2">
        <v>40451</v>
      </c>
      <c r="EC398" s="2">
        <v>40480</v>
      </c>
      <c r="ED398" s="2">
        <v>40512</v>
      </c>
      <c r="EE398" s="2">
        <v>40543</v>
      </c>
      <c r="EF398" s="2">
        <v>40574</v>
      </c>
      <c r="EG398" s="2">
        <v>40602</v>
      </c>
      <c r="EH398" s="2">
        <v>40633</v>
      </c>
      <c r="EI398" s="2">
        <v>40662</v>
      </c>
      <c r="EJ398" s="2">
        <v>40694</v>
      </c>
      <c r="EK398" s="2">
        <v>40724</v>
      </c>
      <c r="EL398" s="2">
        <v>40753</v>
      </c>
      <c r="EM398" s="2">
        <v>40786</v>
      </c>
      <c r="EN398" s="2">
        <v>40816</v>
      </c>
      <c r="EO398" s="2">
        <v>40847</v>
      </c>
      <c r="EP398" s="2">
        <v>40877</v>
      </c>
      <c r="EQ398" s="2">
        <v>40907</v>
      </c>
      <c r="ER398" s="2">
        <v>40939</v>
      </c>
      <c r="ES398" s="2">
        <v>40968</v>
      </c>
      <c r="ET398" s="2">
        <v>40998</v>
      </c>
      <c r="EU398" s="2">
        <v>41029</v>
      </c>
      <c r="EV398" s="2">
        <v>41060</v>
      </c>
      <c r="EW398" s="2">
        <v>41089</v>
      </c>
      <c r="EX398" s="2">
        <v>41121</v>
      </c>
      <c r="EY398" s="2">
        <v>41152</v>
      </c>
      <c r="EZ398" s="2">
        <v>41180</v>
      </c>
      <c r="FA398" s="2">
        <v>41213</v>
      </c>
      <c r="FB398" s="2">
        <v>41243</v>
      </c>
      <c r="FC398" s="2">
        <v>41274</v>
      </c>
      <c r="FD398" s="2">
        <v>41305</v>
      </c>
      <c r="FE398" s="2">
        <v>41333</v>
      </c>
      <c r="FF398" s="2">
        <v>41362</v>
      </c>
      <c r="FG398" s="2">
        <v>41394</v>
      </c>
      <c r="FH398" s="2">
        <v>41425</v>
      </c>
      <c r="FI398" s="2">
        <v>41453</v>
      </c>
      <c r="FJ398" s="2">
        <v>41486</v>
      </c>
      <c r="FK398" s="2">
        <v>41516</v>
      </c>
      <c r="FL398" s="2">
        <v>41547</v>
      </c>
      <c r="FM398" s="2">
        <v>41578</v>
      </c>
      <c r="FN398" s="2">
        <v>41607</v>
      </c>
      <c r="FO398" s="2">
        <v>41639</v>
      </c>
      <c r="FP398" s="2">
        <v>41670</v>
      </c>
      <c r="FQ398" s="2">
        <v>41698</v>
      </c>
      <c r="FR398" s="2">
        <v>41729</v>
      </c>
      <c r="FS398" s="2">
        <v>41759</v>
      </c>
      <c r="FT398" s="2">
        <v>41789</v>
      </c>
      <c r="FU398" s="2">
        <v>41820</v>
      </c>
      <c r="FV398" s="2">
        <v>41851</v>
      </c>
      <c r="FW398" s="2">
        <v>41880</v>
      </c>
      <c r="FX398" s="2">
        <v>41912</v>
      </c>
      <c r="FY398" s="2">
        <v>41943</v>
      </c>
      <c r="FZ398" s="2">
        <v>41971</v>
      </c>
      <c r="GA398" s="2">
        <v>42004</v>
      </c>
      <c r="GB398" s="2">
        <v>42034</v>
      </c>
      <c r="GC398" s="2">
        <v>42062</v>
      </c>
      <c r="GD398" s="2">
        <v>42094</v>
      </c>
      <c r="GE398" s="2">
        <v>42124</v>
      </c>
      <c r="GF398" s="2">
        <v>42153</v>
      </c>
      <c r="GG398" s="2">
        <v>42185</v>
      </c>
      <c r="GH398" s="2">
        <v>42216</v>
      </c>
      <c r="GI398" s="2">
        <v>42247</v>
      </c>
      <c r="GJ398" s="2">
        <v>42277</v>
      </c>
      <c r="GK398" s="2">
        <v>42307</v>
      </c>
      <c r="GL398" s="2">
        <v>42338</v>
      </c>
      <c r="GM398" s="2">
        <v>42369</v>
      </c>
      <c r="GN398" s="2">
        <v>42398</v>
      </c>
      <c r="GO398" s="2">
        <v>42429</v>
      </c>
      <c r="GP398" s="2">
        <v>42460</v>
      </c>
      <c r="GQ398" s="2">
        <v>42489</v>
      </c>
      <c r="GR398" s="2">
        <v>42521</v>
      </c>
      <c r="GS398" s="2">
        <v>42551</v>
      </c>
      <c r="GT398" s="2">
        <v>42580</v>
      </c>
      <c r="GU398" s="2">
        <v>42613</v>
      </c>
      <c r="GV398" s="2">
        <v>42643</v>
      </c>
      <c r="GW398" s="2">
        <v>42674</v>
      </c>
      <c r="GX398" s="2">
        <v>42704</v>
      </c>
      <c r="GY398" s="2">
        <v>42734</v>
      </c>
      <c r="GZ398" s="2">
        <v>42766</v>
      </c>
      <c r="HA398" s="2">
        <v>42794</v>
      </c>
      <c r="HB398" s="2">
        <v>42825</v>
      </c>
      <c r="HC398" s="2">
        <v>42853</v>
      </c>
      <c r="HD398" s="2">
        <v>42886</v>
      </c>
      <c r="HE398" s="2">
        <v>42916</v>
      </c>
      <c r="HF398" s="2">
        <v>42947</v>
      </c>
      <c r="HG398" s="2">
        <v>42978</v>
      </c>
      <c r="HH398" s="2">
        <v>43007</v>
      </c>
      <c r="HI398" s="2">
        <v>43039</v>
      </c>
      <c r="HJ398" s="2">
        <v>43069</v>
      </c>
      <c r="HK398" s="2">
        <v>43098</v>
      </c>
      <c r="HL398" s="2">
        <v>43131</v>
      </c>
      <c r="HM398" s="2">
        <v>43159</v>
      </c>
      <c r="HN398" s="2">
        <v>43189</v>
      </c>
      <c r="HO398" s="2">
        <v>43220</v>
      </c>
      <c r="HP398" s="2">
        <v>43251</v>
      </c>
      <c r="HQ398" s="2">
        <v>43280</v>
      </c>
      <c r="HR398" s="2">
        <v>43312</v>
      </c>
      <c r="HS398" s="2">
        <v>43343</v>
      </c>
      <c r="HT398" s="2">
        <v>43371</v>
      </c>
      <c r="HU398" s="2">
        <v>43404</v>
      </c>
      <c r="HV398" s="2">
        <v>43434</v>
      </c>
      <c r="HW398" s="2">
        <v>43465</v>
      </c>
      <c r="HX398" s="2">
        <v>43496</v>
      </c>
      <c r="HY398" s="2">
        <v>43524</v>
      </c>
      <c r="HZ398" s="2">
        <v>43553</v>
      </c>
      <c r="IA398" s="2">
        <v>43585</v>
      </c>
      <c r="IB398" s="2">
        <v>43616</v>
      </c>
      <c r="IC398" s="2">
        <v>43644</v>
      </c>
      <c r="ID398" s="2">
        <v>43677</v>
      </c>
      <c r="IE398" s="2">
        <v>43707</v>
      </c>
      <c r="IF398" s="2">
        <v>43738</v>
      </c>
      <c r="IG398" s="2">
        <v>43769</v>
      </c>
      <c r="IH398" s="2">
        <v>43798</v>
      </c>
      <c r="II398" s="2">
        <v>43830</v>
      </c>
      <c r="IJ398" s="2">
        <v>43861</v>
      </c>
      <c r="IK398" s="2">
        <v>43889</v>
      </c>
      <c r="IL398" s="2">
        <v>43921</v>
      </c>
      <c r="IM398" s="2">
        <v>43951</v>
      </c>
      <c r="IN398" s="2">
        <v>43980</v>
      </c>
      <c r="IO398" s="2">
        <v>44012</v>
      </c>
      <c r="IP398" s="2">
        <v>44043</v>
      </c>
      <c r="IQ398" s="2">
        <v>44074</v>
      </c>
      <c r="IR398" s="2">
        <v>44104</v>
      </c>
      <c r="IS398" s="2">
        <v>44134</v>
      </c>
      <c r="IT398" s="2">
        <v>44165</v>
      </c>
      <c r="IU398" s="2">
        <v>44196</v>
      </c>
      <c r="IV398" s="2">
        <v>44225</v>
      </c>
      <c r="IW398" s="2">
        <v>44253</v>
      </c>
      <c r="IX398" s="2">
        <v>44286</v>
      </c>
      <c r="IY398" s="2">
        <v>44316</v>
      </c>
      <c r="IZ398" s="2">
        <v>44347</v>
      </c>
      <c r="JA398" s="2">
        <v>44377</v>
      </c>
      <c r="JB398" s="2">
        <v>44407</v>
      </c>
      <c r="JC398" s="2">
        <v>44439</v>
      </c>
      <c r="JD398" s="2">
        <v>44469</v>
      </c>
      <c r="JE398" s="2">
        <v>44498</v>
      </c>
      <c r="JF398" s="2">
        <v>44530</v>
      </c>
      <c r="JG398" s="2">
        <v>44561</v>
      </c>
      <c r="JH398" s="2">
        <v>44592</v>
      </c>
      <c r="JI398" s="2">
        <v>44620</v>
      </c>
      <c r="JJ398" s="2">
        <v>44651</v>
      </c>
      <c r="JK398" s="2">
        <v>44680</v>
      </c>
      <c r="JL398" s="2">
        <v>44712</v>
      </c>
      <c r="JM398" s="2">
        <v>44742</v>
      </c>
      <c r="JN398" s="2">
        <v>44771</v>
      </c>
      <c r="JO398" s="2">
        <v>44804</v>
      </c>
      <c r="JP398" s="2">
        <v>44834</v>
      </c>
      <c r="JQ398" s="2">
        <v>44865</v>
      </c>
    </row>
    <row r="399" spans="1:277" x14ac:dyDescent="0.25">
      <c r="A399" s="4"/>
      <c r="D399" s="3">
        <v>13570300</v>
      </c>
      <c r="E399">
        <v>16116500</v>
      </c>
      <c r="F399">
        <v>19930700</v>
      </c>
      <c r="G399">
        <v>16062800</v>
      </c>
      <c r="H399">
        <v>17197600</v>
      </c>
      <c r="I399">
        <v>13384400</v>
      </c>
      <c r="J399">
        <v>8371100</v>
      </c>
      <c r="K399">
        <v>7291800</v>
      </c>
      <c r="L399">
        <v>9545500</v>
      </c>
      <c r="M399">
        <v>10490400</v>
      </c>
      <c r="N399">
        <v>14210900</v>
      </c>
      <c r="O399">
        <v>11218000</v>
      </c>
      <c r="P399">
        <v>16354000</v>
      </c>
      <c r="Q399">
        <v>17328100</v>
      </c>
      <c r="R399">
        <v>16477100</v>
      </c>
      <c r="S399">
        <v>10749300</v>
      </c>
      <c r="T399">
        <v>12104700</v>
      </c>
      <c r="U399">
        <v>15585200</v>
      </c>
      <c r="V399">
        <v>11384700</v>
      </c>
      <c r="W399">
        <v>13528200</v>
      </c>
      <c r="X399">
        <v>10941800</v>
      </c>
      <c r="Y399">
        <v>10727400</v>
      </c>
      <c r="Z399">
        <v>13473400</v>
      </c>
      <c r="AA399">
        <v>10260000</v>
      </c>
      <c r="AB399">
        <v>13406800</v>
      </c>
      <c r="AC399">
        <v>13492900</v>
      </c>
      <c r="AD399">
        <v>11669800</v>
      </c>
      <c r="AE399">
        <v>11646800</v>
      </c>
      <c r="AF399">
        <v>11119000</v>
      </c>
      <c r="AG399">
        <v>14313600</v>
      </c>
      <c r="AH399">
        <v>23209200</v>
      </c>
      <c r="AI399">
        <v>27094200</v>
      </c>
      <c r="AJ399">
        <v>14708300</v>
      </c>
      <c r="AK399">
        <v>18798600</v>
      </c>
      <c r="AL399">
        <v>20848000</v>
      </c>
      <c r="AM399">
        <v>13486600</v>
      </c>
      <c r="AN399">
        <v>17229000</v>
      </c>
      <c r="AO399">
        <v>21656000</v>
      </c>
      <c r="AP399">
        <v>17486300</v>
      </c>
      <c r="AQ399">
        <v>14799800</v>
      </c>
      <c r="AR399">
        <v>33207700</v>
      </c>
      <c r="AS399">
        <v>19706700</v>
      </c>
      <c r="AT399">
        <v>17805900</v>
      </c>
      <c r="AU399">
        <v>11541900</v>
      </c>
      <c r="AV399">
        <v>29713200</v>
      </c>
      <c r="AW399">
        <v>15293500</v>
      </c>
      <c r="AX399">
        <v>14045300</v>
      </c>
      <c r="AY399">
        <v>17430500</v>
      </c>
      <c r="AZ399">
        <v>18373900</v>
      </c>
      <c r="BA399">
        <v>18395100</v>
      </c>
      <c r="BB399">
        <v>16649300</v>
      </c>
      <c r="BC399">
        <v>14710800</v>
      </c>
      <c r="BD399">
        <v>18843900</v>
      </c>
      <c r="BE399">
        <v>17701400</v>
      </c>
      <c r="BF399">
        <v>13398900</v>
      </c>
      <c r="BG399">
        <v>10585500</v>
      </c>
      <c r="BH399">
        <v>15180200</v>
      </c>
      <c r="BI399">
        <v>12120100</v>
      </c>
      <c r="BJ399">
        <v>19971700</v>
      </c>
      <c r="BK399">
        <v>17131700</v>
      </c>
      <c r="BL399">
        <v>14697800</v>
      </c>
      <c r="BM399">
        <v>23484000</v>
      </c>
      <c r="BN399">
        <v>32562400</v>
      </c>
      <c r="BO399">
        <v>21940600</v>
      </c>
      <c r="BP399">
        <v>20223400</v>
      </c>
      <c r="BQ399">
        <v>16353500</v>
      </c>
      <c r="BR399">
        <v>11634200</v>
      </c>
      <c r="BS399">
        <v>14212000</v>
      </c>
      <c r="BT399">
        <v>42218200</v>
      </c>
      <c r="BU399">
        <v>16787300</v>
      </c>
      <c r="BV399">
        <v>15102400</v>
      </c>
      <c r="BW399">
        <v>14300700</v>
      </c>
      <c r="BX399">
        <v>16717900</v>
      </c>
      <c r="BY399">
        <v>18844400</v>
      </c>
      <c r="BZ399">
        <v>16359000</v>
      </c>
      <c r="CA399">
        <v>10873800</v>
      </c>
      <c r="CB399">
        <v>25468700</v>
      </c>
      <c r="CC399">
        <v>32701500</v>
      </c>
      <c r="CD399">
        <v>27238600</v>
      </c>
      <c r="CE399">
        <v>22638600</v>
      </c>
      <c r="CF399">
        <v>35903100</v>
      </c>
      <c r="CG399">
        <v>19872000</v>
      </c>
      <c r="CH399">
        <v>18672000</v>
      </c>
      <c r="CI399">
        <v>22231800</v>
      </c>
      <c r="CJ399">
        <v>18478300</v>
      </c>
      <c r="CK399">
        <v>20637300</v>
      </c>
      <c r="CL399">
        <v>20974000</v>
      </c>
      <c r="CM399">
        <v>16842700</v>
      </c>
      <c r="CN399">
        <v>27541600</v>
      </c>
      <c r="CO399">
        <v>21778400</v>
      </c>
      <c r="CP399">
        <v>27878800</v>
      </c>
      <c r="CQ399">
        <v>25961900</v>
      </c>
      <c r="CR399">
        <v>24236400</v>
      </c>
      <c r="CS399">
        <v>22781300</v>
      </c>
      <c r="CT399">
        <v>21924400</v>
      </c>
      <c r="CU399">
        <v>14821400</v>
      </c>
      <c r="CV399">
        <v>22074900</v>
      </c>
      <c r="CW399">
        <v>19932400</v>
      </c>
      <c r="CX399">
        <v>19553200</v>
      </c>
      <c r="CY399">
        <v>15909100</v>
      </c>
      <c r="CZ399">
        <v>19426300</v>
      </c>
      <c r="DA399">
        <v>19678500</v>
      </c>
      <c r="DB399">
        <v>21051300</v>
      </c>
      <c r="DC399">
        <v>10978400</v>
      </c>
      <c r="DD399">
        <v>17748500</v>
      </c>
      <c r="DE399">
        <v>28732700</v>
      </c>
      <c r="DF399">
        <v>20910100</v>
      </c>
      <c r="DG399">
        <v>19533500</v>
      </c>
      <c r="DH399">
        <v>13727000</v>
      </c>
      <c r="DI399">
        <v>15192500</v>
      </c>
      <c r="DJ399">
        <v>18246100</v>
      </c>
      <c r="DK399">
        <v>17717200</v>
      </c>
      <c r="DL399">
        <v>17499700</v>
      </c>
      <c r="DM399">
        <v>18549100</v>
      </c>
      <c r="DN399">
        <v>14484100</v>
      </c>
      <c r="DO399">
        <v>12827800</v>
      </c>
      <c r="DP399">
        <v>19851100</v>
      </c>
      <c r="DQ399">
        <v>17224000</v>
      </c>
      <c r="DR399">
        <v>16114000</v>
      </c>
      <c r="DS399">
        <v>17349600</v>
      </c>
      <c r="DT399">
        <v>14836800</v>
      </c>
      <c r="DU399">
        <v>16097700</v>
      </c>
      <c r="DV399">
        <v>16809300</v>
      </c>
      <c r="DW399">
        <v>14894600</v>
      </c>
      <c r="DX399">
        <v>21822700</v>
      </c>
      <c r="DY399">
        <v>25767100</v>
      </c>
      <c r="DZ399">
        <v>18214000</v>
      </c>
      <c r="EA399">
        <v>16894600</v>
      </c>
      <c r="EB399">
        <v>18426126</v>
      </c>
      <c r="EC399">
        <v>14884334</v>
      </c>
      <c r="ED399">
        <v>19223575</v>
      </c>
      <c r="EE399">
        <v>15909816</v>
      </c>
      <c r="EF399">
        <v>12471440</v>
      </c>
      <c r="EG399">
        <v>14788532</v>
      </c>
      <c r="EH399">
        <v>16352050</v>
      </c>
      <c r="EI399">
        <v>11652902</v>
      </c>
      <c r="EJ399">
        <v>16564171</v>
      </c>
      <c r="EK399">
        <v>15294037</v>
      </c>
      <c r="EL399">
        <v>15658537</v>
      </c>
      <c r="EM399">
        <v>30527227</v>
      </c>
      <c r="EN399">
        <v>19965522</v>
      </c>
      <c r="EO399">
        <v>18897057</v>
      </c>
      <c r="EP399">
        <v>19807518</v>
      </c>
      <c r="EQ399">
        <v>12000963</v>
      </c>
      <c r="ER399">
        <v>13517342</v>
      </c>
      <c r="ES399">
        <v>12457414</v>
      </c>
      <c r="ET399">
        <v>11765399</v>
      </c>
      <c r="EU399">
        <v>13705210</v>
      </c>
      <c r="EV399">
        <v>13581601</v>
      </c>
      <c r="EW399">
        <v>12708596</v>
      </c>
      <c r="EX399">
        <v>12200953</v>
      </c>
      <c r="EY399">
        <v>11224695</v>
      </c>
      <c r="EZ399">
        <v>11140336</v>
      </c>
      <c r="FA399">
        <v>9057307</v>
      </c>
      <c r="FB399">
        <v>11711666</v>
      </c>
      <c r="FC399">
        <v>9380671</v>
      </c>
      <c r="FD399">
        <v>10081578</v>
      </c>
      <c r="FE399">
        <v>11383287</v>
      </c>
      <c r="FF399">
        <v>10412716</v>
      </c>
      <c r="FG399">
        <v>10513943</v>
      </c>
      <c r="FH399">
        <v>12644658</v>
      </c>
      <c r="FI399">
        <v>9763004</v>
      </c>
      <c r="FJ399">
        <v>6175758</v>
      </c>
      <c r="FK399">
        <v>6903460</v>
      </c>
      <c r="FL399">
        <v>11185951</v>
      </c>
      <c r="FM399">
        <v>9552552</v>
      </c>
      <c r="FN399">
        <v>11175952</v>
      </c>
      <c r="FO399">
        <v>19019017</v>
      </c>
      <c r="FP399">
        <v>11964934</v>
      </c>
      <c r="FQ399">
        <v>10311277</v>
      </c>
      <c r="FR399">
        <v>7630564</v>
      </c>
      <c r="FS399">
        <v>6463449</v>
      </c>
      <c r="FT399">
        <v>6743346</v>
      </c>
      <c r="FU399">
        <v>6478124</v>
      </c>
      <c r="FV399">
        <v>6327370</v>
      </c>
      <c r="FW399">
        <v>4901311</v>
      </c>
      <c r="FX399">
        <v>5906211</v>
      </c>
      <c r="FY399">
        <v>6445215</v>
      </c>
      <c r="FZ399">
        <v>6833175</v>
      </c>
      <c r="GA399">
        <v>11083355</v>
      </c>
      <c r="GB399">
        <v>10505524</v>
      </c>
      <c r="GC399">
        <v>12198843</v>
      </c>
      <c r="GD399">
        <v>10427633</v>
      </c>
      <c r="GE399">
        <v>7138571</v>
      </c>
      <c r="GF399">
        <v>8620019</v>
      </c>
      <c r="GG399">
        <v>8200025</v>
      </c>
      <c r="GH399">
        <v>7068520</v>
      </c>
      <c r="GI399">
        <v>8933144</v>
      </c>
      <c r="GJ399">
        <v>13985694</v>
      </c>
      <c r="GK399">
        <v>13508865</v>
      </c>
      <c r="GL399">
        <v>9539925</v>
      </c>
      <c r="GM399">
        <v>11434338</v>
      </c>
      <c r="GN399">
        <v>14044319</v>
      </c>
      <c r="GO399">
        <v>12330780</v>
      </c>
      <c r="GP399">
        <v>13500483</v>
      </c>
      <c r="GQ399">
        <v>11518991</v>
      </c>
      <c r="GR399">
        <v>15135236</v>
      </c>
      <c r="GS399">
        <v>13978420</v>
      </c>
      <c r="GT399">
        <v>11042787</v>
      </c>
      <c r="GU399">
        <v>9996606</v>
      </c>
      <c r="GV399">
        <v>15540324</v>
      </c>
      <c r="GW399">
        <v>11283633</v>
      </c>
      <c r="GX399">
        <v>14750048</v>
      </c>
      <c r="GY399">
        <v>11724572</v>
      </c>
      <c r="GZ399">
        <v>8261445</v>
      </c>
      <c r="HA399">
        <v>10113655</v>
      </c>
      <c r="HB399">
        <v>9866538</v>
      </c>
      <c r="HC399">
        <v>7725294</v>
      </c>
      <c r="HD399">
        <v>10760091</v>
      </c>
      <c r="HE399">
        <v>10397765</v>
      </c>
      <c r="HF399">
        <v>9509378</v>
      </c>
      <c r="HG399">
        <v>11869219</v>
      </c>
      <c r="HH399">
        <v>16342900</v>
      </c>
      <c r="HI399">
        <v>13158144</v>
      </c>
      <c r="HJ399">
        <v>14855840</v>
      </c>
      <c r="HK399">
        <v>14258391</v>
      </c>
      <c r="HL399">
        <v>10592472</v>
      </c>
      <c r="HM399">
        <v>13511698</v>
      </c>
      <c r="HN399">
        <v>17915162</v>
      </c>
      <c r="HO399">
        <v>12137357</v>
      </c>
      <c r="HP399">
        <v>24397985</v>
      </c>
      <c r="HQ399">
        <v>29434943</v>
      </c>
      <c r="HR399">
        <v>14024876</v>
      </c>
      <c r="HS399">
        <v>19921612</v>
      </c>
      <c r="HT399">
        <v>14327110</v>
      </c>
      <c r="HU399">
        <v>20083138</v>
      </c>
      <c r="HV399">
        <v>13023931</v>
      </c>
      <c r="HW399">
        <v>16204161</v>
      </c>
      <c r="HX399">
        <v>13347058</v>
      </c>
      <c r="HY399">
        <v>14555373</v>
      </c>
      <c r="HZ399">
        <v>12781500</v>
      </c>
      <c r="IA399">
        <v>10057649</v>
      </c>
      <c r="IB399">
        <v>9848967</v>
      </c>
      <c r="IC399">
        <v>16387490</v>
      </c>
      <c r="ID399">
        <v>8995958</v>
      </c>
      <c r="IE399">
        <v>12724514</v>
      </c>
      <c r="IF399">
        <v>17995906</v>
      </c>
      <c r="IG399">
        <v>10536562</v>
      </c>
      <c r="IH399">
        <v>9442830</v>
      </c>
      <c r="II399">
        <v>14687907</v>
      </c>
      <c r="IJ399">
        <v>11207548</v>
      </c>
      <c r="IK399">
        <v>10291255</v>
      </c>
      <c r="IL399">
        <v>25470872</v>
      </c>
      <c r="IM399">
        <v>13129908</v>
      </c>
      <c r="IN399">
        <v>13952294</v>
      </c>
      <c r="IO399">
        <v>16907253</v>
      </c>
      <c r="IP399">
        <v>11257704</v>
      </c>
      <c r="IQ399">
        <v>10303599</v>
      </c>
      <c r="IR399">
        <v>22498462</v>
      </c>
      <c r="IS399">
        <v>12027482</v>
      </c>
      <c r="IT399">
        <v>10281906</v>
      </c>
      <c r="IU399">
        <v>14506198</v>
      </c>
      <c r="IV399">
        <v>15867291</v>
      </c>
      <c r="IW399">
        <v>10367160</v>
      </c>
      <c r="IX399">
        <v>15466622</v>
      </c>
      <c r="IY399">
        <v>12582579</v>
      </c>
      <c r="IZ399">
        <v>12725492</v>
      </c>
      <c r="JA399">
        <v>17881480</v>
      </c>
      <c r="JB399">
        <v>14782822</v>
      </c>
      <c r="JC399">
        <v>17651505</v>
      </c>
      <c r="JD399">
        <v>21830242</v>
      </c>
      <c r="JE399">
        <v>14044965</v>
      </c>
      <c r="JF399">
        <v>13024005</v>
      </c>
      <c r="JG399">
        <v>22250434</v>
      </c>
      <c r="JH399">
        <v>19369883</v>
      </c>
      <c r="JI399">
        <v>16868290</v>
      </c>
      <c r="JJ399">
        <v>17893662</v>
      </c>
      <c r="JK399">
        <v>12645536</v>
      </c>
      <c r="JL399">
        <v>19907616</v>
      </c>
      <c r="JM399">
        <v>23681815</v>
      </c>
      <c r="JN399">
        <v>19351640</v>
      </c>
      <c r="JO399">
        <v>13507628</v>
      </c>
      <c r="JP399">
        <v>23718009</v>
      </c>
      <c r="JQ399">
        <v>16117620</v>
      </c>
    </row>
    <row r="400" spans="1:277" x14ac:dyDescent="0.25">
      <c r="A400" s="1" t="s">
        <v>201</v>
      </c>
      <c r="B400" t="s">
        <v>1157</v>
      </c>
      <c r="C400" t="s">
        <v>1184</v>
      </c>
      <c r="D400" s="2">
        <f>_xll.BDH(A400, "volume", B400, C400, "Direction", "H", "Period", "M","cols=168;rows=2")</f>
        <v>36556</v>
      </c>
      <c r="E400" s="2">
        <v>36585</v>
      </c>
      <c r="F400" s="2">
        <v>36616</v>
      </c>
      <c r="G400" s="2">
        <v>36644</v>
      </c>
      <c r="H400" s="2">
        <v>36677</v>
      </c>
      <c r="I400" s="2">
        <v>36707</v>
      </c>
      <c r="J400" s="2">
        <v>36738</v>
      </c>
      <c r="K400" s="2">
        <v>36769</v>
      </c>
      <c r="L400" s="2">
        <v>36798</v>
      </c>
      <c r="M400" s="2">
        <v>36830</v>
      </c>
      <c r="N400" s="2">
        <v>36860</v>
      </c>
      <c r="O400" s="2">
        <v>36889</v>
      </c>
      <c r="P400" s="2">
        <v>36922</v>
      </c>
      <c r="Q400" s="2">
        <v>36950</v>
      </c>
      <c r="R400" s="2">
        <v>36980</v>
      </c>
      <c r="S400" s="2">
        <v>37011</v>
      </c>
      <c r="T400" s="2">
        <v>37042</v>
      </c>
      <c r="U400" s="2">
        <v>37071</v>
      </c>
      <c r="V400" s="2">
        <v>37103</v>
      </c>
      <c r="W400" s="2">
        <v>37134</v>
      </c>
      <c r="X400" s="2">
        <v>37162</v>
      </c>
      <c r="Y400" s="2">
        <v>37195</v>
      </c>
      <c r="Z400" s="2">
        <v>37225</v>
      </c>
      <c r="AA400" s="2">
        <v>37256</v>
      </c>
      <c r="AB400" s="2">
        <v>37287</v>
      </c>
      <c r="AC400" s="2">
        <v>37315</v>
      </c>
      <c r="AD400" s="2">
        <v>37344</v>
      </c>
      <c r="AE400" s="2">
        <v>37376</v>
      </c>
      <c r="AF400" s="2">
        <v>37407</v>
      </c>
      <c r="AG400" s="2">
        <v>37435</v>
      </c>
      <c r="AH400" s="2">
        <v>37468</v>
      </c>
      <c r="AI400" s="2">
        <v>37498</v>
      </c>
      <c r="AJ400" s="2">
        <v>37529</v>
      </c>
      <c r="AK400" s="2">
        <v>37560</v>
      </c>
      <c r="AL400" s="2">
        <v>37589</v>
      </c>
      <c r="AM400" s="2">
        <v>37621</v>
      </c>
      <c r="AN400" s="2">
        <v>37652</v>
      </c>
      <c r="AO400" s="2">
        <v>37680</v>
      </c>
      <c r="AP400" s="2">
        <v>37711</v>
      </c>
      <c r="AQ400" s="2">
        <v>37741</v>
      </c>
      <c r="AR400" s="2">
        <v>37771</v>
      </c>
      <c r="AS400" s="2">
        <v>37802</v>
      </c>
      <c r="AT400" s="2">
        <v>37833</v>
      </c>
      <c r="AU400" s="2">
        <v>37862</v>
      </c>
      <c r="AV400" s="2">
        <v>37894</v>
      </c>
      <c r="AW400" s="2">
        <v>37925</v>
      </c>
      <c r="AX400" s="2">
        <v>37953</v>
      </c>
      <c r="AY400" s="2">
        <v>37986</v>
      </c>
      <c r="AZ400" s="2">
        <v>38016</v>
      </c>
      <c r="BA400" s="2">
        <v>38044</v>
      </c>
      <c r="BB400" s="2">
        <v>38077</v>
      </c>
      <c r="BC400" s="2">
        <v>38107</v>
      </c>
      <c r="BD400" s="2">
        <v>38138</v>
      </c>
      <c r="BE400" s="2">
        <v>38168</v>
      </c>
      <c r="BF400" s="2">
        <v>38198</v>
      </c>
      <c r="BG400" s="2">
        <v>38230</v>
      </c>
      <c r="BH400" s="2">
        <v>38260</v>
      </c>
      <c r="BI400" s="2">
        <v>38289</v>
      </c>
      <c r="BJ400" s="2">
        <v>38321</v>
      </c>
      <c r="BK400" s="2">
        <v>38352</v>
      </c>
      <c r="BL400" s="2">
        <v>38383</v>
      </c>
      <c r="BM400" s="2">
        <v>38411</v>
      </c>
      <c r="BN400" s="2">
        <v>38442</v>
      </c>
      <c r="BO400" s="2">
        <v>38471</v>
      </c>
      <c r="BP400" s="2">
        <v>38503</v>
      </c>
      <c r="BQ400" s="2">
        <v>38533</v>
      </c>
      <c r="BR400" s="2">
        <v>38562</v>
      </c>
      <c r="BS400" s="2">
        <v>38595</v>
      </c>
      <c r="BT400" s="2">
        <v>38625</v>
      </c>
      <c r="BU400" s="2">
        <v>38656</v>
      </c>
      <c r="BV400" s="2">
        <v>38686</v>
      </c>
      <c r="BW400" s="2">
        <v>38716</v>
      </c>
      <c r="BX400" s="2">
        <v>38748</v>
      </c>
      <c r="BY400" s="2">
        <v>38776</v>
      </c>
      <c r="BZ400" s="2">
        <v>38807</v>
      </c>
      <c r="CA400" s="2">
        <v>38835</v>
      </c>
      <c r="CB400" s="2">
        <v>38868</v>
      </c>
      <c r="CC400" s="2">
        <v>38898</v>
      </c>
      <c r="CD400" s="2">
        <v>38929</v>
      </c>
      <c r="CE400" s="2">
        <v>38960</v>
      </c>
      <c r="CF400" s="2">
        <v>38989</v>
      </c>
      <c r="CG400" s="2">
        <v>39021</v>
      </c>
      <c r="CH400" s="2">
        <v>39051</v>
      </c>
      <c r="CI400" s="2">
        <v>39080</v>
      </c>
      <c r="CJ400" s="2">
        <v>39113</v>
      </c>
      <c r="CK400" s="2">
        <v>39141</v>
      </c>
      <c r="CL400" s="2">
        <v>39171</v>
      </c>
      <c r="CM400" s="2">
        <v>39202</v>
      </c>
      <c r="CN400" s="2">
        <v>39233</v>
      </c>
      <c r="CO400" s="2">
        <v>39262</v>
      </c>
      <c r="CP400" s="2">
        <v>39294</v>
      </c>
      <c r="CQ400" s="2">
        <v>39325</v>
      </c>
      <c r="CR400" s="2">
        <v>39353</v>
      </c>
      <c r="CS400" s="2">
        <v>39386</v>
      </c>
      <c r="CT400" s="2">
        <v>39416</v>
      </c>
      <c r="CU400" s="2">
        <v>39447</v>
      </c>
      <c r="CV400" s="2">
        <v>39478</v>
      </c>
      <c r="CW400" s="2">
        <v>39507</v>
      </c>
      <c r="CX400" s="2">
        <v>39538</v>
      </c>
      <c r="CY400" s="2">
        <v>39568</v>
      </c>
      <c r="CZ400" s="2">
        <v>39598</v>
      </c>
      <c r="DA400" s="2">
        <v>39629</v>
      </c>
      <c r="DB400" s="2">
        <v>39660</v>
      </c>
      <c r="DC400" s="2">
        <v>39689</v>
      </c>
      <c r="DD400" s="2">
        <v>39721</v>
      </c>
      <c r="DE400" s="2">
        <v>39752</v>
      </c>
      <c r="DF400" s="2">
        <v>39780</v>
      </c>
      <c r="DG400" s="2">
        <v>39813</v>
      </c>
      <c r="DH400" s="2">
        <v>39843</v>
      </c>
      <c r="DI400" s="2">
        <v>39871</v>
      </c>
      <c r="DJ400" s="2">
        <v>39903</v>
      </c>
      <c r="DK400" s="2">
        <v>39933</v>
      </c>
      <c r="DL400" s="2">
        <v>39962</v>
      </c>
      <c r="DM400" s="2">
        <v>39994</v>
      </c>
      <c r="DN400" s="2">
        <v>40025</v>
      </c>
      <c r="DO400" s="2">
        <v>40056</v>
      </c>
      <c r="DP400" s="2">
        <v>40086</v>
      </c>
      <c r="DQ400" s="2">
        <v>40116</v>
      </c>
      <c r="DR400" s="2">
        <v>40147</v>
      </c>
      <c r="DS400" s="2">
        <v>40178</v>
      </c>
      <c r="DT400" s="2">
        <v>40207</v>
      </c>
      <c r="DU400" s="2">
        <v>40235</v>
      </c>
      <c r="DV400" s="2">
        <v>40268</v>
      </c>
      <c r="DW400" s="2">
        <v>40298</v>
      </c>
      <c r="DX400" s="2">
        <v>40329</v>
      </c>
      <c r="DY400" s="2">
        <v>40359</v>
      </c>
      <c r="DZ400" s="2">
        <v>40389</v>
      </c>
      <c r="EA400" s="2">
        <v>40421</v>
      </c>
      <c r="EB400" s="2">
        <v>40451</v>
      </c>
      <c r="EC400" s="2">
        <v>40480</v>
      </c>
      <c r="ED400" s="2">
        <v>40512</v>
      </c>
      <c r="EE400" s="2">
        <v>40543</v>
      </c>
      <c r="EF400" s="2">
        <v>40574</v>
      </c>
      <c r="EG400" s="2">
        <v>40602</v>
      </c>
      <c r="EH400" s="2">
        <v>40633</v>
      </c>
      <c r="EI400" s="2">
        <v>40662</v>
      </c>
      <c r="EJ400" s="2">
        <v>40694</v>
      </c>
      <c r="EK400" s="2">
        <v>40724</v>
      </c>
      <c r="EL400" s="2">
        <v>40753</v>
      </c>
      <c r="EM400" s="2">
        <v>40786</v>
      </c>
      <c r="EN400" s="2">
        <v>40816</v>
      </c>
      <c r="EO400" s="2">
        <v>40847</v>
      </c>
      <c r="EP400" s="2">
        <v>40877</v>
      </c>
      <c r="EQ400" s="2">
        <v>40907</v>
      </c>
      <c r="ER400" s="2">
        <v>40939</v>
      </c>
      <c r="ES400" s="2">
        <v>40968</v>
      </c>
      <c r="ET400" s="2">
        <v>40998</v>
      </c>
      <c r="EU400" s="2">
        <v>41029</v>
      </c>
      <c r="EV400" s="2">
        <v>41060</v>
      </c>
      <c r="EW400" s="2">
        <v>41089</v>
      </c>
      <c r="EX400" s="2">
        <v>41121</v>
      </c>
      <c r="EY400" s="2">
        <v>41152</v>
      </c>
      <c r="EZ400" s="2">
        <v>41180</v>
      </c>
      <c r="FA400" s="2">
        <v>41213</v>
      </c>
      <c r="FB400" s="2">
        <v>41243</v>
      </c>
      <c r="FC400" s="2">
        <v>41274</v>
      </c>
      <c r="FD400" s="2">
        <v>41305</v>
      </c>
      <c r="FE400" s="2">
        <v>41333</v>
      </c>
      <c r="FF400" s="2">
        <v>41362</v>
      </c>
      <c r="FG400" s="2">
        <v>41394</v>
      </c>
      <c r="FH400" s="2">
        <v>41425</v>
      </c>
      <c r="FI400" s="2">
        <v>41453</v>
      </c>
      <c r="FJ400" s="2">
        <v>41486</v>
      </c>
      <c r="FK400" s="2">
        <v>41516</v>
      </c>
      <c r="FL400" s="2">
        <v>41547</v>
      </c>
      <c r="FM400" s="2">
        <v>41578</v>
      </c>
      <c r="FN400" s="2">
        <v>41607</v>
      </c>
      <c r="FO400" s="2">
        <v>41639</v>
      </c>
    </row>
    <row r="401" spans="1:277" x14ac:dyDescent="0.25">
      <c r="A401" s="4"/>
      <c r="D401" s="3">
        <v>21869300</v>
      </c>
      <c r="E401">
        <v>20034400</v>
      </c>
      <c r="F401">
        <v>23289700</v>
      </c>
      <c r="G401">
        <v>23357700</v>
      </c>
      <c r="H401">
        <v>26981300</v>
      </c>
      <c r="I401">
        <v>16509200</v>
      </c>
      <c r="J401">
        <v>24986000</v>
      </c>
      <c r="K401">
        <v>27304300</v>
      </c>
      <c r="L401">
        <v>22525800</v>
      </c>
      <c r="M401">
        <v>27531400</v>
      </c>
      <c r="N401">
        <v>16555300</v>
      </c>
      <c r="O401">
        <v>19464800</v>
      </c>
      <c r="P401">
        <v>24772400</v>
      </c>
      <c r="Q401">
        <v>32203400</v>
      </c>
      <c r="R401">
        <v>50422100</v>
      </c>
      <c r="S401">
        <v>30984000</v>
      </c>
      <c r="T401">
        <v>31737700</v>
      </c>
      <c r="U401">
        <v>30493500</v>
      </c>
      <c r="V401">
        <v>41282600</v>
      </c>
      <c r="W401">
        <v>28506400</v>
      </c>
      <c r="X401">
        <v>31328000</v>
      </c>
      <c r="Y401">
        <v>55997600</v>
      </c>
      <c r="Z401">
        <v>33476100</v>
      </c>
      <c r="AA401">
        <v>37163300</v>
      </c>
      <c r="AB401">
        <v>52259800</v>
      </c>
      <c r="AC401">
        <v>73155900</v>
      </c>
      <c r="AD401">
        <v>50116000</v>
      </c>
      <c r="AE401">
        <v>51982100</v>
      </c>
      <c r="AF401">
        <v>35515000</v>
      </c>
      <c r="AG401">
        <v>28736900</v>
      </c>
      <c r="AH401">
        <v>49615300</v>
      </c>
      <c r="AI401">
        <v>42416300</v>
      </c>
      <c r="AJ401">
        <v>35003600</v>
      </c>
      <c r="AK401">
        <v>54783500</v>
      </c>
      <c r="AL401">
        <v>52343100</v>
      </c>
      <c r="AM401">
        <v>47110600</v>
      </c>
      <c r="AN401">
        <v>62343100</v>
      </c>
      <c r="AO401">
        <v>48324300</v>
      </c>
      <c r="AP401">
        <v>37326200</v>
      </c>
      <c r="AQ401">
        <v>65996800</v>
      </c>
      <c r="AR401">
        <v>66504700</v>
      </c>
      <c r="AS401">
        <v>49220900</v>
      </c>
      <c r="AT401">
        <v>60026500</v>
      </c>
      <c r="AU401">
        <v>55458100</v>
      </c>
      <c r="AV401">
        <v>70661400</v>
      </c>
      <c r="AW401">
        <v>55246400</v>
      </c>
      <c r="AX401">
        <v>31812200</v>
      </c>
      <c r="AY401">
        <v>35249600</v>
      </c>
      <c r="AZ401">
        <v>40045200</v>
      </c>
      <c r="BA401">
        <v>58207700</v>
      </c>
      <c r="BB401">
        <v>64827300</v>
      </c>
      <c r="BC401">
        <v>61114400</v>
      </c>
      <c r="BD401">
        <v>63969100</v>
      </c>
      <c r="BE401">
        <v>45173800</v>
      </c>
      <c r="BF401">
        <v>42050400</v>
      </c>
      <c r="BG401">
        <v>56082100</v>
      </c>
      <c r="BH401">
        <v>64095700</v>
      </c>
      <c r="BI401">
        <v>64196300</v>
      </c>
      <c r="BJ401">
        <v>65941600</v>
      </c>
      <c r="BK401">
        <v>47900700</v>
      </c>
      <c r="BL401">
        <v>38881500</v>
      </c>
      <c r="BM401">
        <v>40361200</v>
      </c>
      <c r="BN401">
        <v>57156700</v>
      </c>
      <c r="BO401">
        <v>65067700</v>
      </c>
      <c r="BP401">
        <v>41776700</v>
      </c>
      <c r="BQ401">
        <v>36938700</v>
      </c>
      <c r="BR401">
        <v>28804600</v>
      </c>
      <c r="BS401">
        <v>53762900</v>
      </c>
      <c r="BT401">
        <v>49459900</v>
      </c>
      <c r="BU401">
        <v>57748800</v>
      </c>
      <c r="BV401">
        <v>34308600</v>
      </c>
      <c r="BW401">
        <v>32053300</v>
      </c>
      <c r="BX401">
        <v>32448000</v>
      </c>
      <c r="BY401">
        <v>26998400</v>
      </c>
      <c r="BZ401">
        <v>26045600</v>
      </c>
      <c r="CA401">
        <v>32839600</v>
      </c>
      <c r="CB401">
        <v>40006900</v>
      </c>
      <c r="CC401">
        <v>43771700</v>
      </c>
      <c r="CD401">
        <v>40087400</v>
      </c>
      <c r="CE401">
        <v>54506000</v>
      </c>
      <c r="CF401">
        <v>46488100</v>
      </c>
      <c r="CG401">
        <v>40532500</v>
      </c>
      <c r="CH401">
        <v>37685400</v>
      </c>
      <c r="CI401">
        <v>28216700</v>
      </c>
      <c r="CJ401">
        <v>29711500</v>
      </c>
      <c r="CK401">
        <v>29371800</v>
      </c>
      <c r="CL401">
        <v>31895200</v>
      </c>
      <c r="CM401">
        <v>32076200</v>
      </c>
      <c r="CN401">
        <v>40914700</v>
      </c>
      <c r="CO401">
        <v>39215200</v>
      </c>
      <c r="CP401">
        <v>36965000</v>
      </c>
      <c r="CQ401">
        <v>47049000</v>
      </c>
      <c r="CR401">
        <v>30714100</v>
      </c>
      <c r="CS401">
        <v>48797800</v>
      </c>
      <c r="CT401">
        <v>64493500</v>
      </c>
      <c r="CU401">
        <v>38003700</v>
      </c>
      <c r="CV401">
        <v>66323200</v>
      </c>
      <c r="CW401">
        <v>49327400</v>
      </c>
      <c r="CX401">
        <v>52373600</v>
      </c>
      <c r="CY401">
        <v>34191200</v>
      </c>
      <c r="CZ401">
        <v>33073400</v>
      </c>
      <c r="DA401">
        <v>35409000</v>
      </c>
      <c r="DB401">
        <v>37637300</v>
      </c>
      <c r="DC401">
        <v>29170400</v>
      </c>
      <c r="DD401">
        <v>33918400</v>
      </c>
      <c r="DE401">
        <v>39441400</v>
      </c>
      <c r="DF401">
        <v>30572800</v>
      </c>
      <c r="DG401">
        <v>27420100</v>
      </c>
      <c r="DH401">
        <v>25590400</v>
      </c>
      <c r="DI401">
        <v>32939100</v>
      </c>
      <c r="DJ401">
        <v>38547800</v>
      </c>
      <c r="DK401">
        <v>35815300</v>
      </c>
      <c r="DL401">
        <v>32561800</v>
      </c>
      <c r="DM401">
        <v>31698500</v>
      </c>
      <c r="DN401">
        <v>28758100</v>
      </c>
      <c r="DO401">
        <v>25663100</v>
      </c>
      <c r="DP401">
        <v>28614000</v>
      </c>
      <c r="DQ401">
        <v>27011000</v>
      </c>
      <c r="DR401">
        <v>37275000</v>
      </c>
      <c r="DS401">
        <v>27233700</v>
      </c>
      <c r="DT401">
        <v>27360700</v>
      </c>
      <c r="DU401">
        <v>28206800</v>
      </c>
      <c r="DV401">
        <v>32155500</v>
      </c>
      <c r="DW401">
        <v>32366000</v>
      </c>
      <c r="DX401">
        <v>38425400</v>
      </c>
      <c r="DY401">
        <v>34987600</v>
      </c>
      <c r="DZ401">
        <v>36218400</v>
      </c>
      <c r="EA401">
        <v>41256600</v>
      </c>
      <c r="EB401">
        <v>32948774</v>
      </c>
      <c r="EC401">
        <v>48829618</v>
      </c>
      <c r="ED401">
        <v>24047843</v>
      </c>
      <c r="EE401">
        <v>18537918</v>
      </c>
      <c r="EF401">
        <v>23605822</v>
      </c>
      <c r="EG401">
        <v>23152768</v>
      </c>
      <c r="EH401">
        <v>24048103</v>
      </c>
      <c r="EI401">
        <v>15056328</v>
      </c>
      <c r="EJ401">
        <v>25740031</v>
      </c>
      <c r="EK401">
        <v>37541881</v>
      </c>
      <c r="EL401">
        <v>20633578</v>
      </c>
      <c r="EM401">
        <v>36125611</v>
      </c>
      <c r="EN401">
        <v>37483746</v>
      </c>
      <c r="EO401">
        <v>26424161</v>
      </c>
      <c r="EP401">
        <v>22803986</v>
      </c>
      <c r="EQ401">
        <v>14915085</v>
      </c>
      <c r="ER401">
        <v>33712667</v>
      </c>
      <c r="ES401">
        <v>19291931</v>
      </c>
      <c r="ET401">
        <v>21239351</v>
      </c>
      <c r="EU401">
        <v>24352967</v>
      </c>
      <c r="EV401">
        <v>32993461</v>
      </c>
      <c r="EW401">
        <v>34909263</v>
      </c>
      <c r="EX401">
        <v>36625639</v>
      </c>
      <c r="EY401">
        <v>37296622</v>
      </c>
      <c r="EZ401">
        <v>28713842</v>
      </c>
      <c r="FA401">
        <v>25542324</v>
      </c>
      <c r="FB401">
        <v>42374073</v>
      </c>
      <c r="FC401">
        <v>34041145</v>
      </c>
      <c r="FD401">
        <v>31751270</v>
      </c>
      <c r="FE401">
        <v>31228720</v>
      </c>
      <c r="FF401">
        <v>57052035</v>
      </c>
      <c r="FG401">
        <v>65140452</v>
      </c>
      <c r="FH401">
        <v>48526809</v>
      </c>
      <c r="FI401">
        <v>28162403</v>
      </c>
      <c r="FJ401">
        <v>26899689</v>
      </c>
      <c r="FK401">
        <v>93887834</v>
      </c>
      <c r="FL401">
        <v>125274187</v>
      </c>
      <c r="FM401">
        <v>131321646</v>
      </c>
      <c r="FN401">
        <v>136439478</v>
      </c>
      <c r="FO401">
        <v>77443548</v>
      </c>
    </row>
    <row r="402" spans="1:277" x14ac:dyDescent="0.25">
      <c r="A402" s="1" t="s">
        <v>202</v>
      </c>
      <c r="B402" t="s">
        <v>1157</v>
      </c>
      <c r="C402" t="s">
        <v>1192</v>
      </c>
      <c r="D402" s="2">
        <f>_xll.BDH(A402, "volume", B402, C402, "Direction", "H", "Period", "M","cols=192;rows=2")</f>
        <v>36556</v>
      </c>
      <c r="E402" s="2">
        <v>36585</v>
      </c>
      <c r="F402" s="2">
        <v>36616</v>
      </c>
      <c r="G402" s="2">
        <v>36644</v>
      </c>
      <c r="H402" s="2">
        <v>36677</v>
      </c>
      <c r="I402" s="2">
        <v>36707</v>
      </c>
      <c r="J402" s="2">
        <v>36738</v>
      </c>
      <c r="K402" s="2">
        <v>36769</v>
      </c>
      <c r="L402" s="2">
        <v>36798</v>
      </c>
      <c r="M402" s="2">
        <v>36830</v>
      </c>
      <c r="N402" s="2">
        <v>36860</v>
      </c>
      <c r="O402" s="2">
        <v>36889</v>
      </c>
      <c r="P402" s="2">
        <v>36922</v>
      </c>
      <c r="Q402" s="2">
        <v>36950</v>
      </c>
      <c r="R402" s="2">
        <v>36980</v>
      </c>
      <c r="S402" s="2">
        <v>37011</v>
      </c>
      <c r="T402" s="2">
        <v>37042</v>
      </c>
      <c r="U402" s="2">
        <v>37071</v>
      </c>
      <c r="V402" s="2">
        <v>37103</v>
      </c>
      <c r="W402" s="2">
        <v>37134</v>
      </c>
      <c r="X402" s="2">
        <v>37162</v>
      </c>
      <c r="Y402" s="2">
        <v>37195</v>
      </c>
      <c r="Z402" s="2">
        <v>37225</v>
      </c>
      <c r="AA402" s="2">
        <v>37256</v>
      </c>
      <c r="AB402" s="2">
        <v>37287</v>
      </c>
      <c r="AC402" s="2">
        <v>37315</v>
      </c>
      <c r="AD402" s="2">
        <v>37344</v>
      </c>
      <c r="AE402" s="2">
        <v>37376</v>
      </c>
      <c r="AF402" s="2">
        <v>37407</v>
      </c>
      <c r="AG402" s="2">
        <v>37435</v>
      </c>
      <c r="AH402" s="2">
        <v>37468</v>
      </c>
      <c r="AI402" s="2">
        <v>37498</v>
      </c>
      <c r="AJ402" s="2">
        <v>37529</v>
      </c>
      <c r="AK402" s="2">
        <v>37560</v>
      </c>
      <c r="AL402" s="2">
        <v>37589</v>
      </c>
      <c r="AM402" s="2">
        <v>37621</v>
      </c>
      <c r="AN402" s="2">
        <v>37652</v>
      </c>
      <c r="AO402" s="2">
        <v>37680</v>
      </c>
      <c r="AP402" s="2">
        <v>37711</v>
      </c>
      <c r="AQ402" s="2">
        <v>37741</v>
      </c>
      <c r="AR402" s="2">
        <v>37771</v>
      </c>
      <c r="AS402" s="2">
        <v>37802</v>
      </c>
      <c r="AT402" s="2">
        <v>37833</v>
      </c>
      <c r="AU402" s="2">
        <v>37862</v>
      </c>
      <c r="AV402" s="2">
        <v>37894</v>
      </c>
      <c r="AW402" s="2">
        <v>37925</v>
      </c>
      <c r="AX402" s="2">
        <v>37953</v>
      </c>
      <c r="AY402" s="2">
        <v>37986</v>
      </c>
      <c r="AZ402" s="2">
        <v>38016</v>
      </c>
      <c r="BA402" s="2">
        <v>38044</v>
      </c>
      <c r="BB402" s="2">
        <v>38077</v>
      </c>
      <c r="BC402" s="2">
        <v>38107</v>
      </c>
      <c r="BD402" s="2">
        <v>38138</v>
      </c>
      <c r="BE402" s="2">
        <v>38168</v>
      </c>
      <c r="BF402" s="2">
        <v>38198</v>
      </c>
      <c r="BG402" s="2">
        <v>38230</v>
      </c>
      <c r="BH402" s="2">
        <v>38260</v>
      </c>
      <c r="BI402" s="2">
        <v>38289</v>
      </c>
      <c r="BJ402" s="2">
        <v>38321</v>
      </c>
      <c r="BK402" s="2">
        <v>38352</v>
      </c>
      <c r="BL402" s="2">
        <v>38383</v>
      </c>
      <c r="BM402" s="2">
        <v>38411</v>
      </c>
      <c r="BN402" s="2">
        <v>38442</v>
      </c>
      <c r="BO402" s="2">
        <v>38471</v>
      </c>
      <c r="BP402" s="2">
        <v>38503</v>
      </c>
      <c r="BQ402" s="2">
        <v>38533</v>
      </c>
      <c r="BR402" s="2">
        <v>38562</v>
      </c>
      <c r="BS402" s="2">
        <v>38595</v>
      </c>
      <c r="BT402" s="2">
        <v>38625</v>
      </c>
      <c r="BU402" s="2">
        <v>38656</v>
      </c>
      <c r="BV402" s="2">
        <v>38686</v>
      </c>
      <c r="BW402" s="2">
        <v>38716</v>
      </c>
      <c r="BX402" s="2">
        <v>38748</v>
      </c>
      <c r="BY402" s="2">
        <v>38776</v>
      </c>
      <c r="BZ402" s="2">
        <v>38807</v>
      </c>
      <c r="CA402" s="2">
        <v>38835</v>
      </c>
      <c r="CB402" s="2">
        <v>38868</v>
      </c>
      <c r="CC402" s="2">
        <v>38898</v>
      </c>
      <c r="CD402" s="2">
        <v>38929</v>
      </c>
      <c r="CE402" s="2">
        <v>38960</v>
      </c>
      <c r="CF402" s="2">
        <v>38989</v>
      </c>
      <c r="CG402" s="2">
        <v>39021</v>
      </c>
      <c r="CH402" s="2">
        <v>39051</v>
      </c>
      <c r="CI402" s="2">
        <v>39080</v>
      </c>
      <c r="CJ402" s="2">
        <v>39113</v>
      </c>
      <c r="CK402" s="2">
        <v>39141</v>
      </c>
      <c r="CL402" s="2">
        <v>39171</v>
      </c>
      <c r="CM402" s="2">
        <v>39202</v>
      </c>
      <c r="CN402" s="2">
        <v>39233</v>
      </c>
      <c r="CO402" s="2">
        <v>39262</v>
      </c>
      <c r="CP402" s="2">
        <v>39294</v>
      </c>
      <c r="CQ402" s="2">
        <v>39325</v>
      </c>
      <c r="CR402" s="2">
        <v>39353</v>
      </c>
      <c r="CS402" s="2">
        <v>39386</v>
      </c>
      <c r="CT402" s="2">
        <v>39416</v>
      </c>
      <c r="CU402" s="2">
        <v>39447</v>
      </c>
      <c r="CV402" s="2">
        <v>39478</v>
      </c>
      <c r="CW402" s="2">
        <v>39507</v>
      </c>
      <c r="CX402" s="2">
        <v>39538</v>
      </c>
      <c r="CY402" s="2">
        <v>39568</v>
      </c>
      <c r="CZ402" s="2">
        <v>39598</v>
      </c>
      <c r="DA402" s="2">
        <v>39629</v>
      </c>
      <c r="DB402" s="2">
        <v>39660</v>
      </c>
      <c r="DC402" s="2">
        <v>39689</v>
      </c>
      <c r="DD402" s="2">
        <v>39721</v>
      </c>
      <c r="DE402" s="2">
        <v>39752</v>
      </c>
      <c r="DF402" s="2">
        <v>39780</v>
      </c>
      <c r="DG402" s="2">
        <v>39813</v>
      </c>
      <c r="DH402" s="2">
        <v>39843</v>
      </c>
      <c r="DI402" s="2">
        <v>39871</v>
      </c>
      <c r="DJ402" s="2">
        <v>39903</v>
      </c>
      <c r="DK402" s="2">
        <v>39933</v>
      </c>
      <c r="DL402" s="2">
        <v>39962</v>
      </c>
      <c r="DM402" s="2">
        <v>39994</v>
      </c>
      <c r="DN402" s="2">
        <v>40025</v>
      </c>
      <c r="DO402" s="2">
        <v>40056</v>
      </c>
      <c r="DP402" s="2">
        <v>40086</v>
      </c>
      <c r="DQ402" s="2">
        <v>40116</v>
      </c>
      <c r="DR402" s="2">
        <v>40147</v>
      </c>
      <c r="DS402" s="2">
        <v>40178</v>
      </c>
      <c r="DT402" s="2">
        <v>40207</v>
      </c>
      <c r="DU402" s="2">
        <v>40235</v>
      </c>
      <c r="DV402" s="2">
        <v>40268</v>
      </c>
      <c r="DW402" s="2">
        <v>40298</v>
      </c>
      <c r="DX402" s="2">
        <v>40329</v>
      </c>
      <c r="DY402" s="2">
        <v>40359</v>
      </c>
      <c r="DZ402" s="2">
        <v>40389</v>
      </c>
      <c r="EA402" s="2">
        <v>40421</v>
      </c>
      <c r="EB402" s="2">
        <v>40451</v>
      </c>
      <c r="EC402" s="2">
        <v>40480</v>
      </c>
      <c r="ED402" s="2">
        <v>40512</v>
      </c>
      <c r="EE402" s="2">
        <v>40543</v>
      </c>
      <c r="EF402" s="2">
        <v>40574</v>
      </c>
      <c r="EG402" s="2">
        <v>40602</v>
      </c>
      <c r="EH402" s="2">
        <v>40633</v>
      </c>
      <c r="EI402" s="2">
        <v>40662</v>
      </c>
      <c r="EJ402" s="2">
        <v>40694</v>
      </c>
      <c r="EK402" s="2">
        <v>40724</v>
      </c>
      <c r="EL402" s="2">
        <v>40753</v>
      </c>
      <c r="EM402" s="2">
        <v>40786</v>
      </c>
      <c r="EN402" s="2">
        <v>40816</v>
      </c>
      <c r="EO402" s="2">
        <v>40847</v>
      </c>
      <c r="EP402" s="2">
        <v>40877</v>
      </c>
      <c r="EQ402" s="2">
        <v>40907</v>
      </c>
      <c r="ER402" s="2">
        <v>40939</v>
      </c>
      <c r="ES402" s="2">
        <v>40968</v>
      </c>
      <c r="ET402" s="2">
        <v>40998</v>
      </c>
      <c r="EU402" s="2">
        <v>41029</v>
      </c>
      <c r="EV402" s="2">
        <v>41060</v>
      </c>
      <c r="EW402" s="2">
        <v>41089</v>
      </c>
      <c r="EX402" s="2">
        <v>41121</v>
      </c>
      <c r="EY402" s="2">
        <v>41152</v>
      </c>
      <c r="EZ402" s="2">
        <v>41180</v>
      </c>
      <c r="FA402" s="2">
        <v>41213</v>
      </c>
      <c r="FB402" s="2">
        <v>41243</v>
      </c>
      <c r="FC402" s="2">
        <v>41274</v>
      </c>
      <c r="FD402" s="2">
        <v>41305</v>
      </c>
      <c r="FE402" s="2">
        <v>41333</v>
      </c>
      <c r="FF402" s="2">
        <v>41362</v>
      </c>
      <c r="FG402" s="2">
        <v>41394</v>
      </c>
      <c r="FH402" s="2">
        <v>41425</v>
      </c>
      <c r="FI402" s="2">
        <v>41453</v>
      </c>
      <c r="FJ402" s="2">
        <v>41486</v>
      </c>
      <c r="FK402" s="2">
        <v>41516</v>
      </c>
      <c r="FL402" s="2">
        <v>41547</v>
      </c>
      <c r="FM402" s="2">
        <v>41578</v>
      </c>
      <c r="FN402" s="2">
        <v>41607</v>
      </c>
      <c r="FO402" s="2">
        <v>41639</v>
      </c>
      <c r="FP402" s="2">
        <v>41670</v>
      </c>
      <c r="FQ402" s="2">
        <v>41698</v>
      </c>
      <c r="FR402" s="2">
        <v>41729</v>
      </c>
      <c r="FS402" s="2">
        <v>41759</v>
      </c>
      <c r="FT402" s="2">
        <v>41789</v>
      </c>
      <c r="FU402" s="2">
        <v>41820</v>
      </c>
      <c r="FV402" s="2">
        <v>41851</v>
      </c>
      <c r="FW402" s="2">
        <v>41880</v>
      </c>
      <c r="FX402" s="2">
        <v>41912</v>
      </c>
      <c r="FY402" s="2">
        <v>41943</v>
      </c>
      <c r="FZ402" s="2">
        <v>41971</v>
      </c>
      <c r="GA402" s="2">
        <v>42004</v>
      </c>
      <c r="GB402" s="2">
        <v>42034</v>
      </c>
      <c r="GC402" s="2">
        <v>42062</v>
      </c>
      <c r="GD402" s="2">
        <v>42094</v>
      </c>
      <c r="GE402" s="2">
        <v>42124</v>
      </c>
      <c r="GF402" s="2">
        <v>42153</v>
      </c>
      <c r="GG402" s="2">
        <v>42185</v>
      </c>
      <c r="GH402" s="2">
        <v>42216</v>
      </c>
      <c r="GI402" s="2">
        <v>42247</v>
      </c>
      <c r="GJ402" s="2">
        <v>42277</v>
      </c>
      <c r="GK402" s="2">
        <v>42307</v>
      </c>
      <c r="GL402" s="2">
        <v>42338</v>
      </c>
      <c r="GM402" s="2">
        <v>42369</v>
      </c>
    </row>
    <row r="403" spans="1:277" x14ac:dyDescent="0.25">
      <c r="A403" s="4"/>
      <c r="D403" s="3">
        <v>20101400</v>
      </c>
      <c r="E403">
        <v>14495100</v>
      </c>
      <c r="F403">
        <v>18472600</v>
      </c>
      <c r="G403">
        <v>13803200</v>
      </c>
      <c r="H403">
        <v>16672000</v>
      </c>
      <c r="I403">
        <v>31719400</v>
      </c>
      <c r="J403">
        <v>17430400</v>
      </c>
      <c r="K403">
        <v>17053300</v>
      </c>
      <c r="L403">
        <v>12131700</v>
      </c>
      <c r="M403">
        <v>17971300</v>
      </c>
      <c r="N403">
        <v>16964900</v>
      </c>
      <c r="O403">
        <v>14931200</v>
      </c>
      <c r="P403">
        <v>27641900</v>
      </c>
      <c r="Q403">
        <v>18766000</v>
      </c>
      <c r="R403">
        <v>42608800</v>
      </c>
      <c r="S403">
        <v>24514500</v>
      </c>
      <c r="T403">
        <v>27633900</v>
      </c>
      <c r="U403">
        <v>28282800</v>
      </c>
      <c r="V403">
        <v>17418000</v>
      </c>
      <c r="W403">
        <v>19151100</v>
      </c>
      <c r="X403">
        <v>19990100</v>
      </c>
      <c r="Y403">
        <v>18210900</v>
      </c>
      <c r="Z403">
        <v>25700500</v>
      </c>
      <c r="AA403">
        <v>17670600</v>
      </c>
      <c r="AB403">
        <v>21132600</v>
      </c>
      <c r="AC403">
        <v>20449000</v>
      </c>
      <c r="AD403">
        <v>20217300</v>
      </c>
      <c r="AE403">
        <v>21387100</v>
      </c>
      <c r="AF403">
        <v>30624800</v>
      </c>
      <c r="AG403">
        <v>20544600</v>
      </c>
      <c r="AH403">
        <v>28247700</v>
      </c>
      <c r="AI403">
        <v>19419700</v>
      </c>
      <c r="AJ403">
        <v>28277600</v>
      </c>
      <c r="AK403">
        <v>30647400</v>
      </c>
      <c r="AL403">
        <v>26301900</v>
      </c>
      <c r="AM403">
        <v>22018600</v>
      </c>
      <c r="AN403">
        <v>22754900</v>
      </c>
      <c r="AO403">
        <v>26739600</v>
      </c>
      <c r="AP403">
        <v>36458300</v>
      </c>
      <c r="AQ403">
        <v>42728600</v>
      </c>
      <c r="AR403">
        <v>38365100</v>
      </c>
      <c r="AS403">
        <v>26174800</v>
      </c>
      <c r="AT403">
        <v>25049300</v>
      </c>
      <c r="AU403">
        <v>28235800</v>
      </c>
      <c r="AV403">
        <v>26286200</v>
      </c>
      <c r="AW403">
        <v>22700900</v>
      </c>
      <c r="AX403">
        <v>28875500</v>
      </c>
      <c r="AY403">
        <v>21454400</v>
      </c>
      <c r="AZ403">
        <v>17005800</v>
      </c>
      <c r="BA403">
        <v>25220800</v>
      </c>
      <c r="BB403">
        <v>23445500</v>
      </c>
      <c r="BC403">
        <v>18205500</v>
      </c>
      <c r="BD403">
        <v>28187200</v>
      </c>
      <c r="BE403">
        <v>19151200</v>
      </c>
      <c r="BF403">
        <v>21304300</v>
      </c>
      <c r="BG403">
        <v>18630800</v>
      </c>
      <c r="BH403">
        <v>17568800</v>
      </c>
      <c r="BI403">
        <v>18815500</v>
      </c>
      <c r="BJ403">
        <v>30407200</v>
      </c>
      <c r="BK403">
        <v>20097100</v>
      </c>
      <c r="BL403">
        <v>18566900</v>
      </c>
      <c r="BM403">
        <v>24229400</v>
      </c>
      <c r="BN403">
        <v>21214400</v>
      </c>
      <c r="BO403">
        <v>18129100</v>
      </c>
      <c r="BP403">
        <v>16040500</v>
      </c>
      <c r="BQ403">
        <v>20531400</v>
      </c>
      <c r="BR403">
        <v>15705000</v>
      </c>
      <c r="BS403">
        <v>16359700</v>
      </c>
      <c r="BT403">
        <v>15999600</v>
      </c>
      <c r="BU403">
        <v>31121600</v>
      </c>
      <c r="BV403">
        <v>52167800</v>
      </c>
      <c r="BW403">
        <v>18174100</v>
      </c>
      <c r="BX403">
        <v>25814200</v>
      </c>
      <c r="BY403">
        <v>16870400</v>
      </c>
      <c r="BZ403">
        <v>20564800</v>
      </c>
      <c r="CA403">
        <v>18459800</v>
      </c>
      <c r="CB403">
        <v>15887400</v>
      </c>
      <c r="CC403">
        <v>20410900</v>
      </c>
      <c r="CD403">
        <v>23939600</v>
      </c>
      <c r="CE403">
        <v>27999900</v>
      </c>
      <c r="CF403">
        <v>16920500</v>
      </c>
      <c r="CG403">
        <v>22053500</v>
      </c>
      <c r="CH403">
        <v>20835300</v>
      </c>
      <c r="CI403">
        <v>13789800</v>
      </c>
      <c r="CJ403">
        <v>14739800</v>
      </c>
      <c r="CK403">
        <v>14386000</v>
      </c>
      <c r="CL403">
        <v>14462300</v>
      </c>
      <c r="CM403">
        <v>15755700</v>
      </c>
      <c r="CN403">
        <v>22384100</v>
      </c>
      <c r="CO403">
        <v>22374400</v>
      </c>
      <c r="CP403">
        <v>19699200</v>
      </c>
      <c r="CQ403">
        <v>24142500</v>
      </c>
      <c r="CR403">
        <v>13610900</v>
      </c>
      <c r="CS403">
        <v>12919600</v>
      </c>
      <c r="CT403">
        <v>14230200</v>
      </c>
      <c r="CU403">
        <v>13011600</v>
      </c>
      <c r="CV403">
        <v>30534500</v>
      </c>
      <c r="CW403">
        <v>19804100</v>
      </c>
      <c r="CX403">
        <v>15158600</v>
      </c>
      <c r="CY403">
        <v>8989200</v>
      </c>
      <c r="CZ403">
        <v>11139800</v>
      </c>
      <c r="DA403">
        <v>13380800</v>
      </c>
      <c r="DB403">
        <v>11481300</v>
      </c>
      <c r="DC403">
        <v>7823000</v>
      </c>
      <c r="DD403">
        <v>9907500</v>
      </c>
      <c r="DE403">
        <v>14440700</v>
      </c>
      <c r="DF403">
        <v>10142000</v>
      </c>
      <c r="DG403">
        <v>9632000</v>
      </c>
      <c r="DH403">
        <v>12106500</v>
      </c>
      <c r="DI403">
        <v>9695100</v>
      </c>
      <c r="DJ403">
        <v>10821800</v>
      </c>
      <c r="DK403">
        <v>8088600</v>
      </c>
      <c r="DL403">
        <v>9294000</v>
      </c>
      <c r="DM403">
        <v>8145500</v>
      </c>
      <c r="DN403">
        <v>6840000</v>
      </c>
      <c r="DO403">
        <v>7628800</v>
      </c>
      <c r="DP403">
        <v>9453500</v>
      </c>
      <c r="DQ403">
        <v>7433700</v>
      </c>
      <c r="DR403">
        <v>6116200</v>
      </c>
      <c r="DS403">
        <v>5976000</v>
      </c>
      <c r="DT403">
        <v>5887900</v>
      </c>
      <c r="DU403">
        <v>6075000</v>
      </c>
      <c r="DV403">
        <v>6730700</v>
      </c>
      <c r="DW403">
        <v>8892800</v>
      </c>
      <c r="DX403">
        <v>14600900</v>
      </c>
      <c r="DY403">
        <v>12168100</v>
      </c>
      <c r="DZ403">
        <v>10003400</v>
      </c>
      <c r="EA403">
        <v>10347900</v>
      </c>
      <c r="EB403">
        <v>10540154</v>
      </c>
      <c r="EC403">
        <v>8418165</v>
      </c>
      <c r="ED403">
        <v>7561911</v>
      </c>
      <c r="EE403">
        <v>8523024</v>
      </c>
      <c r="EF403">
        <v>7984395</v>
      </c>
      <c r="EG403">
        <v>14397702</v>
      </c>
      <c r="EH403">
        <v>7169185</v>
      </c>
      <c r="EI403">
        <v>6139768</v>
      </c>
      <c r="EJ403">
        <v>14554288</v>
      </c>
      <c r="EK403">
        <v>14675872</v>
      </c>
      <c r="EL403">
        <v>8782985</v>
      </c>
      <c r="EM403">
        <v>22514089</v>
      </c>
      <c r="EN403">
        <v>12834720</v>
      </c>
      <c r="EO403">
        <v>9691769</v>
      </c>
      <c r="EP403">
        <v>17935191</v>
      </c>
      <c r="EQ403">
        <v>13391624</v>
      </c>
      <c r="ER403">
        <v>9735563</v>
      </c>
      <c r="ES403">
        <v>13389071</v>
      </c>
      <c r="ET403">
        <v>8930476</v>
      </c>
      <c r="EU403">
        <v>9300774</v>
      </c>
      <c r="EV403">
        <v>9048272</v>
      </c>
      <c r="EW403">
        <v>8280934</v>
      </c>
      <c r="EX403">
        <v>8386155</v>
      </c>
      <c r="EY403">
        <v>10653019</v>
      </c>
      <c r="EZ403">
        <v>8397674</v>
      </c>
      <c r="FA403">
        <v>5482121</v>
      </c>
      <c r="FB403">
        <v>8479282</v>
      </c>
      <c r="FC403">
        <v>7866547</v>
      </c>
      <c r="FD403">
        <v>5606251</v>
      </c>
      <c r="FE403">
        <v>8305904</v>
      </c>
      <c r="FF403">
        <v>7473350</v>
      </c>
      <c r="FG403">
        <v>6621337</v>
      </c>
      <c r="FH403">
        <v>10215006</v>
      </c>
      <c r="FI403">
        <v>8474169</v>
      </c>
      <c r="FJ403">
        <v>5324677</v>
      </c>
      <c r="FK403">
        <v>7152971</v>
      </c>
      <c r="FL403">
        <v>4451932</v>
      </c>
      <c r="FM403">
        <v>5549451</v>
      </c>
      <c r="FN403">
        <v>4878855</v>
      </c>
      <c r="FO403">
        <v>4757336</v>
      </c>
      <c r="FP403">
        <v>5916878</v>
      </c>
      <c r="FQ403">
        <v>5336247</v>
      </c>
      <c r="FR403">
        <v>6035602</v>
      </c>
      <c r="FS403">
        <v>4881748</v>
      </c>
      <c r="FT403">
        <v>5297176</v>
      </c>
      <c r="FU403">
        <v>5228117</v>
      </c>
      <c r="FV403">
        <v>4821986</v>
      </c>
      <c r="FW403">
        <v>5404409</v>
      </c>
      <c r="FX403">
        <v>6042408</v>
      </c>
      <c r="FY403">
        <v>6660090</v>
      </c>
      <c r="FZ403">
        <v>5319487</v>
      </c>
      <c r="GA403">
        <v>5877478</v>
      </c>
      <c r="GB403">
        <v>5321982</v>
      </c>
      <c r="GC403">
        <v>8873686</v>
      </c>
      <c r="GD403">
        <v>7483156</v>
      </c>
      <c r="GE403">
        <v>6656023</v>
      </c>
      <c r="GF403">
        <v>6472410</v>
      </c>
      <c r="GG403">
        <v>7100943</v>
      </c>
      <c r="GH403">
        <v>4816365</v>
      </c>
      <c r="GI403">
        <v>5955954</v>
      </c>
      <c r="GJ403">
        <v>5539577</v>
      </c>
      <c r="GK403">
        <v>4582399</v>
      </c>
      <c r="GL403">
        <v>22617844</v>
      </c>
      <c r="GM403">
        <v>14117453</v>
      </c>
    </row>
    <row r="404" spans="1:277" x14ac:dyDescent="0.25">
      <c r="A404" s="1" t="s">
        <v>203</v>
      </c>
      <c r="B404" t="s">
        <v>1157</v>
      </c>
      <c r="C404" t="s">
        <v>1183</v>
      </c>
      <c r="D404" s="2">
        <f>_xll.BDH(A404, "volume", B404, C404, "Direction", "H", "Period", "M","cols=84;rows=2")</f>
        <v>36556</v>
      </c>
      <c r="E404" s="2">
        <v>36585</v>
      </c>
      <c r="F404" s="2">
        <v>36616</v>
      </c>
      <c r="G404" s="2">
        <v>36644</v>
      </c>
      <c r="H404" s="2">
        <v>36677</v>
      </c>
      <c r="I404" s="2">
        <v>36707</v>
      </c>
      <c r="J404" s="2">
        <v>36738</v>
      </c>
      <c r="K404" s="2">
        <v>36769</v>
      </c>
      <c r="L404" s="2">
        <v>36798</v>
      </c>
      <c r="M404" s="2">
        <v>36830</v>
      </c>
      <c r="N404" s="2">
        <v>36860</v>
      </c>
      <c r="O404" s="2">
        <v>36889</v>
      </c>
      <c r="P404" s="2">
        <v>36922</v>
      </c>
      <c r="Q404" s="2">
        <v>36950</v>
      </c>
      <c r="R404" s="2">
        <v>36980</v>
      </c>
      <c r="S404" s="2">
        <v>37011</v>
      </c>
      <c r="T404" s="2">
        <v>37042</v>
      </c>
      <c r="U404" s="2">
        <v>37071</v>
      </c>
      <c r="V404" s="2">
        <v>37103</v>
      </c>
      <c r="W404" s="2">
        <v>37134</v>
      </c>
      <c r="X404" s="2">
        <v>37162</v>
      </c>
      <c r="Y404" s="2">
        <v>37195</v>
      </c>
      <c r="Z404" s="2">
        <v>37225</v>
      </c>
      <c r="AA404" s="2">
        <v>37256</v>
      </c>
      <c r="AB404" s="2">
        <v>37287</v>
      </c>
      <c r="AC404" s="2">
        <v>37315</v>
      </c>
      <c r="AD404" s="2">
        <v>37344</v>
      </c>
      <c r="AE404" s="2">
        <v>37376</v>
      </c>
      <c r="AF404" s="2">
        <v>37407</v>
      </c>
      <c r="AG404" s="2">
        <v>37435</v>
      </c>
      <c r="AH404" s="2">
        <v>37468</v>
      </c>
      <c r="AI404" s="2">
        <v>37498</v>
      </c>
      <c r="AJ404" s="2">
        <v>37529</v>
      </c>
      <c r="AK404" s="2">
        <v>37560</v>
      </c>
      <c r="AL404" s="2">
        <v>37589</v>
      </c>
      <c r="AM404" s="2">
        <v>37621</v>
      </c>
      <c r="AN404" s="2">
        <v>37652</v>
      </c>
      <c r="AO404" s="2">
        <v>37680</v>
      </c>
      <c r="AP404" s="2">
        <v>37711</v>
      </c>
      <c r="AQ404" s="2">
        <v>37741</v>
      </c>
      <c r="AR404" s="2">
        <v>37771</v>
      </c>
      <c r="AS404" s="2">
        <v>37802</v>
      </c>
      <c r="AT404" s="2">
        <v>37833</v>
      </c>
      <c r="AU404" s="2">
        <v>37862</v>
      </c>
      <c r="AV404" s="2">
        <v>37894</v>
      </c>
      <c r="AW404" s="2">
        <v>37925</v>
      </c>
      <c r="AX404" s="2">
        <v>37953</v>
      </c>
      <c r="AY404" s="2">
        <v>37986</v>
      </c>
      <c r="AZ404" s="2">
        <v>38016</v>
      </c>
      <c r="BA404" s="2">
        <v>38044</v>
      </c>
      <c r="BB404" s="2">
        <v>38077</v>
      </c>
      <c r="BC404" s="2">
        <v>38107</v>
      </c>
      <c r="BD404" s="2">
        <v>38138</v>
      </c>
      <c r="BE404" s="2">
        <v>38168</v>
      </c>
      <c r="BF404" s="2">
        <v>38198</v>
      </c>
      <c r="BG404" s="2">
        <v>38230</v>
      </c>
      <c r="BH404" s="2">
        <v>38260</v>
      </c>
      <c r="BI404" s="2">
        <v>38289</v>
      </c>
      <c r="BJ404" s="2">
        <v>38321</v>
      </c>
      <c r="BK404" s="2">
        <v>38352</v>
      </c>
      <c r="BL404" s="2">
        <v>38383</v>
      </c>
      <c r="BM404" s="2">
        <v>38411</v>
      </c>
      <c r="BN404" s="2">
        <v>38442</v>
      </c>
      <c r="BO404" s="2">
        <v>38471</v>
      </c>
      <c r="BP404" s="2">
        <v>38503</v>
      </c>
      <c r="BQ404" s="2">
        <v>38533</v>
      </c>
      <c r="BR404" s="2">
        <v>38562</v>
      </c>
      <c r="BS404" s="2">
        <v>38595</v>
      </c>
      <c r="BT404" s="2">
        <v>38625</v>
      </c>
      <c r="BU404" s="2">
        <v>38656</v>
      </c>
      <c r="BV404" s="2">
        <v>38686</v>
      </c>
      <c r="BW404" s="2">
        <v>38716</v>
      </c>
      <c r="BX404" s="2">
        <v>38748</v>
      </c>
      <c r="BY404" s="2">
        <v>38776</v>
      </c>
      <c r="BZ404" s="2">
        <v>38807</v>
      </c>
      <c r="CA404" s="2">
        <v>38835</v>
      </c>
      <c r="CB404" s="2">
        <v>38868</v>
      </c>
      <c r="CC404" s="2">
        <v>38898</v>
      </c>
      <c r="CD404" s="2">
        <v>38929</v>
      </c>
      <c r="CE404" s="2">
        <v>38960</v>
      </c>
      <c r="CF404" s="2">
        <v>38989</v>
      </c>
      <c r="CG404" s="2">
        <v>39021</v>
      </c>
      <c r="CH404" s="2">
        <v>39051</v>
      </c>
      <c r="CI404" s="2">
        <v>39080</v>
      </c>
    </row>
    <row r="405" spans="1:277" x14ac:dyDescent="0.25">
      <c r="A405" s="4"/>
      <c r="D405" s="3">
        <v>986326600</v>
      </c>
      <c r="E405">
        <v>1245979800</v>
      </c>
      <c r="F405">
        <v>1209091304</v>
      </c>
      <c r="G405">
        <v>1286420896</v>
      </c>
      <c r="H405">
        <v>1306327816</v>
      </c>
      <c r="I405">
        <v>773738600</v>
      </c>
      <c r="J405">
        <v>736372100</v>
      </c>
      <c r="K405">
        <v>943610500</v>
      </c>
      <c r="L405">
        <v>1099076988</v>
      </c>
      <c r="M405">
        <v>1464002692</v>
      </c>
      <c r="N405">
        <v>1261050200</v>
      </c>
      <c r="O405">
        <v>1577211900</v>
      </c>
      <c r="P405">
        <v>2058531400</v>
      </c>
      <c r="Q405">
        <v>1969884800</v>
      </c>
      <c r="R405">
        <v>2559793500</v>
      </c>
      <c r="S405">
        <v>2150531700</v>
      </c>
      <c r="T405">
        <v>2082312300</v>
      </c>
      <c r="U405">
        <v>1385479100</v>
      </c>
      <c r="V405">
        <v>1210424200</v>
      </c>
      <c r="W405">
        <v>1261959700</v>
      </c>
      <c r="X405">
        <v>1378507900</v>
      </c>
      <c r="Y405">
        <v>1996499700</v>
      </c>
      <c r="Z405">
        <v>1646482300</v>
      </c>
      <c r="AA405">
        <v>1324169600</v>
      </c>
      <c r="AB405">
        <v>1386418900</v>
      </c>
      <c r="AC405">
        <v>1625038400</v>
      </c>
      <c r="AD405">
        <v>1218742600</v>
      </c>
      <c r="AE405">
        <v>1424653900</v>
      </c>
      <c r="AF405">
        <v>1664866200</v>
      </c>
      <c r="AG405">
        <v>1452451100</v>
      </c>
      <c r="AH405">
        <v>1753654100</v>
      </c>
      <c r="AI405">
        <v>1474884600</v>
      </c>
      <c r="AJ405">
        <v>1353694000</v>
      </c>
      <c r="AK405">
        <v>2426454700</v>
      </c>
      <c r="AL405">
        <v>1638376100</v>
      </c>
      <c r="AM405">
        <v>1074842800</v>
      </c>
      <c r="AN405">
        <v>1313747100</v>
      </c>
      <c r="AO405">
        <v>1082910300</v>
      </c>
      <c r="AP405">
        <v>1180513700</v>
      </c>
      <c r="AQ405">
        <v>890926200</v>
      </c>
      <c r="AR405">
        <v>840756600</v>
      </c>
      <c r="AS405">
        <v>783447600</v>
      </c>
      <c r="AT405">
        <v>679657300</v>
      </c>
      <c r="AU405">
        <v>565070700</v>
      </c>
      <c r="AV405">
        <v>603404500</v>
      </c>
      <c r="AW405">
        <v>473089400</v>
      </c>
      <c r="AX405">
        <v>421387772</v>
      </c>
      <c r="AY405">
        <v>443577247</v>
      </c>
      <c r="AZ405">
        <v>528758932</v>
      </c>
      <c r="BA405">
        <v>605998940</v>
      </c>
      <c r="BB405">
        <v>549994653</v>
      </c>
      <c r="BC405">
        <v>411391204</v>
      </c>
      <c r="BD405">
        <v>437866539</v>
      </c>
      <c r="BE405">
        <v>427065800</v>
      </c>
      <c r="BF405">
        <v>327567157</v>
      </c>
      <c r="BG405">
        <v>459634963</v>
      </c>
      <c r="BH405">
        <v>563281056</v>
      </c>
      <c r="BI405">
        <v>533664660</v>
      </c>
      <c r="BJ405">
        <v>643217202</v>
      </c>
      <c r="BK405">
        <v>710733058</v>
      </c>
      <c r="BL405">
        <v>715391910</v>
      </c>
      <c r="BM405">
        <v>700495921</v>
      </c>
      <c r="BN405">
        <v>637954928</v>
      </c>
      <c r="BO405">
        <v>566706249</v>
      </c>
      <c r="BP405">
        <v>728136266</v>
      </c>
      <c r="BQ405">
        <v>610795558</v>
      </c>
      <c r="BR405">
        <v>489286770</v>
      </c>
      <c r="BS405">
        <v>673444589</v>
      </c>
      <c r="BT405">
        <v>584681443</v>
      </c>
      <c r="BU405">
        <v>542062835</v>
      </c>
      <c r="BV405">
        <v>657820185</v>
      </c>
      <c r="BW405">
        <v>573620249</v>
      </c>
      <c r="BX405">
        <v>744323506</v>
      </c>
      <c r="BY405">
        <v>1058371714</v>
      </c>
      <c r="BZ405">
        <v>1063750443</v>
      </c>
      <c r="CA405">
        <v>648667800</v>
      </c>
      <c r="CB405">
        <v>984227265</v>
      </c>
      <c r="CC405">
        <v>714618146</v>
      </c>
      <c r="CD405">
        <v>671748992</v>
      </c>
      <c r="CE405">
        <v>705928544</v>
      </c>
      <c r="CF405">
        <v>543766150</v>
      </c>
      <c r="CG405">
        <v>474495589</v>
      </c>
      <c r="CH405">
        <v>644134812</v>
      </c>
      <c r="CI405">
        <v>397431330</v>
      </c>
    </row>
    <row r="406" spans="1:277" x14ac:dyDescent="0.25">
      <c r="A406" s="1" t="s">
        <v>204</v>
      </c>
      <c r="B406" t="s">
        <v>1157</v>
      </c>
      <c r="C406" t="s">
        <v>1192</v>
      </c>
      <c r="D406" s="2">
        <f>_xll.BDH(A406, "volume", B406, C406, "Direction", "H", "Period", "M","cols=192;rows=2")</f>
        <v>36556</v>
      </c>
      <c r="E406" s="2">
        <v>36585</v>
      </c>
      <c r="F406" s="2">
        <v>36616</v>
      </c>
      <c r="G406" s="2">
        <v>36644</v>
      </c>
      <c r="H406" s="2">
        <v>36677</v>
      </c>
      <c r="I406" s="2">
        <v>36707</v>
      </c>
      <c r="J406" s="2">
        <v>36738</v>
      </c>
      <c r="K406" s="2">
        <v>36769</v>
      </c>
      <c r="L406" s="2">
        <v>36798</v>
      </c>
      <c r="M406" s="2">
        <v>36830</v>
      </c>
      <c r="N406" s="2">
        <v>36860</v>
      </c>
      <c r="O406" s="2">
        <v>36889</v>
      </c>
      <c r="P406" s="2">
        <v>36922</v>
      </c>
      <c r="Q406" s="2">
        <v>36950</v>
      </c>
      <c r="R406" s="2">
        <v>36980</v>
      </c>
      <c r="S406" s="2">
        <v>37011</v>
      </c>
      <c r="T406" s="2">
        <v>37042</v>
      </c>
      <c r="U406" s="2">
        <v>37071</v>
      </c>
      <c r="V406" s="2">
        <v>37103</v>
      </c>
      <c r="W406" s="2">
        <v>37134</v>
      </c>
      <c r="X406" s="2">
        <v>37162</v>
      </c>
      <c r="Y406" s="2">
        <v>37195</v>
      </c>
      <c r="Z406" s="2">
        <v>37225</v>
      </c>
      <c r="AA406" s="2">
        <v>37256</v>
      </c>
      <c r="AB406" s="2">
        <v>37287</v>
      </c>
      <c r="AC406" s="2">
        <v>37315</v>
      </c>
      <c r="AD406" s="2">
        <v>37344</v>
      </c>
      <c r="AE406" s="2">
        <v>37376</v>
      </c>
      <c r="AF406" s="2">
        <v>37407</v>
      </c>
      <c r="AG406" s="2">
        <v>37435</v>
      </c>
      <c r="AH406" s="2">
        <v>37468</v>
      </c>
      <c r="AI406" s="2">
        <v>37498</v>
      </c>
      <c r="AJ406" s="2">
        <v>37529</v>
      </c>
      <c r="AK406" s="2">
        <v>37560</v>
      </c>
      <c r="AL406" s="2">
        <v>37589</v>
      </c>
      <c r="AM406" s="2">
        <v>37621</v>
      </c>
      <c r="AN406" s="2">
        <v>37652</v>
      </c>
      <c r="AO406" s="2">
        <v>37680</v>
      </c>
      <c r="AP406" s="2">
        <v>37711</v>
      </c>
      <c r="AQ406" s="2">
        <v>37741</v>
      </c>
      <c r="AR406" s="2">
        <v>37771</v>
      </c>
      <c r="AS406" s="2">
        <v>37802</v>
      </c>
      <c r="AT406" s="2">
        <v>37833</v>
      </c>
      <c r="AU406" s="2">
        <v>37862</v>
      </c>
      <c r="AV406" s="2">
        <v>37894</v>
      </c>
      <c r="AW406" s="2">
        <v>37925</v>
      </c>
      <c r="AX406" s="2">
        <v>37953</v>
      </c>
      <c r="AY406" s="2">
        <v>37986</v>
      </c>
      <c r="AZ406" s="2">
        <v>38016</v>
      </c>
      <c r="BA406" s="2">
        <v>38044</v>
      </c>
      <c r="BB406" s="2">
        <v>38077</v>
      </c>
      <c r="BC406" s="2">
        <v>38107</v>
      </c>
      <c r="BD406" s="2">
        <v>38138</v>
      </c>
      <c r="BE406" s="2">
        <v>38168</v>
      </c>
      <c r="BF406" s="2">
        <v>38198</v>
      </c>
      <c r="BG406" s="2">
        <v>38230</v>
      </c>
      <c r="BH406" s="2">
        <v>38260</v>
      </c>
      <c r="BI406" s="2">
        <v>38289</v>
      </c>
      <c r="BJ406" s="2">
        <v>38321</v>
      </c>
      <c r="BK406" s="2">
        <v>38352</v>
      </c>
      <c r="BL406" s="2">
        <v>38383</v>
      </c>
      <c r="BM406" s="2">
        <v>38411</v>
      </c>
      <c r="BN406" s="2">
        <v>38442</v>
      </c>
      <c r="BO406" s="2">
        <v>38471</v>
      </c>
      <c r="BP406" s="2">
        <v>38503</v>
      </c>
      <c r="BQ406" s="2">
        <v>38533</v>
      </c>
      <c r="BR406" s="2">
        <v>38562</v>
      </c>
      <c r="BS406" s="2">
        <v>38595</v>
      </c>
      <c r="BT406" s="2">
        <v>38625</v>
      </c>
      <c r="BU406" s="2">
        <v>38656</v>
      </c>
      <c r="BV406" s="2">
        <v>38686</v>
      </c>
      <c r="BW406" s="2">
        <v>38716</v>
      </c>
      <c r="BX406" s="2">
        <v>38748</v>
      </c>
      <c r="BY406" s="2">
        <v>38776</v>
      </c>
      <c r="BZ406" s="2">
        <v>38807</v>
      </c>
      <c r="CA406" s="2">
        <v>38835</v>
      </c>
      <c r="CB406" s="2">
        <v>38868</v>
      </c>
      <c r="CC406" s="2">
        <v>38898</v>
      </c>
      <c r="CD406" s="2">
        <v>38929</v>
      </c>
      <c r="CE406" s="2">
        <v>38960</v>
      </c>
      <c r="CF406" s="2">
        <v>38989</v>
      </c>
      <c r="CG406" s="2">
        <v>39021</v>
      </c>
      <c r="CH406" s="2">
        <v>39051</v>
      </c>
      <c r="CI406" s="2">
        <v>39080</v>
      </c>
      <c r="CJ406" s="2">
        <v>39113</v>
      </c>
      <c r="CK406" s="2">
        <v>39141</v>
      </c>
      <c r="CL406" s="2">
        <v>39171</v>
      </c>
      <c r="CM406" s="2">
        <v>39202</v>
      </c>
      <c r="CN406" s="2">
        <v>39233</v>
      </c>
      <c r="CO406" s="2">
        <v>39262</v>
      </c>
      <c r="CP406" s="2">
        <v>39294</v>
      </c>
      <c r="CQ406" s="2">
        <v>39325</v>
      </c>
      <c r="CR406" s="2">
        <v>39353</v>
      </c>
      <c r="CS406" s="2">
        <v>39386</v>
      </c>
      <c r="CT406" s="2">
        <v>39416</v>
      </c>
      <c r="CU406" s="2">
        <v>39447</v>
      </c>
      <c r="CV406" s="2">
        <v>39478</v>
      </c>
      <c r="CW406" s="2">
        <v>39507</v>
      </c>
      <c r="CX406" s="2">
        <v>39538</v>
      </c>
      <c r="CY406" s="2">
        <v>39568</v>
      </c>
      <c r="CZ406" s="2">
        <v>39598</v>
      </c>
      <c r="DA406" s="2">
        <v>39629</v>
      </c>
      <c r="DB406" s="2">
        <v>39660</v>
      </c>
      <c r="DC406" s="2">
        <v>39689</v>
      </c>
      <c r="DD406" s="2">
        <v>39721</v>
      </c>
      <c r="DE406" s="2">
        <v>39752</v>
      </c>
      <c r="DF406" s="2">
        <v>39780</v>
      </c>
      <c r="DG406" s="2">
        <v>39813</v>
      </c>
      <c r="DH406" s="2">
        <v>39843</v>
      </c>
      <c r="DI406" s="2">
        <v>39871</v>
      </c>
      <c r="DJ406" s="2">
        <v>39903</v>
      </c>
      <c r="DK406" s="2">
        <v>39933</v>
      </c>
      <c r="DL406" s="2">
        <v>39962</v>
      </c>
      <c r="DM406" s="2">
        <v>39994</v>
      </c>
      <c r="DN406" s="2">
        <v>40025</v>
      </c>
      <c r="DO406" s="2">
        <v>40056</v>
      </c>
      <c r="DP406" s="2">
        <v>40086</v>
      </c>
      <c r="DQ406" s="2">
        <v>40116</v>
      </c>
      <c r="DR406" s="2">
        <v>40147</v>
      </c>
      <c r="DS406" s="2">
        <v>40178</v>
      </c>
      <c r="DT406" s="2">
        <v>40207</v>
      </c>
      <c r="DU406" s="2">
        <v>40235</v>
      </c>
      <c r="DV406" s="2">
        <v>40268</v>
      </c>
      <c r="DW406" s="2">
        <v>40298</v>
      </c>
      <c r="DX406" s="2">
        <v>40329</v>
      </c>
      <c r="DY406" s="2">
        <v>40359</v>
      </c>
      <c r="DZ406" s="2">
        <v>40389</v>
      </c>
      <c r="EA406" s="2">
        <v>40421</v>
      </c>
      <c r="EB406" s="2">
        <v>40451</v>
      </c>
      <c r="EC406" s="2">
        <v>40480</v>
      </c>
      <c r="ED406" s="2">
        <v>40512</v>
      </c>
      <c r="EE406" s="2">
        <v>40543</v>
      </c>
      <c r="EF406" s="2">
        <v>40574</v>
      </c>
      <c r="EG406" s="2">
        <v>40602</v>
      </c>
      <c r="EH406" s="2">
        <v>40633</v>
      </c>
      <c r="EI406" s="2">
        <v>40662</v>
      </c>
      <c r="EJ406" s="2">
        <v>40694</v>
      </c>
      <c r="EK406" s="2">
        <v>40724</v>
      </c>
      <c r="EL406" s="2">
        <v>40753</v>
      </c>
      <c r="EM406" s="2">
        <v>40786</v>
      </c>
      <c r="EN406" s="2">
        <v>40816</v>
      </c>
      <c r="EO406" s="2">
        <v>40847</v>
      </c>
      <c r="EP406" s="2">
        <v>40877</v>
      </c>
      <c r="EQ406" s="2">
        <v>40907</v>
      </c>
      <c r="ER406" s="2">
        <v>40939</v>
      </c>
      <c r="ES406" s="2">
        <v>40968</v>
      </c>
      <c r="ET406" s="2">
        <v>40998</v>
      </c>
      <c r="EU406" s="2">
        <v>41029</v>
      </c>
      <c r="EV406" s="2">
        <v>41060</v>
      </c>
      <c r="EW406" s="2">
        <v>41089</v>
      </c>
      <c r="EX406" s="2">
        <v>41121</v>
      </c>
      <c r="EY406" s="2">
        <v>41152</v>
      </c>
      <c r="EZ406" s="2">
        <v>41180</v>
      </c>
      <c r="FA406" s="2">
        <v>41213</v>
      </c>
      <c r="FB406" s="2">
        <v>41243</v>
      </c>
      <c r="FC406" s="2">
        <v>41274</v>
      </c>
      <c r="FD406" s="2">
        <v>41305</v>
      </c>
      <c r="FE406" s="2">
        <v>41333</v>
      </c>
      <c r="FF406" s="2">
        <v>41362</v>
      </c>
      <c r="FG406" s="2">
        <v>41394</v>
      </c>
      <c r="FH406" s="2">
        <v>41425</v>
      </c>
      <c r="FI406" s="2">
        <v>41453</v>
      </c>
      <c r="FJ406" s="2">
        <v>41486</v>
      </c>
      <c r="FK406" s="2">
        <v>41516</v>
      </c>
      <c r="FL406" s="2">
        <v>41547</v>
      </c>
      <c r="FM406" s="2">
        <v>41578</v>
      </c>
      <c r="FN406" s="2">
        <v>41607</v>
      </c>
      <c r="FO406" s="2">
        <v>41639</v>
      </c>
      <c r="FP406" s="2">
        <v>41670</v>
      </c>
      <c r="FQ406" s="2">
        <v>41698</v>
      </c>
      <c r="FR406" s="2">
        <v>41729</v>
      </c>
      <c r="FS406" s="2">
        <v>41759</v>
      </c>
      <c r="FT406" s="2">
        <v>41789</v>
      </c>
      <c r="FU406" s="2">
        <v>41820</v>
      </c>
      <c r="FV406" s="2">
        <v>41851</v>
      </c>
      <c r="FW406" s="2">
        <v>41880</v>
      </c>
      <c r="FX406" s="2">
        <v>41912</v>
      </c>
      <c r="FY406" s="2">
        <v>41943</v>
      </c>
      <c r="FZ406" s="2">
        <v>41971</v>
      </c>
      <c r="GA406" s="2">
        <v>42004</v>
      </c>
      <c r="GB406" s="2">
        <v>42034</v>
      </c>
      <c r="GC406" s="2">
        <v>42062</v>
      </c>
      <c r="GD406" s="2">
        <v>42094</v>
      </c>
      <c r="GE406" s="2">
        <v>42124</v>
      </c>
      <c r="GF406" s="2">
        <v>42153</v>
      </c>
      <c r="GG406" s="2">
        <v>42185</v>
      </c>
      <c r="GH406" s="2">
        <v>42216</v>
      </c>
      <c r="GI406" s="2">
        <v>42247</v>
      </c>
      <c r="GJ406" s="2">
        <v>42277</v>
      </c>
      <c r="GK406" s="2">
        <v>42307</v>
      </c>
      <c r="GL406" s="2">
        <v>42338</v>
      </c>
      <c r="GM406" s="2">
        <v>42369</v>
      </c>
    </row>
    <row r="407" spans="1:277" x14ac:dyDescent="0.25">
      <c r="A407" s="4"/>
      <c r="D407" s="3">
        <v>253474200</v>
      </c>
      <c r="E407">
        <v>341677800</v>
      </c>
      <c r="F407">
        <v>245035800</v>
      </c>
      <c r="G407">
        <v>279860400</v>
      </c>
      <c r="H407">
        <v>238662000</v>
      </c>
      <c r="I407">
        <v>334033200</v>
      </c>
      <c r="J407">
        <v>217643400</v>
      </c>
      <c r="K407">
        <v>170053200</v>
      </c>
      <c r="L407">
        <v>155250000</v>
      </c>
      <c r="M407">
        <v>203668200</v>
      </c>
      <c r="N407">
        <v>179461800</v>
      </c>
      <c r="O407">
        <v>230752800</v>
      </c>
      <c r="P407">
        <v>285066000</v>
      </c>
      <c r="Q407">
        <v>273733200</v>
      </c>
      <c r="R407">
        <v>441603000</v>
      </c>
      <c r="S407">
        <v>296238600</v>
      </c>
      <c r="T407">
        <v>278422200</v>
      </c>
      <c r="U407">
        <v>379564200</v>
      </c>
      <c r="V407">
        <v>455664600</v>
      </c>
      <c r="W407">
        <v>361011600</v>
      </c>
      <c r="X407">
        <v>313124400</v>
      </c>
      <c r="Y407">
        <v>443619000</v>
      </c>
      <c r="Z407">
        <v>272019600</v>
      </c>
      <c r="AA407">
        <v>277354800</v>
      </c>
      <c r="AB407">
        <v>418422600</v>
      </c>
      <c r="AC407">
        <v>305481600</v>
      </c>
      <c r="AD407">
        <v>403070400</v>
      </c>
      <c r="AE407">
        <v>477063000</v>
      </c>
      <c r="AF407">
        <v>404758800</v>
      </c>
      <c r="AG407">
        <v>358498800</v>
      </c>
      <c r="AH407">
        <v>571881600</v>
      </c>
      <c r="AI407">
        <v>373478400</v>
      </c>
      <c r="AJ407">
        <v>574959600</v>
      </c>
      <c r="AK407">
        <v>538326000</v>
      </c>
      <c r="AL407">
        <v>362320200</v>
      </c>
      <c r="AM407">
        <v>331336800</v>
      </c>
      <c r="AN407">
        <v>438298200</v>
      </c>
      <c r="AO407">
        <v>267109200</v>
      </c>
      <c r="AP407">
        <v>479332800</v>
      </c>
      <c r="AQ407">
        <v>371104200</v>
      </c>
      <c r="AR407">
        <v>313608600</v>
      </c>
      <c r="AS407">
        <v>350442000</v>
      </c>
      <c r="AT407">
        <v>319399200</v>
      </c>
      <c r="AU407">
        <v>270651600</v>
      </c>
      <c r="AV407">
        <v>338526000</v>
      </c>
      <c r="AW407">
        <v>414937800</v>
      </c>
      <c r="AX407">
        <v>350969400</v>
      </c>
      <c r="AY407">
        <v>411363000</v>
      </c>
      <c r="AZ407">
        <v>373219200</v>
      </c>
      <c r="BA407">
        <v>384894000</v>
      </c>
      <c r="BB407">
        <v>488527200</v>
      </c>
      <c r="BC407">
        <v>379337400</v>
      </c>
      <c r="BD407">
        <v>307069200</v>
      </c>
      <c r="BE407">
        <v>348060600</v>
      </c>
      <c r="BF407">
        <v>419027400</v>
      </c>
      <c r="BG407">
        <v>283134600</v>
      </c>
      <c r="BH407">
        <v>410605200</v>
      </c>
      <c r="BI407">
        <v>396995400</v>
      </c>
      <c r="BJ407">
        <v>318168000</v>
      </c>
      <c r="BK407">
        <v>320571000</v>
      </c>
      <c r="BL407">
        <v>371626200</v>
      </c>
      <c r="BM407">
        <v>349119000</v>
      </c>
      <c r="BN407">
        <v>495946800</v>
      </c>
      <c r="BO407">
        <v>480720600</v>
      </c>
      <c r="BP407">
        <v>459084600</v>
      </c>
      <c r="BQ407">
        <v>449278200</v>
      </c>
      <c r="BR407">
        <v>486394200</v>
      </c>
      <c r="BS407">
        <v>496764000</v>
      </c>
      <c r="BT407">
        <v>377319600</v>
      </c>
      <c r="BU407">
        <v>427899600</v>
      </c>
      <c r="BV407">
        <v>387217800</v>
      </c>
      <c r="BW407">
        <v>302346000</v>
      </c>
      <c r="BX407">
        <v>488586600</v>
      </c>
      <c r="BY407">
        <v>399364200</v>
      </c>
      <c r="BZ407">
        <v>523827000</v>
      </c>
      <c r="CA407">
        <v>711045000</v>
      </c>
      <c r="CB407">
        <v>670707000</v>
      </c>
      <c r="CC407">
        <v>702997200</v>
      </c>
      <c r="CD407">
        <v>792734400</v>
      </c>
      <c r="CE407">
        <v>558026100</v>
      </c>
      <c r="CF407">
        <v>527816700</v>
      </c>
      <c r="CG407">
        <v>523710000</v>
      </c>
      <c r="CH407">
        <v>465872400</v>
      </c>
      <c r="CI407">
        <v>469809900</v>
      </c>
      <c r="CJ407">
        <v>485498700</v>
      </c>
      <c r="CK407">
        <v>718508700</v>
      </c>
      <c r="CL407">
        <v>846594000</v>
      </c>
      <c r="CM407">
        <v>913414500</v>
      </c>
      <c r="CN407">
        <v>656141400</v>
      </c>
      <c r="CO407">
        <v>426700800</v>
      </c>
      <c r="CP407">
        <v>492864300</v>
      </c>
      <c r="CQ407">
        <v>731146500</v>
      </c>
      <c r="CR407">
        <v>501291900</v>
      </c>
      <c r="CS407">
        <v>472673700</v>
      </c>
      <c r="CT407">
        <v>559739700</v>
      </c>
      <c r="CU407">
        <v>354069900</v>
      </c>
      <c r="CV407">
        <v>632259000</v>
      </c>
      <c r="CW407">
        <v>444326400</v>
      </c>
      <c r="CX407">
        <v>460705500</v>
      </c>
      <c r="CY407">
        <v>340801200</v>
      </c>
      <c r="CZ407">
        <v>269813700</v>
      </c>
      <c r="DA407">
        <v>317858400</v>
      </c>
      <c r="DB407">
        <v>338433300</v>
      </c>
      <c r="DC407">
        <v>247225500</v>
      </c>
      <c r="DD407">
        <v>461026800</v>
      </c>
      <c r="DE407">
        <v>398889000</v>
      </c>
      <c r="DF407">
        <v>404570700</v>
      </c>
      <c r="DG407">
        <v>326693700</v>
      </c>
      <c r="DH407">
        <v>284059800</v>
      </c>
      <c r="DI407">
        <v>298308600</v>
      </c>
      <c r="DJ407">
        <v>389094300</v>
      </c>
      <c r="DK407">
        <v>455577300</v>
      </c>
      <c r="DL407">
        <v>427424400</v>
      </c>
      <c r="DM407">
        <v>417380400</v>
      </c>
      <c r="DN407">
        <v>319031100</v>
      </c>
      <c r="DO407">
        <v>252220500</v>
      </c>
      <c r="DP407">
        <v>325379700</v>
      </c>
      <c r="DQ407">
        <v>311482800</v>
      </c>
      <c r="DR407">
        <v>235949400</v>
      </c>
      <c r="DS407">
        <v>172269900</v>
      </c>
      <c r="DT407">
        <v>258979500</v>
      </c>
      <c r="DU407">
        <v>242042400</v>
      </c>
      <c r="DV407">
        <v>199427400</v>
      </c>
      <c r="DW407">
        <v>222418800</v>
      </c>
      <c r="DX407">
        <v>232868700</v>
      </c>
      <c r="DY407">
        <v>288561600</v>
      </c>
      <c r="DZ407">
        <v>381980700</v>
      </c>
      <c r="EA407">
        <v>228872700</v>
      </c>
      <c r="EB407">
        <v>229697001</v>
      </c>
      <c r="EC407">
        <v>265525479</v>
      </c>
      <c r="ED407">
        <v>326512035</v>
      </c>
      <c r="EE407">
        <v>173881260</v>
      </c>
      <c r="EF407">
        <v>255182580</v>
      </c>
      <c r="EG407">
        <v>201565485</v>
      </c>
      <c r="EH407">
        <v>290656521</v>
      </c>
      <c r="EI407">
        <v>228202884</v>
      </c>
      <c r="EJ407">
        <v>202066272</v>
      </c>
      <c r="EK407">
        <v>224359137</v>
      </c>
      <c r="EL407">
        <v>137648790</v>
      </c>
      <c r="EM407">
        <v>320829405</v>
      </c>
      <c r="EN407">
        <v>276168855</v>
      </c>
      <c r="EO407">
        <v>234407571</v>
      </c>
      <c r="EP407">
        <v>175270371</v>
      </c>
      <c r="EQ407">
        <v>148641828</v>
      </c>
      <c r="ER407">
        <v>164889252</v>
      </c>
      <c r="ES407">
        <v>156356433</v>
      </c>
      <c r="ET407">
        <v>206112297</v>
      </c>
      <c r="EU407">
        <v>162299310</v>
      </c>
      <c r="EV407">
        <v>114994956</v>
      </c>
      <c r="EW407">
        <v>122188971</v>
      </c>
      <c r="EX407">
        <v>108414201</v>
      </c>
      <c r="EY407">
        <v>80566005</v>
      </c>
      <c r="EZ407">
        <v>103083339</v>
      </c>
      <c r="FA407">
        <v>113066559</v>
      </c>
      <c r="FB407">
        <v>122162604</v>
      </c>
      <c r="FC407">
        <v>113936187</v>
      </c>
      <c r="FD407">
        <v>128728530</v>
      </c>
      <c r="FE407">
        <v>104844420</v>
      </c>
      <c r="FF407">
        <v>118295133</v>
      </c>
      <c r="FG407">
        <v>109330398</v>
      </c>
      <c r="FH407">
        <v>89676141</v>
      </c>
      <c r="FI407">
        <v>135539040</v>
      </c>
      <c r="FJ407">
        <v>109519077</v>
      </c>
      <c r="FK407">
        <v>116237367</v>
      </c>
      <c r="FL407">
        <v>85603857</v>
      </c>
      <c r="FM407">
        <v>113401605</v>
      </c>
      <c r="FN407">
        <v>73697265</v>
      </c>
      <c r="FO407">
        <v>86141775</v>
      </c>
      <c r="FP407">
        <v>117690591</v>
      </c>
      <c r="FQ407">
        <v>82013145</v>
      </c>
      <c r="FR407">
        <v>91647195</v>
      </c>
      <c r="FS407">
        <v>99363249</v>
      </c>
      <c r="FT407">
        <v>85275519</v>
      </c>
      <c r="FU407">
        <v>91618371</v>
      </c>
      <c r="FV407">
        <v>80733108</v>
      </c>
      <c r="FW407">
        <v>76776519</v>
      </c>
      <c r="FX407">
        <v>82965006</v>
      </c>
      <c r="FY407">
        <v>138035655</v>
      </c>
      <c r="FZ407">
        <v>88074552</v>
      </c>
      <c r="GA407">
        <v>108217320</v>
      </c>
      <c r="GB407">
        <v>90667743</v>
      </c>
      <c r="GC407">
        <v>65770965</v>
      </c>
      <c r="GD407">
        <v>119898606</v>
      </c>
      <c r="GE407">
        <v>156335463</v>
      </c>
      <c r="GF407">
        <v>114315546</v>
      </c>
      <c r="GG407">
        <v>118920249</v>
      </c>
      <c r="GH407">
        <v>103401042</v>
      </c>
      <c r="GI407">
        <v>131323680</v>
      </c>
      <c r="GJ407">
        <v>165008034</v>
      </c>
      <c r="GK407">
        <v>135131604</v>
      </c>
      <c r="GL407">
        <v>116132388</v>
      </c>
      <c r="GM407">
        <v>129812829</v>
      </c>
    </row>
    <row r="408" spans="1:277" x14ac:dyDescent="0.25">
      <c r="A408" s="1" t="s">
        <v>205</v>
      </c>
      <c r="B408" t="s">
        <v>1157</v>
      </c>
      <c r="C408" t="s">
        <v>1183</v>
      </c>
      <c r="D408" s="2">
        <f>_xll.BDH(A408, "volume", B408, C408, "Direction", "H", "Period", "M","cols=84;rows=2")</f>
        <v>36556</v>
      </c>
      <c r="E408" s="2">
        <v>36585</v>
      </c>
      <c r="F408" s="2">
        <v>36616</v>
      </c>
      <c r="G408" s="2">
        <v>36644</v>
      </c>
      <c r="H408" s="2">
        <v>36677</v>
      </c>
      <c r="I408" s="2">
        <v>36707</v>
      </c>
      <c r="J408" s="2">
        <v>36738</v>
      </c>
      <c r="K408" s="2">
        <v>36769</v>
      </c>
      <c r="L408" s="2">
        <v>36798</v>
      </c>
      <c r="M408" s="2">
        <v>36830</v>
      </c>
      <c r="N408" s="2">
        <v>36860</v>
      </c>
      <c r="O408" s="2">
        <v>36889</v>
      </c>
      <c r="P408" s="2">
        <v>36922</v>
      </c>
      <c r="Q408" s="2">
        <v>36950</v>
      </c>
      <c r="R408" s="2">
        <v>36980</v>
      </c>
      <c r="S408" s="2">
        <v>37011</v>
      </c>
      <c r="T408" s="2">
        <v>37042</v>
      </c>
      <c r="U408" s="2">
        <v>37071</v>
      </c>
      <c r="V408" s="2">
        <v>37103</v>
      </c>
      <c r="W408" s="2">
        <v>37134</v>
      </c>
      <c r="X408" s="2">
        <v>37162</v>
      </c>
      <c r="Y408" s="2">
        <v>37195</v>
      </c>
      <c r="Z408" s="2">
        <v>37225</v>
      </c>
      <c r="AA408" s="2">
        <v>37256</v>
      </c>
      <c r="AB408" s="2">
        <v>37287</v>
      </c>
      <c r="AC408" s="2">
        <v>37315</v>
      </c>
      <c r="AD408" s="2">
        <v>37344</v>
      </c>
      <c r="AE408" s="2">
        <v>37376</v>
      </c>
      <c r="AF408" s="2">
        <v>37407</v>
      </c>
      <c r="AG408" s="2">
        <v>37435</v>
      </c>
      <c r="AH408" s="2">
        <v>37468</v>
      </c>
      <c r="AI408" s="2">
        <v>37498</v>
      </c>
      <c r="AJ408" s="2">
        <v>37529</v>
      </c>
      <c r="AK408" s="2">
        <v>37560</v>
      </c>
      <c r="AL408" s="2">
        <v>37589</v>
      </c>
      <c r="AM408" s="2">
        <v>37621</v>
      </c>
      <c r="AN408" s="2">
        <v>37652</v>
      </c>
      <c r="AO408" s="2">
        <v>37680</v>
      </c>
      <c r="AP408" s="2">
        <v>37711</v>
      </c>
      <c r="AQ408" s="2">
        <v>37741</v>
      </c>
      <c r="AR408" s="2">
        <v>37771</v>
      </c>
      <c r="AS408" s="2">
        <v>37802</v>
      </c>
      <c r="AT408" s="2">
        <v>37833</v>
      </c>
      <c r="AU408" s="2">
        <v>37862</v>
      </c>
      <c r="AV408" s="2">
        <v>37894</v>
      </c>
      <c r="AW408" s="2">
        <v>37925</v>
      </c>
      <c r="AX408" s="2">
        <v>37953</v>
      </c>
      <c r="AY408" s="2">
        <v>37986</v>
      </c>
      <c r="AZ408" s="2">
        <v>38016</v>
      </c>
      <c r="BA408" s="2">
        <v>38044</v>
      </c>
      <c r="BB408" s="2">
        <v>38077</v>
      </c>
      <c r="BC408" s="2">
        <v>38107</v>
      </c>
      <c r="BD408" s="2">
        <v>38138</v>
      </c>
      <c r="BE408" s="2">
        <v>38168</v>
      </c>
      <c r="BF408" s="2">
        <v>38198</v>
      </c>
      <c r="BG408" s="2">
        <v>38230</v>
      </c>
      <c r="BH408" s="2">
        <v>38260</v>
      </c>
      <c r="BI408" s="2">
        <v>38289</v>
      </c>
      <c r="BJ408" s="2">
        <v>38321</v>
      </c>
      <c r="BK408" s="2">
        <v>38352</v>
      </c>
      <c r="BL408" s="2">
        <v>38383</v>
      </c>
      <c r="BM408" s="2">
        <v>38411</v>
      </c>
      <c r="BN408" s="2">
        <v>38442</v>
      </c>
      <c r="BO408" s="2">
        <v>38471</v>
      </c>
      <c r="BP408" s="2">
        <v>38503</v>
      </c>
      <c r="BQ408" s="2">
        <v>38533</v>
      </c>
      <c r="BR408" s="2">
        <v>38562</v>
      </c>
      <c r="BS408" s="2">
        <v>38595</v>
      </c>
      <c r="BT408" s="2">
        <v>38625</v>
      </c>
      <c r="BU408" s="2">
        <v>38656</v>
      </c>
      <c r="BV408" s="2">
        <v>38686</v>
      </c>
      <c r="BW408" s="2">
        <v>38716</v>
      </c>
      <c r="BX408" s="2">
        <v>38748</v>
      </c>
      <c r="BY408" s="2">
        <v>38776</v>
      </c>
      <c r="BZ408" s="2">
        <v>38807</v>
      </c>
      <c r="CA408" s="2">
        <v>38835</v>
      </c>
      <c r="CB408" s="2">
        <v>38868</v>
      </c>
      <c r="CC408" s="2">
        <v>38898</v>
      </c>
      <c r="CD408" s="2">
        <v>38929</v>
      </c>
      <c r="CE408" s="2">
        <v>38960</v>
      </c>
      <c r="CF408" s="2">
        <v>38989</v>
      </c>
      <c r="CG408" s="2">
        <v>39021</v>
      </c>
      <c r="CH408" s="2">
        <v>39051</v>
      </c>
      <c r="CI408" s="2">
        <v>39080</v>
      </c>
    </row>
    <row r="409" spans="1:277" x14ac:dyDescent="0.25">
      <c r="A409" s="4"/>
      <c r="D409" s="3">
        <v>4067100</v>
      </c>
      <c r="E409">
        <v>5097200</v>
      </c>
      <c r="F409">
        <v>6907800</v>
      </c>
      <c r="G409">
        <v>6464700</v>
      </c>
      <c r="H409">
        <v>4409200</v>
      </c>
      <c r="I409">
        <v>5855200</v>
      </c>
      <c r="J409">
        <v>3590600</v>
      </c>
      <c r="K409">
        <v>8514900</v>
      </c>
      <c r="L409">
        <v>3506200</v>
      </c>
      <c r="M409">
        <v>3615900</v>
      </c>
      <c r="N409">
        <v>5055900</v>
      </c>
      <c r="O409">
        <v>4341900</v>
      </c>
      <c r="P409">
        <v>5075700</v>
      </c>
      <c r="Q409">
        <v>4307600</v>
      </c>
      <c r="R409">
        <v>5226900</v>
      </c>
      <c r="S409">
        <v>3836300</v>
      </c>
      <c r="T409">
        <v>5124900</v>
      </c>
      <c r="U409">
        <v>3458300</v>
      </c>
      <c r="V409">
        <v>4708400</v>
      </c>
      <c r="W409">
        <v>6320400</v>
      </c>
      <c r="X409">
        <v>4651900</v>
      </c>
      <c r="Y409">
        <v>4725400</v>
      </c>
      <c r="Z409">
        <v>3321300</v>
      </c>
      <c r="AA409">
        <v>3438300</v>
      </c>
      <c r="AB409">
        <v>4010500</v>
      </c>
      <c r="AC409">
        <v>6078000</v>
      </c>
      <c r="AD409">
        <v>8278400</v>
      </c>
      <c r="AE409">
        <v>9022400</v>
      </c>
      <c r="AF409">
        <v>15081200</v>
      </c>
      <c r="AG409">
        <v>7987600</v>
      </c>
      <c r="AH409">
        <v>8238100</v>
      </c>
      <c r="AI409">
        <v>6024000</v>
      </c>
      <c r="AJ409">
        <v>9337600</v>
      </c>
      <c r="AK409">
        <v>13864500</v>
      </c>
      <c r="AL409">
        <v>9070000</v>
      </c>
      <c r="AM409">
        <v>6789600</v>
      </c>
      <c r="AN409">
        <v>5848000</v>
      </c>
      <c r="AO409">
        <v>5190700</v>
      </c>
      <c r="AP409">
        <v>6819400</v>
      </c>
      <c r="AQ409">
        <v>5950300</v>
      </c>
      <c r="AR409">
        <v>8014200</v>
      </c>
      <c r="AS409">
        <v>9441200</v>
      </c>
      <c r="AT409">
        <v>7747300</v>
      </c>
      <c r="AU409">
        <v>8200800</v>
      </c>
      <c r="AV409">
        <v>9442500</v>
      </c>
      <c r="AW409">
        <v>11604500</v>
      </c>
      <c r="AX409">
        <v>7586800</v>
      </c>
      <c r="AY409">
        <v>7738100</v>
      </c>
      <c r="AZ409">
        <v>6959100</v>
      </c>
      <c r="BA409">
        <v>5934900</v>
      </c>
      <c r="BB409">
        <v>13131200</v>
      </c>
      <c r="BC409">
        <v>13973100</v>
      </c>
      <c r="BD409">
        <v>7341700</v>
      </c>
      <c r="BE409">
        <v>7522300</v>
      </c>
      <c r="BF409">
        <v>8184900</v>
      </c>
      <c r="BG409">
        <v>9321000</v>
      </c>
      <c r="BH409">
        <v>11890800</v>
      </c>
      <c r="BI409">
        <v>17745400</v>
      </c>
      <c r="BJ409">
        <v>12027500</v>
      </c>
      <c r="BK409">
        <v>9936700</v>
      </c>
      <c r="BL409">
        <v>10244100</v>
      </c>
      <c r="BM409">
        <v>16794600</v>
      </c>
      <c r="BN409">
        <v>21578000</v>
      </c>
      <c r="BO409">
        <v>16648300</v>
      </c>
      <c r="BP409">
        <v>13466200</v>
      </c>
      <c r="BQ409">
        <v>8902000</v>
      </c>
      <c r="BR409">
        <v>6907000</v>
      </c>
      <c r="BS409">
        <v>15145900</v>
      </c>
      <c r="BT409">
        <v>8879300</v>
      </c>
      <c r="BU409">
        <v>11952700</v>
      </c>
      <c r="BV409">
        <v>9829000</v>
      </c>
      <c r="BW409">
        <v>8580700</v>
      </c>
      <c r="BX409">
        <v>11801000</v>
      </c>
      <c r="BY409">
        <v>9989900</v>
      </c>
      <c r="BZ409">
        <v>14977000</v>
      </c>
      <c r="CA409">
        <v>20868200</v>
      </c>
      <c r="CB409">
        <v>21789400</v>
      </c>
      <c r="CC409">
        <v>16587800</v>
      </c>
      <c r="CD409">
        <v>24808900</v>
      </c>
      <c r="CE409">
        <v>24030600</v>
      </c>
      <c r="CF409">
        <v>27280800</v>
      </c>
      <c r="CG409">
        <v>16866000</v>
      </c>
      <c r="CH409">
        <v>20482100</v>
      </c>
      <c r="CI409">
        <v>13066600</v>
      </c>
    </row>
    <row r="410" spans="1:277" x14ac:dyDescent="0.25">
      <c r="A410" s="1" t="s">
        <v>206</v>
      </c>
      <c r="B410" t="s">
        <v>1157</v>
      </c>
      <c r="C410" t="s">
        <v>1183</v>
      </c>
      <c r="D410" s="2">
        <f>_xll.BDH(A410, "volume", B410, C410, "Direction", "H", "Period", "M","cols=84;rows=2")</f>
        <v>36556</v>
      </c>
      <c r="E410" s="2">
        <v>36585</v>
      </c>
      <c r="F410" s="2">
        <v>36616</v>
      </c>
      <c r="G410" s="2">
        <v>36644</v>
      </c>
      <c r="H410" s="2">
        <v>36677</v>
      </c>
      <c r="I410" s="2">
        <v>36707</v>
      </c>
      <c r="J410" s="2">
        <v>36738</v>
      </c>
      <c r="K410" s="2">
        <v>36769</v>
      </c>
      <c r="L410" s="2">
        <v>36798</v>
      </c>
      <c r="M410" s="2">
        <v>36830</v>
      </c>
      <c r="N410" s="2">
        <v>36860</v>
      </c>
      <c r="O410" s="2">
        <v>36889</v>
      </c>
      <c r="P410" s="2">
        <v>36922</v>
      </c>
      <c r="Q410" s="2">
        <v>36950</v>
      </c>
      <c r="R410" s="2">
        <v>36980</v>
      </c>
      <c r="S410" s="2">
        <v>37011</v>
      </c>
      <c r="T410" s="2">
        <v>37042</v>
      </c>
      <c r="U410" s="2">
        <v>37071</v>
      </c>
      <c r="V410" s="2">
        <v>37103</v>
      </c>
      <c r="W410" s="2">
        <v>37134</v>
      </c>
      <c r="X410" s="2">
        <v>37162</v>
      </c>
      <c r="Y410" s="2">
        <v>37195</v>
      </c>
      <c r="Z410" s="2">
        <v>37225</v>
      </c>
      <c r="AA410" s="2">
        <v>37256</v>
      </c>
      <c r="AB410" s="2">
        <v>37287</v>
      </c>
      <c r="AC410" s="2">
        <v>37315</v>
      </c>
      <c r="AD410" s="2">
        <v>37344</v>
      </c>
      <c r="AE410" s="2">
        <v>37376</v>
      </c>
      <c r="AF410" s="2">
        <v>37407</v>
      </c>
      <c r="AG410" s="2">
        <v>37435</v>
      </c>
      <c r="AH410" s="2">
        <v>37468</v>
      </c>
      <c r="AI410" s="2">
        <v>37498</v>
      </c>
      <c r="AJ410" s="2">
        <v>37529</v>
      </c>
      <c r="AK410" s="2">
        <v>37560</v>
      </c>
      <c r="AL410" s="2">
        <v>37589</v>
      </c>
      <c r="AM410" s="2">
        <v>37621</v>
      </c>
      <c r="AN410" s="2">
        <v>37652</v>
      </c>
      <c r="AO410" s="2">
        <v>37680</v>
      </c>
      <c r="AP410" s="2">
        <v>37711</v>
      </c>
      <c r="AQ410" s="2">
        <v>37741</v>
      </c>
      <c r="AR410" s="2">
        <v>37771</v>
      </c>
      <c r="AS410" s="2">
        <v>37802</v>
      </c>
      <c r="AT410" s="2">
        <v>37833</v>
      </c>
      <c r="AU410" s="2">
        <v>37862</v>
      </c>
      <c r="AV410" s="2">
        <v>37894</v>
      </c>
      <c r="AW410" s="2">
        <v>37925</v>
      </c>
      <c r="AX410" s="2">
        <v>37953</v>
      </c>
      <c r="AY410" s="2">
        <v>37986</v>
      </c>
      <c r="AZ410" s="2">
        <v>38016</v>
      </c>
      <c r="BA410" s="2">
        <v>38044</v>
      </c>
      <c r="BB410" s="2">
        <v>38077</v>
      </c>
      <c r="BC410" s="2">
        <v>38107</v>
      </c>
      <c r="BD410" s="2">
        <v>38138</v>
      </c>
      <c r="BE410" s="2">
        <v>38168</v>
      </c>
      <c r="BF410" s="2">
        <v>38198</v>
      </c>
      <c r="BG410" s="2">
        <v>38230</v>
      </c>
      <c r="BH410" s="2">
        <v>38260</v>
      </c>
      <c r="BI410" s="2">
        <v>38289</v>
      </c>
      <c r="BJ410" s="2">
        <v>38321</v>
      </c>
      <c r="BK410" s="2">
        <v>38352</v>
      </c>
      <c r="BL410" s="2">
        <v>38383</v>
      </c>
      <c r="BM410" s="2">
        <v>38411</v>
      </c>
      <c r="BN410" s="2">
        <v>38442</v>
      </c>
      <c r="BO410" s="2">
        <v>38471</v>
      </c>
      <c r="BP410" s="2">
        <v>38503</v>
      </c>
      <c r="BQ410" s="2">
        <v>38533</v>
      </c>
      <c r="BR410" s="2">
        <v>38562</v>
      </c>
      <c r="BS410" s="2">
        <v>38595</v>
      </c>
      <c r="BT410" s="2">
        <v>38625</v>
      </c>
      <c r="BU410" s="2">
        <v>38656</v>
      </c>
      <c r="BV410" s="2">
        <v>38686</v>
      </c>
      <c r="BW410" s="2">
        <v>38716</v>
      </c>
      <c r="BX410" s="2">
        <v>38748</v>
      </c>
      <c r="BY410" s="2">
        <v>38776</v>
      </c>
      <c r="BZ410" s="2">
        <v>38807</v>
      </c>
      <c r="CA410" s="2">
        <v>38835</v>
      </c>
      <c r="CB410" s="2">
        <v>38868</v>
      </c>
      <c r="CC410" s="2">
        <v>38898</v>
      </c>
      <c r="CD410" s="2">
        <v>38929</v>
      </c>
      <c r="CE410" s="2">
        <v>38960</v>
      </c>
      <c r="CF410" s="2">
        <v>38989</v>
      </c>
      <c r="CG410" s="2">
        <v>39021</v>
      </c>
      <c r="CH410" s="2">
        <v>39051</v>
      </c>
      <c r="CI410" s="2">
        <v>39080</v>
      </c>
    </row>
    <row r="411" spans="1:277" x14ac:dyDescent="0.25">
      <c r="A411" s="4"/>
      <c r="D411" s="3">
        <v>90879200</v>
      </c>
      <c r="E411">
        <v>68555700</v>
      </c>
      <c r="F411">
        <v>112037100</v>
      </c>
      <c r="G411">
        <v>129182500</v>
      </c>
      <c r="H411">
        <v>143671900</v>
      </c>
      <c r="I411">
        <v>387946004</v>
      </c>
      <c r="J411">
        <v>150548200</v>
      </c>
      <c r="K411">
        <v>167871400</v>
      </c>
      <c r="L411">
        <v>94406100</v>
      </c>
      <c r="M411">
        <v>79053200</v>
      </c>
      <c r="N411">
        <v>123678500</v>
      </c>
      <c r="O411">
        <v>88981900</v>
      </c>
      <c r="P411">
        <v>150778000</v>
      </c>
      <c r="Q411">
        <v>84945800</v>
      </c>
      <c r="R411">
        <v>107077100</v>
      </c>
      <c r="S411">
        <v>72472500</v>
      </c>
      <c r="T411">
        <v>64957300</v>
      </c>
      <c r="U411">
        <v>118329500</v>
      </c>
      <c r="V411">
        <v>104963400</v>
      </c>
      <c r="W411">
        <v>84998000</v>
      </c>
      <c r="X411">
        <v>109071600</v>
      </c>
      <c r="Y411">
        <v>157482400</v>
      </c>
      <c r="Z411">
        <v>162535300</v>
      </c>
      <c r="AA411">
        <v>73175800</v>
      </c>
      <c r="AB411">
        <v>114539300</v>
      </c>
      <c r="AC411">
        <v>74523500</v>
      </c>
      <c r="AD411">
        <v>69105900</v>
      </c>
      <c r="AE411">
        <v>64863700</v>
      </c>
      <c r="AF411">
        <v>52499000</v>
      </c>
      <c r="AG411">
        <v>61040400</v>
      </c>
      <c r="AH411">
        <v>73326100</v>
      </c>
      <c r="AI411">
        <v>50627500</v>
      </c>
      <c r="AJ411">
        <v>43255300</v>
      </c>
      <c r="AK411">
        <v>67872600</v>
      </c>
      <c r="AL411">
        <v>80065300</v>
      </c>
      <c r="AM411">
        <v>80982200</v>
      </c>
      <c r="AN411">
        <v>71825400</v>
      </c>
      <c r="AO411">
        <v>61249900</v>
      </c>
      <c r="AP411">
        <v>55631800</v>
      </c>
      <c r="AQ411">
        <v>80735100</v>
      </c>
      <c r="AR411">
        <v>55545100</v>
      </c>
      <c r="AS411">
        <v>43587900</v>
      </c>
      <c r="AT411">
        <v>53602700</v>
      </c>
      <c r="AU411">
        <v>31702100</v>
      </c>
      <c r="AV411">
        <v>41186300</v>
      </c>
      <c r="AW411">
        <v>37605600</v>
      </c>
      <c r="AX411">
        <v>20581327</v>
      </c>
      <c r="AY411">
        <v>25679019</v>
      </c>
      <c r="AZ411">
        <v>51170086</v>
      </c>
      <c r="BA411">
        <v>24764825</v>
      </c>
      <c r="BB411">
        <v>29389798</v>
      </c>
      <c r="BC411">
        <v>26851477</v>
      </c>
      <c r="BD411">
        <v>18061948</v>
      </c>
      <c r="BE411">
        <v>28367578</v>
      </c>
      <c r="BF411">
        <v>26551745</v>
      </c>
      <c r="BG411">
        <v>13207031</v>
      </c>
      <c r="BH411">
        <v>18586800</v>
      </c>
      <c r="BI411">
        <v>34663433</v>
      </c>
      <c r="BJ411">
        <v>25843112</v>
      </c>
      <c r="BK411">
        <v>25512514</v>
      </c>
      <c r="BL411">
        <v>25109326</v>
      </c>
      <c r="BM411">
        <v>19857375</v>
      </c>
      <c r="BN411">
        <v>30746119</v>
      </c>
      <c r="BO411">
        <v>23165344</v>
      </c>
      <c r="BP411">
        <v>20791665</v>
      </c>
      <c r="BQ411">
        <v>39035480</v>
      </c>
      <c r="BR411">
        <v>29223921</v>
      </c>
      <c r="BS411">
        <v>15989487</v>
      </c>
      <c r="BT411">
        <v>18802452</v>
      </c>
      <c r="BU411">
        <v>25194363</v>
      </c>
      <c r="BV411">
        <v>20357132</v>
      </c>
      <c r="BW411">
        <v>19708676</v>
      </c>
      <c r="BX411">
        <v>37805923</v>
      </c>
      <c r="BY411">
        <v>31179599</v>
      </c>
      <c r="BZ411">
        <v>45835426</v>
      </c>
      <c r="CA411">
        <v>40682573</v>
      </c>
      <c r="CB411">
        <v>53300509</v>
      </c>
      <c r="CC411">
        <v>40695743</v>
      </c>
      <c r="CD411">
        <v>54614303</v>
      </c>
      <c r="CE411">
        <v>34318646</v>
      </c>
      <c r="CF411">
        <v>32979791</v>
      </c>
      <c r="CG411">
        <v>59176626</v>
      </c>
      <c r="CH411">
        <v>32932664</v>
      </c>
      <c r="CI411">
        <v>36226300</v>
      </c>
    </row>
    <row r="412" spans="1:277" x14ac:dyDescent="0.25">
      <c r="A412" s="1" t="s">
        <v>207</v>
      </c>
      <c r="B412" t="s">
        <v>1157</v>
      </c>
      <c r="C412" t="s">
        <v>1199</v>
      </c>
      <c r="D412" s="2">
        <f>_xll.BDH(A412, "volume", B412, C412, "Direction", "H", "Period", "M","cols=274;rows=2")</f>
        <v>36556</v>
      </c>
      <c r="E412" s="2">
        <v>36585</v>
      </c>
      <c r="F412" s="2">
        <v>36616</v>
      </c>
      <c r="G412" s="2">
        <v>36644</v>
      </c>
      <c r="H412" s="2">
        <v>36677</v>
      </c>
      <c r="I412" s="2">
        <v>36707</v>
      </c>
      <c r="J412" s="2">
        <v>36738</v>
      </c>
      <c r="K412" s="2">
        <v>36769</v>
      </c>
      <c r="L412" s="2">
        <v>36798</v>
      </c>
      <c r="M412" s="2">
        <v>36830</v>
      </c>
      <c r="N412" s="2">
        <v>36860</v>
      </c>
      <c r="O412" s="2">
        <v>36889</v>
      </c>
      <c r="P412" s="2">
        <v>36922</v>
      </c>
      <c r="Q412" s="2">
        <v>36950</v>
      </c>
      <c r="R412" s="2">
        <v>36980</v>
      </c>
      <c r="S412" s="2">
        <v>37011</v>
      </c>
      <c r="T412" s="2">
        <v>37042</v>
      </c>
      <c r="U412" s="2">
        <v>37071</v>
      </c>
      <c r="V412" s="2">
        <v>37103</v>
      </c>
      <c r="W412" s="2">
        <v>37134</v>
      </c>
      <c r="X412" s="2">
        <v>37162</v>
      </c>
      <c r="Y412" s="2">
        <v>37195</v>
      </c>
      <c r="Z412" s="2">
        <v>37225</v>
      </c>
      <c r="AA412" s="2">
        <v>37256</v>
      </c>
      <c r="AB412" s="2">
        <v>37287</v>
      </c>
      <c r="AC412" s="2">
        <v>37315</v>
      </c>
      <c r="AD412" s="2">
        <v>37344</v>
      </c>
      <c r="AE412" s="2">
        <v>37376</v>
      </c>
      <c r="AF412" s="2">
        <v>37407</v>
      </c>
      <c r="AG412" s="2">
        <v>37435</v>
      </c>
      <c r="AH412" s="2">
        <v>37468</v>
      </c>
      <c r="AI412" s="2">
        <v>37498</v>
      </c>
      <c r="AJ412" s="2">
        <v>37529</v>
      </c>
      <c r="AK412" s="2">
        <v>37560</v>
      </c>
      <c r="AL412" s="2">
        <v>37589</v>
      </c>
      <c r="AM412" s="2">
        <v>37621</v>
      </c>
      <c r="AN412" s="2">
        <v>37652</v>
      </c>
      <c r="AO412" s="2">
        <v>37680</v>
      </c>
      <c r="AP412" s="2">
        <v>37711</v>
      </c>
      <c r="AQ412" s="2">
        <v>37741</v>
      </c>
      <c r="AR412" s="2">
        <v>37771</v>
      </c>
      <c r="AS412" s="2">
        <v>37802</v>
      </c>
      <c r="AT412" s="2">
        <v>37833</v>
      </c>
      <c r="AU412" s="2">
        <v>37862</v>
      </c>
      <c r="AV412" s="2">
        <v>37894</v>
      </c>
      <c r="AW412" s="2">
        <v>37925</v>
      </c>
      <c r="AX412" s="2">
        <v>37953</v>
      </c>
      <c r="AY412" s="2">
        <v>37986</v>
      </c>
      <c r="AZ412" s="2">
        <v>38016</v>
      </c>
      <c r="BA412" s="2">
        <v>38044</v>
      </c>
      <c r="BB412" s="2">
        <v>38077</v>
      </c>
      <c r="BC412" s="2">
        <v>38107</v>
      </c>
      <c r="BD412" s="2">
        <v>38138</v>
      </c>
      <c r="BE412" s="2">
        <v>38168</v>
      </c>
      <c r="BF412" s="2">
        <v>38198</v>
      </c>
      <c r="BG412" s="2">
        <v>38230</v>
      </c>
      <c r="BH412" s="2">
        <v>38260</v>
      </c>
      <c r="BI412" s="2">
        <v>38289</v>
      </c>
      <c r="BJ412" s="2">
        <v>38321</v>
      </c>
      <c r="BK412" s="2">
        <v>38352</v>
      </c>
      <c r="BL412" s="2">
        <v>38383</v>
      </c>
      <c r="BM412" s="2">
        <v>38411</v>
      </c>
      <c r="BN412" s="2">
        <v>38442</v>
      </c>
      <c r="BO412" s="2">
        <v>38471</v>
      </c>
      <c r="BP412" s="2">
        <v>38503</v>
      </c>
      <c r="BQ412" s="2">
        <v>38533</v>
      </c>
      <c r="BR412" s="2">
        <v>38562</v>
      </c>
      <c r="BS412" s="2">
        <v>38595</v>
      </c>
      <c r="BT412" s="2">
        <v>38625</v>
      </c>
      <c r="BU412" s="2">
        <v>38656</v>
      </c>
      <c r="BV412" s="2">
        <v>38686</v>
      </c>
      <c r="BW412" s="2">
        <v>38716</v>
      </c>
      <c r="BX412" s="2">
        <v>38748</v>
      </c>
      <c r="BY412" s="2">
        <v>38776</v>
      </c>
      <c r="BZ412" s="2">
        <v>38807</v>
      </c>
      <c r="CA412" s="2">
        <v>38835</v>
      </c>
      <c r="CB412" s="2">
        <v>38868</v>
      </c>
      <c r="CC412" s="2">
        <v>38898</v>
      </c>
      <c r="CD412" s="2">
        <v>38929</v>
      </c>
      <c r="CE412" s="2">
        <v>38960</v>
      </c>
      <c r="CF412" s="2">
        <v>38989</v>
      </c>
      <c r="CG412" s="2">
        <v>39021</v>
      </c>
      <c r="CH412" s="2">
        <v>39051</v>
      </c>
      <c r="CI412" s="2">
        <v>39080</v>
      </c>
      <c r="CJ412" s="2">
        <v>39113</v>
      </c>
      <c r="CK412" s="2">
        <v>39141</v>
      </c>
      <c r="CL412" s="2">
        <v>39171</v>
      </c>
      <c r="CM412" s="2">
        <v>39202</v>
      </c>
      <c r="CN412" s="2">
        <v>39233</v>
      </c>
      <c r="CO412" s="2">
        <v>39262</v>
      </c>
      <c r="CP412" s="2">
        <v>39294</v>
      </c>
      <c r="CQ412" s="2">
        <v>39325</v>
      </c>
      <c r="CR412" s="2">
        <v>39353</v>
      </c>
      <c r="CS412" s="2">
        <v>39386</v>
      </c>
      <c r="CT412" s="2">
        <v>39416</v>
      </c>
      <c r="CU412" s="2">
        <v>39447</v>
      </c>
      <c r="CV412" s="2">
        <v>39478</v>
      </c>
      <c r="CW412" s="2">
        <v>39507</v>
      </c>
      <c r="CX412" s="2">
        <v>39538</v>
      </c>
      <c r="CY412" s="2">
        <v>39568</v>
      </c>
      <c r="CZ412" s="2">
        <v>39598</v>
      </c>
      <c r="DA412" s="2">
        <v>39629</v>
      </c>
      <c r="DB412" s="2">
        <v>39660</v>
      </c>
      <c r="DC412" s="2">
        <v>39689</v>
      </c>
      <c r="DD412" s="2">
        <v>39721</v>
      </c>
      <c r="DE412" s="2">
        <v>39752</v>
      </c>
      <c r="DF412" s="2">
        <v>39780</v>
      </c>
      <c r="DG412" s="2">
        <v>39813</v>
      </c>
      <c r="DH412" s="2">
        <v>39843</v>
      </c>
      <c r="DI412" s="2">
        <v>39871</v>
      </c>
      <c r="DJ412" s="2">
        <v>39903</v>
      </c>
      <c r="DK412" s="2">
        <v>39933</v>
      </c>
      <c r="DL412" s="2">
        <v>39962</v>
      </c>
      <c r="DM412" s="2">
        <v>39994</v>
      </c>
      <c r="DN412" s="2">
        <v>40025</v>
      </c>
      <c r="DO412" s="2">
        <v>40056</v>
      </c>
      <c r="DP412" s="2">
        <v>40086</v>
      </c>
      <c r="DQ412" s="2">
        <v>40116</v>
      </c>
      <c r="DR412" s="2">
        <v>40147</v>
      </c>
      <c r="DS412" s="2">
        <v>40178</v>
      </c>
      <c r="DT412" s="2">
        <v>40207</v>
      </c>
      <c r="DU412" s="2">
        <v>40235</v>
      </c>
      <c r="DV412" s="2">
        <v>40268</v>
      </c>
      <c r="DW412" s="2">
        <v>40298</v>
      </c>
      <c r="DX412" s="2">
        <v>40329</v>
      </c>
      <c r="DY412" s="2">
        <v>40359</v>
      </c>
      <c r="DZ412" s="2">
        <v>40389</v>
      </c>
      <c r="EA412" s="2">
        <v>40421</v>
      </c>
      <c r="EB412" s="2">
        <v>40451</v>
      </c>
      <c r="EC412" s="2">
        <v>40480</v>
      </c>
      <c r="ED412" s="2">
        <v>40512</v>
      </c>
      <c r="EE412" s="2">
        <v>40543</v>
      </c>
      <c r="EF412" s="2">
        <v>40574</v>
      </c>
      <c r="EG412" s="2">
        <v>40602</v>
      </c>
      <c r="EH412" s="2">
        <v>40633</v>
      </c>
      <c r="EI412" s="2">
        <v>40662</v>
      </c>
      <c r="EJ412" s="2">
        <v>40694</v>
      </c>
      <c r="EK412" s="2">
        <v>40724</v>
      </c>
      <c r="EL412" s="2">
        <v>40753</v>
      </c>
      <c r="EM412" s="2">
        <v>40786</v>
      </c>
      <c r="EN412" s="2">
        <v>40816</v>
      </c>
      <c r="EO412" s="2">
        <v>40847</v>
      </c>
      <c r="EP412" s="2">
        <v>40877</v>
      </c>
      <c r="EQ412" s="2">
        <v>40907</v>
      </c>
      <c r="ER412" s="2">
        <v>40939</v>
      </c>
      <c r="ES412" s="2">
        <v>40968</v>
      </c>
      <c r="ET412" s="2">
        <v>40998</v>
      </c>
      <c r="EU412" s="2">
        <v>41029</v>
      </c>
      <c r="EV412" s="2">
        <v>41060</v>
      </c>
      <c r="EW412" s="2">
        <v>41089</v>
      </c>
      <c r="EX412" s="2">
        <v>41121</v>
      </c>
      <c r="EY412" s="2">
        <v>41152</v>
      </c>
      <c r="EZ412" s="2">
        <v>41180</v>
      </c>
      <c r="FA412" s="2">
        <v>41213</v>
      </c>
      <c r="FB412" s="2">
        <v>41243</v>
      </c>
      <c r="FC412" s="2">
        <v>41274</v>
      </c>
      <c r="FD412" s="2">
        <v>41305</v>
      </c>
      <c r="FE412" s="2">
        <v>41333</v>
      </c>
      <c r="FF412" s="2">
        <v>41362</v>
      </c>
      <c r="FG412" s="2">
        <v>41394</v>
      </c>
      <c r="FH412" s="2">
        <v>41425</v>
      </c>
      <c r="FI412" s="2">
        <v>41453</v>
      </c>
      <c r="FJ412" s="2">
        <v>41486</v>
      </c>
      <c r="FK412" s="2">
        <v>41516</v>
      </c>
      <c r="FL412" s="2">
        <v>41547</v>
      </c>
      <c r="FM412" s="2">
        <v>41578</v>
      </c>
      <c r="FN412" s="2">
        <v>41607</v>
      </c>
      <c r="FO412" s="2">
        <v>41639</v>
      </c>
      <c r="FP412" s="2">
        <v>41670</v>
      </c>
      <c r="FQ412" s="2">
        <v>41698</v>
      </c>
      <c r="FR412" s="2">
        <v>41729</v>
      </c>
      <c r="FS412" s="2">
        <v>41759</v>
      </c>
      <c r="FT412" s="2">
        <v>41789</v>
      </c>
      <c r="FU412" s="2">
        <v>41820</v>
      </c>
      <c r="FV412" s="2">
        <v>41851</v>
      </c>
      <c r="FW412" s="2">
        <v>41880</v>
      </c>
      <c r="FX412" s="2">
        <v>41912</v>
      </c>
      <c r="FY412" s="2">
        <v>41943</v>
      </c>
      <c r="FZ412" s="2">
        <v>41971</v>
      </c>
      <c r="GA412" s="2">
        <v>42004</v>
      </c>
      <c r="GB412" s="2">
        <v>42034</v>
      </c>
      <c r="GC412" s="2">
        <v>42062</v>
      </c>
      <c r="GD412" s="2">
        <v>42094</v>
      </c>
      <c r="GE412" s="2">
        <v>42124</v>
      </c>
      <c r="GF412" s="2">
        <v>42153</v>
      </c>
      <c r="GG412" s="2">
        <v>42185</v>
      </c>
      <c r="GH412" s="2">
        <v>42216</v>
      </c>
      <c r="GI412" s="2">
        <v>42247</v>
      </c>
      <c r="GJ412" s="2">
        <v>42277</v>
      </c>
      <c r="GK412" s="2">
        <v>42307</v>
      </c>
      <c r="GL412" s="2">
        <v>42338</v>
      </c>
      <c r="GM412" s="2">
        <v>42369</v>
      </c>
      <c r="GN412" s="2">
        <v>42398</v>
      </c>
      <c r="GO412" s="2">
        <v>42429</v>
      </c>
      <c r="GP412" s="2">
        <v>42460</v>
      </c>
      <c r="GQ412" s="2">
        <v>42489</v>
      </c>
      <c r="GR412" s="2">
        <v>42521</v>
      </c>
      <c r="GS412" s="2">
        <v>42551</v>
      </c>
      <c r="GT412" s="2">
        <v>42580</v>
      </c>
      <c r="GU412" s="2">
        <v>42613</v>
      </c>
      <c r="GV412" s="2">
        <v>42643</v>
      </c>
      <c r="GW412" s="2">
        <v>42674</v>
      </c>
      <c r="GX412" s="2">
        <v>42704</v>
      </c>
      <c r="GY412" s="2">
        <v>42734</v>
      </c>
      <c r="GZ412" s="2">
        <v>42766</v>
      </c>
      <c r="HA412" s="2">
        <v>42794</v>
      </c>
      <c r="HB412" s="2">
        <v>42825</v>
      </c>
      <c r="HC412" s="2">
        <v>42853</v>
      </c>
      <c r="HD412" s="2">
        <v>42886</v>
      </c>
      <c r="HE412" s="2">
        <v>42916</v>
      </c>
      <c r="HF412" s="2">
        <v>42947</v>
      </c>
      <c r="HG412" s="2">
        <v>42978</v>
      </c>
      <c r="HH412" s="2">
        <v>43007</v>
      </c>
      <c r="HI412" s="2">
        <v>43039</v>
      </c>
      <c r="HJ412" s="2">
        <v>43069</v>
      </c>
      <c r="HK412" s="2">
        <v>43098</v>
      </c>
      <c r="HL412" s="2">
        <v>43131</v>
      </c>
      <c r="HM412" s="2">
        <v>43159</v>
      </c>
      <c r="HN412" s="2">
        <v>43189</v>
      </c>
      <c r="HO412" s="2">
        <v>43220</v>
      </c>
      <c r="HP412" s="2">
        <v>43251</v>
      </c>
      <c r="HQ412" s="2">
        <v>43280</v>
      </c>
      <c r="HR412" s="2">
        <v>43312</v>
      </c>
      <c r="HS412" s="2">
        <v>43343</v>
      </c>
      <c r="HT412" s="2">
        <v>43371</v>
      </c>
      <c r="HU412" s="2">
        <v>43404</v>
      </c>
      <c r="HV412" s="2">
        <v>43434</v>
      </c>
      <c r="HW412" s="2">
        <v>43465</v>
      </c>
      <c r="HX412" s="2">
        <v>43496</v>
      </c>
      <c r="HY412" s="2">
        <v>43524</v>
      </c>
      <c r="HZ412" s="2">
        <v>43553</v>
      </c>
      <c r="IA412" s="2">
        <v>43585</v>
      </c>
      <c r="IB412" s="2">
        <v>43616</v>
      </c>
      <c r="IC412" s="2">
        <v>43644</v>
      </c>
      <c r="ID412" s="2">
        <v>43677</v>
      </c>
      <c r="IE412" s="2">
        <v>43707</v>
      </c>
      <c r="IF412" s="2">
        <v>43738</v>
      </c>
      <c r="IG412" s="2">
        <v>43769</v>
      </c>
      <c r="IH412" s="2">
        <v>43798</v>
      </c>
      <c r="II412" s="2">
        <v>43830</v>
      </c>
      <c r="IJ412" s="2">
        <v>43861</v>
      </c>
      <c r="IK412" s="2">
        <v>43889</v>
      </c>
      <c r="IL412" s="2">
        <v>43921</v>
      </c>
      <c r="IM412" s="2">
        <v>43951</v>
      </c>
      <c r="IN412" s="2">
        <v>43980</v>
      </c>
      <c r="IO412" s="2">
        <v>44012</v>
      </c>
      <c r="IP412" s="2">
        <v>44043</v>
      </c>
      <c r="IQ412" s="2">
        <v>44074</v>
      </c>
      <c r="IR412" s="2">
        <v>44104</v>
      </c>
      <c r="IS412" s="2">
        <v>44134</v>
      </c>
      <c r="IT412" s="2">
        <v>44165</v>
      </c>
      <c r="IU412" s="2">
        <v>44196</v>
      </c>
      <c r="IV412" s="2">
        <v>44225</v>
      </c>
      <c r="IW412" s="2">
        <v>44253</v>
      </c>
      <c r="IX412" s="2">
        <v>44286</v>
      </c>
      <c r="IY412" s="2">
        <v>44316</v>
      </c>
      <c r="IZ412" s="2">
        <v>44347</v>
      </c>
      <c r="JA412" s="2">
        <v>44377</v>
      </c>
      <c r="JB412" s="2">
        <v>44407</v>
      </c>
      <c r="JC412" s="2">
        <v>44439</v>
      </c>
      <c r="JD412" s="2">
        <v>44469</v>
      </c>
      <c r="JE412" s="2">
        <v>44498</v>
      </c>
      <c r="JF412" s="2">
        <v>44530</v>
      </c>
      <c r="JG412" s="2">
        <v>44561</v>
      </c>
      <c r="JH412" s="2">
        <v>44592</v>
      </c>
      <c r="JI412" s="2">
        <v>44620</v>
      </c>
      <c r="JJ412" s="2">
        <v>44651</v>
      </c>
      <c r="JK412" s="2">
        <v>44680</v>
      </c>
      <c r="JL412" s="2">
        <v>44712</v>
      </c>
      <c r="JM412" s="2">
        <v>44742</v>
      </c>
      <c r="JN412" s="2">
        <v>44771</v>
      </c>
      <c r="JO412" s="2">
        <v>44804</v>
      </c>
      <c r="JP412" s="2">
        <v>44834</v>
      </c>
      <c r="JQ412" s="2">
        <v>44865</v>
      </c>
    </row>
    <row r="413" spans="1:277" x14ac:dyDescent="0.25">
      <c r="A413" s="4"/>
      <c r="D413" s="3">
        <v>106310200</v>
      </c>
      <c r="E413">
        <v>104490000</v>
      </c>
      <c r="F413">
        <v>127245600</v>
      </c>
      <c r="G413">
        <v>77052200</v>
      </c>
      <c r="H413">
        <v>74712400</v>
      </c>
      <c r="I413">
        <v>84554800</v>
      </c>
      <c r="J413">
        <v>53530400</v>
      </c>
      <c r="K413">
        <v>94889000</v>
      </c>
      <c r="L413">
        <v>78102800</v>
      </c>
      <c r="M413">
        <v>94610400</v>
      </c>
      <c r="N413">
        <v>116491800</v>
      </c>
      <c r="O413">
        <v>76816200</v>
      </c>
      <c r="P413">
        <v>102810000</v>
      </c>
      <c r="Q413">
        <v>81290400</v>
      </c>
      <c r="R413">
        <v>82444400</v>
      </c>
      <c r="S413">
        <v>76881800</v>
      </c>
      <c r="T413">
        <v>111544200</v>
      </c>
      <c r="U413">
        <v>182311400</v>
      </c>
      <c r="V413">
        <v>142705800</v>
      </c>
      <c r="W413">
        <v>120215200</v>
      </c>
      <c r="X413">
        <v>113675600</v>
      </c>
      <c r="Y413">
        <v>168592800</v>
      </c>
      <c r="Z413">
        <v>156254200</v>
      </c>
      <c r="AA413">
        <v>93783200</v>
      </c>
      <c r="AB413">
        <v>79432400</v>
      </c>
      <c r="AC413">
        <v>75542200</v>
      </c>
      <c r="AD413">
        <v>102539000</v>
      </c>
      <c r="AE413">
        <v>73565000</v>
      </c>
      <c r="AF413">
        <v>68099000</v>
      </c>
      <c r="AG413">
        <v>82798400</v>
      </c>
      <c r="AH413">
        <v>101144600</v>
      </c>
      <c r="AI413">
        <v>81517200</v>
      </c>
      <c r="AJ413">
        <v>69967600</v>
      </c>
      <c r="AK413">
        <v>102799000</v>
      </c>
      <c r="AL413">
        <v>86071200</v>
      </c>
      <c r="AM413">
        <v>77029000</v>
      </c>
      <c r="AN413">
        <v>85526000</v>
      </c>
      <c r="AO413">
        <v>104480600</v>
      </c>
      <c r="AP413">
        <v>85562800</v>
      </c>
      <c r="AQ413">
        <v>94068400</v>
      </c>
      <c r="AR413">
        <v>97529400</v>
      </c>
      <c r="AS413">
        <v>77731000</v>
      </c>
      <c r="AT413">
        <v>83003800</v>
      </c>
      <c r="AU413">
        <v>61208600</v>
      </c>
      <c r="AV413">
        <v>72050600</v>
      </c>
      <c r="AW413">
        <v>85849800</v>
      </c>
      <c r="AX413">
        <v>58178400</v>
      </c>
      <c r="AY413">
        <v>77933200</v>
      </c>
      <c r="AZ413">
        <v>67762800</v>
      </c>
      <c r="BA413">
        <v>60917000</v>
      </c>
      <c r="BB413">
        <v>67927800</v>
      </c>
      <c r="BC413">
        <v>110741400</v>
      </c>
      <c r="BD413">
        <v>92826800</v>
      </c>
      <c r="BE413">
        <v>60808600</v>
      </c>
      <c r="BF413">
        <v>63008600</v>
      </c>
      <c r="BG413">
        <v>55568800</v>
      </c>
      <c r="BH413">
        <v>61458000</v>
      </c>
      <c r="BI413">
        <v>55077000</v>
      </c>
      <c r="BJ413">
        <v>70652000</v>
      </c>
      <c r="BK413">
        <v>60791800</v>
      </c>
      <c r="BL413">
        <v>67874800</v>
      </c>
      <c r="BM413">
        <v>69674600</v>
      </c>
      <c r="BN413">
        <v>81001600</v>
      </c>
      <c r="BO413">
        <v>74711000</v>
      </c>
      <c r="BP413">
        <v>78803200</v>
      </c>
      <c r="BQ413">
        <v>82499300</v>
      </c>
      <c r="BR413">
        <v>55327100</v>
      </c>
      <c r="BS413">
        <v>66550500</v>
      </c>
      <c r="BT413">
        <v>67000000</v>
      </c>
      <c r="BU413">
        <v>124714400</v>
      </c>
      <c r="BV413">
        <v>89163900</v>
      </c>
      <c r="BW413">
        <v>60915500</v>
      </c>
      <c r="BX413">
        <v>88435300</v>
      </c>
      <c r="BY413">
        <v>54819700</v>
      </c>
      <c r="BZ413">
        <v>69988300</v>
      </c>
      <c r="CA413">
        <v>55337000</v>
      </c>
      <c r="CB413">
        <v>70570300</v>
      </c>
      <c r="CC413">
        <v>73203100</v>
      </c>
      <c r="CD413">
        <v>70047100</v>
      </c>
      <c r="CE413">
        <v>68886100</v>
      </c>
      <c r="CF413">
        <v>111821600</v>
      </c>
      <c r="CG413">
        <v>158272300</v>
      </c>
      <c r="CH413">
        <v>220863000</v>
      </c>
      <c r="CI413">
        <v>120477100</v>
      </c>
      <c r="CJ413">
        <v>120739700</v>
      </c>
      <c r="CK413">
        <v>100322800</v>
      </c>
      <c r="CL413">
        <v>291077900</v>
      </c>
      <c r="CM413">
        <v>165965000</v>
      </c>
      <c r="CN413">
        <v>156888000</v>
      </c>
      <c r="CO413">
        <v>109933000</v>
      </c>
      <c r="CP413">
        <v>86413000</v>
      </c>
      <c r="CQ413">
        <v>119579100</v>
      </c>
      <c r="CR413">
        <v>73807300</v>
      </c>
      <c r="CS413">
        <v>81579700</v>
      </c>
      <c r="CT413">
        <v>90259600</v>
      </c>
      <c r="CU413">
        <v>67287800</v>
      </c>
      <c r="CV413">
        <v>129949200</v>
      </c>
      <c r="CW413">
        <v>80718300</v>
      </c>
      <c r="CX413">
        <v>76545800</v>
      </c>
      <c r="CY413">
        <v>56520600</v>
      </c>
      <c r="CZ413">
        <v>60516700</v>
      </c>
      <c r="DA413">
        <v>54717900</v>
      </c>
      <c r="DB413">
        <v>61371200</v>
      </c>
      <c r="DC413">
        <v>45627100</v>
      </c>
      <c r="DD413">
        <v>61197500</v>
      </c>
      <c r="DE413">
        <v>91382200</v>
      </c>
      <c r="DF413">
        <v>61253500</v>
      </c>
      <c r="DG413">
        <v>61194300</v>
      </c>
      <c r="DH413">
        <v>66479300</v>
      </c>
      <c r="DI413">
        <v>47916800</v>
      </c>
      <c r="DJ413">
        <v>55369600</v>
      </c>
      <c r="DK413">
        <v>55484400</v>
      </c>
      <c r="DL413">
        <v>55589600</v>
      </c>
      <c r="DM413">
        <v>53497700</v>
      </c>
      <c r="DN413">
        <v>49032600</v>
      </c>
      <c r="DO413">
        <v>49780100</v>
      </c>
      <c r="DP413">
        <v>64251000</v>
      </c>
      <c r="DQ413">
        <v>60903400</v>
      </c>
      <c r="DR413">
        <v>118544000</v>
      </c>
      <c r="DS413">
        <v>69317500</v>
      </c>
      <c r="DT413">
        <v>54122900</v>
      </c>
      <c r="DU413">
        <v>59597000</v>
      </c>
      <c r="DV413">
        <v>52583300</v>
      </c>
      <c r="DW413">
        <v>51778400</v>
      </c>
      <c r="DX413">
        <v>58154900</v>
      </c>
      <c r="DY413">
        <v>88763800</v>
      </c>
      <c r="DZ413">
        <v>59605200</v>
      </c>
      <c r="EA413">
        <v>58267500</v>
      </c>
      <c r="EB413">
        <v>49295123</v>
      </c>
      <c r="EC413">
        <v>63082391</v>
      </c>
      <c r="ED413">
        <v>60803053</v>
      </c>
      <c r="EE413">
        <v>50963153</v>
      </c>
      <c r="EF413">
        <v>49102721</v>
      </c>
      <c r="EG413">
        <v>70049758</v>
      </c>
      <c r="EH413">
        <v>71588375</v>
      </c>
      <c r="EI413">
        <v>48634648</v>
      </c>
      <c r="EJ413">
        <v>49061546</v>
      </c>
      <c r="EK413">
        <v>55558945</v>
      </c>
      <c r="EL413">
        <v>43927715</v>
      </c>
      <c r="EM413">
        <v>92686530</v>
      </c>
      <c r="EN413">
        <v>82006244</v>
      </c>
      <c r="EO413">
        <v>66636931</v>
      </c>
      <c r="EP413">
        <v>59194106</v>
      </c>
      <c r="EQ413">
        <v>52203092</v>
      </c>
      <c r="ER413">
        <v>37803380</v>
      </c>
      <c r="ES413">
        <v>38205155</v>
      </c>
      <c r="ET413">
        <v>39123883</v>
      </c>
      <c r="EU413">
        <v>41628077</v>
      </c>
      <c r="EV413">
        <v>47225190</v>
      </c>
      <c r="EW413">
        <v>40326651</v>
      </c>
      <c r="EX413">
        <v>41759915</v>
      </c>
      <c r="EY413">
        <v>37481846</v>
      </c>
      <c r="EZ413">
        <v>25566666</v>
      </c>
      <c r="FA413">
        <v>30548277</v>
      </c>
      <c r="FB413">
        <v>42012509</v>
      </c>
      <c r="FC413">
        <v>29654365</v>
      </c>
      <c r="FD413">
        <v>29008160</v>
      </c>
      <c r="FE413">
        <v>25591493</v>
      </c>
      <c r="FF413">
        <v>31653958</v>
      </c>
      <c r="FG413">
        <v>31653574</v>
      </c>
      <c r="FH413">
        <v>31119181</v>
      </c>
      <c r="FI413">
        <v>30713199</v>
      </c>
      <c r="FJ413">
        <v>22738742</v>
      </c>
      <c r="FK413">
        <v>26521626</v>
      </c>
      <c r="FL413">
        <v>27975656</v>
      </c>
      <c r="FM413">
        <v>39422466</v>
      </c>
      <c r="FN413">
        <v>27789702</v>
      </c>
      <c r="FO413">
        <v>30255386</v>
      </c>
      <c r="FP413">
        <v>30246900</v>
      </c>
      <c r="FQ413">
        <v>32929317</v>
      </c>
      <c r="FR413">
        <v>38207298</v>
      </c>
      <c r="FS413">
        <v>33940661</v>
      </c>
      <c r="FT413">
        <v>25084620</v>
      </c>
      <c r="FU413">
        <v>24767970</v>
      </c>
      <c r="FV413">
        <v>18708172</v>
      </c>
      <c r="FW413">
        <v>19456468</v>
      </c>
      <c r="FX413">
        <v>19794376</v>
      </c>
      <c r="FY413">
        <v>28197457</v>
      </c>
      <c r="FZ413">
        <v>19968095</v>
      </c>
      <c r="GA413">
        <v>28691820</v>
      </c>
      <c r="GB413">
        <v>28155683</v>
      </c>
      <c r="GC413">
        <v>25191986</v>
      </c>
      <c r="GD413">
        <v>30769258</v>
      </c>
      <c r="GE413">
        <v>28251925</v>
      </c>
      <c r="GF413">
        <v>21769373</v>
      </c>
      <c r="GG413">
        <v>29520776</v>
      </c>
      <c r="GH413">
        <v>24220770</v>
      </c>
      <c r="GI413">
        <v>35778175</v>
      </c>
      <c r="GJ413">
        <v>32732089</v>
      </c>
      <c r="GK413">
        <v>34153100</v>
      </c>
      <c r="GL413">
        <v>31020851</v>
      </c>
      <c r="GM413">
        <v>32335236</v>
      </c>
      <c r="GN413">
        <v>30451776</v>
      </c>
      <c r="GO413">
        <v>29035471</v>
      </c>
      <c r="GP413">
        <v>29347982</v>
      </c>
      <c r="GQ413">
        <v>21437761</v>
      </c>
      <c r="GR413">
        <v>30005162</v>
      </c>
      <c r="GS413">
        <v>38085911</v>
      </c>
      <c r="GT413">
        <v>24189760</v>
      </c>
      <c r="GU413">
        <v>28676490</v>
      </c>
      <c r="GV413">
        <v>31829233</v>
      </c>
      <c r="GW413">
        <v>35551665</v>
      </c>
      <c r="GX413">
        <v>51171993</v>
      </c>
      <c r="GY413">
        <v>40005251</v>
      </c>
      <c r="GZ413">
        <v>36607883</v>
      </c>
      <c r="HA413">
        <v>34846151</v>
      </c>
      <c r="HB413">
        <v>38401791</v>
      </c>
      <c r="HC413">
        <v>29294297</v>
      </c>
      <c r="HD413">
        <v>35078198</v>
      </c>
      <c r="HE413">
        <v>38166637</v>
      </c>
      <c r="HF413">
        <v>23278908</v>
      </c>
      <c r="HG413">
        <v>28025041</v>
      </c>
      <c r="HH413">
        <v>28318277</v>
      </c>
      <c r="HI413">
        <v>44805072</v>
      </c>
      <c r="HJ413">
        <v>36110501</v>
      </c>
      <c r="HK413">
        <v>48436833</v>
      </c>
      <c r="HL413">
        <v>40303799</v>
      </c>
      <c r="HM413">
        <v>39514181</v>
      </c>
      <c r="HN413">
        <v>42723747</v>
      </c>
      <c r="HO413">
        <v>47605264</v>
      </c>
      <c r="HP413">
        <v>42875820</v>
      </c>
      <c r="HQ413">
        <v>44757180</v>
      </c>
      <c r="HR413">
        <v>27275685</v>
      </c>
      <c r="HS413">
        <v>29604886</v>
      </c>
      <c r="HT413">
        <v>30544611</v>
      </c>
      <c r="HU413">
        <v>38905258</v>
      </c>
      <c r="HV413">
        <v>45113036</v>
      </c>
      <c r="HW413">
        <v>57286132</v>
      </c>
      <c r="HX413">
        <v>49145640</v>
      </c>
      <c r="HY413">
        <v>47960255</v>
      </c>
      <c r="HZ413">
        <v>73402492</v>
      </c>
      <c r="IA413">
        <v>51522981</v>
      </c>
      <c r="IB413">
        <v>50044941</v>
      </c>
      <c r="IC413">
        <v>39738162</v>
      </c>
      <c r="ID413">
        <v>32765617</v>
      </c>
      <c r="IE413">
        <v>46403134</v>
      </c>
      <c r="IF413">
        <v>34133906</v>
      </c>
      <c r="IG413">
        <v>35169185</v>
      </c>
      <c r="IH413">
        <v>39812940</v>
      </c>
      <c r="II413">
        <v>31718135</v>
      </c>
      <c r="IJ413">
        <v>35115642</v>
      </c>
      <c r="IK413">
        <v>44257056</v>
      </c>
      <c r="IL413">
        <v>77166224</v>
      </c>
      <c r="IM413">
        <v>38409225</v>
      </c>
      <c r="IN413">
        <v>34565002</v>
      </c>
      <c r="IO413">
        <v>42721924</v>
      </c>
      <c r="IP413">
        <v>29203930</v>
      </c>
      <c r="IQ413">
        <v>28229337</v>
      </c>
      <c r="IR413">
        <v>42905725</v>
      </c>
      <c r="IS413">
        <v>32840476</v>
      </c>
      <c r="IT413">
        <v>40156130</v>
      </c>
      <c r="IU413">
        <v>38394281</v>
      </c>
      <c r="IV413">
        <v>28377587</v>
      </c>
      <c r="IW413">
        <v>28859759</v>
      </c>
      <c r="IX413">
        <v>39432398</v>
      </c>
      <c r="IY413">
        <v>28170829</v>
      </c>
      <c r="IZ413">
        <v>38831939</v>
      </c>
      <c r="JA413">
        <v>28346715</v>
      </c>
      <c r="JB413">
        <v>26271473</v>
      </c>
      <c r="JC413">
        <v>26504271</v>
      </c>
      <c r="JD413">
        <v>26845194</v>
      </c>
      <c r="JE413">
        <v>25580728</v>
      </c>
      <c r="JF413">
        <v>30386636</v>
      </c>
      <c r="JG413">
        <v>31822758</v>
      </c>
      <c r="JH413">
        <v>44654327</v>
      </c>
      <c r="JI413">
        <v>34965845</v>
      </c>
      <c r="JJ413">
        <v>36966779</v>
      </c>
      <c r="JK413">
        <v>30308793</v>
      </c>
      <c r="JL413">
        <v>37544173</v>
      </c>
      <c r="JM413">
        <v>30891740</v>
      </c>
      <c r="JN413">
        <v>26154978</v>
      </c>
      <c r="JO413">
        <v>29381522</v>
      </c>
      <c r="JP413">
        <v>28262840</v>
      </c>
      <c r="JQ413">
        <v>33501199</v>
      </c>
    </row>
    <row r="414" spans="1:277" x14ac:dyDescent="0.25">
      <c r="A414" s="1" t="s">
        <v>208</v>
      </c>
      <c r="B414" t="s">
        <v>1157</v>
      </c>
      <c r="C414" t="s">
        <v>1199</v>
      </c>
      <c r="D414" s="2">
        <f>_xll.BDH(A414, "volume", B414, C414, "Direction", "H", "Period", "M","cols=274;rows=2")</f>
        <v>36556</v>
      </c>
      <c r="E414" s="2">
        <v>36585</v>
      </c>
      <c r="F414" s="2">
        <v>36616</v>
      </c>
      <c r="G414" s="2">
        <v>36644</v>
      </c>
      <c r="H414" s="2">
        <v>36677</v>
      </c>
      <c r="I414" s="2">
        <v>36707</v>
      </c>
      <c r="J414" s="2">
        <v>36738</v>
      </c>
      <c r="K414" s="2">
        <v>36769</v>
      </c>
      <c r="L414" s="2">
        <v>36798</v>
      </c>
      <c r="M414" s="2">
        <v>36830</v>
      </c>
      <c r="N414" s="2">
        <v>36860</v>
      </c>
      <c r="O414" s="2">
        <v>36889</v>
      </c>
      <c r="P414" s="2">
        <v>36922</v>
      </c>
      <c r="Q414" s="2">
        <v>36950</v>
      </c>
      <c r="R414" s="2">
        <v>36980</v>
      </c>
      <c r="S414" s="2">
        <v>37011</v>
      </c>
      <c r="T414" s="2">
        <v>37042</v>
      </c>
      <c r="U414" s="2">
        <v>37071</v>
      </c>
      <c r="V414" s="2">
        <v>37103</v>
      </c>
      <c r="W414" s="2">
        <v>37134</v>
      </c>
      <c r="X414" s="2">
        <v>37162</v>
      </c>
      <c r="Y414" s="2">
        <v>37195</v>
      </c>
      <c r="Z414" s="2">
        <v>37225</v>
      </c>
      <c r="AA414" s="2">
        <v>37256</v>
      </c>
      <c r="AB414" s="2">
        <v>37287</v>
      </c>
      <c r="AC414" s="2">
        <v>37315</v>
      </c>
      <c r="AD414" s="2">
        <v>37344</v>
      </c>
      <c r="AE414" s="2">
        <v>37376</v>
      </c>
      <c r="AF414" s="2">
        <v>37407</v>
      </c>
      <c r="AG414" s="2">
        <v>37435</v>
      </c>
      <c r="AH414" s="2">
        <v>37468</v>
      </c>
      <c r="AI414" s="2">
        <v>37498</v>
      </c>
      <c r="AJ414" s="2">
        <v>37529</v>
      </c>
      <c r="AK414" s="2">
        <v>37560</v>
      </c>
      <c r="AL414" s="2">
        <v>37589</v>
      </c>
      <c r="AM414" s="2">
        <v>37621</v>
      </c>
      <c r="AN414" s="2">
        <v>37652</v>
      </c>
      <c r="AO414" s="2">
        <v>37680</v>
      </c>
      <c r="AP414" s="2">
        <v>37711</v>
      </c>
      <c r="AQ414" s="2">
        <v>37741</v>
      </c>
      <c r="AR414" s="2">
        <v>37771</v>
      </c>
      <c r="AS414" s="2">
        <v>37802</v>
      </c>
      <c r="AT414" s="2">
        <v>37833</v>
      </c>
      <c r="AU414" s="2">
        <v>37862</v>
      </c>
      <c r="AV414" s="2">
        <v>37894</v>
      </c>
      <c r="AW414" s="2">
        <v>37925</v>
      </c>
      <c r="AX414" s="2">
        <v>37953</v>
      </c>
      <c r="AY414" s="2">
        <v>37986</v>
      </c>
      <c r="AZ414" s="2">
        <v>38016</v>
      </c>
      <c r="BA414" s="2">
        <v>38044</v>
      </c>
      <c r="BB414" s="2">
        <v>38077</v>
      </c>
      <c r="BC414" s="2">
        <v>38107</v>
      </c>
      <c r="BD414" s="2">
        <v>38138</v>
      </c>
      <c r="BE414" s="2">
        <v>38168</v>
      </c>
      <c r="BF414" s="2">
        <v>38198</v>
      </c>
      <c r="BG414" s="2">
        <v>38230</v>
      </c>
      <c r="BH414" s="2">
        <v>38260</v>
      </c>
      <c r="BI414" s="2">
        <v>38289</v>
      </c>
      <c r="BJ414" s="2">
        <v>38321</v>
      </c>
      <c r="BK414" s="2">
        <v>38352</v>
      </c>
      <c r="BL414" s="2">
        <v>38383</v>
      </c>
      <c r="BM414" s="2">
        <v>38411</v>
      </c>
      <c r="BN414" s="2">
        <v>38442</v>
      </c>
      <c r="BO414" s="2">
        <v>38471</v>
      </c>
      <c r="BP414" s="2">
        <v>38503</v>
      </c>
      <c r="BQ414" s="2">
        <v>38533</v>
      </c>
      <c r="BR414" s="2">
        <v>38562</v>
      </c>
      <c r="BS414" s="2">
        <v>38595</v>
      </c>
      <c r="BT414" s="2">
        <v>38625</v>
      </c>
      <c r="BU414" s="2">
        <v>38656</v>
      </c>
      <c r="BV414" s="2">
        <v>38686</v>
      </c>
      <c r="BW414" s="2">
        <v>38716</v>
      </c>
      <c r="BX414" s="2">
        <v>38748</v>
      </c>
      <c r="BY414" s="2">
        <v>38776</v>
      </c>
      <c r="BZ414" s="2">
        <v>38807</v>
      </c>
      <c r="CA414" s="2">
        <v>38835</v>
      </c>
      <c r="CB414" s="2">
        <v>38868</v>
      </c>
      <c r="CC414" s="2">
        <v>38898</v>
      </c>
      <c r="CD414" s="2">
        <v>38929</v>
      </c>
      <c r="CE414" s="2">
        <v>38960</v>
      </c>
      <c r="CF414" s="2">
        <v>38989</v>
      </c>
      <c r="CG414" s="2">
        <v>39021</v>
      </c>
      <c r="CH414" s="2">
        <v>39051</v>
      </c>
      <c r="CI414" s="2">
        <v>39080</v>
      </c>
      <c r="CJ414" s="2">
        <v>39113</v>
      </c>
      <c r="CK414" s="2">
        <v>39141</v>
      </c>
      <c r="CL414" s="2">
        <v>39171</v>
      </c>
      <c r="CM414" s="2">
        <v>39202</v>
      </c>
      <c r="CN414" s="2">
        <v>39233</v>
      </c>
      <c r="CO414" s="2">
        <v>39262</v>
      </c>
      <c r="CP414" s="2">
        <v>39294</v>
      </c>
      <c r="CQ414" s="2">
        <v>39325</v>
      </c>
      <c r="CR414" s="2">
        <v>39353</v>
      </c>
      <c r="CS414" s="2">
        <v>39386</v>
      </c>
      <c r="CT414" s="2">
        <v>39416</v>
      </c>
      <c r="CU414" s="2">
        <v>39447</v>
      </c>
      <c r="CV414" s="2">
        <v>39478</v>
      </c>
      <c r="CW414" s="2">
        <v>39507</v>
      </c>
      <c r="CX414" s="2">
        <v>39538</v>
      </c>
      <c r="CY414" s="2">
        <v>39568</v>
      </c>
      <c r="CZ414" s="2">
        <v>39598</v>
      </c>
      <c r="DA414" s="2">
        <v>39629</v>
      </c>
      <c r="DB414" s="2">
        <v>39660</v>
      </c>
      <c r="DC414" s="2">
        <v>39689</v>
      </c>
      <c r="DD414" s="2">
        <v>39721</v>
      </c>
      <c r="DE414" s="2">
        <v>39752</v>
      </c>
      <c r="DF414" s="2">
        <v>39780</v>
      </c>
      <c r="DG414" s="2">
        <v>39813</v>
      </c>
      <c r="DH414" s="2">
        <v>39843</v>
      </c>
      <c r="DI414" s="2">
        <v>39871</v>
      </c>
      <c r="DJ414" s="2">
        <v>39903</v>
      </c>
      <c r="DK414" s="2">
        <v>39933</v>
      </c>
      <c r="DL414" s="2">
        <v>39962</v>
      </c>
      <c r="DM414" s="2">
        <v>39994</v>
      </c>
      <c r="DN414" s="2">
        <v>40025</v>
      </c>
      <c r="DO414" s="2">
        <v>40056</v>
      </c>
      <c r="DP414" s="2">
        <v>40086</v>
      </c>
      <c r="DQ414" s="2">
        <v>40116</v>
      </c>
      <c r="DR414" s="2">
        <v>40147</v>
      </c>
      <c r="DS414" s="2">
        <v>40178</v>
      </c>
      <c r="DT414" s="2">
        <v>40207</v>
      </c>
      <c r="DU414" s="2">
        <v>40235</v>
      </c>
      <c r="DV414" s="2">
        <v>40268</v>
      </c>
      <c r="DW414" s="2">
        <v>40298</v>
      </c>
      <c r="DX414" s="2">
        <v>40329</v>
      </c>
      <c r="DY414" s="2">
        <v>40359</v>
      </c>
      <c r="DZ414" s="2">
        <v>40389</v>
      </c>
      <c r="EA414" s="2">
        <v>40421</v>
      </c>
      <c r="EB414" s="2">
        <v>40451</v>
      </c>
      <c r="EC414" s="2">
        <v>40480</v>
      </c>
      <c r="ED414" s="2">
        <v>40512</v>
      </c>
      <c r="EE414" s="2">
        <v>40543</v>
      </c>
      <c r="EF414" s="2">
        <v>40574</v>
      </c>
      <c r="EG414" s="2">
        <v>40602</v>
      </c>
      <c r="EH414" s="2">
        <v>40633</v>
      </c>
      <c r="EI414" s="2">
        <v>40662</v>
      </c>
      <c r="EJ414" s="2">
        <v>40694</v>
      </c>
      <c r="EK414" s="2">
        <v>40724</v>
      </c>
      <c r="EL414" s="2">
        <v>40753</v>
      </c>
      <c r="EM414" s="2">
        <v>40786</v>
      </c>
      <c r="EN414" s="2">
        <v>40816</v>
      </c>
      <c r="EO414" s="2">
        <v>40847</v>
      </c>
      <c r="EP414" s="2">
        <v>40877</v>
      </c>
      <c r="EQ414" s="2">
        <v>40907</v>
      </c>
      <c r="ER414" s="2">
        <v>40939</v>
      </c>
      <c r="ES414" s="2">
        <v>40968</v>
      </c>
      <c r="ET414" s="2">
        <v>40998</v>
      </c>
      <c r="EU414" s="2">
        <v>41029</v>
      </c>
      <c r="EV414" s="2">
        <v>41060</v>
      </c>
      <c r="EW414" s="2">
        <v>41089</v>
      </c>
      <c r="EX414" s="2">
        <v>41121</v>
      </c>
      <c r="EY414" s="2">
        <v>41152</v>
      </c>
      <c r="EZ414" s="2">
        <v>41180</v>
      </c>
      <c r="FA414" s="2">
        <v>41213</v>
      </c>
      <c r="FB414" s="2">
        <v>41243</v>
      </c>
      <c r="FC414" s="2">
        <v>41274</v>
      </c>
      <c r="FD414" s="2">
        <v>41305</v>
      </c>
      <c r="FE414" s="2">
        <v>41333</v>
      </c>
      <c r="FF414" s="2">
        <v>41362</v>
      </c>
      <c r="FG414" s="2">
        <v>41394</v>
      </c>
      <c r="FH414" s="2">
        <v>41425</v>
      </c>
      <c r="FI414" s="2">
        <v>41453</v>
      </c>
      <c r="FJ414" s="2">
        <v>41486</v>
      </c>
      <c r="FK414" s="2">
        <v>41516</v>
      </c>
      <c r="FL414" s="2">
        <v>41547</v>
      </c>
      <c r="FM414" s="2">
        <v>41578</v>
      </c>
      <c r="FN414" s="2">
        <v>41607</v>
      </c>
      <c r="FO414" s="2">
        <v>41639</v>
      </c>
      <c r="FP414" s="2">
        <v>41670</v>
      </c>
      <c r="FQ414" s="2">
        <v>41698</v>
      </c>
      <c r="FR414" s="2">
        <v>41729</v>
      </c>
      <c r="FS414" s="2">
        <v>41759</v>
      </c>
      <c r="FT414" s="2">
        <v>41789</v>
      </c>
      <c r="FU414" s="2">
        <v>41820</v>
      </c>
      <c r="FV414" s="2">
        <v>41851</v>
      </c>
      <c r="FW414" s="2">
        <v>41880</v>
      </c>
      <c r="FX414" s="2">
        <v>41912</v>
      </c>
      <c r="FY414" s="2">
        <v>41943</v>
      </c>
      <c r="FZ414" s="2">
        <v>41971</v>
      </c>
      <c r="GA414" s="2">
        <v>42004</v>
      </c>
      <c r="GB414" s="2">
        <v>42034</v>
      </c>
      <c r="GC414" s="2">
        <v>42062</v>
      </c>
      <c r="GD414" s="2">
        <v>42094</v>
      </c>
      <c r="GE414" s="2">
        <v>42124</v>
      </c>
      <c r="GF414" s="2">
        <v>42153</v>
      </c>
      <c r="GG414" s="2">
        <v>42185</v>
      </c>
      <c r="GH414" s="2">
        <v>42216</v>
      </c>
      <c r="GI414" s="2">
        <v>42247</v>
      </c>
      <c r="GJ414" s="2">
        <v>42277</v>
      </c>
      <c r="GK414" s="2">
        <v>42307</v>
      </c>
      <c r="GL414" s="2">
        <v>42338</v>
      </c>
      <c r="GM414" s="2">
        <v>42369</v>
      </c>
      <c r="GN414" s="2">
        <v>42398</v>
      </c>
      <c r="GO414" s="2">
        <v>42429</v>
      </c>
      <c r="GP414" s="2">
        <v>42460</v>
      </c>
      <c r="GQ414" s="2">
        <v>42489</v>
      </c>
      <c r="GR414" s="2">
        <v>42521</v>
      </c>
      <c r="GS414" s="2">
        <v>42551</v>
      </c>
      <c r="GT414" s="2">
        <v>42580</v>
      </c>
      <c r="GU414" s="2">
        <v>42613</v>
      </c>
      <c r="GV414" s="2">
        <v>42643</v>
      </c>
      <c r="GW414" s="2">
        <v>42674</v>
      </c>
      <c r="GX414" s="2">
        <v>42704</v>
      </c>
      <c r="GY414" s="2">
        <v>42734</v>
      </c>
      <c r="GZ414" s="2">
        <v>42766</v>
      </c>
      <c r="HA414" s="2">
        <v>42794</v>
      </c>
      <c r="HB414" s="2">
        <v>42825</v>
      </c>
      <c r="HC414" s="2">
        <v>42853</v>
      </c>
      <c r="HD414" s="2">
        <v>42886</v>
      </c>
      <c r="HE414" s="2">
        <v>42916</v>
      </c>
      <c r="HF414" s="2">
        <v>42947</v>
      </c>
      <c r="HG414" s="2">
        <v>42978</v>
      </c>
      <c r="HH414" s="2">
        <v>43007</v>
      </c>
      <c r="HI414" s="2">
        <v>43039</v>
      </c>
      <c r="HJ414" s="2">
        <v>43069</v>
      </c>
      <c r="HK414" s="2">
        <v>43098</v>
      </c>
      <c r="HL414" s="2">
        <v>43131</v>
      </c>
      <c r="HM414" s="2">
        <v>43159</v>
      </c>
      <c r="HN414" s="2">
        <v>43189</v>
      </c>
      <c r="HO414" s="2">
        <v>43220</v>
      </c>
      <c r="HP414" s="2">
        <v>43251</v>
      </c>
      <c r="HQ414" s="2">
        <v>43280</v>
      </c>
      <c r="HR414" s="2">
        <v>43312</v>
      </c>
      <c r="HS414" s="2">
        <v>43343</v>
      </c>
      <c r="HT414" s="2">
        <v>43371</v>
      </c>
      <c r="HU414" s="2">
        <v>43404</v>
      </c>
      <c r="HV414" s="2">
        <v>43434</v>
      </c>
      <c r="HW414" s="2">
        <v>43465</v>
      </c>
      <c r="HX414" s="2">
        <v>43496</v>
      </c>
      <c r="HY414" s="2">
        <v>43524</v>
      </c>
      <c r="HZ414" s="2">
        <v>43553</v>
      </c>
      <c r="IA414" s="2">
        <v>43585</v>
      </c>
      <c r="IB414" s="2">
        <v>43616</v>
      </c>
      <c r="IC414" s="2">
        <v>43644</v>
      </c>
      <c r="ID414" s="2">
        <v>43677</v>
      </c>
      <c r="IE414" s="2">
        <v>43707</v>
      </c>
      <c r="IF414" s="2">
        <v>43738</v>
      </c>
      <c r="IG414" s="2">
        <v>43769</v>
      </c>
      <c r="IH414" s="2">
        <v>43798</v>
      </c>
      <c r="II414" s="2">
        <v>43830</v>
      </c>
      <c r="IJ414" s="2">
        <v>43861</v>
      </c>
      <c r="IK414" s="2">
        <v>43889</v>
      </c>
      <c r="IL414" s="2">
        <v>43921</v>
      </c>
      <c r="IM414" s="2">
        <v>43951</v>
      </c>
      <c r="IN414" s="2">
        <v>43980</v>
      </c>
      <c r="IO414" s="2">
        <v>44012</v>
      </c>
      <c r="IP414" s="2">
        <v>44043</v>
      </c>
      <c r="IQ414" s="2">
        <v>44074</v>
      </c>
      <c r="IR414" s="2">
        <v>44104</v>
      </c>
      <c r="IS414" s="2">
        <v>44134</v>
      </c>
      <c r="IT414" s="2">
        <v>44165</v>
      </c>
      <c r="IU414" s="2">
        <v>44196</v>
      </c>
      <c r="IV414" s="2">
        <v>44225</v>
      </c>
      <c r="IW414" s="2">
        <v>44253</v>
      </c>
      <c r="IX414" s="2">
        <v>44286</v>
      </c>
      <c r="IY414" s="2">
        <v>44316</v>
      </c>
      <c r="IZ414" s="2">
        <v>44347</v>
      </c>
      <c r="JA414" s="2">
        <v>44377</v>
      </c>
      <c r="JB414" s="2">
        <v>44407</v>
      </c>
      <c r="JC414" s="2">
        <v>44439</v>
      </c>
      <c r="JD414" s="2">
        <v>44469</v>
      </c>
      <c r="JE414" s="2">
        <v>44498</v>
      </c>
      <c r="JF414" s="2">
        <v>44530</v>
      </c>
      <c r="JG414" s="2">
        <v>44561</v>
      </c>
      <c r="JH414" s="2">
        <v>44592</v>
      </c>
      <c r="JI414" s="2">
        <v>44620</v>
      </c>
      <c r="JJ414" s="2">
        <v>44651</v>
      </c>
      <c r="JK414" s="2">
        <v>44680</v>
      </c>
      <c r="JL414" s="2">
        <v>44712</v>
      </c>
      <c r="JM414" s="2">
        <v>44742</v>
      </c>
      <c r="JN414" s="2">
        <v>44771</v>
      </c>
      <c r="JO414" s="2">
        <v>44804</v>
      </c>
      <c r="JP414" s="2">
        <v>44834</v>
      </c>
      <c r="JQ414" s="2">
        <v>44865</v>
      </c>
    </row>
    <row r="415" spans="1:277" x14ac:dyDescent="0.25">
      <c r="A415" s="4"/>
      <c r="D415" s="3">
        <v>65807800</v>
      </c>
      <c r="E415">
        <v>77004000</v>
      </c>
      <c r="F415">
        <v>89743400</v>
      </c>
      <c r="G415">
        <v>56754200</v>
      </c>
      <c r="H415">
        <v>54476200</v>
      </c>
      <c r="I415">
        <v>64708600</v>
      </c>
      <c r="J415">
        <v>59674200</v>
      </c>
      <c r="K415">
        <v>57119200</v>
      </c>
      <c r="L415">
        <v>68700600</v>
      </c>
      <c r="M415">
        <v>98538600</v>
      </c>
      <c r="N415">
        <v>60415600</v>
      </c>
      <c r="O415">
        <v>72979200</v>
      </c>
      <c r="P415">
        <v>83549400</v>
      </c>
      <c r="Q415">
        <v>69621400</v>
      </c>
      <c r="R415">
        <v>100696200</v>
      </c>
      <c r="S415">
        <v>88148200</v>
      </c>
      <c r="T415">
        <v>80726600</v>
      </c>
      <c r="U415">
        <v>88345000</v>
      </c>
      <c r="V415">
        <v>90686400</v>
      </c>
      <c r="W415">
        <v>86354400</v>
      </c>
      <c r="X415">
        <v>104766600</v>
      </c>
      <c r="Y415">
        <v>139798600</v>
      </c>
      <c r="Z415">
        <v>116023600</v>
      </c>
      <c r="AA415">
        <v>86989200</v>
      </c>
      <c r="AB415">
        <v>97151000</v>
      </c>
      <c r="AC415">
        <v>86599000</v>
      </c>
      <c r="AD415">
        <v>85672200</v>
      </c>
      <c r="AE415">
        <v>91553000</v>
      </c>
      <c r="AF415">
        <v>92816000</v>
      </c>
      <c r="AG415">
        <v>91417000</v>
      </c>
      <c r="AH415">
        <v>165823000</v>
      </c>
      <c r="AI415">
        <v>112913200</v>
      </c>
      <c r="AJ415">
        <v>97533200</v>
      </c>
      <c r="AK415">
        <v>136569200</v>
      </c>
      <c r="AL415">
        <v>117106800</v>
      </c>
      <c r="AM415">
        <v>97073600</v>
      </c>
      <c r="AN415">
        <v>128982400</v>
      </c>
      <c r="AO415">
        <v>100558400</v>
      </c>
      <c r="AP415">
        <v>133119000</v>
      </c>
      <c r="AQ415">
        <v>108089400</v>
      </c>
      <c r="AR415">
        <v>136179200</v>
      </c>
      <c r="AS415">
        <v>102900600</v>
      </c>
      <c r="AT415">
        <v>93956200</v>
      </c>
      <c r="AU415">
        <v>81126400</v>
      </c>
      <c r="AV415">
        <v>88724600</v>
      </c>
      <c r="AW415">
        <v>96819200</v>
      </c>
      <c r="AX415">
        <v>70411000</v>
      </c>
      <c r="AY415">
        <v>97353400</v>
      </c>
      <c r="AZ415">
        <v>99173000</v>
      </c>
      <c r="BA415">
        <v>67994600</v>
      </c>
      <c r="BB415">
        <v>104803200</v>
      </c>
      <c r="BC415">
        <v>105164600</v>
      </c>
      <c r="BD415">
        <v>116838600</v>
      </c>
      <c r="BE415">
        <v>115294800</v>
      </c>
      <c r="BF415">
        <v>92936000</v>
      </c>
      <c r="BG415">
        <v>116750000</v>
      </c>
      <c r="BH415">
        <v>119765300</v>
      </c>
      <c r="BI415">
        <v>94146100</v>
      </c>
      <c r="BJ415">
        <v>94472000</v>
      </c>
      <c r="BK415">
        <v>95289800</v>
      </c>
      <c r="BL415">
        <v>86884300</v>
      </c>
      <c r="BM415">
        <v>89467200</v>
      </c>
      <c r="BN415">
        <v>137441500</v>
      </c>
      <c r="BO415">
        <v>165466700</v>
      </c>
      <c r="BP415">
        <v>130787300</v>
      </c>
      <c r="BQ415">
        <v>128967200</v>
      </c>
      <c r="BR415">
        <v>103155900</v>
      </c>
      <c r="BS415">
        <v>158095100</v>
      </c>
      <c r="BT415">
        <v>129886400</v>
      </c>
      <c r="BU415">
        <v>183158300</v>
      </c>
      <c r="BV415">
        <v>133736900</v>
      </c>
      <c r="BW415">
        <v>120927800</v>
      </c>
      <c r="BX415">
        <v>145755000</v>
      </c>
      <c r="BY415">
        <v>139277800</v>
      </c>
      <c r="BZ415">
        <v>145847100</v>
      </c>
      <c r="CA415">
        <v>106314900</v>
      </c>
      <c r="CB415">
        <v>148106100</v>
      </c>
      <c r="CC415">
        <v>153901400</v>
      </c>
      <c r="CD415">
        <v>131932600</v>
      </c>
      <c r="CE415">
        <v>122052000</v>
      </c>
      <c r="CF415">
        <v>131976000</v>
      </c>
      <c r="CG415">
        <v>129606300</v>
      </c>
      <c r="CH415">
        <v>125130600</v>
      </c>
      <c r="CI415">
        <v>100849500</v>
      </c>
      <c r="CJ415">
        <v>122381200</v>
      </c>
      <c r="CK415">
        <v>104908700</v>
      </c>
      <c r="CL415">
        <v>137904200</v>
      </c>
      <c r="CM415">
        <v>110495300</v>
      </c>
      <c r="CN415">
        <v>116954700</v>
      </c>
      <c r="CO415">
        <v>107632700</v>
      </c>
      <c r="CP415">
        <v>113084900</v>
      </c>
      <c r="CQ415">
        <v>123523100</v>
      </c>
      <c r="CR415">
        <v>83679500</v>
      </c>
      <c r="CS415">
        <v>92146800</v>
      </c>
      <c r="CT415">
        <v>101139800</v>
      </c>
      <c r="CU415">
        <v>71698600</v>
      </c>
      <c r="CV415">
        <v>119251400</v>
      </c>
      <c r="CW415">
        <v>112259500</v>
      </c>
      <c r="CX415">
        <v>103273700</v>
      </c>
      <c r="CY415">
        <v>82322600</v>
      </c>
      <c r="CZ415">
        <v>89345800</v>
      </c>
      <c r="DA415">
        <v>82376700</v>
      </c>
      <c r="DB415">
        <v>96437100</v>
      </c>
      <c r="DC415">
        <v>76562200</v>
      </c>
      <c r="DD415">
        <v>106809400</v>
      </c>
      <c r="DE415">
        <v>153692900</v>
      </c>
      <c r="DF415">
        <v>119721800</v>
      </c>
      <c r="DG415">
        <v>114918100</v>
      </c>
      <c r="DH415">
        <v>82080500</v>
      </c>
      <c r="DI415">
        <v>73967500</v>
      </c>
      <c r="DJ415">
        <v>104965400</v>
      </c>
      <c r="DK415">
        <v>74520900</v>
      </c>
      <c r="DL415">
        <v>72044500</v>
      </c>
      <c r="DM415">
        <v>81841800</v>
      </c>
      <c r="DN415">
        <v>67111500</v>
      </c>
      <c r="DO415">
        <v>55201900</v>
      </c>
      <c r="DP415">
        <v>63781100</v>
      </c>
      <c r="DQ415">
        <v>62893900</v>
      </c>
      <c r="DR415">
        <v>56324900</v>
      </c>
      <c r="DS415">
        <v>63178100</v>
      </c>
      <c r="DT415">
        <v>67868200</v>
      </c>
      <c r="DU415">
        <v>75451400</v>
      </c>
      <c r="DV415">
        <v>73755300</v>
      </c>
      <c r="DW415">
        <v>69349700</v>
      </c>
      <c r="DX415">
        <v>86064300</v>
      </c>
      <c r="DY415">
        <v>90482300</v>
      </c>
      <c r="DZ415">
        <v>69861400</v>
      </c>
      <c r="EA415">
        <v>58553300</v>
      </c>
      <c r="EB415">
        <v>52142301</v>
      </c>
      <c r="EC415">
        <v>52202552</v>
      </c>
      <c r="ED415">
        <v>60746408</v>
      </c>
      <c r="EE415">
        <v>54097837</v>
      </c>
      <c r="EF415">
        <v>48142164</v>
      </c>
      <c r="EG415">
        <v>49159181</v>
      </c>
      <c r="EH415">
        <v>63182106</v>
      </c>
      <c r="EI415">
        <v>38834683</v>
      </c>
      <c r="EJ415">
        <v>49147908</v>
      </c>
      <c r="EK415">
        <v>55977131</v>
      </c>
      <c r="EL415">
        <v>45565517</v>
      </c>
      <c r="EM415">
        <v>92974573</v>
      </c>
      <c r="EN415">
        <v>67611054</v>
      </c>
      <c r="EO415">
        <v>60690577</v>
      </c>
      <c r="EP415">
        <v>54670753</v>
      </c>
      <c r="EQ415">
        <v>50558646</v>
      </c>
      <c r="ER415">
        <v>44887265</v>
      </c>
      <c r="ES415">
        <v>35782718</v>
      </c>
      <c r="ET415">
        <v>44485237</v>
      </c>
      <c r="EU415">
        <v>33736415</v>
      </c>
      <c r="EV415">
        <v>46681623</v>
      </c>
      <c r="EW415">
        <v>44418519</v>
      </c>
      <c r="EX415">
        <v>38314535</v>
      </c>
      <c r="EY415">
        <v>36157903</v>
      </c>
      <c r="EZ415">
        <v>36992041</v>
      </c>
      <c r="FA415">
        <v>34157393</v>
      </c>
      <c r="FB415">
        <v>38881730</v>
      </c>
      <c r="FC415">
        <v>37576874</v>
      </c>
      <c r="FD415">
        <v>38304629</v>
      </c>
      <c r="FE415">
        <v>31347368</v>
      </c>
      <c r="FF415">
        <v>35826322</v>
      </c>
      <c r="FG415">
        <v>36778026</v>
      </c>
      <c r="FH415">
        <v>37019122</v>
      </c>
      <c r="FI415">
        <v>34791392</v>
      </c>
      <c r="FJ415">
        <v>32371766</v>
      </c>
      <c r="FK415">
        <v>27907283</v>
      </c>
      <c r="FL415">
        <v>33748233</v>
      </c>
      <c r="FM415">
        <v>39656378</v>
      </c>
      <c r="FN415">
        <v>31994696</v>
      </c>
      <c r="FO415">
        <v>37514296</v>
      </c>
      <c r="FP415">
        <v>36196510</v>
      </c>
      <c r="FQ415">
        <v>40381140</v>
      </c>
      <c r="FR415">
        <v>40309265</v>
      </c>
      <c r="FS415">
        <v>34899412</v>
      </c>
      <c r="FT415">
        <v>27638100</v>
      </c>
      <c r="FU415">
        <v>36040012</v>
      </c>
      <c r="FV415">
        <v>27255068</v>
      </c>
      <c r="FW415">
        <v>24187976</v>
      </c>
      <c r="FX415">
        <v>35851861</v>
      </c>
      <c r="FY415">
        <v>48792708</v>
      </c>
      <c r="FZ415">
        <v>38942265</v>
      </c>
      <c r="GA415">
        <v>65463468</v>
      </c>
      <c r="GB415">
        <v>56293044</v>
      </c>
      <c r="GC415">
        <v>37790406</v>
      </c>
      <c r="GD415">
        <v>47712091</v>
      </c>
      <c r="GE415">
        <v>38414306</v>
      </c>
      <c r="GF415">
        <v>38769228</v>
      </c>
      <c r="GG415">
        <v>49616820</v>
      </c>
      <c r="GH415">
        <v>53417961</v>
      </c>
      <c r="GI415">
        <v>82031447</v>
      </c>
      <c r="GJ415">
        <v>84393979</v>
      </c>
      <c r="GK415">
        <v>78494968</v>
      </c>
      <c r="GL415">
        <v>55791613</v>
      </c>
      <c r="GM415">
        <v>79515071</v>
      </c>
      <c r="GN415">
        <v>82261535</v>
      </c>
      <c r="GO415">
        <v>63727222</v>
      </c>
      <c r="GP415">
        <v>63385066</v>
      </c>
      <c r="GQ415">
        <v>46577290</v>
      </c>
      <c r="GR415">
        <v>41204558</v>
      </c>
      <c r="GS415">
        <v>49232980</v>
      </c>
      <c r="GT415">
        <v>45259426</v>
      </c>
      <c r="GU415">
        <v>40614340</v>
      </c>
      <c r="GV415">
        <v>49734771</v>
      </c>
      <c r="GW415">
        <v>40967362</v>
      </c>
      <c r="GX415">
        <v>55717789</v>
      </c>
      <c r="GY415">
        <v>46810122</v>
      </c>
      <c r="GZ415">
        <v>38734527</v>
      </c>
      <c r="HA415">
        <v>35201127</v>
      </c>
      <c r="HB415">
        <v>49543387</v>
      </c>
      <c r="HC415">
        <v>30752665</v>
      </c>
      <c r="HD415">
        <v>36985881</v>
      </c>
      <c r="HE415">
        <v>42026192</v>
      </c>
      <c r="HF415">
        <v>38060727</v>
      </c>
      <c r="HG415">
        <v>36425952</v>
      </c>
      <c r="HH415">
        <v>41207244</v>
      </c>
      <c r="HI415">
        <v>39570111</v>
      </c>
      <c r="HJ415">
        <v>33546210</v>
      </c>
      <c r="HK415">
        <v>39724164</v>
      </c>
      <c r="HL415">
        <v>42342180</v>
      </c>
      <c r="HM415">
        <v>49684527</v>
      </c>
      <c r="HN415">
        <v>46202605</v>
      </c>
      <c r="HO415">
        <v>38121135</v>
      </c>
      <c r="HP415">
        <v>43288487</v>
      </c>
      <c r="HQ415">
        <v>44129123</v>
      </c>
      <c r="HR415">
        <v>28343687</v>
      </c>
      <c r="HS415">
        <v>30924488</v>
      </c>
      <c r="HT415">
        <v>39318424</v>
      </c>
      <c r="HU415">
        <v>48142562</v>
      </c>
      <c r="HV415">
        <v>44714369</v>
      </c>
      <c r="HW415">
        <v>57752034</v>
      </c>
      <c r="HX415">
        <v>42373526</v>
      </c>
      <c r="HY415">
        <v>31476349</v>
      </c>
      <c r="HZ415">
        <v>37721731</v>
      </c>
      <c r="IA415">
        <v>45935480</v>
      </c>
      <c r="IB415">
        <v>45906362</v>
      </c>
      <c r="IC415">
        <v>38072826</v>
      </c>
      <c r="ID415">
        <v>27518350</v>
      </c>
      <c r="IE415">
        <v>39129822</v>
      </c>
      <c r="IF415">
        <v>39191441</v>
      </c>
      <c r="IG415">
        <v>37486138</v>
      </c>
      <c r="IH415">
        <v>40099821</v>
      </c>
      <c r="II415">
        <v>43659400</v>
      </c>
      <c r="IJ415">
        <v>44087913</v>
      </c>
      <c r="IK415">
        <v>46806872</v>
      </c>
      <c r="IL415">
        <v>127574512</v>
      </c>
      <c r="IM415">
        <v>67835696</v>
      </c>
      <c r="IN415">
        <v>49761996</v>
      </c>
      <c r="IO415">
        <v>57255521</v>
      </c>
      <c r="IP415">
        <v>42776440</v>
      </c>
      <c r="IQ415">
        <v>38245401</v>
      </c>
      <c r="IR415">
        <v>58524868</v>
      </c>
      <c r="IS415">
        <v>56385877</v>
      </c>
      <c r="IT415">
        <v>55597921</v>
      </c>
      <c r="IU415">
        <v>65946807</v>
      </c>
      <c r="IV415">
        <v>55609417</v>
      </c>
      <c r="IW415">
        <v>43833088</v>
      </c>
      <c r="IX415">
        <v>81383218</v>
      </c>
      <c r="IY415">
        <v>45096241</v>
      </c>
      <c r="IZ415">
        <v>51981823</v>
      </c>
      <c r="JA415">
        <v>63642360</v>
      </c>
      <c r="JB415">
        <v>47086155</v>
      </c>
      <c r="JC415">
        <v>47929411</v>
      </c>
      <c r="JD415">
        <v>53242638</v>
      </c>
      <c r="JE415">
        <v>51730294</v>
      </c>
      <c r="JF415">
        <v>55174828</v>
      </c>
      <c r="JG415">
        <v>58378580</v>
      </c>
      <c r="JH415">
        <v>67899259</v>
      </c>
      <c r="JI415">
        <v>59918632</v>
      </c>
      <c r="JJ415">
        <v>106905205</v>
      </c>
      <c r="JK415">
        <v>51081412</v>
      </c>
      <c r="JL415">
        <v>59207282</v>
      </c>
      <c r="JM415">
        <v>76201197</v>
      </c>
      <c r="JN415">
        <v>48596116</v>
      </c>
      <c r="JO415">
        <v>57976919</v>
      </c>
      <c r="JP415">
        <v>85505068</v>
      </c>
      <c r="JQ415">
        <v>50445719</v>
      </c>
    </row>
    <row r="416" spans="1:277" x14ac:dyDescent="0.25">
      <c r="A416" s="1" t="s">
        <v>209</v>
      </c>
      <c r="B416" t="s">
        <v>1157</v>
      </c>
      <c r="C416" t="s">
        <v>1199</v>
      </c>
      <c r="D416" s="2">
        <f>_xll.BDH(A416, "volume", B416, C416, "Direction", "H", "Period", "M","cols=274;rows=2")</f>
        <v>36556</v>
      </c>
      <c r="E416" s="2">
        <v>36585</v>
      </c>
      <c r="F416" s="2">
        <v>36616</v>
      </c>
      <c r="G416" s="2">
        <v>36644</v>
      </c>
      <c r="H416" s="2">
        <v>36677</v>
      </c>
      <c r="I416" s="2">
        <v>36707</v>
      </c>
      <c r="J416" s="2">
        <v>36738</v>
      </c>
      <c r="K416" s="2">
        <v>36769</v>
      </c>
      <c r="L416" s="2">
        <v>36798</v>
      </c>
      <c r="M416" s="2">
        <v>36830</v>
      </c>
      <c r="N416" s="2">
        <v>36860</v>
      </c>
      <c r="O416" s="2">
        <v>36889</v>
      </c>
      <c r="P416" s="2">
        <v>36922</v>
      </c>
      <c r="Q416" s="2">
        <v>36950</v>
      </c>
      <c r="R416" s="2">
        <v>36980</v>
      </c>
      <c r="S416" s="2">
        <v>37011</v>
      </c>
      <c r="T416" s="2">
        <v>37042</v>
      </c>
      <c r="U416" s="2">
        <v>37071</v>
      </c>
      <c r="V416" s="2">
        <v>37103</v>
      </c>
      <c r="W416" s="2">
        <v>37134</v>
      </c>
      <c r="X416" s="2">
        <v>37162</v>
      </c>
      <c r="Y416" s="2">
        <v>37195</v>
      </c>
      <c r="Z416" s="2">
        <v>37225</v>
      </c>
      <c r="AA416" s="2">
        <v>37256</v>
      </c>
      <c r="AB416" s="2">
        <v>37287</v>
      </c>
      <c r="AC416" s="2">
        <v>37315</v>
      </c>
      <c r="AD416" s="2">
        <v>37344</v>
      </c>
      <c r="AE416" s="2">
        <v>37376</v>
      </c>
      <c r="AF416" s="2">
        <v>37407</v>
      </c>
      <c r="AG416" s="2">
        <v>37435</v>
      </c>
      <c r="AH416" s="2">
        <v>37468</v>
      </c>
      <c r="AI416" s="2">
        <v>37498</v>
      </c>
      <c r="AJ416" s="2">
        <v>37529</v>
      </c>
      <c r="AK416" s="2">
        <v>37560</v>
      </c>
      <c r="AL416" s="2">
        <v>37589</v>
      </c>
      <c r="AM416" s="2">
        <v>37621</v>
      </c>
      <c r="AN416" s="2">
        <v>37652</v>
      </c>
      <c r="AO416" s="2">
        <v>37680</v>
      </c>
      <c r="AP416" s="2">
        <v>37711</v>
      </c>
      <c r="AQ416" s="2">
        <v>37741</v>
      </c>
      <c r="AR416" s="2">
        <v>37771</v>
      </c>
      <c r="AS416" s="2">
        <v>37802</v>
      </c>
      <c r="AT416" s="2">
        <v>37833</v>
      </c>
      <c r="AU416" s="2">
        <v>37862</v>
      </c>
      <c r="AV416" s="2">
        <v>37894</v>
      </c>
      <c r="AW416" s="2">
        <v>37925</v>
      </c>
      <c r="AX416" s="2">
        <v>37953</v>
      </c>
      <c r="AY416" s="2">
        <v>37986</v>
      </c>
      <c r="AZ416" s="2">
        <v>38016</v>
      </c>
      <c r="BA416" s="2">
        <v>38044</v>
      </c>
      <c r="BB416" s="2">
        <v>38077</v>
      </c>
      <c r="BC416" s="2">
        <v>38107</v>
      </c>
      <c r="BD416" s="2">
        <v>38138</v>
      </c>
      <c r="BE416" s="2">
        <v>38168</v>
      </c>
      <c r="BF416" s="2">
        <v>38198</v>
      </c>
      <c r="BG416" s="2">
        <v>38230</v>
      </c>
      <c r="BH416" s="2">
        <v>38260</v>
      </c>
      <c r="BI416" s="2">
        <v>38289</v>
      </c>
      <c r="BJ416" s="2">
        <v>38321</v>
      </c>
      <c r="BK416" s="2">
        <v>38352</v>
      </c>
      <c r="BL416" s="2">
        <v>38383</v>
      </c>
      <c r="BM416" s="2">
        <v>38411</v>
      </c>
      <c r="BN416" s="2">
        <v>38442</v>
      </c>
      <c r="BO416" s="2">
        <v>38471</v>
      </c>
      <c r="BP416" s="2">
        <v>38503</v>
      </c>
      <c r="BQ416" s="2">
        <v>38533</v>
      </c>
      <c r="BR416" s="2">
        <v>38562</v>
      </c>
      <c r="BS416" s="2">
        <v>38595</v>
      </c>
      <c r="BT416" s="2">
        <v>38625</v>
      </c>
      <c r="BU416" s="2">
        <v>38656</v>
      </c>
      <c r="BV416" s="2">
        <v>38686</v>
      </c>
      <c r="BW416" s="2">
        <v>38716</v>
      </c>
      <c r="BX416" s="2">
        <v>38748</v>
      </c>
      <c r="BY416" s="2">
        <v>38776</v>
      </c>
      <c r="BZ416" s="2">
        <v>38807</v>
      </c>
      <c r="CA416" s="2">
        <v>38835</v>
      </c>
      <c r="CB416" s="2">
        <v>38868</v>
      </c>
      <c r="CC416" s="2">
        <v>38898</v>
      </c>
      <c r="CD416" s="2">
        <v>38929</v>
      </c>
      <c r="CE416" s="2">
        <v>38960</v>
      </c>
      <c r="CF416" s="2">
        <v>38989</v>
      </c>
      <c r="CG416" s="2">
        <v>39021</v>
      </c>
      <c r="CH416" s="2">
        <v>39051</v>
      </c>
      <c r="CI416" s="2">
        <v>39080</v>
      </c>
      <c r="CJ416" s="2">
        <v>39113</v>
      </c>
      <c r="CK416" s="2">
        <v>39141</v>
      </c>
      <c r="CL416" s="2">
        <v>39171</v>
      </c>
      <c r="CM416" s="2">
        <v>39202</v>
      </c>
      <c r="CN416" s="2">
        <v>39233</v>
      </c>
      <c r="CO416" s="2">
        <v>39262</v>
      </c>
      <c r="CP416" s="2">
        <v>39294</v>
      </c>
      <c r="CQ416" s="2">
        <v>39325</v>
      </c>
      <c r="CR416" s="2">
        <v>39353</v>
      </c>
      <c r="CS416" s="2">
        <v>39386</v>
      </c>
      <c r="CT416" s="2">
        <v>39416</v>
      </c>
      <c r="CU416" s="2">
        <v>39447</v>
      </c>
      <c r="CV416" s="2">
        <v>39478</v>
      </c>
      <c r="CW416" s="2">
        <v>39507</v>
      </c>
      <c r="CX416" s="2">
        <v>39538</v>
      </c>
      <c r="CY416" s="2">
        <v>39568</v>
      </c>
      <c r="CZ416" s="2">
        <v>39598</v>
      </c>
      <c r="DA416" s="2">
        <v>39629</v>
      </c>
      <c r="DB416" s="2">
        <v>39660</v>
      </c>
      <c r="DC416" s="2">
        <v>39689</v>
      </c>
      <c r="DD416" s="2">
        <v>39721</v>
      </c>
      <c r="DE416" s="2">
        <v>39752</v>
      </c>
      <c r="DF416" s="2">
        <v>39780</v>
      </c>
      <c r="DG416" s="2">
        <v>39813</v>
      </c>
      <c r="DH416" s="2">
        <v>39843</v>
      </c>
      <c r="DI416" s="2">
        <v>39871</v>
      </c>
      <c r="DJ416" s="2">
        <v>39903</v>
      </c>
      <c r="DK416" s="2">
        <v>39933</v>
      </c>
      <c r="DL416" s="2">
        <v>39962</v>
      </c>
      <c r="DM416" s="2">
        <v>39994</v>
      </c>
      <c r="DN416" s="2">
        <v>40025</v>
      </c>
      <c r="DO416" s="2">
        <v>40056</v>
      </c>
      <c r="DP416" s="2">
        <v>40086</v>
      </c>
      <c r="DQ416" s="2">
        <v>40116</v>
      </c>
      <c r="DR416" s="2">
        <v>40147</v>
      </c>
      <c r="DS416" s="2">
        <v>40178</v>
      </c>
      <c r="DT416" s="2">
        <v>40207</v>
      </c>
      <c r="DU416" s="2">
        <v>40235</v>
      </c>
      <c r="DV416" s="2">
        <v>40268</v>
      </c>
      <c r="DW416" s="2">
        <v>40298</v>
      </c>
      <c r="DX416" s="2">
        <v>40329</v>
      </c>
      <c r="DY416" s="2">
        <v>40359</v>
      </c>
      <c r="DZ416" s="2">
        <v>40389</v>
      </c>
      <c r="EA416" s="2">
        <v>40421</v>
      </c>
      <c r="EB416" s="2">
        <v>40451</v>
      </c>
      <c r="EC416" s="2">
        <v>40480</v>
      </c>
      <c r="ED416" s="2">
        <v>40512</v>
      </c>
      <c r="EE416" s="2">
        <v>40543</v>
      </c>
      <c r="EF416" s="2">
        <v>40574</v>
      </c>
      <c r="EG416" s="2">
        <v>40602</v>
      </c>
      <c r="EH416" s="2">
        <v>40633</v>
      </c>
      <c r="EI416" s="2">
        <v>40662</v>
      </c>
      <c r="EJ416" s="2">
        <v>40694</v>
      </c>
      <c r="EK416" s="2">
        <v>40724</v>
      </c>
      <c r="EL416" s="2">
        <v>40753</v>
      </c>
      <c r="EM416" s="2">
        <v>40786</v>
      </c>
      <c r="EN416" s="2">
        <v>40816</v>
      </c>
      <c r="EO416" s="2">
        <v>40847</v>
      </c>
      <c r="EP416" s="2">
        <v>40877</v>
      </c>
      <c r="EQ416" s="2">
        <v>40907</v>
      </c>
      <c r="ER416" s="2">
        <v>40939</v>
      </c>
      <c r="ES416" s="2">
        <v>40968</v>
      </c>
      <c r="ET416" s="2">
        <v>40998</v>
      </c>
      <c r="EU416" s="2">
        <v>41029</v>
      </c>
      <c r="EV416" s="2">
        <v>41060</v>
      </c>
      <c r="EW416" s="2">
        <v>41089</v>
      </c>
      <c r="EX416" s="2">
        <v>41121</v>
      </c>
      <c r="EY416" s="2">
        <v>41152</v>
      </c>
      <c r="EZ416" s="2">
        <v>41180</v>
      </c>
      <c r="FA416" s="2">
        <v>41213</v>
      </c>
      <c r="FB416" s="2">
        <v>41243</v>
      </c>
      <c r="FC416" s="2">
        <v>41274</v>
      </c>
      <c r="FD416" s="2">
        <v>41305</v>
      </c>
      <c r="FE416" s="2">
        <v>41333</v>
      </c>
      <c r="FF416" s="2">
        <v>41362</v>
      </c>
      <c r="FG416" s="2">
        <v>41394</v>
      </c>
      <c r="FH416" s="2">
        <v>41425</v>
      </c>
      <c r="FI416" s="2">
        <v>41453</v>
      </c>
      <c r="FJ416" s="2">
        <v>41486</v>
      </c>
      <c r="FK416" s="2">
        <v>41516</v>
      </c>
      <c r="FL416" s="2">
        <v>41547</v>
      </c>
      <c r="FM416" s="2">
        <v>41578</v>
      </c>
      <c r="FN416" s="2">
        <v>41607</v>
      </c>
      <c r="FO416" s="2">
        <v>41639</v>
      </c>
      <c r="FP416" s="2">
        <v>41670</v>
      </c>
      <c r="FQ416" s="2">
        <v>41698</v>
      </c>
      <c r="FR416" s="2">
        <v>41729</v>
      </c>
      <c r="FS416" s="2">
        <v>41759</v>
      </c>
      <c r="FT416" s="2">
        <v>41789</v>
      </c>
      <c r="FU416" s="2">
        <v>41820</v>
      </c>
      <c r="FV416" s="2">
        <v>41851</v>
      </c>
      <c r="FW416" s="2">
        <v>41880</v>
      </c>
      <c r="FX416" s="2">
        <v>41912</v>
      </c>
      <c r="FY416" s="2">
        <v>41943</v>
      </c>
      <c r="FZ416" s="2">
        <v>41971</v>
      </c>
      <c r="GA416" s="2">
        <v>42004</v>
      </c>
      <c r="GB416" s="2">
        <v>42034</v>
      </c>
      <c r="GC416" s="2">
        <v>42062</v>
      </c>
      <c r="GD416" s="2">
        <v>42094</v>
      </c>
      <c r="GE416" s="2">
        <v>42124</v>
      </c>
      <c r="GF416" s="2">
        <v>42153</v>
      </c>
      <c r="GG416" s="2">
        <v>42185</v>
      </c>
      <c r="GH416" s="2">
        <v>42216</v>
      </c>
      <c r="GI416" s="2">
        <v>42247</v>
      </c>
      <c r="GJ416" s="2">
        <v>42277</v>
      </c>
      <c r="GK416" s="2">
        <v>42307</v>
      </c>
      <c r="GL416" s="2">
        <v>42338</v>
      </c>
      <c r="GM416" s="2">
        <v>42369</v>
      </c>
      <c r="GN416" s="2">
        <v>42398</v>
      </c>
      <c r="GO416" s="2">
        <v>42429</v>
      </c>
      <c r="GP416" s="2">
        <v>42460</v>
      </c>
      <c r="GQ416" s="2">
        <v>42489</v>
      </c>
      <c r="GR416" s="2">
        <v>42521</v>
      </c>
      <c r="GS416" s="2">
        <v>42551</v>
      </c>
      <c r="GT416" s="2">
        <v>42580</v>
      </c>
      <c r="GU416" s="2">
        <v>42613</v>
      </c>
      <c r="GV416" s="2">
        <v>42643</v>
      </c>
      <c r="GW416" s="2">
        <v>42674</v>
      </c>
      <c r="GX416" s="2">
        <v>42704</v>
      </c>
      <c r="GY416" s="2">
        <v>42734</v>
      </c>
      <c r="GZ416" s="2">
        <v>42766</v>
      </c>
      <c r="HA416" s="2">
        <v>42794</v>
      </c>
      <c r="HB416" s="2">
        <v>42825</v>
      </c>
      <c r="HC416" s="2">
        <v>42853</v>
      </c>
      <c r="HD416" s="2">
        <v>42886</v>
      </c>
      <c r="HE416" s="2">
        <v>42916</v>
      </c>
      <c r="HF416" s="2">
        <v>42947</v>
      </c>
      <c r="HG416" s="2">
        <v>42978</v>
      </c>
      <c r="HH416" s="2">
        <v>43007</v>
      </c>
      <c r="HI416" s="2">
        <v>43039</v>
      </c>
      <c r="HJ416" s="2">
        <v>43069</v>
      </c>
      <c r="HK416" s="2">
        <v>43098</v>
      </c>
      <c r="HL416" s="2">
        <v>43131</v>
      </c>
      <c r="HM416" s="2">
        <v>43159</v>
      </c>
      <c r="HN416" s="2">
        <v>43189</v>
      </c>
      <c r="HO416" s="2">
        <v>43220</v>
      </c>
      <c r="HP416" s="2">
        <v>43251</v>
      </c>
      <c r="HQ416" s="2">
        <v>43280</v>
      </c>
      <c r="HR416" s="2">
        <v>43312</v>
      </c>
      <c r="HS416" s="2">
        <v>43343</v>
      </c>
      <c r="HT416" s="2">
        <v>43371</v>
      </c>
      <c r="HU416" s="2">
        <v>43404</v>
      </c>
      <c r="HV416" s="2">
        <v>43434</v>
      </c>
      <c r="HW416" s="2">
        <v>43465</v>
      </c>
      <c r="HX416" s="2">
        <v>43496</v>
      </c>
      <c r="HY416" s="2">
        <v>43524</v>
      </c>
      <c r="HZ416" s="2">
        <v>43553</v>
      </c>
      <c r="IA416" s="2">
        <v>43585</v>
      </c>
      <c r="IB416" s="2">
        <v>43616</v>
      </c>
      <c r="IC416" s="2">
        <v>43644</v>
      </c>
      <c r="ID416" s="2">
        <v>43677</v>
      </c>
      <c r="IE416" s="2">
        <v>43707</v>
      </c>
      <c r="IF416" s="2">
        <v>43738</v>
      </c>
      <c r="IG416" s="2">
        <v>43769</v>
      </c>
      <c r="IH416" s="2">
        <v>43798</v>
      </c>
      <c r="II416" s="2">
        <v>43830</v>
      </c>
      <c r="IJ416" s="2">
        <v>43861</v>
      </c>
      <c r="IK416" s="2">
        <v>43889</v>
      </c>
      <c r="IL416" s="2">
        <v>43921</v>
      </c>
      <c r="IM416" s="2">
        <v>43951</v>
      </c>
      <c r="IN416" s="2">
        <v>43980</v>
      </c>
      <c r="IO416" s="2">
        <v>44012</v>
      </c>
      <c r="IP416" s="2">
        <v>44043</v>
      </c>
      <c r="IQ416" s="2">
        <v>44074</v>
      </c>
      <c r="IR416" s="2">
        <v>44104</v>
      </c>
      <c r="IS416" s="2">
        <v>44134</v>
      </c>
      <c r="IT416" s="2">
        <v>44165</v>
      </c>
      <c r="IU416" s="2">
        <v>44196</v>
      </c>
      <c r="IV416" s="2">
        <v>44225</v>
      </c>
      <c r="IW416" s="2">
        <v>44253</v>
      </c>
      <c r="IX416" s="2">
        <v>44286</v>
      </c>
      <c r="IY416" s="2">
        <v>44316</v>
      </c>
      <c r="IZ416" s="2">
        <v>44347</v>
      </c>
      <c r="JA416" s="2">
        <v>44377</v>
      </c>
      <c r="JB416" s="2">
        <v>44407</v>
      </c>
      <c r="JC416" s="2">
        <v>44439</v>
      </c>
      <c r="JD416" s="2">
        <v>44469</v>
      </c>
      <c r="JE416" s="2">
        <v>44498</v>
      </c>
      <c r="JF416" s="2">
        <v>44530</v>
      </c>
      <c r="JG416" s="2">
        <v>44561</v>
      </c>
      <c r="JH416" s="2">
        <v>44592</v>
      </c>
      <c r="JI416" s="2">
        <v>44620</v>
      </c>
      <c r="JJ416" s="2">
        <v>44651</v>
      </c>
      <c r="JK416" s="2">
        <v>44680</v>
      </c>
      <c r="JL416" s="2">
        <v>44712</v>
      </c>
      <c r="JM416" s="2">
        <v>44742</v>
      </c>
      <c r="JN416" s="2">
        <v>44771</v>
      </c>
      <c r="JO416" s="2">
        <v>44804</v>
      </c>
      <c r="JP416" s="2">
        <v>44834</v>
      </c>
      <c r="JQ416" s="2">
        <v>44865</v>
      </c>
    </row>
    <row r="417" spans="1:277" x14ac:dyDescent="0.25">
      <c r="A417" s="4"/>
      <c r="D417" s="3">
        <v>53371000</v>
      </c>
      <c r="E417">
        <v>39653600</v>
      </c>
      <c r="F417">
        <v>33391800</v>
      </c>
      <c r="G417">
        <v>25348000</v>
      </c>
      <c r="H417">
        <v>23377000</v>
      </c>
      <c r="I417">
        <v>32574600</v>
      </c>
      <c r="J417">
        <v>22426400</v>
      </c>
      <c r="K417">
        <v>26464400</v>
      </c>
      <c r="L417">
        <v>28078800</v>
      </c>
      <c r="M417">
        <v>34385000</v>
      </c>
      <c r="N417">
        <v>29440200</v>
      </c>
      <c r="O417">
        <v>27178400</v>
      </c>
      <c r="P417">
        <v>49642200</v>
      </c>
      <c r="Q417">
        <v>29496200</v>
      </c>
      <c r="R417">
        <v>42332800</v>
      </c>
      <c r="S417">
        <v>46578200</v>
      </c>
      <c r="T417">
        <v>31353000</v>
      </c>
      <c r="U417">
        <v>32801600</v>
      </c>
      <c r="V417">
        <v>34008200</v>
      </c>
      <c r="W417">
        <v>23731000</v>
      </c>
      <c r="X417">
        <v>47873600</v>
      </c>
      <c r="Y417">
        <v>33097200</v>
      </c>
      <c r="Z417">
        <v>37188000</v>
      </c>
      <c r="AA417">
        <v>43009400</v>
      </c>
      <c r="AB417">
        <v>34229200</v>
      </c>
      <c r="AC417">
        <v>30004800</v>
      </c>
      <c r="AD417">
        <v>55689000</v>
      </c>
      <c r="AE417">
        <v>38929000</v>
      </c>
      <c r="AF417">
        <v>59346000</v>
      </c>
      <c r="AG417">
        <v>41674000</v>
      </c>
      <c r="AH417">
        <v>86040400</v>
      </c>
      <c r="AI417">
        <v>45766400</v>
      </c>
      <c r="AJ417">
        <v>70563800</v>
      </c>
      <c r="AK417">
        <v>190737200</v>
      </c>
      <c r="AL417">
        <v>60198800</v>
      </c>
      <c r="AM417">
        <v>48575600</v>
      </c>
      <c r="AN417">
        <v>56817600</v>
      </c>
      <c r="AO417">
        <v>46851000</v>
      </c>
      <c r="AP417">
        <v>51124400</v>
      </c>
      <c r="AQ417">
        <v>48456000</v>
      </c>
      <c r="AR417">
        <v>57487400</v>
      </c>
      <c r="AS417">
        <v>44165200</v>
      </c>
      <c r="AT417">
        <v>43953200</v>
      </c>
      <c r="AU417">
        <v>32353800</v>
      </c>
      <c r="AV417">
        <v>38377200</v>
      </c>
      <c r="AW417">
        <v>36329400</v>
      </c>
      <c r="AX417">
        <v>28928800</v>
      </c>
      <c r="AY417">
        <v>47331800</v>
      </c>
      <c r="AZ417">
        <v>46302000</v>
      </c>
      <c r="BA417">
        <v>36505200</v>
      </c>
      <c r="BB417">
        <v>42861200</v>
      </c>
      <c r="BC417">
        <v>44298400</v>
      </c>
      <c r="BD417">
        <v>42264400</v>
      </c>
      <c r="BE417">
        <v>34991400</v>
      </c>
      <c r="BF417">
        <v>34999400</v>
      </c>
      <c r="BG417">
        <v>30887600</v>
      </c>
      <c r="BH417">
        <v>48699400</v>
      </c>
      <c r="BI417">
        <v>46350800</v>
      </c>
      <c r="BJ417">
        <v>47395600</v>
      </c>
      <c r="BK417">
        <v>53307800</v>
      </c>
      <c r="BL417">
        <v>45349600</v>
      </c>
      <c r="BM417">
        <v>46702600</v>
      </c>
      <c r="BN417">
        <v>58945000</v>
      </c>
      <c r="BO417">
        <v>49474800</v>
      </c>
      <c r="BP417">
        <v>61537600</v>
      </c>
      <c r="BQ417">
        <v>34961000</v>
      </c>
      <c r="BR417">
        <v>30292400</v>
      </c>
      <c r="BS417">
        <v>55805200</v>
      </c>
      <c r="BT417">
        <v>61152800</v>
      </c>
      <c r="BU417">
        <v>74613400</v>
      </c>
      <c r="BV417">
        <v>50103000</v>
      </c>
      <c r="BW417">
        <v>45126400</v>
      </c>
      <c r="BX417">
        <v>51855800</v>
      </c>
      <c r="BY417">
        <v>42149000</v>
      </c>
      <c r="BZ417">
        <v>49036200</v>
      </c>
      <c r="CA417">
        <v>48211200</v>
      </c>
      <c r="CB417">
        <v>51320800</v>
      </c>
      <c r="CC417">
        <v>47301800</v>
      </c>
      <c r="CD417">
        <v>43249000</v>
      </c>
      <c r="CE417">
        <v>38485800</v>
      </c>
      <c r="CF417">
        <v>38460400</v>
      </c>
      <c r="CG417">
        <v>36504400</v>
      </c>
      <c r="CH417">
        <v>51260200</v>
      </c>
      <c r="CI417">
        <v>37740000</v>
      </c>
      <c r="CJ417">
        <v>49199400</v>
      </c>
      <c r="CK417">
        <v>58632400</v>
      </c>
      <c r="CL417">
        <v>50958600</v>
      </c>
      <c r="CM417">
        <v>41470600</v>
      </c>
      <c r="CN417">
        <v>44667400</v>
      </c>
      <c r="CO417">
        <v>73016600</v>
      </c>
      <c r="CP417">
        <v>62936400</v>
      </c>
      <c r="CQ417">
        <v>109078800</v>
      </c>
      <c r="CR417">
        <v>42603800</v>
      </c>
      <c r="CS417">
        <v>29738400</v>
      </c>
      <c r="CT417">
        <v>31221300</v>
      </c>
      <c r="CU417">
        <v>21987000</v>
      </c>
      <c r="CV417">
        <v>32198500</v>
      </c>
      <c r="CW417">
        <v>23534700</v>
      </c>
      <c r="CX417">
        <v>30422800</v>
      </c>
      <c r="CY417">
        <v>19362400</v>
      </c>
      <c r="CZ417">
        <v>15910700</v>
      </c>
      <c r="DA417">
        <v>21079700</v>
      </c>
      <c r="DB417">
        <v>20781900</v>
      </c>
      <c r="DC417">
        <v>13606200</v>
      </c>
      <c r="DD417">
        <v>22716000</v>
      </c>
      <c r="DE417">
        <v>35965000</v>
      </c>
      <c r="DF417">
        <v>22049200</v>
      </c>
      <c r="DG417">
        <v>22366800</v>
      </c>
      <c r="DH417">
        <v>17982600</v>
      </c>
      <c r="DI417">
        <v>23515400</v>
      </c>
      <c r="DJ417">
        <v>27405000</v>
      </c>
      <c r="DK417">
        <v>23464500</v>
      </c>
      <c r="DL417">
        <v>17868900</v>
      </c>
      <c r="DM417">
        <v>19554500</v>
      </c>
      <c r="DN417">
        <v>19870000</v>
      </c>
      <c r="DO417">
        <v>16427900</v>
      </c>
      <c r="DP417">
        <v>23203200</v>
      </c>
      <c r="DQ417">
        <v>21851800</v>
      </c>
      <c r="DR417">
        <v>21131300</v>
      </c>
      <c r="DS417">
        <v>16761000</v>
      </c>
      <c r="DT417">
        <v>14144900</v>
      </c>
      <c r="DU417">
        <v>17897900</v>
      </c>
      <c r="DV417">
        <v>29223100</v>
      </c>
      <c r="DW417">
        <v>23753000</v>
      </c>
      <c r="DX417">
        <v>22528400</v>
      </c>
      <c r="DY417">
        <v>24080800</v>
      </c>
      <c r="DZ417">
        <v>20428900</v>
      </c>
      <c r="EA417">
        <v>29192600</v>
      </c>
      <c r="EB417">
        <v>20044091</v>
      </c>
      <c r="EC417">
        <v>16357951</v>
      </c>
      <c r="ED417">
        <v>16186534</v>
      </c>
      <c r="EE417">
        <v>16637672</v>
      </c>
      <c r="EF417">
        <v>14071089</v>
      </c>
      <c r="EG417">
        <v>14854145</v>
      </c>
      <c r="EH417">
        <v>22375200</v>
      </c>
      <c r="EI417">
        <v>14813002</v>
      </c>
      <c r="EJ417">
        <v>15056419</v>
      </c>
      <c r="EK417">
        <v>18823016</v>
      </c>
      <c r="EL417">
        <v>11757707</v>
      </c>
      <c r="EM417">
        <v>30629611</v>
      </c>
      <c r="EN417">
        <v>20514085</v>
      </c>
      <c r="EO417">
        <v>18203834</v>
      </c>
      <c r="EP417">
        <v>14970849</v>
      </c>
      <c r="EQ417">
        <v>17208936</v>
      </c>
      <c r="ER417">
        <v>16903579</v>
      </c>
      <c r="ES417">
        <v>12985435</v>
      </c>
      <c r="ET417">
        <v>12360136</v>
      </c>
      <c r="EU417">
        <v>13093535</v>
      </c>
      <c r="EV417">
        <v>11391932</v>
      </c>
      <c r="EW417">
        <v>12989128</v>
      </c>
      <c r="EX417">
        <v>9699800</v>
      </c>
      <c r="EY417">
        <v>10223429</v>
      </c>
      <c r="EZ417">
        <v>10253786</v>
      </c>
      <c r="FA417">
        <v>11189251</v>
      </c>
      <c r="FB417">
        <v>14871173</v>
      </c>
      <c r="FC417">
        <v>12057772</v>
      </c>
      <c r="FD417">
        <v>11402877</v>
      </c>
      <c r="FE417">
        <v>10399876</v>
      </c>
      <c r="FF417">
        <v>12031296</v>
      </c>
      <c r="FG417">
        <v>10704847</v>
      </c>
      <c r="FH417">
        <v>12890587</v>
      </c>
      <c r="FI417">
        <v>18944900</v>
      </c>
      <c r="FJ417">
        <v>12199627</v>
      </c>
      <c r="FK417">
        <v>14957017</v>
      </c>
      <c r="FL417">
        <v>15422062</v>
      </c>
      <c r="FM417">
        <v>13813669</v>
      </c>
      <c r="FN417">
        <v>14267128</v>
      </c>
      <c r="FO417">
        <v>12915336</v>
      </c>
      <c r="FP417">
        <v>14259437</v>
      </c>
      <c r="FQ417">
        <v>12637005</v>
      </c>
      <c r="FR417">
        <v>15592410</v>
      </c>
      <c r="FS417">
        <v>13609444</v>
      </c>
      <c r="FT417">
        <v>11577652</v>
      </c>
      <c r="FU417">
        <v>17809773</v>
      </c>
      <c r="FV417">
        <v>12370310</v>
      </c>
      <c r="FW417">
        <v>11235763</v>
      </c>
      <c r="FX417">
        <v>12737464</v>
      </c>
      <c r="FY417">
        <v>18216467</v>
      </c>
      <c r="FZ417">
        <v>12352206</v>
      </c>
      <c r="GA417">
        <v>15929799</v>
      </c>
      <c r="GB417">
        <v>11575029</v>
      </c>
      <c r="GC417">
        <v>13649322</v>
      </c>
      <c r="GD417">
        <v>19187103</v>
      </c>
      <c r="GE417">
        <v>13192534</v>
      </c>
      <c r="GF417">
        <v>13635443</v>
      </c>
      <c r="GG417">
        <v>18910181</v>
      </c>
      <c r="GH417">
        <v>15479852</v>
      </c>
      <c r="GI417">
        <v>22698239</v>
      </c>
      <c r="GJ417">
        <v>19687202</v>
      </c>
      <c r="GK417">
        <v>17956403</v>
      </c>
      <c r="GL417">
        <v>15260765</v>
      </c>
      <c r="GM417">
        <v>19476023</v>
      </c>
      <c r="GN417">
        <v>21437768</v>
      </c>
      <c r="GO417">
        <v>25084357</v>
      </c>
      <c r="GP417">
        <v>20217268</v>
      </c>
      <c r="GQ417">
        <v>17596372</v>
      </c>
      <c r="GR417">
        <v>16459635</v>
      </c>
      <c r="GS417">
        <v>24025254</v>
      </c>
      <c r="GT417">
        <v>15012898</v>
      </c>
      <c r="GU417">
        <v>22052129</v>
      </c>
      <c r="GV417">
        <v>19323835</v>
      </c>
      <c r="GW417">
        <v>15507387</v>
      </c>
      <c r="GX417">
        <v>21997163</v>
      </c>
      <c r="GY417">
        <v>20587349</v>
      </c>
      <c r="GZ417">
        <v>14179760</v>
      </c>
      <c r="HA417">
        <v>18454800</v>
      </c>
      <c r="HB417">
        <v>20268199</v>
      </c>
      <c r="HC417">
        <v>12852087</v>
      </c>
      <c r="HD417">
        <v>14022853</v>
      </c>
      <c r="HE417">
        <v>21673629</v>
      </c>
      <c r="HF417">
        <v>12841309</v>
      </c>
      <c r="HG417">
        <v>14495979</v>
      </c>
      <c r="HH417">
        <v>16876233</v>
      </c>
      <c r="HI417">
        <v>13859581</v>
      </c>
      <c r="HJ417">
        <v>12639502</v>
      </c>
      <c r="HK417">
        <v>15740018</v>
      </c>
      <c r="HL417">
        <v>28077672</v>
      </c>
      <c r="HM417">
        <v>21656652</v>
      </c>
      <c r="HN417">
        <v>30393344</v>
      </c>
      <c r="HO417">
        <v>30131683</v>
      </c>
      <c r="HP417">
        <v>24271275</v>
      </c>
      <c r="HQ417">
        <v>28351167</v>
      </c>
      <c r="HR417">
        <v>22040067</v>
      </c>
      <c r="HS417">
        <v>15980670</v>
      </c>
      <c r="HT417">
        <v>17909304</v>
      </c>
      <c r="HU417">
        <v>20233016</v>
      </c>
      <c r="HV417">
        <v>20401538</v>
      </c>
      <c r="HW417">
        <v>42634748</v>
      </c>
      <c r="HX417">
        <v>36811628</v>
      </c>
      <c r="HY417">
        <v>23708584</v>
      </c>
      <c r="HZ417">
        <v>34992271</v>
      </c>
      <c r="IA417">
        <v>18937232</v>
      </c>
      <c r="IB417">
        <v>20570981</v>
      </c>
      <c r="IC417">
        <v>26489377</v>
      </c>
      <c r="ID417">
        <v>18656993</v>
      </c>
      <c r="IE417">
        <v>22288060</v>
      </c>
      <c r="IF417">
        <v>23341700</v>
      </c>
      <c r="IG417">
        <v>19653988</v>
      </c>
      <c r="IH417">
        <v>17399668</v>
      </c>
      <c r="II417">
        <v>24550874</v>
      </c>
      <c r="IJ417">
        <v>17852520</v>
      </c>
      <c r="IK417">
        <v>18899357</v>
      </c>
      <c r="IL417">
        <v>41117961</v>
      </c>
      <c r="IM417">
        <v>18567602</v>
      </c>
      <c r="IN417">
        <v>18895902</v>
      </c>
      <c r="IO417">
        <v>25850253</v>
      </c>
      <c r="IP417">
        <v>24295978</v>
      </c>
      <c r="IQ417">
        <v>16384040</v>
      </c>
      <c r="IR417">
        <v>25077255</v>
      </c>
      <c r="IS417">
        <v>19432894</v>
      </c>
      <c r="IT417">
        <v>23277853</v>
      </c>
      <c r="IU417">
        <v>35157707</v>
      </c>
      <c r="IV417">
        <v>18427644</v>
      </c>
      <c r="IW417">
        <v>17462035</v>
      </c>
      <c r="IX417">
        <v>26903494</v>
      </c>
      <c r="IY417">
        <v>18953924</v>
      </c>
      <c r="IZ417">
        <v>23100870</v>
      </c>
      <c r="JA417">
        <v>23397519</v>
      </c>
      <c r="JB417">
        <v>17094346</v>
      </c>
      <c r="JC417">
        <v>16311474</v>
      </c>
      <c r="JD417">
        <v>23207216</v>
      </c>
      <c r="JE417">
        <v>19861816</v>
      </c>
      <c r="JF417">
        <v>20074765</v>
      </c>
      <c r="JG417">
        <v>20569185</v>
      </c>
      <c r="JH417">
        <v>21537277</v>
      </c>
      <c r="JI417">
        <v>20251296</v>
      </c>
      <c r="JJ417">
        <v>26606998</v>
      </c>
      <c r="JK417">
        <v>20568746</v>
      </c>
      <c r="JL417">
        <v>27582067</v>
      </c>
      <c r="JM417">
        <v>26289375</v>
      </c>
      <c r="JN417">
        <v>19802549</v>
      </c>
      <c r="JO417">
        <v>18753274</v>
      </c>
      <c r="JP417">
        <v>32391747</v>
      </c>
      <c r="JQ417">
        <v>30715127</v>
      </c>
    </row>
    <row r="418" spans="1:277" x14ac:dyDescent="0.25">
      <c r="A418" s="1" t="s">
        <v>210</v>
      </c>
      <c r="B418" t="s">
        <v>1157</v>
      </c>
      <c r="C418" t="s">
        <v>1189</v>
      </c>
      <c r="D418" s="2">
        <f>_xll.BDH(A418, "volume", B418, C418, "Direction", "H", "Period", "M","cols=70;rows=2")</f>
        <v>36556</v>
      </c>
      <c r="E418" s="2">
        <v>36585</v>
      </c>
      <c r="F418" s="2">
        <v>36616</v>
      </c>
      <c r="G418" s="2">
        <v>36644</v>
      </c>
      <c r="H418" s="2">
        <v>36677</v>
      </c>
      <c r="I418" s="2">
        <v>36707</v>
      </c>
      <c r="J418" s="2">
        <v>36738</v>
      </c>
      <c r="K418" s="2">
        <v>36769</v>
      </c>
      <c r="L418" s="2">
        <v>36798</v>
      </c>
      <c r="M418" s="2">
        <v>36830</v>
      </c>
      <c r="N418" s="2">
        <v>36860</v>
      </c>
      <c r="O418" s="2">
        <v>36889</v>
      </c>
      <c r="P418" s="2">
        <v>36922</v>
      </c>
      <c r="Q418" s="2">
        <v>36950</v>
      </c>
      <c r="R418" s="2">
        <v>36980</v>
      </c>
      <c r="S418" s="2">
        <v>37011</v>
      </c>
      <c r="T418" s="2">
        <v>37042</v>
      </c>
      <c r="U418" s="2">
        <v>37071</v>
      </c>
      <c r="V418" s="2">
        <v>37103</v>
      </c>
      <c r="W418" s="2">
        <v>37134</v>
      </c>
      <c r="X418" s="2">
        <v>37162</v>
      </c>
      <c r="Y418" s="2">
        <v>37195</v>
      </c>
      <c r="Z418" s="2">
        <v>37225</v>
      </c>
      <c r="AA418" s="2">
        <v>37256</v>
      </c>
      <c r="AB418" s="2">
        <v>37287</v>
      </c>
      <c r="AC418" s="2">
        <v>37315</v>
      </c>
      <c r="AD418" s="2">
        <v>37344</v>
      </c>
      <c r="AE418" s="2">
        <v>37376</v>
      </c>
      <c r="AF418" s="2">
        <v>37407</v>
      </c>
      <c r="AG418" s="2">
        <v>37435</v>
      </c>
      <c r="AH418" s="2">
        <v>37468</v>
      </c>
      <c r="AI418" s="2">
        <v>37498</v>
      </c>
      <c r="AJ418" s="2">
        <v>37529</v>
      </c>
      <c r="AK418" s="2">
        <v>37560</v>
      </c>
      <c r="AL418" s="2">
        <v>37589</v>
      </c>
      <c r="AM418" s="2">
        <v>37621</v>
      </c>
      <c r="AN418" s="2">
        <v>37652</v>
      </c>
      <c r="AO418" s="2">
        <v>37680</v>
      </c>
      <c r="AP418" s="2">
        <v>37711</v>
      </c>
      <c r="AQ418" s="2">
        <v>37741</v>
      </c>
      <c r="AR418" s="2">
        <v>37771</v>
      </c>
      <c r="AS418" s="2">
        <v>37802</v>
      </c>
      <c r="AT418" s="2">
        <v>37833</v>
      </c>
      <c r="AU418" s="2">
        <v>37862</v>
      </c>
      <c r="AV418" s="2">
        <v>37894</v>
      </c>
      <c r="AW418" s="2">
        <v>37925</v>
      </c>
      <c r="AX418" s="2">
        <v>37953</v>
      </c>
      <c r="AY418" s="2">
        <v>37986</v>
      </c>
      <c r="AZ418" s="2">
        <v>38016</v>
      </c>
      <c r="BA418" s="2">
        <v>38044</v>
      </c>
      <c r="BB418" s="2">
        <v>38077</v>
      </c>
      <c r="BC418" s="2">
        <v>38107</v>
      </c>
      <c r="BD418" s="2">
        <v>38138</v>
      </c>
      <c r="BE418" s="2">
        <v>38168</v>
      </c>
      <c r="BF418" s="2">
        <v>38198</v>
      </c>
      <c r="BG418" s="2">
        <v>38230</v>
      </c>
      <c r="BH418" s="2">
        <v>38260</v>
      </c>
      <c r="BI418" s="2">
        <v>38289</v>
      </c>
      <c r="BJ418" s="2">
        <v>38321</v>
      </c>
      <c r="BK418" s="2">
        <v>38352</v>
      </c>
      <c r="BL418" s="2">
        <v>38383</v>
      </c>
      <c r="BM418" s="2">
        <v>38411</v>
      </c>
      <c r="BN418" s="2">
        <v>38442</v>
      </c>
      <c r="BO418" s="2">
        <v>38471</v>
      </c>
      <c r="BP418" s="2">
        <v>38503</v>
      </c>
      <c r="BQ418" s="2">
        <v>38533</v>
      </c>
      <c r="BR418" s="2">
        <v>38562</v>
      </c>
      <c r="BS418" s="2">
        <v>38595</v>
      </c>
      <c r="BT418" s="2">
        <v>38625</v>
      </c>
      <c r="BU418" s="2">
        <v>38656</v>
      </c>
    </row>
    <row r="419" spans="1:277" x14ac:dyDescent="0.25">
      <c r="A419" s="4"/>
      <c r="D419" s="3">
        <v>23471500</v>
      </c>
      <c r="E419">
        <v>19020500</v>
      </c>
      <c r="F419">
        <v>23775200</v>
      </c>
      <c r="G419">
        <v>17202600</v>
      </c>
      <c r="H419">
        <v>17250900</v>
      </c>
      <c r="I419">
        <v>13423900</v>
      </c>
      <c r="J419">
        <v>10324300</v>
      </c>
      <c r="K419">
        <v>10801700</v>
      </c>
      <c r="L419">
        <v>12022900</v>
      </c>
      <c r="M419">
        <v>16329000</v>
      </c>
      <c r="N419">
        <v>9150300</v>
      </c>
      <c r="O419">
        <v>11226400</v>
      </c>
      <c r="P419">
        <v>19030100</v>
      </c>
      <c r="Q419">
        <v>15271700</v>
      </c>
      <c r="R419">
        <v>18848000</v>
      </c>
      <c r="S419">
        <v>20122800</v>
      </c>
      <c r="T419">
        <v>15325300</v>
      </c>
      <c r="U419">
        <v>14811900</v>
      </c>
      <c r="V419">
        <v>10733600</v>
      </c>
      <c r="W419">
        <v>12729400</v>
      </c>
      <c r="X419">
        <v>46920600</v>
      </c>
      <c r="Y419">
        <v>30344300</v>
      </c>
      <c r="Z419">
        <v>34000400</v>
      </c>
      <c r="AA419">
        <v>20427700</v>
      </c>
      <c r="AB419">
        <v>25721500</v>
      </c>
      <c r="AC419">
        <v>21346100</v>
      </c>
      <c r="AD419">
        <v>26464400</v>
      </c>
      <c r="AE419">
        <v>31563000</v>
      </c>
      <c r="AF419">
        <v>21827500</v>
      </c>
      <c r="AG419">
        <v>25553000</v>
      </c>
      <c r="AH419">
        <v>27105800</v>
      </c>
      <c r="AI419">
        <v>36528900</v>
      </c>
      <c r="AJ419">
        <v>41556700</v>
      </c>
      <c r="AK419">
        <v>46479500</v>
      </c>
      <c r="AL419">
        <v>35306900</v>
      </c>
      <c r="AM419">
        <v>27993200</v>
      </c>
      <c r="AN419">
        <v>39578900</v>
      </c>
      <c r="AO419">
        <v>33504400</v>
      </c>
      <c r="AP419">
        <v>73948200</v>
      </c>
      <c r="AQ419">
        <v>59144500</v>
      </c>
      <c r="AR419">
        <v>61330600</v>
      </c>
      <c r="AS419">
        <v>60518200</v>
      </c>
      <c r="AT419">
        <v>57401200</v>
      </c>
      <c r="AU419">
        <v>37729800</v>
      </c>
      <c r="AV419">
        <v>43571400</v>
      </c>
      <c r="AW419">
        <v>46402400</v>
      </c>
      <c r="AX419">
        <v>40317700</v>
      </c>
      <c r="AY419">
        <v>35438100</v>
      </c>
      <c r="AZ419">
        <v>59444700</v>
      </c>
      <c r="BA419">
        <v>64082200</v>
      </c>
      <c r="BB419">
        <v>85838700</v>
      </c>
      <c r="BC419">
        <v>71603300</v>
      </c>
      <c r="BD419">
        <v>98468100</v>
      </c>
      <c r="BE419">
        <v>61752000</v>
      </c>
      <c r="BF419">
        <v>49708600</v>
      </c>
      <c r="BG419">
        <v>69156300</v>
      </c>
      <c r="BH419">
        <v>58759600</v>
      </c>
      <c r="BI419">
        <v>124604700</v>
      </c>
      <c r="BJ419">
        <v>69530300</v>
      </c>
      <c r="BK419">
        <v>51129400</v>
      </c>
      <c r="BL419">
        <v>65071500</v>
      </c>
      <c r="BM419">
        <v>32032300</v>
      </c>
      <c r="BN419">
        <v>52137400</v>
      </c>
      <c r="BO419">
        <v>32156500</v>
      </c>
      <c r="BP419">
        <v>49792100</v>
      </c>
      <c r="BQ419">
        <v>39006300</v>
      </c>
      <c r="BR419">
        <v>74211700</v>
      </c>
      <c r="BS419">
        <v>132029800</v>
      </c>
      <c r="BT419">
        <v>141548600</v>
      </c>
      <c r="BU419">
        <v>20505900</v>
      </c>
    </row>
    <row r="420" spans="1:277" x14ac:dyDescent="0.25">
      <c r="A420" s="1" t="s">
        <v>211</v>
      </c>
      <c r="B420" t="s">
        <v>1157</v>
      </c>
      <c r="C420" t="s">
        <v>1183</v>
      </c>
      <c r="D420" s="2">
        <f>_xll.BDH(A420, "volume", B420, C420, "Direction", "H", "Period", "M","cols=75;rows=2")</f>
        <v>36556</v>
      </c>
      <c r="E420" s="2">
        <v>36585</v>
      </c>
      <c r="F420" s="2">
        <v>36616</v>
      </c>
      <c r="G420" s="2">
        <v>36644</v>
      </c>
      <c r="H420" s="2">
        <v>36677</v>
      </c>
      <c r="I420" s="2">
        <v>36707</v>
      </c>
      <c r="J420" s="2">
        <v>36738</v>
      </c>
      <c r="K420" s="2">
        <v>36769</v>
      </c>
      <c r="L420" s="2">
        <v>36798</v>
      </c>
      <c r="M420" s="2">
        <v>36830</v>
      </c>
      <c r="N420" s="2">
        <v>36860</v>
      </c>
      <c r="O420" s="2">
        <v>36889</v>
      </c>
      <c r="P420" s="2">
        <v>36922</v>
      </c>
      <c r="Q420" s="2">
        <v>36950</v>
      </c>
      <c r="R420" s="2">
        <v>36980</v>
      </c>
      <c r="S420" s="2">
        <v>37011</v>
      </c>
      <c r="T420" s="2">
        <v>37042</v>
      </c>
      <c r="U420" s="2">
        <v>37071</v>
      </c>
      <c r="V420" s="2">
        <v>37103</v>
      </c>
      <c r="W420" s="2">
        <v>37134</v>
      </c>
      <c r="X420" s="2">
        <v>37162</v>
      </c>
      <c r="Y420" s="2">
        <v>37195</v>
      </c>
      <c r="Z420" s="2">
        <v>37225</v>
      </c>
      <c r="AA420" s="2">
        <v>37256</v>
      </c>
      <c r="AB420" s="2">
        <v>37287</v>
      </c>
      <c r="AC420" s="2">
        <v>37315</v>
      </c>
      <c r="AD420" s="2">
        <v>37344</v>
      </c>
      <c r="AE420" s="2">
        <v>37376</v>
      </c>
      <c r="AF420" s="2">
        <v>37407</v>
      </c>
      <c r="AG420" s="2">
        <v>37435</v>
      </c>
      <c r="AH420" s="2">
        <v>37468</v>
      </c>
      <c r="AI420" s="2">
        <v>37498</v>
      </c>
      <c r="AJ420" s="2">
        <v>37529</v>
      </c>
      <c r="AK420" s="2">
        <v>37560</v>
      </c>
      <c r="AL420" s="2">
        <v>37589</v>
      </c>
      <c r="AM420" s="2">
        <v>37621</v>
      </c>
      <c r="AN420" s="2">
        <v>37652</v>
      </c>
      <c r="AO420" s="2">
        <v>37680</v>
      </c>
      <c r="AP420" s="2">
        <v>37711</v>
      </c>
      <c r="AQ420" s="2">
        <v>37741</v>
      </c>
      <c r="AR420" s="2">
        <v>37771</v>
      </c>
      <c r="AS420" s="2">
        <v>37802</v>
      </c>
      <c r="AT420" s="2">
        <v>37833</v>
      </c>
      <c r="AU420" s="2">
        <v>37862</v>
      </c>
      <c r="AV420" s="2">
        <v>37894</v>
      </c>
      <c r="AW420" s="2">
        <v>37925</v>
      </c>
      <c r="AX420" s="2">
        <v>37953</v>
      </c>
      <c r="AY420" s="2">
        <v>37986</v>
      </c>
      <c r="AZ420" s="2">
        <v>38016</v>
      </c>
      <c r="BA420" s="2">
        <v>38044</v>
      </c>
      <c r="BB420" s="2">
        <v>38077</v>
      </c>
      <c r="BC420" s="2">
        <v>38107</v>
      </c>
      <c r="BD420" s="2">
        <v>38138</v>
      </c>
      <c r="BE420" s="2">
        <v>38168</v>
      </c>
      <c r="BF420" s="2">
        <v>38198</v>
      </c>
      <c r="BG420" s="2">
        <v>38230</v>
      </c>
      <c r="BH420" s="2">
        <v>38260</v>
      </c>
      <c r="BI420" s="2">
        <v>38289</v>
      </c>
      <c r="BJ420" s="2">
        <v>38321</v>
      </c>
      <c r="BK420" s="2">
        <v>38352</v>
      </c>
      <c r="BL420" s="2">
        <v>38383</v>
      </c>
      <c r="BM420" s="2">
        <v>38411</v>
      </c>
      <c r="BN420" s="2">
        <v>38442</v>
      </c>
      <c r="BO420" s="2">
        <v>38471</v>
      </c>
      <c r="BP420" s="2">
        <v>38503</v>
      </c>
      <c r="BQ420" s="2">
        <v>38533</v>
      </c>
      <c r="BR420" s="2">
        <v>38562</v>
      </c>
      <c r="BS420" s="2">
        <v>38595</v>
      </c>
      <c r="BT420" s="2">
        <v>38625</v>
      </c>
      <c r="BU420" s="2">
        <v>38656</v>
      </c>
      <c r="BV420" s="2">
        <v>38686</v>
      </c>
      <c r="BW420" s="2">
        <v>38716</v>
      </c>
      <c r="BX420" s="2">
        <v>38748</v>
      </c>
      <c r="BY420" s="2">
        <v>38776</v>
      </c>
      <c r="BZ420" s="2">
        <v>38807</v>
      </c>
    </row>
    <row r="421" spans="1:277" x14ac:dyDescent="0.25">
      <c r="A421" s="4"/>
      <c r="D421" s="3">
        <v>18860700</v>
      </c>
      <c r="E421">
        <v>23144200</v>
      </c>
      <c r="F421">
        <v>12583000</v>
      </c>
      <c r="G421">
        <v>8625500</v>
      </c>
      <c r="H421">
        <v>10961900</v>
      </c>
      <c r="I421">
        <v>11284100</v>
      </c>
      <c r="J421">
        <v>6630500</v>
      </c>
      <c r="K421">
        <v>8979100</v>
      </c>
      <c r="L421">
        <v>8848200</v>
      </c>
      <c r="M421">
        <v>7766800</v>
      </c>
      <c r="N421">
        <v>9279800</v>
      </c>
      <c r="O421">
        <v>26487000</v>
      </c>
      <c r="P421">
        <v>18674000</v>
      </c>
      <c r="Q421">
        <v>12821400</v>
      </c>
      <c r="R421">
        <v>16162300</v>
      </c>
      <c r="S421">
        <v>12787700</v>
      </c>
      <c r="T421">
        <v>11106900</v>
      </c>
      <c r="U421">
        <v>11042200</v>
      </c>
      <c r="V421">
        <v>14351300</v>
      </c>
      <c r="W421">
        <v>14784200</v>
      </c>
      <c r="X421">
        <v>13270200</v>
      </c>
      <c r="Y421">
        <v>35490600</v>
      </c>
      <c r="Z421">
        <v>17103000</v>
      </c>
      <c r="AA421">
        <v>13730100</v>
      </c>
      <c r="AB421">
        <v>12852000</v>
      </c>
      <c r="AC421">
        <v>23220500</v>
      </c>
      <c r="AD421">
        <v>27791400</v>
      </c>
      <c r="AE421">
        <v>18956400</v>
      </c>
      <c r="AF421">
        <v>22342900</v>
      </c>
      <c r="AG421">
        <v>22179700</v>
      </c>
      <c r="AH421">
        <v>22948400</v>
      </c>
      <c r="AI421">
        <v>12590700</v>
      </c>
      <c r="AJ421">
        <v>13489800</v>
      </c>
      <c r="AK421">
        <v>27355900</v>
      </c>
      <c r="AL421">
        <v>14268100</v>
      </c>
      <c r="AM421">
        <v>10972600</v>
      </c>
      <c r="AN421">
        <v>12030000</v>
      </c>
      <c r="AO421">
        <v>15405600</v>
      </c>
      <c r="AP421">
        <v>23094900</v>
      </c>
      <c r="AQ421">
        <v>14793700</v>
      </c>
      <c r="AR421">
        <v>16113600</v>
      </c>
      <c r="AS421">
        <v>21103200</v>
      </c>
      <c r="AT421">
        <v>37761600</v>
      </c>
      <c r="AU421">
        <v>16593200</v>
      </c>
      <c r="AV421">
        <v>15656800</v>
      </c>
      <c r="AW421">
        <v>19769300</v>
      </c>
      <c r="AX421">
        <v>21811600</v>
      </c>
      <c r="AY421">
        <v>21070700</v>
      </c>
      <c r="AZ421">
        <v>22227500</v>
      </c>
      <c r="BA421">
        <v>14163300</v>
      </c>
      <c r="BB421">
        <v>16396400</v>
      </c>
      <c r="BC421">
        <v>15804700</v>
      </c>
      <c r="BD421">
        <v>14079600</v>
      </c>
      <c r="BE421">
        <v>14215700</v>
      </c>
      <c r="BF421">
        <v>14873300</v>
      </c>
      <c r="BG421">
        <v>9583500</v>
      </c>
      <c r="BH421">
        <v>10109900</v>
      </c>
      <c r="BI421">
        <v>21069600</v>
      </c>
      <c r="BJ421">
        <v>14008600</v>
      </c>
      <c r="BK421">
        <v>9884000</v>
      </c>
      <c r="BL421">
        <v>14127800</v>
      </c>
      <c r="BM421">
        <v>10941800</v>
      </c>
      <c r="BN421">
        <v>22971300</v>
      </c>
      <c r="BO421">
        <v>19489700</v>
      </c>
      <c r="BP421">
        <v>22215500</v>
      </c>
      <c r="BQ421">
        <v>16561000</v>
      </c>
      <c r="BR421">
        <v>20175900</v>
      </c>
      <c r="BS421">
        <v>15717000</v>
      </c>
      <c r="BT421">
        <v>33868300</v>
      </c>
      <c r="BU421">
        <v>53203900</v>
      </c>
      <c r="BV421">
        <v>19023700</v>
      </c>
      <c r="BW421">
        <v>25299800</v>
      </c>
      <c r="BX421">
        <v>51541300</v>
      </c>
      <c r="BY421">
        <v>83270600</v>
      </c>
      <c r="BZ421">
        <v>74285600</v>
      </c>
    </row>
    <row r="422" spans="1:277" x14ac:dyDescent="0.25">
      <c r="A422" s="1" t="s">
        <v>212</v>
      </c>
      <c r="B422" t="s">
        <v>1157</v>
      </c>
      <c r="C422" t="s">
        <v>1198</v>
      </c>
      <c r="D422" s="2">
        <f>_xll.BDH(A422, "volume", B422, C422, "Direction", "H", "Period", "M","cols=108;rows=2")</f>
        <v>36556</v>
      </c>
      <c r="E422" s="2">
        <v>36585</v>
      </c>
      <c r="F422" s="2">
        <v>36616</v>
      </c>
      <c r="G422" s="2">
        <v>36644</v>
      </c>
      <c r="H422" s="2">
        <v>36677</v>
      </c>
      <c r="I422" s="2">
        <v>36707</v>
      </c>
      <c r="J422" s="2">
        <v>36738</v>
      </c>
      <c r="K422" s="2">
        <v>36769</v>
      </c>
      <c r="L422" s="2">
        <v>36798</v>
      </c>
      <c r="M422" s="2">
        <v>36830</v>
      </c>
      <c r="N422" s="2">
        <v>36860</v>
      </c>
      <c r="O422" s="2">
        <v>36889</v>
      </c>
      <c r="P422" s="2">
        <v>36922</v>
      </c>
      <c r="Q422" s="2">
        <v>36950</v>
      </c>
      <c r="R422" s="2">
        <v>36980</v>
      </c>
      <c r="S422" s="2">
        <v>37011</v>
      </c>
      <c r="T422" s="2">
        <v>37042</v>
      </c>
      <c r="U422" s="2">
        <v>37071</v>
      </c>
      <c r="V422" s="2">
        <v>37103</v>
      </c>
      <c r="W422" s="2">
        <v>37134</v>
      </c>
      <c r="X422" s="2">
        <v>37162</v>
      </c>
      <c r="Y422" s="2">
        <v>37195</v>
      </c>
      <c r="Z422" s="2">
        <v>37225</v>
      </c>
      <c r="AA422" s="2">
        <v>37256</v>
      </c>
      <c r="AB422" s="2">
        <v>37287</v>
      </c>
      <c r="AC422" s="2">
        <v>37315</v>
      </c>
      <c r="AD422" s="2">
        <v>37344</v>
      </c>
      <c r="AE422" s="2">
        <v>37376</v>
      </c>
      <c r="AF422" s="2">
        <v>37407</v>
      </c>
      <c r="AG422" s="2">
        <v>37435</v>
      </c>
      <c r="AH422" s="2">
        <v>37468</v>
      </c>
      <c r="AI422" s="2">
        <v>37498</v>
      </c>
      <c r="AJ422" s="2">
        <v>37529</v>
      </c>
      <c r="AK422" s="2">
        <v>37560</v>
      </c>
      <c r="AL422" s="2">
        <v>37589</v>
      </c>
      <c r="AM422" s="2">
        <v>37621</v>
      </c>
      <c r="AN422" s="2">
        <v>37652</v>
      </c>
      <c r="AO422" s="2">
        <v>37680</v>
      </c>
      <c r="AP422" s="2">
        <v>37711</v>
      </c>
      <c r="AQ422" s="2">
        <v>37741</v>
      </c>
      <c r="AR422" s="2">
        <v>37771</v>
      </c>
      <c r="AS422" s="2">
        <v>37802</v>
      </c>
      <c r="AT422" s="2">
        <v>37833</v>
      </c>
      <c r="AU422" s="2">
        <v>37862</v>
      </c>
      <c r="AV422" s="2">
        <v>37894</v>
      </c>
      <c r="AW422" s="2">
        <v>37925</v>
      </c>
      <c r="AX422" s="2">
        <v>37953</v>
      </c>
      <c r="AY422" s="2">
        <v>37986</v>
      </c>
      <c r="AZ422" s="2">
        <v>38016</v>
      </c>
      <c r="BA422" s="2">
        <v>38044</v>
      </c>
      <c r="BB422" s="2">
        <v>38077</v>
      </c>
      <c r="BC422" s="2">
        <v>38107</v>
      </c>
      <c r="BD422" s="2">
        <v>38138</v>
      </c>
      <c r="BE422" s="2">
        <v>38168</v>
      </c>
      <c r="BF422" s="2">
        <v>38198</v>
      </c>
      <c r="BG422" s="2">
        <v>38230</v>
      </c>
      <c r="BH422" s="2">
        <v>38260</v>
      </c>
      <c r="BI422" s="2">
        <v>38289</v>
      </c>
      <c r="BJ422" s="2">
        <v>38321</v>
      </c>
      <c r="BK422" s="2">
        <v>38352</v>
      </c>
      <c r="BL422" s="2">
        <v>38383</v>
      </c>
      <c r="BM422" s="2">
        <v>38411</v>
      </c>
      <c r="BN422" s="2">
        <v>38442</v>
      </c>
      <c r="BO422" s="2">
        <v>38471</v>
      </c>
      <c r="BP422" s="2">
        <v>38503</v>
      </c>
      <c r="BQ422" s="2">
        <v>38533</v>
      </c>
      <c r="BR422" s="2">
        <v>38562</v>
      </c>
      <c r="BS422" s="2">
        <v>38595</v>
      </c>
      <c r="BT422" s="2">
        <v>38625</v>
      </c>
      <c r="BU422" s="2">
        <v>38656</v>
      </c>
      <c r="BV422" s="2">
        <v>38686</v>
      </c>
      <c r="BW422" s="2">
        <v>38716</v>
      </c>
      <c r="BX422" s="2">
        <v>38748</v>
      </c>
      <c r="BY422" s="2">
        <v>38776</v>
      </c>
      <c r="BZ422" s="2">
        <v>38807</v>
      </c>
      <c r="CA422" s="2">
        <v>38835</v>
      </c>
      <c r="CB422" s="2">
        <v>38868</v>
      </c>
      <c r="CC422" s="2">
        <v>38898</v>
      </c>
      <c r="CD422" s="2">
        <v>38929</v>
      </c>
      <c r="CE422" s="2">
        <v>38960</v>
      </c>
      <c r="CF422" s="2">
        <v>38989</v>
      </c>
      <c r="CG422" s="2">
        <v>39021</v>
      </c>
      <c r="CH422" s="2">
        <v>39051</v>
      </c>
      <c r="CI422" s="2">
        <v>39080</v>
      </c>
      <c r="CJ422" s="2">
        <v>39113</v>
      </c>
      <c r="CK422" s="2">
        <v>39141</v>
      </c>
      <c r="CL422" s="2">
        <v>39171</v>
      </c>
      <c r="CM422" s="2">
        <v>39202</v>
      </c>
      <c r="CN422" s="2">
        <v>39233</v>
      </c>
      <c r="CO422" s="2">
        <v>39262</v>
      </c>
      <c r="CP422" s="2">
        <v>39294</v>
      </c>
      <c r="CQ422" s="2">
        <v>39325</v>
      </c>
      <c r="CR422" s="2">
        <v>39353</v>
      </c>
      <c r="CS422" s="2">
        <v>39386</v>
      </c>
      <c r="CT422" s="2">
        <v>39416</v>
      </c>
      <c r="CU422" s="2">
        <v>39447</v>
      </c>
      <c r="CV422" s="2">
        <v>39478</v>
      </c>
      <c r="CW422" s="2">
        <v>39507</v>
      </c>
      <c r="CX422" s="2">
        <v>39538</v>
      </c>
      <c r="CY422" s="2">
        <v>39568</v>
      </c>
      <c r="CZ422" s="2">
        <v>39598</v>
      </c>
      <c r="DA422" s="2">
        <v>39629</v>
      </c>
      <c r="DB422" s="2">
        <v>39660</v>
      </c>
      <c r="DC422" s="2">
        <v>39689</v>
      </c>
      <c r="DD422" s="2">
        <v>39721</v>
      </c>
      <c r="DE422" s="2">
        <v>39752</v>
      </c>
      <c r="DF422" s="2">
        <v>39780</v>
      </c>
      <c r="DG422" s="2">
        <v>39813</v>
      </c>
    </row>
    <row r="423" spans="1:277" x14ac:dyDescent="0.25">
      <c r="A423" s="4"/>
      <c r="D423" s="3">
        <v>6777700</v>
      </c>
      <c r="E423">
        <v>8518200</v>
      </c>
      <c r="F423">
        <v>10188400</v>
      </c>
      <c r="G423">
        <v>4955900</v>
      </c>
      <c r="H423">
        <v>5694400</v>
      </c>
      <c r="I423">
        <v>9221000</v>
      </c>
      <c r="J423">
        <v>6274900</v>
      </c>
      <c r="K423">
        <v>5484700</v>
      </c>
      <c r="L423">
        <v>9275900</v>
      </c>
      <c r="M423">
        <v>11804600</v>
      </c>
      <c r="N423">
        <v>11975300</v>
      </c>
      <c r="O423">
        <v>8390400</v>
      </c>
      <c r="P423">
        <v>11194500</v>
      </c>
      <c r="Q423">
        <v>17215100</v>
      </c>
      <c r="R423">
        <v>22152300</v>
      </c>
      <c r="S423">
        <v>21949300</v>
      </c>
      <c r="T423">
        <v>11720600</v>
      </c>
      <c r="U423">
        <v>11719400</v>
      </c>
      <c r="V423">
        <v>7458400</v>
      </c>
      <c r="W423">
        <v>11868000</v>
      </c>
      <c r="X423">
        <v>9526100</v>
      </c>
      <c r="Y423">
        <v>9408700</v>
      </c>
      <c r="Z423">
        <v>7378400</v>
      </c>
      <c r="AA423">
        <v>9887300</v>
      </c>
      <c r="AB423">
        <v>13688800</v>
      </c>
      <c r="AC423">
        <v>29757500</v>
      </c>
      <c r="AD423">
        <v>21924900</v>
      </c>
      <c r="AE423">
        <v>11980000</v>
      </c>
      <c r="AF423">
        <v>16088600</v>
      </c>
      <c r="AG423">
        <v>13151700</v>
      </c>
      <c r="AH423">
        <v>17900700</v>
      </c>
      <c r="AI423">
        <v>17988800</v>
      </c>
      <c r="AJ423">
        <v>12379900</v>
      </c>
      <c r="AK423">
        <v>24473600</v>
      </c>
      <c r="AL423">
        <v>11132400</v>
      </c>
      <c r="AM423">
        <v>11806800</v>
      </c>
      <c r="AN423">
        <v>11483100</v>
      </c>
      <c r="AO423">
        <v>7497100</v>
      </c>
      <c r="AP423">
        <v>16037900</v>
      </c>
      <c r="AQ423">
        <v>12055500</v>
      </c>
      <c r="AR423">
        <v>13482400</v>
      </c>
      <c r="AS423">
        <v>13125200</v>
      </c>
      <c r="AT423">
        <v>12236600</v>
      </c>
      <c r="AU423">
        <v>14945800</v>
      </c>
      <c r="AV423">
        <v>10848300</v>
      </c>
      <c r="AW423">
        <v>10213500</v>
      </c>
      <c r="AX423">
        <v>11877300</v>
      </c>
      <c r="AY423">
        <v>10399200</v>
      </c>
      <c r="AZ423">
        <v>10313800</v>
      </c>
      <c r="BA423">
        <v>7793800</v>
      </c>
      <c r="BB423">
        <v>14341700</v>
      </c>
      <c r="BC423">
        <v>13341800</v>
      </c>
      <c r="BD423">
        <v>20166400</v>
      </c>
      <c r="BE423">
        <v>24230400</v>
      </c>
      <c r="BF423">
        <v>16454100</v>
      </c>
      <c r="BG423">
        <v>27846600</v>
      </c>
      <c r="BH423">
        <v>13531900</v>
      </c>
      <c r="BI423">
        <v>9810900</v>
      </c>
      <c r="BJ423">
        <v>28476700</v>
      </c>
      <c r="BK423">
        <v>16524900</v>
      </c>
      <c r="BL423">
        <v>16232400</v>
      </c>
      <c r="BM423">
        <v>18911500</v>
      </c>
      <c r="BN423">
        <v>25523700</v>
      </c>
      <c r="BO423">
        <v>17448500</v>
      </c>
      <c r="BP423">
        <v>16659700</v>
      </c>
      <c r="BQ423">
        <v>13181500</v>
      </c>
      <c r="BR423">
        <v>7995800</v>
      </c>
      <c r="BS423">
        <v>20409700</v>
      </c>
      <c r="BT423">
        <v>17019400</v>
      </c>
      <c r="BU423">
        <v>14363600</v>
      </c>
      <c r="BV423">
        <v>12870400</v>
      </c>
      <c r="BW423">
        <v>18360000</v>
      </c>
      <c r="BX423">
        <v>12223100</v>
      </c>
      <c r="BY423">
        <v>9585200</v>
      </c>
      <c r="BZ423">
        <v>14552100</v>
      </c>
      <c r="CA423">
        <v>9118200</v>
      </c>
      <c r="CB423">
        <v>16587600</v>
      </c>
      <c r="CC423">
        <v>29343300</v>
      </c>
      <c r="CD423">
        <v>20658300</v>
      </c>
      <c r="CE423">
        <v>23441700</v>
      </c>
      <c r="CF423">
        <v>17568500</v>
      </c>
      <c r="CG423">
        <v>19617400</v>
      </c>
      <c r="CH423">
        <v>22382300</v>
      </c>
      <c r="CI423">
        <v>13279500</v>
      </c>
      <c r="CJ423">
        <v>14601500</v>
      </c>
      <c r="CK423">
        <v>12052300</v>
      </c>
      <c r="CL423">
        <v>17943800</v>
      </c>
      <c r="CM423">
        <v>16853200</v>
      </c>
      <c r="CN423">
        <v>32566800</v>
      </c>
      <c r="CO423">
        <v>29860400</v>
      </c>
      <c r="CP423">
        <v>25035700</v>
      </c>
      <c r="CQ423">
        <v>40333200</v>
      </c>
      <c r="CR423">
        <v>26799800</v>
      </c>
      <c r="CS423">
        <v>22765500</v>
      </c>
      <c r="CT423">
        <v>23956500</v>
      </c>
      <c r="CU423">
        <v>13032500</v>
      </c>
      <c r="CV423">
        <v>21684400</v>
      </c>
      <c r="CW423">
        <v>15652500</v>
      </c>
      <c r="CX423">
        <v>14160600</v>
      </c>
      <c r="CY423">
        <v>12186100</v>
      </c>
      <c r="CZ423">
        <v>11417900</v>
      </c>
      <c r="DA423">
        <v>17104100</v>
      </c>
      <c r="DB423">
        <v>20119900</v>
      </c>
      <c r="DC423">
        <v>10761500</v>
      </c>
      <c r="DD423">
        <v>13575600</v>
      </c>
      <c r="DE423">
        <v>25034500</v>
      </c>
      <c r="DF423">
        <v>10046200</v>
      </c>
      <c r="DG423">
        <v>8384400</v>
      </c>
    </row>
    <row r="424" spans="1:277" x14ac:dyDescent="0.25">
      <c r="A424" s="1" t="s">
        <v>213</v>
      </c>
      <c r="B424" t="s">
        <v>1157</v>
      </c>
      <c r="C424" t="s">
        <v>1199</v>
      </c>
      <c r="D424" s="2">
        <f>_xll.BDH(A424, "volume", B424, C424, "Direction", "H", "Period", "M","cols=274;rows=2")</f>
        <v>36556</v>
      </c>
      <c r="E424" s="2">
        <v>36585</v>
      </c>
      <c r="F424" s="2">
        <v>36616</v>
      </c>
      <c r="G424" s="2">
        <v>36644</v>
      </c>
      <c r="H424" s="2">
        <v>36677</v>
      </c>
      <c r="I424" s="2">
        <v>36707</v>
      </c>
      <c r="J424" s="2">
        <v>36738</v>
      </c>
      <c r="K424" s="2">
        <v>36769</v>
      </c>
      <c r="L424" s="2">
        <v>36798</v>
      </c>
      <c r="M424" s="2">
        <v>36830</v>
      </c>
      <c r="N424" s="2">
        <v>36860</v>
      </c>
      <c r="O424" s="2">
        <v>36889</v>
      </c>
      <c r="P424" s="2">
        <v>36922</v>
      </c>
      <c r="Q424" s="2">
        <v>36950</v>
      </c>
      <c r="R424" s="2">
        <v>36980</v>
      </c>
      <c r="S424" s="2">
        <v>37011</v>
      </c>
      <c r="T424" s="2">
        <v>37042</v>
      </c>
      <c r="U424" s="2">
        <v>37071</v>
      </c>
      <c r="V424" s="2">
        <v>37103</v>
      </c>
      <c r="W424" s="2">
        <v>37134</v>
      </c>
      <c r="X424" s="2">
        <v>37162</v>
      </c>
      <c r="Y424" s="2">
        <v>37195</v>
      </c>
      <c r="Z424" s="2">
        <v>37225</v>
      </c>
      <c r="AA424" s="2">
        <v>37256</v>
      </c>
      <c r="AB424" s="2">
        <v>37287</v>
      </c>
      <c r="AC424" s="2">
        <v>37315</v>
      </c>
      <c r="AD424" s="2">
        <v>37344</v>
      </c>
      <c r="AE424" s="2">
        <v>37376</v>
      </c>
      <c r="AF424" s="2">
        <v>37407</v>
      </c>
      <c r="AG424" s="2">
        <v>37435</v>
      </c>
      <c r="AH424" s="2">
        <v>37468</v>
      </c>
      <c r="AI424" s="2">
        <v>37498</v>
      </c>
      <c r="AJ424" s="2">
        <v>37529</v>
      </c>
      <c r="AK424" s="2">
        <v>37560</v>
      </c>
      <c r="AL424" s="2">
        <v>37589</v>
      </c>
      <c r="AM424" s="2">
        <v>37621</v>
      </c>
      <c r="AN424" s="2">
        <v>37652</v>
      </c>
      <c r="AO424" s="2">
        <v>37680</v>
      </c>
      <c r="AP424" s="2">
        <v>37711</v>
      </c>
      <c r="AQ424" s="2">
        <v>37741</v>
      </c>
      <c r="AR424" s="2">
        <v>37771</v>
      </c>
      <c r="AS424" s="2">
        <v>37802</v>
      </c>
      <c r="AT424" s="2">
        <v>37833</v>
      </c>
      <c r="AU424" s="2">
        <v>37862</v>
      </c>
      <c r="AV424" s="2">
        <v>37894</v>
      </c>
      <c r="AW424" s="2">
        <v>37925</v>
      </c>
      <c r="AX424" s="2">
        <v>37953</v>
      </c>
      <c r="AY424" s="2">
        <v>37986</v>
      </c>
      <c r="AZ424" s="2">
        <v>38016</v>
      </c>
      <c r="BA424" s="2">
        <v>38044</v>
      </c>
      <c r="BB424" s="2">
        <v>38077</v>
      </c>
      <c r="BC424" s="2">
        <v>38107</v>
      </c>
      <c r="BD424" s="2">
        <v>38138</v>
      </c>
      <c r="BE424" s="2">
        <v>38168</v>
      </c>
      <c r="BF424" s="2">
        <v>38198</v>
      </c>
      <c r="BG424" s="2">
        <v>38230</v>
      </c>
      <c r="BH424" s="2">
        <v>38260</v>
      </c>
      <c r="BI424" s="2">
        <v>38289</v>
      </c>
      <c r="BJ424" s="2">
        <v>38321</v>
      </c>
      <c r="BK424" s="2">
        <v>38352</v>
      </c>
      <c r="BL424" s="2">
        <v>38383</v>
      </c>
      <c r="BM424" s="2">
        <v>38411</v>
      </c>
      <c r="BN424" s="2">
        <v>38442</v>
      </c>
      <c r="BO424" s="2">
        <v>38471</v>
      </c>
      <c r="BP424" s="2">
        <v>38503</v>
      </c>
      <c r="BQ424" s="2">
        <v>38533</v>
      </c>
      <c r="BR424" s="2">
        <v>38562</v>
      </c>
      <c r="BS424" s="2">
        <v>38595</v>
      </c>
      <c r="BT424" s="2">
        <v>38625</v>
      </c>
      <c r="BU424" s="2">
        <v>38656</v>
      </c>
      <c r="BV424" s="2">
        <v>38686</v>
      </c>
      <c r="BW424" s="2">
        <v>38716</v>
      </c>
      <c r="BX424" s="2">
        <v>38748</v>
      </c>
      <c r="BY424" s="2">
        <v>38776</v>
      </c>
      <c r="BZ424" s="2">
        <v>38807</v>
      </c>
      <c r="CA424" s="2">
        <v>38835</v>
      </c>
      <c r="CB424" s="2">
        <v>38868</v>
      </c>
      <c r="CC424" s="2">
        <v>38898</v>
      </c>
      <c r="CD424" s="2">
        <v>38929</v>
      </c>
      <c r="CE424" s="2">
        <v>38960</v>
      </c>
      <c r="CF424" s="2">
        <v>38989</v>
      </c>
      <c r="CG424" s="2">
        <v>39021</v>
      </c>
      <c r="CH424" s="2">
        <v>39051</v>
      </c>
      <c r="CI424" s="2">
        <v>39080</v>
      </c>
      <c r="CJ424" s="2">
        <v>39113</v>
      </c>
      <c r="CK424" s="2">
        <v>39141</v>
      </c>
      <c r="CL424" s="2">
        <v>39171</v>
      </c>
      <c r="CM424" s="2">
        <v>39202</v>
      </c>
      <c r="CN424" s="2">
        <v>39233</v>
      </c>
      <c r="CO424" s="2">
        <v>39262</v>
      </c>
      <c r="CP424" s="2">
        <v>39294</v>
      </c>
      <c r="CQ424" s="2">
        <v>39325</v>
      </c>
      <c r="CR424" s="2">
        <v>39353</v>
      </c>
      <c r="CS424" s="2">
        <v>39386</v>
      </c>
      <c r="CT424" s="2">
        <v>39416</v>
      </c>
      <c r="CU424" s="2">
        <v>39447</v>
      </c>
      <c r="CV424" s="2">
        <v>39478</v>
      </c>
      <c r="CW424" s="2">
        <v>39507</v>
      </c>
      <c r="CX424" s="2">
        <v>39538</v>
      </c>
      <c r="CY424" s="2">
        <v>39568</v>
      </c>
      <c r="CZ424" s="2">
        <v>39598</v>
      </c>
      <c r="DA424" s="2">
        <v>39629</v>
      </c>
      <c r="DB424" s="2">
        <v>39660</v>
      </c>
      <c r="DC424" s="2">
        <v>39689</v>
      </c>
      <c r="DD424" s="2">
        <v>39721</v>
      </c>
      <c r="DE424" s="2">
        <v>39752</v>
      </c>
      <c r="DF424" s="2">
        <v>39780</v>
      </c>
      <c r="DG424" s="2">
        <v>39813</v>
      </c>
      <c r="DH424" s="2">
        <v>39843</v>
      </c>
      <c r="DI424" s="2">
        <v>39871</v>
      </c>
      <c r="DJ424" s="2">
        <v>39903</v>
      </c>
      <c r="DK424" s="2">
        <v>39933</v>
      </c>
      <c r="DL424" s="2">
        <v>39962</v>
      </c>
      <c r="DM424" s="2">
        <v>39994</v>
      </c>
      <c r="DN424" s="2">
        <v>40025</v>
      </c>
      <c r="DO424" s="2">
        <v>40056</v>
      </c>
      <c r="DP424" s="2">
        <v>40086</v>
      </c>
      <c r="DQ424" s="2">
        <v>40116</v>
      </c>
      <c r="DR424" s="2">
        <v>40147</v>
      </c>
      <c r="DS424" s="2">
        <v>40178</v>
      </c>
      <c r="DT424" s="2">
        <v>40207</v>
      </c>
      <c r="DU424" s="2">
        <v>40235</v>
      </c>
      <c r="DV424" s="2">
        <v>40268</v>
      </c>
      <c r="DW424" s="2">
        <v>40298</v>
      </c>
      <c r="DX424" s="2">
        <v>40329</v>
      </c>
      <c r="DY424" s="2">
        <v>40359</v>
      </c>
      <c r="DZ424" s="2">
        <v>40389</v>
      </c>
      <c r="EA424" s="2">
        <v>40421</v>
      </c>
      <c r="EB424" s="2">
        <v>40451</v>
      </c>
      <c r="EC424" s="2">
        <v>40480</v>
      </c>
      <c r="ED424" s="2">
        <v>40512</v>
      </c>
      <c r="EE424" s="2">
        <v>40543</v>
      </c>
      <c r="EF424" s="2">
        <v>40574</v>
      </c>
      <c r="EG424" s="2">
        <v>40602</v>
      </c>
      <c r="EH424" s="2">
        <v>40633</v>
      </c>
      <c r="EI424" s="2">
        <v>40662</v>
      </c>
      <c r="EJ424" s="2">
        <v>40694</v>
      </c>
      <c r="EK424" s="2">
        <v>40724</v>
      </c>
      <c r="EL424" s="2">
        <v>40753</v>
      </c>
      <c r="EM424" s="2">
        <v>40786</v>
      </c>
      <c r="EN424" s="2">
        <v>40816</v>
      </c>
      <c r="EO424" s="2">
        <v>40847</v>
      </c>
      <c r="EP424" s="2">
        <v>40877</v>
      </c>
      <c r="EQ424" s="2">
        <v>40907</v>
      </c>
      <c r="ER424" s="2">
        <v>40939</v>
      </c>
      <c r="ES424" s="2">
        <v>40968</v>
      </c>
      <c r="ET424" s="2">
        <v>40998</v>
      </c>
      <c r="EU424" s="2">
        <v>41029</v>
      </c>
      <c r="EV424" s="2">
        <v>41060</v>
      </c>
      <c r="EW424" s="2">
        <v>41089</v>
      </c>
      <c r="EX424" s="2">
        <v>41121</v>
      </c>
      <c r="EY424" s="2">
        <v>41152</v>
      </c>
      <c r="EZ424" s="2">
        <v>41180</v>
      </c>
      <c r="FA424" s="2">
        <v>41213</v>
      </c>
      <c r="FB424" s="2">
        <v>41243</v>
      </c>
      <c r="FC424" s="2">
        <v>41274</v>
      </c>
      <c r="FD424" s="2">
        <v>41305</v>
      </c>
      <c r="FE424" s="2">
        <v>41333</v>
      </c>
      <c r="FF424" s="2">
        <v>41362</v>
      </c>
      <c r="FG424" s="2">
        <v>41394</v>
      </c>
      <c r="FH424" s="2">
        <v>41425</v>
      </c>
      <c r="FI424" s="2">
        <v>41453</v>
      </c>
      <c r="FJ424" s="2">
        <v>41486</v>
      </c>
      <c r="FK424" s="2">
        <v>41516</v>
      </c>
      <c r="FL424" s="2">
        <v>41547</v>
      </c>
      <c r="FM424" s="2">
        <v>41578</v>
      </c>
      <c r="FN424" s="2">
        <v>41607</v>
      </c>
      <c r="FO424" s="2">
        <v>41639</v>
      </c>
      <c r="FP424" s="2">
        <v>41670</v>
      </c>
      <c r="FQ424" s="2">
        <v>41698</v>
      </c>
      <c r="FR424" s="2">
        <v>41729</v>
      </c>
      <c r="FS424" s="2">
        <v>41759</v>
      </c>
      <c r="FT424" s="2">
        <v>41789</v>
      </c>
      <c r="FU424" s="2">
        <v>41820</v>
      </c>
      <c r="FV424" s="2">
        <v>41851</v>
      </c>
      <c r="FW424" s="2">
        <v>41880</v>
      </c>
      <c r="FX424" s="2">
        <v>41912</v>
      </c>
      <c r="FY424" s="2">
        <v>41943</v>
      </c>
      <c r="FZ424" s="2">
        <v>41971</v>
      </c>
      <c r="GA424" s="2">
        <v>42004</v>
      </c>
      <c r="GB424" s="2">
        <v>42034</v>
      </c>
      <c r="GC424" s="2">
        <v>42062</v>
      </c>
      <c r="GD424" s="2">
        <v>42094</v>
      </c>
      <c r="GE424" s="2">
        <v>42124</v>
      </c>
      <c r="GF424" s="2">
        <v>42153</v>
      </c>
      <c r="GG424" s="2">
        <v>42185</v>
      </c>
      <c r="GH424" s="2">
        <v>42216</v>
      </c>
      <c r="GI424" s="2">
        <v>42247</v>
      </c>
      <c r="GJ424" s="2">
        <v>42277</v>
      </c>
      <c r="GK424" s="2">
        <v>42307</v>
      </c>
      <c r="GL424" s="2">
        <v>42338</v>
      </c>
      <c r="GM424" s="2">
        <v>42369</v>
      </c>
      <c r="GN424" s="2">
        <v>42398</v>
      </c>
      <c r="GO424" s="2">
        <v>42429</v>
      </c>
      <c r="GP424" s="2">
        <v>42460</v>
      </c>
      <c r="GQ424" s="2">
        <v>42489</v>
      </c>
      <c r="GR424" s="2">
        <v>42521</v>
      </c>
      <c r="GS424" s="2">
        <v>42551</v>
      </c>
      <c r="GT424" s="2">
        <v>42580</v>
      </c>
      <c r="GU424" s="2">
        <v>42613</v>
      </c>
      <c r="GV424" s="2">
        <v>42643</v>
      </c>
      <c r="GW424" s="2">
        <v>42674</v>
      </c>
      <c r="GX424" s="2">
        <v>42704</v>
      </c>
      <c r="GY424" s="2">
        <v>42734</v>
      </c>
      <c r="GZ424" s="2">
        <v>42766</v>
      </c>
      <c r="HA424" s="2">
        <v>42794</v>
      </c>
      <c r="HB424" s="2">
        <v>42825</v>
      </c>
      <c r="HC424" s="2">
        <v>42853</v>
      </c>
      <c r="HD424" s="2">
        <v>42886</v>
      </c>
      <c r="HE424" s="2">
        <v>42916</v>
      </c>
      <c r="HF424" s="2">
        <v>42947</v>
      </c>
      <c r="HG424" s="2">
        <v>42978</v>
      </c>
      <c r="HH424" s="2">
        <v>43007</v>
      </c>
      <c r="HI424" s="2">
        <v>43039</v>
      </c>
      <c r="HJ424" s="2">
        <v>43069</v>
      </c>
      <c r="HK424" s="2">
        <v>43098</v>
      </c>
      <c r="HL424" s="2">
        <v>43131</v>
      </c>
      <c r="HM424" s="2">
        <v>43159</v>
      </c>
      <c r="HN424" s="2">
        <v>43189</v>
      </c>
      <c r="HO424" s="2">
        <v>43220</v>
      </c>
      <c r="HP424" s="2">
        <v>43251</v>
      </c>
      <c r="HQ424" s="2">
        <v>43280</v>
      </c>
      <c r="HR424" s="2">
        <v>43312</v>
      </c>
      <c r="HS424" s="2">
        <v>43343</v>
      </c>
      <c r="HT424" s="2">
        <v>43371</v>
      </c>
      <c r="HU424" s="2">
        <v>43404</v>
      </c>
      <c r="HV424" s="2">
        <v>43434</v>
      </c>
      <c r="HW424" s="2">
        <v>43465</v>
      </c>
      <c r="HX424" s="2">
        <v>43496</v>
      </c>
      <c r="HY424" s="2">
        <v>43524</v>
      </c>
      <c r="HZ424" s="2">
        <v>43553</v>
      </c>
      <c r="IA424" s="2">
        <v>43585</v>
      </c>
      <c r="IB424" s="2">
        <v>43616</v>
      </c>
      <c r="IC424" s="2">
        <v>43644</v>
      </c>
      <c r="ID424" s="2">
        <v>43677</v>
      </c>
      <c r="IE424" s="2">
        <v>43707</v>
      </c>
      <c r="IF424" s="2">
        <v>43738</v>
      </c>
      <c r="IG424" s="2">
        <v>43769</v>
      </c>
      <c r="IH424" s="2">
        <v>43798</v>
      </c>
      <c r="II424" s="2">
        <v>43830</v>
      </c>
      <c r="IJ424" s="2">
        <v>43861</v>
      </c>
      <c r="IK424" s="2">
        <v>43889</v>
      </c>
      <c r="IL424" s="2">
        <v>43921</v>
      </c>
      <c r="IM424" s="2">
        <v>43951</v>
      </c>
      <c r="IN424" s="2">
        <v>43980</v>
      </c>
      <c r="IO424" s="2">
        <v>44012</v>
      </c>
      <c r="IP424" s="2">
        <v>44043</v>
      </c>
      <c r="IQ424" s="2">
        <v>44074</v>
      </c>
      <c r="IR424" s="2">
        <v>44104</v>
      </c>
      <c r="IS424" s="2">
        <v>44134</v>
      </c>
      <c r="IT424" s="2">
        <v>44165</v>
      </c>
      <c r="IU424" s="2">
        <v>44196</v>
      </c>
      <c r="IV424" s="2">
        <v>44225</v>
      </c>
      <c r="IW424" s="2">
        <v>44253</v>
      </c>
      <c r="IX424" s="2">
        <v>44286</v>
      </c>
      <c r="IY424" s="2">
        <v>44316</v>
      </c>
      <c r="IZ424" s="2">
        <v>44347</v>
      </c>
      <c r="JA424" s="2">
        <v>44377</v>
      </c>
      <c r="JB424" s="2">
        <v>44407</v>
      </c>
      <c r="JC424" s="2">
        <v>44439</v>
      </c>
      <c r="JD424" s="2">
        <v>44469</v>
      </c>
      <c r="JE424" s="2">
        <v>44498</v>
      </c>
      <c r="JF424" s="2">
        <v>44530</v>
      </c>
      <c r="JG424" s="2">
        <v>44561</v>
      </c>
      <c r="JH424" s="2">
        <v>44592</v>
      </c>
      <c r="JI424" s="2">
        <v>44620</v>
      </c>
      <c r="JJ424" s="2">
        <v>44651</v>
      </c>
      <c r="JK424" s="2">
        <v>44680</v>
      </c>
      <c r="JL424" s="2">
        <v>44712</v>
      </c>
      <c r="JM424" s="2">
        <v>44742</v>
      </c>
      <c r="JN424" s="2">
        <v>44771</v>
      </c>
      <c r="JO424" s="2">
        <v>44804</v>
      </c>
      <c r="JP424" s="2">
        <v>44834</v>
      </c>
      <c r="JQ424" s="2">
        <v>44865</v>
      </c>
    </row>
    <row r="425" spans="1:277" x14ac:dyDescent="0.25">
      <c r="A425" s="4"/>
      <c r="D425" s="3">
        <v>54790800</v>
      </c>
      <c r="E425">
        <v>54646800</v>
      </c>
      <c r="F425">
        <v>55855200</v>
      </c>
      <c r="G425">
        <v>35198800</v>
      </c>
      <c r="H425">
        <v>66875800</v>
      </c>
      <c r="I425">
        <v>49770400</v>
      </c>
      <c r="J425">
        <v>28082400</v>
      </c>
      <c r="K425">
        <v>58749800</v>
      </c>
      <c r="L425">
        <v>34190800</v>
      </c>
      <c r="M425">
        <v>33881200</v>
      </c>
      <c r="N425">
        <v>33757600</v>
      </c>
      <c r="O425">
        <v>36414000</v>
      </c>
      <c r="P425">
        <v>38811600</v>
      </c>
      <c r="Q425">
        <v>33398200</v>
      </c>
      <c r="R425">
        <v>64420800</v>
      </c>
      <c r="S425">
        <v>38994800</v>
      </c>
      <c r="T425">
        <v>38002000</v>
      </c>
      <c r="U425">
        <v>36336800</v>
      </c>
      <c r="V425">
        <v>51926600</v>
      </c>
      <c r="W425">
        <v>47316200</v>
      </c>
      <c r="X425">
        <v>46859200</v>
      </c>
      <c r="Y425">
        <v>43008800</v>
      </c>
      <c r="Z425">
        <v>38894400</v>
      </c>
      <c r="AA425">
        <v>41907000</v>
      </c>
      <c r="AB425">
        <v>44386400</v>
      </c>
      <c r="AC425">
        <v>61721800</v>
      </c>
      <c r="AD425">
        <v>47718800</v>
      </c>
      <c r="AE425">
        <v>43506600</v>
      </c>
      <c r="AF425">
        <v>53417800</v>
      </c>
      <c r="AG425">
        <v>53382400</v>
      </c>
      <c r="AH425">
        <v>77895800</v>
      </c>
      <c r="AI425">
        <v>75385000</v>
      </c>
      <c r="AJ425">
        <v>58815200</v>
      </c>
      <c r="AK425">
        <v>73099400</v>
      </c>
      <c r="AL425">
        <v>61698400</v>
      </c>
      <c r="AM425">
        <v>54591800</v>
      </c>
      <c r="AN425">
        <v>56035800</v>
      </c>
      <c r="AO425">
        <v>45157400</v>
      </c>
      <c r="AP425">
        <v>63892800</v>
      </c>
      <c r="AQ425">
        <v>51629000</v>
      </c>
      <c r="AR425">
        <v>60198200</v>
      </c>
      <c r="AS425">
        <v>48204600</v>
      </c>
      <c r="AT425">
        <v>69307600</v>
      </c>
      <c r="AU425">
        <v>86941400</v>
      </c>
      <c r="AV425">
        <v>52570200</v>
      </c>
      <c r="AW425">
        <v>62527400</v>
      </c>
      <c r="AX425">
        <v>47835800</v>
      </c>
      <c r="AY425">
        <v>56758200</v>
      </c>
      <c r="AZ425">
        <v>65541800</v>
      </c>
      <c r="BA425">
        <v>67886800</v>
      </c>
      <c r="BB425">
        <v>71534200</v>
      </c>
      <c r="BC425">
        <v>71195400</v>
      </c>
      <c r="BD425">
        <v>74827800</v>
      </c>
      <c r="BE425">
        <v>52684400</v>
      </c>
      <c r="BF425">
        <v>68995800</v>
      </c>
      <c r="BG425">
        <v>70171800</v>
      </c>
      <c r="BH425">
        <v>52663800</v>
      </c>
      <c r="BI425">
        <v>79572000</v>
      </c>
      <c r="BJ425">
        <v>87313800</v>
      </c>
      <c r="BK425">
        <v>60279200</v>
      </c>
      <c r="BL425">
        <v>60705000</v>
      </c>
      <c r="BM425">
        <v>73353600</v>
      </c>
      <c r="BN425">
        <v>72725200</v>
      </c>
      <c r="BO425">
        <v>68846400</v>
      </c>
      <c r="BP425">
        <v>68554200</v>
      </c>
      <c r="BQ425">
        <v>57402200</v>
      </c>
      <c r="BR425">
        <v>57892400</v>
      </c>
      <c r="BS425">
        <v>91848800</v>
      </c>
      <c r="BT425">
        <v>70541200</v>
      </c>
      <c r="BU425">
        <v>60413600</v>
      </c>
      <c r="BV425">
        <v>66414000</v>
      </c>
      <c r="BW425">
        <v>46484200</v>
      </c>
      <c r="BX425">
        <v>46063800</v>
      </c>
      <c r="BY425">
        <v>63318000</v>
      </c>
      <c r="BZ425">
        <v>72443400</v>
      </c>
      <c r="CA425">
        <v>67276600</v>
      </c>
      <c r="CB425">
        <v>86714800</v>
      </c>
      <c r="CC425">
        <v>84379800</v>
      </c>
      <c r="CD425">
        <v>80012000</v>
      </c>
      <c r="CE425">
        <v>100148600</v>
      </c>
      <c r="CF425">
        <v>86973600</v>
      </c>
      <c r="CG425">
        <v>84728800</v>
      </c>
      <c r="CH425">
        <v>92456800</v>
      </c>
      <c r="CI425">
        <v>49042200</v>
      </c>
      <c r="CJ425">
        <v>60748400</v>
      </c>
      <c r="CK425">
        <v>66534000</v>
      </c>
      <c r="CL425">
        <v>75960800</v>
      </c>
      <c r="CM425">
        <v>57702200</v>
      </c>
      <c r="CN425">
        <v>89317800</v>
      </c>
      <c r="CO425">
        <v>63067800</v>
      </c>
      <c r="CP425">
        <v>53208600</v>
      </c>
      <c r="CQ425">
        <v>76555000</v>
      </c>
      <c r="CR425">
        <v>48468200</v>
      </c>
      <c r="CS425">
        <v>47972600</v>
      </c>
      <c r="CT425">
        <v>56538400</v>
      </c>
      <c r="CU425">
        <v>34979400</v>
      </c>
      <c r="CV425">
        <v>56576200</v>
      </c>
      <c r="CW425">
        <v>36354800</v>
      </c>
      <c r="CX425">
        <v>34518400</v>
      </c>
      <c r="CY425">
        <v>35464000</v>
      </c>
      <c r="CZ425">
        <v>35870500</v>
      </c>
      <c r="DA425">
        <v>30099100</v>
      </c>
      <c r="DB425">
        <v>32969800</v>
      </c>
      <c r="DC425">
        <v>27839000</v>
      </c>
      <c r="DD425">
        <v>31700500</v>
      </c>
      <c r="DE425">
        <v>51403200</v>
      </c>
      <c r="DF425">
        <v>26688500</v>
      </c>
      <c r="DG425">
        <v>25170400</v>
      </c>
      <c r="DH425">
        <v>26075400</v>
      </c>
      <c r="DI425">
        <v>31969100</v>
      </c>
      <c r="DJ425">
        <v>37353900</v>
      </c>
      <c r="DK425">
        <v>30890900</v>
      </c>
      <c r="DL425">
        <v>29502900</v>
      </c>
      <c r="DM425">
        <v>30684700</v>
      </c>
      <c r="DN425">
        <v>24644200</v>
      </c>
      <c r="DO425">
        <v>26962900</v>
      </c>
      <c r="DP425">
        <v>33895900</v>
      </c>
      <c r="DQ425">
        <v>35186600</v>
      </c>
      <c r="DR425">
        <v>36943200</v>
      </c>
      <c r="DS425">
        <v>30421800</v>
      </c>
      <c r="DT425">
        <v>26985800</v>
      </c>
      <c r="DU425">
        <v>30880600</v>
      </c>
      <c r="DV425">
        <v>32727200</v>
      </c>
      <c r="DW425">
        <v>21964900</v>
      </c>
      <c r="DX425">
        <v>40379200</v>
      </c>
      <c r="DY425">
        <v>41066300</v>
      </c>
      <c r="DZ425">
        <v>33024800</v>
      </c>
      <c r="EA425">
        <v>29523000</v>
      </c>
      <c r="EB425">
        <v>26390675</v>
      </c>
      <c r="EC425">
        <v>21885760</v>
      </c>
      <c r="ED425">
        <v>17878326</v>
      </c>
      <c r="EE425">
        <v>15844495</v>
      </c>
      <c r="EF425">
        <v>16136498</v>
      </c>
      <c r="EG425">
        <v>20229655</v>
      </c>
      <c r="EH425">
        <v>26639166</v>
      </c>
      <c r="EI425">
        <v>17154700</v>
      </c>
      <c r="EJ425">
        <v>27477767</v>
      </c>
      <c r="EK425">
        <v>29785528</v>
      </c>
      <c r="EL425">
        <v>25861366</v>
      </c>
      <c r="EM425">
        <v>47584713</v>
      </c>
      <c r="EN425">
        <v>36429867</v>
      </c>
      <c r="EO425">
        <v>31370482</v>
      </c>
      <c r="EP425">
        <v>26927482</v>
      </c>
      <c r="EQ425">
        <v>20836129</v>
      </c>
      <c r="ER425">
        <v>19897252</v>
      </c>
      <c r="ES425">
        <v>17944914</v>
      </c>
      <c r="ET425">
        <v>23638521</v>
      </c>
      <c r="EU425">
        <v>21281194</v>
      </c>
      <c r="EV425">
        <v>24292843</v>
      </c>
      <c r="EW425">
        <v>20864846</v>
      </c>
      <c r="EX425">
        <v>19859172</v>
      </c>
      <c r="EY425">
        <v>26776911</v>
      </c>
      <c r="EZ425">
        <v>17236436</v>
      </c>
      <c r="FA425">
        <v>15460754</v>
      </c>
      <c r="FB425">
        <v>14746557</v>
      </c>
      <c r="FC425">
        <v>13158065</v>
      </c>
      <c r="FD425">
        <v>12262857</v>
      </c>
      <c r="FE425">
        <v>13159356</v>
      </c>
      <c r="FF425">
        <v>13307463</v>
      </c>
      <c r="FG425">
        <v>14318690</v>
      </c>
      <c r="FH425">
        <v>16439369</v>
      </c>
      <c r="FI425">
        <v>17134132</v>
      </c>
      <c r="FJ425">
        <v>16335924</v>
      </c>
      <c r="FK425">
        <v>19583465</v>
      </c>
      <c r="FL425">
        <v>15230993</v>
      </c>
      <c r="FM425">
        <v>16690989</v>
      </c>
      <c r="FN425">
        <v>18741566</v>
      </c>
      <c r="FO425">
        <v>18444303</v>
      </c>
      <c r="FP425">
        <v>16983658</v>
      </c>
      <c r="FQ425">
        <v>15038581</v>
      </c>
      <c r="FR425">
        <v>19622741</v>
      </c>
      <c r="FS425">
        <v>14284269</v>
      </c>
      <c r="FT425">
        <v>14326475</v>
      </c>
      <c r="FU425">
        <v>13982123</v>
      </c>
      <c r="FV425">
        <v>15353275</v>
      </c>
      <c r="FW425">
        <v>15255253</v>
      </c>
      <c r="FX425">
        <v>19680594</v>
      </c>
      <c r="FY425">
        <v>20368308</v>
      </c>
      <c r="FZ425">
        <v>13115705</v>
      </c>
      <c r="GA425">
        <v>15881415</v>
      </c>
      <c r="GB425">
        <v>14993402</v>
      </c>
      <c r="GC425">
        <v>14240561</v>
      </c>
      <c r="GD425">
        <v>16686889</v>
      </c>
      <c r="GE425">
        <v>12792576</v>
      </c>
      <c r="GF425">
        <v>15522516</v>
      </c>
      <c r="GG425">
        <v>19278677</v>
      </c>
      <c r="GH425">
        <v>17147663</v>
      </c>
      <c r="GI425">
        <v>18762224</v>
      </c>
      <c r="GJ425">
        <v>23375723</v>
      </c>
      <c r="GK425">
        <v>24334453</v>
      </c>
      <c r="GL425">
        <v>17845288</v>
      </c>
      <c r="GM425">
        <v>18575304</v>
      </c>
      <c r="GN425">
        <v>18188750</v>
      </c>
      <c r="GO425">
        <v>19553872</v>
      </c>
      <c r="GP425">
        <v>21475441</v>
      </c>
      <c r="GQ425">
        <v>17610806</v>
      </c>
      <c r="GR425">
        <v>18977215</v>
      </c>
      <c r="GS425">
        <v>19435609</v>
      </c>
      <c r="GT425">
        <v>18196989</v>
      </c>
      <c r="GU425">
        <v>23278893</v>
      </c>
      <c r="GV425">
        <v>15638269</v>
      </c>
      <c r="GW425">
        <v>12727666</v>
      </c>
      <c r="GX425">
        <v>24105811</v>
      </c>
      <c r="GY425">
        <v>14815285</v>
      </c>
      <c r="GZ425">
        <v>11977132</v>
      </c>
      <c r="HA425">
        <v>13000574</v>
      </c>
      <c r="HB425">
        <v>11261131</v>
      </c>
      <c r="HC425">
        <v>9459825</v>
      </c>
      <c r="HD425">
        <v>14975876</v>
      </c>
      <c r="HE425">
        <v>14702259</v>
      </c>
      <c r="HF425">
        <v>9972405</v>
      </c>
      <c r="HG425">
        <v>13366483</v>
      </c>
      <c r="HH425">
        <v>14825781</v>
      </c>
      <c r="HI425">
        <v>9504139</v>
      </c>
      <c r="HJ425">
        <v>11731564</v>
      </c>
      <c r="HK425">
        <v>9508049</v>
      </c>
      <c r="HL425">
        <v>11251413</v>
      </c>
      <c r="HM425">
        <v>11801928</v>
      </c>
      <c r="HN425">
        <v>13356811</v>
      </c>
      <c r="HO425">
        <v>12646902</v>
      </c>
      <c r="HP425">
        <v>14566693</v>
      </c>
      <c r="HQ425">
        <v>12259991</v>
      </c>
      <c r="HR425">
        <v>10611749</v>
      </c>
      <c r="HS425">
        <v>10942876</v>
      </c>
      <c r="HT425">
        <v>9181325</v>
      </c>
      <c r="HU425">
        <v>13627290</v>
      </c>
      <c r="HV425">
        <v>11404264</v>
      </c>
      <c r="HW425">
        <v>14588406</v>
      </c>
      <c r="HX425">
        <v>11834069</v>
      </c>
      <c r="HY425">
        <v>10331785</v>
      </c>
      <c r="HZ425">
        <v>10042690</v>
      </c>
      <c r="IA425">
        <v>7214893</v>
      </c>
      <c r="IB425">
        <v>12421268</v>
      </c>
      <c r="IC425">
        <v>9818409</v>
      </c>
      <c r="ID425">
        <v>9381490</v>
      </c>
      <c r="IE425">
        <v>13345203</v>
      </c>
      <c r="IF425">
        <v>11153194</v>
      </c>
      <c r="IG425">
        <v>10639133</v>
      </c>
      <c r="IH425">
        <v>11006662</v>
      </c>
      <c r="II425">
        <v>9866256</v>
      </c>
      <c r="IJ425">
        <v>9134735</v>
      </c>
      <c r="IK425">
        <v>9411836</v>
      </c>
      <c r="IL425">
        <v>18073152</v>
      </c>
      <c r="IM425">
        <v>10876956</v>
      </c>
      <c r="IN425">
        <v>8287245</v>
      </c>
      <c r="IO425">
        <v>9470245</v>
      </c>
      <c r="IP425">
        <v>6803433</v>
      </c>
      <c r="IQ425">
        <v>8374224</v>
      </c>
      <c r="IR425">
        <v>10945101</v>
      </c>
      <c r="IS425">
        <v>7798934</v>
      </c>
      <c r="IT425">
        <v>10372946</v>
      </c>
      <c r="IU425">
        <v>10396994</v>
      </c>
      <c r="IV425">
        <v>10363048</v>
      </c>
      <c r="IW425">
        <v>9801488</v>
      </c>
      <c r="IX425">
        <v>13130775</v>
      </c>
      <c r="IY425">
        <v>7907917</v>
      </c>
      <c r="IZ425">
        <v>11330700</v>
      </c>
      <c r="JA425">
        <v>14358328</v>
      </c>
      <c r="JB425">
        <v>7723629</v>
      </c>
      <c r="JC425">
        <v>7342964</v>
      </c>
      <c r="JD425">
        <v>13829292</v>
      </c>
      <c r="JE425">
        <v>8926213</v>
      </c>
      <c r="JF425">
        <v>11958372</v>
      </c>
      <c r="JG425">
        <v>9822572</v>
      </c>
      <c r="JH425">
        <v>10621641</v>
      </c>
      <c r="JI425">
        <v>10886846</v>
      </c>
      <c r="JJ425">
        <v>14331653</v>
      </c>
      <c r="JK425">
        <v>8240376</v>
      </c>
      <c r="JL425">
        <v>11553228</v>
      </c>
      <c r="JM425">
        <v>9634573</v>
      </c>
      <c r="JN425">
        <v>6186615</v>
      </c>
      <c r="JO425">
        <v>6938947</v>
      </c>
      <c r="JP425">
        <v>8028550</v>
      </c>
      <c r="JQ425">
        <v>7874633</v>
      </c>
    </row>
    <row r="426" spans="1:277" x14ac:dyDescent="0.25">
      <c r="A426" s="1" t="s">
        <v>214</v>
      </c>
      <c r="B426" t="s">
        <v>1157</v>
      </c>
      <c r="C426" t="s">
        <v>1199</v>
      </c>
      <c r="D426" s="2">
        <f>_xll.BDH(A426, "volume", B426, C426, "Direction", "H", "Period", "M","cols=274;rows=2")</f>
        <v>36556</v>
      </c>
      <c r="E426" s="2">
        <v>36585</v>
      </c>
      <c r="F426" s="2">
        <v>36616</v>
      </c>
      <c r="G426" s="2">
        <v>36644</v>
      </c>
      <c r="H426" s="2">
        <v>36677</v>
      </c>
      <c r="I426" s="2">
        <v>36707</v>
      </c>
      <c r="J426" s="2">
        <v>36738</v>
      </c>
      <c r="K426" s="2">
        <v>36769</v>
      </c>
      <c r="L426" s="2">
        <v>36798</v>
      </c>
      <c r="M426" s="2">
        <v>36830</v>
      </c>
      <c r="N426" s="2">
        <v>36860</v>
      </c>
      <c r="O426" s="2">
        <v>36889</v>
      </c>
      <c r="P426" s="2">
        <v>36922</v>
      </c>
      <c r="Q426" s="2">
        <v>36950</v>
      </c>
      <c r="R426" s="2">
        <v>36980</v>
      </c>
      <c r="S426" s="2">
        <v>37011</v>
      </c>
      <c r="T426" s="2">
        <v>37042</v>
      </c>
      <c r="U426" s="2">
        <v>37071</v>
      </c>
      <c r="V426" s="2">
        <v>37103</v>
      </c>
      <c r="W426" s="2">
        <v>37134</v>
      </c>
      <c r="X426" s="2">
        <v>37162</v>
      </c>
      <c r="Y426" s="2">
        <v>37195</v>
      </c>
      <c r="Z426" s="2">
        <v>37225</v>
      </c>
      <c r="AA426" s="2">
        <v>37256</v>
      </c>
      <c r="AB426" s="2">
        <v>37287</v>
      </c>
      <c r="AC426" s="2">
        <v>37315</v>
      </c>
      <c r="AD426" s="2">
        <v>37344</v>
      </c>
      <c r="AE426" s="2">
        <v>37376</v>
      </c>
      <c r="AF426" s="2">
        <v>37407</v>
      </c>
      <c r="AG426" s="2">
        <v>37435</v>
      </c>
      <c r="AH426" s="2">
        <v>37468</v>
      </c>
      <c r="AI426" s="2">
        <v>37498</v>
      </c>
      <c r="AJ426" s="2">
        <v>37529</v>
      </c>
      <c r="AK426" s="2">
        <v>37560</v>
      </c>
      <c r="AL426" s="2">
        <v>37589</v>
      </c>
      <c r="AM426" s="2">
        <v>37621</v>
      </c>
      <c r="AN426" s="2">
        <v>37652</v>
      </c>
      <c r="AO426" s="2">
        <v>37680</v>
      </c>
      <c r="AP426" s="2">
        <v>37711</v>
      </c>
      <c r="AQ426" s="2">
        <v>37741</v>
      </c>
      <c r="AR426" s="2">
        <v>37771</v>
      </c>
      <c r="AS426" s="2">
        <v>37802</v>
      </c>
      <c r="AT426" s="2">
        <v>37833</v>
      </c>
      <c r="AU426" s="2">
        <v>37862</v>
      </c>
      <c r="AV426" s="2">
        <v>37894</v>
      </c>
      <c r="AW426" s="2">
        <v>37925</v>
      </c>
      <c r="AX426" s="2">
        <v>37953</v>
      </c>
      <c r="AY426" s="2">
        <v>37986</v>
      </c>
      <c r="AZ426" s="2">
        <v>38016</v>
      </c>
      <c r="BA426" s="2">
        <v>38044</v>
      </c>
      <c r="BB426" s="2">
        <v>38077</v>
      </c>
      <c r="BC426" s="2">
        <v>38107</v>
      </c>
      <c r="BD426" s="2">
        <v>38138</v>
      </c>
      <c r="BE426" s="2">
        <v>38168</v>
      </c>
      <c r="BF426" s="2">
        <v>38198</v>
      </c>
      <c r="BG426" s="2">
        <v>38230</v>
      </c>
      <c r="BH426" s="2">
        <v>38260</v>
      </c>
      <c r="BI426" s="2">
        <v>38289</v>
      </c>
      <c r="BJ426" s="2">
        <v>38321</v>
      </c>
      <c r="BK426" s="2">
        <v>38352</v>
      </c>
      <c r="BL426" s="2">
        <v>38383</v>
      </c>
      <c r="BM426" s="2">
        <v>38411</v>
      </c>
      <c r="BN426" s="2">
        <v>38442</v>
      </c>
      <c r="BO426" s="2">
        <v>38471</v>
      </c>
      <c r="BP426" s="2">
        <v>38503</v>
      </c>
      <c r="BQ426" s="2">
        <v>38533</v>
      </c>
      <c r="BR426" s="2">
        <v>38562</v>
      </c>
      <c r="BS426" s="2">
        <v>38595</v>
      </c>
      <c r="BT426" s="2">
        <v>38625</v>
      </c>
      <c r="BU426" s="2">
        <v>38656</v>
      </c>
      <c r="BV426" s="2">
        <v>38686</v>
      </c>
      <c r="BW426" s="2">
        <v>38716</v>
      </c>
      <c r="BX426" s="2">
        <v>38748</v>
      </c>
      <c r="BY426" s="2">
        <v>38776</v>
      </c>
      <c r="BZ426" s="2">
        <v>38807</v>
      </c>
      <c r="CA426" s="2">
        <v>38835</v>
      </c>
      <c r="CB426" s="2">
        <v>38868</v>
      </c>
      <c r="CC426" s="2">
        <v>38898</v>
      </c>
      <c r="CD426" s="2">
        <v>38929</v>
      </c>
      <c r="CE426" s="2">
        <v>38960</v>
      </c>
      <c r="CF426" s="2">
        <v>38989</v>
      </c>
      <c r="CG426" s="2">
        <v>39021</v>
      </c>
      <c r="CH426" s="2">
        <v>39051</v>
      </c>
      <c r="CI426" s="2">
        <v>39080</v>
      </c>
      <c r="CJ426" s="2">
        <v>39113</v>
      </c>
      <c r="CK426" s="2">
        <v>39141</v>
      </c>
      <c r="CL426" s="2">
        <v>39171</v>
      </c>
      <c r="CM426" s="2">
        <v>39202</v>
      </c>
      <c r="CN426" s="2">
        <v>39233</v>
      </c>
      <c r="CO426" s="2">
        <v>39262</v>
      </c>
      <c r="CP426" s="2">
        <v>39294</v>
      </c>
      <c r="CQ426" s="2">
        <v>39325</v>
      </c>
      <c r="CR426" s="2">
        <v>39353</v>
      </c>
      <c r="CS426" s="2">
        <v>39386</v>
      </c>
      <c r="CT426" s="2">
        <v>39416</v>
      </c>
      <c r="CU426" s="2">
        <v>39447</v>
      </c>
      <c r="CV426" s="2">
        <v>39478</v>
      </c>
      <c r="CW426" s="2">
        <v>39507</v>
      </c>
      <c r="CX426" s="2">
        <v>39538</v>
      </c>
      <c r="CY426" s="2">
        <v>39568</v>
      </c>
      <c r="CZ426" s="2">
        <v>39598</v>
      </c>
      <c r="DA426" s="2">
        <v>39629</v>
      </c>
      <c r="DB426" s="2">
        <v>39660</v>
      </c>
      <c r="DC426" s="2">
        <v>39689</v>
      </c>
      <c r="DD426" s="2">
        <v>39721</v>
      </c>
      <c r="DE426" s="2">
        <v>39752</v>
      </c>
      <c r="DF426" s="2">
        <v>39780</v>
      </c>
      <c r="DG426" s="2">
        <v>39813</v>
      </c>
      <c r="DH426" s="2">
        <v>39843</v>
      </c>
      <c r="DI426" s="2">
        <v>39871</v>
      </c>
      <c r="DJ426" s="2">
        <v>39903</v>
      </c>
      <c r="DK426" s="2">
        <v>39933</v>
      </c>
      <c r="DL426" s="2">
        <v>39962</v>
      </c>
      <c r="DM426" s="2">
        <v>39994</v>
      </c>
      <c r="DN426" s="2">
        <v>40025</v>
      </c>
      <c r="DO426" s="2">
        <v>40056</v>
      </c>
      <c r="DP426" s="2">
        <v>40086</v>
      </c>
      <c r="DQ426" s="2">
        <v>40116</v>
      </c>
      <c r="DR426" s="2">
        <v>40147</v>
      </c>
      <c r="DS426" s="2">
        <v>40178</v>
      </c>
      <c r="DT426" s="2">
        <v>40207</v>
      </c>
      <c r="DU426" s="2">
        <v>40235</v>
      </c>
      <c r="DV426" s="2">
        <v>40268</v>
      </c>
      <c r="DW426" s="2">
        <v>40298</v>
      </c>
      <c r="DX426" s="2">
        <v>40329</v>
      </c>
      <c r="DY426" s="2">
        <v>40359</v>
      </c>
      <c r="DZ426" s="2">
        <v>40389</v>
      </c>
      <c r="EA426" s="2">
        <v>40421</v>
      </c>
      <c r="EB426" s="2">
        <v>40451</v>
      </c>
      <c r="EC426" s="2">
        <v>40480</v>
      </c>
      <c r="ED426" s="2">
        <v>40512</v>
      </c>
      <c r="EE426" s="2">
        <v>40543</v>
      </c>
      <c r="EF426" s="2">
        <v>40574</v>
      </c>
      <c r="EG426" s="2">
        <v>40602</v>
      </c>
      <c r="EH426" s="2">
        <v>40633</v>
      </c>
      <c r="EI426" s="2">
        <v>40662</v>
      </c>
      <c r="EJ426" s="2">
        <v>40694</v>
      </c>
      <c r="EK426" s="2">
        <v>40724</v>
      </c>
      <c r="EL426" s="2">
        <v>40753</v>
      </c>
      <c r="EM426" s="2">
        <v>40786</v>
      </c>
      <c r="EN426" s="2">
        <v>40816</v>
      </c>
      <c r="EO426" s="2">
        <v>40847</v>
      </c>
      <c r="EP426" s="2">
        <v>40877</v>
      </c>
      <c r="EQ426" s="2">
        <v>40907</v>
      </c>
      <c r="ER426" s="2">
        <v>40939</v>
      </c>
      <c r="ES426" s="2">
        <v>40968</v>
      </c>
      <c r="ET426" s="2">
        <v>40998</v>
      </c>
      <c r="EU426" s="2">
        <v>41029</v>
      </c>
      <c r="EV426" s="2">
        <v>41060</v>
      </c>
      <c r="EW426" s="2">
        <v>41089</v>
      </c>
      <c r="EX426" s="2">
        <v>41121</v>
      </c>
      <c r="EY426" s="2">
        <v>41152</v>
      </c>
      <c r="EZ426" s="2">
        <v>41180</v>
      </c>
      <c r="FA426" s="2">
        <v>41213</v>
      </c>
      <c r="FB426" s="2">
        <v>41243</v>
      </c>
      <c r="FC426" s="2">
        <v>41274</v>
      </c>
      <c r="FD426" s="2">
        <v>41305</v>
      </c>
      <c r="FE426" s="2">
        <v>41333</v>
      </c>
      <c r="FF426" s="2">
        <v>41362</v>
      </c>
      <c r="FG426" s="2">
        <v>41394</v>
      </c>
      <c r="FH426" s="2">
        <v>41425</v>
      </c>
      <c r="FI426" s="2">
        <v>41453</v>
      </c>
      <c r="FJ426" s="2">
        <v>41486</v>
      </c>
      <c r="FK426" s="2">
        <v>41516</v>
      </c>
      <c r="FL426" s="2">
        <v>41547</v>
      </c>
      <c r="FM426" s="2">
        <v>41578</v>
      </c>
      <c r="FN426" s="2">
        <v>41607</v>
      </c>
      <c r="FO426" s="2">
        <v>41639</v>
      </c>
      <c r="FP426" s="2">
        <v>41670</v>
      </c>
      <c r="FQ426" s="2">
        <v>41698</v>
      </c>
      <c r="FR426" s="2">
        <v>41729</v>
      </c>
      <c r="FS426" s="2">
        <v>41759</v>
      </c>
      <c r="FT426" s="2">
        <v>41789</v>
      </c>
      <c r="FU426" s="2">
        <v>41820</v>
      </c>
      <c r="FV426" s="2">
        <v>41851</v>
      </c>
      <c r="FW426" s="2">
        <v>41880</v>
      </c>
      <c r="FX426" s="2">
        <v>41912</v>
      </c>
      <c r="FY426" s="2">
        <v>41943</v>
      </c>
      <c r="FZ426" s="2">
        <v>41971</v>
      </c>
      <c r="GA426" s="2">
        <v>42004</v>
      </c>
      <c r="GB426" s="2">
        <v>42034</v>
      </c>
      <c r="GC426" s="2">
        <v>42062</v>
      </c>
      <c r="GD426" s="2">
        <v>42094</v>
      </c>
      <c r="GE426" s="2">
        <v>42124</v>
      </c>
      <c r="GF426" s="2">
        <v>42153</v>
      </c>
      <c r="GG426" s="2">
        <v>42185</v>
      </c>
      <c r="GH426" s="2">
        <v>42216</v>
      </c>
      <c r="GI426" s="2">
        <v>42247</v>
      </c>
      <c r="GJ426" s="2">
        <v>42277</v>
      </c>
      <c r="GK426" s="2">
        <v>42307</v>
      </c>
      <c r="GL426" s="2">
        <v>42338</v>
      </c>
      <c r="GM426" s="2">
        <v>42369</v>
      </c>
      <c r="GN426" s="2">
        <v>42398</v>
      </c>
      <c r="GO426" s="2">
        <v>42429</v>
      </c>
      <c r="GP426" s="2">
        <v>42460</v>
      </c>
      <c r="GQ426" s="2">
        <v>42489</v>
      </c>
      <c r="GR426" s="2">
        <v>42521</v>
      </c>
      <c r="GS426" s="2">
        <v>42551</v>
      </c>
      <c r="GT426" s="2">
        <v>42580</v>
      </c>
      <c r="GU426" s="2">
        <v>42613</v>
      </c>
      <c r="GV426" s="2">
        <v>42643</v>
      </c>
      <c r="GW426" s="2">
        <v>42674</v>
      </c>
      <c r="GX426" s="2">
        <v>42704</v>
      </c>
      <c r="GY426" s="2">
        <v>42734</v>
      </c>
      <c r="GZ426" s="2">
        <v>42766</v>
      </c>
      <c r="HA426" s="2">
        <v>42794</v>
      </c>
      <c r="HB426" s="2">
        <v>42825</v>
      </c>
      <c r="HC426" s="2">
        <v>42853</v>
      </c>
      <c r="HD426" s="2">
        <v>42886</v>
      </c>
      <c r="HE426" s="2">
        <v>42916</v>
      </c>
      <c r="HF426" s="2">
        <v>42947</v>
      </c>
      <c r="HG426" s="2">
        <v>42978</v>
      </c>
      <c r="HH426" s="2">
        <v>43007</v>
      </c>
      <c r="HI426" s="2">
        <v>43039</v>
      </c>
      <c r="HJ426" s="2">
        <v>43069</v>
      </c>
      <c r="HK426" s="2">
        <v>43098</v>
      </c>
      <c r="HL426" s="2">
        <v>43131</v>
      </c>
      <c r="HM426" s="2">
        <v>43159</v>
      </c>
      <c r="HN426" s="2">
        <v>43189</v>
      </c>
      <c r="HO426" s="2">
        <v>43220</v>
      </c>
      <c r="HP426" s="2">
        <v>43251</v>
      </c>
      <c r="HQ426" s="2">
        <v>43280</v>
      </c>
      <c r="HR426" s="2">
        <v>43312</v>
      </c>
      <c r="HS426" s="2">
        <v>43343</v>
      </c>
      <c r="HT426" s="2">
        <v>43371</v>
      </c>
      <c r="HU426" s="2">
        <v>43404</v>
      </c>
      <c r="HV426" s="2">
        <v>43434</v>
      </c>
      <c r="HW426" s="2">
        <v>43465</v>
      </c>
      <c r="HX426" s="2">
        <v>43496</v>
      </c>
      <c r="HY426" s="2">
        <v>43524</v>
      </c>
      <c r="HZ426" s="2">
        <v>43553</v>
      </c>
      <c r="IA426" s="2">
        <v>43585</v>
      </c>
      <c r="IB426" s="2">
        <v>43616</v>
      </c>
      <c r="IC426" s="2">
        <v>43644</v>
      </c>
      <c r="ID426" s="2">
        <v>43677</v>
      </c>
      <c r="IE426" s="2">
        <v>43707</v>
      </c>
      <c r="IF426" s="2">
        <v>43738</v>
      </c>
      <c r="IG426" s="2">
        <v>43769</v>
      </c>
      <c r="IH426" s="2">
        <v>43798</v>
      </c>
      <c r="II426" s="2">
        <v>43830</v>
      </c>
      <c r="IJ426" s="2">
        <v>43861</v>
      </c>
      <c r="IK426" s="2">
        <v>43889</v>
      </c>
      <c r="IL426" s="2">
        <v>43921</v>
      </c>
      <c r="IM426" s="2">
        <v>43951</v>
      </c>
      <c r="IN426" s="2">
        <v>43980</v>
      </c>
      <c r="IO426" s="2">
        <v>44012</v>
      </c>
      <c r="IP426" s="2">
        <v>44043</v>
      </c>
      <c r="IQ426" s="2">
        <v>44074</v>
      </c>
      <c r="IR426" s="2">
        <v>44104</v>
      </c>
      <c r="IS426" s="2">
        <v>44134</v>
      </c>
      <c r="IT426" s="2">
        <v>44165</v>
      </c>
      <c r="IU426" s="2">
        <v>44196</v>
      </c>
      <c r="IV426" s="2">
        <v>44225</v>
      </c>
      <c r="IW426" s="2">
        <v>44253</v>
      </c>
      <c r="IX426" s="2">
        <v>44286</v>
      </c>
      <c r="IY426" s="2">
        <v>44316</v>
      </c>
      <c r="IZ426" s="2">
        <v>44347</v>
      </c>
      <c r="JA426" s="2">
        <v>44377</v>
      </c>
      <c r="JB426" s="2">
        <v>44407</v>
      </c>
      <c r="JC426" s="2">
        <v>44439</v>
      </c>
      <c r="JD426" s="2">
        <v>44469</v>
      </c>
      <c r="JE426" s="2">
        <v>44498</v>
      </c>
      <c r="JF426" s="2">
        <v>44530</v>
      </c>
      <c r="JG426" s="2">
        <v>44561</v>
      </c>
      <c r="JH426" s="2">
        <v>44592</v>
      </c>
      <c r="JI426" s="2">
        <v>44620</v>
      </c>
      <c r="JJ426" s="2">
        <v>44651</v>
      </c>
      <c r="JK426" s="2">
        <v>44680</v>
      </c>
      <c r="JL426" s="2">
        <v>44712</v>
      </c>
      <c r="JM426" s="2">
        <v>44742</v>
      </c>
      <c r="JN426" s="2">
        <v>44771</v>
      </c>
      <c r="JO426" s="2">
        <v>44804</v>
      </c>
      <c r="JP426" s="2">
        <v>44834</v>
      </c>
      <c r="JQ426" s="2">
        <v>44865</v>
      </c>
    </row>
    <row r="427" spans="1:277" x14ac:dyDescent="0.25">
      <c r="A427" s="4"/>
      <c r="D427" s="3">
        <v>37573600</v>
      </c>
      <c r="E427">
        <v>30026800</v>
      </c>
      <c r="F427">
        <v>43808000</v>
      </c>
      <c r="G427">
        <v>24470400</v>
      </c>
      <c r="H427">
        <v>30264800</v>
      </c>
      <c r="I427">
        <v>29000400</v>
      </c>
      <c r="J427">
        <v>27980400</v>
      </c>
      <c r="K427">
        <v>27727200</v>
      </c>
      <c r="L427">
        <v>33053600</v>
      </c>
      <c r="M427">
        <v>37366000</v>
      </c>
      <c r="N427">
        <v>32034000</v>
      </c>
      <c r="O427">
        <v>37450000</v>
      </c>
      <c r="P427">
        <v>63130400</v>
      </c>
      <c r="Q427">
        <v>30430400</v>
      </c>
      <c r="R427">
        <v>52429600</v>
      </c>
      <c r="S427">
        <v>47009600</v>
      </c>
      <c r="T427">
        <v>66215600</v>
      </c>
      <c r="U427">
        <v>55993600</v>
      </c>
      <c r="V427">
        <v>47256800</v>
      </c>
      <c r="W427">
        <v>134053200</v>
      </c>
      <c r="X427">
        <v>87626000</v>
      </c>
      <c r="Y427">
        <v>125385600</v>
      </c>
      <c r="Z427">
        <v>69432800</v>
      </c>
      <c r="AA427">
        <v>91984000</v>
      </c>
      <c r="AB427">
        <v>84348400</v>
      </c>
      <c r="AC427">
        <v>87422000</v>
      </c>
      <c r="AD427">
        <v>111506800</v>
      </c>
      <c r="AE427">
        <v>68252000</v>
      </c>
      <c r="AF427">
        <v>60799600</v>
      </c>
      <c r="AG427">
        <v>97680000</v>
      </c>
      <c r="AH427">
        <v>96978800</v>
      </c>
      <c r="AI427">
        <v>66760000</v>
      </c>
      <c r="AJ427">
        <v>87853600</v>
      </c>
      <c r="AK427">
        <v>139284800</v>
      </c>
      <c r="AL427">
        <v>79335600</v>
      </c>
      <c r="AM427">
        <v>69407200</v>
      </c>
      <c r="AN427">
        <v>75675600</v>
      </c>
      <c r="AO427">
        <v>64387200</v>
      </c>
      <c r="AP427">
        <v>93559200</v>
      </c>
      <c r="AQ427">
        <v>91652000</v>
      </c>
      <c r="AR427">
        <v>90620800</v>
      </c>
      <c r="AS427">
        <v>84950000</v>
      </c>
      <c r="AT427">
        <v>83959600</v>
      </c>
      <c r="AU427">
        <v>64418400</v>
      </c>
      <c r="AV427">
        <v>62310000</v>
      </c>
      <c r="AW427">
        <v>63887200</v>
      </c>
      <c r="AX427">
        <v>47988800</v>
      </c>
      <c r="AY427">
        <v>64309600</v>
      </c>
      <c r="AZ427">
        <v>82236800</v>
      </c>
      <c r="BA427">
        <v>52557200</v>
      </c>
      <c r="BB427">
        <v>74760400</v>
      </c>
      <c r="BC427">
        <v>66228400</v>
      </c>
      <c r="BD427">
        <v>61593000</v>
      </c>
      <c r="BE427">
        <v>49934400</v>
      </c>
      <c r="BF427">
        <v>54216800</v>
      </c>
      <c r="BG427">
        <v>41320600</v>
      </c>
      <c r="BH427">
        <v>49376000</v>
      </c>
      <c r="BI427">
        <v>53339800</v>
      </c>
      <c r="BJ427">
        <v>39452600</v>
      </c>
      <c r="BK427">
        <v>35969200</v>
      </c>
      <c r="BL427">
        <v>48826800</v>
      </c>
      <c r="BM427">
        <v>41662000</v>
      </c>
      <c r="BN427">
        <v>53015000</v>
      </c>
      <c r="BO427">
        <v>89505000</v>
      </c>
      <c r="BP427">
        <v>55532200</v>
      </c>
      <c r="BQ427">
        <v>48218600</v>
      </c>
      <c r="BR427">
        <v>54470400</v>
      </c>
      <c r="BS427">
        <v>41225000</v>
      </c>
      <c r="BT427">
        <v>58098400</v>
      </c>
      <c r="BU427">
        <v>61292200</v>
      </c>
      <c r="BV427">
        <v>40599800</v>
      </c>
      <c r="BW427">
        <v>45214400</v>
      </c>
      <c r="BX427">
        <v>46631000</v>
      </c>
      <c r="BY427">
        <v>37386600</v>
      </c>
      <c r="BZ427">
        <v>38448400</v>
      </c>
      <c r="CA427">
        <v>43108600</v>
      </c>
      <c r="CB427">
        <v>48735800</v>
      </c>
      <c r="CC427">
        <v>50110000</v>
      </c>
      <c r="CD427">
        <v>48164400</v>
      </c>
      <c r="CE427">
        <v>50606000</v>
      </c>
      <c r="CF427">
        <v>36388400</v>
      </c>
      <c r="CG427">
        <v>40308400</v>
      </c>
      <c r="CH427">
        <v>30739200</v>
      </c>
      <c r="CI427">
        <v>30012600</v>
      </c>
      <c r="CJ427">
        <v>39303600</v>
      </c>
      <c r="CK427">
        <v>25395800</v>
      </c>
      <c r="CL427">
        <v>40673000</v>
      </c>
      <c r="CM427">
        <v>39483000</v>
      </c>
      <c r="CN427">
        <v>61070200</v>
      </c>
      <c r="CO427">
        <v>38948600</v>
      </c>
      <c r="CP427">
        <v>44619400</v>
      </c>
      <c r="CQ427">
        <v>50182000</v>
      </c>
      <c r="CR427">
        <v>27976000</v>
      </c>
      <c r="CS427">
        <v>31455800</v>
      </c>
      <c r="CT427">
        <v>45580600</v>
      </c>
      <c r="CU427">
        <v>28455800</v>
      </c>
      <c r="CV427">
        <v>51768400</v>
      </c>
      <c r="CW427">
        <v>38988600</v>
      </c>
      <c r="CX427">
        <v>43396400</v>
      </c>
      <c r="CY427">
        <v>36613600</v>
      </c>
      <c r="CZ427">
        <v>27933400</v>
      </c>
      <c r="DA427">
        <v>33055000</v>
      </c>
      <c r="DB427">
        <v>39988000</v>
      </c>
      <c r="DC427">
        <v>25065600</v>
      </c>
      <c r="DD427">
        <v>31767200</v>
      </c>
      <c r="DE427">
        <v>57207200</v>
      </c>
      <c r="DF427">
        <v>36196600</v>
      </c>
      <c r="DG427">
        <v>43999400</v>
      </c>
      <c r="DH427">
        <v>32397400</v>
      </c>
      <c r="DI427">
        <v>29717000</v>
      </c>
      <c r="DJ427">
        <v>45933600</v>
      </c>
      <c r="DK427">
        <v>35775600</v>
      </c>
      <c r="DL427">
        <v>25800800</v>
      </c>
      <c r="DM427">
        <v>22268200</v>
      </c>
      <c r="DN427">
        <v>27470800</v>
      </c>
      <c r="DO427">
        <v>25440200</v>
      </c>
      <c r="DP427">
        <v>38202400</v>
      </c>
      <c r="DQ427">
        <v>36310000</v>
      </c>
      <c r="DR427">
        <v>25981600</v>
      </c>
      <c r="DS427">
        <v>25329000</v>
      </c>
      <c r="DT427">
        <v>22832000</v>
      </c>
      <c r="DU427">
        <v>28299200</v>
      </c>
      <c r="DV427">
        <v>28639400</v>
      </c>
      <c r="DW427">
        <v>32707800</v>
      </c>
      <c r="DX427">
        <v>46294800</v>
      </c>
      <c r="DY427">
        <v>33345300</v>
      </c>
      <c r="DZ427">
        <v>37843600</v>
      </c>
      <c r="EA427">
        <v>26956400</v>
      </c>
      <c r="EB427">
        <v>22902030</v>
      </c>
      <c r="EC427">
        <v>21461469</v>
      </c>
      <c r="ED427">
        <v>19231936</v>
      </c>
      <c r="EE427">
        <v>16636768</v>
      </c>
      <c r="EF427">
        <v>18704640</v>
      </c>
      <c r="EG427">
        <v>21033754</v>
      </c>
      <c r="EH427">
        <v>21639966</v>
      </c>
      <c r="EI427">
        <v>17373880</v>
      </c>
      <c r="EJ427">
        <v>18279026</v>
      </c>
      <c r="EK427">
        <v>29294372</v>
      </c>
      <c r="EL427">
        <v>21186148</v>
      </c>
      <c r="EM427">
        <v>39891108</v>
      </c>
      <c r="EN427">
        <v>31887047</v>
      </c>
      <c r="EO427">
        <v>25499975</v>
      </c>
      <c r="EP427">
        <v>19479088</v>
      </c>
      <c r="EQ427">
        <v>19404922</v>
      </c>
      <c r="ER427">
        <v>15239904</v>
      </c>
      <c r="ES427">
        <v>15471748</v>
      </c>
      <c r="ET427">
        <v>15020779</v>
      </c>
      <c r="EU427">
        <v>16646369</v>
      </c>
      <c r="EV427">
        <v>17505024</v>
      </c>
      <c r="EW427">
        <v>17962652</v>
      </c>
      <c r="EX427">
        <v>16938667</v>
      </c>
      <c r="EY427">
        <v>13481725</v>
      </c>
      <c r="EZ427">
        <v>13967133</v>
      </c>
      <c r="FA427">
        <v>20679759</v>
      </c>
      <c r="FB427">
        <v>17944594</v>
      </c>
      <c r="FC427">
        <v>12947067</v>
      </c>
      <c r="FD427">
        <v>16678186</v>
      </c>
      <c r="FE427">
        <v>11770386</v>
      </c>
      <c r="FF427">
        <v>12285754</v>
      </c>
      <c r="FG427">
        <v>15846151</v>
      </c>
      <c r="FH427">
        <v>15959886</v>
      </c>
      <c r="FI427">
        <v>18369690</v>
      </c>
      <c r="FJ427">
        <v>17153127</v>
      </c>
      <c r="FK427">
        <v>12740917</v>
      </c>
      <c r="FL427">
        <v>14273833</v>
      </c>
      <c r="FM427">
        <v>14252693</v>
      </c>
      <c r="FN427">
        <v>12457420</v>
      </c>
      <c r="FO427">
        <v>14164565</v>
      </c>
      <c r="FP427">
        <v>15719382</v>
      </c>
      <c r="FQ427">
        <v>13878736</v>
      </c>
      <c r="FR427">
        <v>13395328</v>
      </c>
      <c r="FS427">
        <v>18230141</v>
      </c>
      <c r="FT427">
        <v>16654852</v>
      </c>
      <c r="FU427">
        <v>14170957</v>
      </c>
      <c r="FV427">
        <v>18530836</v>
      </c>
      <c r="FW427">
        <v>15805619</v>
      </c>
      <c r="FX427">
        <v>16209208</v>
      </c>
      <c r="FY427">
        <v>19120657</v>
      </c>
      <c r="FZ427">
        <v>10002290</v>
      </c>
      <c r="GA427">
        <v>14798232</v>
      </c>
      <c r="GB427">
        <v>17722181</v>
      </c>
      <c r="GC427">
        <v>14593787</v>
      </c>
      <c r="GD427">
        <v>18147443</v>
      </c>
      <c r="GE427">
        <v>17858951</v>
      </c>
      <c r="GF427">
        <v>22047129</v>
      </c>
      <c r="GG427">
        <v>20882372</v>
      </c>
      <c r="GH427">
        <v>21445839</v>
      </c>
      <c r="GI427">
        <v>17553450</v>
      </c>
      <c r="GJ427">
        <v>28294677</v>
      </c>
      <c r="GK427">
        <v>22608955</v>
      </c>
      <c r="GL427">
        <v>13729245</v>
      </c>
      <c r="GM427">
        <v>22227327</v>
      </c>
      <c r="GN427">
        <v>26450142</v>
      </c>
      <c r="GO427">
        <v>19368988</v>
      </c>
      <c r="GP427">
        <v>20500174</v>
      </c>
      <c r="GQ427">
        <v>15333200</v>
      </c>
      <c r="GR427">
        <v>15015949</v>
      </c>
      <c r="GS427">
        <v>20729849</v>
      </c>
      <c r="GT427">
        <v>29607990</v>
      </c>
      <c r="GU427">
        <v>15537024</v>
      </c>
      <c r="GV427">
        <v>22865638</v>
      </c>
      <c r="GW427">
        <v>19228483</v>
      </c>
      <c r="GX427">
        <v>20602078</v>
      </c>
      <c r="GY427">
        <v>17236731</v>
      </c>
      <c r="GZ427">
        <v>15758758</v>
      </c>
      <c r="HA427">
        <v>11547830</v>
      </c>
      <c r="HB427">
        <v>15435767</v>
      </c>
      <c r="HC427">
        <v>15463796</v>
      </c>
      <c r="HD427">
        <v>16892786</v>
      </c>
      <c r="HE427">
        <v>18745246</v>
      </c>
      <c r="HF427">
        <v>17364632</v>
      </c>
      <c r="HG427">
        <v>15434439</v>
      </c>
      <c r="HH427">
        <v>15241154</v>
      </c>
      <c r="HI427">
        <v>15520024</v>
      </c>
      <c r="HJ427">
        <v>10323440</v>
      </c>
      <c r="HK427">
        <v>11794151</v>
      </c>
      <c r="HL427">
        <v>14068058</v>
      </c>
      <c r="HM427">
        <v>14673824</v>
      </c>
      <c r="HN427">
        <v>13991306</v>
      </c>
      <c r="HO427">
        <v>14362757</v>
      </c>
      <c r="HP427">
        <v>12382553</v>
      </c>
      <c r="HQ427">
        <v>15010963</v>
      </c>
      <c r="HR427">
        <v>14247771</v>
      </c>
      <c r="HS427">
        <v>11718819</v>
      </c>
      <c r="HT427">
        <v>12480968</v>
      </c>
      <c r="HU427">
        <v>17743384</v>
      </c>
      <c r="HV427">
        <v>13000987</v>
      </c>
      <c r="HW427">
        <v>18303960</v>
      </c>
      <c r="HX427">
        <v>15071197</v>
      </c>
      <c r="HY427">
        <v>15918742</v>
      </c>
      <c r="HZ427">
        <v>17924935</v>
      </c>
      <c r="IA427">
        <v>13968296</v>
      </c>
      <c r="IB427">
        <v>13041361</v>
      </c>
      <c r="IC427">
        <v>12722081</v>
      </c>
      <c r="ID427">
        <v>12320449</v>
      </c>
      <c r="IE427">
        <v>13244927</v>
      </c>
      <c r="IF427">
        <v>13260878</v>
      </c>
      <c r="IG427">
        <v>12135637</v>
      </c>
      <c r="IH427">
        <v>15744629</v>
      </c>
      <c r="II427">
        <v>99713734</v>
      </c>
      <c r="IJ427">
        <v>14420004</v>
      </c>
      <c r="IK427">
        <v>12904661</v>
      </c>
      <c r="IL427">
        <v>30220911</v>
      </c>
      <c r="IM427">
        <v>17270626</v>
      </c>
      <c r="IN427">
        <v>17326684</v>
      </c>
      <c r="IO427">
        <v>18335669</v>
      </c>
      <c r="IP427">
        <v>11574468</v>
      </c>
      <c r="IQ427">
        <v>9589418</v>
      </c>
      <c r="IR427">
        <v>13673702</v>
      </c>
      <c r="IS427">
        <v>12594101</v>
      </c>
      <c r="IT427">
        <v>15737515</v>
      </c>
      <c r="IU427">
        <v>16331330</v>
      </c>
      <c r="IV427">
        <v>17048579</v>
      </c>
      <c r="IW427">
        <v>14317343</v>
      </c>
      <c r="IX427">
        <v>21593708</v>
      </c>
      <c r="IY427">
        <v>15071215</v>
      </c>
      <c r="IZ427">
        <v>14444139</v>
      </c>
      <c r="JA427">
        <v>20132737</v>
      </c>
      <c r="JB427">
        <v>13049017</v>
      </c>
      <c r="JC427">
        <v>11125772</v>
      </c>
      <c r="JD427">
        <v>14266150</v>
      </c>
      <c r="JE427">
        <v>13513175</v>
      </c>
      <c r="JF427">
        <v>15870517</v>
      </c>
      <c r="JG427">
        <v>21563164</v>
      </c>
      <c r="JH427">
        <v>21301168</v>
      </c>
      <c r="JI427">
        <v>14284977</v>
      </c>
      <c r="JJ427">
        <v>18114130</v>
      </c>
      <c r="JK427">
        <v>16093529</v>
      </c>
      <c r="JL427">
        <v>18019612</v>
      </c>
      <c r="JM427">
        <v>16789195</v>
      </c>
      <c r="JN427">
        <v>13308779</v>
      </c>
      <c r="JO427">
        <v>12397246</v>
      </c>
      <c r="JP427">
        <v>15523426</v>
      </c>
      <c r="JQ427">
        <v>16601693</v>
      </c>
    </row>
    <row r="428" spans="1:277" x14ac:dyDescent="0.25">
      <c r="A428" s="1" t="s">
        <v>215</v>
      </c>
      <c r="B428" t="s">
        <v>1157</v>
      </c>
      <c r="C428" t="s">
        <v>1199</v>
      </c>
      <c r="D428" s="2">
        <f>_xll.BDH(A428, "volume", B428, C428, "Direction", "H", "Period", "M","cols=274;rows=2")</f>
        <v>36556</v>
      </c>
      <c r="E428" s="2">
        <v>36585</v>
      </c>
      <c r="F428" s="2">
        <v>36616</v>
      </c>
      <c r="G428" s="2">
        <v>36644</v>
      </c>
      <c r="H428" s="2">
        <v>36677</v>
      </c>
      <c r="I428" s="2">
        <v>36707</v>
      </c>
      <c r="J428" s="2">
        <v>36738</v>
      </c>
      <c r="K428" s="2">
        <v>36769</v>
      </c>
      <c r="L428" s="2">
        <v>36798</v>
      </c>
      <c r="M428" s="2">
        <v>36830</v>
      </c>
      <c r="N428" s="2">
        <v>36860</v>
      </c>
      <c r="O428" s="2">
        <v>36889</v>
      </c>
      <c r="P428" s="2">
        <v>36922</v>
      </c>
      <c r="Q428" s="2">
        <v>36950</v>
      </c>
      <c r="R428" s="2">
        <v>36980</v>
      </c>
      <c r="S428" s="2">
        <v>37011</v>
      </c>
      <c r="T428" s="2">
        <v>37042</v>
      </c>
      <c r="U428" s="2">
        <v>37071</v>
      </c>
      <c r="V428" s="2">
        <v>37103</v>
      </c>
      <c r="W428" s="2">
        <v>37134</v>
      </c>
      <c r="X428" s="2">
        <v>37162</v>
      </c>
      <c r="Y428" s="2">
        <v>37195</v>
      </c>
      <c r="Z428" s="2">
        <v>37225</v>
      </c>
      <c r="AA428" s="2">
        <v>37256</v>
      </c>
      <c r="AB428" s="2">
        <v>37287</v>
      </c>
      <c r="AC428" s="2">
        <v>37315</v>
      </c>
      <c r="AD428" s="2">
        <v>37344</v>
      </c>
      <c r="AE428" s="2">
        <v>37376</v>
      </c>
      <c r="AF428" s="2">
        <v>37407</v>
      </c>
      <c r="AG428" s="2">
        <v>37435</v>
      </c>
      <c r="AH428" s="2">
        <v>37468</v>
      </c>
      <c r="AI428" s="2">
        <v>37498</v>
      </c>
      <c r="AJ428" s="2">
        <v>37529</v>
      </c>
      <c r="AK428" s="2">
        <v>37560</v>
      </c>
      <c r="AL428" s="2">
        <v>37589</v>
      </c>
      <c r="AM428" s="2">
        <v>37621</v>
      </c>
      <c r="AN428" s="2">
        <v>37652</v>
      </c>
      <c r="AO428" s="2">
        <v>37680</v>
      </c>
      <c r="AP428" s="2">
        <v>37711</v>
      </c>
      <c r="AQ428" s="2">
        <v>37741</v>
      </c>
      <c r="AR428" s="2">
        <v>37771</v>
      </c>
      <c r="AS428" s="2">
        <v>37802</v>
      </c>
      <c r="AT428" s="2">
        <v>37833</v>
      </c>
      <c r="AU428" s="2">
        <v>37862</v>
      </c>
      <c r="AV428" s="2">
        <v>37894</v>
      </c>
      <c r="AW428" s="2">
        <v>37925</v>
      </c>
      <c r="AX428" s="2">
        <v>37953</v>
      </c>
      <c r="AY428" s="2">
        <v>37986</v>
      </c>
      <c r="AZ428" s="2">
        <v>38016</v>
      </c>
      <c r="BA428" s="2">
        <v>38044</v>
      </c>
      <c r="BB428" s="2">
        <v>38077</v>
      </c>
      <c r="BC428" s="2">
        <v>38107</v>
      </c>
      <c r="BD428" s="2">
        <v>38138</v>
      </c>
      <c r="BE428" s="2">
        <v>38168</v>
      </c>
      <c r="BF428" s="2">
        <v>38198</v>
      </c>
      <c r="BG428" s="2">
        <v>38230</v>
      </c>
      <c r="BH428" s="2">
        <v>38260</v>
      </c>
      <c r="BI428" s="2">
        <v>38289</v>
      </c>
      <c r="BJ428" s="2">
        <v>38321</v>
      </c>
      <c r="BK428" s="2">
        <v>38352</v>
      </c>
      <c r="BL428" s="2">
        <v>38383</v>
      </c>
      <c r="BM428" s="2">
        <v>38411</v>
      </c>
      <c r="BN428" s="2">
        <v>38442</v>
      </c>
      <c r="BO428" s="2">
        <v>38471</v>
      </c>
      <c r="BP428" s="2">
        <v>38503</v>
      </c>
      <c r="BQ428" s="2">
        <v>38533</v>
      </c>
      <c r="BR428" s="2">
        <v>38562</v>
      </c>
      <c r="BS428" s="2">
        <v>38595</v>
      </c>
      <c r="BT428" s="2">
        <v>38625</v>
      </c>
      <c r="BU428" s="2">
        <v>38656</v>
      </c>
      <c r="BV428" s="2">
        <v>38686</v>
      </c>
      <c r="BW428" s="2">
        <v>38716</v>
      </c>
      <c r="BX428" s="2">
        <v>38748</v>
      </c>
      <c r="BY428" s="2">
        <v>38776</v>
      </c>
      <c r="BZ428" s="2">
        <v>38807</v>
      </c>
      <c r="CA428" s="2">
        <v>38835</v>
      </c>
      <c r="CB428" s="2">
        <v>38868</v>
      </c>
      <c r="CC428" s="2">
        <v>38898</v>
      </c>
      <c r="CD428" s="2">
        <v>38929</v>
      </c>
      <c r="CE428" s="2">
        <v>38960</v>
      </c>
      <c r="CF428" s="2">
        <v>38989</v>
      </c>
      <c r="CG428" s="2">
        <v>39021</v>
      </c>
      <c r="CH428" s="2">
        <v>39051</v>
      </c>
      <c r="CI428" s="2">
        <v>39080</v>
      </c>
      <c r="CJ428" s="2">
        <v>39113</v>
      </c>
      <c r="CK428" s="2">
        <v>39141</v>
      </c>
      <c r="CL428" s="2">
        <v>39171</v>
      </c>
      <c r="CM428" s="2">
        <v>39202</v>
      </c>
      <c r="CN428" s="2">
        <v>39233</v>
      </c>
      <c r="CO428" s="2">
        <v>39262</v>
      </c>
      <c r="CP428" s="2">
        <v>39294</v>
      </c>
      <c r="CQ428" s="2">
        <v>39325</v>
      </c>
      <c r="CR428" s="2">
        <v>39353</v>
      </c>
      <c r="CS428" s="2">
        <v>39386</v>
      </c>
      <c r="CT428" s="2">
        <v>39416</v>
      </c>
      <c r="CU428" s="2">
        <v>39447</v>
      </c>
      <c r="CV428" s="2">
        <v>39478</v>
      </c>
      <c r="CW428" s="2">
        <v>39507</v>
      </c>
      <c r="CX428" s="2">
        <v>39538</v>
      </c>
      <c r="CY428" s="2">
        <v>39568</v>
      </c>
      <c r="CZ428" s="2">
        <v>39598</v>
      </c>
      <c r="DA428" s="2">
        <v>39629</v>
      </c>
      <c r="DB428" s="2">
        <v>39660</v>
      </c>
      <c r="DC428" s="2">
        <v>39689</v>
      </c>
      <c r="DD428" s="2">
        <v>39721</v>
      </c>
      <c r="DE428" s="2">
        <v>39752</v>
      </c>
      <c r="DF428" s="2">
        <v>39780</v>
      </c>
      <c r="DG428" s="2">
        <v>39813</v>
      </c>
      <c r="DH428" s="2">
        <v>39843</v>
      </c>
      <c r="DI428" s="2">
        <v>39871</v>
      </c>
      <c r="DJ428" s="2">
        <v>39903</v>
      </c>
      <c r="DK428" s="2">
        <v>39933</v>
      </c>
      <c r="DL428" s="2">
        <v>39962</v>
      </c>
      <c r="DM428" s="2">
        <v>39994</v>
      </c>
      <c r="DN428" s="2">
        <v>40025</v>
      </c>
      <c r="DO428" s="2">
        <v>40056</v>
      </c>
      <c r="DP428" s="2">
        <v>40086</v>
      </c>
      <c r="DQ428" s="2">
        <v>40116</v>
      </c>
      <c r="DR428" s="2">
        <v>40147</v>
      </c>
      <c r="DS428" s="2">
        <v>40178</v>
      </c>
      <c r="DT428" s="2">
        <v>40207</v>
      </c>
      <c r="DU428" s="2">
        <v>40235</v>
      </c>
      <c r="DV428" s="2">
        <v>40268</v>
      </c>
      <c r="DW428" s="2">
        <v>40298</v>
      </c>
      <c r="DX428" s="2">
        <v>40329</v>
      </c>
      <c r="DY428" s="2">
        <v>40359</v>
      </c>
      <c r="DZ428" s="2">
        <v>40389</v>
      </c>
      <c r="EA428" s="2">
        <v>40421</v>
      </c>
      <c r="EB428" s="2">
        <v>40451</v>
      </c>
      <c r="EC428" s="2">
        <v>40480</v>
      </c>
      <c r="ED428" s="2">
        <v>40512</v>
      </c>
      <c r="EE428" s="2">
        <v>40543</v>
      </c>
      <c r="EF428" s="2">
        <v>40574</v>
      </c>
      <c r="EG428" s="2">
        <v>40602</v>
      </c>
      <c r="EH428" s="2">
        <v>40633</v>
      </c>
      <c r="EI428" s="2">
        <v>40662</v>
      </c>
      <c r="EJ428" s="2">
        <v>40694</v>
      </c>
      <c r="EK428" s="2">
        <v>40724</v>
      </c>
      <c r="EL428" s="2">
        <v>40753</v>
      </c>
      <c r="EM428" s="2">
        <v>40786</v>
      </c>
      <c r="EN428" s="2">
        <v>40816</v>
      </c>
      <c r="EO428" s="2">
        <v>40847</v>
      </c>
      <c r="EP428" s="2">
        <v>40877</v>
      </c>
      <c r="EQ428" s="2">
        <v>40907</v>
      </c>
      <c r="ER428" s="2">
        <v>40939</v>
      </c>
      <c r="ES428" s="2">
        <v>40968</v>
      </c>
      <c r="ET428" s="2">
        <v>40998</v>
      </c>
      <c r="EU428" s="2">
        <v>41029</v>
      </c>
      <c r="EV428" s="2">
        <v>41060</v>
      </c>
      <c r="EW428" s="2">
        <v>41089</v>
      </c>
      <c r="EX428" s="2">
        <v>41121</v>
      </c>
      <c r="EY428" s="2">
        <v>41152</v>
      </c>
      <c r="EZ428" s="2">
        <v>41180</v>
      </c>
      <c r="FA428" s="2">
        <v>41213</v>
      </c>
      <c r="FB428" s="2">
        <v>41243</v>
      </c>
      <c r="FC428" s="2">
        <v>41274</v>
      </c>
      <c r="FD428" s="2">
        <v>41305</v>
      </c>
      <c r="FE428" s="2">
        <v>41333</v>
      </c>
      <c r="FF428" s="2">
        <v>41362</v>
      </c>
      <c r="FG428" s="2">
        <v>41394</v>
      </c>
      <c r="FH428" s="2">
        <v>41425</v>
      </c>
      <c r="FI428" s="2">
        <v>41453</v>
      </c>
      <c r="FJ428" s="2">
        <v>41486</v>
      </c>
      <c r="FK428" s="2">
        <v>41516</v>
      </c>
      <c r="FL428" s="2">
        <v>41547</v>
      </c>
      <c r="FM428" s="2">
        <v>41578</v>
      </c>
      <c r="FN428" s="2">
        <v>41607</v>
      </c>
      <c r="FO428" s="2">
        <v>41639</v>
      </c>
      <c r="FP428" s="2">
        <v>41670</v>
      </c>
      <c r="FQ428" s="2">
        <v>41698</v>
      </c>
      <c r="FR428" s="2">
        <v>41729</v>
      </c>
      <c r="FS428" s="2">
        <v>41759</v>
      </c>
      <c r="FT428" s="2">
        <v>41789</v>
      </c>
      <c r="FU428" s="2">
        <v>41820</v>
      </c>
      <c r="FV428" s="2">
        <v>41851</v>
      </c>
      <c r="FW428" s="2">
        <v>41880</v>
      </c>
      <c r="FX428" s="2">
        <v>41912</v>
      </c>
      <c r="FY428" s="2">
        <v>41943</v>
      </c>
      <c r="FZ428" s="2">
        <v>41971</v>
      </c>
      <c r="GA428" s="2">
        <v>42004</v>
      </c>
      <c r="GB428" s="2">
        <v>42034</v>
      </c>
      <c r="GC428" s="2">
        <v>42062</v>
      </c>
      <c r="GD428" s="2">
        <v>42094</v>
      </c>
      <c r="GE428" s="2">
        <v>42124</v>
      </c>
      <c r="GF428" s="2">
        <v>42153</v>
      </c>
      <c r="GG428" s="2">
        <v>42185</v>
      </c>
      <c r="GH428" s="2">
        <v>42216</v>
      </c>
      <c r="GI428" s="2">
        <v>42247</v>
      </c>
      <c r="GJ428" s="2">
        <v>42277</v>
      </c>
      <c r="GK428" s="2">
        <v>42307</v>
      </c>
      <c r="GL428" s="2">
        <v>42338</v>
      </c>
      <c r="GM428" s="2">
        <v>42369</v>
      </c>
      <c r="GN428" s="2">
        <v>42398</v>
      </c>
      <c r="GO428" s="2">
        <v>42429</v>
      </c>
      <c r="GP428" s="2">
        <v>42460</v>
      </c>
      <c r="GQ428" s="2">
        <v>42489</v>
      </c>
      <c r="GR428" s="2">
        <v>42521</v>
      </c>
      <c r="GS428" s="2">
        <v>42551</v>
      </c>
      <c r="GT428" s="2">
        <v>42580</v>
      </c>
      <c r="GU428" s="2">
        <v>42613</v>
      </c>
      <c r="GV428" s="2">
        <v>42643</v>
      </c>
      <c r="GW428" s="2">
        <v>42674</v>
      </c>
      <c r="GX428" s="2">
        <v>42704</v>
      </c>
      <c r="GY428" s="2">
        <v>42734</v>
      </c>
      <c r="GZ428" s="2">
        <v>42766</v>
      </c>
      <c r="HA428" s="2">
        <v>42794</v>
      </c>
      <c r="HB428" s="2">
        <v>42825</v>
      </c>
      <c r="HC428" s="2">
        <v>42853</v>
      </c>
      <c r="HD428" s="2">
        <v>42886</v>
      </c>
      <c r="HE428" s="2">
        <v>42916</v>
      </c>
      <c r="HF428" s="2">
        <v>42947</v>
      </c>
      <c r="HG428" s="2">
        <v>42978</v>
      </c>
      <c r="HH428" s="2">
        <v>43007</v>
      </c>
      <c r="HI428" s="2">
        <v>43039</v>
      </c>
      <c r="HJ428" s="2">
        <v>43069</v>
      </c>
      <c r="HK428" s="2">
        <v>43098</v>
      </c>
      <c r="HL428" s="2">
        <v>43131</v>
      </c>
      <c r="HM428" s="2">
        <v>43159</v>
      </c>
      <c r="HN428" s="2">
        <v>43189</v>
      </c>
      <c r="HO428" s="2">
        <v>43220</v>
      </c>
      <c r="HP428" s="2">
        <v>43251</v>
      </c>
      <c r="HQ428" s="2">
        <v>43280</v>
      </c>
      <c r="HR428" s="2">
        <v>43312</v>
      </c>
      <c r="HS428" s="2">
        <v>43343</v>
      </c>
      <c r="HT428" s="2">
        <v>43371</v>
      </c>
      <c r="HU428" s="2">
        <v>43404</v>
      </c>
      <c r="HV428" s="2">
        <v>43434</v>
      </c>
      <c r="HW428" s="2">
        <v>43465</v>
      </c>
      <c r="HX428" s="2">
        <v>43496</v>
      </c>
      <c r="HY428" s="2">
        <v>43524</v>
      </c>
      <c r="HZ428" s="2">
        <v>43553</v>
      </c>
      <c r="IA428" s="2">
        <v>43585</v>
      </c>
      <c r="IB428" s="2">
        <v>43616</v>
      </c>
      <c r="IC428" s="2">
        <v>43644</v>
      </c>
      <c r="ID428" s="2">
        <v>43677</v>
      </c>
      <c r="IE428" s="2">
        <v>43707</v>
      </c>
      <c r="IF428" s="2">
        <v>43738</v>
      </c>
      <c r="IG428" s="2">
        <v>43769</v>
      </c>
      <c r="IH428" s="2">
        <v>43798</v>
      </c>
      <c r="II428" s="2">
        <v>43830</v>
      </c>
      <c r="IJ428" s="2">
        <v>43861</v>
      </c>
      <c r="IK428" s="2">
        <v>43889</v>
      </c>
      <c r="IL428" s="2">
        <v>43921</v>
      </c>
      <c r="IM428" s="2">
        <v>43951</v>
      </c>
      <c r="IN428" s="2">
        <v>43980</v>
      </c>
      <c r="IO428" s="2">
        <v>44012</v>
      </c>
      <c r="IP428" s="2">
        <v>44043</v>
      </c>
      <c r="IQ428" s="2">
        <v>44074</v>
      </c>
      <c r="IR428" s="2">
        <v>44104</v>
      </c>
      <c r="IS428" s="2">
        <v>44134</v>
      </c>
      <c r="IT428" s="2">
        <v>44165</v>
      </c>
      <c r="IU428" s="2">
        <v>44196</v>
      </c>
      <c r="IV428" s="2">
        <v>44225</v>
      </c>
      <c r="IW428" s="2">
        <v>44253</v>
      </c>
      <c r="IX428" s="2">
        <v>44286</v>
      </c>
      <c r="IY428" s="2">
        <v>44316</v>
      </c>
      <c r="IZ428" s="2">
        <v>44347</v>
      </c>
      <c r="JA428" s="2">
        <v>44377</v>
      </c>
      <c r="JB428" s="2">
        <v>44407</v>
      </c>
      <c r="JC428" s="2">
        <v>44439</v>
      </c>
      <c r="JD428" s="2">
        <v>44469</v>
      </c>
      <c r="JE428" s="2">
        <v>44498</v>
      </c>
      <c r="JF428" s="2">
        <v>44530</v>
      </c>
      <c r="JG428" s="2">
        <v>44561</v>
      </c>
      <c r="JH428" s="2">
        <v>44592</v>
      </c>
      <c r="JI428" s="2">
        <v>44620</v>
      </c>
      <c r="JJ428" s="2">
        <v>44651</v>
      </c>
      <c r="JK428" s="2">
        <v>44680</v>
      </c>
      <c r="JL428" s="2">
        <v>44712</v>
      </c>
      <c r="JM428" s="2">
        <v>44742</v>
      </c>
      <c r="JN428" s="2">
        <v>44771</v>
      </c>
      <c r="JO428" s="2">
        <v>44804</v>
      </c>
      <c r="JP428" s="2">
        <v>44834</v>
      </c>
      <c r="JQ428" s="2">
        <v>44865</v>
      </c>
    </row>
    <row r="429" spans="1:277" x14ac:dyDescent="0.25">
      <c r="A429" s="4"/>
      <c r="D429" s="3">
        <v>195129800</v>
      </c>
      <c r="E429">
        <v>121104000</v>
      </c>
      <c r="F429">
        <v>152102800</v>
      </c>
      <c r="G429">
        <v>92534000</v>
      </c>
      <c r="H429">
        <v>92444900</v>
      </c>
      <c r="I429">
        <v>74344500</v>
      </c>
      <c r="J429">
        <v>71801600</v>
      </c>
      <c r="K429">
        <v>85480600</v>
      </c>
      <c r="L429">
        <v>59344300</v>
      </c>
      <c r="M429">
        <v>97077300</v>
      </c>
      <c r="N429">
        <v>117997900</v>
      </c>
      <c r="O429">
        <v>96711400</v>
      </c>
      <c r="P429">
        <v>115522300</v>
      </c>
      <c r="Q429">
        <v>87865500</v>
      </c>
      <c r="R429">
        <v>117879800</v>
      </c>
      <c r="S429">
        <v>90565400</v>
      </c>
      <c r="T429">
        <v>99143900</v>
      </c>
      <c r="U429">
        <v>90439700</v>
      </c>
      <c r="V429">
        <v>104442700</v>
      </c>
      <c r="W429">
        <v>99033000</v>
      </c>
      <c r="X429">
        <v>264109200</v>
      </c>
      <c r="Y429">
        <v>151307800</v>
      </c>
      <c r="Z429">
        <v>167229100</v>
      </c>
      <c r="AA429">
        <v>135242200</v>
      </c>
      <c r="AB429">
        <v>137835900</v>
      </c>
      <c r="AC429">
        <v>136688900</v>
      </c>
      <c r="AD429">
        <v>118436400</v>
      </c>
      <c r="AE429">
        <v>135480600</v>
      </c>
      <c r="AF429">
        <v>100058400</v>
      </c>
      <c r="AG429">
        <v>156063400</v>
      </c>
      <c r="AH429">
        <v>162485200</v>
      </c>
      <c r="AI429">
        <v>210084700</v>
      </c>
      <c r="AJ429">
        <v>128479500</v>
      </c>
      <c r="AK429">
        <v>194748400</v>
      </c>
      <c r="AL429">
        <v>116306700</v>
      </c>
      <c r="AM429">
        <v>119766800</v>
      </c>
      <c r="AN429">
        <v>125750000</v>
      </c>
      <c r="AO429">
        <v>102658700</v>
      </c>
      <c r="AP429">
        <v>166112100</v>
      </c>
      <c r="AQ429">
        <v>158365900</v>
      </c>
      <c r="AR429">
        <v>147968600</v>
      </c>
      <c r="AS429">
        <v>160622600</v>
      </c>
      <c r="AT429">
        <v>143563300</v>
      </c>
      <c r="AU429">
        <v>145768100</v>
      </c>
      <c r="AV429">
        <v>156933400</v>
      </c>
      <c r="AW429">
        <v>126190300</v>
      </c>
      <c r="AX429">
        <v>93253700</v>
      </c>
      <c r="AY429">
        <v>138593800</v>
      </c>
      <c r="AZ429">
        <v>147406000</v>
      </c>
      <c r="BA429">
        <v>287603900</v>
      </c>
      <c r="BB429">
        <v>157371000</v>
      </c>
      <c r="BC429">
        <v>167605500</v>
      </c>
      <c r="BD429">
        <v>132784100</v>
      </c>
      <c r="BE429">
        <v>120896900</v>
      </c>
      <c r="BF429">
        <v>93883900</v>
      </c>
      <c r="BG429">
        <v>117984000</v>
      </c>
      <c r="BH429">
        <v>105478400</v>
      </c>
      <c r="BI429">
        <v>127532400</v>
      </c>
      <c r="BJ429">
        <v>100642500</v>
      </c>
      <c r="BK429">
        <v>86300000</v>
      </c>
      <c r="BL429">
        <v>110356000</v>
      </c>
      <c r="BM429">
        <v>101455100</v>
      </c>
      <c r="BN429">
        <v>112764800</v>
      </c>
      <c r="BO429">
        <v>94108900</v>
      </c>
      <c r="BP429">
        <v>107272200</v>
      </c>
      <c r="BQ429">
        <v>114239300</v>
      </c>
      <c r="BR429">
        <v>109597900</v>
      </c>
      <c r="BS429">
        <v>130800600</v>
      </c>
      <c r="BT429">
        <v>151000500</v>
      </c>
      <c r="BU429">
        <v>134593000</v>
      </c>
      <c r="BV429">
        <v>129684700</v>
      </c>
      <c r="BW429">
        <v>110276200</v>
      </c>
      <c r="BX429">
        <v>195445600</v>
      </c>
      <c r="BY429">
        <v>164541300</v>
      </c>
      <c r="BZ429">
        <v>124339400</v>
      </c>
      <c r="CA429">
        <v>85023200</v>
      </c>
      <c r="CB429">
        <v>207308000</v>
      </c>
      <c r="CC429">
        <v>187670500</v>
      </c>
      <c r="CD429">
        <v>136726900</v>
      </c>
      <c r="CE429">
        <v>133564800</v>
      </c>
      <c r="CF429">
        <v>107257000</v>
      </c>
      <c r="CG429">
        <v>84132800</v>
      </c>
      <c r="CH429">
        <v>121462300</v>
      </c>
      <c r="CI429">
        <v>89400100</v>
      </c>
      <c r="CJ429">
        <v>110142900</v>
      </c>
      <c r="CK429">
        <v>107496500</v>
      </c>
      <c r="CL429">
        <v>117168800</v>
      </c>
      <c r="CM429">
        <v>95832900</v>
      </c>
      <c r="CN429">
        <v>102775300</v>
      </c>
      <c r="CO429">
        <v>121993500</v>
      </c>
      <c r="CP429">
        <v>108846000</v>
      </c>
      <c r="CQ429">
        <v>125355700</v>
      </c>
      <c r="CR429">
        <v>84320600</v>
      </c>
      <c r="CS429">
        <v>75940500</v>
      </c>
      <c r="CT429">
        <v>101021800</v>
      </c>
      <c r="CU429">
        <v>86200900</v>
      </c>
      <c r="CV429">
        <v>136473600</v>
      </c>
      <c r="CW429">
        <v>110048500</v>
      </c>
      <c r="CX429">
        <v>100522200</v>
      </c>
      <c r="CY429">
        <v>98227600</v>
      </c>
      <c r="CZ429">
        <v>89973700</v>
      </c>
      <c r="DA429">
        <v>105223400</v>
      </c>
      <c r="DB429">
        <v>101750600</v>
      </c>
      <c r="DC429">
        <v>66378700</v>
      </c>
      <c r="DD429">
        <v>86487100</v>
      </c>
      <c r="DE429">
        <v>122917700</v>
      </c>
      <c r="DF429">
        <v>103550300</v>
      </c>
      <c r="DG429">
        <v>100646700</v>
      </c>
      <c r="DH429">
        <v>83139500</v>
      </c>
      <c r="DI429">
        <v>100687400</v>
      </c>
      <c r="DJ429">
        <v>94061900</v>
      </c>
      <c r="DK429">
        <v>88008000</v>
      </c>
      <c r="DL429">
        <v>77671300</v>
      </c>
      <c r="DM429">
        <v>65564000</v>
      </c>
      <c r="DN429">
        <v>70609600</v>
      </c>
      <c r="DO429">
        <v>62343300</v>
      </c>
      <c r="DP429">
        <v>89878500</v>
      </c>
      <c r="DQ429">
        <v>75988200</v>
      </c>
      <c r="DR429">
        <v>70109800</v>
      </c>
      <c r="DS429">
        <v>71087400</v>
      </c>
      <c r="DT429">
        <v>64017400</v>
      </c>
      <c r="DU429">
        <v>64956300</v>
      </c>
      <c r="DV429">
        <v>84237300</v>
      </c>
      <c r="DW429">
        <v>63304300</v>
      </c>
      <c r="DX429">
        <v>118141700</v>
      </c>
      <c r="DY429">
        <v>98612100</v>
      </c>
      <c r="DZ429">
        <v>79311800</v>
      </c>
      <c r="EA429">
        <v>73234400</v>
      </c>
      <c r="EB429">
        <v>75567821</v>
      </c>
      <c r="EC429">
        <v>68440089</v>
      </c>
      <c r="ED429">
        <v>68401931</v>
      </c>
      <c r="EE429">
        <v>47367647</v>
      </c>
      <c r="EF429">
        <v>59146581</v>
      </c>
      <c r="EG429">
        <v>67235290</v>
      </c>
      <c r="EH429">
        <v>67517971</v>
      </c>
      <c r="EI429">
        <v>46481284</v>
      </c>
      <c r="EJ429">
        <v>65450969</v>
      </c>
      <c r="EK429">
        <v>77953011</v>
      </c>
      <c r="EL429">
        <v>66509966</v>
      </c>
      <c r="EM429">
        <v>153651317</v>
      </c>
      <c r="EN429">
        <v>91173846</v>
      </c>
      <c r="EO429">
        <v>66221723</v>
      </c>
      <c r="EP429">
        <v>62132827</v>
      </c>
      <c r="EQ429">
        <v>59235623</v>
      </c>
      <c r="ER429">
        <v>58913661</v>
      </c>
      <c r="ES429">
        <v>51293851</v>
      </c>
      <c r="ET429">
        <v>49784437</v>
      </c>
      <c r="EU429">
        <v>38768489</v>
      </c>
      <c r="EV429">
        <v>54684014</v>
      </c>
      <c r="EW429">
        <v>50373145</v>
      </c>
      <c r="EX429">
        <v>39866812</v>
      </c>
      <c r="EY429">
        <v>39114184</v>
      </c>
      <c r="EZ429">
        <v>49527807</v>
      </c>
      <c r="FA429">
        <v>43456762</v>
      </c>
      <c r="FB429">
        <v>59215361</v>
      </c>
      <c r="FC429">
        <v>45665319</v>
      </c>
      <c r="FD429">
        <v>47928031</v>
      </c>
      <c r="FE429">
        <v>42506935</v>
      </c>
      <c r="FF429">
        <v>40190397</v>
      </c>
      <c r="FG429">
        <v>44059317</v>
      </c>
      <c r="FH429">
        <v>47581642</v>
      </c>
      <c r="FI429">
        <v>52369741</v>
      </c>
      <c r="FJ429">
        <v>43353409</v>
      </c>
      <c r="FK429">
        <v>47199930</v>
      </c>
      <c r="FL429">
        <v>68969370</v>
      </c>
      <c r="FM429">
        <v>52161709</v>
      </c>
      <c r="FN429">
        <v>40270029</v>
      </c>
      <c r="FO429">
        <v>47143778</v>
      </c>
      <c r="FP429">
        <v>46110684</v>
      </c>
      <c r="FQ429">
        <v>41985684</v>
      </c>
      <c r="FR429">
        <v>43061076</v>
      </c>
      <c r="FS429">
        <v>45169932</v>
      </c>
      <c r="FT429">
        <v>38911542</v>
      </c>
      <c r="FU429">
        <v>42678437</v>
      </c>
      <c r="FV429">
        <v>34714354</v>
      </c>
      <c r="FW429">
        <v>33447526</v>
      </c>
      <c r="FX429">
        <v>36583969</v>
      </c>
      <c r="FY429">
        <v>54277640</v>
      </c>
      <c r="FZ429">
        <v>34734321</v>
      </c>
      <c r="GA429">
        <v>38860806</v>
      </c>
      <c r="GB429">
        <v>37971358</v>
      </c>
      <c r="GC429">
        <v>40710896</v>
      </c>
      <c r="GD429">
        <v>43166664</v>
      </c>
      <c r="GE429">
        <v>36661703</v>
      </c>
      <c r="GF429">
        <v>37168428</v>
      </c>
      <c r="GG429">
        <v>45562176</v>
      </c>
      <c r="GH429">
        <v>41072277</v>
      </c>
      <c r="GI429">
        <v>107845363</v>
      </c>
      <c r="GJ429">
        <v>65676355</v>
      </c>
      <c r="GK429">
        <v>50646702</v>
      </c>
      <c r="GL429">
        <v>52654507</v>
      </c>
      <c r="GM429">
        <v>67646209</v>
      </c>
      <c r="GN429">
        <v>73261635</v>
      </c>
      <c r="GO429">
        <v>53918523</v>
      </c>
      <c r="GP429">
        <v>42498065</v>
      </c>
      <c r="GQ429">
        <v>42694259</v>
      </c>
      <c r="GR429">
        <v>47819241</v>
      </c>
      <c r="GS429">
        <v>50616745</v>
      </c>
      <c r="GT429">
        <v>39966839</v>
      </c>
      <c r="GU429">
        <v>52291976</v>
      </c>
      <c r="GV429">
        <v>52793615</v>
      </c>
      <c r="GW429">
        <v>42907389</v>
      </c>
      <c r="GX429">
        <v>53309534</v>
      </c>
      <c r="GY429">
        <v>51542923</v>
      </c>
      <c r="GZ429">
        <v>46547704</v>
      </c>
      <c r="HA429">
        <v>37032961</v>
      </c>
      <c r="HB429">
        <v>46230472</v>
      </c>
      <c r="HC429">
        <v>34259330</v>
      </c>
      <c r="HD429">
        <v>51020528</v>
      </c>
      <c r="HE429">
        <v>55041157</v>
      </c>
      <c r="HF429">
        <v>37697304</v>
      </c>
      <c r="HG429">
        <v>57050625</v>
      </c>
      <c r="HH429">
        <v>62508318</v>
      </c>
      <c r="HI429">
        <v>41291569</v>
      </c>
      <c r="HJ429">
        <v>44754239</v>
      </c>
      <c r="HK429">
        <v>57386658</v>
      </c>
      <c r="HL429">
        <v>46453924</v>
      </c>
      <c r="HM429">
        <v>49038484</v>
      </c>
      <c r="HN429">
        <v>40655192</v>
      </c>
      <c r="HO429">
        <v>43919621</v>
      </c>
      <c r="HP429">
        <v>50587061</v>
      </c>
      <c r="HQ429">
        <v>50030690</v>
      </c>
      <c r="HR429">
        <v>32393862</v>
      </c>
      <c r="HS429">
        <v>29939969</v>
      </c>
      <c r="HT429">
        <v>44346921</v>
      </c>
      <c r="HU429">
        <v>50812298</v>
      </c>
      <c r="HV429">
        <v>48954758</v>
      </c>
      <c r="HW429">
        <v>40991102</v>
      </c>
      <c r="HX429">
        <v>39621135</v>
      </c>
      <c r="HY429">
        <v>35390321</v>
      </c>
      <c r="HZ429">
        <v>88812594</v>
      </c>
      <c r="IA429">
        <v>64806111</v>
      </c>
      <c r="IB429">
        <v>45588711</v>
      </c>
      <c r="IC429">
        <v>50387134</v>
      </c>
      <c r="ID429">
        <v>34508739</v>
      </c>
      <c r="IE429">
        <v>45988713</v>
      </c>
      <c r="IF429">
        <v>50869029</v>
      </c>
      <c r="IG429">
        <v>41495592</v>
      </c>
      <c r="IH429">
        <v>56538054</v>
      </c>
      <c r="II429">
        <v>43013734</v>
      </c>
      <c r="IJ429">
        <v>50152495</v>
      </c>
      <c r="IK429">
        <v>66623700</v>
      </c>
      <c r="IL429">
        <v>137742095</v>
      </c>
      <c r="IM429">
        <v>69173038</v>
      </c>
      <c r="IN429">
        <v>75367542</v>
      </c>
      <c r="IO429">
        <v>67274694</v>
      </c>
      <c r="IP429">
        <v>48567798</v>
      </c>
      <c r="IQ429">
        <v>46536075</v>
      </c>
      <c r="IR429">
        <v>43300265</v>
      </c>
      <c r="IS429">
        <v>40381501</v>
      </c>
      <c r="IT429">
        <v>51443453</v>
      </c>
      <c r="IU429">
        <v>58634190</v>
      </c>
      <c r="IV429">
        <v>43497053</v>
      </c>
      <c r="IW429">
        <v>44608598</v>
      </c>
      <c r="IX429">
        <v>70990164</v>
      </c>
      <c r="IY429">
        <v>34578418</v>
      </c>
      <c r="IZ429">
        <v>49275538</v>
      </c>
      <c r="JA429">
        <v>47228938</v>
      </c>
      <c r="JB429">
        <v>37159995</v>
      </c>
      <c r="JC429">
        <v>33683042</v>
      </c>
      <c r="JD429">
        <v>41166566</v>
      </c>
      <c r="JE429">
        <v>39741853</v>
      </c>
      <c r="JF429">
        <v>60826828</v>
      </c>
      <c r="JG429">
        <v>51209261</v>
      </c>
      <c r="JH429">
        <v>55094267</v>
      </c>
      <c r="JI429">
        <v>49207688</v>
      </c>
      <c r="JJ429">
        <v>54831493</v>
      </c>
      <c r="JK429">
        <v>57105974</v>
      </c>
      <c r="JL429">
        <v>62260140</v>
      </c>
      <c r="JM429">
        <v>55412182</v>
      </c>
      <c r="JN429">
        <v>42647993</v>
      </c>
      <c r="JO429">
        <v>56494495</v>
      </c>
      <c r="JP429">
        <v>54669769</v>
      </c>
      <c r="JQ429">
        <v>45231853</v>
      </c>
    </row>
    <row r="430" spans="1:277" x14ac:dyDescent="0.25">
      <c r="A430" s="1" t="s">
        <v>216</v>
      </c>
      <c r="B430" t="s">
        <v>1157</v>
      </c>
      <c r="C430" t="s">
        <v>1186</v>
      </c>
      <c r="D430" s="2">
        <f>_xll.BDH(A430, "volume", B430, C430, "Direction", "H", "Period", "M","cols=96;rows=2")</f>
        <v>36556</v>
      </c>
      <c r="E430" s="2">
        <v>36585</v>
      </c>
      <c r="F430" s="2">
        <v>36616</v>
      </c>
      <c r="G430" s="2">
        <v>36644</v>
      </c>
      <c r="H430" s="2">
        <v>36677</v>
      </c>
      <c r="I430" s="2">
        <v>36707</v>
      </c>
      <c r="J430" s="2">
        <v>36738</v>
      </c>
      <c r="K430" s="2">
        <v>36769</v>
      </c>
      <c r="L430" s="2">
        <v>36798</v>
      </c>
      <c r="M430" s="2">
        <v>36830</v>
      </c>
      <c r="N430" s="2">
        <v>36860</v>
      </c>
      <c r="O430" s="2">
        <v>36889</v>
      </c>
      <c r="P430" s="2">
        <v>36922</v>
      </c>
      <c r="Q430" s="2">
        <v>36950</v>
      </c>
      <c r="R430" s="2">
        <v>36980</v>
      </c>
      <c r="S430" s="2">
        <v>37011</v>
      </c>
      <c r="T430" s="2">
        <v>37042</v>
      </c>
      <c r="U430" s="2">
        <v>37071</v>
      </c>
      <c r="V430" s="2">
        <v>37103</v>
      </c>
      <c r="W430" s="2">
        <v>37134</v>
      </c>
      <c r="X430" s="2">
        <v>37162</v>
      </c>
      <c r="Y430" s="2">
        <v>37195</v>
      </c>
      <c r="Z430" s="2">
        <v>37225</v>
      </c>
      <c r="AA430" s="2">
        <v>37256</v>
      </c>
      <c r="AB430" s="2">
        <v>37287</v>
      </c>
      <c r="AC430" s="2">
        <v>37315</v>
      </c>
      <c r="AD430" s="2">
        <v>37344</v>
      </c>
      <c r="AE430" s="2">
        <v>37376</v>
      </c>
      <c r="AF430" s="2">
        <v>37407</v>
      </c>
      <c r="AG430" s="2">
        <v>37435</v>
      </c>
      <c r="AH430" s="2">
        <v>37468</v>
      </c>
      <c r="AI430" s="2">
        <v>37498</v>
      </c>
      <c r="AJ430" s="2">
        <v>37529</v>
      </c>
      <c r="AK430" s="2">
        <v>37560</v>
      </c>
      <c r="AL430" s="2">
        <v>37589</v>
      </c>
      <c r="AM430" s="2">
        <v>37621</v>
      </c>
      <c r="AN430" s="2">
        <v>37652</v>
      </c>
      <c r="AO430" s="2">
        <v>37680</v>
      </c>
      <c r="AP430" s="2">
        <v>37711</v>
      </c>
      <c r="AQ430" s="2">
        <v>37741</v>
      </c>
      <c r="AR430" s="2">
        <v>37771</v>
      </c>
      <c r="AS430" s="2">
        <v>37802</v>
      </c>
      <c r="AT430" s="2">
        <v>37833</v>
      </c>
      <c r="AU430" s="2">
        <v>37862</v>
      </c>
      <c r="AV430" s="2">
        <v>37894</v>
      </c>
      <c r="AW430" s="2">
        <v>37925</v>
      </c>
      <c r="AX430" s="2">
        <v>37953</v>
      </c>
      <c r="AY430" s="2">
        <v>37986</v>
      </c>
      <c r="AZ430" s="2">
        <v>38016</v>
      </c>
      <c r="BA430" s="2">
        <v>38044</v>
      </c>
      <c r="BB430" s="2">
        <v>38077</v>
      </c>
      <c r="BC430" s="2">
        <v>38107</v>
      </c>
      <c r="BD430" s="2">
        <v>38138</v>
      </c>
      <c r="BE430" s="2">
        <v>38168</v>
      </c>
      <c r="BF430" s="2">
        <v>38198</v>
      </c>
      <c r="BG430" s="2">
        <v>38230</v>
      </c>
      <c r="BH430" s="2">
        <v>38260</v>
      </c>
      <c r="BI430" s="2">
        <v>38289</v>
      </c>
      <c r="BJ430" s="2">
        <v>38321</v>
      </c>
      <c r="BK430" s="2">
        <v>38352</v>
      </c>
      <c r="BL430" s="2">
        <v>38383</v>
      </c>
      <c r="BM430" s="2">
        <v>38411</v>
      </c>
      <c r="BN430" s="2">
        <v>38442</v>
      </c>
      <c r="BO430" s="2">
        <v>38471</v>
      </c>
      <c r="BP430" s="2">
        <v>38503</v>
      </c>
      <c r="BQ430" s="2">
        <v>38533</v>
      </c>
      <c r="BR430" s="2">
        <v>38562</v>
      </c>
      <c r="BS430" s="2">
        <v>38595</v>
      </c>
      <c r="BT430" s="2">
        <v>38625</v>
      </c>
      <c r="BU430" s="2">
        <v>38656</v>
      </c>
      <c r="BV430" s="2">
        <v>38686</v>
      </c>
      <c r="BW430" s="2">
        <v>38716</v>
      </c>
      <c r="BX430" s="2">
        <v>38748</v>
      </c>
      <c r="BY430" s="2">
        <v>38776</v>
      </c>
      <c r="BZ430" s="2">
        <v>38807</v>
      </c>
      <c r="CA430" s="2">
        <v>38835</v>
      </c>
      <c r="CB430" s="2">
        <v>38868</v>
      </c>
      <c r="CC430" s="2">
        <v>38898</v>
      </c>
      <c r="CD430" s="2">
        <v>38929</v>
      </c>
      <c r="CE430" s="2">
        <v>38960</v>
      </c>
      <c r="CF430" s="2">
        <v>38989</v>
      </c>
      <c r="CG430" s="2">
        <v>39021</v>
      </c>
      <c r="CH430" s="2">
        <v>39051</v>
      </c>
      <c r="CI430" s="2">
        <v>39080</v>
      </c>
      <c r="CJ430" s="2">
        <v>39113</v>
      </c>
      <c r="CK430" s="2">
        <v>39141</v>
      </c>
      <c r="CL430" s="2">
        <v>39171</v>
      </c>
      <c r="CM430" s="2">
        <v>39202</v>
      </c>
      <c r="CN430" s="2">
        <v>39233</v>
      </c>
      <c r="CO430" s="2">
        <v>39262</v>
      </c>
      <c r="CP430" s="2">
        <v>39294</v>
      </c>
      <c r="CQ430" s="2">
        <v>39325</v>
      </c>
      <c r="CR430" s="2">
        <v>39353</v>
      </c>
      <c r="CS430" s="2">
        <v>39386</v>
      </c>
      <c r="CT430" s="2">
        <v>39416</v>
      </c>
      <c r="CU430" s="2">
        <v>39447</v>
      </c>
    </row>
    <row r="431" spans="1:277" x14ac:dyDescent="0.25">
      <c r="A431" s="4"/>
      <c r="D431" s="3">
        <v>5783300</v>
      </c>
      <c r="E431">
        <v>7532000</v>
      </c>
      <c r="F431">
        <v>8319000</v>
      </c>
      <c r="G431">
        <v>10807600</v>
      </c>
      <c r="H431">
        <v>7548400</v>
      </c>
      <c r="I431">
        <v>7771800</v>
      </c>
      <c r="J431">
        <v>6318800</v>
      </c>
      <c r="K431">
        <v>4420900</v>
      </c>
      <c r="L431">
        <v>6630000</v>
      </c>
      <c r="M431">
        <v>5877100</v>
      </c>
      <c r="N431">
        <v>4737500</v>
      </c>
      <c r="O431">
        <v>8960400</v>
      </c>
      <c r="P431">
        <v>5748100</v>
      </c>
      <c r="Q431">
        <v>4997800</v>
      </c>
      <c r="R431">
        <v>10126800</v>
      </c>
      <c r="S431">
        <v>6904900</v>
      </c>
      <c r="T431">
        <v>4126900</v>
      </c>
      <c r="U431">
        <v>5353600</v>
      </c>
      <c r="V431">
        <v>6234700</v>
      </c>
      <c r="W431">
        <v>4035100</v>
      </c>
      <c r="X431">
        <v>5250900</v>
      </c>
      <c r="Y431">
        <v>9913500</v>
      </c>
      <c r="Z431">
        <v>5834600</v>
      </c>
      <c r="AA431">
        <v>4849400</v>
      </c>
      <c r="AB431">
        <v>8080800</v>
      </c>
      <c r="AC431">
        <v>6567300</v>
      </c>
      <c r="AD431">
        <v>4991400</v>
      </c>
      <c r="AE431">
        <v>8577700</v>
      </c>
      <c r="AF431">
        <v>5390400</v>
      </c>
      <c r="AG431">
        <v>8083100</v>
      </c>
      <c r="AH431">
        <v>12779000</v>
      </c>
      <c r="AI431">
        <v>10149400</v>
      </c>
      <c r="AJ431">
        <v>7921100</v>
      </c>
      <c r="AK431">
        <v>17028300</v>
      </c>
      <c r="AL431">
        <v>11218500</v>
      </c>
      <c r="AM431">
        <v>10769700</v>
      </c>
      <c r="AN431">
        <v>11918000</v>
      </c>
      <c r="AO431">
        <v>12712700</v>
      </c>
      <c r="AP431">
        <v>11951000</v>
      </c>
      <c r="AQ431">
        <v>15462800</v>
      </c>
      <c r="AR431">
        <v>11303900</v>
      </c>
      <c r="AS431">
        <v>11121700</v>
      </c>
      <c r="AT431">
        <v>9463000</v>
      </c>
      <c r="AU431">
        <v>12158600</v>
      </c>
      <c r="AV431">
        <v>14223000</v>
      </c>
      <c r="AW431">
        <v>14982000</v>
      </c>
      <c r="AX431">
        <v>6913600</v>
      </c>
      <c r="AY431">
        <v>8730000</v>
      </c>
      <c r="AZ431">
        <v>7974700</v>
      </c>
      <c r="BA431">
        <v>6432300</v>
      </c>
      <c r="BB431">
        <v>8541100</v>
      </c>
      <c r="BC431">
        <v>8477300</v>
      </c>
      <c r="BD431">
        <v>8426900</v>
      </c>
      <c r="BE431">
        <v>8770200</v>
      </c>
      <c r="BF431">
        <v>13325200</v>
      </c>
      <c r="BG431">
        <v>6315800</v>
      </c>
      <c r="BH431">
        <v>8523500</v>
      </c>
      <c r="BI431">
        <v>8201400</v>
      </c>
      <c r="BJ431">
        <v>5688400</v>
      </c>
      <c r="BK431">
        <v>8140600</v>
      </c>
      <c r="BL431">
        <v>10536200</v>
      </c>
      <c r="BM431">
        <v>9104300</v>
      </c>
      <c r="BN431">
        <v>11093000</v>
      </c>
      <c r="BO431">
        <v>16036300</v>
      </c>
      <c r="BP431">
        <v>15758000</v>
      </c>
      <c r="BQ431">
        <v>11154400</v>
      </c>
      <c r="BR431">
        <v>9383400</v>
      </c>
      <c r="BS431">
        <v>16121400</v>
      </c>
      <c r="BT431">
        <v>9885800</v>
      </c>
      <c r="BU431">
        <v>18019800</v>
      </c>
      <c r="BV431">
        <v>11875700</v>
      </c>
      <c r="BW431">
        <v>9809300</v>
      </c>
      <c r="BX431">
        <v>15644100</v>
      </c>
      <c r="BY431">
        <v>11148600</v>
      </c>
      <c r="BZ431">
        <v>12647600</v>
      </c>
      <c r="CA431">
        <v>13841100</v>
      </c>
      <c r="CB431">
        <v>11659400</v>
      </c>
      <c r="CC431">
        <v>13259200</v>
      </c>
      <c r="CD431">
        <v>11097000</v>
      </c>
      <c r="CE431">
        <v>8150000</v>
      </c>
      <c r="CF431">
        <v>19538400</v>
      </c>
      <c r="CG431">
        <v>14703000</v>
      </c>
      <c r="CH431">
        <v>12934800</v>
      </c>
      <c r="CI431">
        <v>8700500</v>
      </c>
      <c r="CJ431">
        <v>11214600</v>
      </c>
      <c r="CK431">
        <v>7589800</v>
      </c>
      <c r="CL431">
        <v>12976400</v>
      </c>
      <c r="CM431">
        <v>12129000</v>
      </c>
      <c r="CN431">
        <v>62781000</v>
      </c>
      <c r="CO431">
        <v>26540100</v>
      </c>
      <c r="CP431">
        <v>19402900</v>
      </c>
      <c r="CQ431">
        <v>16590300</v>
      </c>
      <c r="CR431">
        <v>4618000</v>
      </c>
      <c r="CS431">
        <v>5324000</v>
      </c>
      <c r="CT431">
        <v>5031300</v>
      </c>
      <c r="CU431">
        <v>3527700</v>
      </c>
    </row>
    <row r="432" spans="1:277" x14ac:dyDescent="0.25">
      <c r="A432" s="1" t="s">
        <v>217</v>
      </c>
      <c r="B432" t="s">
        <v>1157</v>
      </c>
      <c r="C432" t="s">
        <v>1187</v>
      </c>
      <c r="D432" s="2">
        <f>_xll.BDH(A432, "volume", B432, C432, "Direction", "H", "Period", "M","cols=60;rows=2")</f>
        <v>36556</v>
      </c>
      <c r="E432" s="2">
        <v>36585</v>
      </c>
      <c r="F432" s="2">
        <v>36616</v>
      </c>
      <c r="G432" s="2">
        <v>36644</v>
      </c>
      <c r="H432" s="2">
        <v>36677</v>
      </c>
      <c r="I432" s="2">
        <v>36707</v>
      </c>
      <c r="J432" s="2">
        <v>36738</v>
      </c>
      <c r="K432" s="2">
        <v>36769</v>
      </c>
      <c r="L432" s="2">
        <v>36798</v>
      </c>
      <c r="M432" s="2">
        <v>36830</v>
      </c>
      <c r="N432" s="2">
        <v>36860</v>
      </c>
      <c r="O432" s="2">
        <v>36889</v>
      </c>
      <c r="P432" s="2">
        <v>36922</v>
      </c>
      <c r="Q432" s="2">
        <v>36950</v>
      </c>
      <c r="R432" s="2">
        <v>36980</v>
      </c>
      <c r="S432" s="2">
        <v>37011</v>
      </c>
      <c r="T432" s="2">
        <v>37042</v>
      </c>
      <c r="U432" s="2">
        <v>37071</v>
      </c>
      <c r="V432" s="2">
        <v>37103</v>
      </c>
      <c r="W432" s="2">
        <v>37134</v>
      </c>
      <c r="X432" s="2">
        <v>37162</v>
      </c>
      <c r="Y432" s="2">
        <v>37195</v>
      </c>
      <c r="Z432" s="2">
        <v>37225</v>
      </c>
      <c r="AA432" s="2">
        <v>37256</v>
      </c>
      <c r="AB432" s="2">
        <v>37287</v>
      </c>
      <c r="AC432" s="2">
        <v>37315</v>
      </c>
      <c r="AD432" s="2">
        <v>37344</v>
      </c>
      <c r="AE432" s="2">
        <v>37376</v>
      </c>
      <c r="AF432" s="2">
        <v>37407</v>
      </c>
      <c r="AG432" s="2">
        <v>37435</v>
      </c>
      <c r="AH432" s="2">
        <v>37468</v>
      </c>
      <c r="AI432" s="2">
        <v>37498</v>
      </c>
      <c r="AJ432" s="2">
        <v>37529</v>
      </c>
      <c r="AK432" s="2">
        <v>37560</v>
      </c>
      <c r="AL432" s="2">
        <v>37589</v>
      </c>
      <c r="AM432" s="2">
        <v>37621</v>
      </c>
      <c r="AN432" s="2">
        <v>37652</v>
      </c>
      <c r="AO432" s="2">
        <v>37680</v>
      </c>
      <c r="AP432" s="2">
        <v>37711</v>
      </c>
      <c r="AQ432" s="2">
        <v>37741</v>
      </c>
      <c r="AR432" s="2">
        <v>37771</v>
      </c>
      <c r="AS432" s="2">
        <v>37802</v>
      </c>
      <c r="AT432" s="2">
        <v>37833</v>
      </c>
      <c r="AU432" s="2">
        <v>37862</v>
      </c>
      <c r="AV432" s="2">
        <v>37894</v>
      </c>
      <c r="AW432" s="2">
        <v>37925</v>
      </c>
      <c r="AX432" s="2">
        <v>37953</v>
      </c>
      <c r="AY432" s="2">
        <v>37986</v>
      </c>
      <c r="AZ432" s="2">
        <v>38016</v>
      </c>
      <c r="BA432" s="2">
        <v>38044</v>
      </c>
      <c r="BB432" s="2">
        <v>38077</v>
      </c>
      <c r="BC432" s="2">
        <v>38107</v>
      </c>
      <c r="BD432" s="2">
        <v>38138</v>
      </c>
      <c r="BE432" s="2">
        <v>38168</v>
      </c>
      <c r="BF432" s="2">
        <v>38198</v>
      </c>
      <c r="BG432" s="2">
        <v>38230</v>
      </c>
      <c r="BH432" s="2">
        <v>38260</v>
      </c>
      <c r="BI432" s="2">
        <v>38289</v>
      </c>
      <c r="BJ432" s="2">
        <v>38321</v>
      </c>
      <c r="BK432" s="2">
        <v>38352</v>
      </c>
    </row>
    <row r="433" spans="1:277" x14ac:dyDescent="0.25">
      <c r="A433" s="4"/>
      <c r="D433" s="3">
        <v>4858100</v>
      </c>
      <c r="E433">
        <v>8315100</v>
      </c>
      <c r="F433">
        <v>7113200</v>
      </c>
      <c r="G433">
        <v>4741900</v>
      </c>
      <c r="H433">
        <v>3710700</v>
      </c>
      <c r="I433">
        <v>6367500</v>
      </c>
      <c r="J433">
        <v>4819500</v>
      </c>
      <c r="K433">
        <v>5105700</v>
      </c>
      <c r="L433">
        <v>5220200</v>
      </c>
      <c r="M433">
        <v>4877200</v>
      </c>
      <c r="N433">
        <v>3512400</v>
      </c>
      <c r="O433">
        <v>5120700</v>
      </c>
      <c r="P433">
        <v>8431100</v>
      </c>
      <c r="Q433">
        <v>7191300</v>
      </c>
      <c r="R433">
        <v>5382900</v>
      </c>
      <c r="S433">
        <v>4574600</v>
      </c>
      <c r="T433">
        <v>5082700</v>
      </c>
      <c r="U433">
        <v>5694500</v>
      </c>
      <c r="V433">
        <v>7062900</v>
      </c>
      <c r="W433">
        <v>5972900</v>
      </c>
      <c r="X433">
        <v>5287200</v>
      </c>
      <c r="Y433">
        <v>6452700</v>
      </c>
      <c r="Z433">
        <v>8152800</v>
      </c>
      <c r="AA433">
        <v>6335900</v>
      </c>
      <c r="AB433">
        <v>8529100</v>
      </c>
      <c r="AC433">
        <v>6424400</v>
      </c>
      <c r="AD433">
        <v>7678100</v>
      </c>
      <c r="AE433">
        <v>7895700</v>
      </c>
      <c r="AF433">
        <v>5100200</v>
      </c>
      <c r="AG433">
        <v>6061000</v>
      </c>
      <c r="AH433">
        <v>7114400</v>
      </c>
      <c r="AI433">
        <v>7670100</v>
      </c>
      <c r="AJ433">
        <v>5118400</v>
      </c>
      <c r="AK433">
        <v>8982400</v>
      </c>
      <c r="AL433">
        <v>5351800</v>
      </c>
      <c r="AM433">
        <v>7867000</v>
      </c>
      <c r="AN433">
        <v>9284700</v>
      </c>
      <c r="AO433">
        <v>5594800</v>
      </c>
      <c r="AP433">
        <v>7977200</v>
      </c>
      <c r="AQ433">
        <v>8153000</v>
      </c>
      <c r="AR433">
        <v>4672300</v>
      </c>
      <c r="AS433">
        <v>5961500</v>
      </c>
      <c r="AT433">
        <v>6534000</v>
      </c>
      <c r="AU433">
        <v>4922500</v>
      </c>
      <c r="AV433">
        <v>7077400</v>
      </c>
      <c r="AW433">
        <v>7912200</v>
      </c>
      <c r="AX433">
        <v>6185500</v>
      </c>
      <c r="AY433">
        <v>5300800</v>
      </c>
      <c r="AZ433">
        <v>5096700</v>
      </c>
      <c r="BA433">
        <v>5663600</v>
      </c>
      <c r="BB433">
        <v>5114700</v>
      </c>
      <c r="BC433">
        <v>4581000</v>
      </c>
      <c r="BD433">
        <v>6896000</v>
      </c>
      <c r="BE433">
        <v>4276400</v>
      </c>
      <c r="BF433">
        <v>5393400</v>
      </c>
      <c r="BG433">
        <v>3938400</v>
      </c>
      <c r="BH433">
        <v>4881100</v>
      </c>
      <c r="BI433">
        <v>7678800</v>
      </c>
      <c r="BJ433">
        <v>8484200</v>
      </c>
      <c r="BK433">
        <v>11971700</v>
      </c>
    </row>
    <row r="434" spans="1:277" x14ac:dyDescent="0.25">
      <c r="A434" s="1" t="s">
        <v>218</v>
      </c>
      <c r="B434" t="s">
        <v>1157</v>
      </c>
      <c r="C434" t="s">
        <v>1199</v>
      </c>
      <c r="D434" s="2">
        <f>_xll.BDH(A434, "volume", B434, C434, "Direction", "H", "Period", "M","cols=274;rows=2")</f>
        <v>36556</v>
      </c>
      <c r="E434" s="2">
        <v>36585</v>
      </c>
      <c r="F434" s="2">
        <v>36616</v>
      </c>
      <c r="G434" s="2">
        <v>36644</v>
      </c>
      <c r="H434" s="2">
        <v>36677</v>
      </c>
      <c r="I434" s="2">
        <v>36707</v>
      </c>
      <c r="J434" s="2">
        <v>36738</v>
      </c>
      <c r="K434" s="2">
        <v>36769</v>
      </c>
      <c r="L434" s="2">
        <v>36798</v>
      </c>
      <c r="M434" s="2">
        <v>36830</v>
      </c>
      <c r="N434" s="2">
        <v>36860</v>
      </c>
      <c r="O434" s="2">
        <v>36889</v>
      </c>
      <c r="P434" s="2">
        <v>36922</v>
      </c>
      <c r="Q434" s="2">
        <v>36950</v>
      </c>
      <c r="R434" s="2">
        <v>36980</v>
      </c>
      <c r="S434" s="2">
        <v>37011</v>
      </c>
      <c r="T434" s="2">
        <v>37042</v>
      </c>
      <c r="U434" s="2">
        <v>37071</v>
      </c>
      <c r="V434" s="2">
        <v>37103</v>
      </c>
      <c r="W434" s="2">
        <v>37134</v>
      </c>
      <c r="X434" s="2">
        <v>37162</v>
      </c>
      <c r="Y434" s="2">
        <v>37195</v>
      </c>
      <c r="Z434" s="2">
        <v>37225</v>
      </c>
      <c r="AA434" s="2">
        <v>37256</v>
      </c>
      <c r="AB434" s="2">
        <v>37287</v>
      </c>
      <c r="AC434" s="2">
        <v>37315</v>
      </c>
      <c r="AD434" s="2">
        <v>37344</v>
      </c>
      <c r="AE434" s="2">
        <v>37376</v>
      </c>
      <c r="AF434" s="2">
        <v>37407</v>
      </c>
      <c r="AG434" s="2">
        <v>37435</v>
      </c>
      <c r="AH434" s="2">
        <v>37468</v>
      </c>
      <c r="AI434" s="2">
        <v>37498</v>
      </c>
      <c r="AJ434" s="2">
        <v>37529</v>
      </c>
      <c r="AK434" s="2">
        <v>37560</v>
      </c>
      <c r="AL434" s="2">
        <v>37589</v>
      </c>
      <c r="AM434" s="2">
        <v>37621</v>
      </c>
      <c r="AN434" s="2">
        <v>37652</v>
      </c>
      <c r="AO434" s="2">
        <v>37680</v>
      </c>
      <c r="AP434" s="2">
        <v>37711</v>
      </c>
      <c r="AQ434" s="2">
        <v>37741</v>
      </c>
      <c r="AR434" s="2">
        <v>37771</v>
      </c>
      <c r="AS434" s="2">
        <v>37802</v>
      </c>
      <c r="AT434" s="2">
        <v>37833</v>
      </c>
      <c r="AU434" s="2">
        <v>37862</v>
      </c>
      <c r="AV434" s="2">
        <v>37894</v>
      </c>
      <c r="AW434" s="2">
        <v>37925</v>
      </c>
      <c r="AX434" s="2">
        <v>37953</v>
      </c>
      <c r="AY434" s="2">
        <v>37986</v>
      </c>
      <c r="AZ434" s="2">
        <v>38016</v>
      </c>
      <c r="BA434" s="2">
        <v>38044</v>
      </c>
      <c r="BB434" s="2">
        <v>38077</v>
      </c>
      <c r="BC434" s="2">
        <v>38107</v>
      </c>
      <c r="BD434" s="2">
        <v>38138</v>
      </c>
      <c r="BE434" s="2">
        <v>38168</v>
      </c>
      <c r="BF434" s="2">
        <v>38198</v>
      </c>
      <c r="BG434" s="2">
        <v>38230</v>
      </c>
      <c r="BH434" s="2">
        <v>38260</v>
      </c>
      <c r="BI434" s="2">
        <v>38289</v>
      </c>
      <c r="BJ434" s="2">
        <v>38321</v>
      </c>
      <c r="BK434" s="2">
        <v>38352</v>
      </c>
      <c r="BL434" s="2">
        <v>38383</v>
      </c>
      <c r="BM434" s="2">
        <v>38411</v>
      </c>
      <c r="BN434" s="2">
        <v>38442</v>
      </c>
      <c r="BO434" s="2">
        <v>38471</v>
      </c>
      <c r="BP434" s="2">
        <v>38503</v>
      </c>
      <c r="BQ434" s="2">
        <v>38533</v>
      </c>
      <c r="BR434" s="2">
        <v>38562</v>
      </c>
      <c r="BS434" s="2">
        <v>38595</v>
      </c>
      <c r="BT434" s="2">
        <v>38625</v>
      </c>
      <c r="BU434" s="2">
        <v>38656</v>
      </c>
      <c r="BV434" s="2">
        <v>38686</v>
      </c>
      <c r="BW434" s="2">
        <v>38716</v>
      </c>
      <c r="BX434" s="2">
        <v>38748</v>
      </c>
      <c r="BY434" s="2">
        <v>38776</v>
      </c>
      <c r="BZ434" s="2">
        <v>38807</v>
      </c>
      <c r="CA434" s="2">
        <v>38835</v>
      </c>
      <c r="CB434" s="2">
        <v>38868</v>
      </c>
      <c r="CC434" s="2">
        <v>38898</v>
      </c>
      <c r="CD434" s="2">
        <v>38929</v>
      </c>
      <c r="CE434" s="2">
        <v>38960</v>
      </c>
      <c r="CF434" s="2">
        <v>38989</v>
      </c>
      <c r="CG434" s="2">
        <v>39021</v>
      </c>
      <c r="CH434" s="2">
        <v>39051</v>
      </c>
      <c r="CI434" s="2">
        <v>39080</v>
      </c>
      <c r="CJ434" s="2">
        <v>39113</v>
      </c>
      <c r="CK434" s="2">
        <v>39141</v>
      </c>
      <c r="CL434" s="2">
        <v>39171</v>
      </c>
      <c r="CM434" s="2">
        <v>39202</v>
      </c>
      <c r="CN434" s="2">
        <v>39233</v>
      </c>
      <c r="CO434" s="2">
        <v>39262</v>
      </c>
      <c r="CP434" s="2">
        <v>39294</v>
      </c>
      <c r="CQ434" s="2">
        <v>39325</v>
      </c>
      <c r="CR434" s="2">
        <v>39353</v>
      </c>
      <c r="CS434" s="2">
        <v>39386</v>
      </c>
      <c r="CT434" s="2">
        <v>39416</v>
      </c>
      <c r="CU434" s="2">
        <v>39447</v>
      </c>
      <c r="CV434" s="2">
        <v>39478</v>
      </c>
      <c r="CW434" s="2">
        <v>39507</v>
      </c>
      <c r="CX434" s="2">
        <v>39538</v>
      </c>
      <c r="CY434" s="2">
        <v>39568</v>
      </c>
      <c r="CZ434" s="2">
        <v>39598</v>
      </c>
      <c r="DA434" s="2">
        <v>39629</v>
      </c>
      <c r="DB434" s="2">
        <v>39660</v>
      </c>
      <c r="DC434" s="2">
        <v>39689</v>
      </c>
      <c r="DD434" s="2">
        <v>39721</v>
      </c>
      <c r="DE434" s="2">
        <v>39752</v>
      </c>
      <c r="DF434" s="2">
        <v>39780</v>
      </c>
      <c r="DG434" s="2">
        <v>39813</v>
      </c>
      <c r="DH434" s="2">
        <v>39843</v>
      </c>
      <c r="DI434" s="2">
        <v>39871</v>
      </c>
      <c r="DJ434" s="2">
        <v>39903</v>
      </c>
      <c r="DK434" s="2">
        <v>39933</v>
      </c>
      <c r="DL434" s="2">
        <v>39962</v>
      </c>
      <c r="DM434" s="2">
        <v>39994</v>
      </c>
      <c r="DN434" s="2">
        <v>40025</v>
      </c>
      <c r="DO434" s="2">
        <v>40056</v>
      </c>
      <c r="DP434" s="2">
        <v>40086</v>
      </c>
      <c r="DQ434" s="2">
        <v>40116</v>
      </c>
      <c r="DR434" s="2">
        <v>40147</v>
      </c>
      <c r="DS434" s="2">
        <v>40178</v>
      </c>
      <c r="DT434" s="2">
        <v>40207</v>
      </c>
      <c r="DU434" s="2">
        <v>40235</v>
      </c>
      <c r="DV434" s="2">
        <v>40268</v>
      </c>
      <c r="DW434" s="2">
        <v>40298</v>
      </c>
      <c r="DX434" s="2">
        <v>40329</v>
      </c>
      <c r="DY434" s="2">
        <v>40359</v>
      </c>
      <c r="DZ434" s="2">
        <v>40389</v>
      </c>
      <c r="EA434" s="2">
        <v>40421</v>
      </c>
      <c r="EB434" s="2">
        <v>40451</v>
      </c>
      <c r="EC434" s="2">
        <v>40480</v>
      </c>
      <c r="ED434" s="2">
        <v>40512</v>
      </c>
      <c r="EE434" s="2">
        <v>40543</v>
      </c>
      <c r="EF434" s="2">
        <v>40574</v>
      </c>
      <c r="EG434" s="2">
        <v>40602</v>
      </c>
      <c r="EH434" s="2">
        <v>40633</v>
      </c>
      <c r="EI434" s="2">
        <v>40662</v>
      </c>
      <c r="EJ434" s="2">
        <v>40694</v>
      </c>
      <c r="EK434" s="2">
        <v>40724</v>
      </c>
      <c r="EL434" s="2">
        <v>40753</v>
      </c>
      <c r="EM434" s="2">
        <v>40786</v>
      </c>
      <c r="EN434" s="2">
        <v>40816</v>
      </c>
      <c r="EO434" s="2">
        <v>40847</v>
      </c>
      <c r="EP434" s="2">
        <v>40877</v>
      </c>
      <c r="EQ434" s="2">
        <v>40907</v>
      </c>
      <c r="ER434" s="2">
        <v>40939</v>
      </c>
      <c r="ES434" s="2">
        <v>40968</v>
      </c>
      <c r="ET434" s="2">
        <v>40998</v>
      </c>
      <c r="EU434" s="2">
        <v>41029</v>
      </c>
      <c r="EV434" s="2">
        <v>41060</v>
      </c>
      <c r="EW434" s="2">
        <v>41089</v>
      </c>
      <c r="EX434" s="2">
        <v>41121</v>
      </c>
      <c r="EY434" s="2">
        <v>41152</v>
      </c>
      <c r="EZ434" s="2">
        <v>41180</v>
      </c>
      <c r="FA434" s="2">
        <v>41213</v>
      </c>
      <c r="FB434" s="2">
        <v>41243</v>
      </c>
      <c r="FC434" s="2">
        <v>41274</v>
      </c>
      <c r="FD434" s="2">
        <v>41305</v>
      </c>
      <c r="FE434" s="2">
        <v>41333</v>
      </c>
      <c r="FF434" s="2">
        <v>41362</v>
      </c>
      <c r="FG434" s="2">
        <v>41394</v>
      </c>
      <c r="FH434" s="2">
        <v>41425</v>
      </c>
      <c r="FI434" s="2">
        <v>41453</v>
      </c>
      <c r="FJ434" s="2">
        <v>41486</v>
      </c>
      <c r="FK434" s="2">
        <v>41516</v>
      </c>
      <c r="FL434" s="2">
        <v>41547</v>
      </c>
      <c r="FM434" s="2">
        <v>41578</v>
      </c>
      <c r="FN434" s="2">
        <v>41607</v>
      </c>
      <c r="FO434" s="2">
        <v>41639</v>
      </c>
      <c r="FP434" s="2">
        <v>41670</v>
      </c>
      <c r="FQ434" s="2">
        <v>41698</v>
      </c>
      <c r="FR434" s="2">
        <v>41729</v>
      </c>
      <c r="FS434" s="2">
        <v>41759</v>
      </c>
      <c r="FT434" s="2">
        <v>41789</v>
      </c>
      <c r="FU434" s="2">
        <v>41820</v>
      </c>
      <c r="FV434" s="2">
        <v>41851</v>
      </c>
      <c r="FW434" s="2">
        <v>41880</v>
      </c>
      <c r="FX434" s="2">
        <v>41912</v>
      </c>
      <c r="FY434" s="2">
        <v>41943</v>
      </c>
      <c r="FZ434" s="2">
        <v>41971</v>
      </c>
      <c r="GA434" s="2">
        <v>42004</v>
      </c>
      <c r="GB434" s="2">
        <v>42034</v>
      </c>
      <c r="GC434" s="2">
        <v>42062</v>
      </c>
      <c r="GD434" s="2">
        <v>42094</v>
      </c>
      <c r="GE434" s="2">
        <v>42124</v>
      </c>
      <c r="GF434" s="2">
        <v>42153</v>
      </c>
      <c r="GG434" s="2">
        <v>42185</v>
      </c>
      <c r="GH434" s="2">
        <v>42216</v>
      </c>
      <c r="GI434" s="2">
        <v>42247</v>
      </c>
      <c r="GJ434" s="2">
        <v>42277</v>
      </c>
      <c r="GK434" s="2">
        <v>42307</v>
      </c>
      <c r="GL434" s="2">
        <v>42338</v>
      </c>
      <c r="GM434" s="2">
        <v>42369</v>
      </c>
      <c r="GN434" s="2">
        <v>42398</v>
      </c>
      <c r="GO434" s="2">
        <v>42429</v>
      </c>
      <c r="GP434" s="2">
        <v>42460</v>
      </c>
      <c r="GQ434" s="2">
        <v>42489</v>
      </c>
      <c r="GR434" s="2">
        <v>42521</v>
      </c>
      <c r="GS434" s="2">
        <v>42551</v>
      </c>
      <c r="GT434" s="2">
        <v>42580</v>
      </c>
      <c r="GU434" s="2">
        <v>42613</v>
      </c>
      <c r="GV434" s="2">
        <v>42643</v>
      </c>
      <c r="GW434" s="2">
        <v>42674</v>
      </c>
      <c r="GX434" s="2">
        <v>42704</v>
      </c>
      <c r="GY434" s="2">
        <v>42734</v>
      </c>
      <c r="GZ434" s="2">
        <v>42766</v>
      </c>
      <c r="HA434" s="2">
        <v>42794</v>
      </c>
      <c r="HB434" s="2">
        <v>42825</v>
      </c>
      <c r="HC434" s="2">
        <v>42853</v>
      </c>
      <c r="HD434" s="2">
        <v>42886</v>
      </c>
      <c r="HE434" s="2">
        <v>42916</v>
      </c>
      <c r="HF434" s="2">
        <v>42947</v>
      </c>
      <c r="HG434" s="2">
        <v>42978</v>
      </c>
      <c r="HH434" s="2">
        <v>43007</v>
      </c>
      <c r="HI434" s="2">
        <v>43039</v>
      </c>
      <c r="HJ434" s="2">
        <v>43069</v>
      </c>
      <c r="HK434" s="2">
        <v>43098</v>
      </c>
      <c r="HL434" s="2">
        <v>43131</v>
      </c>
      <c r="HM434" s="2">
        <v>43159</v>
      </c>
      <c r="HN434" s="2">
        <v>43189</v>
      </c>
      <c r="HO434" s="2">
        <v>43220</v>
      </c>
      <c r="HP434" s="2">
        <v>43251</v>
      </c>
      <c r="HQ434" s="2">
        <v>43280</v>
      </c>
      <c r="HR434" s="2">
        <v>43312</v>
      </c>
      <c r="HS434" s="2">
        <v>43343</v>
      </c>
      <c r="HT434" s="2">
        <v>43371</v>
      </c>
      <c r="HU434" s="2">
        <v>43404</v>
      </c>
      <c r="HV434" s="2">
        <v>43434</v>
      </c>
      <c r="HW434" s="2">
        <v>43465</v>
      </c>
      <c r="HX434" s="2">
        <v>43496</v>
      </c>
      <c r="HY434" s="2">
        <v>43524</v>
      </c>
      <c r="HZ434" s="2">
        <v>43553</v>
      </c>
      <c r="IA434" s="2">
        <v>43585</v>
      </c>
      <c r="IB434" s="2">
        <v>43616</v>
      </c>
      <c r="IC434" s="2">
        <v>43644</v>
      </c>
      <c r="ID434" s="2">
        <v>43677</v>
      </c>
      <c r="IE434" s="2">
        <v>43707</v>
      </c>
      <c r="IF434" s="2">
        <v>43738</v>
      </c>
      <c r="IG434" s="2">
        <v>43769</v>
      </c>
      <c r="IH434" s="2">
        <v>43798</v>
      </c>
      <c r="II434" s="2">
        <v>43830</v>
      </c>
      <c r="IJ434" s="2">
        <v>43861</v>
      </c>
      <c r="IK434" s="2">
        <v>43889</v>
      </c>
      <c r="IL434" s="2">
        <v>43921</v>
      </c>
      <c r="IM434" s="2">
        <v>43951</v>
      </c>
      <c r="IN434" s="2">
        <v>43980</v>
      </c>
      <c r="IO434" s="2">
        <v>44012</v>
      </c>
      <c r="IP434" s="2">
        <v>44043</v>
      </c>
      <c r="IQ434" s="2">
        <v>44074</v>
      </c>
      <c r="IR434" s="2">
        <v>44104</v>
      </c>
      <c r="IS434" s="2">
        <v>44134</v>
      </c>
      <c r="IT434" s="2">
        <v>44165</v>
      </c>
      <c r="IU434" s="2">
        <v>44196</v>
      </c>
      <c r="IV434" s="2">
        <v>44225</v>
      </c>
      <c r="IW434" s="2">
        <v>44253</v>
      </c>
      <c r="IX434" s="2">
        <v>44286</v>
      </c>
      <c r="IY434" s="2">
        <v>44316</v>
      </c>
      <c r="IZ434" s="2">
        <v>44347</v>
      </c>
      <c r="JA434" s="2">
        <v>44377</v>
      </c>
      <c r="JB434" s="2">
        <v>44407</v>
      </c>
      <c r="JC434" s="2">
        <v>44439</v>
      </c>
      <c r="JD434" s="2">
        <v>44469</v>
      </c>
      <c r="JE434" s="2">
        <v>44498</v>
      </c>
      <c r="JF434" s="2">
        <v>44530</v>
      </c>
      <c r="JG434" s="2">
        <v>44561</v>
      </c>
      <c r="JH434" s="2">
        <v>44592</v>
      </c>
      <c r="JI434" s="2">
        <v>44620</v>
      </c>
      <c r="JJ434" s="2">
        <v>44651</v>
      </c>
      <c r="JK434" s="2">
        <v>44680</v>
      </c>
      <c r="JL434" s="2">
        <v>44712</v>
      </c>
      <c r="JM434" s="2">
        <v>44742</v>
      </c>
      <c r="JN434" s="2">
        <v>44771</v>
      </c>
      <c r="JO434" s="2">
        <v>44804</v>
      </c>
      <c r="JP434" s="2">
        <v>44834</v>
      </c>
      <c r="JQ434" s="2">
        <v>44865</v>
      </c>
    </row>
    <row r="435" spans="1:277" x14ac:dyDescent="0.25">
      <c r="A435" s="4"/>
      <c r="D435" s="3">
        <v>12077100</v>
      </c>
      <c r="E435">
        <v>11718300</v>
      </c>
      <c r="F435">
        <v>14336900</v>
      </c>
      <c r="G435">
        <v>14160900</v>
      </c>
      <c r="H435">
        <v>8745400</v>
      </c>
      <c r="I435">
        <v>13184800</v>
      </c>
      <c r="J435">
        <v>9245000</v>
      </c>
      <c r="K435">
        <v>6832500</v>
      </c>
      <c r="L435">
        <v>9891100</v>
      </c>
      <c r="M435">
        <v>18788600</v>
      </c>
      <c r="N435">
        <v>10611200</v>
      </c>
      <c r="O435">
        <v>14390000</v>
      </c>
      <c r="P435">
        <v>16632200</v>
      </c>
      <c r="Q435">
        <v>11584900</v>
      </c>
      <c r="R435">
        <v>16411600</v>
      </c>
      <c r="S435">
        <v>16774900</v>
      </c>
      <c r="T435">
        <v>13784500</v>
      </c>
      <c r="U435">
        <v>13209100</v>
      </c>
      <c r="V435">
        <v>12919900</v>
      </c>
      <c r="W435">
        <v>12506600</v>
      </c>
      <c r="X435">
        <v>12065100</v>
      </c>
      <c r="Y435">
        <v>15530900</v>
      </c>
      <c r="Z435">
        <v>11419500</v>
      </c>
      <c r="AA435">
        <v>9661200</v>
      </c>
      <c r="AB435">
        <v>12828600</v>
      </c>
      <c r="AC435">
        <v>13402600</v>
      </c>
      <c r="AD435">
        <v>13146500</v>
      </c>
      <c r="AE435">
        <v>15707400</v>
      </c>
      <c r="AF435">
        <v>11433800</v>
      </c>
      <c r="AG435">
        <v>11300700</v>
      </c>
      <c r="AH435">
        <v>20031400</v>
      </c>
      <c r="AI435">
        <v>12612000</v>
      </c>
      <c r="AJ435">
        <v>16926300</v>
      </c>
      <c r="AK435">
        <v>22644500</v>
      </c>
      <c r="AL435">
        <v>16872700</v>
      </c>
      <c r="AM435">
        <v>11835700</v>
      </c>
      <c r="AN435">
        <v>19144000</v>
      </c>
      <c r="AO435">
        <v>11889200</v>
      </c>
      <c r="AP435">
        <v>16208700</v>
      </c>
      <c r="AQ435">
        <v>19736200</v>
      </c>
      <c r="AR435">
        <v>15522400</v>
      </c>
      <c r="AS435">
        <v>21650300</v>
      </c>
      <c r="AT435">
        <v>19765600</v>
      </c>
      <c r="AU435">
        <v>15214800</v>
      </c>
      <c r="AV435">
        <v>14612400</v>
      </c>
      <c r="AW435">
        <v>18362300</v>
      </c>
      <c r="AX435">
        <v>15044800</v>
      </c>
      <c r="AY435">
        <v>17777200</v>
      </c>
      <c r="AZ435">
        <v>25323000</v>
      </c>
      <c r="BA435">
        <v>15408000</v>
      </c>
      <c r="BB435">
        <v>16456900</v>
      </c>
      <c r="BC435">
        <v>15466000</v>
      </c>
      <c r="BD435">
        <v>16671200</v>
      </c>
      <c r="BE435">
        <v>17607600</v>
      </c>
      <c r="BF435">
        <v>18409400</v>
      </c>
      <c r="BG435">
        <v>13717100</v>
      </c>
      <c r="BH435">
        <v>14402900</v>
      </c>
      <c r="BI435">
        <v>22458600</v>
      </c>
      <c r="BJ435">
        <v>13195200</v>
      </c>
      <c r="BK435">
        <v>13227100</v>
      </c>
      <c r="BL435">
        <v>19041800</v>
      </c>
      <c r="BM435">
        <v>17996400</v>
      </c>
      <c r="BN435">
        <v>15947200</v>
      </c>
      <c r="BO435">
        <v>21404000</v>
      </c>
      <c r="BP435">
        <v>16298200</v>
      </c>
      <c r="BQ435">
        <v>13713800</v>
      </c>
      <c r="BR435">
        <v>20920300</v>
      </c>
      <c r="BS435">
        <v>12178900</v>
      </c>
      <c r="BT435">
        <v>12116000</v>
      </c>
      <c r="BU435">
        <v>14619100</v>
      </c>
      <c r="BV435">
        <v>10876600</v>
      </c>
      <c r="BW435">
        <v>12032300</v>
      </c>
      <c r="BX435">
        <v>16496700</v>
      </c>
      <c r="BY435">
        <v>15663700</v>
      </c>
      <c r="BZ435">
        <v>14303800</v>
      </c>
      <c r="CA435">
        <v>12759900</v>
      </c>
      <c r="CB435">
        <v>17842100</v>
      </c>
      <c r="CC435">
        <v>17763000</v>
      </c>
      <c r="CD435">
        <v>15719000</v>
      </c>
      <c r="CE435">
        <v>12212000</v>
      </c>
      <c r="CF435">
        <v>12015500</v>
      </c>
      <c r="CG435">
        <v>22187300</v>
      </c>
      <c r="CH435">
        <v>14219500</v>
      </c>
      <c r="CI435">
        <v>9560800</v>
      </c>
      <c r="CJ435">
        <v>13620600</v>
      </c>
      <c r="CK435">
        <v>14851100</v>
      </c>
      <c r="CL435">
        <v>18021100</v>
      </c>
      <c r="CM435">
        <v>14998900</v>
      </c>
      <c r="CN435">
        <v>20388200</v>
      </c>
      <c r="CO435">
        <v>22656800</v>
      </c>
      <c r="CP435">
        <v>21415900</v>
      </c>
      <c r="CQ435">
        <v>22665300</v>
      </c>
      <c r="CR435">
        <v>13049500</v>
      </c>
      <c r="CS435">
        <v>17204300</v>
      </c>
      <c r="CT435">
        <v>16787000</v>
      </c>
      <c r="CU435">
        <v>9737600</v>
      </c>
      <c r="CV435">
        <v>23838400</v>
      </c>
      <c r="CW435">
        <v>13627100</v>
      </c>
      <c r="CX435">
        <v>14928900</v>
      </c>
      <c r="CY435">
        <v>15095300</v>
      </c>
      <c r="CZ435">
        <v>15164300</v>
      </c>
      <c r="DA435">
        <v>14059000</v>
      </c>
      <c r="DB435">
        <v>15917900</v>
      </c>
      <c r="DC435">
        <v>8908500</v>
      </c>
      <c r="DD435">
        <v>13366800</v>
      </c>
      <c r="DE435">
        <v>16905200</v>
      </c>
      <c r="DF435">
        <v>12005400</v>
      </c>
      <c r="DG435">
        <v>13125300</v>
      </c>
      <c r="DH435">
        <v>14026800</v>
      </c>
      <c r="DI435">
        <v>12223700</v>
      </c>
      <c r="DJ435">
        <v>14510100</v>
      </c>
      <c r="DK435">
        <v>18652000</v>
      </c>
      <c r="DL435">
        <v>11985100</v>
      </c>
      <c r="DM435">
        <v>12474400</v>
      </c>
      <c r="DN435">
        <v>10682100</v>
      </c>
      <c r="DO435">
        <v>7782300</v>
      </c>
      <c r="DP435">
        <v>11735200</v>
      </c>
      <c r="DQ435">
        <v>12019200</v>
      </c>
      <c r="DR435">
        <v>8482200</v>
      </c>
      <c r="DS435">
        <v>6905200</v>
      </c>
      <c r="DT435">
        <v>9833400</v>
      </c>
      <c r="DU435">
        <v>11833600</v>
      </c>
      <c r="DV435">
        <v>9946400</v>
      </c>
      <c r="DW435">
        <v>10570600</v>
      </c>
      <c r="DX435">
        <v>16961800</v>
      </c>
      <c r="DY435">
        <v>13019200</v>
      </c>
      <c r="DZ435">
        <v>11316100</v>
      </c>
      <c r="EA435">
        <v>9588300</v>
      </c>
      <c r="EB435">
        <v>10923657</v>
      </c>
      <c r="EC435">
        <v>12587066</v>
      </c>
      <c r="ED435">
        <v>9890231</v>
      </c>
      <c r="EE435">
        <v>8510538</v>
      </c>
      <c r="EF435">
        <v>10332484</v>
      </c>
      <c r="EG435">
        <v>7511084</v>
      </c>
      <c r="EH435">
        <v>8873250</v>
      </c>
      <c r="EI435">
        <v>7438181</v>
      </c>
      <c r="EJ435">
        <v>8364762</v>
      </c>
      <c r="EK435">
        <v>8740255</v>
      </c>
      <c r="EL435">
        <v>8255196</v>
      </c>
      <c r="EM435">
        <v>14551857</v>
      </c>
      <c r="EN435">
        <v>14565151</v>
      </c>
      <c r="EO435">
        <v>10792789</v>
      </c>
      <c r="EP435">
        <v>11544536</v>
      </c>
      <c r="EQ435">
        <v>8688830</v>
      </c>
      <c r="ER435">
        <v>7565102</v>
      </c>
      <c r="ES435">
        <v>4631584</v>
      </c>
      <c r="ET435">
        <v>8781628</v>
      </c>
      <c r="EU435">
        <v>8544825</v>
      </c>
      <c r="EV435">
        <v>8450176</v>
      </c>
      <c r="EW435">
        <v>9454010</v>
      </c>
      <c r="EX435">
        <v>9937530</v>
      </c>
      <c r="EY435">
        <v>6279742</v>
      </c>
      <c r="EZ435">
        <v>7784717</v>
      </c>
      <c r="FA435">
        <v>9200128</v>
      </c>
      <c r="FB435">
        <v>7794152</v>
      </c>
      <c r="FC435">
        <v>7026532</v>
      </c>
      <c r="FD435">
        <v>6890519</v>
      </c>
      <c r="FE435">
        <v>5850661</v>
      </c>
      <c r="FF435">
        <v>5540713</v>
      </c>
      <c r="FG435">
        <v>6102778</v>
      </c>
      <c r="FH435">
        <v>5357825</v>
      </c>
      <c r="FI435">
        <v>6486001</v>
      </c>
      <c r="FJ435">
        <v>6268276</v>
      </c>
      <c r="FK435">
        <v>4562456</v>
      </c>
      <c r="FL435">
        <v>3920172</v>
      </c>
      <c r="FM435">
        <v>5419681</v>
      </c>
      <c r="FN435">
        <v>3771885</v>
      </c>
      <c r="FO435">
        <v>4655997</v>
      </c>
      <c r="FP435">
        <v>4954826</v>
      </c>
      <c r="FQ435">
        <v>6869888</v>
      </c>
      <c r="FR435">
        <v>7873291</v>
      </c>
      <c r="FS435">
        <v>6619834</v>
      </c>
      <c r="FT435">
        <v>3330940</v>
      </c>
      <c r="FU435">
        <v>3995288</v>
      </c>
      <c r="FV435">
        <v>4456438</v>
      </c>
      <c r="FW435">
        <v>3348093</v>
      </c>
      <c r="FX435">
        <v>4087254</v>
      </c>
      <c r="FY435">
        <v>7629397</v>
      </c>
      <c r="FZ435">
        <v>7594604</v>
      </c>
      <c r="GA435">
        <v>10175965</v>
      </c>
      <c r="GB435">
        <v>8310514</v>
      </c>
      <c r="GC435">
        <v>5966314</v>
      </c>
      <c r="GD435">
        <v>9479179</v>
      </c>
      <c r="GE435">
        <v>8104719</v>
      </c>
      <c r="GF435">
        <v>7048386</v>
      </c>
      <c r="GG435">
        <v>6210631</v>
      </c>
      <c r="GH435">
        <v>8163666</v>
      </c>
      <c r="GI435">
        <v>8839127</v>
      </c>
      <c r="GJ435">
        <v>11943100</v>
      </c>
      <c r="GK435">
        <v>11000116</v>
      </c>
      <c r="GL435">
        <v>5502200</v>
      </c>
      <c r="GM435">
        <v>7427978</v>
      </c>
      <c r="GN435">
        <v>9446750</v>
      </c>
      <c r="GO435">
        <v>7931497</v>
      </c>
      <c r="GP435">
        <v>7739013</v>
      </c>
      <c r="GQ435">
        <v>7517871</v>
      </c>
      <c r="GR435">
        <v>6115866</v>
      </c>
      <c r="GS435">
        <v>8174879</v>
      </c>
      <c r="GT435">
        <v>7579794</v>
      </c>
      <c r="GU435">
        <v>5198955</v>
      </c>
      <c r="GV435">
        <v>6588615</v>
      </c>
      <c r="GW435">
        <v>8772520</v>
      </c>
      <c r="GX435">
        <v>8194542</v>
      </c>
      <c r="GY435">
        <v>5805088</v>
      </c>
      <c r="GZ435">
        <v>7057877</v>
      </c>
      <c r="HA435">
        <v>4070341</v>
      </c>
      <c r="HB435">
        <v>6236934</v>
      </c>
      <c r="HC435">
        <v>6051889</v>
      </c>
      <c r="HD435">
        <v>8293411</v>
      </c>
      <c r="HE435">
        <v>8820345</v>
      </c>
      <c r="HF435">
        <v>6371787</v>
      </c>
      <c r="HG435">
        <v>5148301</v>
      </c>
      <c r="HH435">
        <v>5160076</v>
      </c>
      <c r="HI435">
        <v>6924039</v>
      </c>
      <c r="HJ435">
        <v>5153017</v>
      </c>
      <c r="HK435">
        <v>5096295</v>
      </c>
      <c r="HL435">
        <v>5588213</v>
      </c>
      <c r="HM435">
        <v>5984706</v>
      </c>
      <c r="HN435">
        <v>7908194</v>
      </c>
      <c r="HO435">
        <v>7868527</v>
      </c>
      <c r="HP435">
        <v>8810395</v>
      </c>
      <c r="HQ435">
        <v>8117760</v>
      </c>
      <c r="HR435">
        <v>8789726</v>
      </c>
      <c r="HS435">
        <v>5818269</v>
      </c>
      <c r="HT435">
        <v>8636885</v>
      </c>
      <c r="HU435">
        <v>8993927</v>
      </c>
      <c r="HV435">
        <v>6477225</v>
      </c>
      <c r="HW435">
        <v>8852749</v>
      </c>
      <c r="HX435">
        <v>6873670</v>
      </c>
      <c r="HY435">
        <v>5617889</v>
      </c>
      <c r="HZ435">
        <v>5397933</v>
      </c>
      <c r="IA435">
        <v>5704533</v>
      </c>
      <c r="IB435">
        <v>4936469</v>
      </c>
      <c r="IC435">
        <v>5326372</v>
      </c>
      <c r="ID435">
        <v>5655913</v>
      </c>
      <c r="IE435">
        <v>5034663</v>
      </c>
      <c r="IF435">
        <v>4524800</v>
      </c>
      <c r="IG435">
        <v>5748560</v>
      </c>
      <c r="IH435">
        <v>5299575</v>
      </c>
      <c r="II435">
        <v>4510896</v>
      </c>
      <c r="IJ435">
        <v>5799072</v>
      </c>
      <c r="IK435">
        <v>5599707</v>
      </c>
      <c r="IL435">
        <v>10685524</v>
      </c>
      <c r="IM435">
        <v>6924393</v>
      </c>
      <c r="IN435">
        <v>4592693</v>
      </c>
      <c r="IO435">
        <v>7031077</v>
      </c>
      <c r="IP435">
        <v>4965263</v>
      </c>
      <c r="IQ435">
        <v>4053240</v>
      </c>
      <c r="IR435">
        <v>5312478</v>
      </c>
      <c r="IS435">
        <v>4780515</v>
      </c>
      <c r="IT435">
        <v>5447375</v>
      </c>
      <c r="IU435">
        <v>5907529</v>
      </c>
      <c r="IV435">
        <v>5606640</v>
      </c>
      <c r="IW435">
        <v>4799680</v>
      </c>
      <c r="IX435">
        <v>6747960</v>
      </c>
      <c r="IY435">
        <v>5703739</v>
      </c>
      <c r="IZ435">
        <v>4612034</v>
      </c>
      <c r="JA435">
        <v>5326034</v>
      </c>
      <c r="JB435">
        <v>6581396</v>
      </c>
      <c r="JC435">
        <v>5660577</v>
      </c>
      <c r="JD435">
        <v>5755721</v>
      </c>
      <c r="JE435">
        <v>5200972</v>
      </c>
      <c r="JF435">
        <v>4237176</v>
      </c>
      <c r="JG435">
        <v>5121532</v>
      </c>
      <c r="JH435">
        <v>5658406</v>
      </c>
      <c r="JI435">
        <v>5133662</v>
      </c>
      <c r="JJ435">
        <v>6141874</v>
      </c>
      <c r="JK435">
        <v>7919505</v>
      </c>
      <c r="JL435">
        <v>8965091</v>
      </c>
      <c r="JM435">
        <v>7233959</v>
      </c>
      <c r="JN435">
        <v>6697520</v>
      </c>
      <c r="JO435">
        <v>5830924</v>
      </c>
      <c r="JP435">
        <v>8994011</v>
      </c>
      <c r="JQ435">
        <v>7977571</v>
      </c>
    </row>
    <row r="436" spans="1:277" x14ac:dyDescent="0.25">
      <c r="A436" s="1" t="s">
        <v>219</v>
      </c>
      <c r="B436" t="s">
        <v>1157</v>
      </c>
      <c r="C436" t="s">
        <v>1189</v>
      </c>
      <c r="D436" s="2">
        <f>_xll.BDH(A436, "volume", B436, C436, "Direction", "H", "Period", "M","cols=70;rows=2")</f>
        <v>36556</v>
      </c>
      <c r="E436" s="2">
        <v>36585</v>
      </c>
      <c r="F436" s="2">
        <v>36616</v>
      </c>
      <c r="G436" s="2">
        <v>36644</v>
      </c>
      <c r="H436" s="2">
        <v>36677</v>
      </c>
      <c r="I436" s="2">
        <v>36707</v>
      </c>
      <c r="J436" s="2">
        <v>36738</v>
      </c>
      <c r="K436" s="2">
        <v>36769</v>
      </c>
      <c r="L436" s="2">
        <v>36798</v>
      </c>
      <c r="M436" s="2">
        <v>36830</v>
      </c>
      <c r="N436" s="2">
        <v>36860</v>
      </c>
      <c r="O436" s="2">
        <v>36889</v>
      </c>
      <c r="P436" s="2">
        <v>36922</v>
      </c>
      <c r="Q436" s="2">
        <v>36950</v>
      </c>
      <c r="R436" s="2">
        <v>36980</v>
      </c>
      <c r="S436" s="2">
        <v>37011</v>
      </c>
      <c r="T436" s="2">
        <v>37042</v>
      </c>
      <c r="U436" s="2">
        <v>37071</v>
      </c>
      <c r="V436" s="2">
        <v>37103</v>
      </c>
      <c r="W436" s="2">
        <v>37134</v>
      </c>
      <c r="X436" s="2">
        <v>37162</v>
      </c>
      <c r="Y436" s="2">
        <v>37195</v>
      </c>
      <c r="Z436" s="2">
        <v>37225</v>
      </c>
      <c r="AA436" s="2">
        <v>37256</v>
      </c>
      <c r="AB436" s="2">
        <v>37287</v>
      </c>
      <c r="AC436" s="2">
        <v>37315</v>
      </c>
      <c r="AD436" s="2">
        <v>37344</v>
      </c>
      <c r="AE436" s="2">
        <v>37376</v>
      </c>
      <c r="AF436" s="2">
        <v>37407</v>
      </c>
      <c r="AG436" s="2">
        <v>37435</v>
      </c>
      <c r="AH436" s="2">
        <v>37468</v>
      </c>
      <c r="AI436" s="2">
        <v>37498</v>
      </c>
      <c r="AJ436" s="2">
        <v>37529</v>
      </c>
      <c r="AK436" s="2">
        <v>37560</v>
      </c>
      <c r="AL436" s="2">
        <v>37589</v>
      </c>
      <c r="AM436" s="2">
        <v>37621</v>
      </c>
      <c r="AN436" s="2">
        <v>37652</v>
      </c>
      <c r="AO436" s="2">
        <v>37680</v>
      </c>
      <c r="AP436" s="2">
        <v>37711</v>
      </c>
      <c r="AQ436" s="2">
        <v>37741</v>
      </c>
      <c r="AR436" s="2">
        <v>37771</v>
      </c>
      <c r="AS436" s="2">
        <v>37802</v>
      </c>
      <c r="AT436" s="2">
        <v>37833</v>
      </c>
      <c r="AU436" s="2">
        <v>37862</v>
      </c>
      <c r="AV436" s="2">
        <v>37894</v>
      </c>
      <c r="AW436" s="2">
        <v>37925</v>
      </c>
      <c r="AX436" s="2">
        <v>37953</v>
      </c>
      <c r="AY436" s="2">
        <v>37986</v>
      </c>
      <c r="AZ436" s="2">
        <v>38016</v>
      </c>
      <c r="BA436" s="2">
        <v>38044</v>
      </c>
      <c r="BB436" s="2">
        <v>38077</v>
      </c>
      <c r="BC436" s="2">
        <v>38107</v>
      </c>
      <c r="BD436" s="2">
        <v>38138</v>
      </c>
      <c r="BE436" s="2">
        <v>38168</v>
      </c>
      <c r="BF436" s="2">
        <v>38198</v>
      </c>
      <c r="BG436" s="2">
        <v>38230</v>
      </c>
      <c r="BH436" s="2">
        <v>38260</v>
      </c>
      <c r="BI436" s="2">
        <v>38289</v>
      </c>
      <c r="BJ436" s="2">
        <v>38321</v>
      </c>
      <c r="BK436" s="2">
        <v>38352</v>
      </c>
      <c r="BL436" s="2">
        <v>38383</v>
      </c>
      <c r="BM436" s="2">
        <v>38411</v>
      </c>
      <c r="BN436" s="2">
        <v>38442</v>
      </c>
      <c r="BO436" s="2">
        <v>38471</v>
      </c>
      <c r="BP436" s="2">
        <v>38503</v>
      </c>
      <c r="BQ436" s="2">
        <v>38533</v>
      </c>
      <c r="BR436" s="2">
        <v>38562</v>
      </c>
      <c r="BS436" s="2">
        <v>38595</v>
      </c>
      <c r="BT436" s="2">
        <v>38625</v>
      </c>
      <c r="BU436" s="2">
        <v>38656</v>
      </c>
    </row>
    <row r="437" spans="1:277" x14ac:dyDescent="0.25">
      <c r="A437" s="4"/>
      <c r="D437" s="3">
        <v>44769100</v>
      </c>
      <c r="E437">
        <v>25997400</v>
      </c>
      <c r="F437">
        <v>35797100</v>
      </c>
      <c r="G437">
        <v>38129700</v>
      </c>
      <c r="H437">
        <v>32736900</v>
      </c>
      <c r="I437">
        <v>30087100</v>
      </c>
      <c r="J437">
        <v>21315700</v>
      </c>
      <c r="K437">
        <v>29414300</v>
      </c>
      <c r="L437">
        <v>24431200</v>
      </c>
      <c r="M437">
        <v>27322400</v>
      </c>
      <c r="N437">
        <v>17907700</v>
      </c>
      <c r="O437">
        <v>39401400</v>
      </c>
      <c r="P437">
        <v>36459000</v>
      </c>
      <c r="Q437">
        <v>23923700</v>
      </c>
      <c r="R437">
        <v>39101200</v>
      </c>
      <c r="S437">
        <v>28109500</v>
      </c>
      <c r="T437">
        <v>22648200</v>
      </c>
      <c r="U437">
        <v>33309400</v>
      </c>
      <c r="V437">
        <v>39226300</v>
      </c>
      <c r="W437">
        <v>38646800</v>
      </c>
      <c r="X437">
        <v>32519000</v>
      </c>
      <c r="Y437">
        <v>34716800</v>
      </c>
      <c r="Z437">
        <v>26222100</v>
      </c>
      <c r="AA437">
        <v>30640800</v>
      </c>
      <c r="AB437">
        <v>28518800</v>
      </c>
      <c r="AC437">
        <v>35115000</v>
      </c>
      <c r="AD437">
        <v>38101600</v>
      </c>
      <c r="AE437">
        <v>40034000</v>
      </c>
      <c r="AF437">
        <v>29978800</v>
      </c>
      <c r="AG437">
        <v>44919500</v>
      </c>
      <c r="AH437">
        <v>56736100</v>
      </c>
      <c r="AI437">
        <v>44608600</v>
      </c>
      <c r="AJ437">
        <v>43861900</v>
      </c>
      <c r="AK437">
        <v>57314200</v>
      </c>
      <c r="AL437">
        <v>29534300</v>
      </c>
      <c r="AM437">
        <v>31230500</v>
      </c>
      <c r="AN437">
        <v>34304600</v>
      </c>
      <c r="AO437">
        <v>30655900</v>
      </c>
      <c r="AP437">
        <v>54448700</v>
      </c>
      <c r="AQ437">
        <v>27512600</v>
      </c>
      <c r="AR437">
        <v>38573200</v>
      </c>
      <c r="AS437">
        <v>40550600</v>
      </c>
      <c r="AT437">
        <v>35606700</v>
      </c>
      <c r="AU437">
        <v>19764200</v>
      </c>
      <c r="AV437">
        <v>30091100</v>
      </c>
      <c r="AW437">
        <v>39304800</v>
      </c>
      <c r="AX437">
        <v>27069800</v>
      </c>
      <c r="AY437">
        <v>39203400</v>
      </c>
      <c r="AZ437">
        <v>46957300</v>
      </c>
      <c r="BA437">
        <v>37601600</v>
      </c>
      <c r="BB437">
        <v>40926000</v>
      </c>
      <c r="BC437">
        <v>38164700</v>
      </c>
      <c r="BD437">
        <v>36910400</v>
      </c>
      <c r="BE437">
        <v>24376100</v>
      </c>
      <c r="BF437">
        <v>25528800</v>
      </c>
      <c r="BG437">
        <v>24136900</v>
      </c>
      <c r="BH437">
        <v>30462800</v>
      </c>
      <c r="BI437">
        <v>49501400</v>
      </c>
      <c r="BJ437">
        <v>32474400</v>
      </c>
      <c r="BK437">
        <v>53466500</v>
      </c>
      <c r="BL437">
        <v>43380700</v>
      </c>
      <c r="BM437">
        <v>30802300</v>
      </c>
      <c r="BN437">
        <v>105058300</v>
      </c>
      <c r="BO437">
        <v>53315600</v>
      </c>
      <c r="BP437">
        <v>79765300</v>
      </c>
      <c r="BQ437">
        <v>57252700</v>
      </c>
      <c r="BR437">
        <v>33542900</v>
      </c>
      <c r="BS437">
        <v>106202600</v>
      </c>
      <c r="BT437">
        <v>173882500</v>
      </c>
      <c r="BU437">
        <v>289189200</v>
      </c>
    </row>
    <row r="438" spans="1:277" x14ac:dyDescent="0.25">
      <c r="A438" s="1" t="s">
        <v>220</v>
      </c>
      <c r="B438" t="s">
        <v>1157</v>
      </c>
      <c r="C438" t="s">
        <v>1199</v>
      </c>
      <c r="D438" s="2">
        <f>_xll.BDH(A438, "volume", B438, C438, "Direction", "H", "Period", "M","cols=274;rows=2")</f>
        <v>36556</v>
      </c>
      <c r="E438" s="2">
        <v>36585</v>
      </c>
      <c r="F438" s="2">
        <v>36616</v>
      </c>
      <c r="G438" s="2">
        <v>36644</v>
      </c>
      <c r="H438" s="2">
        <v>36677</v>
      </c>
      <c r="I438" s="2">
        <v>36707</v>
      </c>
      <c r="J438" s="2">
        <v>36738</v>
      </c>
      <c r="K438" s="2">
        <v>36769</v>
      </c>
      <c r="L438" s="2">
        <v>36798</v>
      </c>
      <c r="M438" s="2">
        <v>36830</v>
      </c>
      <c r="N438" s="2">
        <v>36860</v>
      </c>
      <c r="O438" s="2">
        <v>36889</v>
      </c>
      <c r="P438" s="2">
        <v>36922</v>
      </c>
      <c r="Q438" s="2">
        <v>36950</v>
      </c>
      <c r="R438" s="2">
        <v>36980</v>
      </c>
      <c r="S438" s="2">
        <v>37011</v>
      </c>
      <c r="T438" s="2">
        <v>37042</v>
      </c>
      <c r="U438" s="2">
        <v>37071</v>
      </c>
      <c r="V438" s="2">
        <v>37103</v>
      </c>
      <c r="W438" s="2">
        <v>37134</v>
      </c>
      <c r="X438" s="2">
        <v>37162</v>
      </c>
      <c r="Y438" s="2">
        <v>37195</v>
      </c>
      <c r="Z438" s="2">
        <v>37225</v>
      </c>
      <c r="AA438" s="2">
        <v>37256</v>
      </c>
      <c r="AB438" s="2">
        <v>37287</v>
      </c>
      <c r="AC438" s="2">
        <v>37315</v>
      </c>
      <c r="AD438" s="2">
        <v>37344</v>
      </c>
      <c r="AE438" s="2">
        <v>37376</v>
      </c>
      <c r="AF438" s="2">
        <v>37407</v>
      </c>
      <c r="AG438" s="2">
        <v>37435</v>
      </c>
      <c r="AH438" s="2">
        <v>37468</v>
      </c>
      <c r="AI438" s="2">
        <v>37498</v>
      </c>
      <c r="AJ438" s="2">
        <v>37529</v>
      </c>
      <c r="AK438" s="2">
        <v>37560</v>
      </c>
      <c r="AL438" s="2">
        <v>37589</v>
      </c>
      <c r="AM438" s="2">
        <v>37621</v>
      </c>
      <c r="AN438" s="2">
        <v>37652</v>
      </c>
      <c r="AO438" s="2">
        <v>37680</v>
      </c>
      <c r="AP438" s="2">
        <v>37711</v>
      </c>
      <c r="AQ438" s="2">
        <v>37741</v>
      </c>
      <c r="AR438" s="2">
        <v>37771</v>
      </c>
      <c r="AS438" s="2">
        <v>37802</v>
      </c>
      <c r="AT438" s="2">
        <v>37833</v>
      </c>
      <c r="AU438" s="2">
        <v>37862</v>
      </c>
      <c r="AV438" s="2">
        <v>37894</v>
      </c>
      <c r="AW438" s="2">
        <v>37925</v>
      </c>
      <c r="AX438" s="2">
        <v>37953</v>
      </c>
      <c r="AY438" s="2">
        <v>37986</v>
      </c>
      <c r="AZ438" s="2">
        <v>38016</v>
      </c>
      <c r="BA438" s="2">
        <v>38044</v>
      </c>
      <c r="BB438" s="2">
        <v>38077</v>
      </c>
      <c r="BC438" s="2">
        <v>38107</v>
      </c>
      <c r="BD438" s="2">
        <v>38138</v>
      </c>
      <c r="BE438" s="2">
        <v>38168</v>
      </c>
      <c r="BF438" s="2">
        <v>38198</v>
      </c>
      <c r="BG438" s="2">
        <v>38230</v>
      </c>
      <c r="BH438" s="2">
        <v>38260</v>
      </c>
      <c r="BI438" s="2">
        <v>38289</v>
      </c>
      <c r="BJ438" s="2">
        <v>38321</v>
      </c>
      <c r="BK438" s="2">
        <v>38352</v>
      </c>
      <c r="BL438" s="2">
        <v>38383</v>
      </c>
      <c r="BM438" s="2">
        <v>38411</v>
      </c>
      <c r="BN438" s="2">
        <v>38442</v>
      </c>
      <c r="BO438" s="2">
        <v>38471</v>
      </c>
      <c r="BP438" s="2">
        <v>38503</v>
      </c>
      <c r="BQ438" s="2">
        <v>38533</v>
      </c>
      <c r="BR438" s="2">
        <v>38562</v>
      </c>
      <c r="BS438" s="2">
        <v>38595</v>
      </c>
      <c r="BT438" s="2">
        <v>38625</v>
      </c>
      <c r="BU438" s="2">
        <v>38656</v>
      </c>
      <c r="BV438" s="2">
        <v>38686</v>
      </c>
      <c r="BW438" s="2">
        <v>38716</v>
      </c>
      <c r="BX438" s="2">
        <v>38748</v>
      </c>
      <c r="BY438" s="2">
        <v>38776</v>
      </c>
      <c r="BZ438" s="2">
        <v>38807</v>
      </c>
      <c r="CA438" s="2">
        <v>38835</v>
      </c>
      <c r="CB438" s="2">
        <v>38868</v>
      </c>
      <c r="CC438" s="2">
        <v>38898</v>
      </c>
      <c r="CD438" s="2">
        <v>38929</v>
      </c>
      <c r="CE438" s="2">
        <v>38960</v>
      </c>
      <c r="CF438" s="2">
        <v>38989</v>
      </c>
      <c r="CG438" s="2">
        <v>39021</v>
      </c>
      <c r="CH438" s="2">
        <v>39051</v>
      </c>
      <c r="CI438" s="2">
        <v>39080</v>
      </c>
      <c r="CJ438" s="2">
        <v>39113</v>
      </c>
      <c r="CK438" s="2">
        <v>39141</v>
      </c>
      <c r="CL438" s="2">
        <v>39171</v>
      </c>
      <c r="CM438" s="2">
        <v>39202</v>
      </c>
      <c r="CN438" s="2">
        <v>39233</v>
      </c>
      <c r="CO438" s="2">
        <v>39262</v>
      </c>
      <c r="CP438" s="2">
        <v>39294</v>
      </c>
      <c r="CQ438" s="2">
        <v>39325</v>
      </c>
      <c r="CR438" s="2">
        <v>39353</v>
      </c>
      <c r="CS438" s="2">
        <v>39386</v>
      </c>
      <c r="CT438" s="2">
        <v>39416</v>
      </c>
      <c r="CU438" s="2">
        <v>39447</v>
      </c>
      <c r="CV438" s="2">
        <v>39478</v>
      </c>
      <c r="CW438" s="2">
        <v>39507</v>
      </c>
      <c r="CX438" s="2">
        <v>39538</v>
      </c>
      <c r="CY438" s="2">
        <v>39568</v>
      </c>
      <c r="CZ438" s="2">
        <v>39598</v>
      </c>
      <c r="DA438" s="2">
        <v>39629</v>
      </c>
      <c r="DB438" s="2">
        <v>39660</v>
      </c>
      <c r="DC438" s="2">
        <v>39689</v>
      </c>
      <c r="DD438" s="2">
        <v>39721</v>
      </c>
      <c r="DE438" s="2">
        <v>39752</v>
      </c>
      <c r="DF438" s="2">
        <v>39780</v>
      </c>
      <c r="DG438" s="2">
        <v>39813</v>
      </c>
      <c r="DH438" s="2">
        <v>39843</v>
      </c>
      <c r="DI438" s="2">
        <v>39871</v>
      </c>
      <c r="DJ438" s="2">
        <v>39903</v>
      </c>
      <c r="DK438" s="2">
        <v>39933</v>
      </c>
      <c r="DL438" s="2">
        <v>39962</v>
      </c>
      <c r="DM438" s="2">
        <v>39994</v>
      </c>
      <c r="DN438" s="2">
        <v>40025</v>
      </c>
      <c r="DO438" s="2">
        <v>40056</v>
      </c>
      <c r="DP438" s="2">
        <v>40086</v>
      </c>
      <c r="DQ438" s="2">
        <v>40116</v>
      </c>
      <c r="DR438" s="2">
        <v>40147</v>
      </c>
      <c r="DS438" s="2">
        <v>40178</v>
      </c>
      <c r="DT438" s="2">
        <v>40207</v>
      </c>
      <c r="DU438" s="2">
        <v>40235</v>
      </c>
      <c r="DV438" s="2">
        <v>40268</v>
      </c>
      <c r="DW438" s="2">
        <v>40298</v>
      </c>
      <c r="DX438" s="2">
        <v>40329</v>
      </c>
      <c r="DY438" s="2">
        <v>40359</v>
      </c>
      <c r="DZ438" s="2">
        <v>40389</v>
      </c>
      <c r="EA438" s="2">
        <v>40421</v>
      </c>
      <c r="EB438" s="2">
        <v>40451</v>
      </c>
      <c r="EC438" s="2">
        <v>40480</v>
      </c>
      <c r="ED438" s="2">
        <v>40512</v>
      </c>
      <c r="EE438" s="2">
        <v>40543</v>
      </c>
      <c r="EF438" s="2">
        <v>40574</v>
      </c>
      <c r="EG438" s="2">
        <v>40602</v>
      </c>
      <c r="EH438" s="2">
        <v>40633</v>
      </c>
      <c r="EI438" s="2">
        <v>40662</v>
      </c>
      <c r="EJ438" s="2">
        <v>40694</v>
      </c>
      <c r="EK438" s="2">
        <v>40724</v>
      </c>
      <c r="EL438" s="2">
        <v>40753</v>
      </c>
      <c r="EM438" s="2">
        <v>40786</v>
      </c>
      <c r="EN438" s="2">
        <v>40816</v>
      </c>
      <c r="EO438" s="2">
        <v>40847</v>
      </c>
      <c r="EP438" s="2">
        <v>40877</v>
      </c>
      <c r="EQ438" s="2">
        <v>40907</v>
      </c>
      <c r="ER438" s="2">
        <v>40939</v>
      </c>
      <c r="ES438" s="2">
        <v>40968</v>
      </c>
      <c r="ET438" s="2">
        <v>40998</v>
      </c>
      <c r="EU438" s="2">
        <v>41029</v>
      </c>
      <c r="EV438" s="2">
        <v>41060</v>
      </c>
      <c r="EW438" s="2">
        <v>41089</v>
      </c>
      <c r="EX438" s="2">
        <v>41121</v>
      </c>
      <c r="EY438" s="2">
        <v>41152</v>
      </c>
      <c r="EZ438" s="2">
        <v>41180</v>
      </c>
      <c r="FA438" s="2">
        <v>41213</v>
      </c>
      <c r="FB438" s="2">
        <v>41243</v>
      </c>
      <c r="FC438" s="2">
        <v>41274</v>
      </c>
      <c r="FD438" s="2">
        <v>41305</v>
      </c>
      <c r="FE438" s="2">
        <v>41333</v>
      </c>
      <c r="FF438" s="2">
        <v>41362</v>
      </c>
      <c r="FG438" s="2">
        <v>41394</v>
      </c>
      <c r="FH438" s="2">
        <v>41425</v>
      </c>
      <c r="FI438" s="2">
        <v>41453</v>
      </c>
      <c r="FJ438" s="2">
        <v>41486</v>
      </c>
      <c r="FK438" s="2">
        <v>41516</v>
      </c>
      <c r="FL438" s="2">
        <v>41547</v>
      </c>
      <c r="FM438" s="2">
        <v>41578</v>
      </c>
      <c r="FN438" s="2">
        <v>41607</v>
      </c>
      <c r="FO438" s="2">
        <v>41639</v>
      </c>
      <c r="FP438" s="2">
        <v>41670</v>
      </c>
      <c r="FQ438" s="2">
        <v>41698</v>
      </c>
      <c r="FR438" s="2">
        <v>41729</v>
      </c>
      <c r="FS438" s="2">
        <v>41759</v>
      </c>
      <c r="FT438" s="2">
        <v>41789</v>
      </c>
      <c r="FU438" s="2">
        <v>41820</v>
      </c>
      <c r="FV438" s="2">
        <v>41851</v>
      </c>
      <c r="FW438" s="2">
        <v>41880</v>
      </c>
      <c r="FX438" s="2">
        <v>41912</v>
      </c>
      <c r="FY438" s="2">
        <v>41943</v>
      </c>
      <c r="FZ438" s="2">
        <v>41971</v>
      </c>
      <c r="GA438" s="2">
        <v>42004</v>
      </c>
      <c r="GB438" s="2">
        <v>42034</v>
      </c>
      <c r="GC438" s="2">
        <v>42062</v>
      </c>
      <c r="GD438" s="2">
        <v>42094</v>
      </c>
      <c r="GE438" s="2">
        <v>42124</v>
      </c>
      <c r="GF438" s="2">
        <v>42153</v>
      </c>
      <c r="GG438" s="2">
        <v>42185</v>
      </c>
      <c r="GH438" s="2">
        <v>42216</v>
      </c>
      <c r="GI438" s="2">
        <v>42247</v>
      </c>
      <c r="GJ438" s="2">
        <v>42277</v>
      </c>
      <c r="GK438" s="2">
        <v>42307</v>
      </c>
      <c r="GL438" s="2">
        <v>42338</v>
      </c>
      <c r="GM438" s="2">
        <v>42369</v>
      </c>
      <c r="GN438" s="2">
        <v>42398</v>
      </c>
      <c r="GO438" s="2">
        <v>42429</v>
      </c>
      <c r="GP438" s="2">
        <v>42460</v>
      </c>
      <c r="GQ438" s="2">
        <v>42489</v>
      </c>
      <c r="GR438" s="2">
        <v>42521</v>
      </c>
      <c r="GS438" s="2">
        <v>42551</v>
      </c>
      <c r="GT438" s="2">
        <v>42580</v>
      </c>
      <c r="GU438" s="2">
        <v>42613</v>
      </c>
      <c r="GV438" s="2">
        <v>42643</v>
      </c>
      <c r="GW438" s="2">
        <v>42674</v>
      </c>
      <c r="GX438" s="2">
        <v>42704</v>
      </c>
      <c r="GY438" s="2">
        <v>42734</v>
      </c>
      <c r="GZ438" s="2">
        <v>42766</v>
      </c>
      <c r="HA438" s="2">
        <v>42794</v>
      </c>
      <c r="HB438" s="2">
        <v>42825</v>
      </c>
      <c r="HC438" s="2">
        <v>42853</v>
      </c>
      <c r="HD438" s="2">
        <v>42886</v>
      </c>
      <c r="HE438" s="2">
        <v>42916</v>
      </c>
      <c r="HF438" s="2">
        <v>42947</v>
      </c>
      <c r="HG438" s="2">
        <v>42978</v>
      </c>
      <c r="HH438" s="2">
        <v>43007</v>
      </c>
      <c r="HI438" s="2">
        <v>43039</v>
      </c>
      <c r="HJ438" s="2">
        <v>43069</v>
      </c>
      <c r="HK438" s="2">
        <v>43098</v>
      </c>
      <c r="HL438" s="2">
        <v>43131</v>
      </c>
      <c r="HM438" s="2">
        <v>43159</v>
      </c>
      <c r="HN438" s="2">
        <v>43189</v>
      </c>
      <c r="HO438" s="2">
        <v>43220</v>
      </c>
      <c r="HP438" s="2">
        <v>43251</v>
      </c>
      <c r="HQ438" s="2">
        <v>43280</v>
      </c>
      <c r="HR438" s="2">
        <v>43312</v>
      </c>
      <c r="HS438" s="2">
        <v>43343</v>
      </c>
      <c r="HT438" s="2">
        <v>43371</v>
      </c>
      <c r="HU438" s="2">
        <v>43404</v>
      </c>
      <c r="HV438" s="2">
        <v>43434</v>
      </c>
      <c r="HW438" s="2">
        <v>43465</v>
      </c>
      <c r="HX438" s="2">
        <v>43496</v>
      </c>
      <c r="HY438" s="2">
        <v>43524</v>
      </c>
      <c r="HZ438" s="2">
        <v>43553</v>
      </c>
      <c r="IA438" s="2">
        <v>43585</v>
      </c>
      <c r="IB438" s="2">
        <v>43616</v>
      </c>
      <c r="IC438" s="2">
        <v>43644</v>
      </c>
      <c r="ID438" s="2">
        <v>43677</v>
      </c>
      <c r="IE438" s="2">
        <v>43707</v>
      </c>
      <c r="IF438" s="2">
        <v>43738</v>
      </c>
      <c r="IG438" s="2">
        <v>43769</v>
      </c>
      <c r="IH438" s="2">
        <v>43798</v>
      </c>
      <c r="II438" s="2">
        <v>43830</v>
      </c>
      <c r="IJ438" s="2">
        <v>43861</v>
      </c>
      <c r="IK438" s="2">
        <v>43889</v>
      </c>
      <c r="IL438" s="2">
        <v>43921</v>
      </c>
      <c r="IM438" s="2">
        <v>43951</v>
      </c>
      <c r="IN438" s="2">
        <v>43980</v>
      </c>
      <c r="IO438" s="2">
        <v>44012</v>
      </c>
      <c r="IP438" s="2">
        <v>44043</v>
      </c>
      <c r="IQ438" s="2">
        <v>44074</v>
      </c>
      <c r="IR438" s="2">
        <v>44104</v>
      </c>
      <c r="IS438" s="2">
        <v>44134</v>
      </c>
      <c r="IT438" s="2">
        <v>44165</v>
      </c>
      <c r="IU438" s="2">
        <v>44196</v>
      </c>
      <c r="IV438" s="2">
        <v>44225</v>
      </c>
      <c r="IW438" s="2">
        <v>44253</v>
      </c>
      <c r="IX438" s="2">
        <v>44286</v>
      </c>
      <c r="IY438" s="2">
        <v>44316</v>
      </c>
      <c r="IZ438" s="2">
        <v>44347</v>
      </c>
      <c r="JA438" s="2">
        <v>44377</v>
      </c>
      <c r="JB438" s="2">
        <v>44407</v>
      </c>
      <c r="JC438" s="2">
        <v>44439</v>
      </c>
      <c r="JD438" s="2">
        <v>44469</v>
      </c>
      <c r="JE438" s="2">
        <v>44498</v>
      </c>
      <c r="JF438" s="2">
        <v>44530</v>
      </c>
      <c r="JG438" s="2">
        <v>44561</v>
      </c>
      <c r="JH438" s="2">
        <v>44592</v>
      </c>
      <c r="JI438" s="2">
        <v>44620</v>
      </c>
      <c r="JJ438" s="2">
        <v>44651</v>
      </c>
      <c r="JK438" s="2">
        <v>44680</v>
      </c>
      <c r="JL438" s="2">
        <v>44712</v>
      </c>
      <c r="JM438" s="2">
        <v>44742</v>
      </c>
      <c r="JN438" s="2">
        <v>44771</v>
      </c>
      <c r="JO438" s="2">
        <v>44804</v>
      </c>
      <c r="JP438" s="2">
        <v>44834</v>
      </c>
      <c r="JQ438" s="2">
        <v>44865</v>
      </c>
    </row>
    <row r="439" spans="1:277" x14ac:dyDescent="0.25">
      <c r="A439" s="4"/>
      <c r="D439" s="3">
        <v>10961400</v>
      </c>
      <c r="E439">
        <v>16242300</v>
      </c>
      <c r="F439">
        <v>14835600</v>
      </c>
      <c r="G439">
        <v>9475350</v>
      </c>
      <c r="H439">
        <v>9905700</v>
      </c>
      <c r="I439">
        <v>9295200</v>
      </c>
      <c r="J439">
        <v>10284600</v>
      </c>
      <c r="K439">
        <v>10598850</v>
      </c>
      <c r="L439">
        <v>11859750</v>
      </c>
      <c r="M439">
        <v>13908900</v>
      </c>
      <c r="N439">
        <v>15011550</v>
      </c>
      <c r="O439">
        <v>16560000</v>
      </c>
      <c r="P439">
        <v>21477450</v>
      </c>
      <c r="Q439">
        <v>21349650</v>
      </c>
      <c r="R439">
        <v>26446350</v>
      </c>
      <c r="S439">
        <v>21766800</v>
      </c>
      <c r="T439">
        <v>23636400</v>
      </c>
      <c r="U439">
        <v>29819400</v>
      </c>
      <c r="V439">
        <v>26931450</v>
      </c>
      <c r="W439">
        <v>25944000</v>
      </c>
      <c r="X439">
        <v>18445350</v>
      </c>
      <c r="Y439">
        <v>21762300</v>
      </c>
      <c r="Z439">
        <v>16976700</v>
      </c>
      <c r="AA439">
        <v>21050700</v>
      </c>
      <c r="AB439">
        <v>25506900</v>
      </c>
      <c r="AC439">
        <v>21728250</v>
      </c>
      <c r="AD439">
        <v>39575850</v>
      </c>
      <c r="AE439">
        <v>28504050</v>
      </c>
      <c r="AF439">
        <v>21960350</v>
      </c>
      <c r="AG439">
        <v>27918800</v>
      </c>
      <c r="AH439">
        <v>34559700</v>
      </c>
      <c r="AI439">
        <v>22604600</v>
      </c>
      <c r="AJ439">
        <v>21318900</v>
      </c>
      <c r="AK439">
        <v>41595800</v>
      </c>
      <c r="AL439">
        <v>30727100</v>
      </c>
      <c r="AM439">
        <v>21115200</v>
      </c>
      <c r="AN439">
        <v>25795000</v>
      </c>
      <c r="AO439">
        <v>25074500</v>
      </c>
      <c r="AP439">
        <v>27808800</v>
      </c>
      <c r="AQ439">
        <v>26026100</v>
      </c>
      <c r="AR439">
        <v>25737800</v>
      </c>
      <c r="AS439">
        <v>30021000</v>
      </c>
      <c r="AT439">
        <v>26059700</v>
      </c>
      <c r="AU439">
        <v>19663200</v>
      </c>
      <c r="AV439">
        <v>25310000</v>
      </c>
      <c r="AW439">
        <v>32628900</v>
      </c>
      <c r="AX439">
        <v>17505300</v>
      </c>
      <c r="AY439">
        <v>18477300</v>
      </c>
      <c r="AZ439">
        <v>31915900</v>
      </c>
      <c r="BA439">
        <v>28588500</v>
      </c>
      <c r="BB439">
        <v>31093000</v>
      </c>
      <c r="BC439">
        <v>22371900</v>
      </c>
      <c r="BD439">
        <v>17739000</v>
      </c>
      <c r="BE439">
        <v>22813000</v>
      </c>
      <c r="BF439">
        <v>17008700</v>
      </c>
      <c r="BG439">
        <v>17881700</v>
      </c>
      <c r="BH439">
        <v>20156200</v>
      </c>
      <c r="BI439">
        <v>16175000</v>
      </c>
      <c r="BJ439">
        <v>18432400</v>
      </c>
      <c r="BK439">
        <v>18763900</v>
      </c>
      <c r="BL439">
        <v>30600700</v>
      </c>
      <c r="BM439">
        <v>18839400</v>
      </c>
      <c r="BN439">
        <v>31956700</v>
      </c>
      <c r="BO439">
        <v>25219800</v>
      </c>
      <c r="BP439">
        <v>23007900</v>
      </c>
      <c r="BQ439">
        <v>26741600</v>
      </c>
      <c r="BR439">
        <v>21164400</v>
      </c>
      <c r="BS439">
        <v>26366100</v>
      </c>
      <c r="BT439">
        <v>28424100</v>
      </c>
      <c r="BU439">
        <v>20330000</v>
      </c>
      <c r="BV439">
        <v>17046400</v>
      </c>
      <c r="BW439">
        <v>23852000</v>
      </c>
      <c r="BX439">
        <v>23044000</v>
      </c>
      <c r="BY439">
        <v>16816100</v>
      </c>
      <c r="BZ439">
        <v>18859000</v>
      </c>
      <c r="CA439">
        <v>19815600</v>
      </c>
      <c r="CB439">
        <v>28086500</v>
      </c>
      <c r="CC439">
        <v>27135800</v>
      </c>
      <c r="CD439">
        <v>27178600</v>
      </c>
      <c r="CE439">
        <v>22050600</v>
      </c>
      <c r="CF439">
        <v>29245400</v>
      </c>
      <c r="CG439">
        <v>20549000</v>
      </c>
      <c r="CH439">
        <v>19663000</v>
      </c>
      <c r="CI439">
        <v>18607500</v>
      </c>
      <c r="CJ439">
        <v>19491800</v>
      </c>
      <c r="CK439">
        <v>18841900</v>
      </c>
      <c r="CL439">
        <v>19445200</v>
      </c>
      <c r="CM439">
        <v>15256100</v>
      </c>
      <c r="CN439">
        <v>17072600</v>
      </c>
      <c r="CO439">
        <v>22030700</v>
      </c>
      <c r="CP439">
        <v>16652000</v>
      </c>
      <c r="CQ439">
        <v>25762700</v>
      </c>
      <c r="CR439">
        <v>12109800</v>
      </c>
      <c r="CS439">
        <v>15647000</v>
      </c>
      <c r="CT439">
        <v>12694800</v>
      </c>
      <c r="CU439">
        <v>23098500</v>
      </c>
      <c r="CV439">
        <v>37191200</v>
      </c>
      <c r="CW439">
        <v>19694600</v>
      </c>
      <c r="CX439">
        <v>24282500</v>
      </c>
      <c r="CY439">
        <v>16255000</v>
      </c>
      <c r="CZ439">
        <v>16873400</v>
      </c>
      <c r="DA439">
        <v>19252700</v>
      </c>
      <c r="DB439">
        <v>20285700</v>
      </c>
      <c r="DC439">
        <v>17504900</v>
      </c>
      <c r="DD439">
        <v>20521000</v>
      </c>
      <c r="DE439">
        <v>20006800</v>
      </c>
      <c r="DF439">
        <v>12842600</v>
      </c>
      <c r="DG439">
        <v>21287100</v>
      </c>
      <c r="DH439">
        <v>15098500</v>
      </c>
      <c r="DI439">
        <v>17838800</v>
      </c>
      <c r="DJ439">
        <v>25316300</v>
      </c>
      <c r="DK439">
        <v>16484400</v>
      </c>
      <c r="DL439">
        <v>14895500</v>
      </c>
      <c r="DM439">
        <v>16928900</v>
      </c>
      <c r="DN439">
        <v>14641900</v>
      </c>
      <c r="DO439">
        <v>15802500</v>
      </c>
      <c r="DP439">
        <v>20479000</v>
      </c>
      <c r="DQ439">
        <v>19771500</v>
      </c>
      <c r="DR439">
        <v>12779000</v>
      </c>
      <c r="DS439">
        <v>13639800</v>
      </c>
      <c r="DT439">
        <v>14200100</v>
      </c>
      <c r="DU439">
        <v>11905100</v>
      </c>
      <c r="DV439">
        <v>14014000</v>
      </c>
      <c r="DW439">
        <v>14421000</v>
      </c>
      <c r="DX439">
        <v>16019400</v>
      </c>
      <c r="DY439">
        <v>19393800</v>
      </c>
      <c r="DZ439">
        <v>16874900</v>
      </c>
      <c r="EA439">
        <v>11358200</v>
      </c>
      <c r="EB439">
        <v>14063165</v>
      </c>
      <c r="EC439">
        <v>12312626</v>
      </c>
      <c r="ED439">
        <v>10086430</v>
      </c>
      <c r="EE439">
        <v>12234616</v>
      </c>
      <c r="EF439">
        <v>11855323</v>
      </c>
      <c r="EG439">
        <v>8905047</v>
      </c>
      <c r="EH439">
        <v>14437154</v>
      </c>
      <c r="EI439">
        <v>8787160</v>
      </c>
      <c r="EJ439">
        <v>9236610</v>
      </c>
      <c r="EK439">
        <v>12355089</v>
      </c>
      <c r="EL439">
        <v>11801629</v>
      </c>
      <c r="EM439">
        <v>18115112</v>
      </c>
      <c r="EN439">
        <v>17658291</v>
      </c>
      <c r="EO439">
        <v>13269285</v>
      </c>
      <c r="EP439">
        <v>10050349</v>
      </c>
      <c r="EQ439">
        <v>15493256</v>
      </c>
      <c r="ER439">
        <v>9773428</v>
      </c>
      <c r="ES439">
        <v>10712083</v>
      </c>
      <c r="ET439">
        <v>12114829</v>
      </c>
      <c r="EU439">
        <v>11392829</v>
      </c>
      <c r="EV439">
        <v>12841238</v>
      </c>
      <c r="EW439">
        <v>12398021</v>
      </c>
      <c r="EX439">
        <v>8255893</v>
      </c>
      <c r="EY439">
        <v>6541908</v>
      </c>
      <c r="EZ439">
        <v>7120955</v>
      </c>
      <c r="FA439">
        <v>5885381</v>
      </c>
      <c r="FB439">
        <v>5638241</v>
      </c>
      <c r="FC439">
        <v>10084824</v>
      </c>
      <c r="FD439">
        <v>7979991</v>
      </c>
      <c r="FE439">
        <v>9793427</v>
      </c>
      <c r="FF439">
        <v>7430695</v>
      </c>
      <c r="FG439">
        <v>7901839</v>
      </c>
      <c r="FH439">
        <v>4453783</v>
      </c>
      <c r="FI439">
        <v>7175478</v>
      </c>
      <c r="FJ439">
        <v>6160546</v>
      </c>
      <c r="FK439">
        <v>5432479</v>
      </c>
      <c r="FL439">
        <v>8026551</v>
      </c>
      <c r="FM439">
        <v>11075885</v>
      </c>
      <c r="FN439">
        <v>4478003</v>
      </c>
      <c r="FO439">
        <v>8521788</v>
      </c>
      <c r="FP439">
        <v>5592770</v>
      </c>
      <c r="FQ439">
        <v>5207025</v>
      </c>
      <c r="FR439">
        <v>7072992</v>
      </c>
      <c r="FS439">
        <v>5813840</v>
      </c>
      <c r="FT439">
        <v>6025505</v>
      </c>
      <c r="FU439">
        <v>6999550</v>
      </c>
      <c r="FV439">
        <v>9072708</v>
      </c>
      <c r="FW439">
        <v>8213809</v>
      </c>
      <c r="FX439">
        <v>10286809</v>
      </c>
      <c r="FY439">
        <v>11388643</v>
      </c>
      <c r="FZ439">
        <v>6655399</v>
      </c>
      <c r="GA439">
        <v>8074079</v>
      </c>
      <c r="GB439">
        <v>7500091</v>
      </c>
      <c r="GC439">
        <v>4902809</v>
      </c>
      <c r="GD439">
        <v>10083725</v>
      </c>
      <c r="GE439">
        <v>8243134</v>
      </c>
      <c r="GF439">
        <v>5314083</v>
      </c>
      <c r="GG439">
        <v>8090938</v>
      </c>
      <c r="GH439">
        <v>7613707</v>
      </c>
      <c r="GI439">
        <v>7203358</v>
      </c>
      <c r="GJ439">
        <v>10455661</v>
      </c>
      <c r="GK439">
        <v>9536309</v>
      </c>
      <c r="GL439">
        <v>7474427</v>
      </c>
      <c r="GM439">
        <v>10007964</v>
      </c>
      <c r="GN439">
        <v>10987572</v>
      </c>
      <c r="GO439">
        <v>9793960</v>
      </c>
      <c r="GP439">
        <v>9784932</v>
      </c>
      <c r="GQ439">
        <v>10831086</v>
      </c>
      <c r="GR439">
        <v>9302329</v>
      </c>
      <c r="GS439">
        <v>12106542</v>
      </c>
      <c r="GT439">
        <v>13316985</v>
      </c>
      <c r="GU439">
        <v>9627648</v>
      </c>
      <c r="GV439">
        <v>9360349</v>
      </c>
      <c r="GW439">
        <v>9695990</v>
      </c>
      <c r="GX439">
        <v>9839086</v>
      </c>
      <c r="GY439">
        <v>10421523</v>
      </c>
      <c r="GZ439">
        <v>8134836</v>
      </c>
      <c r="HA439">
        <v>7148191</v>
      </c>
      <c r="HB439">
        <v>11475715</v>
      </c>
      <c r="HC439">
        <v>7718874</v>
      </c>
      <c r="HD439">
        <v>6927359</v>
      </c>
      <c r="HE439">
        <v>9785110</v>
      </c>
      <c r="HF439">
        <v>7138353</v>
      </c>
      <c r="HG439">
        <v>8973691</v>
      </c>
      <c r="HH439">
        <v>11534749</v>
      </c>
      <c r="HI439">
        <v>9534839</v>
      </c>
      <c r="HJ439">
        <v>6670588</v>
      </c>
      <c r="HK439">
        <v>9730553</v>
      </c>
      <c r="HL439">
        <v>7279613</v>
      </c>
      <c r="HM439">
        <v>7422715</v>
      </c>
      <c r="HN439">
        <v>10206814</v>
      </c>
      <c r="HO439">
        <v>7529757</v>
      </c>
      <c r="HP439">
        <v>7168728</v>
      </c>
      <c r="HQ439">
        <v>9437056</v>
      </c>
      <c r="HR439">
        <v>7756077</v>
      </c>
      <c r="HS439">
        <v>4887109</v>
      </c>
      <c r="HT439">
        <v>6421265</v>
      </c>
      <c r="HU439">
        <v>7628307</v>
      </c>
      <c r="HV439">
        <v>7816063</v>
      </c>
      <c r="HW439">
        <v>8715267</v>
      </c>
      <c r="HX439">
        <v>6362026</v>
      </c>
      <c r="HY439">
        <v>4528996</v>
      </c>
      <c r="HZ439">
        <v>7385523</v>
      </c>
      <c r="IA439">
        <v>6058748</v>
      </c>
      <c r="IB439">
        <v>7234295</v>
      </c>
      <c r="IC439">
        <v>8195675</v>
      </c>
      <c r="ID439">
        <v>5827954</v>
      </c>
      <c r="IE439">
        <v>5621096</v>
      </c>
      <c r="IF439">
        <v>7345185</v>
      </c>
      <c r="IG439">
        <v>7615892</v>
      </c>
      <c r="IH439">
        <v>5488524</v>
      </c>
      <c r="II439">
        <v>8897941</v>
      </c>
      <c r="IJ439">
        <v>9666356</v>
      </c>
      <c r="IK439">
        <v>8294714</v>
      </c>
      <c r="IL439">
        <v>25613355</v>
      </c>
      <c r="IM439">
        <v>17435777</v>
      </c>
      <c r="IN439">
        <v>12387221</v>
      </c>
      <c r="IO439">
        <v>16416841</v>
      </c>
      <c r="IP439">
        <v>9925735</v>
      </c>
      <c r="IQ439">
        <v>7693614</v>
      </c>
      <c r="IR439">
        <v>9435308</v>
      </c>
      <c r="IS439">
        <v>7502425</v>
      </c>
      <c r="IT439">
        <v>8581186</v>
      </c>
      <c r="IU439">
        <v>7974380</v>
      </c>
      <c r="IV439">
        <v>6790461</v>
      </c>
      <c r="IW439">
        <v>5804083</v>
      </c>
      <c r="IX439">
        <v>10889162</v>
      </c>
      <c r="IY439">
        <v>6827028</v>
      </c>
      <c r="IZ439">
        <v>5964275</v>
      </c>
      <c r="JA439">
        <v>9449074</v>
      </c>
      <c r="JB439">
        <v>9943929</v>
      </c>
      <c r="JC439">
        <v>9974936</v>
      </c>
      <c r="JD439">
        <v>7617185</v>
      </c>
      <c r="JE439">
        <v>6088427</v>
      </c>
      <c r="JF439">
        <v>6230859</v>
      </c>
      <c r="JG439">
        <v>7108988</v>
      </c>
      <c r="JH439">
        <v>5482649</v>
      </c>
      <c r="JI439">
        <v>5808672</v>
      </c>
      <c r="JJ439">
        <v>10946600</v>
      </c>
      <c r="JK439">
        <v>5656832</v>
      </c>
      <c r="JL439">
        <v>6964118</v>
      </c>
      <c r="JM439">
        <v>8251207</v>
      </c>
      <c r="JN439">
        <v>7406299</v>
      </c>
      <c r="JO439">
        <v>5864219</v>
      </c>
      <c r="JP439">
        <v>8306661</v>
      </c>
      <c r="JQ439">
        <v>7445895</v>
      </c>
    </row>
    <row r="440" spans="1:277" x14ac:dyDescent="0.25">
      <c r="A440" s="1" t="s">
        <v>221</v>
      </c>
      <c r="B440" t="s">
        <v>1157</v>
      </c>
      <c r="C440" t="s">
        <v>1199</v>
      </c>
      <c r="D440" s="2">
        <f>_xll.BDH(A440, "volume", B440, C440, "Direction", "H", "Period", "M","cols=274;rows=2")</f>
        <v>36556</v>
      </c>
      <c r="E440" s="2">
        <v>36585</v>
      </c>
      <c r="F440" s="2">
        <v>36616</v>
      </c>
      <c r="G440" s="2">
        <v>36644</v>
      </c>
      <c r="H440" s="2">
        <v>36677</v>
      </c>
      <c r="I440" s="2">
        <v>36707</v>
      </c>
      <c r="J440" s="2">
        <v>36738</v>
      </c>
      <c r="K440" s="2">
        <v>36769</v>
      </c>
      <c r="L440" s="2">
        <v>36798</v>
      </c>
      <c r="M440" s="2">
        <v>36830</v>
      </c>
      <c r="N440" s="2">
        <v>36860</v>
      </c>
      <c r="O440" s="2">
        <v>36889</v>
      </c>
      <c r="P440" s="2">
        <v>36922</v>
      </c>
      <c r="Q440" s="2">
        <v>36950</v>
      </c>
      <c r="R440" s="2">
        <v>36980</v>
      </c>
      <c r="S440" s="2">
        <v>37011</v>
      </c>
      <c r="T440" s="2">
        <v>37042</v>
      </c>
      <c r="U440" s="2">
        <v>37071</v>
      </c>
      <c r="V440" s="2">
        <v>37103</v>
      </c>
      <c r="W440" s="2">
        <v>37134</v>
      </c>
      <c r="X440" s="2">
        <v>37162</v>
      </c>
      <c r="Y440" s="2">
        <v>37195</v>
      </c>
      <c r="Z440" s="2">
        <v>37225</v>
      </c>
      <c r="AA440" s="2">
        <v>37256</v>
      </c>
      <c r="AB440" s="2">
        <v>37287</v>
      </c>
      <c r="AC440" s="2">
        <v>37315</v>
      </c>
      <c r="AD440" s="2">
        <v>37344</v>
      </c>
      <c r="AE440" s="2">
        <v>37376</v>
      </c>
      <c r="AF440" s="2">
        <v>37407</v>
      </c>
      <c r="AG440" s="2">
        <v>37435</v>
      </c>
      <c r="AH440" s="2">
        <v>37468</v>
      </c>
      <c r="AI440" s="2">
        <v>37498</v>
      </c>
      <c r="AJ440" s="2">
        <v>37529</v>
      </c>
      <c r="AK440" s="2">
        <v>37560</v>
      </c>
      <c r="AL440" s="2">
        <v>37589</v>
      </c>
      <c r="AM440" s="2">
        <v>37621</v>
      </c>
      <c r="AN440" s="2">
        <v>37652</v>
      </c>
      <c r="AO440" s="2">
        <v>37680</v>
      </c>
      <c r="AP440" s="2">
        <v>37711</v>
      </c>
      <c r="AQ440" s="2">
        <v>37741</v>
      </c>
      <c r="AR440" s="2">
        <v>37771</v>
      </c>
      <c r="AS440" s="2">
        <v>37802</v>
      </c>
      <c r="AT440" s="2">
        <v>37833</v>
      </c>
      <c r="AU440" s="2">
        <v>37862</v>
      </c>
      <c r="AV440" s="2">
        <v>37894</v>
      </c>
      <c r="AW440" s="2">
        <v>37925</v>
      </c>
      <c r="AX440" s="2">
        <v>37953</v>
      </c>
      <c r="AY440" s="2">
        <v>37986</v>
      </c>
      <c r="AZ440" s="2">
        <v>38016</v>
      </c>
      <c r="BA440" s="2">
        <v>38044</v>
      </c>
      <c r="BB440" s="2">
        <v>38077</v>
      </c>
      <c r="BC440" s="2">
        <v>38107</v>
      </c>
      <c r="BD440" s="2">
        <v>38138</v>
      </c>
      <c r="BE440" s="2">
        <v>38168</v>
      </c>
      <c r="BF440" s="2">
        <v>38198</v>
      </c>
      <c r="BG440" s="2">
        <v>38230</v>
      </c>
      <c r="BH440" s="2">
        <v>38260</v>
      </c>
      <c r="BI440" s="2">
        <v>38289</v>
      </c>
      <c r="BJ440" s="2">
        <v>38321</v>
      </c>
      <c r="BK440" s="2">
        <v>38352</v>
      </c>
      <c r="BL440" s="2">
        <v>38383</v>
      </c>
      <c r="BM440" s="2">
        <v>38411</v>
      </c>
      <c r="BN440" s="2">
        <v>38442</v>
      </c>
      <c r="BO440" s="2">
        <v>38471</v>
      </c>
      <c r="BP440" s="2">
        <v>38503</v>
      </c>
      <c r="BQ440" s="2">
        <v>38533</v>
      </c>
      <c r="BR440" s="2">
        <v>38562</v>
      </c>
      <c r="BS440" s="2">
        <v>38595</v>
      </c>
      <c r="BT440" s="2">
        <v>38625</v>
      </c>
      <c r="BU440" s="2">
        <v>38656</v>
      </c>
      <c r="BV440" s="2">
        <v>38686</v>
      </c>
      <c r="BW440" s="2">
        <v>38716</v>
      </c>
      <c r="BX440" s="2">
        <v>38748</v>
      </c>
      <c r="BY440" s="2">
        <v>38776</v>
      </c>
      <c r="BZ440" s="2">
        <v>38807</v>
      </c>
      <c r="CA440" s="2">
        <v>38835</v>
      </c>
      <c r="CB440" s="2">
        <v>38868</v>
      </c>
      <c r="CC440" s="2">
        <v>38898</v>
      </c>
      <c r="CD440" s="2">
        <v>38929</v>
      </c>
      <c r="CE440" s="2">
        <v>38960</v>
      </c>
      <c r="CF440" s="2">
        <v>38989</v>
      </c>
      <c r="CG440" s="2">
        <v>39021</v>
      </c>
      <c r="CH440" s="2">
        <v>39051</v>
      </c>
      <c r="CI440" s="2">
        <v>39080</v>
      </c>
      <c r="CJ440" s="2">
        <v>39113</v>
      </c>
      <c r="CK440" s="2">
        <v>39141</v>
      </c>
      <c r="CL440" s="2">
        <v>39171</v>
      </c>
      <c r="CM440" s="2">
        <v>39202</v>
      </c>
      <c r="CN440" s="2">
        <v>39233</v>
      </c>
      <c r="CO440" s="2">
        <v>39262</v>
      </c>
      <c r="CP440" s="2">
        <v>39294</v>
      </c>
      <c r="CQ440" s="2">
        <v>39325</v>
      </c>
      <c r="CR440" s="2">
        <v>39353</v>
      </c>
      <c r="CS440" s="2">
        <v>39386</v>
      </c>
      <c r="CT440" s="2">
        <v>39416</v>
      </c>
      <c r="CU440" s="2">
        <v>39447</v>
      </c>
      <c r="CV440" s="2">
        <v>39478</v>
      </c>
      <c r="CW440" s="2">
        <v>39507</v>
      </c>
      <c r="CX440" s="2">
        <v>39538</v>
      </c>
      <c r="CY440" s="2">
        <v>39568</v>
      </c>
      <c r="CZ440" s="2">
        <v>39598</v>
      </c>
      <c r="DA440" s="2">
        <v>39629</v>
      </c>
      <c r="DB440" s="2">
        <v>39660</v>
      </c>
      <c r="DC440" s="2">
        <v>39689</v>
      </c>
      <c r="DD440" s="2">
        <v>39721</v>
      </c>
      <c r="DE440" s="2">
        <v>39752</v>
      </c>
      <c r="DF440" s="2">
        <v>39780</v>
      </c>
      <c r="DG440" s="2">
        <v>39813</v>
      </c>
      <c r="DH440" s="2">
        <v>39843</v>
      </c>
      <c r="DI440" s="2">
        <v>39871</v>
      </c>
      <c r="DJ440" s="2">
        <v>39903</v>
      </c>
      <c r="DK440" s="2">
        <v>39933</v>
      </c>
      <c r="DL440" s="2">
        <v>39962</v>
      </c>
      <c r="DM440" s="2">
        <v>39994</v>
      </c>
      <c r="DN440" s="2">
        <v>40025</v>
      </c>
      <c r="DO440" s="2">
        <v>40056</v>
      </c>
      <c r="DP440" s="2">
        <v>40086</v>
      </c>
      <c r="DQ440" s="2">
        <v>40116</v>
      </c>
      <c r="DR440" s="2">
        <v>40147</v>
      </c>
      <c r="DS440" s="2">
        <v>40178</v>
      </c>
      <c r="DT440" s="2">
        <v>40207</v>
      </c>
      <c r="DU440" s="2">
        <v>40235</v>
      </c>
      <c r="DV440" s="2">
        <v>40268</v>
      </c>
      <c r="DW440" s="2">
        <v>40298</v>
      </c>
      <c r="DX440" s="2">
        <v>40329</v>
      </c>
      <c r="DY440" s="2">
        <v>40359</v>
      </c>
      <c r="DZ440" s="2">
        <v>40389</v>
      </c>
      <c r="EA440" s="2">
        <v>40421</v>
      </c>
      <c r="EB440" s="2">
        <v>40451</v>
      </c>
      <c r="EC440" s="2">
        <v>40480</v>
      </c>
      <c r="ED440" s="2">
        <v>40512</v>
      </c>
      <c r="EE440" s="2">
        <v>40543</v>
      </c>
      <c r="EF440" s="2">
        <v>40574</v>
      </c>
      <c r="EG440" s="2">
        <v>40602</v>
      </c>
      <c r="EH440" s="2">
        <v>40633</v>
      </c>
      <c r="EI440" s="2">
        <v>40662</v>
      </c>
      <c r="EJ440" s="2">
        <v>40694</v>
      </c>
      <c r="EK440" s="2">
        <v>40724</v>
      </c>
      <c r="EL440" s="2">
        <v>40753</v>
      </c>
      <c r="EM440" s="2">
        <v>40786</v>
      </c>
      <c r="EN440" s="2">
        <v>40816</v>
      </c>
      <c r="EO440" s="2">
        <v>40847</v>
      </c>
      <c r="EP440" s="2">
        <v>40877</v>
      </c>
      <c r="EQ440" s="2">
        <v>40907</v>
      </c>
      <c r="ER440" s="2">
        <v>40939</v>
      </c>
      <c r="ES440" s="2">
        <v>40968</v>
      </c>
      <c r="ET440" s="2">
        <v>40998</v>
      </c>
      <c r="EU440" s="2">
        <v>41029</v>
      </c>
      <c r="EV440" s="2">
        <v>41060</v>
      </c>
      <c r="EW440" s="2">
        <v>41089</v>
      </c>
      <c r="EX440" s="2">
        <v>41121</v>
      </c>
      <c r="EY440" s="2">
        <v>41152</v>
      </c>
      <c r="EZ440" s="2">
        <v>41180</v>
      </c>
      <c r="FA440" s="2">
        <v>41213</v>
      </c>
      <c r="FB440" s="2">
        <v>41243</v>
      </c>
      <c r="FC440" s="2">
        <v>41274</v>
      </c>
      <c r="FD440" s="2">
        <v>41305</v>
      </c>
      <c r="FE440" s="2">
        <v>41333</v>
      </c>
      <c r="FF440" s="2">
        <v>41362</v>
      </c>
      <c r="FG440" s="2">
        <v>41394</v>
      </c>
      <c r="FH440" s="2">
        <v>41425</v>
      </c>
      <c r="FI440" s="2">
        <v>41453</v>
      </c>
      <c r="FJ440" s="2">
        <v>41486</v>
      </c>
      <c r="FK440" s="2">
        <v>41516</v>
      </c>
      <c r="FL440" s="2">
        <v>41547</v>
      </c>
      <c r="FM440" s="2">
        <v>41578</v>
      </c>
      <c r="FN440" s="2">
        <v>41607</v>
      </c>
      <c r="FO440" s="2">
        <v>41639</v>
      </c>
      <c r="FP440" s="2">
        <v>41670</v>
      </c>
      <c r="FQ440" s="2">
        <v>41698</v>
      </c>
      <c r="FR440" s="2">
        <v>41729</v>
      </c>
      <c r="FS440" s="2">
        <v>41759</v>
      </c>
      <c r="FT440" s="2">
        <v>41789</v>
      </c>
      <c r="FU440" s="2">
        <v>41820</v>
      </c>
      <c r="FV440" s="2">
        <v>41851</v>
      </c>
      <c r="FW440" s="2">
        <v>41880</v>
      </c>
      <c r="FX440" s="2">
        <v>41912</v>
      </c>
      <c r="FY440" s="2">
        <v>41943</v>
      </c>
      <c r="FZ440" s="2">
        <v>41971</v>
      </c>
      <c r="GA440" s="2">
        <v>42004</v>
      </c>
      <c r="GB440" s="2">
        <v>42034</v>
      </c>
      <c r="GC440" s="2">
        <v>42062</v>
      </c>
      <c r="GD440" s="2">
        <v>42094</v>
      </c>
      <c r="GE440" s="2">
        <v>42124</v>
      </c>
      <c r="GF440" s="2">
        <v>42153</v>
      </c>
      <c r="GG440" s="2">
        <v>42185</v>
      </c>
      <c r="GH440" s="2">
        <v>42216</v>
      </c>
      <c r="GI440" s="2">
        <v>42247</v>
      </c>
      <c r="GJ440" s="2">
        <v>42277</v>
      </c>
      <c r="GK440" s="2">
        <v>42307</v>
      </c>
      <c r="GL440" s="2">
        <v>42338</v>
      </c>
      <c r="GM440" s="2">
        <v>42369</v>
      </c>
      <c r="GN440" s="2">
        <v>42398</v>
      </c>
      <c r="GO440" s="2">
        <v>42429</v>
      </c>
      <c r="GP440" s="2">
        <v>42460</v>
      </c>
      <c r="GQ440" s="2">
        <v>42489</v>
      </c>
      <c r="GR440" s="2">
        <v>42521</v>
      </c>
      <c r="GS440" s="2">
        <v>42551</v>
      </c>
      <c r="GT440" s="2">
        <v>42580</v>
      </c>
      <c r="GU440" s="2">
        <v>42613</v>
      </c>
      <c r="GV440" s="2">
        <v>42643</v>
      </c>
      <c r="GW440" s="2">
        <v>42674</v>
      </c>
      <c r="GX440" s="2">
        <v>42704</v>
      </c>
      <c r="GY440" s="2">
        <v>42734</v>
      </c>
      <c r="GZ440" s="2">
        <v>42766</v>
      </c>
      <c r="HA440" s="2">
        <v>42794</v>
      </c>
      <c r="HB440" s="2">
        <v>42825</v>
      </c>
      <c r="HC440" s="2">
        <v>42853</v>
      </c>
      <c r="HD440" s="2">
        <v>42886</v>
      </c>
      <c r="HE440" s="2">
        <v>42916</v>
      </c>
      <c r="HF440" s="2">
        <v>42947</v>
      </c>
      <c r="HG440" s="2">
        <v>42978</v>
      </c>
      <c r="HH440" s="2">
        <v>43007</v>
      </c>
      <c r="HI440" s="2">
        <v>43039</v>
      </c>
      <c r="HJ440" s="2">
        <v>43069</v>
      </c>
      <c r="HK440" s="2">
        <v>43098</v>
      </c>
      <c r="HL440" s="2">
        <v>43131</v>
      </c>
      <c r="HM440" s="2">
        <v>43159</v>
      </c>
      <c r="HN440" s="2">
        <v>43189</v>
      </c>
      <c r="HO440" s="2">
        <v>43220</v>
      </c>
      <c r="HP440" s="2">
        <v>43251</v>
      </c>
      <c r="HQ440" s="2">
        <v>43280</v>
      </c>
      <c r="HR440" s="2">
        <v>43312</v>
      </c>
      <c r="HS440" s="2">
        <v>43343</v>
      </c>
      <c r="HT440" s="2">
        <v>43371</v>
      </c>
      <c r="HU440" s="2">
        <v>43404</v>
      </c>
      <c r="HV440" s="2">
        <v>43434</v>
      </c>
      <c r="HW440" s="2">
        <v>43465</v>
      </c>
      <c r="HX440" s="2">
        <v>43496</v>
      </c>
      <c r="HY440" s="2">
        <v>43524</v>
      </c>
      <c r="HZ440" s="2">
        <v>43553</v>
      </c>
      <c r="IA440" s="2">
        <v>43585</v>
      </c>
      <c r="IB440" s="2">
        <v>43616</v>
      </c>
      <c r="IC440" s="2">
        <v>43644</v>
      </c>
      <c r="ID440" s="2">
        <v>43677</v>
      </c>
      <c r="IE440" s="2">
        <v>43707</v>
      </c>
      <c r="IF440" s="2">
        <v>43738</v>
      </c>
      <c r="IG440" s="2">
        <v>43769</v>
      </c>
      <c r="IH440" s="2">
        <v>43798</v>
      </c>
      <c r="II440" s="2">
        <v>43830</v>
      </c>
      <c r="IJ440" s="2">
        <v>43861</v>
      </c>
      <c r="IK440" s="2">
        <v>43889</v>
      </c>
      <c r="IL440" s="2">
        <v>43921</v>
      </c>
      <c r="IM440" s="2">
        <v>43951</v>
      </c>
      <c r="IN440" s="2">
        <v>43980</v>
      </c>
      <c r="IO440" s="2">
        <v>44012</v>
      </c>
      <c r="IP440" s="2">
        <v>44043</v>
      </c>
      <c r="IQ440" s="2">
        <v>44074</v>
      </c>
      <c r="IR440" s="2">
        <v>44104</v>
      </c>
      <c r="IS440" s="2">
        <v>44134</v>
      </c>
      <c r="IT440" s="2">
        <v>44165</v>
      </c>
      <c r="IU440" s="2">
        <v>44196</v>
      </c>
      <c r="IV440" s="2">
        <v>44225</v>
      </c>
      <c r="IW440" s="2">
        <v>44253</v>
      </c>
      <c r="IX440" s="2">
        <v>44286</v>
      </c>
      <c r="IY440" s="2">
        <v>44316</v>
      </c>
      <c r="IZ440" s="2">
        <v>44347</v>
      </c>
      <c r="JA440" s="2">
        <v>44377</v>
      </c>
      <c r="JB440" s="2">
        <v>44407</v>
      </c>
      <c r="JC440" s="2">
        <v>44439</v>
      </c>
      <c r="JD440" s="2">
        <v>44469</v>
      </c>
      <c r="JE440" s="2">
        <v>44498</v>
      </c>
      <c r="JF440" s="2">
        <v>44530</v>
      </c>
      <c r="JG440" s="2">
        <v>44561</v>
      </c>
      <c r="JH440" s="2">
        <v>44592</v>
      </c>
      <c r="JI440" s="2">
        <v>44620</v>
      </c>
      <c r="JJ440" s="2">
        <v>44651</v>
      </c>
      <c r="JK440" s="2">
        <v>44680</v>
      </c>
      <c r="JL440" s="2">
        <v>44712</v>
      </c>
      <c r="JM440" s="2">
        <v>44742</v>
      </c>
      <c r="JN440" s="2">
        <v>44771</v>
      </c>
      <c r="JO440" s="2">
        <v>44804</v>
      </c>
      <c r="JP440" s="2">
        <v>44834</v>
      </c>
      <c r="JQ440" s="2">
        <v>44865</v>
      </c>
    </row>
    <row r="441" spans="1:277" x14ac:dyDescent="0.25">
      <c r="A441" s="4"/>
      <c r="D441" s="3">
        <v>11560100</v>
      </c>
      <c r="E441">
        <v>8193900</v>
      </c>
      <c r="F441">
        <v>14583000</v>
      </c>
      <c r="G441">
        <v>10109100</v>
      </c>
      <c r="H441">
        <v>11903700</v>
      </c>
      <c r="I441">
        <v>9290300</v>
      </c>
      <c r="J441">
        <v>5613200</v>
      </c>
      <c r="K441">
        <v>8274000</v>
      </c>
      <c r="L441">
        <v>10291400</v>
      </c>
      <c r="M441">
        <v>8057700</v>
      </c>
      <c r="N441">
        <v>9059500</v>
      </c>
      <c r="O441">
        <v>16627200</v>
      </c>
      <c r="P441">
        <v>14011100</v>
      </c>
      <c r="Q441">
        <v>16071200</v>
      </c>
      <c r="R441">
        <v>20419000</v>
      </c>
      <c r="S441">
        <v>17244100</v>
      </c>
      <c r="T441">
        <v>14210700</v>
      </c>
      <c r="U441">
        <v>15471200</v>
      </c>
      <c r="V441">
        <v>12775800</v>
      </c>
      <c r="W441">
        <v>8798600</v>
      </c>
      <c r="X441">
        <v>7549400</v>
      </c>
      <c r="Y441">
        <v>8271300</v>
      </c>
      <c r="Z441">
        <v>8681500</v>
      </c>
      <c r="AA441">
        <v>8346300</v>
      </c>
      <c r="AB441">
        <v>7909800</v>
      </c>
      <c r="AC441">
        <v>6763200</v>
      </c>
      <c r="AD441">
        <v>6708500</v>
      </c>
      <c r="AE441">
        <v>8324400</v>
      </c>
      <c r="AF441">
        <v>13169600</v>
      </c>
      <c r="AG441">
        <v>18920400</v>
      </c>
      <c r="AH441">
        <v>17018700</v>
      </c>
      <c r="AI441">
        <v>10687800</v>
      </c>
      <c r="AJ441">
        <v>12708300</v>
      </c>
      <c r="AK441">
        <v>18774700</v>
      </c>
      <c r="AL441">
        <v>13127100</v>
      </c>
      <c r="AM441">
        <v>10969300</v>
      </c>
      <c r="AN441">
        <v>16219400</v>
      </c>
      <c r="AO441">
        <v>13325300</v>
      </c>
      <c r="AP441">
        <v>17271400</v>
      </c>
      <c r="AQ441">
        <v>11889100</v>
      </c>
      <c r="AR441">
        <v>17378700</v>
      </c>
      <c r="AS441">
        <v>18041800</v>
      </c>
      <c r="AT441">
        <v>14298900</v>
      </c>
      <c r="AU441">
        <v>10524900</v>
      </c>
      <c r="AV441">
        <v>17213200</v>
      </c>
      <c r="AW441">
        <v>15320100</v>
      </c>
      <c r="AX441">
        <v>12051700</v>
      </c>
      <c r="AY441">
        <v>15431300</v>
      </c>
      <c r="AZ441">
        <v>13089500</v>
      </c>
      <c r="BA441">
        <v>13893300</v>
      </c>
      <c r="BB441">
        <v>14723400</v>
      </c>
      <c r="BC441">
        <v>12252700</v>
      </c>
      <c r="BD441">
        <v>11189200</v>
      </c>
      <c r="BE441">
        <v>9596800</v>
      </c>
      <c r="BF441">
        <v>10775500</v>
      </c>
      <c r="BG441">
        <v>10913300</v>
      </c>
      <c r="BH441">
        <v>9151100</v>
      </c>
      <c r="BI441">
        <v>9285200</v>
      </c>
      <c r="BJ441">
        <v>12024000</v>
      </c>
      <c r="BK441">
        <v>13338900</v>
      </c>
      <c r="BL441">
        <v>10212500</v>
      </c>
      <c r="BM441">
        <v>9638200</v>
      </c>
      <c r="BN441">
        <v>13700800</v>
      </c>
      <c r="BO441">
        <v>12763400</v>
      </c>
      <c r="BP441">
        <v>10609700</v>
      </c>
      <c r="BQ441">
        <v>10716000</v>
      </c>
      <c r="BR441">
        <v>8941900</v>
      </c>
      <c r="BS441">
        <v>11176800</v>
      </c>
      <c r="BT441">
        <v>12659700</v>
      </c>
      <c r="BU441">
        <v>12573500</v>
      </c>
      <c r="BV441">
        <v>11313800</v>
      </c>
      <c r="BW441">
        <v>8963700</v>
      </c>
      <c r="BX441">
        <v>11135300</v>
      </c>
      <c r="BY441">
        <v>12333400</v>
      </c>
      <c r="BZ441">
        <v>14235600</v>
      </c>
      <c r="CA441">
        <v>14179900</v>
      </c>
      <c r="CB441">
        <v>12630300</v>
      </c>
      <c r="CC441">
        <v>14253800</v>
      </c>
      <c r="CD441">
        <v>12172300</v>
      </c>
      <c r="CE441">
        <v>10776600</v>
      </c>
      <c r="CF441">
        <v>13003600</v>
      </c>
      <c r="CG441">
        <v>15567600</v>
      </c>
      <c r="CH441">
        <v>13508900</v>
      </c>
      <c r="CI441">
        <v>10826400</v>
      </c>
      <c r="CJ441">
        <v>12965100</v>
      </c>
      <c r="CK441">
        <v>15416800</v>
      </c>
      <c r="CL441">
        <v>19038700</v>
      </c>
      <c r="CM441">
        <v>13178600</v>
      </c>
      <c r="CN441">
        <v>16900200</v>
      </c>
      <c r="CO441">
        <v>21611300</v>
      </c>
      <c r="CP441">
        <v>21647800</v>
      </c>
      <c r="CQ441">
        <v>20144500</v>
      </c>
      <c r="CR441">
        <v>12091000</v>
      </c>
      <c r="CS441">
        <v>11340400</v>
      </c>
      <c r="CT441">
        <v>14766700</v>
      </c>
      <c r="CU441">
        <v>14416700</v>
      </c>
      <c r="CV441">
        <v>19366700</v>
      </c>
      <c r="CW441">
        <v>11574000</v>
      </c>
      <c r="CX441">
        <v>10218000</v>
      </c>
      <c r="CY441">
        <v>8221700</v>
      </c>
      <c r="CZ441">
        <v>7962000</v>
      </c>
      <c r="DA441">
        <v>8944400</v>
      </c>
      <c r="DB441">
        <v>10491400</v>
      </c>
      <c r="DC441">
        <v>6967500</v>
      </c>
      <c r="DD441">
        <v>10581600</v>
      </c>
      <c r="DE441">
        <v>14316400</v>
      </c>
      <c r="DF441">
        <v>9667800</v>
      </c>
      <c r="DG441">
        <v>8995300</v>
      </c>
      <c r="DH441">
        <v>8605100</v>
      </c>
      <c r="DI441">
        <v>10152900</v>
      </c>
      <c r="DJ441">
        <v>13236000</v>
      </c>
      <c r="DK441">
        <v>9296600</v>
      </c>
      <c r="DL441">
        <v>9609800</v>
      </c>
      <c r="DM441">
        <v>9948300</v>
      </c>
      <c r="DN441">
        <v>6988400</v>
      </c>
      <c r="DO441">
        <v>5472800</v>
      </c>
      <c r="DP441">
        <v>6921200</v>
      </c>
      <c r="DQ441">
        <v>10246400</v>
      </c>
      <c r="DR441">
        <v>9141300</v>
      </c>
      <c r="DS441">
        <v>8763900</v>
      </c>
      <c r="DT441">
        <v>9050800</v>
      </c>
      <c r="DU441">
        <v>8613400</v>
      </c>
      <c r="DV441">
        <v>8556000</v>
      </c>
      <c r="DW441">
        <v>7841100</v>
      </c>
      <c r="DX441">
        <v>10949800</v>
      </c>
      <c r="DY441">
        <v>10701800</v>
      </c>
      <c r="DZ441">
        <v>9234400</v>
      </c>
      <c r="EA441">
        <v>9547000</v>
      </c>
      <c r="EB441">
        <v>10850868</v>
      </c>
      <c r="EC441">
        <v>6444891</v>
      </c>
      <c r="ED441">
        <v>7166055</v>
      </c>
      <c r="EE441">
        <v>6700486</v>
      </c>
      <c r="EF441">
        <v>6778476</v>
      </c>
      <c r="EG441">
        <v>5678679</v>
      </c>
      <c r="EH441">
        <v>10977424</v>
      </c>
      <c r="EI441">
        <v>6175886</v>
      </c>
      <c r="EJ441">
        <v>7856209</v>
      </c>
      <c r="EK441">
        <v>7322638</v>
      </c>
      <c r="EL441">
        <v>5602924</v>
      </c>
      <c r="EM441">
        <v>12187910</v>
      </c>
      <c r="EN441">
        <v>9056591</v>
      </c>
      <c r="EO441">
        <v>7265976</v>
      </c>
      <c r="EP441">
        <v>6874776</v>
      </c>
      <c r="EQ441">
        <v>6539364</v>
      </c>
      <c r="ER441">
        <v>5293642</v>
      </c>
      <c r="ES441">
        <v>5240411</v>
      </c>
      <c r="ET441">
        <v>7897154</v>
      </c>
      <c r="EU441">
        <v>5944152</v>
      </c>
      <c r="EV441">
        <v>6033339</v>
      </c>
      <c r="EW441">
        <v>5683701</v>
      </c>
      <c r="EX441">
        <v>5041211</v>
      </c>
      <c r="EY441">
        <v>4256411</v>
      </c>
      <c r="EZ441">
        <v>4777104</v>
      </c>
      <c r="FA441">
        <v>3871066</v>
      </c>
      <c r="FB441">
        <v>4727132</v>
      </c>
      <c r="FC441">
        <v>5030300</v>
      </c>
      <c r="FD441">
        <v>3520304</v>
      </c>
      <c r="FE441">
        <v>3579448</v>
      </c>
      <c r="FF441">
        <v>4412606</v>
      </c>
      <c r="FG441">
        <v>7734974</v>
      </c>
      <c r="FH441">
        <v>7269709</v>
      </c>
      <c r="FI441">
        <v>5588399</v>
      </c>
      <c r="FJ441">
        <v>4943789</v>
      </c>
      <c r="FK441">
        <v>4508843</v>
      </c>
      <c r="FL441">
        <v>5325869</v>
      </c>
      <c r="FM441">
        <v>5934483</v>
      </c>
      <c r="FN441">
        <v>5339643</v>
      </c>
      <c r="FO441">
        <v>6419943</v>
      </c>
      <c r="FP441">
        <v>6108559</v>
      </c>
      <c r="FQ441">
        <v>5433603</v>
      </c>
      <c r="FR441">
        <v>6608140</v>
      </c>
      <c r="FS441">
        <v>6438843</v>
      </c>
      <c r="FT441">
        <v>5018293</v>
      </c>
      <c r="FU441">
        <v>4640232</v>
      </c>
      <c r="FV441">
        <v>5231035</v>
      </c>
      <c r="FW441">
        <v>4848669</v>
      </c>
      <c r="FX441">
        <v>5189207</v>
      </c>
      <c r="FY441">
        <v>9886322</v>
      </c>
      <c r="FZ441">
        <v>5976527</v>
      </c>
      <c r="GA441">
        <v>7281519</v>
      </c>
      <c r="GB441">
        <v>5259043</v>
      </c>
      <c r="GC441">
        <v>6480217</v>
      </c>
      <c r="GD441">
        <v>7985637</v>
      </c>
      <c r="GE441">
        <v>7135030</v>
      </c>
      <c r="GF441">
        <v>7448017</v>
      </c>
      <c r="GG441">
        <v>10955750</v>
      </c>
      <c r="GH441">
        <v>8094972</v>
      </c>
      <c r="GI441">
        <v>9984557</v>
      </c>
      <c r="GJ441">
        <v>8450430</v>
      </c>
      <c r="GK441">
        <v>7667271</v>
      </c>
      <c r="GL441">
        <v>7942656</v>
      </c>
      <c r="GM441">
        <v>8314997</v>
      </c>
      <c r="GN441">
        <v>8454167</v>
      </c>
      <c r="GO441">
        <v>8761698</v>
      </c>
      <c r="GP441">
        <v>8796726</v>
      </c>
      <c r="GQ441">
        <v>7571422</v>
      </c>
      <c r="GR441">
        <v>6114125</v>
      </c>
      <c r="GS441">
        <v>6851596</v>
      </c>
      <c r="GT441">
        <v>7324599</v>
      </c>
      <c r="GU441">
        <v>7464720</v>
      </c>
      <c r="GV441">
        <v>8060560</v>
      </c>
      <c r="GW441">
        <v>8541487</v>
      </c>
      <c r="GX441">
        <v>6393976</v>
      </c>
      <c r="GY441">
        <v>6136728</v>
      </c>
      <c r="GZ441">
        <v>4772185</v>
      </c>
      <c r="HA441">
        <v>5293052</v>
      </c>
      <c r="HB441">
        <v>6494305</v>
      </c>
      <c r="HC441">
        <v>4906044</v>
      </c>
      <c r="HD441">
        <v>4150122</v>
      </c>
      <c r="HE441">
        <v>5842101</v>
      </c>
      <c r="HF441">
        <v>6236482</v>
      </c>
      <c r="HG441">
        <v>4770235</v>
      </c>
      <c r="HH441">
        <v>5069345</v>
      </c>
      <c r="HI441">
        <v>6704577</v>
      </c>
      <c r="HJ441">
        <v>5760341</v>
      </c>
      <c r="HK441">
        <v>5838845</v>
      </c>
      <c r="HL441">
        <v>8113253</v>
      </c>
      <c r="HM441">
        <v>8440820</v>
      </c>
      <c r="HN441">
        <v>9668395</v>
      </c>
      <c r="HO441">
        <v>6929154</v>
      </c>
      <c r="HP441">
        <v>7975518</v>
      </c>
      <c r="HQ441">
        <v>9931612</v>
      </c>
      <c r="HR441">
        <v>6633764</v>
      </c>
      <c r="HS441">
        <v>6227759</v>
      </c>
      <c r="HT441">
        <v>7053240</v>
      </c>
      <c r="HU441">
        <v>8102726</v>
      </c>
      <c r="HV441">
        <v>6755621</v>
      </c>
      <c r="HW441">
        <v>9348971</v>
      </c>
      <c r="HX441">
        <v>6954285</v>
      </c>
      <c r="HY441">
        <v>6288320</v>
      </c>
      <c r="HZ441">
        <v>7871675</v>
      </c>
      <c r="IA441">
        <v>5679179</v>
      </c>
      <c r="IB441">
        <v>4670607</v>
      </c>
      <c r="IC441">
        <v>5855393</v>
      </c>
      <c r="ID441">
        <v>5818736</v>
      </c>
      <c r="IE441">
        <v>6910024</v>
      </c>
      <c r="IF441">
        <v>8017200</v>
      </c>
      <c r="IG441">
        <v>10696852</v>
      </c>
      <c r="IH441">
        <v>7882957</v>
      </c>
      <c r="II441">
        <v>10728200</v>
      </c>
      <c r="IJ441">
        <v>7940203</v>
      </c>
      <c r="IK441">
        <v>10202543</v>
      </c>
      <c r="IL441">
        <v>17726819</v>
      </c>
      <c r="IM441">
        <v>8972477</v>
      </c>
      <c r="IN441">
        <v>8295228</v>
      </c>
      <c r="IO441">
        <v>9430611</v>
      </c>
      <c r="IP441">
        <v>7280738</v>
      </c>
      <c r="IQ441">
        <v>5329215</v>
      </c>
      <c r="IR441">
        <v>7874232</v>
      </c>
      <c r="IS441">
        <v>8566152</v>
      </c>
      <c r="IT441">
        <v>7977364</v>
      </c>
      <c r="IU441">
        <v>7571846</v>
      </c>
      <c r="IV441">
        <v>6223714</v>
      </c>
      <c r="IW441">
        <v>6543199</v>
      </c>
      <c r="IX441">
        <v>8736652</v>
      </c>
      <c r="IY441">
        <v>6121645</v>
      </c>
      <c r="IZ441">
        <v>7192954</v>
      </c>
      <c r="JA441">
        <v>7346433</v>
      </c>
      <c r="JB441">
        <v>8965373</v>
      </c>
      <c r="JC441">
        <v>6265611</v>
      </c>
      <c r="JD441">
        <v>10729032</v>
      </c>
      <c r="JE441">
        <v>6045953</v>
      </c>
      <c r="JF441">
        <v>6816644</v>
      </c>
      <c r="JG441">
        <v>7304299</v>
      </c>
      <c r="JH441">
        <v>7002099</v>
      </c>
      <c r="JI441">
        <v>8462429</v>
      </c>
      <c r="JJ441">
        <v>11484691</v>
      </c>
      <c r="JK441">
        <v>7101733</v>
      </c>
      <c r="JL441">
        <v>8713701</v>
      </c>
      <c r="JM441">
        <v>8430325</v>
      </c>
      <c r="JN441">
        <v>6166131</v>
      </c>
      <c r="JO441">
        <v>6943753</v>
      </c>
      <c r="JP441">
        <v>10115769</v>
      </c>
      <c r="JQ441">
        <v>13120785</v>
      </c>
    </row>
    <row r="442" spans="1:277" x14ac:dyDescent="0.25">
      <c r="A442" s="1" t="s">
        <v>222</v>
      </c>
      <c r="B442" t="s">
        <v>1157</v>
      </c>
      <c r="C442" t="s">
        <v>1199</v>
      </c>
      <c r="D442" s="2">
        <f>_xll.BDH(A442, "volume", B442, C442, "Direction", "H", "Period", "M","cols=274;rows=2")</f>
        <v>36556</v>
      </c>
      <c r="E442" s="2">
        <v>36585</v>
      </c>
      <c r="F442" s="2">
        <v>36616</v>
      </c>
      <c r="G442" s="2">
        <v>36644</v>
      </c>
      <c r="H442" s="2">
        <v>36677</v>
      </c>
      <c r="I442" s="2">
        <v>36707</v>
      </c>
      <c r="J442" s="2">
        <v>36738</v>
      </c>
      <c r="K442" s="2">
        <v>36769</v>
      </c>
      <c r="L442" s="2">
        <v>36798</v>
      </c>
      <c r="M442" s="2">
        <v>36830</v>
      </c>
      <c r="N442" s="2">
        <v>36860</v>
      </c>
      <c r="O442" s="2">
        <v>36889</v>
      </c>
      <c r="P442" s="2">
        <v>36922</v>
      </c>
      <c r="Q442" s="2">
        <v>36950</v>
      </c>
      <c r="R442" s="2">
        <v>36980</v>
      </c>
      <c r="S442" s="2">
        <v>37011</v>
      </c>
      <c r="T442" s="2">
        <v>37042</v>
      </c>
      <c r="U442" s="2">
        <v>37071</v>
      </c>
      <c r="V442" s="2">
        <v>37103</v>
      </c>
      <c r="W442" s="2">
        <v>37134</v>
      </c>
      <c r="X442" s="2">
        <v>37162</v>
      </c>
      <c r="Y442" s="2">
        <v>37195</v>
      </c>
      <c r="Z442" s="2">
        <v>37225</v>
      </c>
      <c r="AA442" s="2">
        <v>37256</v>
      </c>
      <c r="AB442" s="2">
        <v>37287</v>
      </c>
      <c r="AC442" s="2">
        <v>37315</v>
      </c>
      <c r="AD442" s="2">
        <v>37344</v>
      </c>
      <c r="AE442" s="2">
        <v>37376</v>
      </c>
      <c r="AF442" s="2">
        <v>37407</v>
      </c>
      <c r="AG442" s="2">
        <v>37435</v>
      </c>
      <c r="AH442" s="2">
        <v>37468</v>
      </c>
      <c r="AI442" s="2">
        <v>37498</v>
      </c>
      <c r="AJ442" s="2">
        <v>37529</v>
      </c>
      <c r="AK442" s="2">
        <v>37560</v>
      </c>
      <c r="AL442" s="2">
        <v>37589</v>
      </c>
      <c r="AM442" s="2">
        <v>37621</v>
      </c>
      <c r="AN442" s="2">
        <v>37652</v>
      </c>
      <c r="AO442" s="2">
        <v>37680</v>
      </c>
      <c r="AP442" s="2">
        <v>37711</v>
      </c>
      <c r="AQ442" s="2">
        <v>37741</v>
      </c>
      <c r="AR442" s="2">
        <v>37771</v>
      </c>
      <c r="AS442" s="2">
        <v>37802</v>
      </c>
      <c r="AT442" s="2">
        <v>37833</v>
      </c>
      <c r="AU442" s="2">
        <v>37862</v>
      </c>
      <c r="AV442" s="2">
        <v>37894</v>
      </c>
      <c r="AW442" s="2">
        <v>37925</v>
      </c>
      <c r="AX442" s="2">
        <v>37953</v>
      </c>
      <c r="AY442" s="2">
        <v>37986</v>
      </c>
      <c r="AZ442" s="2">
        <v>38016</v>
      </c>
      <c r="BA442" s="2">
        <v>38044</v>
      </c>
      <c r="BB442" s="2">
        <v>38077</v>
      </c>
      <c r="BC442" s="2">
        <v>38107</v>
      </c>
      <c r="BD442" s="2">
        <v>38138</v>
      </c>
      <c r="BE442" s="2">
        <v>38168</v>
      </c>
      <c r="BF442" s="2">
        <v>38198</v>
      </c>
      <c r="BG442" s="2">
        <v>38230</v>
      </c>
      <c r="BH442" s="2">
        <v>38260</v>
      </c>
      <c r="BI442" s="2">
        <v>38289</v>
      </c>
      <c r="BJ442" s="2">
        <v>38321</v>
      </c>
      <c r="BK442" s="2">
        <v>38352</v>
      </c>
      <c r="BL442" s="2">
        <v>38383</v>
      </c>
      <c r="BM442" s="2">
        <v>38411</v>
      </c>
      <c r="BN442" s="2">
        <v>38442</v>
      </c>
      <c r="BO442" s="2">
        <v>38471</v>
      </c>
      <c r="BP442" s="2">
        <v>38503</v>
      </c>
      <c r="BQ442" s="2">
        <v>38533</v>
      </c>
      <c r="BR442" s="2">
        <v>38562</v>
      </c>
      <c r="BS442" s="2">
        <v>38595</v>
      </c>
      <c r="BT442" s="2">
        <v>38625</v>
      </c>
      <c r="BU442" s="2">
        <v>38656</v>
      </c>
      <c r="BV442" s="2">
        <v>38686</v>
      </c>
      <c r="BW442" s="2">
        <v>38716</v>
      </c>
      <c r="BX442" s="2">
        <v>38748</v>
      </c>
      <c r="BY442" s="2">
        <v>38776</v>
      </c>
      <c r="BZ442" s="2">
        <v>38807</v>
      </c>
      <c r="CA442" s="2">
        <v>38835</v>
      </c>
      <c r="CB442" s="2">
        <v>38868</v>
      </c>
      <c r="CC442" s="2">
        <v>38898</v>
      </c>
      <c r="CD442" s="2">
        <v>38929</v>
      </c>
      <c r="CE442" s="2">
        <v>38960</v>
      </c>
      <c r="CF442" s="2">
        <v>38989</v>
      </c>
      <c r="CG442" s="2">
        <v>39021</v>
      </c>
      <c r="CH442" s="2">
        <v>39051</v>
      </c>
      <c r="CI442" s="2">
        <v>39080</v>
      </c>
      <c r="CJ442" s="2">
        <v>39113</v>
      </c>
      <c r="CK442" s="2">
        <v>39141</v>
      </c>
      <c r="CL442" s="2">
        <v>39171</v>
      </c>
      <c r="CM442" s="2">
        <v>39202</v>
      </c>
      <c r="CN442" s="2">
        <v>39233</v>
      </c>
      <c r="CO442" s="2">
        <v>39262</v>
      </c>
      <c r="CP442" s="2">
        <v>39294</v>
      </c>
      <c r="CQ442" s="2">
        <v>39325</v>
      </c>
      <c r="CR442" s="2">
        <v>39353</v>
      </c>
      <c r="CS442" s="2">
        <v>39386</v>
      </c>
      <c r="CT442" s="2">
        <v>39416</v>
      </c>
      <c r="CU442" s="2">
        <v>39447</v>
      </c>
      <c r="CV442" s="2">
        <v>39478</v>
      </c>
      <c r="CW442" s="2">
        <v>39507</v>
      </c>
      <c r="CX442" s="2">
        <v>39538</v>
      </c>
      <c r="CY442" s="2">
        <v>39568</v>
      </c>
      <c r="CZ442" s="2">
        <v>39598</v>
      </c>
      <c r="DA442" s="2">
        <v>39629</v>
      </c>
      <c r="DB442" s="2">
        <v>39660</v>
      </c>
      <c r="DC442" s="2">
        <v>39689</v>
      </c>
      <c r="DD442" s="2">
        <v>39721</v>
      </c>
      <c r="DE442" s="2">
        <v>39752</v>
      </c>
      <c r="DF442" s="2">
        <v>39780</v>
      </c>
      <c r="DG442" s="2">
        <v>39813</v>
      </c>
      <c r="DH442" s="2">
        <v>39843</v>
      </c>
      <c r="DI442" s="2">
        <v>39871</v>
      </c>
      <c r="DJ442" s="2">
        <v>39903</v>
      </c>
      <c r="DK442" s="2">
        <v>39933</v>
      </c>
      <c r="DL442" s="2">
        <v>39962</v>
      </c>
      <c r="DM442" s="2">
        <v>39994</v>
      </c>
      <c r="DN442" s="2">
        <v>40025</v>
      </c>
      <c r="DO442" s="2">
        <v>40056</v>
      </c>
      <c r="DP442" s="2">
        <v>40086</v>
      </c>
      <c r="DQ442" s="2">
        <v>40116</v>
      </c>
      <c r="DR442" s="2">
        <v>40147</v>
      </c>
      <c r="DS442" s="2">
        <v>40178</v>
      </c>
      <c r="DT442" s="2">
        <v>40207</v>
      </c>
      <c r="DU442" s="2">
        <v>40235</v>
      </c>
      <c r="DV442" s="2">
        <v>40268</v>
      </c>
      <c r="DW442" s="2">
        <v>40298</v>
      </c>
      <c r="DX442" s="2">
        <v>40329</v>
      </c>
      <c r="DY442" s="2">
        <v>40359</v>
      </c>
      <c r="DZ442" s="2">
        <v>40389</v>
      </c>
      <c r="EA442" s="2">
        <v>40421</v>
      </c>
      <c r="EB442" s="2">
        <v>40451</v>
      </c>
      <c r="EC442" s="2">
        <v>40480</v>
      </c>
      <c r="ED442" s="2">
        <v>40512</v>
      </c>
      <c r="EE442" s="2">
        <v>40543</v>
      </c>
      <c r="EF442" s="2">
        <v>40574</v>
      </c>
      <c r="EG442" s="2">
        <v>40602</v>
      </c>
      <c r="EH442" s="2">
        <v>40633</v>
      </c>
      <c r="EI442" s="2">
        <v>40662</v>
      </c>
      <c r="EJ442" s="2">
        <v>40694</v>
      </c>
      <c r="EK442" s="2">
        <v>40724</v>
      </c>
      <c r="EL442" s="2">
        <v>40753</v>
      </c>
      <c r="EM442" s="2">
        <v>40786</v>
      </c>
      <c r="EN442" s="2">
        <v>40816</v>
      </c>
      <c r="EO442" s="2">
        <v>40847</v>
      </c>
      <c r="EP442" s="2">
        <v>40877</v>
      </c>
      <c r="EQ442" s="2">
        <v>40907</v>
      </c>
      <c r="ER442" s="2">
        <v>40939</v>
      </c>
      <c r="ES442" s="2">
        <v>40968</v>
      </c>
      <c r="ET442" s="2">
        <v>40998</v>
      </c>
      <c r="EU442" s="2">
        <v>41029</v>
      </c>
      <c r="EV442" s="2">
        <v>41060</v>
      </c>
      <c r="EW442" s="2">
        <v>41089</v>
      </c>
      <c r="EX442" s="2">
        <v>41121</v>
      </c>
      <c r="EY442" s="2">
        <v>41152</v>
      </c>
      <c r="EZ442" s="2">
        <v>41180</v>
      </c>
      <c r="FA442" s="2">
        <v>41213</v>
      </c>
      <c r="FB442" s="2">
        <v>41243</v>
      </c>
      <c r="FC442" s="2">
        <v>41274</v>
      </c>
      <c r="FD442" s="2">
        <v>41305</v>
      </c>
      <c r="FE442" s="2">
        <v>41333</v>
      </c>
      <c r="FF442" s="2">
        <v>41362</v>
      </c>
      <c r="FG442" s="2">
        <v>41394</v>
      </c>
      <c r="FH442" s="2">
        <v>41425</v>
      </c>
      <c r="FI442" s="2">
        <v>41453</v>
      </c>
      <c r="FJ442" s="2">
        <v>41486</v>
      </c>
      <c r="FK442" s="2">
        <v>41516</v>
      </c>
      <c r="FL442" s="2">
        <v>41547</v>
      </c>
      <c r="FM442" s="2">
        <v>41578</v>
      </c>
      <c r="FN442" s="2">
        <v>41607</v>
      </c>
      <c r="FO442" s="2">
        <v>41639</v>
      </c>
      <c r="FP442" s="2">
        <v>41670</v>
      </c>
      <c r="FQ442" s="2">
        <v>41698</v>
      </c>
      <c r="FR442" s="2">
        <v>41729</v>
      </c>
      <c r="FS442" s="2">
        <v>41759</v>
      </c>
      <c r="FT442" s="2">
        <v>41789</v>
      </c>
      <c r="FU442" s="2">
        <v>41820</v>
      </c>
      <c r="FV442" s="2">
        <v>41851</v>
      </c>
      <c r="FW442" s="2">
        <v>41880</v>
      </c>
      <c r="FX442" s="2">
        <v>41912</v>
      </c>
      <c r="FY442" s="2">
        <v>41943</v>
      </c>
      <c r="FZ442" s="2">
        <v>41971</v>
      </c>
      <c r="GA442" s="2">
        <v>42004</v>
      </c>
      <c r="GB442" s="2">
        <v>42034</v>
      </c>
      <c r="GC442" s="2">
        <v>42062</v>
      </c>
      <c r="GD442" s="2">
        <v>42094</v>
      </c>
      <c r="GE442" s="2">
        <v>42124</v>
      </c>
      <c r="GF442" s="2">
        <v>42153</v>
      </c>
      <c r="GG442" s="2">
        <v>42185</v>
      </c>
      <c r="GH442" s="2">
        <v>42216</v>
      </c>
      <c r="GI442" s="2">
        <v>42247</v>
      </c>
      <c r="GJ442" s="2">
        <v>42277</v>
      </c>
      <c r="GK442" s="2">
        <v>42307</v>
      </c>
      <c r="GL442" s="2">
        <v>42338</v>
      </c>
      <c r="GM442" s="2">
        <v>42369</v>
      </c>
      <c r="GN442" s="2">
        <v>42398</v>
      </c>
      <c r="GO442" s="2">
        <v>42429</v>
      </c>
      <c r="GP442" s="2">
        <v>42460</v>
      </c>
      <c r="GQ442" s="2">
        <v>42489</v>
      </c>
      <c r="GR442" s="2">
        <v>42521</v>
      </c>
      <c r="GS442" s="2">
        <v>42551</v>
      </c>
      <c r="GT442" s="2">
        <v>42580</v>
      </c>
      <c r="GU442" s="2">
        <v>42613</v>
      </c>
      <c r="GV442" s="2">
        <v>42643</v>
      </c>
      <c r="GW442" s="2">
        <v>42674</v>
      </c>
      <c r="GX442" s="2">
        <v>42704</v>
      </c>
      <c r="GY442" s="2">
        <v>42734</v>
      </c>
      <c r="GZ442" s="2">
        <v>42766</v>
      </c>
      <c r="HA442" s="2">
        <v>42794</v>
      </c>
      <c r="HB442" s="2">
        <v>42825</v>
      </c>
      <c r="HC442" s="2">
        <v>42853</v>
      </c>
      <c r="HD442" s="2">
        <v>42886</v>
      </c>
      <c r="HE442" s="2">
        <v>42916</v>
      </c>
      <c r="HF442" s="2">
        <v>42947</v>
      </c>
      <c r="HG442" s="2">
        <v>42978</v>
      </c>
      <c r="HH442" s="2">
        <v>43007</v>
      </c>
      <c r="HI442" s="2">
        <v>43039</v>
      </c>
      <c r="HJ442" s="2">
        <v>43069</v>
      </c>
      <c r="HK442" s="2">
        <v>43098</v>
      </c>
      <c r="HL442" s="2">
        <v>43131</v>
      </c>
      <c r="HM442" s="2">
        <v>43159</v>
      </c>
      <c r="HN442" s="2">
        <v>43189</v>
      </c>
      <c r="HO442" s="2">
        <v>43220</v>
      </c>
      <c r="HP442" s="2">
        <v>43251</v>
      </c>
      <c r="HQ442" s="2">
        <v>43280</v>
      </c>
      <c r="HR442" s="2">
        <v>43312</v>
      </c>
      <c r="HS442" s="2">
        <v>43343</v>
      </c>
      <c r="HT442" s="2">
        <v>43371</v>
      </c>
      <c r="HU442" s="2">
        <v>43404</v>
      </c>
      <c r="HV442" s="2">
        <v>43434</v>
      </c>
      <c r="HW442" s="2">
        <v>43465</v>
      </c>
      <c r="HX442" s="2">
        <v>43496</v>
      </c>
      <c r="HY442" s="2">
        <v>43524</v>
      </c>
      <c r="HZ442" s="2">
        <v>43553</v>
      </c>
      <c r="IA442" s="2">
        <v>43585</v>
      </c>
      <c r="IB442" s="2">
        <v>43616</v>
      </c>
      <c r="IC442" s="2">
        <v>43644</v>
      </c>
      <c r="ID442" s="2">
        <v>43677</v>
      </c>
      <c r="IE442" s="2">
        <v>43707</v>
      </c>
      <c r="IF442" s="2">
        <v>43738</v>
      </c>
      <c r="IG442" s="2">
        <v>43769</v>
      </c>
      <c r="IH442" s="2">
        <v>43798</v>
      </c>
      <c r="II442" s="2">
        <v>43830</v>
      </c>
      <c r="IJ442" s="2">
        <v>43861</v>
      </c>
      <c r="IK442" s="2">
        <v>43889</v>
      </c>
      <c r="IL442" s="2">
        <v>43921</v>
      </c>
      <c r="IM442" s="2">
        <v>43951</v>
      </c>
      <c r="IN442" s="2">
        <v>43980</v>
      </c>
      <c r="IO442" s="2">
        <v>44012</v>
      </c>
      <c r="IP442" s="2">
        <v>44043</v>
      </c>
      <c r="IQ442" s="2">
        <v>44074</v>
      </c>
      <c r="IR442" s="2">
        <v>44104</v>
      </c>
      <c r="IS442" s="2">
        <v>44134</v>
      </c>
      <c r="IT442" s="2">
        <v>44165</v>
      </c>
      <c r="IU442" s="2">
        <v>44196</v>
      </c>
      <c r="IV442" s="2">
        <v>44225</v>
      </c>
      <c r="IW442" s="2">
        <v>44253</v>
      </c>
      <c r="IX442" s="2">
        <v>44286</v>
      </c>
      <c r="IY442" s="2">
        <v>44316</v>
      </c>
      <c r="IZ442" s="2">
        <v>44347</v>
      </c>
      <c r="JA442" s="2">
        <v>44377</v>
      </c>
      <c r="JB442" s="2">
        <v>44407</v>
      </c>
      <c r="JC442" s="2">
        <v>44439</v>
      </c>
      <c r="JD442" s="2">
        <v>44469</v>
      </c>
      <c r="JE442" s="2">
        <v>44498</v>
      </c>
      <c r="JF442" s="2">
        <v>44530</v>
      </c>
      <c r="JG442" s="2">
        <v>44561</v>
      </c>
      <c r="JH442" s="2">
        <v>44592</v>
      </c>
      <c r="JI442" s="2">
        <v>44620</v>
      </c>
      <c r="JJ442" s="2">
        <v>44651</v>
      </c>
      <c r="JK442" s="2">
        <v>44680</v>
      </c>
      <c r="JL442" s="2">
        <v>44712</v>
      </c>
      <c r="JM442" s="2">
        <v>44742</v>
      </c>
      <c r="JN442" s="2">
        <v>44771</v>
      </c>
      <c r="JO442" s="2">
        <v>44804</v>
      </c>
      <c r="JP442" s="2">
        <v>44834</v>
      </c>
      <c r="JQ442" s="2">
        <v>44865</v>
      </c>
    </row>
    <row r="443" spans="1:277" x14ac:dyDescent="0.25">
      <c r="A443" s="4"/>
      <c r="D443" s="3">
        <v>11063789</v>
      </c>
      <c r="E443">
        <v>11872188</v>
      </c>
      <c r="F443">
        <v>18194382</v>
      </c>
      <c r="G443">
        <v>14167652</v>
      </c>
      <c r="H443">
        <v>16405450</v>
      </c>
      <c r="I443">
        <v>14161786</v>
      </c>
      <c r="J443">
        <v>11430855</v>
      </c>
      <c r="K443">
        <v>18682981</v>
      </c>
      <c r="L443">
        <v>25156908</v>
      </c>
      <c r="M443">
        <v>23394377</v>
      </c>
      <c r="N443">
        <v>18220048</v>
      </c>
      <c r="O443">
        <v>19529514</v>
      </c>
      <c r="P443">
        <v>39625227</v>
      </c>
      <c r="Q443">
        <v>13687220</v>
      </c>
      <c r="R443">
        <v>25620341</v>
      </c>
      <c r="S443">
        <v>20088113</v>
      </c>
      <c r="T443">
        <v>15552984</v>
      </c>
      <c r="U443">
        <v>22033778</v>
      </c>
      <c r="V443">
        <v>18647415</v>
      </c>
      <c r="W443">
        <v>13374153</v>
      </c>
      <c r="X443">
        <v>16517683</v>
      </c>
      <c r="Y443">
        <v>16430817</v>
      </c>
      <c r="Z443">
        <v>22825077</v>
      </c>
      <c r="AA443">
        <v>25431408</v>
      </c>
      <c r="AB443">
        <v>20117580</v>
      </c>
      <c r="AC443">
        <v>22932810</v>
      </c>
      <c r="AD443">
        <v>29150171</v>
      </c>
      <c r="AE443">
        <v>22689044</v>
      </c>
      <c r="AF443">
        <v>27138973</v>
      </c>
      <c r="AG443">
        <v>31350969</v>
      </c>
      <c r="AH443">
        <v>55046778</v>
      </c>
      <c r="AI443">
        <v>22510411</v>
      </c>
      <c r="AJ443">
        <v>40725159</v>
      </c>
      <c r="AK443">
        <v>42013458</v>
      </c>
      <c r="AL443">
        <v>21837145</v>
      </c>
      <c r="AM443">
        <v>22341344</v>
      </c>
      <c r="AN443">
        <v>36797697</v>
      </c>
      <c r="AO443">
        <v>35977464</v>
      </c>
      <c r="AP443">
        <v>39309661</v>
      </c>
      <c r="AQ443">
        <v>31833335</v>
      </c>
      <c r="AR443">
        <v>30759903</v>
      </c>
      <c r="AS443">
        <v>23004110</v>
      </c>
      <c r="AT443">
        <v>21371312</v>
      </c>
      <c r="AU443">
        <v>18546815</v>
      </c>
      <c r="AV443">
        <v>21208812</v>
      </c>
      <c r="AW443">
        <v>33770333</v>
      </c>
      <c r="AX443">
        <v>17338983</v>
      </c>
      <c r="AY443">
        <v>23096144</v>
      </c>
      <c r="AZ443">
        <v>26754407</v>
      </c>
      <c r="BA443">
        <v>16623917</v>
      </c>
      <c r="BB443">
        <v>14566185</v>
      </c>
      <c r="BC443">
        <v>26673540</v>
      </c>
      <c r="BD443">
        <v>19003081</v>
      </c>
      <c r="BE443">
        <v>13770020</v>
      </c>
      <c r="BF443">
        <v>13080920</v>
      </c>
      <c r="BG443">
        <v>15338251</v>
      </c>
      <c r="BH443">
        <v>16809717</v>
      </c>
      <c r="BI443">
        <v>14984618</v>
      </c>
      <c r="BJ443">
        <v>15614084</v>
      </c>
      <c r="BK443">
        <v>13892119</v>
      </c>
      <c r="BL443">
        <v>13416587</v>
      </c>
      <c r="BM443">
        <v>17801482</v>
      </c>
      <c r="BN443">
        <v>18321782</v>
      </c>
      <c r="BO443">
        <v>16328817</v>
      </c>
      <c r="BP443">
        <v>26392674</v>
      </c>
      <c r="BQ443">
        <v>15898817</v>
      </c>
      <c r="BR443">
        <v>13778420</v>
      </c>
      <c r="BS443">
        <v>16319250</v>
      </c>
      <c r="BT443">
        <v>17591249</v>
      </c>
      <c r="BU443">
        <v>23758843</v>
      </c>
      <c r="BV443">
        <v>15040085</v>
      </c>
      <c r="BW443">
        <v>14893252</v>
      </c>
      <c r="BX443">
        <v>14897118</v>
      </c>
      <c r="BY443">
        <v>12073588</v>
      </c>
      <c r="BZ443">
        <v>19257981</v>
      </c>
      <c r="CA443">
        <v>16985616</v>
      </c>
      <c r="CB443">
        <v>18845014</v>
      </c>
      <c r="CC443">
        <v>20116613</v>
      </c>
      <c r="CD443">
        <v>13170353</v>
      </c>
      <c r="CE443">
        <v>15058085</v>
      </c>
      <c r="CF443">
        <v>16311484</v>
      </c>
      <c r="CG443">
        <v>18125415</v>
      </c>
      <c r="CH443">
        <v>17112483</v>
      </c>
      <c r="CI443">
        <v>16585350</v>
      </c>
      <c r="CJ443">
        <v>30119137</v>
      </c>
      <c r="CK443">
        <v>27301873</v>
      </c>
      <c r="CL443">
        <v>29610770</v>
      </c>
      <c r="CM443">
        <v>21767345</v>
      </c>
      <c r="CN443">
        <v>22477411</v>
      </c>
      <c r="CO443">
        <v>30538569</v>
      </c>
      <c r="CP443">
        <v>33262800</v>
      </c>
      <c r="CQ443">
        <v>34553599</v>
      </c>
      <c r="CR443">
        <v>18525315</v>
      </c>
      <c r="CS443">
        <v>18807848</v>
      </c>
      <c r="CT443">
        <v>19687814</v>
      </c>
      <c r="CU443">
        <v>16527250</v>
      </c>
      <c r="CV443">
        <v>25264841</v>
      </c>
      <c r="CW443">
        <v>20642379</v>
      </c>
      <c r="CX443">
        <v>23845243</v>
      </c>
      <c r="CY443">
        <v>19583814</v>
      </c>
      <c r="CZ443">
        <v>15334718</v>
      </c>
      <c r="DA443">
        <v>19708547</v>
      </c>
      <c r="DB443">
        <v>18767381</v>
      </c>
      <c r="DC443">
        <v>14238152</v>
      </c>
      <c r="DD443">
        <v>20862212</v>
      </c>
      <c r="DE443">
        <v>26135841</v>
      </c>
      <c r="DF443">
        <v>20299346</v>
      </c>
      <c r="DG443">
        <v>19009348</v>
      </c>
      <c r="DH443">
        <v>18096949</v>
      </c>
      <c r="DI443">
        <v>20116680</v>
      </c>
      <c r="DJ443">
        <v>24836808</v>
      </c>
      <c r="DK443">
        <v>18539848</v>
      </c>
      <c r="DL443">
        <v>18125815</v>
      </c>
      <c r="DM443">
        <v>18629115</v>
      </c>
      <c r="DN443">
        <v>13926753</v>
      </c>
      <c r="DO443">
        <v>13701186</v>
      </c>
      <c r="DP443">
        <v>16856883</v>
      </c>
      <c r="DQ443">
        <v>17786082</v>
      </c>
      <c r="DR443">
        <v>13590553</v>
      </c>
      <c r="DS443">
        <v>13695253</v>
      </c>
      <c r="DT443">
        <v>14255119</v>
      </c>
      <c r="DU443">
        <v>14198786</v>
      </c>
      <c r="DV443">
        <v>12327554</v>
      </c>
      <c r="DW443">
        <v>14971252</v>
      </c>
      <c r="DX443">
        <v>20986912</v>
      </c>
      <c r="DY443">
        <v>14394386</v>
      </c>
      <c r="DZ443">
        <v>13325720</v>
      </c>
      <c r="EA443">
        <v>14781019</v>
      </c>
      <c r="EB443">
        <v>13222718</v>
      </c>
      <c r="EC443">
        <v>12497537</v>
      </c>
      <c r="ED443">
        <v>10957923</v>
      </c>
      <c r="EE443">
        <v>9827576</v>
      </c>
      <c r="EF443">
        <v>14332806</v>
      </c>
      <c r="EG443">
        <v>13920878</v>
      </c>
      <c r="EH443">
        <v>17074342</v>
      </c>
      <c r="EI443">
        <v>10988622</v>
      </c>
      <c r="EJ443">
        <v>13857245</v>
      </c>
      <c r="EK443">
        <v>14735168</v>
      </c>
      <c r="EL443">
        <v>13387488</v>
      </c>
      <c r="EM443">
        <v>28684955</v>
      </c>
      <c r="EN443">
        <v>20724336</v>
      </c>
      <c r="EO443">
        <v>18244589</v>
      </c>
      <c r="EP443">
        <v>16860811</v>
      </c>
      <c r="EQ443">
        <v>14942435</v>
      </c>
      <c r="ER443">
        <v>13303092</v>
      </c>
      <c r="ES443">
        <v>13672130</v>
      </c>
      <c r="ET443">
        <v>16042803</v>
      </c>
      <c r="EU443">
        <v>19349835</v>
      </c>
      <c r="EV443">
        <v>17316562</v>
      </c>
      <c r="EW443">
        <v>23577288</v>
      </c>
      <c r="EX443">
        <v>26363665</v>
      </c>
      <c r="EY443">
        <v>19240274</v>
      </c>
      <c r="EZ443">
        <v>16760234</v>
      </c>
      <c r="FA443">
        <v>12467529</v>
      </c>
      <c r="FB443">
        <v>16355271</v>
      </c>
      <c r="FC443">
        <v>16489061</v>
      </c>
      <c r="FD443">
        <v>13404598</v>
      </c>
      <c r="FE443">
        <v>12345574</v>
      </c>
      <c r="FF443">
        <v>12438187</v>
      </c>
      <c r="FG443">
        <v>13517149</v>
      </c>
      <c r="FH443">
        <v>17692521</v>
      </c>
      <c r="FI443">
        <v>21126421</v>
      </c>
      <c r="FJ443">
        <v>14674563</v>
      </c>
      <c r="FK443">
        <v>16944938</v>
      </c>
      <c r="FL443">
        <v>16412060</v>
      </c>
      <c r="FM443">
        <v>15563075</v>
      </c>
      <c r="FN443">
        <v>16205494</v>
      </c>
      <c r="FO443">
        <v>16515951</v>
      </c>
      <c r="FP443">
        <v>18541626</v>
      </c>
      <c r="FQ443">
        <v>15800224</v>
      </c>
      <c r="FR443">
        <v>18058030</v>
      </c>
      <c r="FS443">
        <v>17184218</v>
      </c>
      <c r="FT443">
        <v>16198248</v>
      </c>
      <c r="FU443">
        <v>17466919</v>
      </c>
      <c r="FV443">
        <v>14867780</v>
      </c>
      <c r="FW443">
        <v>14304602</v>
      </c>
      <c r="FX443">
        <v>15680447</v>
      </c>
      <c r="FY443">
        <v>21581955</v>
      </c>
      <c r="FZ443">
        <v>17903274</v>
      </c>
      <c r="GA443">
        <v>21174138</v>
      </c>
      <c r="GB443">
        <v>16526061</v>
      </c>
      <c r="GC443">
        <v>18614115</v>
      </c>
      <c r="GD443">
        <v>26070744</v>
      </c>
      <c r="GE443">
        <v>18878785</v>
      </c>
      <c r="GF443">
        <v>23394994</v>
      </c>
      <c r="GG443">
        <v>34279955</v>
      </c>
      <c r="GH443">
        <v>24022836</v>
      </c>
      <c r="GI443">
        <v>29357995</v>
      </c>
      <c r="GJ443">
        <v>26079191</v>
      </c>
      <c r="GK443">
        <v>21930238</v>
      </c>
      <c r="GL443">
        <v>22719901</v>
      </c>
      <c r="GM443">
        <v>24128893</v>
      </c>
      <c r="GN443">
        <v>20016629</v>
      </c>
      <c r="GO443">
        <v>27797534</v>
      </c>
      <c r="GP443">
        <v>27430963</v>
      </c>
      <c r="GQ443">
        <v>19828082</v>
      </c>
      <c r="GR443">
        <v>22615394</v>
      </c>
      <c r="GS443">
        <v>24863878</v>
      </c>
      <c r="GT443">
        <v>19026201</v>
      </c>
      <c r="GU443">
        <v>19725374</v>
      </c>
      <c r="GV443">
        <v>20787874</v>
      </c>
      <c r="GW443">
        <v>23119718</v>
      </c>
      <c r="GX443">
        <v>26005122</v>
      </c>
      <c r="GY443">
        <v>24988487</v>
      </c>
      <c r="GZ443">
        <v>19225730</v>
      </c>
      <c r="HA443">
        <v>18504334</v>
      </c>
      <c r="HB443">
        <v>25546851</v>
      </c>
      <c r="HC443">
        <v>15067268</v>
      </c>
      <c r="HD443">
        <v>17425489</v>
      </c>
      <c r="HE443">
        <v>22483528</v>
      </c>
      <c r="HF443">
        <v>15604214</v>
      </c>
      <c r="HG443">
        <v>16679944</v>
      </c>
      <c r="HH443">
        <v>16994067</v>
      </c>
      <c r="HI443">
        <v>16607500</v>
      </c>
      <c r="HJ443">
        <v>16082938</v>
      </c>
      <c r="HK443">
        <v>18181165</v>
      </c>
      <c r="HL443">
        <v>24190449</v>
      </c>
      <c r="HM443">
        <v>24838342</v>
      </c>
      <c r="HN443">
        <v>34005954</v>
      </c>
      <c r="HO443">
        <v>19346699</v>
      </c>
      <c r="HP443">
        <v>24502734</v>
      </c>
      <c r="HQ443">
        <v>26170156</v>
      </c>
      <c r="HR443">
        <v>17138356</v>
      </c>
      <c r="HS443">
        <v>15216005</v>
      </c>
      <c r="HT443">
        <v>23702051</v>
      </c>
      <c r="HU443">
        <v>22486172</v>
      </c>
      <c r="HV443">
        <v>20233071</v>
      </c>
      <c r="HW443">
        <v>31297680</v>
      </c>
      <c r="HX443">
        <v>18832115</v>
      </c>
      <c r="HY443">
        <v>17395693</v>
      </c>
      <c r="HZ443">
        <v>27933081</v>
      </c>
      <c r="IA443">
        <v>18780504</v>
      </c>
      <c r="IB443">
        <v>18766661</v>
      </c>
      <c r="IC443">
        <v>20270680</v>
      </c>
      <c r="ID443">
        <v>15021592</v>
      </c>
      <c r="IE443">
        <v>19428149</v>
      </c>
      <c r="IF443">
        <v>19071233</v>
      </c>
      <c r="IG443">
        <v>17451767</v>
      </c>
      <c r="IH443">
        <v>29577966</v>
      </c>
      <c r="II443">
        <v>31509935</v>
      </c>
      <c r="IJ443">
        <v>23686068</v>
      </c>
      <c r="IK443">
        <v>26232686</v>
      </c>
      <c r="IL443">
        <v>44743115</v>
      </c>
      <c r="IM443">
        <v>20320487</v>
      </c>
      <c r="IN443">
        <v>21356568</v>
      </c>
      <c r="IO443">
        <v>26888044</v>
      </c>
      <c r="IP443">
        <v>19265648</v>
      </c>
      <c r="IQ443">
        <v>18935261</v>
      </c>
      <c r="IR443">
        <v>19607540</v>
      </c>
      <c r="IS443">
        <v>18769373</v>
      </c>
      <c r="IT443">
        <v>22112284</v>
      </c>
      <c r="IU443">
        <v>26494777</v>
      </c>
      <c r="IV443">
        <v>16666666</v>
      </c>
      <c r="IW443">
        <v>15597646</v>
      </c>
      <c r="IX443">
        <v>33136650</v>
      </c>
      <c r="IY443">
        <v>25554444</v>
      </c>
      <c r="IZ443">
        <v>24268614</v>
      </c>
      <c r="JA443">
        <v>21766942</v>
      </c>
      <c r="JB443">
        <v>14858917</v>
      </c>
      <c r="JC443">
        <v>14022226</v>
      </c>
      <c r="JD443">
        <v>21101857</v>
      </c>
      <c r="JE443">
        <v>15154941</v>
      </c>
      <c r="JF443">
        <v>16587663</v>
      </c>
      <c r="JG443">
        <v>21257326</v>
      </c>
      <c r="JH443">
        <v>18706886</v>
      </c>
      <c r="JI443">
        <v>21068537</v>
      </c>
      <c r="JJ443">
        <v>22119550</v>
      </c>
      <c r="JK443">
        <v>17659162</v>
      </c>
      <c r="JL443">
        <v>20067982</v>
      </c>
      <c r="JM443">
        <v>19920417</v>
      </c>
      <c r="JN443">
        <v>16086216</v>
      </c>
      <c r="JO443">
        <v>16956982</v>
      </c>
      <c r="JP443">
        <v>18888621</v>
      </c>
      <c r="JQ443">
        <v>24236739</v>
      </c>
    </row>
    <row r="444" spans="1:277" x14ac:dyDescent="0.25">
      <c r="A444" s="1" t="s">
        <v>223</v>
      </c>
      <c r="B444" t="s">
        <v>1157</v>
      </c>
      <c r="C444" t="s">
        <v>1199</v>
      </c>
      <c r="D444" s="2">
        <f>_xll.BDH(A444, "volume", B444, C444, "Direction", "H", "Period", "M","cols=274;rows=2")</f>
        <v>36556</v>
      </c>
      <c r="E444" s="2">
        <v>36585</v>
      </c>
      <c r="F444" s="2">
        <v>36616</v>
      </c>
      <c r="G444" s="2">
        <v>36644</v>
      </c>
      <c r="H444" s="2">
        <v>36677</v>
      </c>
      <c r="I444" s="2">
        <v>36707</v>
      </c>
      <c r="J444" s="2">
        <v>36738</v>
      </c>
      <c r="K444" s="2">
        <v>36769</v>
      </c>
      <c r="L444" s="2">
        <v>36798</v>
      </c>
      <c r="M444" s="2">
        <v>36830</v>
      </c>
      <c r="N444" s="2">
        <v>36860</v>
      </c>
      <c r="O444" s="2">
        <v>36889</v>
      </c>
      <c r="P444" s="2">
        <v>36922</v>
      </c>
      <c r="Q444" s="2">
        <v>36950</v>
      </c>
      <c r="R444" s="2">
        <v>36980</v>
      </c>
      <c r="S444" s="2">
        <v>37011</v>
      </c>
      <c r="T444" s="2">
        <v>37042</v>
      </c>
      <c r="U444" s="2">
        <v>37071</v>
      </c>
      <c r="V444" s="2">
        <v>37103</v>
      </c>
      <c r="W444" s="2">
        <v>37134</v>
      </c>
      <c r="X444" s="2">
        <v>37162</v>
      </c>
      <c r="Y444" s="2">
        <v>37195</v>
      </c>
      <c r="Z444" s="2">
        <v>37225</v>
      </c>
      <c r="AA444" s="2">
        <v>37256</v>
      </c>
      <c r="AB444" s="2">
        <v>37287</v>
      </c>
      <c r="AC444" s="2">
        <v>37315</v>
      </c>
      <c r="AD444" s="2">
        <v>37344</v>
      </c>
      <c r="AE444" s="2">
        <v>37376</v>
      </c>
      <c r="AF444" s="2">
        <v>37407</v>
      </c>
      <c r="AG444" s="2">
        <v>37435</v>
      </c>
      <c r="AH444" s="2">
        <v>37468</v>
      </c>
      <c r="AI444" s="2">
        <v>37498</v>
      </c>
      <c r="AJ444" s="2">
        <v>37529</v>
      </c>
      <c r="AK444" s="2">
        <v>37560</v>
      </c>
      <c r="AL444" s="2">
        <v>37589</v>
      </c>
      <c r="AM444" s="2">
        <v>37621</v>
      </c>
      <c r="AN444" s="2">
        <v>37652</v>
      </c>
      <c r="AO444" s="2">
        <v>37680</v>
      </c>
      <c r="AP444" s="2">
        <v>37711</v>
      </c>
      <c r="AQ444" s="2">
        <v>37741</v>
      </c>
      <c r="AR444" s="2">
        <v>37771</v>
      </c>
      <c r="AS444" s="2">
        <v>37802</v>
      </c>
      <c r="AT444" s="2">
        <v>37833</v>
      </c>
      <c r="AU444" s="2">
        <v>37862</v>
      </c>
      <c r="AV444" s="2">
        <v>37894</v>
      </c>
      <c r="AW444" s="2">
        <v>37925</v>
      </c>
      <c r="AX444" s="2">
        <v>37953</v>
      </c>
      <c r="AY444" s="2">
        <v>37986</v>
      </c>
      <c r="AZ444" s="2">
        <v>38016</v>
      </c>
      <c r="BA444" s="2">
        <v>38044</v>
      </c>
      <c r="BB444" s="2">
        <v>38077</v>
      </c>
      <c r="BC444" s="2">
        <v>38107</v>
      </c>
      <c r="BD444" s="2">
        <v>38138</v>
      </c>
      <c r="BE444" s="2">
        <v>38168</v>
      </c>
      <c r="BF444" s="2">
        <v>38198</v>
      </c>
      <c r="BG444" s="2">
        <v>38230</v>
      </c>
      <c r="BH444" s="2">
        <v>38260</v>
      </c>
      <c r="BI444" s="2">
        <v>38289</v>
      </c>
      <c r="BJ444" s="2">
        <v>38321</v>
      </c>
      <c r="BK444" s="2">
        <v>38352</v>
      </c>
      <c r="BL444" s="2">
        <v>38383</v>
      </c>
      <c r="BM444" s="2">
        <v>38411</v>
      </c>
      <c r="BN444" s="2">
        <v>38442</v>
      </c>
      <c r="BO444" s="2">
        <v>38471</v>
      </c>
      <c r="BP444" s="2">
        <v>38503</v>
      </c>
      <c r="BQ444" s="2">
        <v>38533</v>
      </c>
      <c r="BR444" s="2">
        <v>38562</v>
      </c>
      <c r="BS444" s="2">
        <v>38595</v>
      </c>
      <c r="BT444" s="2">
        <v>38625</v>
      </c>
      <c r="BU444" s="2">
        <v>38656</v>
      </c>
      <c r="BV444" s="2">
        <v>38686</v>
      </c>
      <c r="BW444" s="2">
        <v>38716</v>
      </c>
      <c r="BX444" s="2">
        <v>38748</v>
      </c>
      <c r="BY444" s="2">
        <v>38776</v>
      </c>
      <c r="BZ444" s="2">
        <v>38807</v>
      </c>
      <c r="CA444" s="2">
        <v>38835</v>
      </c>
      <c r="CB444" s="2">
        <v>38868</v>
      </c>
      <c r="CC444" s="2">
        <v>38898</v>
      </c>
      <c r="CD444" s="2">
        <v>38929</v>
      </c>
      <c r="CE444" s="2">
        <v>38960</v>
      </c>
      <c r="CF444" s="2">
        <v>38989</v>
      </c>
      <c r="CG444" s="2">
        <v>39021</v>
      </c>
      <c r="CH444" s="2">
        <v>39051</v>
      </c>
      <c r="CI444" s="2">
        <v>39080</v>
      </c>
      <c r="CJ444" s="2">
        <v>39113</v>
      </c>
      <c r="CK444" s="2">
        <v>39141</v>
      </c>
      <c r="CL444" s="2">
        <v>39171</v>
      </c>
      <c r="CM444" s="2">
        <v>39202</v>
      </c>
      <c r="CN444" s="2">
        <v>39233</v>
      </c>
      <c r="CO444" s="2">
        <v>39262</v>
      </c>
      <c r="CP444" s="2">
        <v>39294</v>
      </c>
      <c r="CQ444" s="2">
        <v>39325</v>
      </c>
      <c r="CR444" s="2">
        <v>39353</v>
      </c>
      <c r="CS444" s="2">
        <v>39386</v>
      </c>
      <c r="CT444" s="2">
        <v>39416</v>
      </c>
      <c r="CU444" s="2">
        <v>39447</v>
      </c>
      <c r="CV444" s="2">
        <v>39478</v>
      </c>
      <c r="CW444" s="2">
        <v>39507</v>
      </c>
      <c r="CX444" s="2">
        <v>39538</v>
      </c>
      <c r="CY444" s="2">
        <v>39568</v>
      </c>
      <c r="CZ444" s="2">
        <v>39598</v>
      </c>
      <c r="DA444" s="2">
        <v>39629</v>
      </c>
      <c r="DB444" s="2">
        <v>39660</v>
      </c>
      <c r="DC444" s="2">
        <v>39689</v>
      </c>
      <c r="DD444" s="2">
        <v>39721</v>
      </c>
      <c r="DE444" s="2">
        <v>39752</v>
      </c>
      <c r="DF444" s="2">
        <v>39780</v>
      </c>
      <c r="DG444" s="2">
        <v>39813</v>
      </c>
      <c r="DH444" s="2">
        <v>39843</v>
      </c>
      <c r="DI444" s="2">
        <v>39871</v>
      </c>
      <c r="DJ444" s="2">
        <v>39903</v>
      </c>
      <c r="DK444" s="2">
        <v>39933</v>
      </c>
      <c r="DL444" s="2">
        <v>39962</v>
      </c>
      <c r="DM444" s="2">
        <v>39994</v>
      </c>
      <c r="DN444" s="2">
        <v>40025</v>
      </c>
      <c r="DO444" s="2">
        <v>40056</v>
      </c>
      <c r="DP444" s="2">
        <v>40086</v>
      </c>
      <c r="DQ444" s="2">
        <v>40116</v>
      </c>
      <c r="DR444" s="2">
        <v>40147</v>
      </c>
      <c r="DS444" s="2">
        <v>40178</v>
      </c>
      <c r="DT444" s="2">
        <v>40207</v>
      </c>
      <c r="DU444" s="2">
        <v>40235</v>
      </c>
      <c r="DV444" s="2">
        <v>40268</v>
      </c>
      <c r="DW444" s="2">
        <v>40298</v>
      </c>
      <c r="DX444" s="2">
        <v>40329</v>
      </c>
      <c r="DY444" s="2">
        <v>40359</v>
      </c>
      <c r="DZ444" s="2">
        <v>40389</v>
      </c>
      <c r="EA444" s="2">
        <v>40421</v>
      </c>
      <c r="EB444" s="2">
        <v>40451</v>
      </c>
      <c r="EC444" s="2">
        <v>40480</v>
      </c>
      <c r="ED444" s="2">
        <v>40512</v>
      </c>
      <c r="EE444" s="2">
        <v>40543</v>
      </c>
      <c r="EF444" s="2">
        <v>40574</v>
      </c>
      <c r="EG444" s="2">
        <v>40602</v>
      </c>
      <c r="EH444" s="2">
        <v>40633</v>
      </c>
      <c r="EI444" s="2">
        <v>40662</v>
      </c>
      <c r="EJ444" s="2">
        <v>40694</v>
      </c>
      <c r="EK444" s="2">
        <v>40724</v>
      </c>
      <c r="EL444" s="2">
        <v>40753</v>
      </c>
      <c r="EM444" s="2">
        <v>40786</v>
      </c>
      <c r="EN444" s="2">
        <v>40816</v>
      </c>
      <c r="EO444" s="2">
        <v>40847</v>
      </c>
      <c r="EP444" s="2">
        <v>40877</v>
      </c>
      <c r="EQ444" s="2">
        <v>40907</v>
      </c>
      <c r="ER444" s="2">
        <v>40939</v>
      </c>
      <c r="ES444" s="2">
        <v>40968</v>
      </c>
      <c r="ET444" s="2">
        <v>40998</v>
      </c>
      <c r="EU444" s="2">
        <v>41029</v>
      </c>
      <c r="EV444" s="2">
        <v>41060</v>
      </c>
      <c r="EW444" s="2">
        <v>41089</v>
      </c>
      <c r="EX444" s="2">
        <v>41121</v>
      </c>
      <c r="EY444" s="2">
        <v>41152</v>
      </c>
      <c r="EZ444" s="2">
        <v>41180</v>
      </c>
      <c r="FA444" s="2">
        <v>41213</v>
      </c>
      <c r="FB444" s="2">
        <v>41243</v>
      </c>
      <c r="FC444" s="2">
        <v>41274</v>
      </c>
      <c r="FD444" s="2">
        <v>41305</v>
      </c>
      <c r="FE444" s="2">
        <v>41333</v>
      </c>
      <c r="FF444" s="2">
        <v>41362</v>
      </c>
      <c r="FG444" s="2">
        <v>41394</v>
      </c>
      <c r="FH444" s="2">
        <v>41425</v>
      </c>
      <c r="FI444" s="2">
        <v>41453</v>
      </c>
      <c r="FJ444" s="2">
        <v>41486</v>
      </c>
      <c r="FK444" s="2">
        <v>41516</v>
      </c>
      <c r="FL444" s="2">
        <v>41547</v>
      </c>
      <c r="FM444" s="2">
        <v>41578</v>
      </c>
      <c r="FN444" s="2">
        <v>41607</v>
      </c>
      <c r="FO444" s="2">
        <v>41639</v>
      </c>
      <c r="FP444" s="2">
        <v>41670</v>
      </c>
      <c r="FQ444" s="2">
        <v>41698</v>
      </c>
      <c r="FR444" s="2">
        <v>41729</v>
      </c>
      <c r="FS444" s="2">
        <v>41759</v>
      </c>
      <c r="FT444" s="2">
        <v>41789</v>
      </c>
      <c r="FU444" s="2">
        <v>41820</v>
      </c>
      <c r="FV444" s="2">
        <v>41851</v>
      </c>
      <c r="FW444" s="2">
        <v>41880</v>
      </c>
      <c r="FX444" s="2">
        <v>41912</v>
      </c>
      <c r="FY444" s="2">
        <v>41943</v>
      </c>
      <c r="FZ444" s="2">
        <v>41971</v>
      </c>
      <c r="GA444" s="2">
        <v>42004</v>
      </c>
      <c r="GB444" s="2">
        <v>42034</v>
      </c>
      <c r="GC444" s="2">
        <v>42062</v>
      </c>
      <c r="GD444" s="2">
        <v>42094</v>
      </c>
      <c r="GE444" s="2">
        <v>42124</v>
      </c>
      <c r="GF444" s="2">
        <v>42153</v>
      </c>
      <c r="GG444" s="2">
        <v>42185</v>
      </c>
      <c r="GH444" s="2">
        <v>42216</v>
      </c>
      <c r="GI444" s="2">
        <v>42247</v>
      </c>
      <c r="GJ444" s="2">
        <v>42277</v>
      </c>
      <c r="GK444" s="2">
        <v>42307</v>
      </c>
      <c r="GL444" s="2">
        <v>42338</v>
      </c>
      <c r="GM444" s="2">
        <v>42369</v>
      </c>
      <c r="GN444" s="2">
        <v>42398</v>
      </c>
      <c r="GO444" s="2">
        <v>42429</v>
      </c>
      <c r="GP444" s="2">
        <v>42460</v>
      </c>
      <c r="GQ444" s="2">
        <v>42489</v>
      </c>
      <c r="GR444" s="2">
        <v>42521</v>
      </c>
      <c r="GS444" s="2">
        <v>42551</v>
      </c>
      <c r="GT444" s="2">
        <v>42580</v>
      </c>
      <c r="GU444" s="2">
        <v>42613</v>
      </c>
      <c r="GV444" s="2">
        <v>42643</v>
      </c>
      <c r="GW444" s="2">
        <v>42674</v>
      </c>
      <c r="GX444" s="2">
        <v>42704</v>
      </c>
      <c r="GY444" s="2">
        <v>42734</v>
      </c>
      <c r="GZ444" s="2">
        <v>42766</v>
      </c>
      <c r="HA444" s="2">
        <v>42794</v>
      </c>
      <c r="HB444" s="2">
        <v>42825</v>
      </c>
      <c r="HC444" s="2">
        <v>42853</v>
      </c>
      <c r="HD444" s="2">
        <v>42886</v>
      </c>
      <c r="HE444" s="2">
        <v>42916</v>
      </c>
      <c r="HF444" s="2">
        <v>42947</v>
      </c>
      <c r="HG444" s="2">
        <v>42978</v>
      </c>
      <c r="HH444" s="2">
        <v>43007</v>
      </c>
      <c r="HI444" s="2">
        <v>43039</v>
      </c>
      <c r="HJ444" s="2">
        <v>43069</v>
      </c>
      <c r="HK444" s="2">
        <v>43098</v>
      </c>
      <c r="HL444" s="2">
        <v>43131</v>
      </c>
      <c r="HM444" s="2">
        <v>43159</v>
      </c>
      <c r="HN444" s="2">
        <v>43189</v>
      </c>
      <c r="HO444" s="2">
        <v>43220</v>
      </c>
      <c r="HP444" s="2">
        <v>43251</v>
      </c>
      <c r="HQ444" s="2">
        <v>43280</v>
      </c>
      <c r="HR444" s="2">
        <v>43312</v>
      </c>
      <c r="HS444" s="2">
        <v>43343</v>
      </c>
      <c r="HT444" s="2">
        <v>43371</v>
      </c>
      <c r="HU444" s="2">
        <v>43404</v>
      </c>
      <c r="HV444" s="2">
        <v>43434</v>
      </c>
      <c r="HW444" s="2">
        <v>43465</v>
      </c>
      <c r="HX444" s="2">
        <v>43496</v>
      </c>
      <c r="HY444" s="2">
        <v>43524</v>
      </c>
      <c r="HZ444" s="2">
        <v>43553</v>
      </c>
      <c r="IA444" s="2">
        <v>43585</v>
      </c>
      <c r="IB444" s="2">
        <v>43616</v>
      </c>
      <c r="IC444" s="2">
        <v>43644</v>
      </c>
      <c r="ID444" s="2">
        <v>43677</v>
      </c>
      <c r="IE444" s="2">
        <v>43707</v>
      </c>
      <c r="IF444" s="2">
        <v>43738</v>
      </c>
      <c r="IG444" s="2">
        <v>43769</v>
      </c>
      <c r="IH444" s="2">
        <v>43798</v>
      </c>
      <c r="II444" s="2">
        <v>43830</v>
      </c>
      <c r="IJ444" s="2">
        <v>43861</v>
      </c>
      <c r="IK444" s="2">
        <v>43889</v>
      </c>
      <c r="IL444" s="2">
        <v>43921</v>
      </c>
      <c r="IM444" s="2">
        <v>43951</v>
      </c>
      <c r="IN444" s="2">
        <v>43980</v>
      </c>
      <c r="IO444" s="2">
        <v>44012</v>
      </c>
      <c r="IP444" s="2">
        <v>44043</v>
      </c>
      <c r="IQ444" s="2">
        <v>44074</v>
      </c>
      <c r="IR444" s="2">
        <v>44104</v>
      </c>
      <c r="IS444" s="2">
        <v>44134</v>
      </c>
      <c r="IT444" s="2">
        <v>44165</v>
      </c>
      <c r="IU444" s="2">
        <v>44196</v>
      </c>
      <c r="IV444" s="2">
        <v>44225</v>
      </c>
      <c r="IW444" s="2">
        <v>44253</v>
      </c>
      <c r="IX444" s="2">
        <v>44286</v>
      </c>
      <c r="IY444" s="2">
        <v>44316</v>
      </c>
      <c r="IZ444" s="2">
        <v>44347</v>
      </c>
      <c r="JA444" s="2">
        <v>44377</v>
      </c>
      <c r="JB444" s="2">
        <v>44407</v>
      </c>
      <c r="JC444" s="2">
        <v>44439</v>
      </c>
      <c r="JD444" s="2">
        <v>44469</v>
      </c>
      <c r="JE444" s="2">
        <v>44498</v>
      </c>
      <c r="JF444" s="2">
        <v>44530</v>
      </c>
      <c r="JG444" s="2">
        <v>44561</v>
      </c>
      <c r="JH444" s="2">
        <v>44592</v>
      </c>
      <c r="JI444" s="2">
        <v>44620</v>
      </c>
      <c r="JJ444" s="2">
        <v>44651</v>
      </c>
      <c r="JK444" s="2">
        <v>44680</v>
      </c>
      <c r="JL444" s="2">
        <v>44712</v>
      </c>
      <c r="JM444" s="2">
        <v>44742</v>
      </c>
      <c r="JN444" s="2">
        <v>44771</v>
      </c>
      <c r="JO444" s="2">
        <v>44804</v>
      </c>
      <c r="JP444" s="2">
        <v>44834</v>
      </c>
      <c r="JQ444" s="2">
        <v>44865</v>
      </c>
    </row>
    <row r="445" spans="1:277" x14ac:dyDescent="0.25">
      <c r="A445" s="4"/>
      <c r="D445" s="3">
        <v>12230200</v>
      </c>
      <c r="E445">
        <v>10965200</v>
      </c>
      <c r="F445">
        <v>15794600</v>
      </c>
      <c r="G445">
        <v>11229800</v>
      </c>
      <c r="H445">
        <v>12629400</v>
      </c>
      <c r="I445">
        <v>12194600</v>
      </c>
      <c r="J445">
        <v>12602600</v>
      </c>
      <c r="K445">
        <v>8744800</v>
      </c>
      <c r="L445">
        <v>9678400</v>
      </c>
      <c r="M445">
        <v>11373200</v>
      </c>
      <c r="N445">
        <v>13247800</v>
      </c>
      <c r="O445">
        <v>18325600</v>
      </c>
      <c r="P445">
        <v>15053800</v>
      </c>
      <c r="Q445">
        <v>11963000</v>
      </c>
      <c r="R445">
        <v>13663400</v>
      </c>
      <c r="S445">
        <v>15283600</v>
      </c>
      <c r="T445">
        <v>13554400</v>
      </c>
      <c r="U445">
        <v>10792400</v>
      </c>
      <c r="V445">
        <v>12066200</v>
      </c>
      <c r="W445">
        <v>9432800</v>
      </c>
      <c r="X445">
        <v>18462600</v>
      </c>
      <c r="Y445">
        <v>18894200</v>
      </c>
      <c r="Z445">
        <v>14551800</v>
      </c>
      <c r="AA445">
        <v>14483800</v>
      </c>
      <c r="AB445">
        <v>19617400</v>
      </c>
      <c r="AC445">
        <v>16163200</v>
      </c>
      <c r="AD445">
        <v>15678600</v>
      </c>
      <c r="AE445">
        <v>12724800</v>
      </c>
      <c r="AF445">
        <v>14892200</v>
      </c>
      <c r="AG445">
        <v>15747600</v>
      </c>
      <c r="AH445">
        <v>26872200</v>
      </c>
      <c r="AI445">
        <v>33585400</v>
      </c>
      <c r="AJ445">
        <v>18148800</v>
      </c>
      <c r="AK445">
        <v>30628800</v>
      </c>
      <c r="AL445">
        <v>17007200</v>
      </c>
      <c r="AM445">
        <v>19507000</v>
      </c>
      <c r="AN445">
        <v>21720200</v>
      </c>
      <c r="AO445">
        <v>15748000</v>
      </c>
      <c r="AP445">
        <v>21394400</v>
      </c>
      <c r="AQ445">
        <v>29597800</v>
      </c>
      <c r="AR445">
        <v>29953400</v>
      </c>
      <c r="AS445">
        <v>22389500</v>
      </c>
      <c r="AT445">
        <v>25424900</v>
      </c>
      <c r="AU445">
        <v>17636900</v>
      </c>
      <c r="AV445">
        <v>14915200</v>
      </c>
      <c r="AW445">
        <v>16341100</v>
      </c>
      <c r="AX445">
        <v>12573500</v>
      </c>
      <c r="AY445">
        <v>15512300</v>
      </c>
      <c r="AZ445">
        <v>16184800</v>
      </c>
      <c r="BA445">
        <v>15927300</v>
      </c>
      <c r="BB445">
        <v>19170700</v>
      </c>
      <c r="BC445">
        <v>18245900</v>
      </c>
      <c r="BD445">
        <v>14416600</v>
      </c>
      <c r="BE445">
        <v>10965200</v>
      </c>
      <c r="BF445">
        <v>13039500</v>
      </c>
      <c r="BG445">
        <v>11946700</v>
      </c>
      <c r="BH445">
        <v>12706900</v>
      </c>
      <c r="BI445">
        <v>14936600</v>
      </c>
      <c r="BJ445">
        <v>13300900</v>
      </c>
      <c r="BK445">
        <v>11780300</v>
      </c>
      <c r="BL445">
        <v>13275100</v>
      </c>
      <c r="BM445">
        <v>19659900</v>
      </c>
      <c r="BN445">
        <v>19449100</v>
      </c>
      <c r="BO445">
        <v>15733700</v>
      </c>
      <c r="BP445">
        <v>11882400</v>
      </c>
      <c r="BQ445">
        <v>10349500</v>
      </c>
      <c r="BR445">
        <v>12630000</v>
      </c>
      <c r="BS445">
        <v>11850000</v>
      </c>
      <c r="BT445">
        <v>15684600</v>
      </c>
      <c r="BU445">
        <v>17085800</v>
      </c>
      <c r="BV445">
        <v>10546800</v>
      </c>
      <c r="BW445">
        <v>14490300</v>
      </c>
      <c r="BX445">
        <v>11876600</v>
      </c>
      <c r="BY445">
        <v>10991900</v>
      </c>
      <c r="BZ445">
        <v>15711800</v>
      </c>
      <c r="CA445">
        <v>9123600</v>
      </c>
      <c r="CB445">
        <v>11204300</v>
      </c>
      <c r="CC445">
        <v>17435000</v>
      </c>
      <c r="CD445">
        <v>14902700</v>
      </c>
      <c r="CE445">
        <v>12466700</v>
      </c>
      <c r="CF445">
        <v>14753600</v>
      </c>
      <c r="CG445">
        <v>12085900</v>
      </c>
      <c r="CH445">
        <v>8836600</v>
      </c>
      <c r="CI445">
        <v>9391100</v>
      </c>
      <c r="CJ445">
        <v>12017000</v>
      </c>
      <c r="CK445">
        <v>10107900</v>
      </c>
      <c r="CL445">
        <v>16788100</v>
      </c>
      <c r="CM445">
        <v>10214700</v>
      </c>
      <c r="CN445">
        <v>17173500</v>
      </c>
      <c r="CO445">
        <v>16970500</v>
      </c>
      <c r="CP445">
        <v>16024900</v>
      </c>
      <c r="CQ445">
        <v>18179000</v>
      </c>
      <c r="CR445">
        <v>12204000</v>
      </c>
      <c r="CS445">
        <v>11525100</v>
      </c>
      <c r="CT445">
        <v>11280000</v>
      </c>
      <c r="CU445">
        <v>11580900</v>
      </c>
      <c r="CV445">
        <v>16057900</v>
      </c>
      <c r="CW445">
        <v>12266700</v>
      </c>
      <c r="CX445">
        <v>14894400</v>
      </c>
      <c r="CY445">
        <v>11540400</v>
      </c>
      <c r="CZ445">
        <v>7944100</v>
      </c>
      <c r="DA445">
        <v>8815700</v>
      </c>
      <c r="DB445">
        <v>14079400</v>
      </c>
      <c r="DC445">
        <v>8330000</v>
      </c>
      <c r="DD445">
        <v>13017300</v>
      </c>
      <c r="DE445">
        <v>22114000</v>
      </c>
      <c r="DF445">
        <v>29868500</v>
      </c>
      <c r="DG445">
        <v>15091200</v>
      </c>
      <c r="DH445">
        <v>16302600</v>
      </c>
      <c r="DI445">
        <v>14768900</v>
      </c>
      <c r="DJ445">
        <v>18228600</v>
      </c>
      <c r="DK445">
        <v>13992400</v>
      </c>
      <c r="DL445">
        <v>12599900</v>
      </c>
      <c r="DM445">
        <v>16188400</v>
      </c>
      <c r="DN445">
        <v>12671900</v>
      </c>
      <c r="DO445">
        <v>11424300</v>
      </c>
      <c r="DP445">
        <v>27459100</v>
      </c>
      <c r="DQ445">
        <v>12487300</v>
      </c>
      <c r="DR445">
        <v>8860400</v>
      </c>
      <c r="DS445">
        <v>8408700</v>
      </c>
      <c r="DT445">
        <v>10159200</v>
      </c>
      <c r="DU445">
        <v>14942000</v>
      </c>
      <c r="DV445">
        <v>16271200</v>
      </c>
      <c r="DW445">
        <v>15347500</v>
      </c>
      <c r="DX445">
        <v>21044100</v>
      </c>
      <c r="DY445">
        <v>18956500</v>
      </c>
      <c r="DZ445">
        <v>15327300</v>
      </c>
      <c r="EA445">
        <v>10835400</v>
      </c>
      <c r="EB445">
        <v>8790996</v>
      </c>
      <c r="EC445">
        <v>9266643</v>
      </c>
      <c r="ED445">
        <v>10672571</v>
      </c>
      <c r="EE445">
        <v>11319928</v>
      </c>
      <c r="EF445">
        <v>8694941</v>
      </c>
      <c r="EG445">
        <v>10487312</v>
      </c>
      <c r="EH445">
        <v>13280300</v>
      </c>
      <c r="EI445">
        <v>7568953</v>
      </c>
      <c r="EJ445">
        <v>9186318</v>
      </c>
      <c r="EK445">
        <v>12355506</v>
      </c>
      <c r="EL445">
        <v>17522962</v>
      </c>
      <c r="EM445">
        <v>31087217</v>
      </c>
      <c r="EN445">
        <v>16552510</v>
      </c>
      <c r="EO445">
        <v>16009716</v>
      </c>
      <c r="EP445">
        <v>19785035</v>
      </c>
      <c r="EQ445">
        <v>19915788</v>
      </c>
      <c r="ER445">
        <v>8988657</v>
      </c>
      <c r="ES445">
        <v>8457548</v>
      </c>
      <c r="ET445">
        <v>11158996</v>
      </c>
      <c r="EU445">
        <v>8418032</v>
      </c>
      <c r="EV445">
        <v>10923036</v>
      </c>
      <c r="EW445">
        <v>11701212</v>
      </c>
      <c r="EX445">
        <v>9016181</v>
      </c>
      <c r="EY445">
        <v>7846113</v>
      </c>
      <c r="EZ445">
        <v>9879855</v>
      </c>
      <c r="FA445">
        <v>8773230</v>
      </c>
      <c r="FB445">
        <v>7245104</v>
      </c>
      <c r="FC445">
        <v>6713537</v>
      </c>
      <c r="FD445">
        <v>5431968</v>
      </c>
      <c r="FE445">
        <v>6450212</v>
      </c>
      <c r="FF445">
        <v>5878701</v>
      </c>
      <c r="FG445">
        <v>5941906</v>
      </c>
      <c r="FH445">
        <v>7168408</v>
      </c>
      <c r="FI445">
        <v>9015623</v>
      </c>
      <c r="FJ445">
        <v>7754417</v>
      </c>
      <c r="FK445">
        <v>6383264</v>
      </c>
      <c r="FL445">
        <v>6435945</v>
      </c>
      <c r="FM445">
        <v>7294845</v>
      </c>
      <c r="FN445">
        <v>5756621</v>
      </c>
      <c r="FO445">
        <v>6706706</v>
      </c>
      <c r="FP445">
        <v>6573263</v>
      </c>
      <c r="FQ445">
        <v>6411806</v>
      </c>
      <c r="FR445">
        <v>8100336</v>
      </c>
      <c r="FS445">
        <v>6046210</v>
      </c>
      <c r="FT445">
        <v>5513948</v>
      </c>
      <c r="FU445">
        <v>5410463</v>
      </c>
      <c r="FV445">
        <v>5310017</v>
      </c>
      <c r="FW445">
        <v>4386908</v>
      </c>
      <c r="FX445">
        <v>4578055</v>
      </c>
      <c r="FY445">
        <v>8169791</v>
      </c>
      <c r="FZ445">
        <v>4714557</v>
      </c>
      <c r="GA445">
        <v>9194813</v>
      </c>
      <c r="GB445">
        <v>8372476</v>
      </c>
      <c r="GC445">
        <v>6661805</v>
      </c>
      <c r="GD445">
        <v>8362433</v>
      </c>
      <c r="GE445">
        <v>6385678</v>
      </c>
      <c r="GF445">
        <v>7022981</v>
      </c>
      <c r="GG445">
        <v>6928996</v>
      </c>
      <c r="GH445">
        <v>6594434</v>
      </c>
      <c r="GI445">
        <v>6884536</v>
      </c>
      <c r="GJ445">
        <v>10476391</v>
      </c>
      <c r="GK445">
        <v>9907270</v>
      </c>
      <c r="GL445">
        <v>7040686</v>
      </c>
      <c r="GM445">
        <v>5261795</v>
      </c>
      <c r="GN445">
        <v>6742694</v>
      </c>
      <c r="GO445">
        <v>8099344</v>
      </c>
      <c r="GP445">
        <v>7920285</v>
      </c>
      <c r="GQ445">
        <v>5639742</v>
      </c>
      <c r="GR445">
        <v>7171220</v>
      </c>
      <c r="GS445">
        <v>6903469</v>
      </c>
      <c r="GT445">
        <v>4858458</v>
      </c>
      <c r="GU445">
        <v>5643105</v>
      </c>
      <c r="GV445">
        <v>5910676</v>
      </c>
      <c r="GW445">
        <v>5006085</v>
      </c>
      <c r="GX445">
        <v>6332658</v>
      </c>
      <c r="GY445">
        <v>7034468</v>
      </c>
      <c r="GZ445">
        <v>5426911</v>
      </c>
      <c r="HA445">
        <v>5677813</v>
      </c>
      <c r="HB445">
        <v>7055706</v>
      </c>
      <c r="HC445">
        <v>4997403</v>
      </c>
      <c r="HD445">
        <v>6958349</v>
      </c>
      <c r="HE445">
        <v>6045976</v>
      </c>
      <c r="HF445">
        <v>4704059</v>
      </c>
      <c r="HG445">
        <v>5278868</v>
      </c>
      <c r="HH445">
        <v>6218559</v>
      </c>
      <c r="HI445">
        <v>5888777</v>
      </c>
      <c r="HJ445">
        <v>6397805</v>
      </c>
      <c r="HK445">
        <v>6873960</v>
      </c>
      <c r="HL445">
        <v>7341240</v>
      </c>
      <c r="HM445">
        <v>8608560</v>
      </c>
      <c r="HN445">
        <v>8475736</v>
      </c>
      <c r="HO445">
        <v>8629223</v>
      </c>
      <c r="HP445">
        <v>7114057</v>
      </c>
      <c r="HQ445">
        <v>8034493</v>
      </c>
      <c r="HR445">
        <v>5651309</v>
      </c>
      <c r="HS445">
        <v>5814902</v>
      </c>
      <c r="HT445">
        <v>5601375</v>
      </c>
      <c r="HU445">
        <v>9038325</v>
      </c>
      <c r="HV445">
        <v>6895057</v>
      </c>
      <c r="HW445">
        <v>7874481</v>
      </c>
      <c r="HX445">
        <v>6452406</v>
      </c>
      <c r="HY445">
        <v>5548877</v>
      </c>
      <c r="HZ445">
        <v>5974588</v>
      </c>
      <c r="IA445">
        <v>5125152</v>
      </c>
      <c r="IB445">
        <v>5466507</v>
      </c>
      <c r="IC445">
        <v>9241345</v>
      </c>
      <c r="ID445">
        <v>5349372</v>
      </c>
      <c r="IE445">
        <v>6862698</v>
      </c>
      <c r="IF445">
        <v>6889361</v>
      </c>
      <c r="IG445">
        <v>7314768</v>
      </c>
      <c r="IH445">
        <v>7109455</v>
      </c>
      <c r="II445">
        <v>7965622</v>
      </c>
      <c r="IJ445">
        <v>8785577</v>
      </c>
      <c r="IK445">
        <v>8567661</v>
      </c>
      <c r="IL445">
        <v>16760463</v>
      </c>
      <c r="IM445">
        <v>10511266</v>
      </c>
      <c r="IN445">
        <v>12910779</v>
      </c>
      <c r="IO445">
        <v>36449132</v>
      </c>
      <c r="IP445">
        <v>8569091</v>
      </c>
      <c r="IQ445">
        <v>5966076</v>
      </c>
      <c r="IR445">
        <v>8356503</v>
      </c>
      <c r="IS445">
        <v>7100971</v>
      </c>
      <c r="IT445">
        <v>7043926</v>
      </c>
      <c r="IU445">
        <v>6973491</v>
      </c>
      <c r="IV445">
        <v>5995469</v>
      </c>
      <c r="IW445">
        <v>5653878</v>
      </c>
      <c r="IX445">
        <v>9023245</v>
      </c>
      <c r="IY445">
        <v>5748506</v>
      </c>
      <c r="IZ445">
        <v>8921922</v>
      </c>
      <c r="JA445">
        <v>9423751</v>
      </c>
      <c r="JB445">
        <v>6968616</v>
      </c>
      <c r="JC445">
        <v>5344308</v>
      </c>
      <c r="JD445">
        <v>7119414</v>
      </c>
      <c r="JE445">
        <v>7892935</v>
      </c>
      <c r="JF445">
        <v>6198813</v>
      </c>
      <c r="JG445">
        <v>7479503</v>
      </c>
      <c r="JH445">
        <v>10504547</v>
      </c>
      <c r="JI445">
        <v>8440672</v>
      </c>
      <c r="JJ445">
        <v>14047896</v>
      </c>
      <c r="JK445">
        <v>8358243</v>
      </c>
      <c r="JL445">
        <v>8406865</v>
      </c>
      <c r="JM445">
        <v>9649618</v>
      </c>
      <c r="JN445">
        <v>7557759</v>
      </c>
      <c r="JO445">
        <v>6641365</v>
      </c>
      <c r="JP445">
        <v>8222765</v>
      </c>
      <c r="JQ445">
        <v>9313126</v>
      </c>
    </row>
    <row r="446" spans="1:277" x14ac:dyDescent="0.25">
      <c r="A446" s="1" t="s">
        <v>224</v>
      </c>
      <c r="B446" t="s">
        <v>1157</v>
      </c>
      <c r="C446" t="s">
        <v>1199</v>
      </c>
      <c r="D446" s="2">
        <f>_xll.BDH(A446, "volume", B446, C446, "Direction", "H", "Period", "M","cols=274;rows=2")</f>
        <v>36556</v>
      </c>
      <c r="E446" s="2">
        <v>36585</v>
      </c>
      <c r="F446" s="2">
        <v>36616</v>
      </c>
      <c r="G446" s="2">
        <v>36644</v>
      </c>
      <c r="H446" s="2">
        <v>36677</v>
      </c>
      <c r="I446" s="2">
        <v>36707</v>
      </c>
      <c r="J446" s="2">
        <v>36738</v>
      </c>
      <c r="K446" s="2">
        <v>36769</v>
      </c>
      <c r="L446" s="2">
        <v>36798</v>
      </c>
      <c r="M446" s="2">
        <v>36830</v>
      </c>
      <c r="N446" s="2">
        <v>36860</v>
      </c>
      <c r="O446" s="2">
        <v>36889</v>
      </c>
      <c r="P446" s="2">
        <v>36922</v>
      </c>
      <c r="Q446" s="2">
        <v>36950</v>
      </c>
      <c r="R446" s="2">
        <v>36980</v>
      </c>
      <c r="S446" s="2">
        <v>37011</v>
      </c>
      <c r="T446" s="2">
        <v>37042</v>
      </c>
      <c r="U446" s="2">
        <v>37071</v>
      </c>
      <c r="V446" s="2">
        <v>37103</v>
      </c>
      <c r="W446" s="2">
        <v>37134</v>
      </c>
      <c r="X446" s="2">
        <v>37162</v>
      </c>
      <c r="Y446" s="2">
        <v>37195</v>
      </c>
      <c r="Z446" s="2">
        <v>37225</v>
      </c>
      <c r="AA446" s="2">
        <v>37256</v>
      </c>
      <c r="AB446" s="2">
        <v>37287</v>
      </c>
      <c r="AC446" s="2">
        <v>37315</v>
      </c>
      <c r="AD446" s="2">
        <v>37344</v>
      </c>
      <c r="AE446" s="2">
        <v>37376</v>
      </c>
      <c r="AF446" s="2">
        <v>37407</v>
      </c>
      <c r="AG446" s="2">
        <v>37435</v>
      </c>
      <c r="AH446" s="2">
        <v>37468</v>
      </c>
      <c r="AI446" s="2">
        <v>37498</v>
      </c>
      <c r="AJ446" s="2">
        <v>37529</v>
      </c>
      <c r="AK446" s="2">
        <v>37560</v>
      </c>
      <c r="AL446" s="2">
        <v>37589</v>
      </c>
      <c r="AM446" s="2">
        <v>37621</v>
      </c>
      <c r="AN446" s="2">
        <v>37652</v>
      </c>
      <c r="AO446" s="2">
        <v>37680</v>
      </c>
      <c r="AP446" s="2">
        <v>37711</v>
      </c>
      <c r="AQ446" s="2">
        <v>37741</v>
      </c>
      <c r="AR446" s="2">
        <v>37771</v>
      </c>
      <c r="AS446" s="2">
        <v>37802</v>
      </c>
      <c r="AT446" s="2">
        <v>37833</v>
      </c>
      <c r="AU446" s="2">
        <v>37862</v>
      </c>
      <c r="AV446" s="2">
        <v>37894</v>
      </c>
      <c r="AW446" s="2">
        <v>37925</v>
      </c>
      <c r="AX446" s="2">
        <v>37953</v>
      </c>
      <c r="AY446" s="2">
        <v>37986</v>
      </c>
      <c r="AZ446" s="2">
        <v>38016</v>
      </c>
      <c r="BA446" s="2">
        <v>38044</v>
      </c>
      <c r="BB446" s="2">
        <v>38077</v>
      </c>
      <c r="BC446" s="2">
        <v>38107</v>
      </c>
      <c r="BD446" s="2">
        <v>38138</v>
      </c>
      <c r="BE446" s="2">
        <v>38168</v>
      </c>
      <c r="BF446" s="2">
        <v>38198</v>
      </c>
      <c r="BG446" s="2">
        <v>38230</v>
      </c>
      <c r="BH446" s="2">
        <v>38260</v>
      </c>
      <c r="BI446" s="2">
        <v>38289</v>
      </c>
      <c r="BJ446" s="2">
        <v>38321</v>
      </c>
      <c r="BK446" s="2">
        <v>38352</v>
      </c>
      <c r="BL446" s="2">
        <v>38383</v>
      </c>
      <c r="BM446" s="2">
        <v>38411</v>
      </c>
      <c r="BN446" s="2">
        <v>38442</v>
      </c>
      <c r="BO446" s="2">
        <v>38471</v>
      </c>
      <c r="BP446" s="2">
        <v>38503</v>
      </c>
      <c r="BQ446" s="2">
        <v>38533</v>
      </c>
      <c r="BR446" s="2">
        <v>38562</v>
      </c>
      <c r="BS446" s="2">
        <v>38595</v>
      </c>
      <c r="BT446" s="2">
        <v>38625</v>
      </c>
      <c r="BU446" s="2">
        <v>38656</v>
      </c>
      <c r="BV446" s="2">
        <v>38686</v>
      </c>
      <c r="BW446" s="2">
        <v>38716</v>
      </c>
      <c r="BX446" s="2">
        <v>38748</v>
      </c>
      <c r="BY446" s="2">
        <v>38776</v>
      </c>
      <c r="BZ446" s="2">
        <v>38807</v>
      </c>
      <c r="CA446" s="2">
        <v>38835</v>
      </c>
      <c r="CB446" s="2">
        <v>38868</v>
      </c>
      <c r="CC446" s="2">
        <v>38898</v>
      </c>
      <c r="CD446" s="2">
        <v>38929</v>
      </c>
      <c r="CE446" s="2">
        <v>38960</v>
      </c>
      <c r="CF446" s="2">
        <v>38989</v>
      </c>
      <c r="CG446" s="2">
        <v>39021</v>
      </c>
      <c r="CH446" s="2">
        <v>39051</v>
      </c>
      <c r="CI446" s="2">
        <v>39080</v>
      </c>
      <c r="CJ446" s="2">
        <v>39113</v>
      </c>
      <c r="CK446" s="2">
        <v>39141</v>
      </c>
      <c r="CL446" s="2">
        <v>39171</v>
      </c>
      <c r="CM446" s="2">
        <v>39202</v>
      </c>
      <c r="CN446" s="2">
        <v>39233</v>
      </c>
      <c r="CO446" s="2">
        <v>39262</v>
      </c>
      <c r="CP446" s="2">
        <v>39294</v>
      </c>
      <c r="CQ446" s="2">
        <v>39325</v>
      </c>
      <c r="CR446" s="2">
        <v>39353</v>
      </c>
      <c r="CS446" s="2">
        <v>39386</v>
      </c>
      <c r="CT446" s="2">
        <v>39416</v>
      </c>
      <c r="CU446" s="2">
        <v>39447</v>
      </c>
      <c r="CV446" s="2">
        <v>39478</v>
      </c>
      <c r="CW446" s="2">
        <v>39507</v>
      </c>
      <c r="CX446" s="2">
        <v>39538</v>
      </c>
      <c r="CY446" s="2">
        <v>39568</v>
      </c>
      <c r="CZ446" s="2">
        <v>39598</v>
      </c>
      <c r="DA446" s="2">
        <v>39629</v>
      </c>
      <c r="DB446" s="2">
        <v>39660</v>
      </c>
      <c r="DC446" s="2">
        <v>39689</v>
      </c>
      <c r="DD446" s="2">
        <v>39721</v>
      </c>
      <c r="DE446" s="2">
        <v>39752</v>
      </c>
      <c r="DF446" s="2">
        <v>39780</v>
      </c>
      <c r="DG446" s="2">
        <v>39813</v>
      </c>
      <c r="DH446" s="2">
        <v>39843</v>
      </c>
      <c r="DI446" s="2">
        <v>39871</v>
      </c>
      <c r="DJ446" s="2">
        <v>39903</v>
      </c>
      <c r="DK446" s="2">
        <v>39933</v>
      </c>
      <c r="DL446" s="2">
        <v>39962</v>
      </c>
      <c r="DM446" s="2">
        <v>39994</v>
      </c>
      <c r="DN446" s="2">
        <v>40025</v>
      </c>
      <c r="DO446" s="2">
        <v>40056</v>
      </c>
      <c r="DP446" s="2">
        <v>40086</v>
      </c>
      <c r="DQ446" s="2">
        <v>40116</v>
      </c>
      <c r="DR446" s="2">
        <v>40147</v>
      </c>
      <c r="DS446" s="2">
        <v>40178</v>
      </c>
      <c r="DT446" s="2">
        <v>40207</v>
      </c>
      <c r="DU446" s="2">
        <v>40235</v>
      </c>
      <c r="DV446" s="2">
        <v>40268</v>
      </c>
      <c r="DW446" s="2">
        <v>40298</v>
      </c>
      <c r="DX446" s="2">
        <v>40329</v>
      </c>
      <c r="DY446" s="2">
        <v>40359</v>
      </c>
      <c r="DZ446" s="2">
        <v>40389</v>
      </c>
      <c r="EA446" s="2">
        <v>40421</v>
      </c>
      <c r="EB446" s="2">
        <v>40451</v>
      </c>
      <c r="EC446" s="2">
        <v>40480</v>
      </c>
      <c r="ED446" s="2">
        <v>40512</v>
      </c>
      <c r="EE446" s="2">
        <v>40543</v>
      </c>
      <c r="EF446" s="2">
        <v>40574</v>
      </c>
      <c r="EG446" s="2">
        <v>40602</v>
      </c>
      <c r="EH446" s="2">
        <v>40633</v>
      </c>
      <c r="EI446" s="2">
        <v>40662</v>
      </c>
      <c r="EJ446" s="2">
        <v>40694</v>
      </c>
      <c r="EK446" s="2">
        <v>40724</v>
      </c>
      <c r="EL446" s="2">
        <v>40753</v>
      </c>
      <c r="EM446" s="2">
        <v>40786</v>
      </c>
      <c r="EN446" s="2">
        <v>40816</v>
      </c>
      <c r="EO446" s="2">
        <v>40847</v>
      </c>
      <c r="EP446" s="2">
        <v>40877</v>
      </c>
      <c r="EQ446" s="2">
        <v>40907</v>
      </c>
      <c r="ER446" s="2">
        <v>40939</v>
      </c>
      <c r="ES446" s="2">
        <v>40968</v>
      </c>
      <c r="ET446" s="2">
        <v>40998</v>
      </c>
      <c r="EU446" s="2">
        <v>41029</v>
      </c>
      <c r="EV446" s="2">
        <v>41060</v>
      </c>
      <c r="EW446" s="2">
        <v>41089</v>
      </c>
      <c r="EX446" s="2">
        <v>41121</v>
      </c>
      <c r="EY446" s="2">
        <v>41152</v>
      </c>
      <c r="EZ446" s="2">
        <v>41180</v>
      </c>
      <c r="FA446" s="2">
        <v>41213</v>
      </c>
      <c r="FB446" s="2">
        <v>41243</v>
      </c>
      <c r="FC446" s="2">
        <v>41274</v>
      </c>
      <c r="FD446" s="2">
        <v>41305</v>
      </c>
      <c r="FE446" s="2">
        <v>41333</v>
      </c>
      <c r="FF446" s="2">
        <v>41362</v>
      </c>
      <c r="FG446" s="2">
        <v>41394</v>
      </c>
      <c r="FH446" s="2">
        <v>41425</v>
      </c>
      <c r="FI446" s="2">
        <v>41453</v>
      </c>
      <c r="FJ446" s="2">
        <v>41486</v>
      </c>
      <c r="FK446" s="2">
        <v>41516</v>
      </c>
      <c r="FL446" s="2">
        <v>41547</v>
      </c>
      <c r="FM446" s="2">
        <v>41578</v>
      </c>
      <c r="FN446" s="2">
        <v>41607</v>
      </c>
      <c r="FO446" s="2">
        <v>41639</v>
      </c>
      <c r="FP446" s="2">
        <v>41670</v>
      </c>
      <c r="FQ446" s="2">
        <v>41698</v>
      </c>
      <c r="FR446" s="2">
        <v>41729</v>
      </c>
      <c r="FS446" s="2">
        <v>41759</v>
      </c>
      <c r="FT446" s="2">
        <v>41789</v>
      </c>
      <c r="FU446" s="2">
        <v>41820</v>
      </c>
      <c r="FV446" s="2">
        <v>41851</v>
      </c>
      <c r="FW446" s="2">
        <v>41880</v>
      </c>
      <c r="FX446" s="2">
        <v>41912</v>
      </c>
      <c r="FY446" s="2">
        <v>41943</v>
      </c>
      <c r="FZ446" s="2">
        <v>41971</v>
      </c>
      <c r="GA446" s="2">
        <v>42004</v>
      </c>
      <c r="GB446" s="2">
        <v>42034</v>
      </c>
      <c r="GC446" s="2">
        <v>42062</v>
      </c>
      <c r="GD446" s="2">
        <v>42094</v>
      </c>
      <c r="GE446" s="2">
        <v>42124</v>
      </c>
      <c r="GF446" s="2">
        <v>42153</v>
      </c>
      <c r="GG446" s="2">
        <v>42185</v>
      </c>
      <c r="GH446" s="2">
        <v>42216</v>
      </c>
      <c r="GI446" s="2">
        <v>42247</v>
      </c>
      <c r="GJ446" s="2">
        <v>42277</v>
      </c>
      <c r="GK446" s="2">
        <v>42307</v>
      </c>
      <c r="GL446" s="2">
        <v>42338</v>
      </c>
      <c r="GM446" s="2">
        <v>42369</v>
      </c>
      <c r="GN446" s="2">
        <v>42398</v>
      </c>
      <c r="GO446" s="2">
        <v>42429</v>
      </c>
      <c r="GP446" s="2">
        <v>42460</v>
      </c>
      <c r="GQ446" s="2">
        <v>42489</v>
      </c>
      <c r="GR446" s="2">
        <v>42521</v>
      </c>
      <c r="GS446" s="2">
        <v>42551</v>
      </c>
      <c r="GT446" s="2">
        <v>42580</v>
      </c>
      <c r="GU446" s="2">
        <v>42613</v>
      </c>
      <c r="GV446" s="2">
        <v>42643</v>
      </c>
      <c r="GW446" s="2">
        <v>42674</v>
      </c>
      <c r="GX446" s="2">
        <v>42704</v>
      </c>
      <c r="GY446" s="2">
        <v>42734</v>
      </c>
      <c r="GZ446" s="2">
        <v>42766</v>
      </c>
      <c r="HA446" s="2">
        <v>42794</v>
      </c>
      <c r="HB446" s="2">
        <v>42825</v>
      </c>
      <c r="HC446" s="2">
        <v>42853</v>
      </c>
      <c r="HD446" s="2">
        <v>42886</v>
      </c>
      <c r="HE446" s="2">
        <v>42916</v>
      </c>
      <c r="HF446" s="2">
        <v>42947</v>
      </c>
      <c r="HG446" s="2">
        <v>42978</v>
      </c>
      <c r="HH446" s="2">
        <v>43007</v>
      </c>
      <c r="HI446" s="2">
        <v>43039</v>
      </c>
      <c r="HJ446" s="2">
        <v>43069</v>
      </c>
      <c r="HK446" s="2">
        <v>43098</v>
      </c>
      <c r="HL446" s="2">
        <v>43131</v>
      </c>
      <c r="HM446" s="2">
        <v>43159</v>
      </c>
      <c r="HN446" s="2">
        <v>43189</v>
      </c>
      <c r="HO446" s="2">
        <v>43220</v>
      </c>
      <c r="HP446" s="2">
        <v>43251</v>
      </c>
      <c r="HQ446" s="2">
        <v>43280</v>
      </c>
      <c r="HR446" s="2">
        <v>43312</v>
      </c>
      <c r="HS446" s="2">
        <v>43343</v>
      </c>
      <c r="HT446" s="2">
        <v>43371</v>
      </c>
      <c r="HU446" s="2">
        <v>43404</v>
      </c>
      <c r="HV446" s="2">
        <v>43434</v>
      </c>
      <c r="HW446" s="2">
        <v>43465</v>
      </c>
      <c r="HX446" s="2">
        <v>43496</v>
      </c>
      <c r="HY446" s="2">
        <v>43524</v>
      </c>
      <c r="HZ446" s="2">
        <v>43553</v>
      </c>
      <c r="IA446" s="2">
        <v>43585</v>
      </c>
      <c r="IB446" s="2">
        <v>43616</v>
      </c>
      <c r="IC446" s="2">
        <v>43644</v>
      </c>
      <c r="ID446" s="2">
        <v>43677</v>
      </c>
      <c r="IE446" s="2">
        <v>43707</v>
      </c>
      <c r="IF446" s="2">
        <v>43738</v>
      </c>
      <c r="IG446" s="2">
        <v>43769</v>
      </c>
      <c r="IH446" s="2">
        <v>43798</v>
      </c>
      <c r="II446" s="2">
        <v>43830</v>
      </c>
      <c r="IJ446" s="2">
        <v>43861</v>
      </c>
      <c r="IK446" s="2">
        <v>43889</v>
      </c>
      <c r="IL446" s="2">
        <v>43921</v>
      </c>
      <c r="IM446" s="2">
        <v>43951</v>
      </c>
      <c r="IN446" s="2">
        <v>43980</v>
      </c>
      <c r="IO446" s="2">
        <v>44012</v>
      </c>
      <c r="IP446" s="2">
        <v>44043</v>
      </c>
      <c r="IQ446" s="2">
        <v>44074</v>
      </c>
      <c r="IR446" s="2">
        <v>44104</v>
      </c>
      <c r="IS446" s="2">
        <v>44134</v>
      </c>
      <c r="IT446" s="2">
        <v>44165</v>
      </c>
      <c r="IU446" s="2">
        <v>44196</v>
      </c>
      <c r="IV446" s="2">
        <v>44225</v>
      </c>
      <c r="IW446" s="2">
        <v>44253</v>
      </c>
      <c r="IX446" s="2">
        <v>44286</v>
      </c>
      <c r="IY446" s="2">
        <v>44316</v>
      </c>
      <c r="IZ446" s="2">
        <v>44347</v>
      </c>
      <c r="JA446" s="2">
        <v>44377</v>
      </c>
      <c r="JB446" s="2">
        <v>44407</v>
      </c>
      <c r="JC446" s="2">
        <v>44439</v>
      </c>
      <c r="JD446" s="2">
        <v>44469</v>
      </c>
      <c r="JE446" s="2">
        <v>44498</v>
      </c>
      <c r="JF446" s="2">
        <v>44530</v>
      </c>
      <c r="JG446" s="2">
        <v>44561</v>
      </c>
      <c r="JH446" s="2">
        <v>44592</v>
      </c>
      <c r="JI446" s="2">
        <v>44620</v>
      </c>
      <c r="JJ446" s="2">
        <v>44651</v>
      </c>
      <c r="JK446" s="2">
        <v>44680</v>
      </c>
      <c r="JL446" s="2">
        <v>44712</v>
      </c>
      <c r="JM446" s="2">
        <v>44742</v>
      </c>
      <c r="JN446" s="2">
        <v>44771</v>
      </c>
      <c r="JO446" s="2">
        <v>44804</v>
      </c>
      <c r="JP446" s="2">
        <v>44834</v>
      </c>
      <c r="JQ446" s="2">
        <v>44865</v>
      </c>
    </row>
    <row r="447" spans="1:277" x14ac:dyDescent="0.25">
      <c r="A447" s="4"/>
      <c r="D447" s="3">
        <v>10105500</v>
      </c>
      <c r="E447">
        <v>13680800</v>
      </c>
      <c r="F447">
        <v>12260500</v>
      </c>
      <c r="G447">
        <v>11857000</v>
      </c>
      <c r="H447">
        <v>10841800</v>
      </c>
      <c r="I447">
        <v>10721300</v>
      </c>
      <c r="J447">
        <v>7416200</v>
      </c>
      <c r="K447">
        <v>13691200</v>
      </c>
      <c r="L447">
        <v>9662300</v>
      </c>
      <c r="M447">
        <v>11825800</v>
      </c>
      <c r="N447">
        <v>11938800</v>
      </c>
      <c r="O447">
        <v>8866500</v>
      </c>
      <c r="P447">
        <v>13637600</v>
      </c>
      <c r="Q447">
        <v>11038700</v>
      </c>
      <c r="R447">
        <v>16404200</v>
      </c>
      <c r="S447">
        <v>11587500</v>
      </c>
      <c r="T447">
        <v>12023500</v>
      </c>
      <c r="U447">
        <v>9942700</v>
      </c>
      <c r="V447">
        <v>10733700</v>
      </c>
      <c r="W447">
        <v>10379900</v>
      </c>
      <c r="X447">
        <v>10588500</v>
      </c>
      <c r="Y447">
        <v>11243500</v>
      </c>
      <c r="Z447">
        <v>10679900</v>
      </c>
      <c r="AA447">
        <v>7768100</v>
      </c>
      <c r="AB447">
        <v>9982400</v>
      </c>
      <c r="AC447">
        <v>7744900</v>
      </c>
      <c r="AD447">
        <v>8187300</v>
      </c>
      <c r="AE447">
        <v>8863700</v>
      </c>
      <c r="AF447">
        <v>10342800</v>
      </c>
      <c r="AG447">
        <v>14369000</v>
      </c>
      <c r="AH447">
        <v>24132200</v>
      </c>
      <c r="AI447">
        <v>16792600</v>
      </c>
      <c r="AJ447">
        <v>18000700</v>
      </c>
      <c r="AK447">
        <v>26280600</v>
      </c>
      <c r="AL447">
        <v>16636900</v>
      </c>
      <c r="AM447">
        <v>12263800</v>
      </c>
      <c r="AN447">
        <v>22729700</v>
      </c>
      <c r="AO447">
        <v>13266300</v>
      </c>
      <c r="AP447">
        <v>15917100</v>
      </c>
      <c r="AQ447">
        <v>14999600</v>
      </c>
      <c r="AR447">
        <v>25127000</v>
      </c>
      <c r="AS447">
        <v>18066400</v>
      </c>
      <c r="AT447">
        <v>17950100</v>
      </c>
      <c r="AU447">
        <v>15795600</v>
      </c>
      <c r="AV447">
        <v>13162500</v>
      </c>
      <c r="AW447">
        <v>13090800</v>
      </c>
      <c r="AX447">
        <v>12459200</v>
      </c>
      <c r="AY447">
        <v>12957100</v>
      </c>
      <c r="AZ447">
        <v>17403800</v>
      </c>
      <c r="BA447">
        <v>16047700</v>
      </c>
      <c r="BB447">
        <v>13814400</v>
      </c>
      <c r="BC447">
        <v>19322100</v>
      </c>
      <c r="BD447">
        <v>32992700</v>
      </c>
      <c r="BE447">
        <v>15764200</v>
      </c>
      <c r="BF447">
        <v>15150000</v>
      </c>
      <c r="BG447">
        <v>12544800</v>
      </c>
      <c r="BH447">
        <v>11869600</v>
      </c>
      <c r="BI447">
        <v>13306400</v>
      </c>
      <c r="BJ447">
        <v>13667700</v>
      </c>
      <c r="BK447">
        <v>16619200</v>
      </c>
      <c r="BL447">
        <v>16887700</v>
      </c>
      <c r="BM447">
        <v>14553300</v>
      </c>
      <c r="BN447">
        <v>21503300</v>
      </c>
      <c r="BO447">
        <v>17400600</v>
      </c>
      <c r="BP447">
        <v>23138700</v>
      </c>
      <c r="BQ447">
        <v>14188100</v>
      </c>
      <c r="BR447">
        <v>13626800</v>
      </c>
      <c r="BS447">
        <v>17005900</v>
      </c>
      <c r="BT447">
        <v>13877200</v>
      </c>
      <c r="BU447">
        <v>20444200</v>
      </c>
      <c r="BV447">
        <v>16075100</v>
      </c>
      <c r="BW447">
        <v>22482200</v>
      </c>
      <c r="BX447">
        <v>17127900</v>
      </c>
      <c r="BY447">
        <v>14894900</v>
      </c>
      <c r="BZ447">
        <v>16115000</v>
      </c>
      <c r="CA447">
        <v>17699900</v>
      </c>
      <c r="CB447">
        <v>26063700</v>
      </c>
      <c r="CC447">
        <v>19286800</v>
      </c>
      <c r="CD447">
        <v>14691900</v>
      </c>
      <c r="CE447">
        <v>18941200</v>
      </c>
      <c r="CF447">
        <v>15047600</v>
      </c>
      <c r="CG447">
        <v>15087100</v>
      </c>
      <c r="CH447">
        <v>15970500</v>
      </c>
      <c r="CI447">
        <v>13811900</v>
      </c>
      <c r="CJ447">
        <v>16150800</v>
      </c>
      <c r="CK447">
        <v>15558100</v>
      </c>
      <c r="CL447">
        <v>19142100</v>
      </c>
      <c r="CM447">
        <v>17749200</v>
      </c>
      <c r="CN447">
        <v>23922800</v>
      </c>
      <c r="CO447">
        <v>35860000</v>
      </c>
      <c r="CP447">
        <v>34798800</v>
      </c>
      <c r="CQ447">
        <v>38127000</v>
      </c>
      <c r="CR447">
        <v>15887200</v>
      </c>
      <c r="CS447">
        <v>16741700</v>
      </c>
      <c r="CT447">
        <v>20355300</v>
      </c>
      <c r="CU447">
        <v>17889700</v>
      </c>
      <c r="CV447">
        <v>24656700</v>
      </c>
      <c r="CW447">
        <v>17195300</v>
      </c>
      <c r="CX447">
        <v>24124100</v>
      </c>
      <c r="CY447">
        <v>15550400</v>
      </c>
      <c r="CZ447">
        <v>14531000</v>
      </c>
      <c r="DA447">
        <v>16765200</v>
      </c>
      <c r="DB447">
        <v>16060500</v>
      </c>
      <c r="DC447">
        <v>14069700</v>
      </c>
      <c r="DD447">
        <v>20280500</v>
      </c>
      <c r="DE447">
        <v>20253600</v>
      </c>
      <c r="DF447">
        <v>16071400</v>
      </c>
      <c r="DG447">
        <v>13018600</v>
      </c>
      <c r="DH447">
        <v>12218300</v>
      </c>
      <c r="DI447">
        <v>14458800</v>
      </c>
      <c r="DJ447">
        <v>19045300</v>
      </c>
      <c r="DK447">
        <v>14555200</v>
      </c>
      <c r="DL447">
        <v>16695600</v>
      </c>
      <c r="DM447">
        <v>14144200</v>
      </c>
      <c r="DN447">
        <v>11454500</v>
      </c>
      <c r="DO447">
        <v>11438100</v>
      </c>
      <c r="DP447">
        <v>14308600</v>
      </c>
      <c r="DQ447">
        <v>14375200</v>
      </c>
      <c r="DR447">
        <v>12490300</v>
      </c>
      <c r="DS447">
        <v>13989600</v>
      </c>
      <c r="DT447">
        <v>13212300</v>
      </c>
      <c r="DU447">
        <v>11300000</v>
      </c>
      <c r="DV447">
        <v>11444100</v>
      </c>
      <c r="DW447">
        <v>9336400</v>
      </c>
      <c r="DX447">
        <v>16614800</v>
      </c>
      <c r="DY447">
        <v>12821700</v>
      </c>
      <c r="DZ447">
        <v>12153100</v>
      </c>
      <c r="EA447">
        <v>16061100</v>
      </c>
      <c r="EB447">
        <v>14333530</v>
      </c>
      <c r="EC447">
        <v>12285417</v>
      </c>
      <c r="ED447">
        <v>12770471</v>
      </c>
      <c r="EE447">
        <v>10548951</v>
      </c>
      <c r="EF447">
        <v>10385621</v>
      </c>
      <c r="EG447">
        <v>10581352</v>
      </c>
      <c r="EH447">
        <v>13333354</v>
      </c>
      <c r="EI447">
        <v>8588554</v>
      </c>
      <c r="EJ447">
        <v>12984007</v>
      </c>
      <c r="EK447">
        <v>12903535</v>
      </c>
      <c r="EL447">
        <v>10004906</v>
      </c>
      <c r="EM447">
        <v>26459118</v>
      </c>
      <c r="EN447">
        <v>18994780</v>
      </c>
      <c r="EO447">
        <v>15226143</v>
      </c>
      <c r="EP447">
        <v>11992872</v>
      </c>
      <c r="EQ447">
        <v>11811075</v>
      </c>
      <c r="ER447">
        <v>12241266</v>
      </c>
      <c r="ES447">
        <v>10358073</v>
      </c>
      <c r="ET447">
        <v>11458250</v>
      </c>
      <c r="EU447">
        <v>9720216</v>
      </c>
      <c r="EV447">
        <v>7853620</v>
      </c>
      <c r="EW447">
        <v>11025115</v>
      </c>
      <c r="EX447">
        <v>7211647</v>
      </c>
      <c r="EY447">
        <v>7789858</v>
      </c>
      <c r="EZ447">
        <v>7996948</v>
      </c>
      <c r="FA447">
        <v>8191129</v>
      </c>
      <c r="FB447">
        <v>10894467</v>
      </c>
      <c r="FC447">
        <v>10509795</v>
      </c>
      <c r="FD447">
        <v>9231838</v>
      </c>
      <c r="FE447">
        <v>6789624</v>
      </c>
      <c r="FF447">
        <v>7316998</v>
      </c>
      <c r="FG447">
        <v>6479951</v>
      </c>
      <c r="FH447">
        <v>8944801</v>
      </c>
      <c r="FI447">
        <v>12859721</v>
      </c>
      <c r="FJ447">
        <v>8942893</v>
      </c>
      <c r="FK447">
        <v>8359745</v>
      </c>
      <c r="FL447">
        <v>10122036</v>
      </c>
      <c r="FM447">
        <v>12028643</v>
      </c>
      <c r="FN447">
        <v>11533300</v>
      </c>
      <c r="FO447">
        <v>11830328</v>
      </c>
      <c r="FP447">
        <v>12383901</v>
      </c>
      <c r="FQ447">
        <v>11491183</v>
      </c>
      <c r="FR447">
        <v>14793588</v>
      </c>
      <c r="FS447">
        <v>12114025</v>
      </c>
      <c r="FT447">
        <v>11051419</v>
      </c>
      <c r="FU447">
        <v>9989918</v>
      </c>
      <c r="FV447">
        <v>9258881</v>
      </c>
      <c r="FW447">
        <v>9039833</v>
      </c>
      <c r="FX447">
        <v>8014654</v>
      </c>
      <c r="FY447">
        <v>14771687</v>
      </c>
      <c r="FZ447">
        <v>10103946</v>
      </c>
      <c r="GA447">
        <v>12866180</v>
      </c>
      <c r="GB447">
        <v>13822496</v>
      </c>
      <c r="GC447">
        <v>13341675</v>
      </c>
      <c r="GD447">
        <v>18417593</v>
      </c>
      <c r="GE447">
        <v>12682681</v>
      </c>
      <c r="GF447">
        <v>13144079</v>
      </c>
      <c r="GG447">
        <v>17842570</v>
      </c>
      <c r="GH447">
        <v>15601923</v>
      </c>
      <c r="GI447">
        <v>18254632</v>
      </c>
      <c r="GJ447">
        <v>17947173</v>
      </c>
      <c r="GK447">
        <v>15892641</v>
      </c>
      <c r="GL447">
        <v>12578263</v>
      </c>
      <c r="GM447">
        <v>13466100</v>
      </c>
      <c r="GN447">
        <v>16896274</v>
      </c>
      <c r="GO447">
        <v>16099612</v>
      </c>
      <c r="GP447">
        <v>14507326</v>
      </c>
      <c r="GQ447">
        <v>12096753</v>
      </c>
      <c r="GR447">
        <v>16259040</v>
      </c>
      <c r="GS447">
        <v>16791930</v>
      </c>
      <c r="GT447">
        <v>11478200</v>
      </c>
      <c r="GU447">
        <v>13809597</v>
      </c>
      <c r="GV447">
        <v>12614489</v>
      </c>
      <c r="GW447">
        <v>11041484</v>
      </c>
      <c r="GX447">
        <v>13546311</v>
      </c>
      <c r="GY447">
        <v>10452875</v>
      </c>
      <c r="GZ447">
        <v>11037084</v>
      </c>
      <c r="HA447">
        <v>11446941</v>
      </c>
      <c r="HB447">
        <v>12864759</v>
      </c>
      <c r="HC447">
        <v>10680537</v>
      </c>
      <c r="HD447">
        <v>11850412</v>
      </c>
      <c r="HE447">
        <v>13735547</v>
      </c>
      <c r="HF447">
        <v>11417135</v>
      </c>
      <c r="HG447">
        <v>11921596</v>
      </c>
      <c r="HH447">
        <v>11602570</v>
      </c>
      <c r="HI447">
        <v>12348160</v>
      </c>
      <c r="HJ447">
        <v>12603954</v>
      </c>
      <c r="HK447">
        <v>11776102</v>
      </c>
      <c r="HL447">
        <v>13301127</v>
      </c>
      <c r="HM447">
        <v>13017726</v>
      </c>
      <c r="HN447">
        <v>12678867</v>
      </c>
      <c r="HO447">
        <v>9066319</v>
      </c>
      <c r="HP447">
        <v>10920873</v>
      </c>
      <c r="HQ447">
        <v>13315586</v>
      </c>
      <c r="HR447">
        <v>10935986</v>
      </c>
      <c r="HS447">
        <v>9476816</v>
      </c>
      <c r="HT447">
        <v>10891228</v>
      </c>
      <c r="HU447">
        <v>13370132</v>
      </c>
      <c r="HV447">
        <v>14655432</v>
      </c>
      <c r="HW447">
        <v>14505568</v>
      </c>
      <c r="HX447">
        <v>12554538</v>
      </c>
      <c r="HY447">
        <v>11391383</v>
      </c>
      <c r="HZ447">
        <v>14869566</v>
      </c>
      <c r="IA447">
        <v>8872098</v>
      </c>
      <c r="IB447">
        <v>10836084</v>
      </c>
      <c r="IC447">
        <v>12274976</v>
      </c>
      <c r="ID447">
        <v>9633593</v>
      </c>
      <c r="IE447">
        <v>11323915</v>
      </c>
      <c r="IF447">
        <v>11562386</v>
      </c>
      <c r="IG447">
        <v>10709867</v>
      </c>
      <c r="IH447">
        <v>10227612</v>
      </c>
      <c r="II447">
        <v>10838096</v>
      </c>
      <c r="IJ447">
        <v>12528312</v>
      </c>
      <c r="IK447">
        <v>12955764</v>
      </c>
      <c r="IL447">
        <v>25953311</v>
      </c>
      <c r="IM447">
        <v>12630955</v>
      </c>
      <c r="IN447">
        <v>12091269</v>
      </c>
      <c r="IO447">
        <v>14372260</v>
      </c>
      <c r="IP447">
        <v>11662126</v>
      </c>
      <c r="IQ447">
        <v>12136168</v>
      </c>
      <c r="IR447">
        <v>20510242</v>
      </c>
      <c r="IS447">
        <v>11100274</v>
      </c>
      <c r="IT447">
        <v>14333223</v>
      </c>
      <c r="IU447">
        <v>20066572</v>
      </c>
      <c r="IV447">
        <v>19894754</v>
      </c>
      <c r="IW447">
        <v>12530003</v>
      </c>
      <c r="IX447">
        <v>27019095</v>
      </c>
      <c r="IY447">
        <v>11567476</v>
      </c>
      <c r="IZ447">
        <v>14930382</v>
      </c>
      <c r="JA447">
        <v>15717730</v>
      </c>
      <c r="JB447">
        <v>14484989</v>
      </c>
      <c r="JC447">
        <v>13617536</v>
      </c>
      <c r="JD447">
        <v>18615576</v>
      </c>
      <c r="JE447">
        <v>28578201</v>
      </c>
      <c r="JF447">
        <v>17071682</v>
      </c>
      <c r="JG447">
        <v>18133931</v>
      </c>
      <c r="JH447">
        <v>25101635</v>
      </c>
      <c r="JI447">
        <v>14464957</v>
      </c>
      <c r="JJ447">
        <v>16330619</v>
      </c>
      <c r="JK447">
        <v>15356134</v>
      </c>
      <c r="JL447">
        <v>16477516</v>
      </c>
      <c r="JM447">
        <v>15897414</v>
      </c>
      <c r="JN447">
        <v>14712283</v>
      </c>
      <c r="JO447">
        <v>11602374</v>
      </c>
      <c r="JP447">
        <v>13768955</v>
      </c>
      <c r="JQ447">
        <v>14629829</v>
      </c>
    </row>
    <row r="448" spans="1:277" x14ac:dyDescent="0.25">
      <c r="A448" s="1" t="s">
        <v>225</v>
      </c>
      <c r="B448" t="s">
        <v>1157</v>
      </c>
      <c r="C448" t="s">
        <v>1199</v>
      </c>
      <c r="D448" s="2">
        <f>_xll.BDH(A448, "volume", B448, C448, "Direction", "H", "Period", "M","cols=274;rows=2")</f>
        <v>36556</v>
      </c>
      <c r="E448" s="2">
        <v>36585</v>
      </c>
      <c r="F448" s="2">
        <v>36616</v>
      </c>
      <c r="G448" s="2">
        <v>36644</v>
      </c>
      <c r="H448" s="2">
        <v>36677</v>
      </c>
      <c r="I448" s="2">
        <v>36707</v>
      </c>
      <c r="J448" s="2">
        <v>36738</v>
      </c>
      <c r="K448" s="2">
        <v>36769</v>
      </c>
      <c r="L448" s="2">
        <v>36798</v>
      </c>
      <c r="M448" s="2">
        <v>36830</v>
      </c>
      <c r="N448" s="2">
        <v>36860</v>
      </c>
      <c r="O448" s="2">
        <v>36889</v>
      </c>
      <c r="P448" s="2">
        <v>36922</v>
      </c>
      <c r="Q448" s="2">
        <v>36950</v>
      </c>
      <c r="R448" s="2">
        <v>36980</v>
      </c>
      <c r="S448" s="2">
        <v>37011</v>
      </c>
      <c r="T448" s="2">
        <v>37042</v>
      </c>
      <c r="U448" s="2">
        <v>37071</v>
      </c>
      <c r="V448" s="2">
        <v>37103</v>
      </c>
      <c r="W448" s="2">
        <v>37134</v>
      </c>
      <c r="X448" s="2">
        <v>37162</v>
      </c>
      <c r="Y448" s="2">
        <v>37195</v>
      </c>
      <c r="Z448" s="2">
        <v>37225</v>
      </c>
      <c r="AA448" s="2">
        <v>37256</v>
      </c>
      <c r="AB448" s="2">
        <v>37287</v>
      </c>
      <c r="AC448" s="2">
        <v>37315</v>
      </c>
      <c r="AD448" s="2">
        <v>37344</v>
      </c>
      <c r="AE448" s="2">
        <v>37376</v>
      </c>
      <c r="AF448" s="2">
        <v>37407</v>
      </c>
      <c r="AG448" s="2">
        <v>37435</v>
      </c>
      <c r="AH448" s="2">
        <v>37468</v>
      </c>
      <c r="AI448" s="2">
        <v>37498</v>
      </c>
      <c r="AJ448" s="2">
        <v>37529</v>
      </c>
      <c r="AK448" s="2">
        <v>37560</v>
      </c>
      <c r="AL448" s="2">
        <v>37589</v>
      </c>
      <c r="AM448" s="2">
        <v>37621</v>
      </c>
      <c r="AN448" s="2">
        <v>37652</v>
      </c>
      <c r="AO448" s="2">
        <v>37680</v>
      </c>
      <c r="AP448" s="2">
        <v>37711</v>
      </c>
      <c r="AQ448" s="2">
        <v>37741</v>
      </c>
      <c r="AR448" s="2">
        <v>37771</v>
      </c>
      <c r="AS448" s="2">
        <v>37802</v>
      </c>
      <c r="AT448" s="2">
        <v>37833</v>
      </c>
      <c r="AU448" s="2">
        <v>37862</v>
      </c>
      <c r="AV448" s="2">
        <v>37894</v>
      </c>
      <c r="AW448" s="2">
        <v>37925</v>
      </c>
      <c r="AX448" s="2">
        <v>37953</v>
      </c>
      <c r="AY448" s="2">
        <v>37986</v>
      </c>
      <c r="AZ448" s="2">
        <v>38016</v>
      </c>
      <c r="BA448" s="2">
        <v>38044</v>
      </c>
      <c r="BB448" s="2">
        <v>38077</v>
      </c>
      <c r="BC448" s="2">
        <v>38107</v>
      </c>
      <c r="BD448" s="2">
        <v>38138</v>
      </c>
      <c r="BE448" s="2">
        <v>38168</v>
      </c>
      <c r="BF448" s="2">
        <v>38198</v>
      </c>
      <c r="BG448" s="2">
        <v>38230</v>
      </c>
      <c r="BH448" s="2">
        <v>38260</v>
      </c>
      <c r="BI448" s="2">
        <v>38289</v>
      </c>
      <c r="BJ448" s="2">
        <v>38321</v>
      </c>
      <c r="BK448" s="2">
        <v>38352</v>
      </c>
      <c r="BL448" s="2">
        <v>38383</v>
      </c>
      <c r="BM448" s="2">
        <v>38411</v>
      </c>
      <c r="BN448" s="2">
        <v>38442</v>
      </c>
      <c r="BO448" s="2">
        <v>38471</v>
      </c>
      <c r="BP448" s="2">
        <v>38503</v>
      </c>
      <c r="BQ448" s="2">
        <v>38533</v>
      </c>
      <c r="BR448" s="2">
        <v>38562</v>
      </c>
      <c r="BS448" s="2">
        <v>38595</v>
      </c>
      <c r="BT448" s="2">
        <v>38625</v>
      </c>
      <c r="BU448" s="2">
        <v>38656</v>
      </c>
      <c r="BV448" s="2">
        <v>38686</v>
      </c>
      <c r="BW448" s="2">
        <v>38716</v>
      </c>
      <c r="BX448" s="2">
        <v>38748</v>
      </c>
      <c r="BY448" s="2">
        <v>38776</v>
      </c>
      <c r="BZ448" s="2">
        <v>38807</v>
      </c>
      <c r="CA448" s="2">
        <v>38835</v>
      </c>
      <c r="CB448" s="2">
        <v>38868</v>
      </c>
      <c r="CC448" s="2">
        <v>38898</v>
      </c>
      <c r="CD448" s="2">
        <v>38929</v>
      </c>
      <c r="CE448" s="2">
        <v>38960</v>
      </c>
      <c r="CF448" s="2">
        <v>38989</v>
      </c>
      <c r="CG448" s="2">
        <v>39021</v>
      </c>
      <c r="CH448" s="2">
        <v>39051</v>
      </c>
      <c r="CI448" s="2">
        <v>39080</v>
      </c>
      <c r="CJ448" s="2">
        <v>39113</v>
      </c>
      <c r="CK448" s="2">
        <v>39141</v>
      </c>
      <c r="CL448" s="2">
        <v>39171</v>
      </c>
      <c r="CM448" s="2">
        <v>39202</v>
      </c>
      <c r="CN448" s="2">
        <v>39233</v>
      </c>
      <c r="CO448" s="2">
        <v>39262</v>
      </c>
      <c r="CP448" s="2">
        <v>39294</v>
      </c>
      <c r="CQ448" s="2">
        <v>39325</v>
      </c>
      <c r="CR448" s="2">
        <v>39353</v>
      </c>
      <c r="CS448" s="2">
        <v>39386</v>
      </c>
      <c r="CT448" s="2">
        <v>39416</v>
      </c>
      <c r="CU448" s="2">
        <v>39447</v>
      </c>
      <c r="CV448" s="2">
        <v>39478</v>
      </c>
      <c r="CW448" s="2">
        <v>39507</v>
      </c>
      <c r="CX448" s="2">
        <v>39538</v>
      </c>
      <c r="CY448" s="2">
        <v>39568</v>
      </c>
      <c r="CZ448" s="2">
        <v>39598</v>
      </c>
      <c r="DA448" s="2">
        <v>39629</v>
      </c>
      <c r="DB448" s="2">
        <v>39660</v>
      </c>
      <c r="DC448" s="2">
        <v>39689</v>
      </c>
      <c r="DD448" s="2">
        <v>39721</v>
      </c>
      <c r="DE448" s="2">
        <v>39752</v>
      </c>
      <c r="DF448" s="2">
        <v>39780</v>
      </c>
      <c r="DG448" s="2">
        <v>39813</v>
      </c>
      <c r="DH448" s="2">
        <v>39843</v>
      </c>
      <c r="DI448" s="2">
        <v>39871</v>
      </c>
      <c r="DJ448" s="2">
        <v>39903</v>
      </c>
      <c r="DK448" s="2">
        <v>39933</v>
      </c>
      <c r="DL448" s="2">
        <v>39962</v>
      </c>
      <c r="DM448" s="2">
        <v>39994</v>
      </c>
      <c r="DN448" s="2">
        <v>40025</v>
      </c>
      <c r="DO448" s="2">
        <v>40056</v>
      </c>
      <c r="DP448" s="2">
        <v>40086</v>
      </c>
      <c r="DQ448" s="2">
        <v>40116</v>
      </c>
      <c r="DR448" s="2">
        <v>40147</v>
      </c>
      <c r="DS448" s="2">
        <v>40178</v>
      </c>
      <c r="DT448" s="2">
        <v>40207</v>
      </c>
      <c r="DU448" s="2">
        <v>40235</v>
      </c>
      <c r="DV448" s="2">
        <v>40268</v>
      </c>
      <c r="DW448" s="2">
        <v>40298</v>
      </c>
      <c r="DX448" s="2">
        <v>40329</v>
      </c>
      <c r="DY448" s="2">
        <v>40359</v>
      </c>
      <c r="DZ448" s="2">
        <v>40389</v>
      </c>
      <c r="EA448" s="2">
        <v>40421</v>
      </c>
      <c r="EB448" s="2">
        <v>40451</v>
      </c>
      <c r="EC448" s="2">
        <v>40480</v>
      </c>
      <c r="ED448" s="2">
        <v>40512</v>
      </c>
      <c r="EE448" s="2">
        <v>40543</v>
      </c>
      <c r="EF448" s="2">
        <v>40574</v>
      </c>
      <c r="EG448" s="2">
        <v>40602</v>
      </c>
      <c r="EH448" s="2">
        <v>40633</v>
      </c>
      <c r="EI448" s="2">
        <v>40662</v>
      </c>
      <c r="EJ448" s="2">
        <v>40694</v>
      </c>
      <c r="EK448" s="2">
        <v>40724</v>
      </c>
      <c r="EL448" s="2">
        <v>40753</v>
      </c>
      <c r="EM448" s="2">
        <v>40786</v>
      </c>
      <c r="EN448" s="2">
        <v>40816</v>
      </c>
      <c r="EO448" s="2">
        <v>40847</v>
      </c>
      <c r="EP448" s="2">
        <v>40877</v>
      </c>
      <c r="EQ448" s="2">
        <v>40907</v>
      </c>
      <c r="ER448" s="2">
        <v>40939</v>
      </c>
      <c r="ES448" s="2">
        <v>40968</v>
      </c>
      <c r="ET448" s="2">
        <v>40998</v>
      </c>
      <c r="EU448" s="2">
        <v>41029</v>
      </c>
      <c r="EV448" s="2">
        <v>41060</v>
      </c>
      <c r="EW448" s="2">
        <v>41089</v>
      </c>
      <c r="EX448" s="2">
        <v>41121</v>
      </c>
      <c r="EY448" s="2">
        <v>41152</v>
      </c>
      <c r="EZ448" s="2">
        <v>41180</v>
      </c>
      <c r="FA448" s="2">
        <v>41213</v>
      </c>
      <c r="FB448" s="2">
        <v>41243</v>
      </c>
      <c r="FC448" s="2">
        <v>41274</v>
      </c>
      <c r="FD448" s="2">
        <v>41305</v>
      </c>
      <c r="FE448" s="2">
        <v>41333</v>
      </c>
      <c r="FF448" s="2">
        <v>41362</v>
      </c>
      <c r="FG448" s="2">
        <v>41394</v>
      </c>
      <c r="FH448" s="2">
        <v>41425</v>
      </c>
      <c r="FI448" s="2">
        <v>41453</v>
      </c>
      <c r="FJ448" s="2">
        <v>41486</v>
      </c>
      <c r="FK448" s="2">
        <v>41516</v>
      </c>
      <c r="FL448" s="2">
        <v>41547</v>
      </c>
      <c r="FM448" s="2">
        <v>41578</v>
      </c>
      <c r="FN448" s="2">
        <v>41607</v>
      </c>
      <c r="FO448" s="2">
        <v>41639</v>
      </c>
      <c r="FP448" s="2">
        <v>41670</v>
      </c>
      <c r="FQ448" s="2">
        <v>41698</v>
      </c>
      <c r="FR448" s="2">
        <v>41729</v>
      </c>
      <c r="FS448" s="2">
        <v>41759</v>
      </c>
      <c r="FT448" s="2">
        <v>41789</v>
      </c>
      <c r="FU448" s="2">
        <v>41820</v>
      </c>
      <c r="FV448" s="2">
        <v>41851</v>
      </c>
      <c r="FW448" s="2">
        <v>41880</v>
      </c>
      <c r="FX448" s="2">
        <v>41912</v>
      </c>
      <c r="FY448" s="2">
        <v>41943</v>
      </c>
      <c r="FZ448" s="2">
        <v>41971</v>
      </c>
      <c r="GA448" s="2">
        <v>42004</v>
      </c>
      <c r="GB448" s="2">
        <v>42034</v>
      </c>
      <c r="GC448" s="2">
        <v>42062</v>
      </c>
      <c r="GD448" s="2">
        <v>42094</v>
      </c>
      <c r="GE448" s="2">
        <v>42124</v>
      </c>
      <c r="GF448" s="2">
        <v>42153</v>
      </c>
      <c r="GG448" s="2">
        <v>42185</v>
      </c>
      <c r="GH448" s="2">
        <v>42216</v>
      </c>
      <c r="GI448" s="2">
        <v>42247</v>
      </c>
      <c r="GJ448" s="2">
        <v>42277</v>
      </c>
      <c r="GK448" s="2">
        <v>42307</v>
      </c>
      <c r="GL448" s="2">
        <v>42338</v>
      </c>
      <c r="GM448" s="2">
        <v>42369</v>
      </c>
      <c r="GN448" s="2">
        <v>42398</v>
      </c>
      <c r="GO448" s="2">
        <v>42429</v>
      </c>
      <c r="GP448" s="2">
        <v>42460</v>
      </c>
      <c r="GQ448" s="2">
        <v>42489</v>
      </c>
      <c r="GR448" s="2">
        <v>42521</v>
      </c>
      <c r="GS448" s="2">
        <v>42551</v>
      </c>
      <c r="GT448" s="2">
        <v>42580</v>
      </c>
      <c r="GU448" s="2">
        <v>42613</v>
      </c>
      <c r="GV448" s="2">
        <v>42643</v>
      </c>
      <c r="GW448" s="2">
        <v>42674</v>
      </c>
      <c r="GX448" s="2">
        <v>42704</v>
      </c>
      <c r="GY448" s="2">
        <v>42734</v>
      </c>
      <c r="GZ448" s="2">
        <v>42766</v>
      </c>
      <c r="HA448" s="2">
        <v>42794</v>
      </c>
      <c r="HB448" s="2">
        <v>42825</v>
      </c>
      <c r="HC448" s="2">
        <v>42853</v>
      </c>
      <c r="HD448" s="2">
        <v>42886</v>
      </c>
      <c r="HE448" s="2">
        <v>42916</v>
      </c>
      <c r="HF448" s="2">
        <v>42947</v>
      </c>
      <c r="HG448" s="2">
        <v>42978</v>
      </c>
      <c r="HH448" s="2">
        <v>43007</v>
      </c>
      <c r="HI448" s="2">
        <v>43039</v>
      </c>
      <c r="HJ448" s="2">
        <v>43069</v>
      </c>
      <c r="HK448" s="2">
        <v>43098</v>
      </c>
      <c r="HL448" s="2">
        <v>43131</v>
      </c>
      <c r="HM448" s="2">
        <v>43159</v>
      </c>
      <c r="HN448" s="2">
        <v>43189</v>
      </c>
      <c r="HO448" s="2">
        <v>43220</v>
      </c>
      <c r="HP448" s="2">
        <v>43251</v>
      </c>
      <c r="HQ448" s="2">
        <v>43280</v>
      </c>
      <c r="HR448" s="2">
        <v>43312</v>
      </c>
      <c r="HS448" s="2">
        <v>43343</v>
      </c>
      <c r="HT448" s="2">
        <v>43371</v>
      </c>
      <c r="HU448" s="2">
        <v>43404</v>
      </c>
      <c r="HV448" s="2">
        <v>43434</v>
      </c>
      <c r="HW448" s="2">
        <v>43465</v>
      </c>
      <c r="HX448" s="2">
        <v>43496</v>
      </c>
      <c r="HY448" s="2">
        <v>43524</v>
      </c>
      <c r="HZ448" s="2">
        <v>43553</v>
      </c>
      <c r="IA448" s="2">
        <v>43585</v>
      </c>
      <c r="IB448" s="2">
        <v>43616</v>
      </c>
      <c r="IC448" s="2">
        <v>43644</v>
      </c>
      <c r="ID448" s="2">
        <v>43677</v>
      </c>
      <c r="IE448" s="2">
        <v>43707</v>
      </c>
      <c r="IF448" s="2">
        <v>43738</v>
      </c>
      <c r="IG448" s="2">
        <v>43769</v>
      </c>
      <c r="IH448" s="2">
        <v>43798</v>
      </c>
      <c r="II448" s="2">
        <v>43830</v>
      </c>
      <c r="IJ448" s="2">
        <v>43861</v>
      </c>
      <c r="IK448" s="2">
        <v>43889</v>
      </c>
      <c r="IL448" s="2">
        <v>43921</v>
      </c>
      <c r="IM448" s="2">
        <v>43951</v>
      </c>
      <c r="IN448" s="2">
        <v>43980</v>
      </c>
      <c r="IO448" s="2">
        <v>44012</v>
      </c>
      <c r="IP448" s="2">
        <v>44043</v>
      </c>
      <c r="IQ448" s="2">
        <v>44074</v>
      </c>
      <c r="IR448" s="2">
        <v>44104</v>
      </c>
      <c r="IS448" s="2">
        <v>44134</v>
      </c>
      <c r="IT448" s="2">
        <v>44165</v>
      </c>
      <c r="IU448" s="2">
        <v>44196</v>
      </c>
      <c r="IV448" s="2">
        <v>44225</v>
      </c>
      <c r="IW448" s="2">
        <v>44253</v>
      </c>
      <c r="IX448" s="2">
        <v>44286</v>
      </c>
      <c r="IY448" s="2">
        <v>44316</v>
      </c>
      <c r="IZ448" s="2">
        <v>44347</v>
      </c>
      <c r="JA448" s="2">
        <v>44377</v>
      </c>
      <c r="JB448" s="2">
        <v>44407</v>
      </c>
      <c r="JC448" s="2">
        <v>44439</v>
      </c>
      <c r="JD448" s="2">
        <v>44469</v>
      </c>
      <c r="JE448" s="2">
        <v>44498</v>
      </c>
      <c r="JF448" s="2">
        <v>44530</v>
      </c>
      <c r="JG448" s="2">
        <v>44561</v>
      </c>
      <c r="JH448" s="2">
        <v>44592</v>
      </c>
      <c r="JI448" s="2">
        <v>44620</v>
      </c>
      <c r="JJ448" s="2">
        <v>44651</v>
      </c>
      <c r="JK448" s="2">
        <v>44680</v>
      </c>
      <c r="JL448" s="2">
        <v>44712</v>
      </c>
      <c r="JM448" s="2">
        <v>44742</v>
      </c>
      <c r="JN448" s="2">
        <v>44771</v>
      </c>
      <c r="JO448" s="2">
        <v>44804</v>
      </c>
      <c r="JP448" s="2">
        <v>44834</v>
      </c>
      <c r="JQ448" s="2">
        <v>44865</v>
      </c>
    </row>
    <row r="449" spans="1:277" x14ac:dyDescent="0.25">
      <c r="A449" s="4"/>
      <c r="D449" s="3">
        <v>9840100</v>
      </c>
      <c r="E449">
        <v>8579200</v>
      </c>
      <c r="F449">
        <v>10285600</v>
      </c>
      <c r="G449">
        <v>8982100</v>
      </c>
      <c r="H449">
        <v>8691300</v>
      </c>
      <c r="I449">
        <v>5430200</v>
      </c>
      <c r="J449">
        <v>4455800</v>
      </c>
      <c r="K449">
        <v>4479200</v>
      </c>
      <c r="L449">
        <v>6040000</v>
      </c>
      <c r="M449">
        <v>9697400</v>
      </c>
      <c r="N449">
        <v>6920300</v>
      </c>
      <c r="O449">
        <v>10542300</v>
      </c>
      <c r="P449">
        <v>7306600</v>
      </c>
      <c r="Q449">
        <v>6477300</v>
      </c>
      <c r="R449">
        <v>7712400</v>
      </c>
      <c r="S449">
        <v>9494700</v>
      </c>
      <c r="T449">
        <v>8583300</v>
      </c>
      <c r="U449">
        <v>7465800</v>
      </c>
      <c r="V449">
        <v>11133900</v>
      </c>
      <c r="W449">
        <v>10171700</v>
      </c>
      <c r="X449">
        <v>8364200</v>
      </c>
      <c r="Y449">
        <v>8771100</v>
      </c>
      <c r="Z449">
        <v>6251600</v>
      </c>
      <c r="AA449">
        <v>11458900</v>
      </c>
      <c r="AB449">
        <v>10214900</v>
      </c>
      <c r="AC449">
        <v>10753900</v>
      </c>
      <c r="AD449">
        <v>10016300</v>
      </c>
      <c r="AE449">
        <v>8074800</v>
      </c>
      <c r="AF449">
        <v>6856700</v>
      </c>
      <c r="AG449">
        <v>9450100</v>
      </c>
      <c r="AH449">
        <v>10938400</v>
      </c>
      <c r="AI449">
        <v>10596500</v>
      </c>
      <c r="AJ449">
        <v>9362300</v>
      </c>
      <c r="AK449">
        <v>10831900</v>
      </c>
      <c r="AL449">
        <v>7532100</v>
      </c>
      <c r="AM449">
        <v>7770600</v>
      </c>
      <c r="AN449">
        <v>9031400</v>
      </c>
      <c r="AO449">
        <v>9911200</v>
      </c>
      <c r="AP449">
        <v>11424600</v>
      </c>
      <c r="AQ449">
        <v>10418700</v>
      </c>
      <c r="AR449">
        <v>10157200</v>
      </c>
      <c r="AS449">
        <v>8292800</v>
      </c>
      <c r="AT449">
        <v>11052300</v>
      </c>
      <c r="AU449">
        <v>9884900</v>
      </c>
      <c r="AV449">
        <v>11911300</v>
      </c>
      <c r="AW449">
        <v>13628100</v>
      </c>
      <c r="AX449">
        <v>6317400</v>
      </c>
      <c r="AY449">
        <v>8029800</v>
      </c>
      <c r="AZ449">
        <v>12900900</v>
      </c>
      <c r="BA449">
        <v>9603200</v>
      </c>
      <c r="BB449">
        <v>8309100</v>
      </c>
      <c r="BC449">
        <v>9597800</v>
      </c>
      <c r="BD449">
        <v>11025500</v>
      </c>
      <c r="BE449">
        <v>8941300</v>
      </c>
      <c r="BF449">
        <v>8915800</v>
      </c>
      <c r="BG449">
        <v>9329200</v>
      </c>
      <c r="BH449">
        <v>8628300</v>
      </c>
      <c r="BI449">
        <v>7873700</v>
      </c>
      <c r="BJ449">
        <v>8140300</v>
      </c>
      <c r="BK449">
        <v>8193400</v>
      </c>
      <c r="BL449">
        <v>9212900</v>
      </c>
      <c r="BM449">
        <v>9779900</v>
      </c>
      <c r="BN449">
        <v>9394400</v>
      </c>
      <c r="BO449">
        <v>13536500</v>
      </c>
      <c r="BP449">
        <v>13557400</v>
      </c>
      <c r="BQ449">
        <v>11943600</v>
      </c>
      <c r="BR449">
        <v>10870800</v>
      </c>
      <c r="BS449">
        <v>13827300</v>
      </c>
      <c r="BT449">
        <v>11265000</v>
      </c>
      <c r="BU449">
        <v>12845900</v>
      </c>
      <c r="BV449">
        <v>15051400</v>
      </c>
      <c r="BW449">
        <v>10365400</v>
      </c>
      <c r="BX449">
        <v>12130300</v>
      </c>
      <c r="BY449">
        <v>13593700</v>
      </c>
      <c r="BZ449">
        <v>9910200</v>
      </c>
      <c r="CA449">
        <v>11765800</v>
      </c>
      <c r="CB449">
        <v>9946400</v>
      </c>
      <c r="CC449">
        <v>12872600</v>
      </c>
      <c r="CD449">
        <v>13448100</v>
      </c>
      <c r="CE449">
        <v>9034100</v>
      </c>
      <c r="CF449">
        <v>13757600</v>
      </c>
      <c r="CG449">
        <v>12335700</v>
      </c>
      <c r="CH449">
        <v>7511600</v>
      </c>
      <c r="CI449">
        <v>9807800</v>
      </c>
      <c r="CJ449">
        <v>7512700</v>
      </c>
      <c r="CK449">
        <v>11163300</v>
      </c>
      <c r="CL449">
        <v>11644100</v>
      </c>
      <c r="CM449">
        <v>10767500</v>
      </c>
      <c r="CN449">
        <v>16934500</v>
      </c>
      <c r="CO449">
        <v>16610700</v>
      </c>
      <c r="CP449">
        <v>15664300</v>
      </c>
      <c r="CQ449">
        <v>19825000</v>
      </c>
      <c r="CR449">
        <v>8770100</v>
      </c>
      <c r="CS449">
        <v>12626100</v>
      </c>
      <c r="CT449">
        <v>12051000</v>
      </c>
      <c r="CU449">
        <v>7913200</v>
      </c>
      <c r="CV449">
        <v>13773800</v>
      </c>
      <c r="CW449">
        <v>8708100</v>
      </c>
      <c r="CX449">
        <v>8812100</v>
      </c>
      <c r="CY449">
        <v>7843000</v>
      </c>
      <c r="CZ449">
        <v>5988400</v>
      </c>
      <c r="DA449">
        <v>6246700</v>
      </c>
      <c r="DB449">
        <v>10103500</v>
      </c>
      <c r="DC449">
        <v>7542100</v>
      </c>
      <c r="DD449">
        <v>9836200</v>
      </c>
      <c r="DE449">
        <v>12583000</v>
      </c>
      <c r="DF449">
        <v>8322800</v>
      </c>
      <c r="DG449">
        <v>10289800</v>
      </c>
      <c r="DH449">
        <v>12310600</v>
      </c>
      <c r="DI449">
        <v>14196800</v>
      </c>
      <c r="DJ449">
        <v>18420100</v>
      </c>
      <c r="DK449">
        <v>18675600</v>
      </c>
      <c r="DL449">
        <v>13413300</v>
      </c>
      <c r="DM449">
        <v>10608100</v>
      </c>
      <c r="DN449">
        <v>13316700</v>
      </c>
      <c r="DO449">
        <v>7598300</v>
      </c>
      <c r="DP449">
        <v>12067500</v>
      </c>
      <c r="DQ449">
        <v>14229900</v>
      </c>
      <c r="DR449">
        <v>7199600</v>
      </c>
      <c r="DS449">
        <v>6420300</v>
      </c>
      <c r="DT449">
        <v>5690100</v>
      </c>
      <c r="DU449">
        <v>9379800</v>
      </c>
      <c r="DV449">
        <v>7554700</v>
      </c>
      <c r="DW449">
        <v>7544500</v>
      </c>
      <c r="DX449">
        <v>12617400</v>
      </c>
      <c r="DY449">
        <v>8453200</v>
      </c>
      <c r="DZ449">
        <v>6817300</v>
      </c>
      <c r="EA449">
        <v>6329800</v>
      </c>
      <c r="EB449">
        <v>5523573</v>
      </c>
      <c r="EC449">
        <v>4959498</v>
      </c>
      <c r="ED449">
        <v>5389760</v>
      </c>
      <c r="EE449">
        <v>4658086</v>
      </c>
      <c r="EF449">
        <v>3900259</v>
      </c>
      <c r="EG449">
        <v>4180160</v>
      </c>
      <c r="EH449">
        <v>5800475</v>
      </c>
      <c r="EI449">
        <v>5076122</v>
      </c>
      <c r="EJ449">
        <v>5219013</v>
      </c>
      <c r="EK449">
        <v>6663793</v>
      </c>
      <c r="EL449">
        <v>5424460</v>
      </c>
      <c r="EM449">
        <v>10636674</v>
      </c>
      <c r="EN449">
        <v>6143107</v>
      </c>
      <c r="EO449">
        <v>5974069</v>
      </c>
      <c r="EP449">
        <v>5152512</v>
      </c>
      <c r="EQ449">
        <v>4510541</v>
      </c>
      <c r="ER449">
        <v>3815035</v>
      </c>
      <c r="ES449">
        <v>4397891</v>
      </c>
      <c r="ET449">
        <v>4997381</v>
      </c>
      <c r="EU449">
        <v>3989102</v>
      </c>
      <c r="EV449">
        <v>5522125</v>
      </c>
      <c r="EW449">
        <v>5990125</v>
      </c>
      <c r="EX449">
        <v>4578616</v>
      </c>
      <c r="EY449">
        <v>4398802</v>
      </c>
      <c r="EZ449">
        <v>3222932</v>
      </c>
      <c r="FA449">
        <v>3887402</v>
      </c>
      <c r="FB449">
        <v>3787893</v>
      </c>
      <c r="FC449">
        <v>4065227</v>
      </c>
      <c r="FD449">
        <v>3233814</v>
      </c>
      <c r="FE449">
        <v>4896647</v>
      </c>
      <c r="FF449">
        <v>4076263</v>
      </c>
      <c r="FG449">
        <v>3864956</v>
      </c>
      <c r="FH449">
        <v>3522370</v>
      </c>
      <c r="FI449">
        <v>3813100</v>
      </c>
      <c r="FJ449">
        <v>2894143</v>
      </c>
      <c r="FK449">
        <v>2939656</v>
      </c>
      <c r="FL449">
        <v>3485143</v>
      </c>
      <c r="FM449">
        <v>5085773</v>
      </c>
      <c r="FN449">
        <v>2514827</v>
      </c>
      <c r="FO449">
        <v>3024001</v>
      </c>
      <c r="FP449">
        <v>3136319</v>
      </c>
      <c r="FQ449">
        <v>3495542</v>
      </c>
      <c r="FR449">
        <v>3258618</v>
      </c>
      <c r="FS449">
        <v>3726066</v>
      </c>
      <c r="FT449">
        <v>3287938</v>
      </c>
      <c r="FU449">
        <v>2583272</v>
      </c>
      <c r="FV449">
        <v>2822183</v>
      </c>
      <c r="FW449">
        <v>2125137</v>
      </c>
      <c r="FX449">
        <v>2892464</v>
      </c>
      <c r="FY449">
        <v>4415387</v>
      </c>
      <c r="FZ449">
        <v>2352577</v>
      </c>
      <c r="GA449">
        <v>3257448</v>
      </c>
      <c r="GB449">
        <v>3494510</v>
      </c>
      <c r="GC449">
        <v>4612443</v>
      </c>
      <c r="GD449">
        <v>3516215</v>
      </c>
      <c r="GE449">
        <v>2613141</v>
      </c>
      <c r="GF449">
        <v>2477880</v>
      </c>
      <c r="GG449">
        <v>2926102</v>
      </c>
      <c r="GH449">
        <v>3151154</v>
      </c>
      <c r="GI449">
        <v>3104930</v>
      </c>
      <c r="GJ449">
        <v>3467023</v>
      </c>
      <c r="GK449">
        <v>3332239</v>
      </c>
      <c r="GL449">
        <v>2520738</v>
      </c>
      <c r="GM449">
        <v>3383079</v>
      </c>
      <c r="GN449">
        <v>4463111</v>
      </c>
      <c r="GO449">
        <v>4685438</v>
      </c>
      <c r="GP449">
        <v>3210274</v>
      </c>
      <c r="GQ449">
        <v>3078384</v>
      </c>
      <c r="GR449">
        <v>3230703</v>
      </c>
      <c r="GS449">
        <v>4026912</v>
      </c>
      <c r="GT449">
        <v>3014007</v>
      </c>
      <c r="GU449">
        <v>2575950</v>
      </c>
      <c r="GV449">
        <v>3329799</v>
      </c>
      <c r="GW449">
        <v>2804070</v>
      </c>
      <c r="GX449">
        <v>5099233</v>
      </c>
      <c r="GY449">
        <v>5035246</v>
      </c>
      <c r="GZ449">
        <v>3630133</v>
      </c>
      <c r="HA449">
        <v>4418861</v>
      </c>
      <c r="HB449">
        <v>3650980</v>
      </c>
      <c r="HC449">
        <v>2874581</v>
      </c>
      <c r="HD449">
        <v>3057405</v>
      </c>
      <c r="HE449">
        <v>3340123</v>
      </c>
      <c r="HF449">
        <v>2801327</v>
      </c>
      <c r="HG449">
        <v>2406976</v>
      </c>
      <c r="HH449">
        <v>28361836</v>
      </c>
      <c r="HI449">
        <v>11266770</v>
      </c>
      <c r="HJ449">
        <v>6759803</v>
      </c>
      <c r="HK449">
        <v>5961449</v>
      </c>
      <c r="HL449">
        <v>5860462</v>
      </c>
      <c r="HM449">
        <v>6259862</v>
      </c>
      <c r="HN449">
        <v>6628034</v>
      </c>
      <c r="HO449">
        <v>4706296</v>
      </c>
      <c r="HP449">
        <v>4264521</v>
      </c>
      <c r="HQ449">
        <v>7067820</v>
      </c>
      <c r="HR449">
        <v>4540484</v>
      </c>
      <c r="HS449">
        <v>3846795</v>
      </c>
      <c r="HT449">
        <v>3820911</v>
      </c>
      <c r="HU449">
        <v>6862044</v>
      </c>
      <c r="HV449">
        <v>6584376</v>
      </c>
      <c r="HW449">
        <v>6177539</v>
      </c>
      <c r="HX449">
        <v>4540952</v>
      </c>
      <c r="HY449">
        <v>5171867</v>
      </c>
      <c r="HZ449">
        <v>4366427</v>
      </c>
      <c r="IA449">
        <v>3301918</v>
      </c>
      <c r="IB449">
        <v>4509729</v>
      </c>
      <c r="IC449">
        <v>4158859</v>
      </c>
      <c r="ID449">
        <v>3949325</v>
      </c>
      <c r="IE449">
        <v>4494064</v>
      </c>
      <c r="IF449">
        <v>4098885</v>
      </c>
      <c r="IG449">
        <v>4989347</v>
      </c>
      <c r="IH449">
        <v>3608236</v>
      </c>
      <c r="II449">
        <v>3991761</v>
      </c>
      <c r="IJ449">
        <v>4749074</v>
      </c>
      <c r="IK449">
        <v>4824757</v>
      </c>
      <c r="IL449">
        <v>8626568</v>
      </c>
      <c r="IM449">
        <v>5312382</v>
      </c>
      <c r="IN449">
        <v>4789717</v>
      </c>
      <c r="IO449">
        <v>5465854</v>
      </c>
      <c r="IP449">
        <v>4918830</v>
      </c>
      <c r="IQ449">
        <v>3370710</v>
      </c>
      <c r="IR449">
        <v>4374106</v>
      </c>
      <c r="IS449">
        <v>4027502</v>
      </c>
      <c r="IT449">
        <v>4887019</v>
      </c>
      <c r="IU449">
        <v>4320820</v>
      </c>
      <c r="IV449">
        <v>3792153</v>
      </c>
      <c r="IW449">
        <v>5189564</v>
      </c>
      <c r="IX449">
        <v>5630551</v>
      </c>
      <c r="IY449">
        <v>3934902</v>
      </c>
      <c r="IZ449">
        <v>4655512</v>
      </c>
      <c r="JA449">
        <v>4720166</v>
      </c>
      <c r="JB449">
        <v>3689622</v>
      </c>
      <c r="JC449">
        <v>2885608</v>
      </c>
      <c r="JD449">
        <v>4356580</v>
      </c>
      <c r="JE449">
        <v>3523881</v>
      </c>
      <c r="JF449">
        <v>3323774</v>
      </c>
      <c r="JG449">
        <v>5353630</v>
      </c>
      <c r="JH449">
        <v>5953834</v>
      </c>
      <c r="JI449">
        <v>6464119</v>
      </c>
      <c r="JJ449">
        <v>6358094</v>
      </c>
      <c r="JK449">
        <v>7297278</v>
      </c>
      <c r="JL449">
        <v>7349259</v>
      </c>
      <c r="JM449">
        <v>5823014</v>
      </c>
      <c r="JN449">
        <v>4032016</v>
      </c>
      <c r="JO449">
        <v>3899437</v>
      </c>
      <c r="JP449">
        <v>4633138</v>
      </c>
      <c r="JQ449">
        <v>6039540</v>
      </c>
    </row>
    <row r="450" spans="1:277" x14ac:dyDescent="0.25">
      <c r="A450" s="1" t="s">
        <v>226</v>
      </c>
      <c r="B450" t="s">
        <v>1157</v>
      </c>
      <c r="C450" t="s">
        <v>1197</v>
      </c>
      <c r="D450" s="2">
        <f>_xll.BDH(A450, "volume", B450, C450, "Direction", "H", "Period", "M","cols=39;rows=2")</f>
        <v>36556</v>
      </c>
      <c r="E450" s="2">
        <v>36585</v>
      </c>
      <c r="F450" s="2">
        <v>36616</v>
      </c>
      <c r="G450" s="2">
        <v>36644</v>
      </c>
      <c r="H450" s="2">
        <v>36677</v>
      </c>
      <c r="I450" s="2">
        <v>36707</v>
      </c>
      <c r="J450" s="2">
        <v>36738</v>
      </c>
      <c r="K450" s="2">
        <v>36769</v>
      </c>
      <c r="L450" s="2">
        <v>36798</v>
      </c>
      <c r="M450" s="2">
        <v>36830</v>
      </c>
      <c r="N450" s="2">
        <v>36860</v>
      </c>
      <c r="O450" s="2">
        <v>36889</v>
      </c>
      <c r="P450" s="2">
        <v>36922</v>
      </c>
      <c r="Q450" s="2">
        <v>36950</v>
      </c>
      <c r="R450" s="2">
        <v>36980</v>
      </c>
      <c r="S450" s="2">
        <v>37011</v>
      </c>
      <c r="T450" s="2">
        <v>37042</v>
      </c>
      <c r="U450" s="2">
        <v>37071</v>
      </c>
      <c r="V450" s="2">
        <v>37103</v>
      </c>
      <c r="W450" s="2">
        <v>37134</v>
      </c>
      <c r="X450" s="2">
        <v>37162</v>
      </c>
      <c r="Y450" s="2">
        <v>37195</v>
      </c>
      <c r="Z450" s="2">
        <v>37225</v>
      </c>
      <c r="AA450" s="2">
        <v>37256</v>
      </c>
      <c r="AB450" s="2">
        <v>37287</v>
      </c>
      <c r="AC450" s="2">
        <v>37315</v>
      </c>
      <c r="AD450" s="2">
        <v>37344</v>
      </c>
      <c r="AE450" s="2">
        <v>37376</v>
      </c>
      <c r="AF450" s="2">
        <v>37407</v>
      </c>
      <c r="AG450" s="2">
        <v>37435</v>
      </c>
      <c r="AH450" s="2">
        <v>37468</v>
      </c>
      <c r="AI450" s="2">
        <v>37498</v>
      </c>
      <c r="AJ450" s="2">
        <v>37529</v>
      </c>
      <c r="AK450" s="2">
        <v>37560</v>
      </c>
      <c r="AL450" s="2">
        <v>37589</v>
      </c>
      <c r="AM450" s="2">
        <v>37621</v>
      </c>
      <c r="AN450" s="2">
        <v>37652</v>
      </c>
      <c r="AO450" s="2">
        <v>37680</v>
      </c>
      <c r="AP450" s="2">
        <v>37711</v>
      </c>
    </row>
    <row r="451" spans="1:277" x14ac:dyDescent="0.25">
      <c r="A451" s="4"/>
      <c r="D451" s="3">
        <v>11477480</v>
      </c>
      <c r="E451">
        <v>8202000</v>
      </c>
      <c r="F451">
        <v>11786080</v>
      </c>
      <c r="G451">
        <v>11693040</v>
      </c>
      <c r="H451">
        <v>6333840</v>
      </c>
      <c r="I451">
        <v>6041580</v>
      </c>
      <c r="J451">
        <v>8597180</v>
      </c>
      <c r="K451">
        <v>4697380</v>
      </c>
      <c r="L451">
        <v>6240980</v>
      </c>
      <c r="M451">
        <v>16346520</v>
      </c>
      <c r="N451">
        <v>8441320</v>
      </c>
      <c r="O451">
        <v>7556380</v>
      </c>
      <c r="P451">
        <v>9335680</v>
      </c>
      <c r="Q451">
        <v>4755340</v>
      </c>
      <c r="R451">
        <v>7817640</v>
      </c>
      <c r="S451">
        <v>8322160</v>
      </c>
      <c r="T451">
        <v>8341440</v>
      </c>
      <c r="U451">
        <v>7697920</v>
      </c>
      <c r="V451">
        <v>7501440</v>
      </c>
      <c r="W451">
        <v>8716380</v>
      </c>
      <c r="X451">
        <v>4851980</v>
      </c>
      <c r="Y451">
        <v>10678220</v>
      </c>
      <c r="Z451">
        <v>9875400</v>
      </c>
      <c r="AA451">
        <v>8167980</v>
      </c>
      <c r="AB451">
        <v>13605960</v>
      </c>
      <c r="AC451">
        <v>7913980</v>
      </c>
      <c r="AD451">
        <v>6415080</v>
      </c>
      <c r="AE451">
        <v>7390160</v>
      </c>
      <c r="AF451">
        <v>9057780</v>
      </c>
      <c r="AG451">
        <v>7342000</v>
      </c>
      <c r="AH451">
        <v>14677280</v>
      </c>
      <c r="AI451">
        <v>22065180</v>
      </c>
      <c r="AJ451">
        <v>19545140</v>
      </c>
      <c r="AK451">
        <v>9636620</v>
      </c>
      <c r="AL451">
        <v>7001040</v>
      </c>
      <c r="AM451">
        <v>5833480</v>
      </c>
      <c r="AN451">
        <v>4991900</v>
      </c>
      <c r="AO451">
        <v>4858620</v>
      </c>
      <c r="AP451">
        <v>4134780</v>
      </c>
    </row>
    <row r="452" spans="1:277" x14ac:dyDescent="0.25">
      <c r="A452" s="1" t="s">
        <v>227</v>
      </c>
      <c r="B452" t="s">
        <v>1157</v>
      </c>
      <c r="C452" t="s">
        <v>1199</v>
      </c>
      <c r="D452" s="2">
        <f>_xll.BDH(A452, "volume", B452, C452, "Direction", "H", "Period", "M","cols=274;rows=2")</f>
        <v>36556</v>
      </c>
      <c r="E452" s="2">
        <v>36585</v>
      </c>
      <c r="F452" s="2">
        <v>36616</v>
      </c>
      <c r="G452" s="2">
        <v>36644</v>
      </c>
      <c r="H452" s="2">
        <v>36677</v>
      </c>
      <c r="I452" s="2">
        <v>36707</v>
      </c>
      <c r="J452" s="2">
        <v>36738</v>
      </c>
      <c r="K452" s="2">
        <v>36769</v>
      </c>
      <c r="L452" s="2">
        <v>36798</v>
      </c>
      <c r="M452" s="2">
        <v>36830</v>
      </c>
      <c r="N452" s="2">
        <v>36860</v>
      </c>
      <c r="O452" s="2">
        <v>36889</v>
      </c>
      <c r="P452" s="2">
        <v>36922</v>
      </c>
      <c r="Q452" s="2">
        <v>36950</v>
      </c>
      <c r="R452" s="2">
        <v>36980</v>
      </c>
      <c r="S452" s="2">
        <v>37011</v>
      </c>
      <c r="T452" s="2">
        <v>37042</v>
      </c>
      <c r="U452" s="2">
        <v>37071</v>
      </c>
      <c r="V452" s="2">
        <v>37103</v>
      </c>
      <c r="W452" s="2">
        <v>37134</v>
      </c>
      <c r="X452" s="2">
        <v>37162</v>
      </c>
      <c r="Y452" s="2">
        <v>37195</v>
      </c>
      <c r="Z452" s="2">
        <v>37225</v>
      </c>
      <c r="AA452" s="2">
        <v>37256</v>
      </c>
      <c r="AB452" s="2">
        <v>37287</v>
      </c>
      <c r="AC452" s="2">
        <v>37315</v>
      </c>
      <c r="AD452" s="2">
        <v>37344</v>
      </c>
      <c r="AE452" s="2">
        <v>37376</v>
      </c>
      <c r="AF452" s="2">
        <v>37407</v>
      </c>
      <c r="AG452" s="2">
        <v>37435</v>
      </c>
      <c r="AH452" s="2">
        <v>37468</v>
      </c>
      <c r="AI452" s="2">
        <v>37498</v>
      </c>
      <c r="AJ452" s="2">
        <v>37529</v>
      </c>
      <c r="AK452" s="2">
        <v>37560</v>
      </c>
      <c r="AL452" s="2">
        <v>37589</v>
      </c>
      <c r="AM452" s="2">
        <v>37621</v>
      </c>
      <c r="AN452" s="2">
        <v>37652</v>
      </c>
      <c r="AO452" s="2">
        <v>37680</v>
      </c>
      <c r="AP452" s="2">
        <v>37711</v>
      </c>
      <c r="AQ452" s="2">
        <v>37741</v>
      </c>
      <c r="AR452" s="2">
        <v>37771</v>
      </c>
      <c r="AS452" s="2">
        <v>37802</v>
      </c>
      <c r="AT452" s="2">
        <v>37833</v>
      </c>
      <c r="AU452" s="2">
        <v>37862</v>
      </c>
      <c r="AV452" s="2">
        <v>37894</v>
      </c>
      <c r="AW452" s="2">
        <v>37925</v>
      </c>
      <c r="AX452" s="2">
        <v>37953</v>
      </c>
      <c r="AY452" s="2">
        <v>37986</v>
      </c>
      <c r="AZ452" s="2">
        <v>38016</v>
      </c>
      <c r="BA452" s="2">
        <v>38044</v>
      </c>
      <c r="BB452" s="2">
        <v>38077</v>
      </c>
      <c r="BC452" s="2">
        <v>38107</v>
      </c>
      <c r="BD452" s="2">
        <v>38138</v>
      </c>
      <c r="BE452" s="2">
        <v>38168</v>
      </c>
      <c r="BF452" s="2">
        <v>38198</v>
      </c>
      <c r="BG452" s="2">
        <v>38230</v>
      </c>
      <c r="BH452" s="2">
        <v>38260</v>
      </c>
      <c r="BI452" s="2">
        <v>38289</v>
      </c>
      <c r="BJ452" s="2">
        <v>38321</v>
      </c>
      <c r="BK452" s="2">
        <v>38352</v>
      </c>
      <c r="BL452" s="2">
        <v>38383</v>
      </c>
      <c r="BM452" s="2">
        <v>38411</v>
      </c>
      <c r="BN452" s="2">
        <v>38442</v>
      </c>
      <c r="BO452" s="2">
        <v>38471</v>
      </c>
      <c r="BP452" s="2">
        <v>38503</v>
      </c>
      <c r="BQ452" s="2">
        <v>38533</v>
      </c>
      <c r="BR452" s="2">
        <v>38562</v>
      </c>
      <c r="BS452" s="2">
        <v>38595</v>
      </c>
      <c r="BT452" s="2">
        <v>38625</v>
      </c>
      <c r="BU452" s="2">
        <v>38656</v>
      </c>
      <c r="BV452" s="2">
        <v>38686</v>
      </c>
      <c r="BW452" s="2">
        <v>38716</v>
      </c>
      <c r="BX452" s="2">
        <v>38748</v>
      </c>
      <c r="BY452" s="2">
        <v>38776</v>
      </c>
      <c r="BZ452" s="2">
        <v>38807</v>
      </c>
      <c r="CA452" s="2">
        <v>38835</v>
      </c>
      <c r="CB452" s="2">
        <v>38868</v>
      </c>
      <c r="CC452" s="2">
        <v>38898</v>
      </c>
      <c r="CD452" s="2">
        <v>38929</v>
      </c>
      <c r="CE452" s="2">
        <v>38960</v>
      </c>
      <c r="CF452" s="2">
        <v>38989</v>
      </c>
      <c r="CG452" s="2">
        <v>39021</v>
      </c>
      <c r="CH452" s="2">
        <v>39051</v>
      </c>
      <c r="CI452" s="2">
        <v>39080</v>
      </c>
      <c r="CJ452" s="2">
        <v>39113</v>
      </c>
      <c r="CK452" s="2">
        <v>39141</v>
      </c>
      <c r="CL452" s="2">
        <v>39171</v>
      </c>
      <c r="CM452" s="2">
        <v>39202</v>
      </c>
      <c r="CN452" s="2">
        <v>39233</v>
      </c>
      <c r="CO452" s="2">
        <v>39262</v>
      </c>
      <c r="CP452" s="2">
        <v>39294</v>
      </c>
      <c r="CQ452" s="2">
        <v>39325</v>
      </c>
      <c r="CR452" s="2">
        <v>39353</v>
      </c>
      <c r="CS452" s="2">
        <v>39386</v>
      </c>
      <c r="CT452" s="2">
        <v>39416</v>
      </c>
      <c r="CU452" s="2">
        <v>39447</v>
      </c>
      <c r="CV452" s="2">
        <v>39478</v>
      </c>
      <c r="CW452" s="2">
        <v>39507</v>
      </c>
      <c r="CX452" s="2">
        <v>39538</v>
      </c>
      <c r="CY452" s="2">
        <v>39568</v>
      </c>
      <c r="CZ452" s="2">
        <v>39598</v>
      </c>
      <c r="DA452" s="2">
        <v>39629</v>
      </c>
      <c r="DB452" s="2">
        <v>39660</v>
      </c>
      <c r="DC452" s="2">
        <v>39689</v>
      </c>
      <c r="DD452" s="2">
        <v>39721</v>
      </c>
      <c r="DE452" s="2">
        <v>39752</v>
      </c>
      <c r="DF452" s="2">
        <v>39780</v>
      </c>
      <c r="DG452" s="2">
        <v>39813</v>
      </c>
      <c r="DH452" s="2">
        <v>39843</v>
      </c>
      <c r="DI452" s="2">
        <v>39871</v>
      </c>
      <c r="DJ452" s="2">
        <v>39903</v>
      </c>
      <c r="DK452" s="2">
        <v>39933</v>
      </c>
      <c r="DL452" s="2">
        <v>39962</v>
      </c>
      <c r="DM452" s="2">
        <v>39994</v>
      </c>
      <c r="DN452" s="2">
        <v>40025</v>
      </c>
      <c r="DO452" s="2">
        <v>40056</v>
      </c>
      <c r="DP452" s="2">
        <v>40086</v>
      </c>
      <c r="DQ452" s="2">
        <v>40116</v>
      </c>
      <c r="DR452" s="2">
        <v>40147</v>
      </c>
      <c r="DS452" s="2">
        <v>40178</v>
      </c>
      <c r="DT452" s="2">
        <v>40207</v>
      </c>
      <c r="DU452" s="2">
        <v>40235</v>
      </c>
      <c r="DV452" s="2">
        <v>40268</v>
      </c>
      <c r="DW452" s="2">
        <v>40298</v>
      </c>
      <c r="DX452" s="2">
        <v>40329</v>
      </c>
      <c r="DY452" s="2">
        <v>40359</v>
      </c>
      <c r="DZ452" s="2">
        <v>40389</v>
      </c>
      <c r="EA452" s="2">
        <v>40421</v>
      </c>
      <c r="EB452" s="2">
        <v>40451</v>
      </c>
      <c r="EC452" s="2">
        <v>40480</v>
      </c>
      <c r="ED452" s="2">
        <v>40512</v>
      </c>
      <c r="EE452" s="2">
        <v>40543</v>
      </c>
      <c r="EF452" s="2">
        <v>40574</v>
      </c>
      <c r="EG452" s="2">
        <v>40602</v>
      </c>
      <c r="EH452" s="2">
        <v>40633</v>
      </c>
      <c r="EI452" s="2">
        <v>40662</v>
      </c>
      <c r="EJ452" s="2">
        <v>40694</v>
      </c>
      <c r="EK452" s="2">
        <v>40724</v>
      </c>
      <c r="EL452" s="2">
        <v>40753</v>
      </c>
      <c r="EM452" s="2">
        <v>40786</v>
      </c>
      <c r="EN452" s="2">
        <v>40816</v>
      </c>
      <c r="EO452" s="2">
        <v>40847</v>
      </c>
      <c r="EP452" s="2">
        <v>40877</v>
      </c>
      <c r="EQ452" s="2">
        <v>40907</v>
      </c>
      <c r="ER452" s="2">
        <v>40939</v>
      </c>
      <c r="ES452" s="2">
        <v>40968</v>
      </c>
      <c r="ET452" s="2">
        <v>40998</v>
      </c>
      <c r="EU452" s="2">
        <v>41029</v>
      </c>
      <c r="EV452" s="2">
        <v>41060</v>
      </c>
      <c r="EW452" s="2">
        <v>41089</v>
      </c>
      <c r="EX452" s="2">
        <v>41121</v>
      </c>
      <c r="EY452" s="2">
        <v>41152</v>
      </c>
      <c r="EZ452" s="2">
        <v>41180</v>
      </c>
      <c r="FA452" s="2">
        <v>41213</v>
      </c>
      <c r="FB452" s="2">
        <v>41243</v>
      </c>
      <c r="FC452" s="2">
        <v>41274</v>
      </c>
      <c r="FD452" s="2">
        <v>41305</v>
      </c>
      <c r="FE452" s="2">
        <v>41333</v>
      </c>
      <c r="FF452" s="2">
        <v>41362</v>
      </c>
      <c r="FG452" s="2">
        <v>41394</v>
      </c>
      <c r="FH452" s="2">
        <v>41425</v>
      </c>
      <c r="FI452" s="2">
        <v>41453</v>
      </c>
      <c r="FJ452" s="2">
        <v>41486</v>
      </c>
      <c r="FK452" s="2">
        <v>41516</v>
      </c>
      <c r="FL452" s="2">
        <v>41547</v>
      </c>
      <c r="FM452" s="2">
        <v>41578</v>
      </c>
      <c r="FN452" s="2">
        <v>41607</v>
      </c>
      <c r="FO452" s="2">
        <v>41639</v>
      </c>
      <c r="FP452" s="2">
        <v>41670</v>
      </c>
      <c r="FQ452" s="2">
        <v>41698</v>
      </c>
      <c r="FR452" s="2">
        <v>41729</v>
      </c>
      <c r="FS452" s="2">
        <v>41759</v>
      </c>
      <c r="FT452" s="2">
        <v>41789</v>
      </c>
      <c r="FU452" s="2">
        <v>41820</v>
      </c>
      <c r="FV452" s="2">
        <v>41851</v>
      </c>
      <c r="FW452" s="2">
        <v>41880</v>
      </c>
      <c r="FX452" s="2">
        <v>41912</v>
      </c>
      <c r="FY452" s="2">
        <v>41943</v>
      </c>
      <c r="FZ452" s="2">
        <v>41971</v>
      </c>
      <c r="GA452" s="2">
        <v>42004</v>
      </c>
      <c r="GB452" s="2">
        <v>42034</v>
      </c>
      <c r="GC452" s="2">
        <v>42062</v>
      </c>
      <c r="GD452" s="2">
        <v>42094</v>
      </c>
      <c r="GE452" s="2">
        <v>42124</v>
      </c>
      <c r="GF452" s="2">
        <v>42153</v>
      </c>
      <c r="GG452" s="2">
        <v>42185</v>
      </c>
      <c r="GH452" s="2">
        <v>42216</v>
      </c>
      <c r="GI452" s="2">
        <v>42247</v>
      </c>
      <c r="GJ452" s="2">
        <v>42277</v>
      </c>
      <c r="GK452" s="2">
        <v>42307</v>
      </c>
      <c r="GL452" s="2">
        <v>42338</v>
      </c>
      <c r="GM452" s="2">
        <v>42369</v>
      </c>
      <c r="GN452" s="2">
        <v>42398</v>
      </c>
      <c r="GO452" s="2">
        <v>42429</v>
      </c>
      <c r="GP452" s="2">
        <v>42460</v>
      </c>
      <c r="GQ452" s="2">
        <v>42489</v>
      </c>
      <c r="GR452" s="2">
        <v>42521</v>
      </c>
      <c r="GS452" s="2">
        <v>42551</v>
      </c>
      <c r="GT452" s="2">
        <v>42580</v>
      </c>
      <c r="GU452" s="2">
        <v>42613</v>
      </c>
      <c r="GV452" s="2">
        <v>42643</v>
      </c>
      <c r="GW452" s="2">
        <v>42674</v>
      </c>
      <c r="GX452" s="2">
        <v>42704</v>
      </c>
      <c r="GY452" s="2">
        <v>42734</v>
      </c>
      <c r="GZ452" s="2">
        <v>42766</v>
      </c>
      <c r="HA452" s="2">
        <v>42794</v>
      </c>
      <c r="HB452" s="2">
        <v>42825</v>
      </c>
      <c r="HC452" s="2">
        <v>42853</v>
      </c>
      <c r="HD452" s="2">
        <v>42886</v>
      </c>
      <c r="HE452" s="2">
        <v>42916</v>
      </c>
      <c r="HF452" s="2">
        <v>42947</v>
      </c>
      <c r="HG452" s="2">
        <v>42978</v>
      </c>
      <c r="HH452" s="2">
        <v>43007</v>
      </c>
      <c r="HI452" s="2">
        <v>43039</v>
      </c>
      <c r="HJ452" s="2">
        <v>43069</v>
      </c>
      <c r="HK452" s="2">
        <v>43098</v>
      </c>
      <c r="HL452" s="2">
        <v>43131</v>
      </c>
      <c r="HM452" s="2">
        <v>43159</v>
      </c>
      <c r="HN452" s="2">
        <v>43189</v>
      </c>
      <c r="HO452" s="2">
        <v>43220</v>
      </c>
      <c r="HP452" s="2">
        <v>43251</v>
      </c>
      <c r="HQ452" s="2">
        <v>43280</v>
      </c>
      <c r="HR452" s="2">
        <v>43312</v>
      </c>
      <c r="HS452" s="2">
        <v>43343</v>
      </c>
      <c r="HT452" s="2">
        <v>43371</v>
      </c>
      <c r="HU452" s="2">
        <v>43404</v>
      </c>
      <c r="HV452" s="2">
        <v>43434</v>
      </c>
      <c r="HW452" s="2">
        <v>43465</v>
      </c>
      <c r="HX452" s="2">
        <v>43496</v>
      </c>
      <c r="HY452" s="2">
        <v>43524</v>
      </c>
      <c r="HZ452" s="2">
        <v>43553</v>
      </c>
      <c r="IA452" s="2">
        <v>43585</v>
      </c>
      <c r="IB452" s="2">
        <v>43616</v>
      </c>
      <c r="IC452" s="2">
        <v>43644</v>
      </c>
      <c r="ID452" s="2">
        <v>43677</v>
      </c>
      <c r="IE452" s="2">
        <v>43707</v>
      </c>
      <c r="IF452" s="2">
        <v>43738</v>
      </c>
      <c r="IG452" s="2">
        <v>43769</v>
      </c>
      <c r="IH452" s="2">
        <v>43798</v>
      </c>
      <c r="II452" s="2">
        <v>43830</v>
      </c>
      <c r="IJ452" s="2">
        <v>43861</v>
      </c>
      <c r="IK452" s="2">
        <v>43889</v>
      </c>
      <c r="IL452" s="2">
        <v>43921</v>
      </c>
      <c r="IM452" s="2">
        <v>43951</v>
      </c>
      <c r="IN452" s="2">
        <v>43980</v>
      </c>
      <c r="IO452" s="2">
        <v>44012</v>
      </c>
      <c r="IP452" s="2">
        <v>44043</v>
      </c>
      <c r="IQ452" s="2">
        <v>44074</v>
      </c>
      <c r="IR452" s="2">
        <v>44104</v>
      </c>
      <c r="IS452" s="2">
        <v>44134</v>
      </c>
      <c r="IT452" s="2">
        <v>44165</v>
      </c>
      <c r="IU452" s="2">
        <v>44196</v>
      </c>
      <c r="IV452" s="2">
        <v>44225</v>
      </c>
      <c r="IW452" s="2">
        <v>44253</v>
      </c>
      <c r="IX452" s="2">
        <v>44286</v>
      </c>
      <c r="IY452" s="2">
        <v>44316</v>
      </c>
      <c r="IZ452" s="2">
        <v>44347</v>
      </c>
      <c r="JA452" s="2">
        <v>44377</v>
      </c>
      <c r="JB452" s="2">
        <v>44407</v>
      </c>
      <c r="JC452" s="2">
        <v>44439</v>
      </c>
      <c r="JD452" s="2">
        <v>44469</v>
      </c>
      <c r="JE452" s="2">
        <v>44498</v>
      </c>
      <c r="JF452" s="2">
        <v>44530</v>
      </c>
      <c r="JG452" s="2">
        <v>44561</v>
      </c>
      <c r="JH452" s="2">
        <v>44592</v>
      </c>
      <c r="JI452" s="2">
        <v>44620</v>
      </c>
      <c r="JJ452" s="2">
        <v>44651</v>
      </c>
      <c r="JK452" s="2">
        <v>44680</v>
      </c>
      <c r="JL452" s="2">
        <v>44712</v>
      </c>
      <c r="JM452" s="2">
        <v>44742</v>
      </c>
      <c r="JN452" s="2">
        <v>44771</v>
      </c>
      <c r="JO452" s="2">
        <v>44804</v>
      </c>
      <c r="JP452" s="2">
        <v>44834</v>
      </c>
      <c r="JQ452" s="2">
        <v>44865</v>
      </c>
    </row>
    <row r="453" spans="1:277" x14ac:dyDescent="0.25">
      <c r="A453" s="4"/>
      <c r="D453" s="3">
        <v>20445200</v>
      </c>
      <c r="E453">
        <v>14943900</v>
      </c>
      <c r="F453">
        <v>53603100</v>
      </c>
      <c r="G453">
        <v>22691900</v>
      </c>
      <c r="H453">
        <v>22797200</v>
      </c>
      <c r="I453">
        <v>17211500</v>
      </c>
      <c r="J453">
        <v>15206000</v>
      </c>
      <c r="K453">
        <v>16452500</v>
      </c>
      <c r="L453">
        <v>40204000</v>
      </c>
      <c r="M453">
        <v>35329800</v>
      </c>
      <c r="N453">
        <v>16958200</v>
      </c>
      <c r="O453">
        <v>62091000</v>
      </c>
      <c r="P453">
        <v>123044100</v>
      </c>
      <c r="Q453">
        <v>36044600</v>
      </c>
      <c r="R453">
        <v>33477200</v>
      </c>
      <c r="S453">
        <v>38031400</v>
      </c>
      <c r="T453">
        <v>28392400</v>
      </c>
      <c r="U453">
        <v>25862100</v>
      </c>
      <c r="V453">
        <v>33926000</v>
      </c>
      <c r="W453">
        <v>20752700</v>
      </c>
      <c r="X453">
        <v>23128800</v>
      </c>
      <c r="Y453">
        <v>27678200</v>
      </c>
      <c r="Z453">
        <v>13181100</v>
      </c>
      <c r="AA453">
        <v>14234500</v>
      </c>
      <c r="AB453">
        <v>15038800</v>
      </c>
      <c r="AC453">
        <v>29259200</v>
      </c>
      <c r="AD453">
        <v>29853100</v>
      </c>
      <c r="AE453">
        <v>26363800</v>
      </c>
      <c r="AF453">
        <v>31508800</v>
      </c>
      <c r="AG453">
        <v>32785800</v>
      </c>
      <c r="AH453">
        <v>38759200</v>
      </c>
      <c r="AI453">
        <v>39975000</v>
      </c>
      <c r="AJ453">
        <v>46866200</v>
      </c>
      <c r="AK453">
        <v>40656200</v>
      </c>
      <c r="AL453">
        <v>29275400</v>
      </c>
      <c r="AM453">
        <v>19347900</v>
      </c>
      <c r="AN453">
        <v>20557900</v>
      </c>
      <c r="AO453">
        <v>20523100</v>
      </c>
      <c r="AP453">
        <v>24358300</v>
      </c>
      <c r="AQ453">
        <v>18683800</v>
      </c>
      <c r="AR453">
        <v>27268000</v>
      </c>
      <c r="AS453">
        <v>38921900</v>
      </c>
      <c r="AT453">
        <v>25672200</v>
      </c>
      <c r="AU453">
        <v>31935000</v>
      </c>
      <c r="AV453">
        <v>24859700</v>
      </c>
      <c r="AW453">
        <v>22049600</v>
      </c>
      <c r="AX453">
        <v>21806600</v>
      </c>
      <c r="AY453">
        <v>25326100</v>
      </c>
      <c r="AZ453">
        <v>21058200</v>
      </c>
      <c r="BA453">
        <v>22578600</v>
      </c>
      <c r="BB453">
        <v>23076100</v>
      </c>
      <c r="BC453">
        <v>19785500</v>
      </c>
      <c r="BD453">
        <v>24492500</v>
      </c>
      <c r="BE453">
        <v>23931700</v>
      </c>
      <c r="BF453">
        <v>34486000</v>
      </c>
      <c r="BG453">
        <v>31178100</v>
      </c>
      <c r="BH453">
        <v>27348800</v>
      </c>
      <c r="BI453">
        <v>36888800</v>
      </c>
      <c r="BJ453">
        <v>20476000</v>
      </c>
      <c r="BK453">
        <v>18363000</v>
      </c>
      <c r="BL453">
        <v>18447000</v>
      </c>
      <c r="BM453">
        <v>18827600</v>
      </c>
      <c r="BN453">
        <v>37399700</v>
      </c>
      <c r="BO453">
        <v>25217900</v>
      </c>
      <c r="BP453">
        <v>27683200</v>
      </c>
      <c r="BQ453">
        <v>23485000</v>
      </c>
      <c r="BR453">
        <v>20008700</v>
      </c>
      <c r="BS453">
        <v>28222900</v>
      </c>
      <c r="BT453">
        <v>26925600</v>
      </c>
      <c r="BU453">
        <v>29893500</v>
      </c>
      <c r="BV453">
        <v>23784200</v>
      </c>
      <c r="BW453">
        <v>20985000</v>
      </c>
      <c r="BX453">
        <v>25048600</v>
      </c>
      <c r="BY453">
        <v>18427800</v>
      </c>
      <c r="BZ453">
        <v>25204800</v>
      </c>
      <c r="CA453">
        <v>19651600</v>
      </c>
      <c r="CB453">
        <v>32392100</v>
      </c>
      <c r="CC453">
        <v>31646500</v>
      </c>
      <c r="CD453">
        <v>29125400</v>
      </c>
      <c r="CE453">
        <v>25157100</v>
      </c>
      <c r="CF453">
        <v>20474700</v>
      </c>
      <c r="CG453">
        <v>21063500</v>
      </c>
      <c r="CH453">
        <v>21806500</v>
      </c>
      <c r="CI453">
        <v>16777500</v>
      </c>
      <c r="CJ453">
        <v>26881800</v>
      </c>
      <c r="CK453">
        <v>19981500</v>
      </c>
      <c r="CL453">
        <v>31728700</v>
      </c>
      <c r="CM453">
        <v>19250700</v>
      </c>
      <c r="CN453">
        <v>24790000</v>
      </c>
      <c r="CO453">
        <v>27596800</v>
      </c>
      <c r="CP453">
        <v>25625800</v>
      </c>
      <c r="CQ453">
        <v>32081300</v>
      </c>
      <c r="CR453">
        <v>15387900</v>
      </c>
      <c r="CS453">
        <v>16553500</v>
      </c>
      <c r="CT453">
        <v>18911600</v>
      </c>
      <c r="CU453">
        <v>16362300</v>
      </c>
      <c r="CV453">
        <v>23809000</v>
      </c>
      <c r="CW453">
        <v>16724300</v>
      </c>
      <c r="CX453">
        <v>17996100</v>
      </c>
      <c r="CY453">
        <v>13686000</v>
      </c>
      <c r="CZ453">
        <v>11479500</v>
      </c>
      <c r="DA453">
        <v>14192000</v>
      </c>
      <c r="DB453">
        <v>15706100</v>
      </c>
      <c r="DC453">
        <v>13215600</v>
      </c>
      <c r="DD453">
        <v>20504700</v>
      </c>
      <c r="DE453">
        <v>24945600</v>
      </c>
      <c r="DF453">
        <v>19678600</v>
      </c>
      <c r="DG453">
        <v>17712400</v>
      </c>
      <c r="DH453">
        <v>17527100</v>
      </c>
      <c r="DI453">
        <v>17134300</v>
      </c>
      <c r="DJ453">
        <v>31728400</v>
      </c>
      <c r="DK453">
        <v>17109800</v>
      </c>
      <c r="DL453">
        <v>18318600</v>
      </c>
      <c r="DM453">
        <v>21845500</v>
      </c>
      <c r="DN453">
        <v>13927500</v>
      </c>
      <c r="DO453">
        <v>19554000</v>
      </c>
      <c r="DP453">
        <v>17641500</v>
      </c>
      <c r="DQ453">
        <v>15813800</v>
      </c>
      <c r="DR453">
        <v>14642700</v>
      </c>
      <c r="DS453">
        <v>13304800</v>
      </c>
      <c r="DT453">
        <v>12507900</v>
      </c>
      <c r="DU453">
        <v>11784000</v>
      </c>
      <c r="DV453">
        <v>14393900</v>
      </c>
      <c r="DW453">
        <v>12252900</v>
      </c>
      <c r="DX453">
        <v>19129800</v>
      </c>
      <c r="DY453">
        <v>17922000</v>
      </c>
      <c r="DZ453">
        <v>17247700</v>
      </c>
      <c r="EA453">
        <v>17346100</v>
      </c>
      <c r="EB453">
        <v>17544798</v>
      </c>
      <c r="EC453">
        <v>15534725</v>
      </c>
      <c r="ED453">
        <v>16895391</v>
      </c>
      <c r="EE453">
        <v>15447553</v>
      </c>
      <c r="EF453">
        <v>16154173</v>
      </c>
      <c r="EG453">
        <v>13133523</v>
      </c>
      <c r="EH453">
        <v>22761740</v>
      </c>
      <c r="EI453">
        <v>15032409</v>
      </c>
      <c r="EJ453">
        <v>19712603</v>
      </c>
      <c r="EK453">
        <v>18067024</v>
      </c>
      <c r="EL453">
        <v>13198845</v>
      </c>
      <c r="EM453">
        <v>24273495</v>
      </c>
      <c r="EN453">
        <v>17617162</v>
      </c>
      <c r="EO453">
        <v>15010859</v>
      </c>
      <c r="EP453">
        <v>13674412</v>
      </c>
      <c r="EQ453">
        <v>10946329</v>
      </c>
      <c r="ER453">
        <v>11187154</v>
      </c>
      <c r="ES453">
        <v>8788615</v>
      </c>
      <c r="ET453">
        <v>11955377</v>
      </c>
      <c r="EU453">
        <v>11069447</v>
      </c>
      <c r="EV453">
        <v>11055556</v>
      </c>
      <c r="EW453">
        <v>11699718</v>
      </c>
      <c r="EX453">
        <v>9624929</v>
      </c>
      <c r="EY453">
        <v>9956039</v>
      </c>
      <c r="EZ453">
        <v>7981311</v>
      </c>
      <c r="FA453">
        <v>8345763</v>
      </c>
      <c r="FB453">
        <v>10504216</v>
      </c>
      <c r="FC453">
        <v>11116440</v>
      </c>
      <c r="FD453">
        <v>10212972</v>
      </c>
      <c r="FE453">
        <v>11576860</v>
      </c>
      <c r="FF453">
        <v>12256440</v>
      </c>
      <c r="FG453">
        <v>10973897</v>
      </c>
      <c r="FH453">
        <v>15465722</v>
      </c>
      <c r="FI453">
        <v>16165453</v>
      </c>
      <c r="FJ453">
        <v>11267185</v>
      </c>
      <c r="FK453">
        <v>10740246</v>
      </c>
      <c r="FL453">
        <v>11400869</v>
      </c>
      <c r="FM453">
        <v>11842231</v>
      </c>
      <c r="FN453">
        <v>10652363</v>
      </c>
      <c r="FO453">
        <v>9545463</v>
      </c>
      <c r="FP453">
        <v>9979351</v>
      </c>
      <c r="FQ453">
        <v>8053753</v>
      </c>
      <c r="FR453">
        <v>11720464</v>
      </c>
      <c r="FS453">
        <v>11906224</v>
      </c>
      <c r="FT453">
        <v>8103504</v>
      </c>
      <c r="FU453">
        <v>9499510</v>
      </c>
      <c r="FV453">
        <v>7365795</v>
      </c>
      <c r="FW453">
        <v>9589969</v>
      </c>
      <c r="FX453">
        <v>8399784</v>
      </c>
      <c r="FY453">
        <v>13087842</v>
      </c>
      <c r="FZ453">
        <v>9898084</v>
      </c>
      <c r="GA453">
        <v>12749968</v>
      </c>
      <c r="GB453">
        <v>12108349</v>
      </c>
      <c r="GC453">
        <v>8967821</v>
      </c>
      <c r="GD453">
        <v>14895200</v>
      </c>
      <c r="GE453">
        <v>14900618</v>
      </c>
      <c r="GF453">
        <v>11735074</v>
      </c>
      <c r="GG453">
        <v>14793669</v>
      </c>
      <c r="GH453">
        <v>13074695</v>
      </c>
      <c r="GI453">
        <v>18875474</v>
      </c>
      <c r="GJ453">
        <v>17915419</v>
      </c>
      <c r="GK453">
        <v>16682340</v>
      </c>
      <c r="GL453">
        <v>14745807</v>
      </c>
      <c r="GM453">
        <v>15760623</v>
      </c>
      <c r="GN453">
        <v>16767992</v>
      </c>
      <c r="GO453">
        <v>18470891</v>
      </c>
      <c r="GP453">
        <v>15837648</v>
      </c>
      <c r="GQ453">
        <v>10633474</v>
      </c>
      <c r="GR453">
        <v>10901916</v>
      </c>
      <c r="GS453">
        <v>11654079</v>
      </c>
      <c r="GT453">
        <v>10102026</v>
      </c>
      <c r="GU453">
        <v>10156588</v>
      </c>
      <c r="GV453">
        <v>11489896</v>
      </c>
      <c r="GW453">
        <v>10317290</v>
      </c>
      <c r="GX453">
        <v>12819087</v>
      </c>
      <c r="GY453">
        <v>13696410</v>
      </c>
      <c r="GZ453">
        <v>9161044</v>
      </c>
      <c r="HA453">
        <v>10618211</v>
      </c>
      <c r="HB453">
        <v>12456188</v>
      </c>
      <c r="HC453">
        <v>7970342</v>
      </c>
      <c r="HD453">
        <v>9885027</v>
      </c>
      <c r="HE453">
        <v>11657188</v>
      </c>
      <c r="HF453">
        <v>8617067</v>
      </c>
      <c r="HG453">
        <v>9750469</v>
      </c>
      <c r="HH453">
        <v>10884853</v>
      </c>
      <c r="HI453">
        <v>11353552</v>
      </c>
      <c r="HJ453">
        <v>8776698</v>
      </c>
      <c r="HK453">
        <v>24646265</v>
      </c>
      <c r="HL453">
        <v>19800269</v>
      </c>
      <c r="HM453">
        <v>18232074</v>
      </c>
      <c r="HN453">
        <v>21565865</v>
      </c>
      <c r="HO453">
        <v>12117933</v>
      </c>
      <c r="HP453">
        <v>10570352</v>
      </c>
      <c r="HQ453">
        <v>13288367</v>
      </c>
      <c r="HR453">
        <v>10872989</v>
      </c>
      <c r="HS453">
        <v>11219558</v>
      </c>
      <c r="HT453">
        <v>10940915</v>
      </c>
      <c r="HU453">
        <v>12417481</v>
      </c>
      <c r="HV453">
        <v>20167574</v>
      </c>
      <c r="HW453">
        <v>14365800</v>
      </c>
      <c r="HX453">
        <v>15567622</v>
      </c>
      <c r="HY453">
        <v>13701910</v>
      </c>
      <c r="HZ453">
        <v>16107465</v>
      </c>
      <c r="IA453">
        <v>11252150</v>
      </c>
      <c r="IB453">
        <v>10990513</v>
      </c>
      <c r="IC453">
        <v>13011043</v>
      </c>
      <c r="ID453">
        <v>16900085</v>
      </c>
      <c r="IE453">
        <v>15229681</v>
      </c>
      <c r="IF453">
        <v>12009143</v>
      </c>
      <c r="IG453">
        <v>14047972</v>
      </c>
      <c r="IH453">
        <v>12754597</v>
      </c>
      <c r="II453">
        <v>13620236</v>
      </c>
      <c r="IJ453">
        <v>11328954</v>
      </c>
      <c r="IK453">
        <v>10906718</v>
      </c>
      <c r="IL453">
        <v>23648623</v>
      </c>
      <c r="IM453">
        <v>12562401</v>
      </c>
      <c r="IN453">
        <v>12688018</v>
      </c>
      <c r="IO453">
        <v>27102330</v>
      </c>
      <c r="IP453">
        <v>11881505</v>
      </c>
      <c r="IQ453">
        <v>10686722</v>
      </c>
      <c r="IR453">
        <v>18115232</v>
      </c>
      <c r="IS453">
        <v>12533606</v>
      </c>
      <c r="IT453">
        <v>10715345</v>
      </c>
      <c r="IU453">
        <v>11816715</v>
      </c>
      <c r="IV453">
        <v>10485099</v>
      </c>
      <c r="IW453">
        <v>11619258</v>
      </c>
      <c r="IX453">
        <v>19994288</v>
      </c>
      <c r="IY453">
        <v>12852988</v>
      </c>
      <c r="IZ453">
        <v>13674573</v>
      </c>
      <c r="JA453">
        <v>17543841</v>
      </c>
      <c r="JB453">
        <v>16172836</v>
      </c>
      <c r="JC453">
        <v>13116404</v>
      </c>
      <c r="JD453">
        <v>13522330</v>
      </c>
      <c r="JE453">
        <v>13953426</v>
      </c>
      <c r="JF453">
        <v>15971070</v>
      </c>
      <c r="JG453">
        <v>17007562</v>
      </c>
      <c r="JH453">
        <v>18812617</v>
      </c>
      <c r="JI453">
        <v>14929542</v>
      </c>
      <c r="JJ453">
        <v>17517759</v>
      </c>
      <c r="JK453">
        <v>13542429</v>
      </c>
      <c r="JL453">
        <v>17641542</v>
      </c>
      <c r="JM453">
        <v>15036953</v>
      </c>
      <c r="JN453">
        <v>11036267</v>
      </c>
      <c r="JO453">
        <v>12163436</v>
      </c>
      <c r="JP453">
        <v>18632713</v>
      </c>
      <c r="JQ453">
        <v>16225233</v>
      </c>
    </row>
    <row r="454" spans="1:277" x14ac:dyDescent="0.25">
      <c r="A454" s="1" t="s">
        <v>228</v>
      </c>
      <c r="B454" t="s">
        <v>1157</v>
      </c>
      <c r="C454" t="s">
        <v>1181</v>
      </c>
      <c r="D454" s="2">
        <f>_xll.BDH(A454, "volume", B454, C454, "Direction", "H", "Period", "M","cols=132;rows=2")</f>
        <v>36556</v>
      </c>
      <c r="E454" s="2">
        <v>36585</v>
      </c>
      <c r="F454" s="2">
        <v>36616</v>
      </c>
      <c r="G454" s="2">
        <v>36644</v>
      </c>
      <c r="H454" s="2">
        <v>36677</v>
      </c>
      <c r="I454" s="2">
        <v>36707</v>
      </c>
      <c r="J454" s="2">
        <v>36738</v>
      </c>
      <c r="K454" s="2">
        <v>36769</v>
      </c>
      <c r="L454" s="2">
        <v>36798</v>
      </c>
      <c r="M454" s="2">
        <v>36830</v>
      </c>
      <c r="N454" s="2">
        <v>36860</v>
      </c>
      <c r="O454" s="2">
        <v>36889</v>
      </c>
      <c r="P454" s="2">
        <v>36922</v>
      </c>
      <c r="Q454" s="2">
        <v>36950</v>
      </c>
      <c r="R454" s="2">
        <v>36980</v>
      </c>
      <c r="S454" s="2">
        <v>37011</v>
      </c>
      <c r="T454" s="2">
        <v>37042</v>
      </c>
      <c r="U454" s="2">
        <v>37071</v>
      </c>
      <c r="V454" s="2">
        <v>37103</v>
      </c>
      <c r="W454" s="2">
        <v>37134</v>
      </c>
      <c r="X454" s="2">
        <v>37162</v>
      </c>
      <c r="Y454" s="2">
        <v>37195</v>
      </c>
      <c r="Z454" s="2">
        <v>37225</v>
      </c>
      <c r="AA454" s="2">
        <v>37256</v>
      </c>
      <c r="AB454" s="2">
        <v>37287</v>
      </c>
      <c r="AC454" s="2">
        <v>37315</v>
      </c>
      <c r="AD454" s="2">
        <v>37344</v>
      </c>
      <c r="AE454" s="2">
        <v>37376</v>
      </c>
      <c r="AF454" s="2">
        <v>37407</v>
      </c>
      <c r="AG454" s="2">
        <v>37435</v>
      </c>
      <c r="AH454" s="2">
        <v>37468</v>
      </c>
      <c r="AI454" s="2">
        <v>37498</v>
      </c>
      <c r="AJ454" s="2">
        <v>37529</v>
      </c>
      <c r="AK454" s="2">
        <v>37560</v>
      </c>
      <c r="AL454" s="2">
        <v>37589</v>
      </c>
      <c r="AM454" s="2">
        <v>37621</v>
      </c>
      <c r="AN454" s="2">
        <v>37652</v>
      </c>
      <c r="AO454" s="2">
        <v>37680</v>
      </c>
      <c r="AP454" s="2">
        <v>37711</v>
      </c>
      <c r="AQ454" s="2">
        <v>37741</v>
      </c>
      <c r="AR454" s="2">
        <v>37771</v>
      </c>
      <c r="AS454" s="2">
        <v>37802</v>
      </c>
      <c r="AT454" s="2">
        <v>37833</v>
      </c>
      <c r="AU454" s="2">
        <v>37862</v>
      </c>
      <c r="AV454" s="2">
        <v>37894</v>
      </c>
      <c r="AW454" s="2">
        <v>37925</v>
      </c>
      <c r="AX454" s="2">
        <v>37953</v>
      </c>
      <c r="AY454" s="2">
        <v>37986</v>
      </c>
      <c r="AZ454" s="2">
        <v>38016</v>
      </c>
      <c r="BA454" s="2">
        <v>38044</v>
      </c>
      <c r="BB454" s="2">
        <v>38077</v>
      </c>
      <c r="BC454" s="2">
        <v>38107</v>
      </c>
      <c r="BD454" s="2">
        <v>38138</v>
      </c>
      <c r="BE454" s="2">
        <v>38168</v>
      </c>
      <c r="BF454" s="2">
        <v>38198</v>
      </c>
      <c r="BG454" s="2">
        <v>38230</v>
      </c>
      <c r="BH454" s="2">
        <v>38260</v>
      </c>
      <c r="BI454" s="2">
        <v>38289</v>
      </c>
      <c r="BJ454" s="2">
        <v>38321</v>
      </c>
      <c r="BK454" s="2">
        <v>38352</v>
      </c>
      <c r="BL454" s="2">
        <v>38383</v>
      </c>
      <c r="BM454" s="2">
        <v>38411</v>
      </c>
      <c r="BN454" s="2">
        <v>38442</v>
      </c>
      <c r="BO454" s="2">
        <v>38471</v>
      </c>
      <c r="BP454" s="2">
        <v>38503</v>
      </c>
      <c r="BQ454" s="2">
        <v>38533</v>
      </c>
      <c r="BR454" s="2">
        <v>38562</v>
      </c>
      <c r="BS454" s="2">
        <v>38595</v>
      </c>
      <c r="BT454" s="2">
        <v>38625</v>
      </c>
      <c r="BU454" s="2">
        <v>38656</v>
      </c>
      <c r="BV454" s="2">
        <v>38686</v>
      </c>
      <c r="BW454" s="2">
        <v>38716</v>
      </c>
      <c r="BX454" s="2">
        <v>38748</v>
      </c>
      <c r="BY454" s="2">
        <v>38776</v>
      </c>
      <c r="BZ454" s="2">
        <v>38807</v>
      </c>
      <c r="CA454" s="2">
        <v>38835</v>
      </c>
      <c r="CB454" s="2">
        <v>38868</v>
      </c>
      <c r="CC454" s="2">
        <v>38898</v>
      </c>
      <c r="CD454" s="2">
        <v>38929</v>
      </c>
      <c r="CE454" s="2">
        <v>38960</v>
      </c>
      <c r="CF454" s="2">
        <v>38989</v>
      </c>
      <c r="CG454" s="2">
        <v>39021</v>
      </c>
      <c r="CH454" s="2">
        <v>39051</v>
      </c>
      <c r="CI454" s="2">
        <v>39080</v>
      </c>
      <c r="CJ454" s="2">
        <v>39113</v>
      </c>
      <c r="CK454" s="2">
        <v>39141</v>
      </c>
      <c r="CL454" s="2">
        <v>39171</v>
      </c>
      <c r="CM454" s="2">
        <v>39202</v>
      </c>
      <c r="CN454" s="2">
        <v>39233</v>
      </c>
      <c r="CO454" s="2">
        <v>39262</v>
      </c>
      <c r="CP454" s="2">
        <v>39294</v>
      </c>
      <c r="CQ454" s="2">
        <v>39325</v>
      </c>
      <c r="CR454" s="2">
        <v>39353</v>
      </c>
      <c r="CS454" s="2">
        <v>39386</v>
      </c>
      <c r="CT454" s="2">
        <v>39416</v>
      </c>
      <c r="CU454" s="2">
        <v>39447</v>
      </c>
      <c r="CV454" s="2">
        <v>39478</v>
      </c>
      <c r="CW454" s="2">
        <v>39507</v>
      </c>
      <c r="CX454" s="2">
        <v>39538</v>
      </c>
      <c r="CY454" s="2">
        <v>39568</v>
      </c>
      <c r="CZ454" s="2">
        <v>39598</v>
      </c>
      <c r="DA454" s="2">
        <v>39629</v>
      </c>
      <c r="DB454" s="2">
        <v>39660</v>
      </c>
      <c r="DC454" s="2">
        <v>39689</v>
      </c>
      <c r="DD454" s="2">
        <v>39721</v>
      </c>
      <c r="DE454" s="2">
        <v>39752</v>
      </c>
      <c r="DF454" s="2">
        <v>39780</v>
      </c>
      <c r="DG454" s="2">
        <v>39813</v>
      </c>
      <c r="DH454" s="2">
        <v>39843</v>
      </c>
      <c r="DI454" s="2">
        <v>39871</v>
      </c>
      <c r="DJ454" s="2">
        <v>39903</v>
      </c>
      <c r="DK454" s="2">
        <v>39933</v>
      </c>
      <c r="DL454" s="2">
        <v>39962</v>
      </c>
      <c r="DM454" s="2">
        <v>39994</v>
      </c>
      <c r="DN454" s="2">
        <v>40025</v>
      </c>
      <c r="DO454" s="2">
        <v>40056</v>
      </c>
      <c r="DP454" s="2">
        <v>40086</v>
      </c>
      <c r="DQ454" s="2">
        <v>40116</v>
      </c>
      <c r="DR454" s="2">
        <v>40147</v>
      </c>
      <c r="DS454" s="2">
        <v>40178</v>
      </c>
      <c r="DT454" s="2">
        <v>40207</v>
      </c>
      <c r="DU454" s="2">
        <v>40235</v>
      </c>
      <c r="DV454" s="2">
        <v>40268</v>
      </c>
      <c r="DW454" s="2">
        <v>40298</v>
      </c>
      <c r="DX454" s="2">
        <v>40329</v>
      </c>
      <c r="DY454" s="2">
        <v>40359</v>
      </c>
      <c r="DZ454" s="2">
        <v>40389</v>
      </c>
      <c r="EA454" s="2">
        <v>40421</v>
      </c>
      <c r="EB454" s="2">
        <v>40451</v>
      </c>
      <c r="EC454" s="2">
        <v>40480</v>
      </c>
      <c r="ED454" s="2">
        <v>40512</v>
      </c>
      <c r="EE454" s="2">
        <v>40543</v>
      </c>
    </row>
    <row r="455" spans="1:277" x14ac:dyDescent="0.25">
      <c r="A455" s="4"/>
      <c r="D455" s="3">
        <v>27289900</v>
      </c>
      <c r="E455">
        <v>29337200</v>
      </c>
      <c r="F455">
        <v>33771700</v>
      </c>
      <c r="G455">
        <v>33228600</v>
      </c>
      <c r="H455">
        <v>30153700</v>
      </c>
      <c r="I455">
        <v>27299800</v>
      </c>
      <c r="J455">
        <v>21545100</v>
      </c>
      <c r="K455">
        <v>27203600</v>
      </c>
      <c r="L455">
        <v>64587300</v>
      </c>
      <c r="M455">
        <v>45090200</v>
      </c>
      <c r="N455">
        <v>29787900</v>
      </c>
      <c r="O455">
        <v>38796000</v>
      </c>
      <c r="P455">
        <v>29085800</v>
      </c>
      <c r="Q455">
        <v>21435900</v>
      </c>
      <c r="R455">
        <v>29460800</v>
      </c>
      <c r="S455">
        <v>29396500</v>
      </c>
      <c r="T455">
        <v>29211300</v>
      </c>
      <c r="U455">
        <v>23510200</v>
      </c>
      <c r="V455">
        <v>21033500</v>
      </c>
      <c r="W455">
        <v>19528400</v>
      </c>
      <c r="X455">
        <v>43025700</v>
      </c>
      <c r="Y455">
        <v>53616200</v>
      </c>
      <c r="Z455">
        <v>53333000</v>
      </c>
      <c r="AA455">
        <v>37721100</v>
      </c>
      <c r="AB455">
        <v>68623200</v>
      </c>
      <c r="AC455">
        <v>44160700</v>
      </c>
      <c r="AD455">
        <v>48497500</v>
      </c>
      <c r="AE455">
        <v>44285600</v>
      </c>
      <c r="AF455">
        <v>43518100</v>
      </c>
      <c r="AG455">
        <v>36685100</v>
      </c>
      <c r="AH455">
        <v>61468500</v>
      </c>
      <c r="AI455">
        <v>33724500</v>
      </c>
      <c r="AJ455">
        <v>35652100</v>
      </c>
      <c r="AK455">
        <v>54651800</v>
      </c>
      <c r="AL455">
        <v>37034500</v>
      </c>
      <c r="AM455">
        <v>43596700</v>
      </c>
      <c r="AN455">
        <v>75336400</v>
      </c>
      <c r="AO455">
        <v>33765200</v>
      </c>
      <c r="AP455">
        <v>35970400</v>
      </c>
      <c r="AQ455">
        <v>44516000</v>
      </c>
      <c r="AR455">
        <v>43404300</v>
      </c>
      <c r="AS455">
        <v>58993700</v>
      </c>
      <c r="AT455">
        <v>81829300</v>
      </c>
      <c r="AU455">
        <v>36719300</v>
      </c>
      <c r="AV455">
        <v>106294700</v>
      </c>
      <c r="AW455">
        <v>133113600</v>
      </c>
      <c r="AX455">
        <v>48502200</v>
      </c>
      <c r="AY455">
        <v>43759700</v>
      </c>
      <c r="AZ455">
        <v>75784400</v>
      </c>
      <c r="BA455">
        <v>32184300</v>
      </c>
      <c r="BB455">
        <v>53233000</v>
      </c>
      <c r="BC455">
        <v>61650400</v>
      </c>
      <c r="BD455">
        <v>31248300</v>
      </c>
      <c r="BE455">
        <v>31699000</v>
      </c>
      <c r="BF455">
        <v>38408800</v>
      </c>
      <c r="BG455">
        <v>45368600</v>
      </c>
      <c r="BH455">
        <v>49265200</v>
      </c>
      <c r="BI455">
        <v>54503800</v>
      </c>
      <c r="BJ455">
        <v>26852400</v>
      </c>
      <c r="BK455">
        <v>34136200</v>
      </c>
      <c r="BL455">
        <v>52284900</v>
      </c>
      <c r="BM455">
        <v>27445800</v>
      </c>
      <c r="BN455">
        <v>31679300</v>
      </c>
      <c r="BO455">
        <v>65086100</v>
      </c>
      <c r="BP455">
        <v>47451800</v>
      </c>
      <c r="BQ455">
        <v>28514000</v>
      </c>
      <c r="BR455">
        <v>43333000</v>
      </c>
      <c r="BS455">
        <v>50207800</v>
      </c>
      <c r="BT455">
        <v>55328600</v>
      </c>
      <c r="BU455">
        <v>61254900</v>
      </c>
      <c r="BV455">
        <v>54258800</v>
      </c>
      <c r="BW455">
        <v>30430300</v>
      </c>
      <c r="BX455">
        <v>52259200</v>
      </c>
      <c r="BY455">
        <v>43084200</v>
      </c>
      <c r="BZ455">
        <v>45092500</v>
      </c>
      <c r="CA455">
        <v>35497600</v>
      </c>
      <c r="CB455">
        <v>64171200</v>
      </c>
      <c r="CC455">
        <v>37730800</v>
      </c>
      <c r="CD455">
        <v>29268100</v>
      </c>
      <c r="CE455">
        <v>47732200</v>
      </c>
      <c r="CF455">
        <v>31775500</v>
      </c>
      <c r="CG455">
        <v>38651500</v>
      </c>
      <c r="CH455">
        <v>48004500</v>
      </c>
      <c r="CI455">
        <v>28079700</v>
      </c>
      <c r="CJ455">
        <v>44502200</v>
      </c>
      <c r="CK455">
        <v>37158100</v>
      </c>
      <c r="CL455">
        <v>36678400</v>
      </c>
      <c r="CM455">
        <v>38502500</v>
      </c>
      <c r="CN455">
        <v>44454500</v>
      </c>
      <c r="CO455">
        <v>57253600</v>
      </c>
      <c r="CP455">
        <v>34891700</v>
      </c>
      <c r="CQ455">
        <v>47934600</v>
      </c>
      <c r="CR455">
        <v>27392300</v>
      </c>
      <c r="CS455">
        <v>32826100</v>
      </c>
      <c r="CT455">
        <v>40650500</v>
      </c>
      <c r="CU455">
        <v>27471100</v>
      </c>
      <c r="CV455">
        <v>44113800</v>
      </c>
      <c r="CW455">
        <v>29559900</v>
      </c>
      <c r="CX455">
        <v>36677800</v>
      </c>
      <c r="CY455">
        <v>21699900</v>
      </c>
      <c r="CZ455">
        <v>42758800</v>
      </c>
      <c r="DA455">
        <v>53316400</v>
      </c>
      <c r="DB455">
        <v>37555700</v>
      </c>
      <c r="DC455">
        <v>28238800</v>
      </c>
      <c r="DD455">
        <v>35489200</v>
      </c>
      <c r="DE455">
        <v>36424900</v>
      </c>
      <c r="DF455">
        <v>29677700</v>
      </c>
      <c r="DG455">
        <v>30999500</v>
      </c>
      <c r="DH455">
        <v>35150400</v>
      </c>
      <c r="DI455">
        <v>34647600</v>
      </c>
      <c r="DJ455">
        <v>48133600</v>
      </c>
      <c r="DK455">
        <v>31528200</v>
      </c>
      <c r="DL455">
        <v>34428800</v>
      </c>
      <c r="DM455">
        <v>55156200</v>
      </c>
      <c r="DN455">
        <v>32918800</v>
      </c>
      <c r="DO455">
        <v>42805300</v>
      </c>
      <c r="DP455">
        <v>68454800</v>
      </c>
      <c r="DQ455">
        <v>44780000</v>
      </c>
      <c r="DR455">
        <v>27530500</v>
      </c>
      <c r="DS455">
        <v>26670300</v>
      </c>
      <c r="DT455">
        <v>33246100</v>
      </c>
      <c r="DU455">
        <v>41709300</v>
      </c>
      <c r="DV455">
        <v>26936700</v>
      </c>
      <c r="DW455">
        <v>55107200</v>
      </c>
      <c r="DX455">
        <v>56901500</v>
      </c>
      <c r="DY455">
        <v>32003900</v>
      </c>
      <c r="DZ455">
        <v>29548900</v>
      </c>
      <c r="EA455">
        <v>23928000</v>
      </c>
      <c r="EB455">
        <v>23980639</v>
      </c>
      <c r="EC455">
        <v>28258462</v>
      </c>
      <c r="ED455">
        <v>22538880</v>
      </c>
      <c r="EE455">
        <v>56789791</v>
      </c>
    </row>
    <row r="456" spans="1:277" x14ac:dyDescent="0.25">
      <c r="A456" s="1" t="s">
        <v>229</v>
      </c>
      <c r="B456" t="s">
        <v>1157</v>
      </c>
      <c r="C456" t="s">
        <v>1193</v>
      </c>
      <c r="D456" s="2">
        <f>_xll.BDH(A456, "volume", B456, C456, "Direction", "H", "Period", "M","cols=201;rows=2")</f>
        <v>36556</v>
      </c>
      <c r="E456" s="2">
        <v>36585</v>
      </c>
      <c r="F456" s="2">
        <v>36616</v>
      </c>
      <c r="G456" s="2">
        <v>36644</v>
      </c>
      <c r="H456" s="2">
        <v>36677</v>
      </c>
      <c r="I456" s="2">
        <v>36707</v>
      </c>
      <c r="J456" s="2">
        <v>36738</v>
      </c>
      <c r="K456" s="2">
        <v>36769</v>
      </c>
      <c r="L456" s="2">
        <v>36798</v>
      </c>
      <c r="M456" s="2">
        <v>36830</v>
      </c>
      <c r="N456" s="2">
        <v>36860</v>
      </c>
      <c r="O456" s="2">
        <v>36889</v>
      </c>
      <c r="P456" s="2">
        <v>36922</v>
      </c>
      <c r="Q456" s="2">
        <v>36950</v>
      </c>
      <c r="R456" s="2">
        <v>36980</v>
      </c>
      <c r="S456" s="2">
        <v>37011</v>
      </c>
      <c r="T456" s="2">
        <v>37042</v>
      </c>
      <c r="U456" s="2">
        <v>37071</v>
      </c>
      <c r="V456" s="2">
        <v>37103</v>
      </c>
      <c r="W456" s="2">
        <v>37134</v>
      </c>
      <c r="X456" s="2">
        <v>37162</v>
      </c>
      <c r="Y456" s="2">
        <v>37195</v>
      </c>
      <c r="Z456" s="2">
        <v>37225</v>
      </c>
      <c r="AA456" s="2">
        <v>37256</v>
      </c>
      <c r="AB456" s="2">
        <v>37287</v>
      </c>
      <c r="AC456" s="2">
        <v>37315</v>
      </c>
      <c r="AD456" s="2">
        <v>37344</v>
      </c>
      <c r="AE456" s="2">
        <v>37376</v>
      </c>
      <c r="AF456" s="2">
        <v>37407</v>
      </c>
      <c r="AG456" s="2">
        <v>37435</v>
      </c>
      <c r="AH456" s="2">
        <v>37468</v>
      </c>
      <c r="AI456" s="2">
        <v>37498</v>
      </c>
      <c r="AJ456" s="2">
        <v>37529</v>
      </c>
      <c r="AK456" s="2">
        <v>37560</v>
      </c>
      <c r="AL456" s="2">
        <v>37589</v>
      </c>
      <c r="AM456" s="2">
        <v>37621</v>
      </c>
      <c r="AN456" s="2">
        <v>37652</v>
      </c>
      <c r="AO456" s="2">
        <v>37680</v>
      </c>
      <c r="AP456" s="2">
        <v>37711</v>
      </c>
      <c r="AQ456" s="2">
        <v>37741</v>
      </c>
      <c r="AR456" s="2">
        <v>37771</v>
      </c>
      <c r="AS456" s="2">
        <v>37802</v>
      </c>
      <c r="AT456" s="2">
        <v>37833</v>
      </c>
      <c r="AU456" s="2">
        <v>37862</v>
      </c>
      <c r="AV456" s="2">
        <v>37894</v>
      </c>
      <c r="AW456" s="2">
        <v>37925</v>
      </c>
      <c r="AX456" s="2">
        <v>37953</v>
      </c>
      <c r="AY456" s="2">
        <v>37986</v>
      </c>
      <c r="AZ456" s="2">
        <v>38016</v>
      </c>
      <c r="BA456" s="2">
        <v>38044</v>
      </c>
      <c r="BB456" s="2">
        <v>38077</v>
      </c>
      <c r="BC456" s="2">
        <v>38107</v>
      </c>
      <c r="BD456" s="2">
        <v>38138</v>
      </c>
      <c r="BE456" s="2">
        <v>38168</v>
      </c>
      <c r="BF456" s="2">
        <v>38198</v>
      </c>
      <c r="BG456" s="2">
        <v>38230</v>
      </c>
      <c r="BH456" s="2">
        <v>38260</v>
      </c>
      <c r="BI456" s="2">
        <v>38289</v>
      </c>
      <c r="BJ456" s="2">
        <v>38321</v>
      </c>
      <c r="BK456" s="2">
        <v>38352</v>
      </c>
      <c r="BL456" s="2">
        <v>38383</v>
      </c>
      <c r="BM456" s="2">
        <v>38411</v>
      </c>
      <c r="BN456" s="2">
        <v>38442</v>
      </c>
      <c r="BO456" s="2">
        <v>38471</v>
      </c>
      <c r="BP456" s="2">
        <v>38503</v>
      </c>
      <c r="BQ456" s="2">
        <v>38533</v>
      </c>
      <c r="BR456" s="2">
        <v>38562</v>
      </c>
      <c r="BS456" s="2">
        <v>38595</v>
      </c>
      <c r="BT456" s="2">
        <v>38625</v>
      </c>
      <c r="BU456" s="2">
        <v>38656</v>
      </c>
      <c r="BV456" s="2">
        <v>38686</v>
      </c>
      <c r="BW456" s="2">
        <v>38716</v>
      </c>
      <c r="BX456" s="2">
        <v>38748</v>
      </c>
      <c r="BY456" s="2">
        <v>38776</v>
      </c>
      <c r="BZ456" s="2">
        <v>38807</v>
      </c>
      <c r="CA456" s="2">
        <v>38835</v>
      </c>
      <c r="CB456" s="2">
        <v>38868</v>
      </c>
      <c r="CC456" s="2">
        <v>38898</v>
      </c>
      <c r="CD456" s="2">
        <v>38929</v>
      </c>
      <c r="CE456" s="2">
        <v>38960</v>
      </c>
      <c r="CF456" s="2">
        <v>38989</v>
      </c>
      <c r="CG456" s="2">
        <v>39021</v>
      </c>
      <c r="CH456" s="2">
        <v>39051</v>
      </c>
      <c r="CI456" s="2">
        <v>39080</v>
      </c>
      <c r="CJ456" s="2">
        <v>39113</v>
      </c>
      <c r="CK456" s="2">
        <v>39141</v>
      </c>
      <c r="CL456" s="2">
        <v>39171</v>
      </c>
      <c r="CM456" s="2">
        <v>39202</v>
      </c>
      <c r="CN456" s="2">
        <v>39233</v>
      </c>
      <c r="CO456" s="2">
        <v>39262</v>
      </c>
      <c r="CP456" s="2">
        <v>39294</v>
      </c>
      <c r="CQ456" s="2">
        <v>39325</v>
      </c>
      <c r="CR456" s="2">
        <v>39353</v>
      </c>
      <c r="CS456" s="2">
        <v>39386</v>
      </c>
      <c r="CT456" s="2">
        <v>39416</v>
      </c>
      <c r="CU456" s="2">
        <v>39447</v>
      </c>
      <c r="CV456" s="2">
        <v>39478</v>
      </c>
      <c r="CW456" s="2">
        <v>39507</v>
      </c>
      <c r="CX456" s="2">
        <v>39538</v>
      </c>
      <c r="CY456" s="2">
        <v>39568</v>
      </c>
      <c r="CZ456" s="2">
        <v>39598</v>
      </c>
      <c r="DA456" s="2">
        <v>39629</v>
      </c>
      <c r="DB456" s="2">
        <v>39660</v>
      </c>
      <c r="DC456" s="2">
        <v>39689</v>
      </c>
      <c r="DD456" s="2">
        <v>39721</v>
      </c>
      <c r="DE456" s="2">
        <v>39752</v>
      </c>
      <c r="DF456" s="2">
        <v>39780</v>
      </c>
      <c r="DG456" s="2">
        <v>39813</v>
      </c>
      <c r="DH456" s="2">
        <v>39843</v>
      </c>
      <c r="DI456" s="2">
        <v>39871</v>
      </c>
      <c r="DJ456" s="2">
        <v>39903</v>
      </c>
      <c r="DK456" s="2">
        <v>39933</v>
      </c>
      <c r="DL456" s="2">
        <v>39962</v>
      </c>
      <c r="DM456" s="2">
        <v>39994</v>
      </c>
      <c r="DN456" s="2">
        <v>40025</v>
      </c>
      <c r="DO456" s="2">
        <v>40056</v>
      </c>
      <c r="DP456" s="2">
        <v>40086</v>
      </c>
      <c r="DQ456" s="2">
        <v>40116</v>
      </c>
      <c r="DR456" s="2">
        <v>40147</v>
      </c>
      <c r="DS456" s="2">
        <v>40178</v>
      </c>
      <c r="DT456" s="2">
        <v>40207</v>
      </c>
      <c r="DU456" s="2">
        <v>40235</v>
      </c>
      <c r="DV456" s="2">
        <v>40268</v>
      </c>
      <c r="DW456" s="2">
        <v>40298</v>
      </c>
      <c r="DX456" s="2">
        <v>40329</v>
      </c>
      <c r="DY456" s="2">
        <v>40359</v>
      </c>
      <c r="DZ456" s="2">
        <v>40389</v>
      </c>
      <c r="EA456" s="2">
        <v>40421</v>
      </c>
      <c r="EB456" s="2">
        <v>40451</v>
      </c>
      <c r="EC456" s="2">
        <v>40480</v>
      </c>
      <c r="ED456" s="2">
        <v>40512</v>
      </c>
      <c r="EE456" s="2">
        <v>40543</v>
      </c>
      <c r="EF456" s="2">
        <v>40574</v>
      </c>
      <c r="EG456" s="2">
        <v>40602</v>
      </c>
      <c r="EH456" s="2">
        <v>40633</v>
      </c>
      <c r="EI456" s="2">
        <v>40662</v>
      </c>
      <c r="EJ456" s="2">
        <v>40694</v>
      </c>
      <c r="EK456" s="2">
        <v>40724</v>
      </c>
      <c r="EL456" s="2">
        <v>40753</v>
      </c>
      <c r="EM456" s="2">
        <v>40786</v>
      </c>
      <c r="EN456" s="2">
        <v>40816</v>
      </c>
      <c r="EO456" s="2">
        <v>40847</v>
      </c>
      <c r="EP456" s="2">
        <v>40877</v>
      </c>
      <c r="EQ456" s="2">
        <v>40907</v>
      </c>
      <c r="ER456" s="2">
        <v>40939</v>
      </c>
      <c r="ES456" s="2">
        <v>40968</v>
      </c>
      <c r="ET456" s="2">
        <v>40998</v>
      </c>
      <c r="EU456" s="2">
        <v>41029</v>
      </c>
      <c r="EV456" s="2">
        <v>41060</v>
      </c>
      <c r="EW456" s="2">
        <v>41089</v>
      </c>
      <c r="EX456" s="2">
        <v>41121</v>
      </c>
      <c r="EY456" s="2">
        <v>41152</v>
      </c>
      <c r="EZ456" s="2">
        <v>41180</v>
      </c>
      <c r="FA456" s="2">
        <v>41213</v>
      </c>
      <c r="FB456" s="2">
        <v>41243</v>
      </c>
      <c r="FC456" s="2">
        <v>41274</v>
      </c>
      <c r="FD456" s="2">
        <v>41305</v>
      </c>
      <c r="FE456" s="2">
        <v>41333</v>
      </c>
      <c r="FF456" s="2">
        <v>41362</v>
      </c>
      <c r="FG456" s="2">
        <v>41394</v>
      </c>
      <c r="FH456" s="2">
        <v>41425</v>
      </c>
      <c r="FI456" s="2">
        <v>41453</v>
      </c>
      <c r="FJ456" s="2">
        <v>41486</v>
      </c>
      <c r="FK456" s="2">
        <v>41516</v>
      </c>
      <c r="FL456" s="2">
        <v>41547</v>
      </c>
      <c r="FM456" s="2">
        <v>41578</v>
      </c>
      <c r="FN456" s="2">
        <v>41607</v>
      </c>
      <c r="FO456" s="2">
        <v>41639</v>
      </c>
      <c r="FP456" s="2">
        <v>41670</v>
      </c>
      <c r="FQ456" s="2">
        <v>41698</v>
      </c>
      <c r="FR456" s="2">
        <v>41729</v>
      </c>
      <c r="FS456" s="2">
        <v>41759</v>
      </c>
      <c r="FT456" s="2">
        <v>41789</v>
      </c>
      <c r="FU456" s="2">
        <v>41820</v>
      </c>
      <c r="FV456" s="2">
        <v>41851</v>
      </c>
      <c r="FW456" s="2">
        <v>41880</v>
      </c>
      <c r="FX456" s="2">
        <v>41912</v>
      </c>
      <c r="FY456" s="2">
        <v>41943</v>
      </c>
      <c r="FZ456" s="2">
        <v>41971</v>
      </c>
      <c r="GA456" s="2">
        <v>42004</v>
      </c>
      <c r="GB456" s="2">
        <v>42034</v>
      </c>
      <c r="GC456" s="2">
        <v>42062</v>
      </c>
      <c r="GD456" s="2">
        <v>42094</v>
      </c>
      <c r="GE456" s="2">
        <v>42124</v>
      </c>
      <c r="GF456" s="2">
        <v>42153</v>
      </c>
      <c r="GG456" s="2">
        <v>42185</v>
      </c>
      <c r="GH456" s="2">
        <v>42216</v>
      </c>
      <c r="GI456" s="2">
        <v>42247</v>
      </c>
      <c r="GJ456" s="2">
        <v>42277</v>
      </c>
      <c r="GK456" s="2">
        <v>42307</v>
      </c>
      <c r="GL456" s="2">
        <v>42338</v>
      </c>
      <c r="GM456" s="2">
        <v>42369</v>
      </c>
      <c r="GN456" s="2">
        <v>42398</v>
      </c>
      <c r="GO456" s="2">
        <v>42429</v>
      </c>
      <c r="GP456" s="2">
        <v>42460</v>
      </c>
      <c r="GQ456" s="2">
        <v>42489</v>
      </c>
      <c r="GR456" s="2">
        <v>42521</v>
      </c>
      <c r="GS456" s="2">
        <v>42551</v>
      </c>
      <c r="GT456" s="2">
        <v>42580</v>
      </c>
      <c r="GU456" s="2">
        <v>42613</v>
      </c>
      <c r="GV456" s="2">
        <v>42643</v>
      </c>
    </row>
    <row r="457" spans="1:277" x14ac:dyDescent="0.25">
      <c r="A457" s="4"/>
      <c r="D457" s="3">
        <v>215690800</v>
      </c>
      <c r="E457">
        <v>173845000</v>
      </c>
      <c r="F457">
        <v>203228600</v>
      </c>
      <c r="G457">
        <v>208558400</v>
      </c>
      <c r="H457">
        <v>196530400</v>
      </c>
      <c r="I457">
        <v>149608000</v>
      </c>
      <c r="J457">
        <v>114382900</v>
      </c>
      <c r="K457">
        <v>115120900</v>
      </c>
      <c r="L457">
        <v>123617100</v>
      </c>
      <c r="M457">
        <v>223941200</v>
      </c>
      <c r="N457">
        <v>211425800</v>
      </c>
      <c r="O457">
        <v>262810100</v>
      </c>
      <c r="P457">
        <v>260351300</v>
      </c>
      <c r="Q457">
        <v>321957300</v>
      </c>
      <c r="R457">
        <v>404062800</v>
      </c>
      <c r="S457">
        <v>352183900</v>
      </c>
      <c r="T457">
        <v>294490400</v>
      </c>
      <c r="U457">
        <v>269511600</v>
      </c>
      <c r="V457">
        <v>328056600</v>
      </c>
      <c r="W457">
        <v>243920300</v>
      </c>
      <c r="X457">
        <v>321983300</v>
      </c>
      <c r="Y457">
        <v>460211700</v>
      </c>
      <c r="Z457">
        <v>343300800</v>
      </c>
      <c r="AA457">
        <v>271520100</v>
      </c>
      <c r="AB457">
        <v>312876600</v>
      </c>
      <c r="AC457">
        <v>275868700</v>
      </c>
      <c r="AD457">
        <v>343169500</v>
      </c>
      <c r="AE457">
        <v>309979500</v>
      </c>
      <c r="AF457">
        <v>303133300</v>
      </c>
      <c r="AG457">
        <v>229799100</v>
      </c>
      <c r="AH457">
        <v>284356500</v>
      </c>
      <c r="AI457">
        <v>166758000</v>
      </c>
      <c r="AJ457">
        <v>239858700</v>
      </c>
      <c r="AK457">
        <v>318117400</v>
      </c>
      <c r="AL457">
        <v>228288900</v>
      </c>
      <c r="AM457">
        <v>192736900</v>
      </c>
      <c r="AN457">
        <v>307904100</v>
      </c>
      <c r="AO457">
        <v>253709800</v>
      </c>
      <c r="AP457">
        <v>247523400</v>
      </c>
      <c r="AQ457">
        <v>234676100</v>
      </c>
      <c r="AR457">
        <v>205061500</v>
      </c>
      <c r="AS457">
        <v>198226700</v>
      </c>
      <c r="AT457">
        <v>267223400</v>
      </c>
      <c r="AU457">
        <v>217923900</v>
      </c>
      <c r="AV457">
        <v>192664500</v>
      </c>
      <c r="AW457">
        <v>306941700</v>
      </c>
      <c r="AX457">
        <v>148588200</v>
      </c>
      <c r="AY457">
        <v>226955900</v>
      </c>
      <c r="AZ457">
        <v>227290100</v>
      </c>
      <c r="BA457">
        <v>168693800</v>
      </c>
      <c r="BB457">
        <v>215973200</v>
      </c>
      <c r="BC457">
        <v>288709100</v>
      </c>
      <c r="BD457">
        <v>226973600</v>
      </c>
      <c r="BE457">
        <v>177560800</v>
      </c>
      <c r="BF457">
        <v>227928900</v>
      </c>
      <c r="BG457">
        <v>186917400</v>
      </c>
      <c r="BH457">
        <v>201606000</v>
      </c>
      <c r="BI457">
        <v>198800400</v>
      </c>
      <c r="BJ457">
        <v>174652700</v>
      </c>
      <c r="BK457">
        <v>211600800</v>
      </c>
      <c r="BL457">
        <v>237609100</v>
      </c>
      <c r="BM457">
        <v>181617000</v>
      </c>
      <c r="BN457">
        <v>194615200</v>
      </c>
      <c r="BO457">
        <v>210507400</v>
      </c>
      <c r="BP457">
        <v>160495700</v>
      </c>
      <c r="BQ457">
        <v>172305300</v>
      </c>
      <c r="BR457">
        <v>186748100</v>
      </c>
      <c r="BS457">
        <v>147377400</v>
      </c>
      <c r="BT457">
        <v>195136400</v>
      </c>
      <c r="BU457">
        <v>201608400</v>
      </c>
      <c r="BV457">
        <v>164009600</v>
      </c>
      <c r="BW457">
        <v>176700400</v>
      </c>
      <c r="BX457">
        <v>270422700</v>
      </c>
      <c r="BY457">
        <v>202670700</v>
      </c>
      <c r="BZ457">
        <v>229694400</v>
      </c>
      <c r="CA457">
        <v>173138000</v>
      </c>
      <c r="CB457">
        <v>193754900</v>
      </c>
      <c r="CC457">
        <v>292605300</v>
      </c>
      <c r="CD457">
        <v>295692100</v>
      </c>
      <c r="CE457">
        <v>256666600</v>
      </c>
      <c r="CF457">
        <v>175931400</v>
      </c>
      <c r="CG457">
        <v>208278800</v>
      </c>
      <c r="CH457">
        <v>182114700</v>
      </c>
      <c r="CI457">
        <v>206984100</v>
      </c>
      <c r="CJ457">
        <v>255157800</v>
      </c>
      <c r="CK457">
        <v>199094500</v>
      </c>
      <c r="CL457">
        <v>232076100</v>
      </c>
      <c r="CM457">
        <v>224986000</v>
      </c>
      <c r="CN457">
        <v>227963300</v>
      </c>
      <c r="CO457">
        <v>205480800</v>
      </c>
      <c r="CP457">
        <v>233930200</v>
      </c>
      <c r="CQ457">
        <v>332491200</v>
      </c>
      <c r="CR457">
        <v>195579600</v>
      </c>
      <c r="CS457">
        <v>272732800</v>
      </c>
      <c r="CT457">
        <v>302594900</v>
      </c>
      <c r="CU457">
        <v>162877100</v>
      </c>
      <c r="CV457">
        <v>333408700</v>
      </c>
      <c r="CW457">
        <v>195118400</v>
      </c>
      <c r="CX457">
        <v>178764000</v>
      </c>
      <c r="CY457">
        <v>164446900</v>
      </c>
      <c r="CZ457">
        <v>167047900</v>
      </c>
      <c r="DA457">
        <v>137527300</v>
      </c>
      <c r="DB457">
        <v>200367700</v>
      </c>
      <c r="DC457">
        <v>91496400</v>
      </c>
      <c r="DD457">
        <v>137298400</v>
      </c>
      <c r="DE457">
        <v>155032000</v>
      </c>
      <c r="DF457">
        <v>101064900</v>
      </c>
      <c r="DG457">
        <v>102266100</v>
      </c>
      <c r="DH457">
        <v>123385900</v>
      </c>
      <c r="DI457">
        <v>121891500</v>
      </c>
      <c r="DJ457">
        <v>160648300</v>
      </c>
      <c r="DK457">
        <v>141618800</v>
      </c>
      <c r="DL457">
        <v>115420700</v>
      </c>
      <c r="DM457">
        <v>129188200</v>
      </c>
      <c r="DN457">
        <v>126820800</v>
      </c>
      <c r="DO457">
        <v>95699800</v>
      </c>
      <c r="DP457">
        <v>121444000</v>
      </c>
      <c r="DQ457">
        <v>122612300</v>
      </c>
      <c r="DR457">
        <v>87928800</v>
      </c>
      <c r="DS457">
        <v>95205200</v>
      </c>
      <c r="DT457">
        <v>112048800</v>
      </c>
      <c r="DU457">
        <v>81063500</v>
      </c>
      <c r="DV457">
        <v>100311600</v>
      </c>
      <c r="DW457">
        <v>100002100</v>
      </c>
      <c r="DX457">
        <v>119851500</v>
      </c>
      <c r="DY457">
        <v>114139800</v>
      </c>
      <c r="DZ457">
        <v>121002300</v>
      </c>
      <c r="EA457">
        <v>115832900</v>
      </c>
      <c r="EB457">
        <v>106299013</v>
      </c>
      <c r="EC457">
        <v>114561086</v>
      </c>
      <c r="ED457">
        <v>80830326</v>
      </c>
      <c r="EE457">
        <v>67309701</v>
      </c>
      <c r="EF457">
        <v>104211597</v>
      </c>
      <c r="EG457">
        <v>103371963</v>
      </c>
      <c r="EH457">
        <v>99605435</v>
      </c>
      <c r="EI457">
        <v>78131359</v>
      </c>
      <c r="EJ457">
        <v>69201730</v>
      </c>
      <c r="EK457">
        <v>86060311</v>
      </c>
      <c r="EL457">
        <v>64114904</v>
      </c>
      <c r="EM457">
        <v>176853090</v>
      </c>
      <c r="EN457">
        <v>100208250</v>
      </c>
      <c r="EO457">
        <v>93769726</v>
      </c>
      <c r="EP457">
        <v>80237275</v>
      </c>
      <c r="EQ457">
        <v>79761581</v>
      </c>
      <c r="ER457">
        <v>87599678</v>
      </c>
      <c r="ES457">
        <v>73996618</v>
      </c>
      <c r="ET457">
        <v>85385445</v>
      </c>
      <c r="EU457">
        <v>68484288</v>
      </c>
      <c r="EV457">
        <v>73397693</v>
      </c>
      <c r="EW457">
        <v>88527192</v>
      </c>
      <c r="EX457">
        <v>75445088</v>
      </c>
      <c r="EY457">
        <v>59508070</v>
      </c>
      <c r="EZ457">
        <v>63248579</v>
      </c>
      <c r="FA457">
        <v>73912846</v>
      </c>
      <c r="FB457">
        <v>66276490</v>
      </c>
      <c r="FC457">
        <v>67219680</v>
      </c>
      <c r="FD457">
        <v>109818650</v>
      </c>
      <c r="FE457">
        <v>69596713</v>
      </c>
      <c r="FF457">
        <v>80827215</v>
      </c>
      <c r="FG457">
        <v>106063563</v>
      </c>
      <c r="FH457">
        <v>104801307</v>
      </c>
      <c r="FI457">
        <v>90458369</v>
      </c>
      <c r="FJ457">
        <v>80728806</v>
      </c>
      <c r="FK457">
        <v>71404053</v>
      </c>
      <c r="FL457">
        <v>70061497</v>
      </c>
      <c r="FM457">
        <v>140014366</v>
      </c>
      <c r="FN457">
        <v>101056534</v>
      </c>
      <c r="FO457">
        <v>132536292</v>
      </c>
      <c r="FP457">
        <v>116437314</v>
      </c>
      <c r="FQ457">
        <v>111398948</v>
      </c>
      <c r="FR457">
        <v>130885912</v>
      </c>
      <c r="FS457">
        <v>112633887</v>
      </c>
      <c r="FT457">
        <v>82372819</v>
      </c>
      <c r="FU457">
        <v>81846325</v>
      </c>
      <c r="FV457">
        <v>131611483</v>
      </c>
      <c r="FW457">
        <v>78285409</v>
      </c>
      <c r="FX457">
        <v>92116248</v>
      </c>
      <c r="FY457">
        <v>101893729</v>
      </c>
      <c r="FZ457">
        <v>74816002</v>
      </c>
      <c r="GA457">
        <v>66162118</v>
      </c>
      <c r="GB457">
        <v>66351084</v>
      </c>
      <c r="GC457">
        <v>70629189</v>
      </c>
      <c r="GD457">
        <v>102026024</v>
      </c>
      <c r="GE457">
        <v>88688368</v>
      </c>
      <c r="GF457">
        <v>67729058</v>
      </c>
      <c r="GG457">
        <v>82727760</v>
      </c>
      <c r="GH457">
        <v>72760032</v>
      </c>
      <c r="GI457">
        <v>84297443</v>
      </c>
      <c r="GJ457">
        <v>87047703</v>
      </c>
      <c r="GK457">
        <v>134211271</v>
      </c>
      <c r="GL457">
        <v>63353084</v>
      </c>
      <c r="GM457">
        <v>51521729</v>
      </c>
      <c r="GN457">
        <v>73284458</v>
      </c>
      <c r="GO457">
        <v>63572102</v>
      </c>
      <c r="GP457">
        <v>49571787</v>
      </c>
      <c r="GQ457">
        <v>64168309</v>
      </c>
      <c r="GR457">
        <v>58138177</v>
      </c>
      <c r="GS457">
        <v>68600708</v>
      </c>
      <c r="GT457">
        <v>65699531</v>
      </c>
      <c r="GU457">
        <v>72754871</v>
      </c>
      <c r="GV457">
        <v>44367060</v>
      </c>
    </row>
    <row r="458" spans="1:277" x14ac:dyDescent="0.25">
      <c r="A458" s="1" t="s">
        <v>230</v>
      </c>
      <c r="B458" t="s">
        <v>1157</v>
      </c>
      <c r="C458" t="s">
        <v>1199</v>
      </c>
      <c r="D458" s="2">
        <f>_xll.BDH(A458, "volume", B458, C458, "Direction", "H", "Period", "M","cols=274;rows=2")</f>
        <v>36556</v>
      </c>
      <c r="E458" s="2">
        <v>36585</v>
      </c>
      <c r="F458" s="2">
        <v>36616</v>
      </c>
      <c r="G458" s="2">
        <v>36644</v>
      </c>
      <c r="H458" s="2">
        <v>36677</v>
      </c>
      <c r="I458" s="2">
        <v>36707</v>
      </c>
      <c r="J458" s="2">
        <v>36738</v>
      </c>
      <c r="K458" s="2">
        <v>36769</v>
      </c>
      <c r="L458" s="2">
        <v>36798</v>
      </c>
      <c r="M458" s="2">
        <v>36830</v>
      </c>
      <c r="N458" s="2">
        <v>36860</v>
      </c>
      <c r="O458" s="2">
        <v>36889</v>
      </c>
      <c r="P458" s="2">
        <v>36922</v>
      </c>
      <c r="Q458" s="2">
        <v>36950</v>
      </c>
      <c r="R458" s="2">
        <v>36980</v>
      </c>
      <c r="S458" s="2">
        <v>37011</v>
      </c>
      <c r="T458" s="2">
        <v>37042</v>
      </c>
      <c r="U458" s="2">
        <v>37071</v>
      </c>
      <c r="V458" s="2">
        <v>37103</v>
      </c>
      <c r="W458" s="2">
        <v>37134</v>
      </c>
      <c r="X458" s="2">
        <v>37162</v>
      </c>
      <c r="Y458" s="2">
        <v>37195</v>
      </c>
      <c r="Z458" s="2">
        <v>37225</v>
      </c>
      <c r="AA458" s="2">
        <v>37256</v>
      </c>
      <c r="AB458" s="2">
        <v>37287</v>
      </c>
      <c r="AC458" s="2">
        <v>37315</v>
      </c>
      <c r="AD458" s="2">
        <v>37344</v>
      </c>
      <c r="AE458" s="2">
        <v>37376</v>
      </c>
      <c r="AF458" s="2">
        <v>37407</v>
      </c>
      <c r="AG458" s="2">
        <v>37435</v>
      </c>
      <c r="AH458" s="2">
        <v>37468</v>
      </c>
      <c r="AI458" s="2">
        <v>37498</v>
      </c>
      <c r="AJ458" s="2">
        <v>37529</v>
      </c>
      <c r="AK458" s="2">
        <v>37560</v>
      </c>
      <c r="AL458" s="2">
        <v>37589</v>
      </c>
      <c r="AM458" s="2">
        <v>37621</v>
      </c>
      <c r="AN458" s="2">
        <v>37652</v>
      </c>
      <c r="AO458" s="2">
        <v>37680</v>
      </c>
      <c r="AP458" s="2">
        <v>37711</v>
      </c>
      <c r="AQ458" s="2">
        <v>37741</v>
      </c>
      <c r="AR458" s="2">
        <v>37771</v>
      </c>
      <c r="AS458" s="2">
        <v>37802</v>
      </c>
      <c r="AT458" s="2">
        <v>37833</v>
      </c>
      <c r="AU458" s="2">
        <v>37862</v>
      </c>
      <c r="AV458" s="2">
        <v>37894</v>
      </c>
      <c r="AW458" s="2">
        <v>37925</v>
      </c>
      <c r="AX458" s="2">
        <v>37953</v>
      </c>
      <c r="AY458" s="2">
        <v>37986</v>
      </c>
      <c r="AZ458" s="2">
        <v>38016</v>
      </c>
      <c r="BA458" s="2">
        <v>38044</v>
      </c>
      <c r="BB458" s="2">
        <v>38077</v>
      </c>
      <c r="BC458" s="2">
        <v>38107</v>
      </c>
      <c r="BD458" s="2">
        <v>38138</v>
      </c>
      <c r="BE458" s="2">
        <v>38168</v>
      </c>
      <c r="BF458" s="2">
        <v>38198</v>
      </c>
      <c r="BG458" s="2">
        <v>38230</v>
      </c>
      <c r="BH458" s="2">
        <v>38260</v>
      </c>
      <c r="BI458" s="2">
        <v>38289</v>
      </c>
      <c r="BJ458" s="2">
        <v>38321</v>
      </c>
      <c r="BK458" s="2">
        <v>38352</v>
      </c>
      <c r="BL458" s="2">
        <v>38383</v>
      </c>
      <c r="BM458" s="2">
        <v>38411</v>
      </c>
      <c r="BN458" s="2">
        <v>38442</v>
      </c>
      <c r="BO458" s="2">
        <v>38471</v>
      </c>
      <c r="BP458" s="2">
        <v>38503</v>
      </c>
      <c r="BQ458" s="2">
        <v>38533</v>
      </c>
      <c r="BR458" s="2">
        <v>38562</v>
      </c>
      <c r="BS458" s="2">
        <v>38595</v>
      </c>
      <c r="BT458" s="2">
        <v>38625</v>
      </c>
      <c r="BU458" s="2">
        <v>38656</v>
      </c>
      <c r="BV458" s="2">
        <v>38686</v>
      </c>
      <c r="BW458" s="2">
        <v>38716</v>
      </c>
      <c r="BX458" s="2">
        <v>38748</v>
      </c>
      <c r="BY458" s="2">
        <v>38776</v>
      </c>
      <c r="BZ458" s="2">
        <v>38807</v>
      </c>
      <c r="CA458" s="2">
        <v>38835</v>
      </c>
      <c r="CB458" s="2">
        <v>38868</v>
      </c>
      <c r="CC458" s="2">
        <v>38898</v>
      </c>
      <c r="CD458" s="2">
        <v>38929</v>
      </c>
      <c r="CE458" s="2">
        <v>38960</v>
      </c>
      <c r="CF458" s="2">
        <v>38989</v>
      </c>
      <c r="CG458" s="2">
        <v>39021</v>
      </c>
      <c r="CH458" s="2">
        <v>39051</v>
      </c>
      <c r="CI458" s="2">
        <v>39080</v>
      </c>
      <c r="CJ458" s="2">
        <v>39113</v>
      </c>
      <c r="CK458" s="2">
        <v>39141</v>
      </c>
      <c r="CL458" s="2">
        <v>39171</v>
      </c>
      <c r="CM458" s="2">
        <v>39202</v>
      </c>
      <c r="CN458" s="2">
        <v>39233</v>
      </c>
      <c r="CO458" s="2">
        <v>39262</v>
      </c>
      <c r="CP458" s="2">
        <v>39294</v>
      </c>
      <c r="CQ458" s="2">
        <v>39325</v>
      </c>
      <c r="CR458" s="2">
        <v>39353</v>
      </c>
      <c r="CS458" s="2">
        <v>39386</v>
      </c>
      <c r="CT458" s="2">
        <v>39416</v>
      </c>
      <c r="CU458" s="2">
        <v>39447</v>
      </c>
      <c r="CV458" s="2">
        <v>39478</v>
      </c>
      <c r="CW458" s="2">
        <v>39507</v>
      </c>
      <c r="CX458" s="2">
        <v>39538</v>
      </c>
      <c r="CY458" s="2">
        <v>39568</v>
      </c>
      <c r="CZ458" s="2">
        <v>39598</v>
      </c>
      <c r="DA458" s="2">
        <v>39629</v>
      </c>
      <c r="DB458" s="2">
        <v>39660</v>
      </c>
      <c r="DC458" s="2">
        <v>39689</v>
      </c>
      <c r="DD458" s="2">
        <v>39721</v>
      </c>
      <c r="DE458" s="2">
        <v>39752</v>
      </c>
      <c r="DF458" s="2">
        <v>39780</v>
      </c>
      <c r="DG458" s="2">
        <v>39813</v>
      </c>
      <c r="DH458" s="2">
        <v>39843</v>
      </c>
      <c r="DI458" s="2">
        <v>39871</v>
      </c>
      <c r="DJ458" s="2">
        <v>39903</v>
      </c>
      <c r="DK458" s="2">
        <v>39933</v>
      </c>
      <c r="DL458" s="2">
        <v>39962</v>
      </c>
      <c r="DM458" s="2">
        <v>39994</v>
      </c>
      <c r="DN458" s="2">
        <v>40025</v>
      </c>
      <c r="DO458" s="2">
        <v>40056</v>
      </c>
      <c r="DP458" s="2">
        <v>40086</v>
      </c>
      <c r="DQ458" s="2">
        <v>40116</v>
      </c>
      <c r="DR458" s="2">
        <v>40147</v>
      </c>
      <c r="DS458" s="2">
        <v>40178</v>
      </c>
      <c r="DT458" s="2">
        <v>40207</v>
      </c>
      <c r="DU458" s="2">
        <v>40235</v>
      </c>
      <c r="DV458" s="2">
        <v>40268</v>
      </c>
      <c r="DW458" s="2">
        <v>40298</v>
      </c>
      <c r="DX458" s="2">
        <v>40329</v>
      </c>
      <c r="DY458" s="2">
        <v>40359</v>
      </c>
      <c r="DZ458" s="2">
        <v>40389</v>
      </c>
      <c r="EA458" s="2">
        <v>40421</v>
      </c>
      <c r="EB458" s="2">
        <v>40451</v>
      </c>
      <c r="EC458" s="2">
        <v>40480</v>
      </c>
      <c r="ED458" s="2">
        <v>40512</v>
      </c>
      <c r="EE458" s="2">
        <v>40543</v>
      </c>
      <c r="EF458" s="2">
        <v>40574</v>
      </c>
      <c r="EG458" s="2">
        <v>40602</v>
      </c>
      <c r="EH458" s="2">
        <v>40633</v>
      </c>
      <c r="EI458" s="2">
        <v>40662</v>
      </c>
      <c r="EJ458" s="2">
        <v>40694</v>
      </c>
      <c r="EK458" s="2">
        <v>40724</v>
      </c>
      <c r="EL458" s="2">
        <v>40753</v>
      </c>
      <c r="EM458" s="2">
        <v>40786</v>
      </c>
      <c r="EN458" s="2">
        <v>40816</v>
      </c>
      <c r="EO458" s="2">
        <v>40847</v>
      </c>
      <c r="EP458" s="2">
        <v>40877</v>
      </c>
      <c r="EQ458" s="2">
        <v>40907</v>
      </c>
      <c r="ER458" s="2">
        <v>40939</v>
      </c>
      <c r="ES458" s="2">
        <v>40968</v>
      </c>
      <c r="ET458" s="2">
        <v>40998</v>
      </c>
      <c r="EU458" s="2">
        <v>41029</v>
      </c>
      <c r="EV458" s="2">
        <v>41060</v>
      </c>
      <c r="EW458" s="2">
        <v>41089</v>
      </c>
      <c r="EX458" s="2">
        <v>41121</v>
      </c>
      <c r="EY458" s="2">
        <v>41152</v>
      </c>
      <c r="EZ458" s="2">
        <v>41180</v>
      </c>
      <c r="FA458" s="2">
        <v>41213</v>
      </c>
      <c r="FB458" s="2">
        <v>41243</v>
      </c>
      <c r="FC458" s="2">
        <v>41274</v>
      </c>
      <c r="FD458" s="2">
        <v>41305</v>
      </c>
      <c r="FE458" s="2">
        <v>41333</v>
      </c>
      <c r="FF458" s="2">
        <v>41362</v>
      </c>
      <c r="FG458" s="2">
        <v>41394</v>
      </c>
      <c r="FH458" s="2">
        <v>41425</v>
      </c>
      <c r="FI458" s="2">
        <v>41453</v>
      </c>
      <c r="FJ458" s="2">
        <v>41486</v>
      </c>
      <c r="FK458" s="2">
        <v>41516</v>
      </c>
      <c r="FL458" s="2">
        <v>41547</v>
      </c>
      <c r="FM458" s="2">
        <v>41578</v>
      </c>
      <c r="FN458" s="2">
        <v>41607</v>
      </c>
      <c r="FO458" s="2">
        <v>41639</v>
      </c>
      <c r="FP458" s="2">
        <v>41670</v>
      </c>
      <c r="FQ458" s="2">
        <v>41698</v>
      </c>
      <c r="FR458" s="2">
        <v>41729</v>
      </c>
      <c r="FS458" s="2">
        <v>41759</v>
      </c>
      <c r="FT458" s="2">
        <v>41789</v>
      </c>
      <c r="FU458" s="2">
        <v>41820</v>
      </c>
      <c r="FV458" s="2">
        <v>41851</v>
      </c>
      <c r="FW458" s="2">
        <v>41880</v>
      </c>
      <c r="FX458" s="2">
        <v>41912</v>
      </c>
      <c r="FY458" s="2">
        <v>41943</v>
      </c>
      <c r="FZ458" s="2">
        <v>41971</v>
      </c>
      <c r="GA458" s="2">
        <v>42004</v>
      </c>
      <c r="GB458" s="2">
        <v>42034</v>
      </c>
      <c r="GC458" s="2">
        <v>42062</v>
      </c>
      <c r="GD458" s="2">
        <v>42094</v>
      </c>
      <c r="GE458" s="2">
        <v>42124</v>
      </c>
      <c r="GF458" s="2">
        <v>42153</v>
      </c>
      <c r="GG458" s="2">
        <v>42185</v>
      </c>
      <c r="GH458" s="2">
        <v>42216</v>
      </c>
      <c r="GI458" s="2">
        <v>42247</v>
      </c>
      <c r="GJ458" s="2">
        <v>42277</v>
      </c>
      <c r="GK458" s="2">
        <v>42307</v>
      </c>
      <c r="GL458" s="2">
        <v>42338</v>
      </c>
      <c r="GM458" s="2">
        <v>42369</v>
      </c>
      <c r="GN458" s="2">
        <v>42398</v>
      </c>
      <c r="GO458" s="2">
        <v>42429</v>
      </c>
      <c r="GP458" s="2">
        <v>42460</v>
      </c>
      <c r="GQ458" s="2">
        <v>42489</v>
      </c>
      <c r="GR458" s="2">
        <v>42521</v>
      </c>
      <c r="GS458" s="2">
        <v>42551</v>
      </c>
      <c r="GT458" s="2">
        <v>42580</v>
      </c>
      <c r="GU458" s="2">
        <v>42613</v>
      </c>
      <c r="GV458" s="2">
        <v>42643</v>
      </c>
      <c r="GW458" s="2">
        <v>42674</v>
      </c>
      <c r="GX458" s="2">
        <v>42704</v>
      </c>
      <c r="GY458" s="2">
        <v>42734</v>
      </c>
      <c r="GZ458" s="2">
        <v>42766</v>
      </c>
      <c r="HA458" s="2">
        <v>42794</v>
      </c>
      <c r="HB458" s="2">
        <v>42825</v>
      </c>
      <c r="HC458" s="2">
        <v>42853</v>
      </c>
      <c r="HD458" s="2">
        <v>42886</v>
      </c>
      <c r="HE458" s="2">
        <v>42916</v>
      </c>
      <c r="HF458" s="2">
        <v>42947</v>
      </c>
      <c r="HG458" s="2">
        <v>42978</v>
      </c>
      <c r="HH458" s="2">
        <v>43007</v>
      </c>
      <c r="HI458" s="2">
        <v>43039</v>
      </c>
      <c r="HJ458" s="2">
        <v>43069</v>
      </c>
      <c r="HK458" s="2">
        <v>43098</v>
      </c>
      <c r="HL458" s="2">
        <v>43131</v>
      </c>
      <c r="HM458" s="2">
        <v>43159</v>
      </c>
      <c r="HN458" s="2">
        <v>43189</v>
      </c>
      <c r="HO458" s="2">
        <v>43220</v>
      </c>
      <c r="HP458" s="2">
        <v>43251</v>
      </c>
      <c r="HQ458" s="2">
        <v>43280</v>
      </c>
      <c r="HR458" s="2">
        <v>43312</v>
      </c>
      <c r="HS458" s="2">
        <v>43343</v>
      </c>
      <c r="HT458" s="2">
        <v>43371</v>
      </c>
      <c r="HU458" s="2">
        <v>43404</v>
      </c>
      <c r="HV458" s="2">
        <v>43434</v>
      </c>
      <c r="HW458" s="2">
        <v>43465</v>
      </c>
      <c r="HX458" s="2">
        <v>43496</v>
      </c>
      <c r="HY458" s="2">
        <v>43524</v>
      </c>
      <c r="HZ458" s="2">
        <v>43553</v>
      </c>
      <c r="IA458" s="2">
        <v>43585</v>
      </c>
      <c r="IB458" s="2">
        <v>43616</v>
      </c>
      <c r="IC458" s="2">
        <v>43644</v>
      </c>
      <c r="ID458" s="2">
        <v>43677</v>
      </c>
      <c r="IE458" s="2">
        <v>43707</v>
      </c>
      <c r="IF458" s="2">
        <v>43738</v>
      </c>
      <c r="IG458" s="2">
        <v>43769</v>
      </c>
      <c r="IH458" s="2">
        <v>43798</v>
      </c>
      <c r="II458" s="2">
        <v>43830</v>
      </c>
      <c r="IJ458" s="2">
        <v>43861</v>
      </c>
      <c r="IK458" s="2">
        <v>43889</v>
      </c>
      <c r="IL458" s="2">
        <v>43921</v>
      </c>
      <c r="IM458" s="2">
        <v>43951</v>
      </c>
      <c r="IN458" s="2">
        <v>43980</v>
      </c>
      <c r="IO458" s="2">
        <v>44012</v>
      </c>
      <c r="IP458" s="2">
        <v>44043</v>
      </c>
      <c r="IQ458" s="2">
        <v>44074</v>
      </c>
      <c r="IR458" s="2">
        <v>44104</v>
      </c>
      <c r="IS458" s="2">
        <v>44134</v>
      </c>
      <c r="IT458" s="2">
        <v>44165</v>
      </c>
      <c r="IU458" s="2">
        <v>44196</v>
      </c>
      <c r="IV458" s="2">
        <v>44225</v>
      </c>
      <c r="IW458" s="2">
        <v>44253</v>
      </c>
      <c r="IX458" s="2">
        <v>44286</v>
      </c>
      <c r="IY458" s="2">
        <v>44316</v>
      </c>
      <c r="IZ458" s="2">
        <v>44347</v>
      </c>
      <c r="JA458" s="2">
        <v>44377</v>
      </c>
      <c r="JB458" s="2">
        <v>44407</v>
      </c>
      <c r="JC458" s="2">
        <v>44439</v>
      </c>
      <c r="JD458" s="2">
        <v>44469</v>
      </c>
      <c r="JE458" s="2">
        <v>44498</v>
      </c>
      <c r="JF458" s="2">
        <v>44530</v>
      </c>
      <c r="JG458" s="2">
        <v>44561</v>
      </c>
      <c r="JH458" s="2">
        <v>44592</v>
      </c>
      <c r="JI458" s="2">
        <v>44620</v>
      </c>
      <c r="JJ458" s="2">
        <v>44651</v>
      </c>
      <c r="JK458" s="2">
        <v>44680</v>
      </c>
      <c r="JL458" s="2">
        <v>44712</v>
      </c>
      <c r="JM458" s="2">
        <v>44742</v>
      </c>
      <c r="JN458" s="2">
        <v>44771</v>
      </c>
      <c r="JO458" s="2">
        <v>44804</v>
      </c>
      <c r="JP458" s="2">
        <v>44834</v>
      </c>
      <c r="JQ458" s="2">
        <v>44865</v>
      </c>
    </row>
    <row r="459" spans="1:277" x14ac:dyDescent="0.25">
      <c r="A459" s="4"/>
      <c r="D459" s="3">
        <v>12661600</v>
      </c>
      <c r="E459">
        <v>13057400</v>
      </c>
      <c r="F459">
        <v>18773200</v>
      </c>
      <c r="G459">
        <v>17885200</v>
      </c>
      <c r="H459">
        <v>16930600</v>
      </c>
      <c r="I459">
        <v>13647600</v>
      </c>
      <c r="J459">
        <v>11162200</v>
      </c>
      <c r="K459">
        <v>17381400</v>
      </c>
      <c r="L459">
        <v>18401000</v>
      </c>
      <c r="M459">
        <v>17691400</v>
      </c>
      <c r="N459">
        <v>10857000</v>
      </c>
      <c r="O459">
        <v>18498200</v>
      </c>
      <c r="P459">
        <v>18406400</v>
      </c>
      <c r="Q459">
        <v>19865600</v>
      </c>
      <c r="R459">
        <v>16710800</v>
      </c>
      <c r="S459">
        <v>13901400</v>
      </c>
      <c r="T459">
        <v>16985400</v>
      </c>
      <c r="U459">
        <v>13176800</v>
      </c>
      <c r="V459">
        <v>13574200</v>
      </c>
      <c r="W459">
        <v>16181400</v>
      </c>
      <c r="X459">
        <v>24593200</v>
      </c>
      <c r="Y459">
        <v>21438400</v>
      </c>
      <c r="Z459">
        <v>16715600</v>
      </c>
      <c r="AA459">
        <v>25479200</v>
      </c>
      <c r="AB459">
        <v>35757800</v>
      </c>
      <c r="AC459">
        <v>19017800</v>
      </c>
      <c r="AD459">
        <v>23969400</v>
      </c>
      <c r="AE459">
        <v>20004800</v>
      </c>
      <c r="AF459">
        <v>13221200</v>
      </c>
      <c r="AG459">
        <v>15550800</v>
      </c>
      <c r="AH459">
        <v>24193000</v>
      </c>
      <c r="AI459">
        <v>22936200</v>
      </c>
      <c r="AJ459">
        <v>20803400</v>
      </c>
      <c r="AK459">
        <v>26722600</v>
      </c>
      <c r="AL459">
        <v>23699200</v>
      </c>
      <c r="AM459">
        <v>21400800</v>
      </c>
      <c r="AN459">
        <v>25687400</v>
      </c>
      <c r="AO459">
        <v>15099200</v>
      </c>
      <c r="AP459">
        <v>24555200</v>
      </c>
      <c r="AQ459">
        <v>23278400</v>
      </c>
      <c r="AR459">
        <v>33297600</v>
      </c>
      <c r="AS459">
        <v>32650600</v>
      </c>
      <c r="AT459">
        <v>42355000</v>
      </c>
      <c r="AU459">
        <v>32187000</v>
      </c>
      <c r="AV459">
        <v>22882600</v>
      </c>
      <c r="AW459">
        <v>29770600</v>
      </c>
      <c r="AX459">
        <v>18556200</v>
      </c>
      <c r="AY459">
        <v>24129000</v>
      </c>
      <c r="AZ459">
        <v>24533600</v>
      </c>
      <c r="BA459">
        <v>22873000</v>
      </c>
      <c r="BB459">
        <v>29324200</v>
      </c>
      <c r="BC459">
        <v>20701800</v>
      </c>
      <c r="BD459">
        <v>28689600</v>
      </c>
      <c r="BE459">
        <v>28010600</v>
      </c>
      <c r="BF459">
        <v>17107600</v>
      </c>
      <c r="BG459">
        <v>16220600</v>
      </c>
      <c r="BH459">
        <v>19469800</v>
      </c>
      <c r="BI459">
        <v>19068000</v>
      </c>
      <c r="BJ459">
        <v>21270600</v>
      </c>
      <c r="BK459">
        <v>24921000</v>
      </c>
      <c r="BL459">
        <v>42565800</v>
      </c>
      <c r="BM459">
        <v>21611200</v>
      </c>
      <c r="BN459">
        <v>22957400</v>
      </c>
      <c r="BO459">
        <v>41224200</v>
      </c>
      <c r="BP459">
        <v>41526400</v>
      </c>
      <c r="BQ459">
        <v>31398800</v>
      </c>
      <c r="BR459">
        <v>22581000</v>
      </c>
      <c r="BS459">
        <v>27501800</v>
      </c>
      <c r="BT459">
        <v>27165200</v>
      </c>
      <c r="BU459">
        <v>28037400</v>
      </c>
      <c r="BV459">
        <v>23357800</v>
      </c>
      <c r="BW459">
        <v>26269000</v>
      </c>
      <c r="BX459">
        <v>27420000</v>
      </c>
      <c r="BY459">
        <v>25017200</v>
      </c>
      <c r="BZ459">
        <v>30760000</v>
      </c>
      <c r="CA459">
        <v>23768400</v>
      </c>
      <c r="CB459">
        <v>28637000</v>
      </c>
      <c r="CC459">
        <v>26521000</v>
      </c>
      <c r="CD459">
        <v>20123400</v>
      </c>
      <c r="CE459">
        <v>18885200</v>
      </c>
      <c r="CF459">
        <v>16045200</v>
      </c>
      <c r="CG459">
        <v>17733000</v>
      </c>
      <c r="CH459">
        <v>17381800</v>
      </c>
      <c r="CI459">
        <v>14141200</v>
      </c>
      <c r="CJ459">
        <v>23017400</v>
      </c>
      <c r="CK459">
        <v>13876400</v>
      </c>
      <c r="CL459">
        <v>22866400</v>
      </c>
      <c r="CM459">
        <v>17245800</v>
      </c>
      <c r="CN459">
        <v>18501600</v>
      </c>
      <c r="CO459">
        <v>18567400</v>
      </c>
      <c r="CP459">
        <v>25871400</v>
      </c>
      <c r="CQ459">
        <v>26925400</v>
      </c>
      <c r="CR459">
        <v>11012800</v>
      </c>
      <c r="CS459">
        <v>14288600</v>
      </c>
      <c r="CT459">
        <v>22455400</v>
      </c>
      <c r="CU459">
        <v>17575800</v>
      </c>
      <c r="CV459">
        <v>33498800</v>
      </c>
      <c r="CW459">
        <v>18802400</v>
      </c>
      <c r="CX459">
        <v>23850600</v>
      </c>
      <c r="CY459">
        <v>19434400</v>
      </c>
      <c r="CZ459">
        <v>12883800</v>
      </c>
      <c r="DA459">
        <v>12401600</v>
      </c>
      <c r="DB459">
        <v>21719200</v>
      </c>
      <c r="DC459">
        <v>12189200</v>
      </c>
      <c r="DD459">
        <v>17136000</v>
      </c>
      <c r="DE459">
        <v>24353000</v>
      </c>
      <c r="DF459">
        <v>18525400</v>
      </c>
      <c r="DG459">
        <v>17564000</v>
      </c>
      <c r="DH459">
        <v>17433400</v>
      </c>
      <c r="DI459">
        <v>16391000</v>
      </c>
      <c r="DJ459">
        <v>18562000</v>
      </c>
      <c r="DK459">
        <v>15738800</v>
      </c>
      <c r="DL459">
        <v>16810800</v>
      </c>
      <c r="DM459">
        <v>16325400</v>
      </c>
      <c r="DN459">
        <v>13624000</v>
      </c>
      <c r="DO459">
        <v>13440200</v>
      </c>
      <c r="DP459">
        <v>14228600</v>
      </c>
      <c r="DQ459">
        <v>13717000</v>
      </c>
      <c r="DR459">
        <v>13843400</v>
      </c>
      <c r="DS459">
        <v>12622800</v>
      </c>
      <c r="DT459">
        <v>9499000</v>
      </c>
      <c r="DU459">
        <v>11323400</v>
      </c>
      <c r="DV459">
        <v>13266000</v>
      </c>
      <c r="DW459">
        <v>12998800</v>
      </c>
      <c r="DX459">
        <v>20566800</v>
      </c>
      <c r="DY459">
        <v>17817000</v>
      </c>
      <c r="DZ459">
        <v>18929200</v>
      </c>
      <c r="EA459">
        <v>14107800</v>
      </c>
      <c r="EB459">
        <v>13469466</v>
      </c>
      <c r="EC459">
        <v>11595906</v>
      </c>
      <c r="ED459">
        <v>12890830</v>
      </c>
      <c r="EE459">
        <v>11578376</v>
      </c>
      <c r="EF459">
        <v>12877354</v>
      </c>
      <c r="EG459">
        <v>10840834</v>
      </c>
      <c r="EH459">
        <v>10721280</v>
      </c>
      <c r="EI459">
        <v>10809976</v>
      </c>
      <c r="EJ459">
        <v>12428894</v>
      </c>
      <c r="EK459">
        <v>12275520</v>
      </c>
      <c r="EL459">
        <v>7738524</v>
      </c>
      <c r="EM459">
        <v>14267082</v>
      </c>
      <c r="EN459">
        <v>13510266</v>
      </c>
      <c r="EO459">
        <v>12538559</v>
      </c>
      <c r="EP459">
        <v>9008466</v>
      </c>
      <c r="EQ459">
        <v>9213061</v>
      </c>
      <c r="ER459">
        <v>11423158</v>
      </c>
      <c r="ES459">
        <v>8129271</v>
      </c>
      <c r="ET459">
        <v>10531899</v>
      </c>
      <c r="EU459">
        <v>12172795</v>
      </c>
      <c r="EV459">
        <v>13023194</v>
      </c>
      <c r="EW459">
        <v>12383912</v>
      </c>
      <c r="EX459">
        <v>11393606</v>
      </c>
      <c r="EY459">
        <v>8676832</v>
      </c>
      <c r="EZ459">
        <v>6960240</v>
      </c>
      <c r="FA459">
        <v>9249995</v>
      </c>
      <c r="FB459">
        <v>8275363</v>
      </c>
      <c r="FC459">
        <v>10323629</v>
      </c>
      <c r="FD459">
        <v>6216792</v>
      </c>
      <c r="FE459">
        <v>7181252</v>
      </c>
      <c r="FF459">
        <v>6081331</v>
      </c>
      <c r="FG459">
        <v>8321776</v>
      </c>
      <c r="FH459">
        <v>8459580</v>
      </c>
      <c r="FI459">
        <v>7330847</v>
      </c>
      <c r="FJ459">
        <v>5751305</v>
      </c>
      <c r="FK459">
        <v>5871570</v>
      </c>
      <c r="FL459">
        <v>6653624</v>
      </c>
      <c r="FM459">
        <v>8217633</v>
      </c>
      <c r="FN459">
        <v>5482615</v>
      </c>
      <c r="FO459">
        <v>7434466</v>
      </c>
      <c r="FP459">
        <v>8067886</v>
      </c>
      <c r="FQ459">
        <v>6370459</v>
      </c>
      <c r="FR459">
        <v>6932693</v>
      </c>
      <c r="FS459">
        <v>6510302</v>
      </c>
      <c r="FT459">
        <v>5053679</v>
      </c>
      <c r="FU459">
        <v>5026554</v>
      </c>
      <c r="FV459">
        <v>6677172</v>
      </c>
      <c r="FW459">
        <v>5585885</v>
      </c>
      <c r="FX459">
        <v>6423521</v>
      </c>
      <c r="FY459">
        <v>7583325</v>
      </c>
      <c r="FZ459">
        <v>5410527</v>
      </c>
      <c r="GA459">
        <v>8214784</v>
      </c>
      <c r="GB459">
        <v>8535177</v>
      </c>
      <c r="GC459">
        <v>6799959</v>
      </c>
      <c r="GD459">
        <v>8381932</v>
      </c>
      <c r="GE459">
        <v>9717159</v>
      </c>
      <c r="GF459">
        <v>7548184</v>
      </c>
      <c r="GG459">
        <v>9021442</v>
      </c>
      <c r="GH459">
        <v>9658742</v>
      </c>
      <c r="GI459">
        <v>6861918</v>
      </c>
      <c r="GJ459">
        <v>6853092</v>
      </c>
      <c r="GK459">
        <v>6252937</v>
      </c>
      <c r="GL459">
        <v>4751179</v>
      </c>
      <c r="GM459">
        <v>6633329</v>
      </c>
      <c r="GN459">
        <v>6756221</v>
      </c>
      <c r="GO459">
        <v>6749981</v>
      </c>
      <c r="GP459">
        <v>7349392</v>
      </c>
      <c r="GQ459">
        <v>6483244</v>
      </c>
      <c r="GR459">
        <v>6633169</v>
      </c>
      <c r="GS459">
        <v>9684660</v>
      </c>
      <c r="GT459">
        <v>8289011</v>
      </c>
      <c r="GU459">
        <v>8284584</v>
      </c>
      <c r="GV459">
        <v>9582190</v>
      </c>
      <c r="GW459">
        <v>9121653</v>
      </c>
      <c r="GX459">
        <v>8259726</v>
      </c>
      <c r="GY459">
        <v>7329147</v>
      </c>
      <c r="GZ459">
        <v>8540464</v>
      </c>
      <c r="HA459">
        <v>5508897</v>
      </c>
      <c r="HB459">
        <v>7458222</v>
      </c>
      <c r="HC459">
        <v>4599740</v>
      </c>
      <c r="HD459">
        <v>6126062</v>
      </c>
      <c r="HE459">
        <v>7017991</v>
      </c>
      <c r="HF459">
        <v>4653956</v>
      </c>
      <c r="HG459">
        <v>5801237</v>
      </c>
      <c r="HH459">
        <v>6700420</v>
      </c>
      <c r="HI459">
        <v>7963674</v>
      </c>
      <c r="HJ459">
        <v>5423698</v>
      </c>
      <c r="HK459">
        <v>6673462</v>
      </c>
      <c r="HL459">
        <v>6339388</v>
      </c>
      <c r="HM459">
        <v>7300771</v>
      </c>
      <c r="HN459">
        <v>8138187</v>
      </c>
      <c r="HO459">
        <v>6398053</v>
      </c>
      <c r="HP459">
        <v>5498055</v>
      </c>
      <c r="HQ459">
        <v>5944080</v>
      </c>
      <c r="HR459">
        <v>4169951</v>
      </c>
      <c r="HS459">
        <v>4356609</v>
      </c>
      <c r="HT459">
        <v>5479656</v>
      </c>
      <c r="HU459">
        <v>9035329</v>
      </c>
      <c r="HV459">
        <v>6157087</v>
      </c>
      <c r="HW459">
        <v>8012416</v>
      </c>
      <c r="HX459">
        <v>7864356</v>
      </c>
      <c r="HY459">
        <v>5838338</v>
      </c>
      <c r="HZ459">
        <v>7351623</v>
      </c>
      <c r="IA459">
        <v>5690384</v>
      </c>
      <c r="IB459">
        <v>5804032</v>
      </c>
      <c r="IC459">
        <v>7135206</v>
      </c>
      <c r="ID459">
        <v>5192174</v>
      </c>
      <c r="IE459">
        <v>6931426</v>
      </c>
      <c r="IF459">
        <v>7141318</v>
      </c>
      <c r="IG459">
        <v>6578597</v>
      </c>
      <c r="IH459">
        <v>5307619</v>
      </c>
      <c r="II459">
        <v>6943962</v>
      </c>
      <c r="IJ459">
        <v>9234350</v>
      </c>
      <c r="IK459">
        <v>7544796</v>
      </c>
      <c r="IL459">
        <v>12548976</v>
      </c>
      <c r="IM459">
        <v>10344712</v>
      </c>
      <c r="IN459">
        <v>7738140</v>
      </c>
      <c r="IO459">
        <v>9245386</v>
      </c>
      <c r="IP459">
        <v>6654935</v>
      </c>
      <c r="IQ459">
        <v>5317878</v>
      </c>
      <c r="IR459">
        <v>7881389</v>
      </c>
      <c r="IS459">
        <v>5514360</v>
      </c>
      <c r="IT459">
        <v>5394472</v>
      </c>
      <c r="IU459">
        <v>7195795</v>
      </c>
      <c r="IV459">
        <v>5901687</v>
      </c>
      <c r="IW459">
        <v>4622191</v>
      </c>
      <c r="IX459">
        <v>8708528</v>
      </c>
      <c r="IY459">
        <v>5523515</v>
      </c>
      <c r="IZ459">
        <v>6083874</v>
      </c>
      <c r="JA459">
        <v>5896129</v>
      </c>
      <c r="JB459">
        <v>4563126</v>
      </c>
      <c r="JC459">
        <v>4004972</v>
      </c>
      <c r="JD459">
        <v>6248846</v>
      </c>
      <c r="JE459">
        <v>6108146</v>
      </c>
      <c r="JF459">
        <v>5030702</v>
      </c>
      <c r="JG459">
        <v>8138460</v>
      </c>
      <c r="JH459">
        <v>8153287</v>
      </c>
      <c r="JI459">
        <v>5273899</v>
      </c>
      <c r="JJ459">
        <v>9778677</v>
      </c>
      <c r="JK459">
        <v>7647347</v>
      </c>
      <c r="JL459">
        <v>7288389</v>
      </c>
      <c r="JM459">
        <v>9105244</v>
      </c>
      <c r="JN459">
        <v>6523957</v>
      </c>
      <c r="JO459">
        <v>6321511</v>
      </c>
      <c r="JP459">
        <v>11120288</v>
      </c>
      <c r="JQ459">
        <v>6861121</v>
      </c>
    </row>
    <row r="460" spans="1:277" x14ac:dyDescent="0.25">
      <c r="A460" s="1" t="s">
        <v>231</v>
      </c>
      <c r="B460" t="s">
        <v>1157</v>
      </c>
      <c r="C460" t="s">
        <v>1199</v>
      </c>
      <c r="D460" s="2">
        <f>_xll.BDH(A460, "volume", B460, C460, "Direction", "H", "Period", "M","cols=274;rows=2")</f>
        <v>36556</v>
      </c>
      <c r="E460" s="2">
        <v>36585</v>
      </c>
      <c r="F460" s="2">
        <v>36616</v>
      </c>
      <c r="G460" s="2">
        <v>36644</v>
      </c>
      <c r="H460" s="2">
        <v>36677</v>
      </c>
      <c r="I460" s="2">
        <v>36707</v>
      </c>
      <c r="J460" s="2">
        <v>36738</v>
      </c>
      <c r="K460" s="2">
        <v>36769</v>
      </c>
      <c r="L460" s="2">
        <v>36798</v>
      </c>
      <c r="M460" s="2">
        <v>36830</v>
      </c>
      <c r="N460" s="2">
        <v>36860</v>
      </c>
      <c r="O460" s="2">
        <v>36889</v>
      </c>
      <c r="P460" s="2">
        <v>36922</v>
      </c>
      <c r="Q460" s="2">
        <v>36950</v>
      </c>
      <c r="R460" s="2">
        <v>36980</v>
      </c>
      <c r="S460" s="2">
        <v>37011</v>
      </c>
      <c r="T460" s="2">
        <v>37042</v>
      </c>
      <c r="U460" s="2">
        <v>37071</v>
      </c>
      <c r="V460" s="2">
        <v>37103</v>
      </c>
      <c r="W460" s="2">
        <v>37134</v>
      </c>
      <c r="X460" s="2">
        <v>37162</v>
      </c>
      <c r="Y460" s="2">
        <v>37195</v>
      </c>
      <c r="Z460" s="2">
        <v>37225</v>
      </c>
      <c r="AA460" s="2">
        <v>37256</v>
      </c>
      <c r="AB460" s="2">
        <v>37287</v>
      </c>
      <c r="AC460" s="2">
        <v>37315</v>
      </c>
      <c r="AD460" s="2">
        <v>37344</v>
      </c>
      <c r="AE460" s="2">
        <v>37376</v>
      </c>
      <c r="AF460" s="2">
        <v>37407</v>
      </c>
      <c r="AG460" s="2">
        <v>37435</v>
      </c>
      <c r="AH460" s="2">
        <v>37468</v>
      </c>
      <c r="AI460" s="2">
        <v>37498</v>
      </c>
      <c r="AJ460" s="2">
        <v>37529</v>
      </c>
      <c r="AK460" s="2">
        <v>37560</v>
      </c>
      <c r="AL460" s="2">
        <v>37589</v>
      </c>
      <c r="AM460" s="2">
        <v>37621</v>
      </c>
      <c r="AN460" s="2">
        <v>37652</v>
      </c>
      <c r="AO460" s="2">
        <v>37680</v>
      </c>
      <c r="AP460" s="2">
        <v>37711</v>
      </c>
      <c r="AQ460" s="2">
        <v>37741</v>
      </c>
      <c r="AR460" s="2">
        <v>37771</v>
      </c>
      <c r="AS460" s="2">
        <v>37802</v>
      </c>
      <c r="AT460" s="2">
        <v>37833</v>
      </c>
      <c r="AU460" s="2">
        <v>37862</v>
      </c>
      <c r="AV460" s="2">
        <v>37894</v>
      </c>
      <c r="AW460" s="2">
        <v>37925</v>
      </c>
      <c r="AX460" s="2">
        <v>37953</v>
      </c>
      <c r="AY460" s="2">
        <v>37986</v>
      </c>
      <c r="AZ460" s="2">
        <v>38016</v>
      </c>
      <c r="BA460" s="2">
        <v>38044</v>
      </c>
      <c r="BB460" s="2">
        <v>38077</v>
      </c>
      <c r="BC460" s="2">
        <v>38107</v>
      </c>
      <c r="BD460" s="2">
        <v>38138</v>
      </c>
      <c r="BE460" s="2">
        <v>38168</v>
      </c>
      <c r="BF460" s="2">
        <v>38198</v>
      </c>
      <c r="BG460" s="2">
        <v>38230</v>
      </c>
      <c r="BH460" s="2">
        <v>38260</v>
      </c>
      <c r="BI460" s="2">
        <v>38289</v>
      </c>
      <c r="BJ460" s="2">
        <v>38321</v>
      </c>
      <c r="BK460" s="2">
        <v>38352</v>
      </c>
      <c r="BL460" s="2">
        <v>38383</v>
      </c>
      <c r="BM460" s="2">
        <v>38411</v>
      </c>
      <c r="BN460" s="2">
        <v>38442</v>
      </c>
      <c r="BO460" s="2">
        <v>38471</v>
      </c>
      <c r="BP460" s="2">
        <v>38503</v>
      </c>
      <c r="BQ460" s="2">
        <v>38533</v>
      </c>
      <c r="BR460" s="2">
        <v>38562</v>
      </c>
      <c r="BS460" s="2">
        <v>38595</v>
      </c>
      <c r="BT460" s="2">
        <v>38625</v>
      </c>
      <c r="BU460" s="2">
        <v>38656</v>
      </c>
      <c r="BV460" s="2">
        <v>38686</v>
      </c>
      <c r="BW460" s="2">
        <v>38716</v>
      </c>
      <c r="BX460" s="2">
        <v>38748</v>
      </c>
      <c r="BY460" s="2">
        <v>38776</v>
      </c>
      <c r="BZ460" s="2">
        <v>38807</v>
      </c>
      <c r="CA460" s="2">
        <v>38835</v>
      </c>
      <c r="CB460" s="2">
        <v>38868</v>
      </c>
      <c r="CC460" s="2">
        <v>38898</v>
      </c>
      <c r="CD460" s="2">
        <v>38929</v>
      </c>
      <c r="CE460" s="2">
        <v>38960</v>
      </c>
      <c r="CF460" s="2">
        <v>38989</v>
      </c>
      <c r="CG460" s="2">
        <v>39021</v>
      </c>
      <c r="CH460" s="2">
        <v>39051</v>
      </c>
      <c r="CI460" s="2">
        <v>39080</v>
      </c>
      <c r="CJ460" s="2">
        <v>39113</v>
      </c>
      <c r="CK460" s="2">
        <v>39141</v>
      </c>
      <c r="CL460" s="2">
        <v>39171</v>
      </c>
      <c r="CM460" s="2">
        <v>39202</v>
      </c>
      <c r="CN460" s="2">
        <v>39233</v>
      </c>
      <c r="CO460" s="2">
        <v>39262</v>
      </c>
      <c r="CP460" s="2">
        <v>39294</v>
      </c>
      <c r="CQ460" s="2">
        <v>39325</v>
      </c>
      <c r="CR460" s="2">
        <v>39353</v>
      </c>
      <c r="CS460" s="2">
        <v>39386</v>
      </c>
      <c r="CT460" s="2">
        <v>39416</v>
      </c>
      <c r="CU460" s="2">
        <v>39447</v>
      </c>
      <c r="CV460" s="2">
        <v>39478</v>
      </c>
      <c r="CW460" s="2">
        <v>39507</v>
      </c>
      <c r="CX460" s="2">
        <v>39538</v>
      </c>
      <c r="CY460" s="2">
        <v>39568</v>
      </c>
      <c r="CZ460" s="2">
        <v>39598</v>
      </c>
      <c r="DA460" s="2">
        <v>39629</v>
      </c>
      <c r="DB460" s="2">
        <v>39660</v>
      </c>
      <c r="DC460" s="2">
        <v>39689</v>
      </c>
      <c r="DD460" s="2">
        <v>39721</v>
      </c>
      <c r="DE460" s="2">
        <v>39752</v>
      </c>
      <c r="DF460" s="2">
        <v>39780</v>
      </c>
      <c r="DG460" s="2">
        <v>39813</v>
      </c>
      <c r="DH460" s="2">
        <v>39843</v>
      </c>
      <c r="DI460" s="2">
        <v>39871</v>
      </c>
      <c r="DJ460" s="2">
        <v>39903</v>
      </c>
      <c r="DK460" s="2">
        <v>39933</v>
      </c>
      <c r="DL460" s="2">
        <v>39962</v>
      </c>
      <c r="DM460" s="2">
        <v>39994</v>
      </c>
      <c r="DN460" s="2">
        <v>40025</v>
      </c>
      <c r="DO460" s="2">
        <v>40056</v>
      </c>
      <c r="DP460" s="2">
        <v>40086</v>
      </c>
      <c r="DQ460" s="2">
        <v>40116</v>
      </c>
      <c r="DR460" s="2">
        <v>40147</v>
      </c>
      <c r="DS460" s="2">
        <v>40178</v>
      </c>
      <c r="DT460" s="2">
        <v>40207</v>
      </c>
      <c r="DU460" s="2">
        <v>40235</v>
      </c>
      <c r="DV460" s="2">
        <v>40268</v>
      </c>
      <c r="DW460" s="2">
        <v>40298</v>
      </c>
      <c r="DX460" s="2">
        <v>40329</v>
      </c>
      <c r="DY460" s="2">
        <v>40359</v>
      </c>
      <c r="DZ460" s="2">
        <v>40389</v>
      </c>
      <c r="EA460" s="2">
        <v>40421</v>
      </c>
      <c r="EB460" s="2">
        <v>40451</v>
      </c>
      <c r="EC460" s="2">
        <v>40480</v>
      </c>
      <c r="ED460" s="2">
        <v>40512</v>
      </c>
      <c r="EE460" s="2">
        <v>40543</v>
      </c>
      <c r="EF460" s="2">
        <v>40574</v>
      </c>
      <c r="EG460" s="2">
        <v>40602</v>
      </c>
      <c r="EH460" s="2">
        <v>40633</v>
      </c>
      <c r="EI460" s="2">
        <v>40662</v>
      </c>
      <c r="EJ460" s="2">
        <v>40694</v>
      </c>
      <c r="EK460" s="2">
        <v>40724</v>
      </c>
      <c r="EL460" s="2">
        <v>40753</v>
      </c>
      <c r="EM460" s="2">
        <v>40786</v>
      </c>
      <c r="EN460" s="2">
        <v>40816</v>
      </c>
      <c r="EO460" s="2">
        <v>40847</v>
      </c>
      <c r="EP460" s="2">
        <v>40877</v>
      </c>
      <c r="EQ460" s="2">
        <v>40907</v>
      </c>
      <c r="ER460" s="2">
        <v>40939</v>
      </c>
      <c r="ES460" s="2">
        <v>40968</v>
      </c>
      <c r="ET460" s="2">
        <v>40998</v>
      </c>
      <c r="EU460" s="2">
        <v>41029</v>
      </c>
      <c r="EV460" s="2">
        <v>41060</v>
      </c>
      <c r="EW460" s="2">
        <v>41089</v>
      </c>
      <c r="EX460" s="2">
        <v>41121</v>
      </c>
      <c r="EY460" s="2">
        <v>41152</v>
      </c>
      <c r="EZ460" s="2">
        <v>41180</v>
      </c>
      <c r="FA460" s="2">
        <v>41213</v>
      </c>
      <c r="FB460" s="2">
        <v>41243</v>
      </c>
      <c r="FC460" s="2">
        <v>41274</v>
      </c>
      <c r="FD460" s="2">
        <v>41305</v>
      </c>
      <c r="FE460" s="2">
        <v>41333</v>
      </c>
      <c r="FF460" s="2">
        <v>41362</v>
      </c>
      <c r="FG460" s="2">
        <v>41394</v>
      </c>
      <c r="FH460" s="2">
        <v>41425</v>
      </c>
      <c r="FI460" s="2">
        <v>41453</v>
      </c>
      <c r="FJ460" s="2">
        <v>41486</v>
      </c>
      <c r="FK460" s="2">
        <v>41516</v>
      </c>
      <c r="FL460" s="2">
        <v>41547</v>
      </c>
      <c r="FM460" s="2">
        <v>41578</v>
      </c>
      <c r="FN460" s="2">
        <v>41607</v>
      </c>
      <c r="FO460" s="2">
        <v>41639</v>
      </c>
      <c r="FP460" s="2">
        <v>41670</v>
      </c>
      <c r="FQ460" s="2">
        <v>41698</v>
      </c>
      <c r="FR460" s="2">
        <v>41729</v>
      </c>
      <c r="FS460" s="2">
        <v>41759</v>
      </c>
      <c r="FT460" s="2">
        <v>41789</v>
      </c>
      <c r="FU460" s="2">
        <v>41820</v>
      </c>
      <c r="FV460" s="2">
        <v>41851</v>
      </c>
      <c r="FW460" s="2">
        <v>41880</v>
      </c>
      <c r="FX460" s="2">
        <v>41912</v>
      </c>
      <c r="FY460" s="2">
        <v>41943</v>
      </c>
      <c r="FZ460" s="2">
        <v>41971</v>
      </c>
      <c r="GA460" s="2">
        <v>42004</v>
      </c>
      <c r="GB460" s="2">
        <v>42034</v>
      </c>
      <c r="GC460" s="2">
        <v>42062</v>
      </c>
      <c r="GD460" s="2">
        <v>42094</v>
      </c>
      <c r="GE460" s="2">
        <v>42124</v>
      </c>
      <c r="GF460" s="2">
        <v>42153</v>
      </c>
      <c r="GG460" s="2">
        <v>42185</v>
      </c>
      <c r="GH460" s="2">
        <v>42216</v>
      </c>
      <c r="GI460" s="2">
        <v>42247</v>
      </c>
      <c r="GJ460" s="2">
        <v>42277</v>
      </c>
      <c r="GK460" s="2">
        <v>42307</v>
      </c>
      <c r="GL460" s="2">
        <v>42338</v>
      </c>
      <c r="GM460" s="2">
        <v>42369</v>
      </c>
      <c r="GN460" s="2">
        <v>42398</v>
      </c>
      <c r="GO460" s="2">
        <v>42429</v>
      </c>
      <c r="GP460" s="2">
        <v>42460</v>
      </c>
      <c r="GQ460" s="2">
        <v>42489</v>
      </c>
      <c r="GR460" s="2">
        <v>42521</v>
      </c>
      <c r="GS460" s="2">
        <v>42551</v>
      </c>
      <c r="GT460" s="2">
        <v>42580</v>
      </c>
      <c r="GU460" s="2">
        <v>42613</v>
      </c>
      <c r="GV460" s="2">
        <v>42643</v>
      </c>
      <c r="GW460" s="2">
        <v>42674</v>
      </c>
      <c r="GX460" s="2">
        <v>42704</v>
      </c>
      <c r="GY460" s="2">
        <v>42734</v>
      </c>
      <c r="GZ460" s="2">
        <v>42766</v>
      </c>
      <c r="HA460" s="2">
        <v>42794</v>
      </c>
      <c r="HB460" s="2">
        <v>42825</v>
      </c>
      <c r="HC460" s="2">
        <v>42853</v>
      </c>
      <c r="HD460" s="2">
        <v>42886</v>
      </c>
      <c r="HE460" s="2">
        <v>42916</v>
      </c>
      <c r="HF460" s="2">
        <v>42947</v>
      </c>
      <c r="HG460" s="2">
        <v>42978</v>
      </c>
      <c r="HH460" s="2">
        <v>43007</v>
      </c>
      <c r="HI460" s="2">
        <v>43039</v>
      </c>
      <c r="HJ460" s="2">
        <v>43069</v>
      </c>
      <c r="HK460" s="2">
        <v>43098</v>
      </c>
      <c r="HL460" s="2">
        <v>43131</v>
      </c>
      <c r="HM460" s="2">
        <v>43159</v>
      </c>
      <c r="HN460" s="2">
        <v>43189</v>
      </c>
      <c r="HO460" s="2">
        <v>43220</v>
      </c>
      <c r="HP460" s="2">
        <v>43251</v>
      </c>
      <c r="HQ460" s="2">
        <v>43280</v>
      </c>
      <c r="HR460" s="2">
        <v>43312</v>
      </c>
      <c r="HS460" s="2">
        <v>43343</v>
      </c>
      <c r="HT460" s="2">
        <v>43371</v>
      </c>
      <c r="HU460" s="2">
        <v>43404</v>
      </c>
      <c r="HV460" s="2">
        <v>43434</v>
      </c>
      <c r="HW460" s="2">
        <v>43465</v>
      </c>
      <c r="HX460" s="2">
        <v>43496</v>
      </c>
      <c r="HY460" s="2">
        <v>43524</v>
      </c>
      <c r="HZ460" s="2">
        <v>43553</v>
      </c>
      <c r="IA460" s="2">
        <v>43585</v>
      </c>
      <c r="IB460" s="2">
        <v>43616</v>
      </c>
      <c r="IC460" s="2">
        <v>43644</v>
      </c>
      <c r="ID460" s="2">
        <v>43677</v>
      </c>
      <c r="IE460" s="2">
        <v>43707</v>
      </c>
      <c r="IF460" s="2">
        <v>43738</v>
      </c>
      <c r="IG460" s="2">
        <v>43769</v>
      </c>
      <c r="IH460" s="2">
        <v>43798</v>
      </c>
      <c r="II460" s="2">
        <v>43830</v>
      </c>
      <c r="IJ460" s="2">
        <v>43861</v>
      </c>
      <c r="IK460" s="2">
        <v>43889</v>
      </c>
      <c r="IL460" s="2">
        <v>43921</v>
      </c>
      <c r="IM460" s="2">
        <v>43951</v>
      </c>
      <c r="IN460" s="2">
        <v>43980</v>
      </c>
      <c r="IO460" s="2">
        <v>44012</v>
      </c>
      <c r="IP460" s="2">
        <v>44043</v>
      </c>
      <c r="IQ460" s="2">
        <v>44074</v>
      </c>
      <c r="IR460" s="2">
        <v>44104</v>
      </c>
      <c r="IS460" s="2">
        <v>44134</v>
      </c>
      <c r="IT460" s="2">
        <v>44165</v>
      </c>
      <c r="IU460" s="2">
        <v>44196</v>
      </c>
      <c r="IV460" s="2">
        <v>44225</v>
      </c>
      <c r="IW460" s="2">
        <v>44253</v>
      </c>
      <c r="IX460" s="2">
        <v>44286</v>
      </c>
      <c r="IY460" s="2">
        <v>44316</v>
      </c>
      <c r="IZ460" s="2">
        <v>44347</v>
      </c>
      <c r="JA460" s="2">
        <v>44377</v>
      </c>
      <c r="JB460" s="2">
        <v>44407</v>
      </c>
      <c r="JC460" s="2">
        <v>44439</v>
      </c>
      <c r="JD460" s="2">
        <v>44469</v>
      </c>
      <c r="JE460" s="2">
        <v>44498</v>
      </c>
      <c r="JF460" s="2">
        <v>44530</v>
      </c>
      <c r="JG460" s="2">
        <v>44561</v>
      </c>
      <c r="JH460" s="2">
        <v>44592</v>
      </c>
      <c r="JI460" s="2">
        <v>44620</v>
      </c>
      <c r="JJ460" s="2">
        <v>44651</v>
      </c>
      <c r="JK460" s="2">
        <v>44680</v>
      </c>
      <c r="JL460" s="2">
        <v>44712</v>
      </c>
      <c r="JM460" s="2">
        <v>44742</v>
      </c>
      <c r="JN460" s="2">
        <v>44771</v>
      </c>
      <c r="JO460" s="2">
        <v>44804</v>
      </c>
      <c r="JP460" s="2">
        <v>44834</v>
      </c>
      <c r="JQ460" s="2">
        <v>44865</v>
      </c>
    </row>
    <row r="461" spans="1:277" x14ac:dyDescent="0.25">
      <c r="A461" s="4"/>
      <c r="D461" s="3">
        <v>41301200</v>
      </c>
      <c r="E461">
        <v>60754400</v>
      </c>
      <c r="F461">
        <v>77580000</v>
      </c>
      <c r="G461">
        <v>47200000</v>
      </c>
      <c r="H461">
        <v>45559400</v>
      </c>
      <c r="I461">
        <v>67567000</v>
      </c>
      <c r="J461">
        <v>48418200</v>
      </c>
      <c r="K461">
        <v>53962200</v>
      </c>
      <c r="L461">
        <v>54087600</v>
      </c>
      <c r="M461">
        <v>46808400</v>
      </c>
      <c r="N461">
        <v>54585600</v>
      </c>
      <c r="O461">
        <v>61958800</v>
      </c>
      <c r="P461">
        <v>61554400</v>
      </c>
      <c r="Q461">
        <v>62175000</v>
      </c>
      <c r="R461">
        <v>129041800</v>
      </c>
      <c r="S461">
        <v>76191800</v>
      </c>
      <c r="T461">
        <v>54309000</v>
      </c>
      <c r="U461">
        <v>52493800</v>
      </c>
      <c r="V461">
        <v>109918800</v>
      </c>
      <c r="W461">
        <v>55865400</v>
      </c>
      <c r="X461">
        <v>70430600</v>
      </c>
      <c r="Y461">
        <v>78973600</v>
      </c>
      <c r="Z461">
        <v>50959000</v>
      </c>
      <c r="AA461">
        <v>52427600</v>
      </c>
      <c r="AB461">
        <v>68324200</v>
      </c>
      <c r="AC461">
        <v>72187600</v>
      </c>
      <c r="AD461">
        <v>77682400</v>
      </c>
      <c r="AE461">
        <v>68505000</v>
      </c>
      <c r="AF461">
        <v>58571000</v>
      </c>
      <c r="AG461">
        <v>50809600</v>
      </c>
      <c r="AH461">
        <v>57744600</v>
      </c>
      <c r="AI461">
        <v>58455400</v>
      </c>
      <c r="AJ461">
        <v>57107400</v>
      </c>
      <c r="AK461">
        <v>59147800</v>
      </c>
      <c r="AL461">
        <v>58685000</v>
      </c>
      <c r="AM461">
        <v>52771400</v>
      </c>
      <c r="AN461">
        <v>45145800</v>
      </c>
      <c r="AO461">
        <v>48409800</v>
      </c>
      <c r="AP461">
        <v>54475400</v>
      </c>
      <c r="AQ461">
        <v>53813600</v>
      </c>
      <c r="AR461">
        <v>77678600</v>
      </c>
      <c r="AS461">
        <v>52620200</v>
      </c>
      <c r="AT461">
        <v>57457600</v>
      </c>
      <c r="AU461">
        <v>58826400</v>
      </c>
      <c r="AV461">
        <v>45414400</v>
      </c>
      <c r="AW461">
        <v>48778000</v>
      </c>
      <c r="AX461">
        <v>41029800</v>
      </c>
      <c r="AY461">
        <v>39568200</v>
      </c>
      <c r="AZ461">
        <v>39876000</v>
      </c>
      <c r="BA461">
        <v>39162600</v>
      </c>
      <c r="BB461">
        <v>57588000</v>
      </c>
      <c r="BC461">
        <v>48305600</v>
      </c>
      <c r="BD461">
        <v>54337400</v>
      </c>
      <c r="BE461">
        <v>48210400</v>
      </c>
      <c r="BF461">
        <v>48017800</v>
      </c>
      <c r="BG461">
        <v>49774200</v>
      </c>
      <c r="BH461">
        <v>42050800</v>
      </c>
      <c r="BI461">
        <v>42485400</v>
      </c>
      <c r="BJ461">
        <v>47381200</v>
      </c>
      <c r="BK461">
        <v>42487600</v>
      </c>
      <c r="BL461">
        <v>51705400</v>
      </c>
      <c r="BM461">
        <v>40983000</v>
      </c>
      <c r="BN461">
        <v>49104000</v>
      </c>
      <c r="BO461">
        <v>62851400</v>
      </c>
      <c r="BP461">
        <v>47287400</v>
      </c>
      <c r="BQ461">
        <v>48890400</v>
      </c>
      <c r="BR461">
        <v>33540400</v>
      </c>
      <c r="BS461">
        <v>52454800</v>
      </c>
      <c r="BT461">
        <v>49049600</v>
      </c>
      <c r="BU461">
        <v>55788000</v>
      </c>
      <c r="BV461">
        <v>41176400</v>
      </c>
      <c r="BW461">
        <v>40222400</v>
      </c>
      <c r="BX461">
        <v>51211600</v>
      </c>
      <c r="BY461">
        <v>65226000</v>
      </c>
      <c r="BZ461">
        <v>42140200</v>
      </c>
      <c r="CA461">
        <v>43492400</v>
      </c>
      <c r="CB461">
        <v>67697600</v>
      </c>
      <c r="CC461">
        <v>57417800</v>
      </c>
      <c r="CD461">
        <v>51819200</v>
      </c>
      <c r="CE461">
        <v>50357200</v>
      </c>
      <c r="CF461">
        <v>44564800</v>
      </c>
      <c r="CG461">
        <v>38607200</v>
      </c>
      <c r="CH461">
        <v>50968000</v>
      </c>
      <c r="CI461">
        <v>41715500</v>
      </c>
      <c r="CJ461">
        <v>32423500</v>
      </c>
      <c r="CK461">
        <v>29742300</v>
      </c>
      <c r="CL461">
        <v>32652400</v>
      </c>
      <c r="CM461">
        <v>37647100</v>
      </c>
      <c r="CN461">
        <v>38367700</v>
      </c>
      <c r="CO461">
        <v>33596500</v>
      </c>
      <c r="CP461">
        <v>37006000</v>
      </c>
      <c r="CQ461">
        <v>47508100</v>
      </c>
      <c r="CR461">
        <v>29130900</v>
      </c>
      <c r="CS461">
        <v>29038600</v>
      </c>
      <c r="CT461">
        <v>37557400</v>
      </c>
      <c r="CU461">
        <v>29476100</v>
      </c>
      <c r="CV461">
        <v>49353000</v>
      </c>
      <c r="CW461">
        <v>37571100</v>
      </c>
      <c r="CX461">
        <v>38366700</v>
      </c>
      <c r="CY461">
        <v>30506300</v>
      </c>
      <c r="CZ461">
        <v>28091500</v>
      </c>
      <c r="DA461">
        <v>33711400</v>
      </c>
      <c r="DB461">
        <v>35143400</v>
      </c>
      <c r="DC461">
        <v>26392000</v>
      </c>
      <c r="DD461">
        <v>36765700</v>
      </c>
      <c r="DE461">
        <v>47391400</v>
      </c>
      <c r="DF461">
        <v>37074800</v>
      </c>
      <c r="DG461">
        <v>36008300</v>
      </c>
      <c r="DH461">
        <v>31688400</v>
      </c>
      <c r="DI461">
        <v>36812000</v>
      </c>
      <c r="DJ461">
        <v>45579400</v>
      </c>
      <c r="DK461">
        <v>39231900</v>
      </c>
      <c r="DL461">
        <v>34786200</v>
      </c>
      <c r="DM461">
        <v>31647500</v>
      </c>
      <c r="DN461">
        <v>28361600</v>
      </c>
      <c r="DO461">
        <v>40720400</v>
      </c>
      <c r="DP461">
        <v>36080300</v>
      </c>
      <c r="DQ461">
        <v>32360500</v>
      </c>
      <c r="DR461">
        <v>24895100</v>
      </c>
      <c r="DS461">
        <v>24360900</v>
      </c>
      <c r="DT461">
        <v>24706200</v>
      </c>
      <c r="DU461">
        <v>35535200</v>
      </c>
      <c r="DV461">
        <v>26190900</v>
      </c>
      <c r="DW461">
        <v>26149100</v>
      </c>
      <c r="DX461">
        <v>51137000</v>
      </c>
      <c r="DY461">
        <v>37414200</v>
      </c>
      <c r="DZ461">
        <v>32956600</v>
      </c>
      <c r="EA461">
        <v>30418400</v>
      </c>
      <c r="EB461">
        <v>25440572</v>
      </c>
      <c r="EC461">
        <v>22487373</v>
      </c>
      <c r="ED461">
        <v>28712959</v>
      </c>
      <c r="EE461">
        <v>24224131</v>
      </c>
      <c r="EF461">
        <v>26299909</v>
      </c>
      <c r="EG461">
        <v>23946045</v>
      </c>
      <c r="EH461">
        <v>34930844</v>
      </c>
      <c r="EI461">
        <v>25396537</v>
      </c>
      <c r="EJ461">
        <v>36041535</v>
      </c>
      <c r="EK461">
        <v>33842620</v>
      </c>
      <c r="EL461">
        <v>30173526</v>
      </c>
      <c r="EM461">
        <v>57126807</v>
      </c>
      <c r="EN461">
        <v>41169009</v>
      </c>
      <c r="EO461">
        <v>30141708</v>
      </c>
      <c r="EP461">
        <v>25466834</v>
      </c>
      <c r="EQ461">
        <v>28649274</v>
      </c>
      <c r="ER461">
        <v>24790883</v>
      </c>
      <c r="ES461">
        <v>21272278</v>
      </c>
      <c r="ET461">
        <v>23278901</v>
      </c>
      <c r="EU461">
        <v>18758493</v>
      </c>
      <c r="EV461">
        <v>26323443</v>
      </c>
      <c r="EW461">
        <v>24148537</v>
      </c>
      <c r="EX461">
        <v>18303984</v>
      </c>
      <c r="EY461">
        <v>16541613</v>
      </c>
      <c r="EZ461">
        <v>18387183</v>
      </c>
      <c r="FA461">
        <v>17216801</v>
      </c>
      <c r="FB461">
        <v>20883569</v>
      </c>
      <c r="FC461">
        <v>16950534</v>
      </c>
      <c r="FD461">
        <v>18423457</v>
      </c>
      <c r="FE461">
        <v>15427558</v>
      </c>
      <c r="FF461">
        <v>15414528</v>
      </c>
      <c r="FG461">
        <v>22095046</v>
      </c>
      <c r="FH461">
        <v>22190780</v>
      </c>
      <c r="FI461">
        <v>19409307</v>
      </c>
      <c r="FJ461">
        <v>18955095</v>
      </c>
      <c r="FK461">
        <v>18558451</v>
      </c>
      <c r="FL461">
        <v>19835833</v>
      </c>
      <c r="FM461">
        <v>21041264</v>
      </c>
      <c r="FN461">
        <v>15592880</v>
      </c>
      <c r="FO461">
        <v>17617404</v>
      </c>
      <c r="FP461">
        <v>19538994</v>
      </c>
      <c r="FQ461">
        <v>19457304</v>
      </c>
      <c r="FR461">
        <v>22387654</v>
      </c>
      <c r="FS461">
        <v>18891194</v>
      </c>
      <c r="FT461">
        <v>13259530</v>
      </c>
      <c r="FU461">
        <v>15068773</v>
      </c>
      <c r="FV461">
        <v>14309589</v>
      </c>
      <c r="FW461">
        <v>14099346</v>
      </c>
      <c r="FX461">
        <v>16389672</v>
      </c>
      <c r="FY461">
        <v>22844259</v>
      </c>
      <c r="FZ461">
        <v>13892370</v>
      </c>
      <c r="GA461">
        <v>22771006</v>
      </c>
      <c r="GB461">
        <v>29130831</v>
      </c>
      <c r="GC461">
        <v>30076372</v>
      </c>
      <c r="GD461">
        <v>34446459</v>
      </c>
      <c r="GE461">
        <v>25968645</v>
      </c>
      <c r="GF461">
        <v>25053667</v>
      </c>
      <c r="GG461">
        <v>27154686</v>
      </c>
      <c r="GH461">
        <v>24467095</v>
      </c>
      <c r="GI461">
        <v>31717580</v>
      </c>
      <c r="GJ461">
        <v>31956698</v>
      </c>
      <c r="GK461">
        <v>29565182</v>
      </c>
      <c r="GL461">
        <v>22778945</v>
      </c>
      <c r="GM461">
        <v>30978991</v>
      </c>
      <c r="GN461">
        <v>29408637</v>
      </c>
      <c r="GO461">
        <v>26663308</v>
      </c>
      <c r="GP461">
        <v>30851864</v>
      </c>
      <c r="GQ461">
        <v>22861763</v>
      </c>
      <c r="GR461">
        <v>22158999</v>
      </c>
      <c r="GS461">
        <v>25828115</v>
      </c>
      <c r="GT461">
        <v>21035199</v>
      </c>
      <c r="GU461">
        <v>23932986</v>
      </c>
      <c r="GV461">
        <v>21288520</v>
      </c>
      <c r="GW461">
        <v>22689452</v>
      </c>
      <c r="GX461">
        <v>28174296</v>
      </c>
      <c r="GY461">
        <v>21057419</v>
      </c>
      <c r="GZ461">
        <v>22378297</v>
      </c>
      <c r="HA461">
        <v>26903722</v>
      </c>
      <c r="HB461">
        <v>23885410</v>
      </c>
      <c r="HC461">
        <v>17418971</v>
      </c>
      <c r="HD461">
        <v>23077795</v>
      </c>
      <c r="HE461">
        <v>26902522</v>
      </c>
      <c r="HF461">
        <v>15694721</v>
      </c>
      <c r="HG461">
        <v>15596835</v>
      </c>
      <c r="HH461">
        <v>16825207</v>
      </c>
      <c r="HI461">
        <v>17308456</v>
      </c>
      <c r="HJ461">
        <v>24484565</v>
      </c>
      <c r="HK461">
        <v>18654577</v>
      </c>
      <c r="HL461">
        <v>18806548</v>
      </c>
      <c r="HM461">
        <v>19249645</v>
      </c>
      <c r="HN461">
        <v>21230254</v>
      </c>
      <c r="HO461">
        <v>16999185</v>
      </c>
      <c r="HP461">
        <v>15365089</v>
      </c>
      <c r="HQ461">
        <v>18230975</v>
      </c>
      <c r="HR461">
        <v>12858418</v>
      </c>
      <c r="HS461">
        <v>13775817</v>
      </c>
      <c r="HT461">
        <v>13165840</v>
      </c>
      <c r="HU461">
        <v>21557493</v>
      </c>
      <c r="HV461">
        <v>23059249</v>
      </c>
      <c r="HW461">
        <v>32160114</v>
      </c>
      <c r="HX461">
        <v>23470831</v>
      </c>
      <c r="HY461">
        <v>17296078</v>
      </c>
      <c r="HZ461">
        <v>21733657</v>
      </c>
      <c r="IA461">
        <v>12803529</v>
      </c>
      <c r="IB461">
        <v>17070574</v>
      </c>
      <c r="IC461">
        <v>17377534</v>
      </c>
      <c r="ID461">
        <v>14642488</v>
      </c>
      <c r="IE461">
        <v>17751484</v>
      </c>
      <c r="IF461">
        <v>15908245</v>
      </c>
      <c r="IG461">
        <v>17367901</v>
      </c>
      <c r="IH461">
        <v>14614108</v>
      </c>
      <c r="II461">
        <v>16203058</v>
      </c>
      <c r="IJ461">
        <v>19607195</v>
      </c>
      <c r="IK461">
        <v>21752336</v>
      </c>
      <c r="IL461">
        <v>42702678</v>
      </c>
      <c r="IM461">
        <v>23611328</v>
      </c>
      <c r="IN461">
        <v>20475778</v>
      </c>
      <c r="IO461">
        <v>22833652</v>
      </c>
      <c r="IP461">
        <v>13557886</v>
      </c>
      <c r="IQ461">
        <v>14637367</v>
      </c>
      <c r="IR461">
        <v>14364093</v>
      </c>
      <c r="IS461">
        <v>15455151</v>
      </c>
      <c r="IT461">
        <v>18159635</v>
      </c>
      <c r="IU461">
        <v>20634783</v>
      </c>
      <c r="IV461">
        <v>15468708</v>
      </c>
      <c r="IW461">
        <v>13917655</v>
      </c>
      <c r="IX461">
        <v>22691935</v>
      </c>
      <c r="IY461">
        <v>15341196</v>
      </c>
      <c r="IZ461">
        <v>16737285</v>
      </c>
      <c r="JA461">
        <v>17574055</v>
      </c>
      <c r="JB461">
        <v>15264257</v>
      </c>
      <c r="JC461">
        <v>12185856</v>
      </c>
      <c r="JD461">
        <v>16504184</v>
      </c>
      <c r="JE461">
        <v>18606152</v>
      </c>
      <c r="JF461">
        <v>18884713</v>
      </c>
      <c r="JG461">
        <v>20173003</v>
      </c>
      <c r="JH461">
        <v>19124872</v>
      </c>
      <c r="JI461">
        <v>18136245</v>
      </c>
      <c r="JJ461">
        <v>30865786</v>
      </c>
      <c r="JK461">
        <v>17076334</v>
      </c>
      <c r="JL461">
        <v>20252258</v>
      </c>
      <c r="JM461">
        <v>20790951</v>
      </c>
      <c r="JN461">
        <v>14290684</v>
      </c>
      <c r="JO461">
        <v>14737435</v>
      </c>
      <c r="JP461">
        <v>20883571</v>
      </c>
      <c r="JQ461">
        <v>20618810</v>
      </c>
    </row>
    <row r="462" spans="1:277" x14ac:dyDescent="0.25">
      <c r="A462" s="1" t="s">
        <v>232</v>
      </c>
      <c r="B462" t="s">
        <v>1157</v>
      </c>
      <c r="C462" t="s">
        <v>1191</v>
      </c>
      <c r="D462" s="2">
        <f>_xll.BDH(A462, "volume", B462, C462, "Direction", "H", "Period", "M","cols=24;rows=2")</f>
        <v>36556</v>
      </c>
      <c r="E462" s="2">
        <v>36585</v>
      </c>
      <c r="F462" s="2">
        <v>36616</v>
      </c>
      <c r="G462" s="2">
        <v>36644</v>
      </c>
      <c r="H462" s="2">
        <v>36677</v>
      </c>
      <c r="I462" s="2">
        <v>36707</v>
      </c>
      <c r="J462" s="2">
        <v>36738</v>
      </c>
      <c r="K462" s="2">
        <v>36769</v>
      </c>
      <c r="L462" s="2">
        <v>36798</v>
      </c>
      <c r="M462" s="2">
        <v>36830</v>
      </c>
      <c r="N462" s="2">
        <v>36860</v>
      </c>
      <c r="O462" s="2">
        <v>36889</v>
      </c>
      <c r="P462" s="2">
        <v>36922</v>
      </c>
      <c r="Q462" s="2">
        <v>36950</v>
      </c>
      <c r="R462" s="2">
        <v>36980</v>
      </c>
      <c r="S462" s="2">
        <v>37011</v>
      </c>
      <c r="T462" s="2">
        <v>37042</v>
      </c>
      <c r="U462" s="2">
        <v>37071</v>
      </c>
      <c r="V462" s="2">
        <v>37103</v>
      </c>
      <c r="W462" s="2">
        <v>37134</v>
      </c>
      <c r="X462" s="2">
        <v>37162</v>
      </c>
      <c r="Y462" s="2">
        <v>37195</v>
      </c>
      <c r="Z462" s="2">
        <v>37225</v>
      </c>
      <c r="AA462" s="2">
        <v>37256</v>
      </c>
    </row>
    <row r="463" spans="1:277" x14ac:dyDescent="0.25">
      <c r="A463" s="4"/>
      <c r="D463" s="3">
        <v>76615500</v>
      </c>
      <c r="E463">
        <v>41661500</v>
      </c>
      <c r="F463">
        <v>50687800</v>
      </c>
      <c r="G463">
        <v>48979800</v>
      </c>
      <c r="H463">
        <v>46905200</v>
      </c>
      <c r="I463">
        <v>43969900</v>
      </c>
      <c r="J463">
        <v>36869200</v>
      </c>
      <c r="K463">
        <v>42405700</v>
      </c>
      <c r="L463">
        <v>48213000</v>
      </c>
      <c r="M463">
        <v>39452800</v>
      </c>
      <c r="N463">
        <v>51574700</v>
      </c>
      <c r="O463">
        <v>53758800</v>
      </c>
      <c r="P463">
        <v>86942900</v>
      </c>
      <c r="Q463">
        <v>48540300</v>
      </c>
      <c r="R463">
        <v>92496600</v>
      </c>
      <c r="S463">
        <v>57564800</v>
      </c>
      <c r="T463">
        <v>80723200</v>
      </c>
      <c r="U463">
        <v>91244900</v>
      </c>
      <c r="V463">
        <v>68634200</v>
      </c>
      <c r="W463">
        <v>106365400</v>
      </c>
      <c r="X463">
        <v>96622800</v>
      </c>
      <c r="Y463">
        <v>348056000</v>
      </c>
      <c r="Z463">
        <v>1032725000</v>
      </c>
      <c r="AA463">
        <v>542522600</v>
      </c>
    </row>
    <row r="464" spans="1:277" x14ac:dyDescent="0.25">
      <c r="A464" s="1" t="s">
        <v>233</v>
      </c>
      <c r="B464" t="s">
        <v>1157</v>
      </c>
      <c r="C464" t="s">
        <v>1199</v>
      </c>
      <c r="D464" s="2">
        <f>_xll.BDH(A464, "volume", B464, C464, "Direction", "H", "Period", "M","cols=274;rows=2")</f>
        <v>36556</v>
      </c>
      <c r="E464" s="2">
        <v>36585</v>
      </c>
      <c r="F464" s="2">
        <v>36616</v>
      </c>
      <c r="G464" s="2">
        <v>36644</v>
      </c>
      <c r="H464" s="2">
        <v>36677</v>
      </c>
      <c r="I464" s="2">
        <v>36707</v>
      </c>
      <c r="J464" s="2">
        <v>36738</v>
      </c>
      <c r="K464" s="2">
        <v>36769</v>
      </c>
      <c r="L464" s="2">
        <v>36798</v>
      </c>
      <c r="M464" s="2">
        <v>36830</v>
      </c>
      <c r="N464" s="2">
        <v>36860</v>
      </c>
      <c r="O464" s="2">
        <v>36889</v>
      </c>
      <c r="P464" s="2">
        <v>36922</v>
      </c>
      <c r="Q464" s="2">
        <v>36950</v>
      </c>
      <c r="R464" s="2">
        <v>36980</v>
      </c>
      <c r="S464" s="2">
        <v>37011</v>
      </c>
      <c r="T464" s="2">
        <v>37042</v>
      </c>
      <c r="U464" s="2">
        <v>37071</v>
      </c>
      <c r="V464" s="2">
        <v>37103</v>
      </c>
      <c r="W464" s="2">
        <v>37134</v>
      </c>
      <c r="X464" s="2">
        <v>37162</v>
      </c>
      <c r="Y464" s="2">
        <v>37195</v>
      </c>
      <c r="Z464" s="2">
        <v>37225</v>
      </c>
      <c r="AA464" s="2">
        <v>37256</v>
      </c>
      <c r="AB464" s="2">
        <v>37287</v>
      </c>
      <c r="AC464" s="2">
        <v>37315</v>
      </c>
      <c r="AD464" s="2">
        <v>37344</v>
      </c>
      <c r="AE464" s="2">
        <v>37376</v>
      </c>
      <c r="AF464" s="2">
        <v>37407</v>
      </c>
      <c r="AG464" s="2">
        <v>37435</v>
      </c>
      <c r="AH464" s="2">
        <v>37468</v>
      </c>
      <c r="AI464" s="2">
        <v>37498</v>
      </c>
      <c r="AJ464" s="2">
        <v>37529</v>
      </c>
      <c r="AK464" s="2">
        <v>37560</v>
      </c>
      <c r="AL464" s="2">
        <v>37589</v>
      </c>
      <c r="AM464" s="2">
        <v>37621</v>
      </c>
      <c r="AN464" s="2">
        <v>37652</v>
      </c>
      <c r="AO464" s="2">
        <v>37680</v>
      </c>
      <c r="AP464" s="2">
        <v>37711</v>
      </c>
      <c r="AQ464" s="2">
        <v>37741</v>
      </c>
      <c r="AR464" s="2">
        <v>37771</v>
      </c>
      <c r="AS464" s="2">
        <v>37802</v>
      </c>
      <c r="AT464" s="2">
        <v>37833</v>
      </c>
      <c r="AU464" s="2">
        <v>37862</v>
      </c>
      <c r="AV464" s="2">
        <v>37894</v>
      </c>
      <c r="AW464" s="2">
        <v>37925</v>
      </c>
      <c r="AX464" s="2">
        <v>37953</v>
      </c>
      <c r="AY464" s="2">
        <v>37986</v>
      </c>
      <c r="AZ464" s="2">
        <v>38016</v>
      </c>
      <c r="BA464" s="2">
        <v>38044</v>
      </c>
      <c r="BB464" s="2">
        <v>38077</v>
      </c>
      <c r="BC464" s="2">
        <v>38107</v>
      </c>
      <c r="BD464" s="2">
        <v>38138</v>
      </c>
      <c r="BE464" s="2">
        <v>38168</v>
      </c>
      <c r="BF464" s="2">
        <v>38198</v>
      </c>
      <c r="BG464" s="2">
        <v>38230</v>
      </c>
      <c r="BH464" s="2">
        <v>38260</v>
      </c>
      <c r="BI464" s="2">
        <v>38289</v>
      </c>
      <c r="BJ464" s="2">
        <v>38321</v>
      </c>
      <c r="BK464" s="2">
        <v>38352</v>
      </c>
      <c r="BL464" s="2">
        <v>38383</v>
      </c>
      <c r="BM464" s="2">
        <v>38411</v>
      </c>
      <c r="BN464" s="2">
        <v>38442</v>
      </c>
      <c r="BO464" s="2">
        <v>38471</v>
      </c>
      <c r="BP464" s="2">
        <v>38503</v>
      </c>
      <c r="BQ464" s="2">
        <v>38533</v>
      </c>
      <c r="BR464" s="2">
        <v>38562</v>
      </c>
      <c r="BS464" s="2">
        <v>38595</v>
      </c>
      <c r="BT464" s="2">
        <v>38625</v>
      </c>
      <c r="BU464" s="2">
        <v>38656</v>
      </c>
      <c r="BV464" s="2">
        <v>38686</v>
      </c>
      <c r="BW464" s="2">
        <v>38716</v>
      </c>
      <c r="BX464" s="2">
        <v>38748</v>
      </c>
      <c r="BY464" s="2">
        <v>38776</v>
      </c>
      <c r="BZ464" s="2">
        <v>38807</v>
      </c>
      <c r="CA464" s="2">
        <v>38835</v>
      </c>
      <c r="CB464" s="2">
        <v>38868</v>
      </c>
      <c r="CC464" s="2">
        <v>38898</v>
      </c>
      <c r="CD464" s="2">
        <v>38929</v>
      </c>
      <c r="CE464" s="2">
        <v>38960</v>
      </c>
      <c r="CF464" s="2">
        <v>38989</v>
      </c>
      <c r="CG464" s="2">
        <v>39021</v>
      </c>
      <c r="CH464" s="2">
        <v>39051</v>
      </c>
      <c r="CI464" s="2">
        <v>39080</v>
      </c>
      <c r="CJ464" s="2">
        <v>39113</v>
      </c>
      <c r="CK464" s="2">
        <v>39141</v>
      </c>
      <c r="CL464" s="2">
        <v>39171</v>
      </c>
      <c r="CM464" s="2">
        <v>39202</v>
      </c>
      <c r="CN464" s="2">
        <v>39233</v>
      </c>
      <c r="CO464" s="2">
        <v>39262</v>
      </c>
      <c r="CP464" s="2">
        <v>39294</v>
      </c>
      <c r="CQ464" s="2">
        <v>39325</v>
      </c>
      <c r="CR464" s="2">
        <v>39353</v>
      </c>
      <c r="CS464" s="2">
        <v>39386</v>
      </c>
      <c r="CT464" s="2">
        <v>39416</v>
      </c>
      <c r="CU464" s="2">
        <v>39447</v>
      </c>
      <c r="CV464" s="2">
        <v>39478</v>
      </c>
      <c r="CW464" s="2">
        <v>39507</v>
      </c>
      <c r="CX464" s="2">
        <v>39538</v>
      </c>
      <c r="CY464" s="2">
        <v>39568</v>
      </c>
      <c r="CZ464" s="2">
        <v>39598</v>
      </c>
      <c r="DA464" s="2">
        <v>39629</v>
      </c>
      <c r="DB464" s="2">
        <v>39660</v>
      </c>
      <c r="DC464" s="2">
        <v>39689</v>
      </c>
      <c r="DD464" s="2">
        <v>39721</v>
      </c>
      <c r="DE464" s="2">
        <v>39752</v>
      </c>
      <c r="DF464" s="2">
        <v>39780</v>
      </c>
      <c r="DG464" s="2">
        <v>39813</v>
      </c>
      <c r="DH464" s="2">
        <v>39843</v>
      </c>
      <c r="DI464" s="2">
        <v>39871</v>
      </c>
      <c r="DJ464" s="2">
        <v>39903</v>
      </c>
      <c r="DK464" s="2">
        <v>39933</v>
      </c>
      <c r="DL464" s="2">
        <v>39962</v>
      </c>
      <c r="DM464" s="2">
        <v>39994</v>
      </c>
      <c r="DN464" s="2">
        <v>40025</v>
      </c>
      <c r="DO464" s="2">
        <v>40056</v>
      </c>
      <c r="DP464" s="2">
        <v>40086</v>
      </c>
      <c r="DQ464" s="2">
        <v>40116</v>
      </c>
      <c r="DR464" s="2">
        <v>40147</v>
      </c>
      <c r="DS464" s="2">
        <v>40178</v>
      </c>
      <c r="DT464" s="2">
        <v>40207</v>
      </c>
      <c r="DU464" s="2">
        <v>40235</v>
      </c>
      <c r="DV464" s="2">
        <v>40268</v>
      </c>
      <c r="DW464" s="2">
        <v>40298</v>
      </c>
      <c r="DX464" s="2">
        <v>40329</v>
      </c>
      <c r="DY464" s="2">
        <v>40359</v>
      </c>
      <c r="DZ464" s="2">
        <v>40389</v>
      </c>
      <c r="EA464" s="2">
        <v>40421</v>
      </c>
      <c r="EB464" s="2">
        <v>40451</v>
      </c>
      <c r="EC464" s="2">
        <v>40480</v>
      </c>
      <c r="ED464" s="2">
        <v>40512</v>
      </c>
      <c r="EE464" s="2">
        <v>40543</v>
      </c>
      <c r="EF464" s="2">
        <v>40574</v>
      </c>
      <c r="EG464" s="2">
        <v>40602</v>
      </c>
      <c r="EH464" s="2">
        <v>40633</v>
      </c>
      <c r="EI464" s="2">
        <v>40662</v>
      </c>
      <c r="EJ464" s="2">
        <v>40694</v>
      </c>
      <c r="EK464" s="2">
        <v>40724</v>
      </c>
      <c r="EL464" s="2">
        <v>40753</v>
      </c>
      <c r="EM464" s="2">
        <v>40786</v>
      </c>
      <c r="EN464" s="2">
        <v>40816</v>
      </c>
      <c r="EO464" s="2">
        <v>40847</v>
      </c>
      <c r="EP464" s="2">
        <v>40877</v>
      </c>
      <c r="EQ464" s="2">
        <v>40907</v>
      </c>
      <c r="ER464" s="2">
        <v>40939</v>
      </c>
      <c r="ES464" s="2">
        <v>40968</v>
      </c>
      <c r="ET464" s="2">
        <v>40998</v>
      </c>
      <c r="EU464" s="2">
        <v>41029</v>
      </c>
      <c r="EV464" s="2">
        <v>41060</v>
      </c>
      <c r="EW464" s="2">
        <v>41089</v>
      </c>
      <c r="EX464" s="2">
        <v>41121</v>
      </c>
      <c r="EY464" s="2">
        <v>41152</v>
      </c>
      <c r="EZ464" s="2">
        <v>41180</v>
      </c>
      <c r="FA464" s="2">
        <v>41213</v>
      </c>
      <c r="FB464" s="2">
        <v>41243</v>
      </c>
      <c r="FC464" s="2">
        <v>41274</v>
      </c>
      <c r="FD464" s="2">
        <v>41305</v>
      </c>
      <c r="FE464" s="2">
        <v>41333</v>
      </c>
      <c r="FF464" s="2">
        <v>41362</v>
      </c>
      <c r="FG464" s="2">
        <v>41394</v>
      </c>
      <c r="FH464" s="2">
        <v>41425</v>
      </c>
      <c r="FI464" s="2">
        <v>41453</v>
      </c>
      <c r="FJ464" s="2">
        <v>41486</v>
      </c>
      <c r="FK464" s="2">
        <v>41516</v>
      </c>
      <c r="FL464" s="2">
        <v>41547</v>
      </c>
      <c r="FM464" s="2">
        <v>41578</v>
      </c>
      <c r="FN464" s="2">
        <v>41607</v>
      </c>
      <c r="FO464" s="2">
        <v>41639</v>
      </c>
      <c r="FP464" s="2">
        <v>41670</v>
      </c>
      <c r="FQ464" s="2">
        <v>41698</v>
      </c>
      <c r="FR464" s="2">
        <v>41729</v>
      </c>
      <c r="FS464" s="2">
        <v>41759</v>
      </c>
      <c r="FT464" s="2">
        <v>41789</v>
      </c>
      <c r="FU464" s="2">
        <v>41820</v>
      </c>
      <c r="FV464" s="2">
        <v>41851</v>
      </c>
      <c r="FW464" s="2">
        <v>41880</v>
      </c>
      <c r="FX464" s="2">
        <v>41912</v>
      </c>
      <c r="FY464" s="2">
        <v>41943</v>
      </c>
      <c r="FZ464" s="2">
        <v>41971</v>
      </c>
      <c r="GA464" s="2">
        <v>42004</v>
      </c>
      <c r="GB464" s="2">
        <v>42034</v>
      </c>
      <c r="GC464" s="2">
        <v>42062</v>
      </c>
      <c r="GD464" s="2">
        <v>42094</v>
      </c>
      <c r="GE464" s="2">
        <v>42124</v>
      </c>
      <c r="GF464" s="2">
        <v>42153</v>
      </c>
      <c r="GG464" s="2">
        <v>42185</v>
      </c>
      <c r="GH464" s="2">
        <v>42216</v>
      </c>
      <c r="GI464" s="2">
        <v>42247</v>
      </c>
      <c r="GJ464" s="2">
        <v>42277</v>
      </c>
      <c r="GK464" s="2">
        <v>42307</v>
      </c>
      <c r="GL464" s="2">
        <v>42338</v>
      </c>
      <c r="GM464" s="2">
        <v>42369</v>
      </c>
      <c r="GN464" s="2">
        <v>42398</v>
      </c>
      <c r="GO464" s="2">
        <v>42429</v>
      </c>
      <c r="GP464" s="2">
        <v>42460</v>
      </c>
      <c r="GQ464" s="2">
        <v>42489</v>
      </c>
      <c r="GR464" s="2">
        <v>42521</v>
      </c>
      <c r="GS464" s="2">
        <v>42551</v>
      </c>
      <c r="GT464" s="2">
        <v>42580</v>
      </c>
      <c r="GU464" s="2">
        <v>42613</v>
      </c>
      <c r="GV464" s="2">
        <v>42643</v>
      </c>
      <c r="GW464" s="2">
        <v>42674</v>
      </c>
      <c r="GX464" s="2">
        <v>42704</v>
      </c>
      <c r="GY464" s="2">
        <v>42734</v>
      </c>
      <c r="GZ464" s="2">
        <v>42766</v>
      </c>
      <c r="HA464" s="2">
        <v>42794</v>
      </c>
      <c r="HB464" s="2">
        <v>42825</v>
      </c>
      <c r="HC464" s="2">
        <v>42853</v>
      </c>
      <c r="HD464" s="2">
        <v>42886</v>
      </c>
      <c r="HE464" s="2">
        <v>42916</v>
      </c>
      <c r="HF464" s="2">
        <v>42947</v>
      </c>
      <c r="HG464" s="2">
        <v>42978</v>
      </c>
      <c r="HH464" s="2">
        <v>43007</v>
      </c>
      <c r="HI464" s="2">
        <v>43039</v>
      </c>
      <c r="HJ464" s="2">
        <v>43069</v>
      </c>
      <c r="HK464" s="2">
        <v>43098</v>
      </c>
      <c r="HL464" s="2">
        <v>43131</v>
      </c>
      <c r="HM464" s="2">
        <v>43159</v>
      </c>
      <c r="HN464" s="2">
        <v>43189</v>
      </c>
      <c r="HO464" s="2">
        <v>43220</v>
      </c>
      <c r="HP464" s="2">
        <v>43251</v>
      </c>
      <c r="HQ464" s="2">
        <v>43280</v>
      </c>
      <c r="HR464" s="2">
        <v>43312</v>
      </c>
      <c r="HS464" s="2">
        <v>43343</v>
      </c>
      <c r="HT464" s="2">
        <v>43371</v>
      </c>
      <c r="HU464" s="2">
        <v>43404</v>
      </c>
      <c r="HV464" s="2">
        <v>43434</v>
      </c>
      <c r="HW464" s="2">
        <v>43465</v>
      </c>
      <c r="HX464" s="2">
        <v>43496</v>
      </c>
      <c r="HY464" s="2">
        <v>43524</v>
      </c>
      <c r="HZ464" s="2">
        <v>43553</v>
      </c>
      <c r="IA464" s="2">
        <v>43585</v>
      </c>
      <c r="IB464" s="2">
        <v>43616</v>
      </c>
      <c r="IC464" s="2">
        <v>43644</v>
      </c>
      <c r="ID464" s="2">
        <v>43677</v>
      </c>
      <c r="IE464" s="2">
        <v>43707</v>
      </c>
      <c r="IF464" s="2">
        <v>43738</v>
      </c>
      <c r="IG464" s="2">
        <v>43769</v>
      </c>
      <c r="IH464" s="2">
        <v>43798</v>
      </c>
      <c r="II464" s="2">
        <v>43830</v>
      </c>
      <c r="IJ464" s="2">
        <v>43861</v>
      </c>
      <c r="IK464" s="2">
        <v>43889</v>
      </c>
      <c r="IL464" s="2">
        <v>43921</v>
      </c>
      <c r="IM464" s="2">
        <v>43951</v>
      </c>
      <c r="IN464" s="2">
        <v>43980</v>
      </c>
      <c r="IO464" s="2">
        <v>44012</v>
      </c>
      <c r="IP464" s="2">
        <v>44043</v>
      </c>
      <c r="IQ464" s="2">
        <v>44074</v>
      </c>
      <c r="IR464" s="2">
        <v>44104</v>
      </c>
      <c r="IS464" s="2">
        <v>44134</v>
      </c>
      <c r="IT464" s="2">
        <v>44165</v>
      </c>
      <c r="IU464" s="2">
        <v>44196</v>
      </c>
      <c r="IV464" s="2">
        <v>44225</v>
      </c>
      <c r="IW464" s="2">
        <v>44253</v>
      </c>
      <c r="IX464" s="2">
        <v>44286</v>
      </c>
      <c r="IY464" s="2">
        <v>44316</v>
      </c>
      <c r="IZ464" s="2">
        <v>44347</v>
      </c>
      <c r="JA464" s="2">
        <v>44377</v>
      </c>
      <c r="JB464" s="2">
        <v>44407</v>
      </c>
      <c r="JC464" s="2">
        <v>44439</v>
      </c>
      <c r="JD464" s="2">
        <v>44469</v>
      </c>
      <c r="JE464" s="2">
        <v>44498</v>
      </c>
      <c r="JF464" s="2">
        <v>44530</v>
      </c>
      <c r="JG464" s="2">
        <v>44561</v>
      </c>
      <c r="JH464" s="2">
        <v>44592</v>
      </c>
      <c r="JI464" s="2">
        <v>44620</v>
      </c>
      <c r="JJ464" s="2">
        <v>44651</v>
      </c>
      <c r="JK464" s="2">
        <v>44680</v>
      </c>
      <c r="JL464" s="2">
        <v>44712</v>
      </c>
      <c r="JM464" s="2">
        <v>44742</v>
      </c>
      <c r="JN464" s="2">
        <v>44771</v>
      </c>
      <c r="JO464" s="2">
        <v>44804</v>
      </c>
      <c r="JP464" s="2">
        <v>44834</v>
      </c>
      <c r="JQ464" s="2">
        <v>44865</v>
      </c>
    </row>
    <row r="465" spans="1:277" x14ac:dyDescent="0.25">
      <c r="A465" s="4"/>
      <c r="D465" s="3">
        <v>42265600</v>
      </c>
      <c r="E465">
        <v>41122400</v>
      </c>
      <c r="F465">
        <v>34493200</v>
      </c>
      <c r="G465">
        <v>25661600</v>
      </c>
      <c r="H465">
        <v>22694400</v>
      </c>
      <c r="I465">
        <v>28647200</v>
      </c>
      <c r="J465">
        <v>31102000</v>
      </c>
      <c r="K465">
        <v>37386800</v>
      </c>
      <c r="L465">
        <v>24571200</v>
      </c>
      <c r="M465">
        <v>18714400</v>
      </c>
      <c r="N465">
        <v>18844400</v>
      </c>
      <c r="O465">
        <v>26256400</v>
      </c>
      <c r="P465">
        <v>37315200</v>
      </c>
      <c r="Q465">
        <v>25926400</v>
      </c>
      <c r="R465">
        <v>31094800</v>
      </c>
      <c r="S465">
        <v>23428800</v>
      </c>
      <c r="T465">
        <v>22054400</v>
      </c>
      <c r="U465">
        <v>28982400</v>
      </c>
      <c r="V465">
        <v>20022800</v>
      </c>
      <c r="W465">
        <v>21834000</v>
      </c>
      <c r="X465">
        <v>21675200</v>
      </c>
      <c r="Y465">
        <v>29239200</v>
      </c>
      <c r="Z465">
        <v>26523600</v>
      </c>
      <c r="AA465">
        <v>20442800</v>
      </c>
      <c r="AB465">
        <v>32142800</v>
      </c>
      <c r="AC465">
        <v>35674000</v>
      </c>
      <c r="AD465">
        <v>33574400</v>
      </c>
      <c r="AE465">
        <v>37344800</v>
      </c>
      <c r="AF465">
        <v>30084000</v>
      </c>
      <c r="AG465">
        <v>31062000</v>
      </c>
      <c r="AH465">
        <v>48503200</v>
      </c>
      <c r="AI465">
        <v>31044800</v>
      </c>
      <c r="AJ465">
        <v>35265200</v>
      </c>
      <c r="AK465">
        <v>49321200</v>
      </c>
      <c r="AL465">
        <v>28580400</v>
      </c>
      <c r="AM465">
        <v>31417200</v>
      </c>
      <c r="AN465">
        <v>45357600</v>
      </c>
      <c r="AO465">
        <v>33544000</v>
      </c>
      <c r="AP465">
        <v>43599200</v>
      </c>
      <c r="AQ465">
        <v>54096400</v>
      </c>
      <c r="AR465">
        <v>42132800</v>
      </c>
      <c r="AS465">
        <v>54613200</v>
      </c>
      <c r="AT465">
        <v>54551200</v>
      </c>
      <c r="AU465">
        <v>42924400</v>
      </c>
      <c r="AV465">
        <v>46029600</v>
      </c>
      <c r="AW465">
        <v>51154800</v>
      </c>
      <c r="AX465">
        <v>35925200</v>
      </c>
      <c r="AY465">
        <v>40904000</v>
      </c>
      <c r="AZ465">
        <v>50186400</v>
      </c>
      <c r="BA465">
        <v>49110800</v>
      </c>
      <c r="BB465">
        <v>46785200</v>
      </c>
      <c r="BC465">
        <v>37812800</v>
      </c>
      <c r="BD465">
        <v>39529400</v>
      </c>
      <c r="BE465">
        <v>28228200</v>
      </c>
      <c r="BF465">
        <v>33764600</v>
      </c>
      <c r="BG465">
        <v>37809800</v>
      </c>
      <c r="BH465">
        <v>32771400</v>
      </c>
      <c r="BI465">
        <v>45040000</v>
      </c>
      <c r="BJ465">
        <v>28890600</v>
      </c>
      <c r="BK465">
        <v>22838400</v>
      </c>
      <c r="BL465">
        <v>45777400</v>
      </c>
      <c r="BM465">
        <v>30917600</v>
      </c>
      <c r="BN465">
        <v>36467800</v>
      </c>
      <c r="BO465">
        <v>56500000</v>
      </c>
      <c r="BP465">
        <v>35243400</v>
      </c>
      <c r="BQ465">
        <v>33967400</v>
      </c>
      <c r="BR465">
        <v>30918200</v>
      </c>
      <c r="BS465">
        <v>22890000</v>
      </c>
      <c r="BT465">
        <v>23906000</v>
      </c>
      <c r="BU465">
        <v>28458600</v>
      </c>
      <c r="BV465">
        <v>21222600</v>
      </c>
      <c r="BW465">
        <v>21035400</v>
      </c>
      <c r="BX465">
        <v>31911400</v>
      </c>
      <c r="BY465">
        <v>24444600</v>
      </c>
      <c r="BZ465">
        <v>27043600</v>
      </c>
      <c r="CA465">
        <v>30037600</v>
      </c>
      <c r="CB465">
        <v>35281800</v>
      </c>
      <c r="CC465">
        <v>31784600</v>
      </c>
      <c r="CD465">
        <v>36559200</v>
      </c>
      <c r="CE465">
        <v>30468000</v>
      </c>
      <c r="CF465">
        <v>30673600</v>
      </c>
      <c r="CG465">
        <v>41013200</v>
      </c>
      <c r="CH465">
        <v>27607800</v>
      </c>
      <c r="CI465">
        <v>25955600</v>
      </c>
      <c r="CJ465">
        <v>40394000</v>
      </c>
      <c r="CK465">
        <v>28494400</v>
      </c>
      <c r="CL465">
        <v>29605400</v>
      </c>
      <c r="CM465">
        <v>27195800</v>
      </c>
      <c r="CN465">
        <v>26896400</v>
      </c>
      <c r="CO465">
        <v>27461400</v>
      </c>
      <c r="CP465">
        <v>33341800</v>
      </c>
      <c r="CQ465">
        <v>39464000</v>
      </c>
      <c r="CR465">
        <v>23529200</v>
      </c>
      <c r="CS465">
        <v>26867000</v>
      </c>
      <c r="CT465">
        <v>30944200</v>
      </c>
      <c r="CU465">
        <v>23765000</v>
      </c>
      <c r="CV465">
        <v>39827600</v>
      </c>
      <c r="CW465">
        <v>28754000</v>
      </c>
      <c r="CX465">
        <v>27604200</v>
      </c>
      <c r="CY465">
        <v>50476000</v>
      </c>
      <c r="CZ465">
        <v>27656000</v>
      </c>
      <c r="DA465">
        <v>29457400</v>
      </c>
      <c r="DB465">
        <v>40722600</v>
      </c>
      <c r="DC465">
        <v>20095400</v>
      </c>
      <c r="DD465">
        <v>31631200</v>
      </c>
      <c r="DE465">
        <v>41711400</v>
      </c>
      <c r="DF465">
        <v>28840000</v>
      </c>
      <c r="DG465">
        <v>30458800</v>
      </c>
      <c r="DH465">
        <v>24699200</v>
      </c>
      <c r="DI465">
        <v>27934800</v>
      </c>
      <c r="DJ465">
        <v>39160800</v>
      </c>
      <c r="DK465">
        <v>29683800</v>
      </c>
      <c r="DL465">
        <v>31707400</v>
      </c>
      <c r="DM465">
        <v>26522600</v>
      </c>
      <c r="DN465">
        <v>29951000</v>
      </c>
      <c r="DO465">
        <v>16107600</v>
      </c>
      <c r="DP465">
        <v>22168400</v>
      </c>
      <c r="DQ465">
        <v>25494400</v>
      </c>
      <c r="DR465">
        <v>26173600</v>
      </c>
      <c r="DS465">
        <v>16499000</v>
      </c>
      <c r="DT465">
        <v>23182800</v>
      </c>
      <c r="DU465">
        <v>21064000</v>
      </c>
      <c r="DV465">
        <v>21686200</v>
      </c>
      <c r="DW465">
        <v>24923600</v>
      </c>
      <c r="DX465">
        <v>34070600</v>
      </c>
      <c r="DY465">
        <v>29258800</v>
      </c>
      <c r="DZ465">
        <v>30396600</v>
      </c>
      <c r="EA465">
        <v>25364800</v>
      </c>
      <c r="EB465">
        <v>22983224</v>
      </c>
      <c r="EC465">
        <v>20633572</v>
      </c>
      <c r="ED465">
        <v>21064540</v>
      </c>
      <c r="EE465">
        <v>15723438</v>
      </c>
      <c r="EF465">
        <v>16710870</v>
      </c>
      <c r="EG465">
        <v>13938898</v>
      </c>
      <c r="EH465">
        <v>14550293</v>
      </c>
      <c r="EI465">
        <v>11642567</v>
      </c>
      <c r="EJ465">
        <v>16107483</v>
      </c>
      <c r="EK465">
        <v>20161897</v>
      </c>
      <c r="EL465">
        <v>15967070</v>
      </c>
      <c r="EM465">
        <v>34899440</v>
      </c>
      <c r="EN465">
        <v>27037500</v>
      </c>
      <c r="EO465">
        <v>22730033</v>
      </c>
      <c r="EP465">
        <v>18929324</v>
      </c>
      <c r="EQ465">
        <v>17181825</v>
      </c>
      <c r="ER465">
        <v>16193094</v>
      </c>
      <c r="ES465">
        <v>14407547</v>
      </c>
      <c r="ET465">
        <v>18807834</v>
      </c>
      <c r="EU465">
        <v>15853019</v>
      </c>
      <c r="EV465">
        <v>24707655</v>
      </c>
      <c r="EW465">
        <v>25894588</v>
      </c>
      <c r="EX465">
        <v>22384422</v>
      </c>
      <c r="EY465">
        <v>14485492</v>
      </c>
      <c r="EZ465">
        <v>15990649</v>
      </c>
      <c r="FA465">
        <v>16985390</v>
      </c>
      <c r="FB465">
        <v>22597993</v>
      </c>
      <c r="FC465">
        <v>17292017</v>
      </c>
      <c r="FD465">
        <v>12881243</v>
      </c>
      <c r="FE465">
        <v>14791715</v>
      </c>
      <c r="FF465">
        <v>13272564</v>
      </c>
      <c r="FG465">
        <v>15619014</v>
      </c>
      <c r="FH465">
        <v>14932530</v>
      </c>
      <c r="FI465">
        <v>15611459</v>
      </c>
      <c r="FJ465">
        <v>11506332</v>
      </c>
      <c r="FK465">
        <v>11959976</v>
      </c>
      <c r="FL465">
        <v>10423646</v>
      </c>
      <c r="FM465">
        <v>14742609</v>
      </c>
      <c r="FN465">
        <v>10757384</v>
      </c>
      <c r="FO465">
        <v>11562397</v>
      </c>
      <c r="FP465">
        <v>13308855</v>
      </c>
      <c r="FQ465">
        <v>14028397</v>
      </c>
      <c r="FR465">
        <v>14414540</v>
      </c>
      <c r="FS465">
        <v>13929278</v>
      </c>
      <c r="FT465">
        <v>10764702</v>
      </c>
      <c r="FU465">
        <v>12586864</v>
      </c>
      <c r="FV465">
        <v>14178553</v>
      </c>
      <c r="FW465">
        <v>10427197</v>
      </c>
      <c r="FX465">
        <v>13130523</v>
      </c>
      <c r="FY465">
        <v>18738281</v>
      </c>
      <c r="FZ465">
        <v>11777799</v>
      </c>
      <c r="GA465">
        <v>12954629</v>
      </c>
      <c r="GB465">
        <v>10123130</v>
      </c>
      <c r="GC465">
        <v>10999916</v>
      </c>
      <c r="GD465">
        <v>14735195</v>
      </c>
      <c r="GE465">
        <v>14354496</v>
      </c>
      <c r="GF465">
        <v>13355512</v>
      </c>
      <c r="GG465">
        <v>13045264</v>
      </c>
      <c r="GH465">
        <v>15981292</v>
      </c>
      <c r="GI465">
        <v>19864117</v>
      </c>
      <c r="GJ465">
        <v>24469795</v>
      </c>
      <c r="GK465">
        <v>25651027</v>
      </c>
      <c r="GL465">
        <v>21331413</v>
      </c>
      <c r="GM465">
        <v>24872008</v>
      </c>
      <c r="GN465">
        <v>23081504</v>
      </c>
      <c r="GO465">
        <v>23391344</v>
      </c>
      <c r="GP465">
        <v>21002803</v>
      </c>
      <c r="GQ465">
        <v>18633993</v>
      </c>
      <c r="GR465">
        <v>14619386</v>
      </c>
      <c r="GS465">
        <v>17118643</v>
      </c>
      <c r="GT465">
        <v>14145803</v>
      </c>
      <c r="GU465">
        <v>14299088</v>
      </c>
      <c r="GV465">
        <v>15434184</v>
      </c>
      <c r="GW465">
        <v>14396173</v>
      </c>
      <c r="GX465">
        <v>20917186</v>
      </c>
      <c r="GY465">
        <v>13094123</v>
      </c>
      <c r="GZ465">
        <v>10912325</v>
      </c>
      <c r="HA465">
        <v>10223166</v>
      </c>
      <c r="HB465">
        <v>11928646</v>
      </c>
      <c r="HC465">
        <v>10732623</v>
      </c>
      <c r="HD465">
        <v>11226676</v>
      </c>
      <c r="HE465">
        <v>12521906</v>
      </c>
      <c r="HF465">
        <v>10517245</v>
      </c>
      <c r="HG465">
        <v>19966346</v>
      </c>
      <c r="HH465">
        <v>12423832</v>
      </c>
      <c r="HI465">
        <v>12441182</v>
      </c>
      <c r="HJ465">
        <v>13048130</v>
      </c>
      <c r="HK465">
        <v>12487833</v>
      </c>
      <c r="HL465">
        <v>13100222</v>
      </c>
      <c r="HM465">
        <v>17574308</v>
      </c>
      <c r="HN465">
        <v>19028471</v>
      </c>
      <c r="HO465">
        <v>18574519</v>
      </c>
      <c r="HP465">
        <v>15194058</v>
      </c>
      <c r="HQ465">
        <v>16211439</v>
      </c>
      <c r="HR465">
        <v>13356768</v>
      </c>
      <c r="HS465">
        <v>12886800</v>
      </c>
      <c r="HT465">
        <v>12637390</v>
      </c>
      <c r="HU465">
        <v>19619813</v>
      </c>
      <c r="HV465">
        <v>15932782</v>
      </c>
      <c r="HW465">
        <v>14552923</v>
      </c>
      <c r="HX465">
        <v>16391689</v>
      </c>
      <c r="HY465">
        <v>12048257</v>
      </c>
      <c r="HZ465">
        <v>18454574</v>
      </c>
      <c r="IA465">
        <v>10609038</v>
      </c>
      <c r="IB465">
        <v>11059131</v>
      </c>
      <c r="IC465">
        <v>13150215</v>
      </c>
      <c r="ID465">
        <v>13292701</v>
      </c>
      <c r="IE465">
        <v>11873481</v>
      </c>
      <c r="IF465">
        <v>11400097</v>
      </c>
      <c r="IG465">
        <v>12267130</v>
      </c>
      <c r="IH465">
        <v>11057438</v>
      </c>
      <c r="II465">
        <v>15698573</v>
      </c>
      <c r="IJ465">
        <v>17325510</v>
      </c>
      <c r="IK465">
        <v>15596036</v>
      </c>
      <c r="IL465">
        <v>27461090</v>
      </c>
      <c r="IM465">
        <v>14637382</v>
      </c>
      <c r="IN465">
        <v>11453961</v>
      </c>
      <c r="IO465">
        <v>17447629</v>
      </c>
      <c r="IP465">
        <v>9891942</v>
      </c>
      <c r="IQ465">
        <v>8229162</v>
      </c>
      <c r="IR465">
        <v>10304483</v>
      </c>
      <c r="IS465">
        <v>7624300</v>
      </c>
      <c r="IT465">
        <v>10921621</v>
      </c>
      <c r="IU465">
        <v>13162167</v>
      </c>
      <c r="IV465">
        <v>12191629</v>
      </c>
      <c r="IW465">
        <v>12498923</v>
      </c>
      <c r="IX465">
        <v>22011877</v>
      </c>
      <c r="IY465">
        <v>11774582</v>
      </c>
      <c r="IZ465">
        <v>12369809</v>
      </c>
      <c r="JA465">
        <v>11418346</v>
      </c>
      <c r="JB465">
        <v>10503263</v>
      </c>
      <c r="JC465">
        <v>10039788</v>
      </c>
      <c r="JD465">
        <v>13015625</v>
      </c>
      <c r="JE465">
        <v>9934470</v>
      </c>
      <c r="JF465">
        <v>10933621</v>
      </c>
      <c r="JG465">
        <v>12296365</v>
      </c>
      <c r="JH465">
        <v>11257388</v>
      </c>
      <c r="JI465">
        <v>12525746</v>
      </c>
      <c r="JJ465">
        <v>13389146</v>
      </c>
      <c r="JK465">
        <v>12648033</v>
      </c>
      <c r="JL465">
        <v>18169384</v>
      </c>
      <c r="JM465">
        <v>14009232</v>
      </c>
      <c r="JN465">
        <v>10136021</v>
      </c>
      <c r="JO465">
        <v>9749972</v>
      </c>
      <c r="JP465">
        <v>13068453</v>
      </c>
      <c r="JQ465">
        <v>14170229</v>
      </c>
    </row>
    <row r="466" spans="1:277" x14ac:dyDescent="0.25">
      <c r="A466" s="1" t="s">
        <v>234</v>
      </c>
      <c r="B466" t="s">
        <v>1157</v>
      </c>
      <c r="C466" t="s">
        <v>1199</v>
      </c>
      <c r="D466" s="2">
        <f>_xll.BDH(A466, "volume", B466, C466, "Direction", "H", "Period", "M","cols=274;rows=2")</f>
        <v>36556</v>
      </c>
      <c r="E466" s="2">
        <v>36585</v>
      </c>
      <c r="F466" s="2">
        <v>36616</v>
      </c>
      <c r="G466" s="2">
        <v>36644</v>
      </c>
      <c r="H466" s="2">
        <v>36677</v>
      </c>
      <c r="I466" s="2">
        <v>36707</v>
      </c>
      <c r="J466" s="2">
        <v>36738</v>
      </c>
      <c r="K466" s="2">
        <v>36769</v>
      </c>
      <c r="L466" s="2">
        <v>36798</v>
      </c>
      <c r="M466" s="2">
        <v>36830</v>
      </c>
      <c r="N466" s="2">
        <v>36860</v>
      </c>
      <c r="O466" s="2">
        <v>36889</v>
      </c>
      <c r="P466" s="2">
        <v>36922</v>
      </c>
      <c r="Q466" s="2">
        <v>36950</v>
      </c>
      <c r="R466" s="2">
        <v>36980</v>
      </c>
      <c r="S466" s="2">
        <v>37011</v>
      </c>
      <c r="T466" s="2">
        <v>37042</v>
      </c>
      <c r="U466" s="2">
        <v>37071</v>
      </c>
      <c r="V466" s="2">
        <v>37103</v>
      </c>
      <c r="W466" s="2">
        <v>37134</v>
      </c>
      <c r="X466" s="2">
        <v>37162</v>
      </c>
      <c r="Y466" s="2">
        <v>37195</v>
      </c>
      <c r="Z466" s="2">
        <v>37225</v>
      </c>
      <c r="AA466" s="2">
        <v>37256</v>
      </c>
      <c r="AB466" s="2">
        <v>37287</v>
      </c>
      <c r="AC466" s="2">
        <v>37315</v>
      </c>
      <c r="AD466" s="2">
        <v>37344</v>
      </c>
      <c r="AE466" s="2">
        <v>37376</v>
      </c>
      <c r="AF466" s="2">
        <v>37407</v>
      </c>
      <c r="AG466" s="2">
        <v>37435</v>
      </c>
      <c r="AH466" s="2">
        <v>37468</v>
      </c>
      <c r="AI466" s="2">
        <v>37498</v>
      </c>
      <c r="AJ466" s="2">
        <v>37529</v>
      </c>
      <c r="AK466" s="2">
        <v>37560</v>
      </c>
      <c r="AL466" s="2">
        <v>37589</v>
      </c>
      <c r="AM466" s="2">
        <v>37621</v>
      </c>
      <c r="AN466" s="2">
        <v>37652</v>
      </c>
      <c r="AO466" s="2">
        <v>37680</v>
      </c>
      <c r="AP466" s="2">
        <v>37711</v>
      </c>
      <c r="AQ466" s="2">
        <v>37741</v>
      </c>
      <c r="AR466" s="2">
        <v>37771</v>
      </c>
      <c r="AS466" s="2">
        <v>37802</v>
      </c>
      <c r="AT466" s="2">
        <v>37833</v>
      </c>
      <c r="AU466" s="2">
        <v>37862</v>
      </c>
      <c r="AV466" s="2">
        <v>37894</v>
      </c>
      <c r="AW466" s="2">
        <v>37925</v>
      </c>
      <c r="AX466" s="2">
        <v>37953</v>
      </c>
      <c r="AY466" s="2">
        <v>37986</v>
      </c>
      <c r="AZ466" s="2">
        <v>38016</v>
      </c>
      <c r="BA466" s="2">
        <v>38044</v>
      </c>
      <c r="BB466" s="2">
        <v>38077</v>
      </c>
      <c r="BC466" s="2">
        <v>38107</v>
      </c>
      <c r="BD466" s="2">
        <v>38138</v>
      </c>
      <c r="BE466" s="2">
        <v>38168</v>
      </c>
      <c r="BF466" s="2">
        <v>38198</v>
      </c>
      <c r="BG466" s="2">
        <v>38230</v>
      </c>
      <c r="BH466" s="2">
        <v>38260</v>
      </c>
      <c r="BI466" s="2">
        <v>38289</v>
      </c>
      <c r="BJ466" s="2">
        <v>38321</v>
      </c>
      <c r="BK466" s="2">
        <v>38352</v>
      </c>
      <c r="BL466" s="2">
        <v>38383</v>
      </c>
      <c r="BM466" s="2">
        <v>38411</v>
      </c>
      <c r="BN466" s="2">
        <v>38442</v>
      </c>
      <c r="BO466" s="2">
        <v>38471</v>
      </c>
      <c r="BP466" s="2">
        <v>38503</v>
      </c>
      <c r="BQ466" s="2">
        <v>38533</v>
      </c>
      <c r="BR466" s="2">
        <v>38562</v>
      </c>
      <c r="BS466" s="2">
        <v>38595</v>
      </c>
      <c r="BT466" s="2">
        <v>38625</v>
      </c>
      <c r="BU466" s="2">
        <v>38656</v>
      </c>
      <c r="BV466" s="2">
        <v>38686</v>
      </c>
      <c r="BW466" s="2">
        <v>38716</v>
      </c>
      <c r="BX466" s="2">
        <v>38748</v>
      </c>
      <c r="BY466" s="2">
        <v>38776</v>
      </c>
      <c r="BZ466" s="2">
        <v>38807</v>
      </c>
      <c r="CA466" s="2">
        <v>38835</v>
      </c>
      <c r="CB466" s="2">
        <v>38868</v>
      </c>
      <c r="CC466" s="2">
        <v>38898</v>
      </c>
      <c r="CD466" s="2">
        <v>38929</v>
      </c>
      <c r="CE466" s="2">
        <v>38960</v>
      </c>
      <c r="CF466" s="2">
        <v>38989</v>
      </c>
      <c r="CG466" s="2">
        <v>39021</v>
      </c>
      <c r="CH466" s="2">
        <v>39051</v>
      </c>
      <c r="CI466" s="2">
        <v>39080</v>
      </c>
      <c r="CJ466" s="2">
        <v>39113</v>
      </c>
      <c r="CK466" s="2">
        <v>39141</v>
      </c>
      <c r="CL466" s="2">
        <v>39171</v>
      </c>
      <c r="CM466" s="2">
        <v>39202</v>
      </c>
      <c r="CN466" s="2">
        <v>39233</v>
      </c>
      <c r="CO466" s="2">
        <v>39262</v>
      </c>
      <c r="CP466" s="2">
        <v>39294</v>
      </c>
      <c r="CQ466" s="2">
        <v>39325</v>
      </c>
      <c r="CR466" s="2">
        <v>39353</v>
      </c>
      <c r="CS466" s="2">
        <v>39386</v>
      </c>
      <c r="CT466" s="2">
        <v>39416</v>
      </c>
      <c r="CU466" s="2">
        <v>39447</v>
      </c>
      <c r="CV466" s="2">
        <v>39478</v>
      </c>
      <c r="CW466" s="2">
        <v>39507</v>
      </c>
      <c r="CX466" s="2">
        <v>39538</v>
      </c>
      <c r="CY466" s="2">
        <v>39568</v>
      </c>
      <c r="CZ466" s="2">
        <v>39598</v>
      </c>
      <c r="DA466" s="2">
        <v>39629</v>
      </c>
      <c r="DB466" s="2">
        <v>39660</v>
      </c>
      <c r="DC466" s="2">
        <v>39689</v>
      </c>
      <c r="DD466" s="2">
        <v>39721</v>
      </c>
      <c r="DE466" s="2">
        <v>39752</v>
      </c>
      <c r="DF466" s="2">
        <v>39780</v>
      </c>
      <c r="DG466" s="2">
        <v>39813</v>
      </c>
      <c r="DH466" s="2">
        <v>39843</v>
      </c>
      <c r="DI466" s="2">
        <v>39871</v>
      </c>
      <c r="DJ466" s="2">
        <v>39903</v>
      </c>
      <c r="DK466" s="2">
        <v>39933</v>
      </c>
      <c r="DL466" s="2">
        <v>39962</v>
      </c>
      <c r="DM466" s="2">
        <v>39994</v>
      </c>
      <c r="DN466" s="2">
        <v>40025</v>
      </c>
      <c r="DO466" s="2">
        <v>40056</v>
      </c>
      <c r="DP466" s="2">
        <v>40086</v>
      </c>
      <c r="DQ466" s="2">
        <v>40116</v>
      </c>
      <c r="DR466" s="2">
        <v>40147</v>
      </c>
      <c r="DS466" s="2">
        <v>40178</v>
      </c>
      <c r="DT466" s="2">
        <v>40207</v>
      </c>
      <c r="DU466" s="2">
        <v>40235</v>
      </c>
      <c r="DV466" s="2">
        <v>40268</v>
      </c>
      <c r="DW466" s="2">
        <v>40298</v>
      </c>
      <c r="DX466" s="2">
        <v>40329</v>
      </c>
      <c r="DY466" s="2">
        <v>40359</v>
      </c>
      <c r="DZ466" s="2">
        <v>40389</v>
      </c>
      <c r="EA466" s="2">
        <v>40421</v>
      </c>
      <c r="EB466" s="2">
        <v>40451</v>
      </c>
      <c r="EC466" s="2">
        <v>40480</v>
      </c>
      <c r="ED466" s="2">
        <v>40512</v>
      </c>
      <c r="EE466" s="2">
        <v>40543</v>
      </c>
      <c r="EF466" s="2">
        <v>40574</v>
      </c>
      <c r="EG466" s="2">
        <v>40602</v>
      </c>
      <c r="EH466" s="2">
        <v>40633</v>
      </c>
      <c r="EI466" s="2">
        <v>40662</v>
      </c>
      <c r="EJ466" s="2">
        <v>40694</v>
      </c>
      <c r="EK466" s="2">
        <v>40724</v>
      </c>
      <c r="EL466" s="2">
        <v>40753</v>
      </c>
      <c r="EM466" s="2">
        <v>40786</v>
      </c>
      <c r="EN466" s="2">
        <v>40816</v>
      </c>
      <c r="EO466" s="2">
        <v>40847</v>
      </c>
      <c r="EP466" s="2">
        <v>40877</v>
      </c>
      <c r="EQ466" s="2">
        <v>40907</v>
      </c>
      <c r="ER466" s="2">
        <v>40939</v>
      </c>
      <c r="ES466" s="2">
        <v>40968</v>
      </c>
      <c r="ET466" s="2">
        <v>40998</v>
      </c>
      <c r="EU466" s="2">
        <v>41029</v>
      </c>
      <c r="EV466" s="2">
        <v>41060</v>
      </c>
      <c r="EW466" s="2">
        <v>41089</v>
      </c>
      <c r="EX466" s="2">
        <v>41121</v>
      </c>
      <c r="EY466" s="2">
        <v>41152</v>
      </c>
      <c r="EZ466" s="2">
        <v>41180</v>
      </c>
      <c r="FA466" s="2">
        <v>41213</v>
      </c>
      <c r="FB466" s="2">
        <v>41243</v>
      </c>
      <c r="FC466" s="2">
        <v>41274</v>
      </c>
      <c r="FD466" s="2">
        <v>41305</v>
      </c>
      <c r="FE466" s="2">
        <v>41333</v>
      </c>
      <c r="FF466" s="2">
        <v>41362</v>
      </c>
      <c r="FG466" s="2">
        <v>41394</v>
      </c>
      <c r="FH466" s="2">
        <v>41425</v>
      </c>
      <c r="FI466" s="2">
        <v>41453</v>
      </c>
      <c r="FJ466" s="2">
        <v>41486</v>
      </c>
      <c r="FK466" s="2">
        <v>41516</v>
      </c>
      <c r="FL466" s="2">
        <v>41547</v>
      </c>
      <c r="FM466" s="2">
        <v>41578</v>
      </c>
      <c r="FN466" s="2">
        <v>41607</v>
      </c>
      <c r="FO466" s="2">
        <v>41639</v>
      </c>
      <c r="FP466" s="2">
        <v>41670</v>
      </c>
      <c r="FQ466" s="2">
        <v>41698</v>
      </c>
      <c r="FR466" s="2">
        <v>41729</v>
      </c>
      <c r="FS466" s="2">
        <v>41759</v>
      </c>
      <c r="FT466" s="2">
        <v>41789</v>
      </c>
      <c r="FU466" s="2">
        <v>41820</v>
      </c>
      <c r="FV466" s="2">
        <v>41851</v>
      </c>
      <c r="FW466" s="2">
        <v>41880</v>
      </c>
      <c r="FX466" s="2">
        <v>41912</v>
      </c>
      <c r="FY466" s="2">
        <v>41943</v>
      </c>
      <c r="FZ466" s="2">
        <v>41971</v>
      </c>
      <c r="GA466" s="2">
        <v>42004</v>
      </c>
      <c r="GB466" s="2">
        <v>42034</v>
      </c>
      <c r="GC466" s="2">
        <v>42062</v>
      </c>
      <c r="GD466" s="2">
        <v>42094</v>
      </c>
      <c r="GE466" s="2">
        <v>42124</v>
      </c>
      <c r="GF466" s="2">
        <v>42153</v>
      </c>
      <c r="GG466" s="2">
        <v>42185</v>
      </c>
      <c r="GH466" s="2">
        <v>42216</v>
      </c>
      <c r="GI466" s="2">
        <v>42247</v>
      </c>
      <c r="GJ466" s="2">
        <v>42277</v>
      </c>
      <c r="GK466" s="2">
        <v>42307</v>
      </c>
      <c r="GL466" s="2">
        <v>42338</v>
      </c>
      <c r="GM466" s="2">
        <v>42369</v>
      </c>
      <c r="GN466" s="2">
        <v>42398</v>
      </c>
      <c r="GO466" s="2">
        <v>42429</v>
      </c>
      <c r="GP466" s="2">
        <v>42460</v>
      </c>
      <c r="GQ466" s="2">
        <v>42489</v>
      </c>
      <c r="GR466" s="2">
        <v>42521</v>
      </c>
      <c r="GS466" s="2">
        <v>42551</v>
      </c>
      <c r="GT466" s="2">
        <v>42580</v>
      </c>
      <c r="GU466" s="2">
        <v>42613</v>
      </c>
      <c r="GV466" s="2">
        <v>42643</v>
      </c>
      <c r="GW466" s="2">
        <v>42674</v>
      </c>
      <c r="GX466" s="2">
        <v>42704</v>
      </c>
      <c r="GY466" s="2">
        <v>42734</v>
      </c>
      <c r="GZ466" s="2">
        <v>42766</v>
      </c>
      <c r="HA466" s="2">
        <v>42794</v>
      </c>
      <c r="HB466" s="2">
        <v>42825</v>
      </c>
      <c r="HC466" s="2">
        <v>42853</v>
      </c>
      <c r="HD466" s="2">
        <v>42886</v>
      </c>
      <c r="HE466" s="2">
        <v>42916</v>
      </c>
      <c r="HF466" s="2">
        <v>42947</v>
      </c>
      <c r="HG466" s="2">
        <v>42978</v>
      </c>
      <c r="HH466" s="2">
        <v>43007</v>
      </c>
      <c r="HI466" s="2">
        <v>43039</v>
      </c>
      <c r="HJ466" s="2">
        <v>43069</v>
      </c>
      <c r="HK466" s="2">
        <v>43098</v>
      </c>
      <c r="HL466" s="2">
        <v>43131</v>
      </c>
      <c r="HM466" s="2">
        <v>43159</v>
      </c>
      <c r="HN466" s="2">
        <v>43189</v>
      </c>
      <c r="HO466" s="2">
        <v>43220</v>
      </c>
      <c r="HP466" s="2">
        <v>43251</v>
      </c>
      <c r="HQ466" s="2">
        <v>43280</v>
      </c>
      <c r="HR466" s="2">
        <v>43312</v>
      </c>
      <c r="HS466" s="2">
        <v>43343</v>
      </c>
      <c r="HT466" s="2">
        <v>43371</v>
      </c>
      <c r="HU466" s="2">
        <v>43404</v>
      </c>
      <c r="HV466" s="2">
        <v>43434</v>
      </c>
      <c r="HW466" s="2">
        <v>43465</v>
      </c>
      <c r="HX466" s="2">
        <v>43496</v>
      </c>
      <c r="HY466" s="2">
        <v>43524</v>
      </c>
      <c r="HZ466" s="2">
        <v>43553</v>
      </c>
      <c r="IA466" s="2">
        <v>43585</v>
      </c>
      <c r="IB466" s="2">
        <v>43616</v>
      </c>
      <c r="IC466" s="2">
        <v>43644</v>
      </c>
      <c r="ID466" s="2">
        <v>43677</v>
      </c>
      <c r="IE466" s="2">
        <v>43707</v>
      </c>
      <c r="IF466" s="2">
        <v>43738</v>
      </c>
      <c r="IG466" s="2">
        <v>43769</v>
      </c>
      <c r="IH466" s="2">
        <v>43798</v>
      </c>
      <c r="II466" s="2">
        <v>43830</v>
      </c>
      <c r="IJ466" s="2">
        <v>43861</v>
      </c>
      <c r="IK466" s="2">
        <v>43889</v>
      </c>
      <c r="IL466" s="2">
        <v>43921</v>
      </c>
      <c r="IM466" s="2">
        <v>43951</v>
      </c>
      <c r="IN466" s="2">
        <v>43980</v>
      </c>
      <c r="IO466" s="2">
        <v>44012</v>
      </c>
      <c r="IP466" s="2">
        <v>44043</v>
      </c>
      <c r="IQ466" s="2">
        <v>44074</v>
      </c>
      <c r="IR466" s="2">
        <v>44104</v>
      </c>
      <c r="IS466" s="2">
        <v>44134</v>
      </c>
      <c r="IT466" s="2">
        <v>44165</v>
      </c>
      <c r="IU466" s="2">
        <v>44196</v>
      </c>
      <c r="IV466" s="2">
        <v>44225</v>
      </c>
      <c r="IW466" s="2">
        <v>44253</v>
      </c>
      <c r="IX466" s="2">
        <v>44286</v>
      </c>
      <c r="IY466" s="2">
        <v>44316</v>
      </c>
      <c r="IZ466" s="2">
        <v>44347</v>
      </c>
      <c r="JA466" s="2">
        <v>44377</v>
      </c>
      <c r="JB466" s="2">
        <v>44407</v>
      </c>
      <c r="JC466" s="2">
        <v>44439</v>
      </c>
      <c r="JD466" s="2">
        <v>44469</v>
      </c>
      <c r="JE466" s="2">
        <v>44498</v>
      </c>
      <c r="JF466" s="2">
        <v>44530</v>
      </c>
      <c r="JG466" s="2">
        <v>44561</v>
      </c>
      <c r="JH466" s="2">
        <v>44592</v>
      </c>
      <c r="JI466" s="2">
        <v>44620</v>
      </c>
      <c r="JJ466" s="2">
        <v>44651</v>
      </c>
      <c r="JK466" s="2">
        <v>44680</v>
      </c>
      <c r="JL466" s="2">
        <v>44712</v>
      </c>
      <c r="JM466" s="2">
        <v>44742</v>
      </c>
      <c r="JN466" s="2">
        <v>44771</v>
      </c>
      <c r="JO466" s="2">
        <v>44804</v>
      </c>
      <c r="JP466" s="2">
        <v>44834</v>
      </c>
      <c r="JQ466" s="2">
        <v>44865</v>
      </c>
    </row>
    <row r="467" spans="1:277" x14ac:dyDescent="0.25">
      <c r="A467" s="4"/>
      <c r="D467" s="3">
        <v>16423100</v>
      </c>
      <c r="E467">
        <v>14354000</v>
      </c>
      <c r="F467">
        <v>21796700</v>
      </c>
      <c r="G467">
        <v>13831600</v>
      </c>
      <c r="H467">
        <v>14371200</v>
      </c>
      <c r="I467">
        <v>18694600</v>
      </c>
      <c r="J467">
        <v>13843700</v>
      </c>
      <c r="K467">
        <v>19284100</v>
      </c>
      <c r="L467">
        <v>25018400</v>
      </c>
      <c r="M467">
        <v>24092000</v>
      </c>
      <c r="N467">
        <v>14866800</v>
      </c>
      <c r="O467">
        <v>16264100</v>
      </c>
      <c r="P467">
        <v>18644300</v>
      </c>
      <c r="Q467">
        <v>12883300</v>
      </c>
      <c r="R467">
        <v>14215100</v>
      </c>
      <c r="S467">
        <v>22568500</v>
      </c>
      <c r="T467">
        <v>18395500</v>
      </c>
      <c r="U467">
        <v>17805800</v>
      </c>
      <c r="V467">
        <v>13375700</v>
      </c>
      <c r="W467">
        <v>13168800</v>
      </c>
      <c r="X467">
        <v>10424900</v>
      </c>
      <c r="Y467">
        <v>14413200</v>
      </c>
      <c r="Z467">
        <v>12394600</v>
      </c>
      <c r="AA467">
        <v>13238700</v>
      </c>
      <c r="AB467">
        <v>17579400</v>
      </c>
      <c r="AC467">
        <v>14306500</v>
      </c>
      <c r="AD467">
        <v>15932800</v>
      </c>
      <c r="AE467">
        <v>14026400</v>
      </c>
      <c r="AF467">
        <v>15683600</v>
      </c>
      <c r="AG467">
        <v>19223100</v>
      </c>
      <c r="AH467">
        <v>26817500</v>
      </c>
      <c r="AI467">
        <v>17228600</v>
      </c>
      <c r="AJ467">
        <v>21670300</v>
      </c>
      <c r="AK467">
        <v>34916400</v>
      </c>
      <c r="AL467">
        <v>17709900</v>
      </c>
      <c r="AM467">
        <v>14896300</v>
      </c>
      <c r="AN467">
        <v>21657600</v>
      </c>
      <c r="AO467">
        <v>19459400</v>
      </c>
      <c r="AP467">
        <v>22354800</v>
      </c>
      <c r="AQ467">
        <v>27212800</v>
      </c>
      <c r="AR467">
        <v>24550500</v>
      </c>
      <c r="AS467">
        <v>17419500</v>
      </c>
      <c r="AT467">
        <v>22349900</v>
      </c>
      <c r="AU467">
        <v>14411500</v>
      </c>
      <c r="AV467">
        <v>19324400</v>
      </c>
      <c r="AW467">
        <v>15647200</v>
      </c>
      <c r="AX467">
        <v>13783900</v>
      </c>
      <c r="AY467">
        <v>14668800</v>
      </c>
      <c r="AZ467">
        <v>15822700</v>
      </c>
      <c r="BA467">
        <v>19005500</v>
      </c>
      <c r="BB467">
        <v>17442700</v>
      </c>
      <c r="BC467">
        <v>20703600</v>
      </c>
      <c r="BD467">
        <v>24287300</v>
      </c>
      <c r="BE467">
        <v>19152200</v>
      </c>
      <c r="BF467">
        <v>18669200</v>
      </c>
      <c r="BG467">
        <v>19912200</v>
      </c>
      <c r="BH467">
        <v>22110500</v>
      </c>
      <c r="BI467">
        <v>21661900</v>
      </c>
      <c r="BJ467">
        <v>20392600</v>
      </c>
      <c r="BK467">
        <v>19760400</v>
      </c>
      <c r="BL467">
        <v>17346100</v>
      </c>
      <c r="BM467">
        <v>16215000</v>
      </c>
      <c r="BN467">
        <v>16352200</v>
      </c>
      <c r="BO467">
        <v>19517300</v>
      </c>
      <c r="BP467">
        <v>18491600</v>
      </c>
      <c r="BQ467">
        <v>15925700</v>
      </c>
      <c r="BR467">
        <v>15903700</v>
      </c>
      <c r="BS467">
        <v>20152100</v>
      </c>
      <c r="BT467">
        <v>30741000</v>
      </c>
      <c r="BU467">
        <v>23112200</v>
      </c>
      <c r="BV467">
        <v>19780700</v>
      </c>
      <c r="BW467">
        <v>15529500</v>
      </c>
      <c r="BX467">
        <v>16983700</v>
      </c>
      <c r="BY467">
        <v>17472100</v>
      </c>
      <c r="BZ467">
        <v>18409400</v>
      </c>
      <c r="CA467">
        <v>14453600</v>
      </c>
      <c r="CB467">
        <v>17292300</v>
      </c>
      <c r="CC467">
        <v>17473700</v>
      </c>
      <c r="CD467">
        <v>19398500</v>
      </c>
      <c r="CE467">
        <v>15621000</v>
      </c>
      <c r="CF467">
        <v>14611100</v>
      </c>
      <c r="CG467">
        <v>21465000</v>
      </c>
      <c r="CH467">
        <v>17275700</v>
      </c>
      <c r="CI467">
        <v>12263900</v>
      </c>
      <c r="CJ467">
        <v>16100400</v>
      </c>
      <c r="CK467">
        <v>17128100</v>
      </c>
      <c r="CL467">
        <v>20826400</v>
      </c>
      <c r="CM467">
        <v>15238800</v>
      </c>
      <c r="CN467">
        <v>14843500</v>
      </c>
      <c r="CO467">
        <v>23279000</v>
      </c>
      <c r="CP467">
        <v>19720100</v>
      </c>
      <c r="CQ467">
        <v>23842000</v>
      </c>
      <c r="CR467">
        <v>11428200</v>
      </c>
      <c r="CS467">
        <v>13008700</v>
      </c>
      <c r="CT467">
        <v>18107800</v>
      </c>
      <c r="CU467">
        <v>11347800</v>
      </c>
      <c r="CV467">
        <v>20442600</v>
      </c>
      <c r="CW467">
        <v>15173800</v>
      </c>
      <c r="CX467">
        <v>15145600</v>
      </c>
      <c r="CY467">
        <v>11175600</v>
      </c>
      <c r="CZ467">
        <v>9858300</v>
      </c>
      <c r="DA467">
        <v>11569900</v>
      </c>
      <c r="DB467">
        <v>13366000</v>
      </c>
      <c r="DC467">
        <v>10611000</v>
      </c>
      <c r="DD467">
        <v>16355900</v>
      </c>
      <c r="DE467">
        <v>20246400</v>
      </c>
      <c r="DF467">
        <v>12467300</v>
      </c>
      <c r="DG467">
        <v>11146600</v>
      </c>
      <c r="DH467">
        <v>11592300</v>
      </c>
      <c r="DI467">
        <v>12702400</v>
      </c>
      <c r="DJ467">
        <v>12331300</v>
      </c>
      <c r="DK467">
        <v>10441200</v>
      </c>
      <c r="DL467">
        <v>13226400</v>
      </c>
      <c r="DM467">
        <v>11235600</v>
      </c>
      <c r="DN467">
        <v>8056900</v>
      </c>
      <c r="DO467">
        <v>8440300</v>
      </c>
      <c r="DP467">
        <v>9743000</v>
      </c>
      <c r="DQ467">
        <v>9653900</v>
      </c>
      <c r="DR467">
        <v>6270000</v>
      </c>
      <c r="DS467">
        <v>9093900</v>
      </c>
      <c r="DT467">
        <v>8624100</v>
      </c>
      <c r="DU467">
        <v>10048100</v>
      </c>
      <c r="DV467">
        <v>8491100</v>
      </c>
      <c r="DW467">
        <v>8715100</v>
      </c>
      <c r="DX467">
        <v>10278400</v>
      </c>
      <c r="DY467">
        <v>11703500</v>
      </c>
      <c r="DZ467">
        <v>10211800</v>
      </c>
      <c r="EA467">
        <v>10607200</v>
      </c>
      <c r="EB467">
        <v>12118780</v>
      </c>
      <c r="EC467">
        <v>12713123</v>
      </c>
      <c r="ED467">
        <v>11624061</v>
      </c>
      <c r="EE467">
        <v>11242494</v>
      </c>
      <c r="EF467">
        <v>9492977</v>
      </c>
      <c r="EG467">
        <v>7942215</v>
      </c>
      <c r="EH467">
        <v>15014175</v>
      </c>
      <c r="EI467">
        <v>12594336</v>
      </c>
      <c r="EJ467">
        <v>12246611</v>
      </c>
      <c r="EK467">
        <v>12918763</v>
      </c>
      <c r="EL467">
        <v>11438932</v>
      </c>
      <c r="EM467">
        <v>17228500</v>
      </c>
      <c r="EN467">
        <v>12182560</v>
      </c>
      <c r="EO467">
        <v>10386353</v>
      </c>
      <c r="EP467">
        <v>10960959</v>
      </c>
      <c r="EQ467">
        <v>9254145</v>
      </c>
      <c r="ER467">
        <v>7808635</v>
      </c>
      <c r="ES467">
        <v>7279205</v>
      </c>
      <c r="ET467">
        <v>8875242</v>
      </c>
      <c r="EU467">
        <v>9502741</v>
      </c>
      <c r="EV467">
        <v>9627535</v>
      </c>
      <c r="EW467">
        <v>8314430</v>
      </c>
      <c r="EX467">
        <v>7356355</v>
      </c>
      <c r="EY467">
        <v>8470499</v>
      </c>
      <c r="EZ467">
        <v>6451763</v>
      </c>
      <c r="FA467">
        <v>5415877</v>
      </c>
      <c r="FB467">
        <v>9043547</v>
      </c>
      <c r="FC467">
        <v>6125786</v>
      </c>
      <c r="FD467">
        <v>6154966</v>
      </c>
      <c r="FE467">
        <v>6786737</v>
      </c>
      <c r="FF467">
        <v>6215871</v>
      </c>
      <c r="FG467">
        <v>7833729</v>
      </c>
      <c r="FH467">
        <v>7992723</v>
      </c>
      <c r="FI467">
        <v>7618978</v>
      </c>
      <c r="FJ467">
        <v>6640203</v>
      </c>
      <c r="FK467">
        <v>9771939</v>
      </c>
      <c r="FL467">
        <v>6470982</v>
      </c>
      <c r="FM467">
        <v>7760651</v>
      </c>
      <c r="FN467">
        <v>6369401</v>
      </c>
      <c r="FO467">
        <v>8450466</v>
      </c>
      <c r="FP467">
        <v>9586465</v>
      </c>
      <c r="FQ467">
        <v>8575094</v>
      </c>
      <c r="FR467">
        <v>8293761</v>
      </c>
      <c r="FS467">
        <v>12403409</v>
      </c>
      <c r="FT467">
        <v>10692640</v>
      </c>
      <c r="FU467">
        <v>10946650</v>
      </c>
      <c r="FV467">
        <v>10776767</v>
      </c>
      <c r="FW467">
        <v>8096837</v>
      </c>
      <c r="FX467">
        <v>7348492</v>
      </c>
      <c r="FY467">
        <v>10726881</v>
      </c>
      <c r="FZ467">
        <v>8907481</v>
      </c>
      <c r="GA467">
        <v>10977107</v>
      </c>
      <c r="GB467">
        <v>8211819</v>
      </c>
      <c r="GC467">
        <v>7533469</v>
      </c>
      <c r="GD467">
        <v>8799447</v>
      </c>
      <c r="GE467">
        <v>6809648</v>
      </c>
      <c r="GF467">
        <v>7963819</v>
      </c>
      <c r="GG467">
        <v>11110293</v>
      </c>
      <c r="GH467">
        <v>9537984</v>
      </c>
      <c r="GI467">
        <v>13940545</v>
      </c>
      <c r="GJ467">
        <v>11576273</v>
      </c>
      <c r="GK467">
        <v>10658661</v>
      </c>
      <c r="GL467">
        <v>8964889</v>
      </c>
      <c r="GM467">
        <v>12727546</v>
      </c>
      <c r="GN467">
        <v>8587346</v>
      </c>
      <c r="GO467">
        <v>9567732</v>
      </c>
      <c r="GP467">
        <v>9031592</v>
      </c>
      <c r="GQ467">
        <v>12348500</v>
      </c>
      <c r="GR467">
        <v>10406297</v>
      </c>
      <c r="GS467">
        <v>10845847</v>
      </c>
      <c r="GT467">
        <v>7215248</v>
      </c>
      <c r="GU467">
        <v>7455289</v>
      </c>
      <c r="GV467">
        <v>8243830</v>
      </c>
      <c r="GW467">
        <v>10355891</v>
      </c>
      <c r="GX467">
        <v>9666539</v>
      </c>
      <c r="GY467">
        <v>10976645</v>
      </c>
      <c r="GZ467">
        <v>7676119</v>
      </c>
      <c r="HA467">
        <v>7447844</v>
      </c>
      <c r="HB467">
        <v>10339561</v>
      </c>
      <c r="HC467">
        <v>7304513</v>
      </c>
      <c r="HD467">
        <v>7423291</v>
      </c>
      <c r="HE467">
        <v>7669743</v>
      </c>
      <c r="HF467">
        <v>5372015</v>
      </c>
      <c r="HG467">
        <v>6872355</v>
      </c>
      <c r="HH467">
        <v>6859310</v>
      </c>
      <c r="HI467">
        <v>9423634</v>
      </c>
      <c r="HJ467">
        <v>7595758</v>
      </c>
      <c r="HK467">
        <v>9744557</v>
      </c>
      <c r="HL467">
        <v>7361805</v>
      </c>
      <c r="HM467">
        <v>7358162</v>
      </c>
      <c r="HN467">
        <v>8948334</v>
      </c>
      <c r="HO467">
        <v>7135809</v>
      </c>
      <c r="HP467">
        <v>7487078</v>
      </c>
      <c r="HQ467">
        <v>15929374</v>
      </c>
      <c r="HR467">
        <v>9856774</v>
      </c>
      <c r="HS467">
        <v>9334570</v>
      </c>
      <c r="HT467">
        <v>6880946</v>
      </c>
      <c r="HU467">
        <v>11000197</v>
      </c>
      <c r="HV467">
        <v>8001381</v>
      </c>
      <c r="HW467">
        <v>10173486</v>
      </c>
      <c r="HX467">
        <v>7634001</v>
      </c>
      <c r="HY467">
        <v>6918207</v>
      </c>
      <c r="HZ467">
        <v>10506290</v>
      </c>
      <c r="IA467">
        <v>7258979</v>
      </c>
      <c r="IB467">
        <v>8715908</v>
      </c>
      <c r="IC467">
        <v>14760034</v>
      </c>
      <c r="ID467">
        <v>9379168</v>
      </c>
      <c r="IE467">
        <v>7031104</v>
      </c>
      <c r="IF467">
        <v>9279346</v>
      </c>
      <c r="IG467">
        <v>8998450</v>
      </c>
      <c r="IH467">
        <v>8292079</v>
      </c>
      <c r="II467">
        <v>10286109</v>
      </c>
      <c r="IJ467">
        <v>8453076</v>
      </c>
      <c r="IK467">
        <v>9529170</v>
      </c>
      <c r="IL467">
        <v>17374036</v>
      </c>
      <c r="IM467">
        <v>8649994</v>
      </c>
      <c r="IN467">
        <v>8031706</v>
      </c>
      <c r="IO467">
        <v>9978232</v>
      </c>
      <c r="IP467">
        <v>6855167</v>
      </c>
      <c r="IQ467">
        <v>5631654</v>
      </c>
      <c r="IR467">
        <v>7564633</v>
      </c>
      <c r="IS467">
        <v>8185103</v>
      </c>
      <c r="IT467">
        <v>8035384</v>
      </c>
      <c r="IU467">
        <v>9220062</v>
      </c>
      <c r="IV467">
        <v>8717669</v>
      </c>
      <c r="IW467">
        <v>7049944</v>
      </c>
      <c r="IX467">
        <v>12145834</v>
      </c>
      <c r="IY467">
        <v>7229875</v>
      </c>
      <c r="IZ467">
        <v>8250571</v>
      </c>
      <c r="JA467">
        <v>8894017</v>
      </c>
      <c r="JB467">
        <v>6262247</v>
      </c>
      <c r="JC467">
        <v>11091217</v>
      </c>
      <c r="JD467">
        <v>11717057</v>
      </c>
      <c r="JE467">
        <v>7285479</v>
      </c>
      <c r="JF467">
        <v>9114071</v>
      </c>
      <c r="JG467">
        <v>8008427</v>
      </c>
      <c r="JH467">
        <v>8159583</v>
      </c>
      <c r="JI467">
        <v>8221103</v>
      </c>
      <c r="JJ467">
        <v>9125207</v>
      </c>
      <c r="JK467">
        <v>8020732</v>
      </c>
      <c r="JL467">
        <v>8989500</v>
      </c>
      <c r="JM467">
        <v>9906173</v>
      </c>
      <c r="JN467">
        <v>6573273</v>
      </c>
      <c r="JO467">
        <v>7788930</v>
      </c>
      <c r="JP467">
        <v>9324633</v>
      </c>
      <c r="JQ467">
        <v>8573056</v>
      </c>
    </row>
    <row r="468" spans="1:277" x14ac:dyDescent="0.25">
      <c r="A468" s="1" t="s">
        <v>235</v>
      </c>
      <c r="B468" t="s">
        <v>1157</v>
      </c>
      <c r="C468" t="s">
        <v>1191</v>
      </c>
      <c r="D468" s="2">
        <f>_xll.BDH(A468, "volume", B468, C468, "Direction", "H", "Period", "M","cols=24;rows=2")</f>
        <v>36556</v>
      </c>
      <c r="E468" s="2">
        <v>36585</v>
      </c>
      <c r="F468" s="2">
        <v>36616</v>
      </c>
      <c r="G468" s="2">
        <v>36644</v>
      </c>
      <c r="H468" s="2">
        <v>36677</v>
      </c>
      <c r="I468" s="2">
        <v>36707</v>
      </c>
      <c r="J468" s="2">
        <v>36738</v>
      </c>
      <c r="K468" s="2">
        <v>36769</v>
      </c>
      <c r="L468" s="2">
        <v>36798</v>
      </c>
      <c r="M468" s="2">
        <v>36830</v>
      </c>
      <c r="N468" s="2">
        <v>36860</v>
      </c>
      <c r="O468" s="2">
        <v>36889</v>
      </c>
      <c r="P468" s="2">
        <v>36922</v>
      </c>
      <c r="Q468" s="2">
        <v>36950</v>
      </c>
      <c r="R468" s="2">
        <v>36980</v>
      </c>
      <c r="S468" s="2">
        <v>37011</v>
      </c>
      <c r="T468" s="2">
        <v>37042</v>
      </c>
      <c r="U468" s="2">
        <v>37071</v>
      </c>
      <c r="V468" s="2">
        <v>37103</v>
      </c>
      <c r="W468" s="2">
        <v>37134</v>
      </c>
      <c r="X468" s="2">
        <v>37162</v>
      </c>
      <c r="Y468" s="2">
        <v>37195</v>
      </c>
      <c r="Z468" s="2">
        <v>37225</v>
      </c>
      <c r="AA468" s="2">
        <v>37256</v>
      </c>
    </row>
    <row r="469" spans="1:277" x14ac:dyDescent="0.25">
      <c r="A469" s="4"/>
      <c r="D469" s="3">
        <v>4533950</v>
      </c>
      <c r="E469">
        <v>7907738</v>
      </c>
      <c r="F469">
        <v>6939000</v>
      </c>
      <c r="G469">
        <v>7752863</v>
      </c>
      <c r="H469">
        <v>4183163</v>
      </c>
      <c r="I469">
        <v>4007550</v>
      </c>
      <c r="J469">
        <v>3695775</v>
      </c>
      <c r="K469">
        <v>4670438</v>
      </c>
      <c r="L469">
        <v>2628313</v>
      </c>
      <c r="M469">
        <v>3975775</v>
      </c>
      <c r="N469">
        <v>3061825</v>
      </c>
      <c r="O469">
        <v>5264238</v>
      </c>
      <c r="P469">
        <v>4128788</v>
      </c>
      <c r="Q469">
        <v>5384988</v>
      </c>
      <c r="R469">
        <v>4714438</v>
      </c>
      <c r="S469">
        <v>3928425</v>
      </c>
      <c r="T469">
        <v>4376963</v>
      </c>
      <c r="U469">
        <v>4341675</v>
      </c>
      <c r="V469">
        <v>6373975</v>
      </c>
      <c r="W469">
        <v>8742513</v>
      </c>
      <c r="X469">
        <v>3521838</v>
      </c>
      <c r="Y469">
        <v>4945813</v>
      </c>
      <c r="Z469">
        <v>2689888</v>
      </c>
      <c r="AA469">
        <v>3245850</v>
      </c>
    </row>
    <row r="470" spans="1:277" x14ac:dyDescent="0.25">
      <c r="A470" s="1" t="s">
        <v>236</v>
      </c>
      <c r="B470" t="s">
        <v>1157</v>
      </c>
      <c r="C470" t="s">
        <v>1201</v>
      </c>
      <c r="D470" s="2">
        <f>_xll.BDH(A470, "volume", B470, C470, "Direction", "H", "Period", "M","cols=240;rows=2")</f>
        <v>36556</v>
      </c>
      <c r="E470" s="2">
        <v>36585</v>
      </c>
      <c r="F470" s="2">
        <v>36616</v>
      </c>
      <c r="G470" s="2">
        <v>36644</v>
      </c>
      <c r="H470" s="2">
        <v>36677</v>
      </c>
      <c r="I470" s="2">
        <v>36707</v>
      </c>
      <c r="J470" s="2">
        <v>36738</v>
      </c>
      <c r="K470" s="2">
        <v>36769</v>
      </c>
      <c r="L470" s="2">
        <v>36798</v>
      </c>
      <c r="M470" s="2">
        <v>36830</v>
      </c>
      <c r="N470" s="2">
        <v>36860</v>
      </c>
      <c r="O470" s="2">
        <v>36889</v>
      </c>
      <c r="P470" s="2">
        <v>36922</v>
      </c>
      <c r="Q470" s="2">
        <v>36950</v>
      </c>
      <c r="R470" s="2">
        <v>36980</v>
      </c>
      <c r="S470" s="2">
        <v>37011</v>
      </c>
      <c r="T470" s="2">
        <v>37042</v>
      </c>
      <c r="U470" s="2">
        <v>37071</v>
      </c>
      <c r="V470" s="2">
        <v>37103</v>
      </c>
      <c r="W470" s="2">
        <v>37134</v>
      </c>
      <c r="X470" s="2">
        <v>37162</v>
      </c>
      <c r="Y470" s="2">
        <v>37195</v>
      </c>
      <c r="Z470" s="2">
        <v>37225</v>
      </c>
      <c r="AA470" s="2">
        <v>37256</v>
      </c>
      <c r="AB470" s="2">
        <v>37287</v>
      </c>
      <c r="AC470" s="2">
        <v>37315</v>
      </c>
      <c r="AD470" s="2">
        <v>37344</v>
      </c>
      <c r="AE470" s="2">
        <v>37376</v>
      </c>
      <c r="AF470" s="2">
        <v>37407</v>
      </c>
      <c r="AG470" s="2">
        <v>37435</v>
      </c>
      <c r="AH470" s="2">
        <v>37468</v>
      </c>
      <c r="AI470" s="2">
        <v>37498</v>
      </c>
      <c r="AJ470" s="2">
        <v>37529</v>
      </c>
      <c r="AK470" s="2">
        <v>37560</v>
      </c>
      <c r="AL470" s="2">
        <v>37589</v>
      </c>
      <c r="AM470" s="2">
        <v>37621</v>
      </c>
      <c r="AN470" s="2">
        <v>37652</v>
      </c>
      <c r="AO470" s="2">
        <v>37680</v>
      </c>
      <c r="AP470" s="2">
        <v>37711</v>
      </c>
      <c r="AQ470" s="2">
        <v>37741</v>
      </c>
      <c r="AR470" s="2">
        <v>37771</v>
      </c>
      <c r="AS470" s="2">
        <v>37802</v>
      </c>
      <c r="AT470" s="2">
        <v>37833</v>
      </c>
      <c r="AU470" s="2">
        <v>37862</v>
      </c>
      <c r="AV470" s="2">
        <v>37894</v>
      </c>
      <c r="AW470" s="2">
        <v>37925</v>
      </c>
      <c r="AX470" s="2">
        <v>37953</v>
      </c>
      <c r="AY470" s="2">
        <v>37986</v>
      </c>
      <c r="AZ470" s="2">
        <v>38016</v>
      </c>
      <c r="BA470" s="2">
        <v>38044</v>
      </c>
      <c r="BB470" s="2">
        <v>38077</v>
      </c>
      <c r="BC470" s="2">
        <v>38107</v>
      </c>
      <c r="BD470" s="2">
        <v>38138</v>
      </c>
      <c r="BE470" s="2">
        <v>38168</v>
      </c>
      <c r="BF470" s="2">
        <v>38198</v>
      </c>
      <c r="BG470" s="2">
        <v>38230</v>
      </c>
      <c r="BH470" s="2">
        <v>38260</v>
      </c>
      <c r="BI470" s="2">
        <v>38289</v>
      </c>
      <c r="BJ470" s="2">
        <v>38321</v>
      </c>
      <c r="BK470" s="2">
        <v>38352</v>
      </c>
      <c r="BL470" s="2">
        <v>38383</v>
      </c>
      <c r="BM470" s="2">
        <v>38411</v>
      </c>
      <c r="BN470" s="2">
        <v>38442</v>
      </c>
      <c r="BO470" s="2">
        <v>38471</v>
      </c>
      <c r="BP470" s="2">
        <v>38503</v>
      </c>
      <c r="BQ470" s="2">
        <v>38533</v>
      </c>
      <c r="BR470" s="2">
        <v>38562</v>
      </c>
      <c r="BS470" s="2">
        <v>38595</v>
      </c>
      <c r="BT470" s="2">
        <v>38625</v>
      </c>
      <c r="BU470" s="2">
        <v>38656</v>
      </c>
      <c r="BV470" s="2">
        <v>38686</v>
      </c>
      <c r="BW470" s="2">
        <v>38716</v>
      </c>
      <c r="BX470" s="2">
        <v>38748</v>
      </c>
      <c r="BY470" s="2">
        <v>38776</v>
      </c>
      <c r="BZ470" s="2">
        <v>38807</v>
      </c>
      <c r="CA470" s="2">
        <v>38835</v>
      </c>
      <c r="CB470" s="2">
        <v>38868</v>
      </c>
      <c r="CC470" s="2">
        <v>38898</v>
      </c>
      <c r="CD470" s="2">
        <v>38929</v>
      </c>
      <c r="CE470" s="2">
        <v>38960</v>
      </c>
      <c r="CF470" s="2">
        <v>38989</v>
      </c>
      <c r="CG470" s="2">
        <v>39021</v>
      </c>
      <c r="CH470" s="2">
        <v>39051</v>
      </c>
      <c r="CI470" s="2">
        <v>39080</v>
      </c>
      <c r="CJ470" s="2">
        <v>39113</v>
      </c>
      <c r="CK470" s="2">
        <v>39141</v>
      </c>
      <c r="CL470" s="2">
        <v>39171</v>
      </c>
      <c r="CM470" s="2">
        <v>39202</v>
      </c>
      <c r="CN470" s="2">
        <v>39233</v>
      </c>
      <c r="CO470" s="2">
        <v>39262</v>
      </c>
      <c r="CP470" s="2">
        <v>39294</v>
      </c>
      <c r="CQ470" s="2">
        <v>39325</v>
      </c>
      <c r="CR470" s="2">
        <v>39353</v>
      </c>
      <c r="CS470" s="2">
        <v>39386</v>
      </c>
      <c r="CT470" s="2">
        <v>39416</v>
      </c>
      <c r="CU470" s="2">
        <v>39447</v>
      </c>
      <c r="CV470" s="2">
        <v>39478</v>
      </c>
      <c r="CW470" s="2">
        <v>39507</v>
      </c>
      <c r="CX470" s="2">
        <v>39538</v>
      </c>
      <c r="CY470" s="2">
        <v>39568</v>
      </c>
      <c r="CZ470" s="2">
        <v>39598</v>
      </c>
      <c r="DA470" s="2">
        <v>39629</v>
      </c>
      <c r="DB470" s="2">
        <v>39660</v>
      </c>
      <c r="DC470" s="2">
        <v>39689</v>
      </c>
      <c r="DD470" s="2">
        <v>39721</v>
      </c>
      <c r="DE470" s="2">
        <v>39752</v>
      </c>
      <c r="DF470" s="2">
        <v>39780</v>
      </c>
      <c r="DG470" s="2">
        <v>39813</v>
      </c>
      <c r="DH470" s="2">
        <v>39843</v>
      </c>
      <c r="DI470" s="2">
        <v>39871</v>
      </c>
      <c r="DJ470" s="2">
        <v>39903</v>
      </c>
      <c r="DK470" s="2">
        <v>39933</v>
      </c>
      <c r="DL470" s="2">
        <v>39962</v>
      </c>
      <c r="DM470" s="2">
        <v>39994</v>
      </c>
      <c r="DN470" s="2">
        <v>40025</v>
      </c>
      <c r="DO470" s="2">
        <v>40056</v>
      </c>
      <c r="DP470" s="2">
        <v>40086</v>
      </c>
      <c r="DQ470" s="2">
        <v>40116</v>
      </c>
      <c r="DR470" s="2">
        <v>40147</v>
      </c>
      <c r="DS470" s="2">
        <v>40178</v>
      </c>
      <c r="DT470" s="2">
        <v>40207</v>
      </c>
      <c r="DU470" s="2">
        <v>40235</v>
      </c>
      <c r="DV470" s="2">
        <v>40268</v>
      </c>
      <c r="DW470" s="2">
        <v>40298</v>
      </c>
      <c r="DX470" s="2">
        <v>40329</v>
      </c>
      <c r="DY470" s="2">
        <v>40359</v>
      </c>
      <c r="DZ470" s="2">
        <v>40389</v>
      </c>
      <c r="EA470" s="2">
        <v>40421</v>
      </c>
      <c r="EB470" s="2">
        <v>40451</v>
      </c>
      <c r="EC470" s="2">
        <v>40480</v>
      </c>
      <c r="ED470" s="2">
        <v>40512</v>
      </c>
      <c r="EE470" s="2">
        <v>40543</v>
      </c>
      <c r="EF470" s="2">
        <v>40574</v>
      </c>
      <c r="EG470" s="2">
        <v>40602</v>
      </c>
      <c r="EH470" s="2">
        <v>40633</v>
      </c>
      <c r="EI470" s="2">
        <v>40662</v>
      </c>
      <c r="EJ470" s="2">
        <v>40694</v>
      </c>
      <c r="EK470" s="2">
        <v>40724</v>
      </c>
      <c r="EL470" s="2">
        <v>40753</v>
      </c>
      <c r="EM470" s="2">
        <v>40786</v>
      </c>
      <c r="EN470" s="2">
        <v>40816</v>
      </c>
      <c r="EO470" s="2">
        <v>40847</v>
      </c>
      <c r="EP470" s="2">
        <v>40877</v>
      </c>
      <c r="EQ470" s="2">
        <v>40907</v>
      </c>
      <c r="ER470" s="2">
        <v>40939</v>
      </c>
      <c r="ES470" s="2">
        <v>40968</v>
      </c>
      <c r="ET470" s="2">
        <v>40998</v>
      </c>
      <c r="EU470" s="2">
        <v>41029</v>
      </c>
      <c r="EV470" s="2">
        <v>41060</v>
      </c>
      <c r="EW470" s="2">
        <v>41089</v>
      </c>
      <c r="EX470" s="2">
        <v>41121</v>
      </c>
      <c r="EY470" s="2">
        <v>41152</v>
      </c>
      <c r="EZ470" s="2">
        <v>41180</v>
      </c>
      <c r="FA470" s="2">
        <v>41213</v>
      </c>
      <c r="FB470" s="2">
        <v>41243</v>
      </c>
      <c r="FC470" s="2">
        <v>41274</v>
      </c>
      <c r="FD470" s="2">
        <v>41305</v>
      </c>
      <c r="FE470" s="2">
        <v>41333</v>
      </c>
      <c r="FF470" s="2">
        <v>41362</v>
      </c>
      <c r="FG470" s="2">
        <v>41394</v>
      </c>
      <c r="FH470" s="2">
        <v>41425</v>
      </c>
      <c r="FI470" s="2">
        <v>41453</v>
      </c>
      <c r="FJ470" s="2">
        <v>41486</v>
      </c>
      <c r="FK470" s="2">
        <v>41516</v>
      </c>
      <c r="FL470" s="2">
        <v>41547</v>
      </c>
      <c r="FM470" s="2">
        <v>41578</v>
      </c>
      <c r="FN470" s="2">
        <v>41607</v>
      </c>
      <c r="FO470" s="2">
        <v>41639</v>
      </c>
      <c r="FP470" s="2">
        <v>41670</v>
      </c>
      <c r="FQ470" s="2">
        <v>41698</v>
      </c>
      <c r="FR470" s="2">
        <v>41729</v>
      </c>
      <c r="FS470" s="2">
        <v>41759</v>
      </c>
      <c r="FT470" s="2">
        <v>41789</v>
      </c>
      <c r="FU470" s="2">
        <v>41820</v>
      </c>
      <c r="FV470" s="2">
        <v>41851</v>
      </c>
      <c r="FW470" s="2">
        <v>41880</v>
      </c>
      <c r="FX470" s="2">
        <v>41912</v>
      </c>
      <c r="FY470" s="2">
        <v>41943</v>
      </c>
      <c r="FZ470" s="2">
        <v>41971</v>
      </c>
      <c r="GA470" s="2">
        <v>42004</v>
      </c>
      <c r="GB470" s="2">
        <v>42034</v>
      </c>
      <c r="GC470" s="2">
        <v>42062</v>
      </c>
      <c r="GD470" s="2">
        <v>42094</v>
      </c>
      <c r="GE470" s="2">
        <v>42124</v>
      </c>
      <c r="GF470" s="2">
        <v>42153</v>
      </c>
      <c r="GG470" s="2">
        <v>42185</v>
      </c>
      <c r="GH470" s="2">
        <v>42216</v>
      </c>
      <c r="GI470" s="2">
        <v>42247</v>
      </c>
      <c r="GJ470" s="2">
        <v>42277</v>
      </c>
      <c r="GK470" s="2">
        <v>42307</v>
      </c>
      <c r="GL470" s="2">
        <v>42338</v>
      </c>
      <c r="GM470" s="2">
        <v>42369</v>
      </c>
      <c r="GN470" s="2">
        <v>42398</v>
      </c>
      <c r="GO470" s="2">
        <v>42429</v>
      </c>
      <c r="GP470" s="2">
        <v>42460</v>
      </c>
      <c r="GQ470" s="2">
        <v>42489</v>
      </c>
      <c r="GR470" s="2">
        <v>42521</v>
      </c>
      <c r="GS470" s="2">
        <v>42551</v>
      </c>
      <c r="GT470" s="2">
        <v>42580</v>
      </c>
      <c r="GU470" s="2">
        <v>42613</v>
      </c>
      <c r="GV470" s="2">
        <v>42643</v>
      </c>
      <c r="GW470" s="2">
        <v>42674</v>
      </c>
      <c r="GX470" s="2">
        <v>42704</v>
      </c>
      <c r="GY470" s="2">
        <v>42734</v>
      </c>
      <c r="GZ470" s="2">
        <v>42766</v>
      </c>
      <c r="HA470" s="2">
        <v>42794</v>
      </c>
      <c r="HB470" s="2">
        <v>42825</v>
      </c>
      <c r="HC470" s="2">
        <v>42853</v>
      </c>
      <c r="HD470" s="2">
        <v>42886</v>
      </c>
      <c r="HE470" s="2">
        <v>42916</v>
      </c>
      <c r="HF470" s="2">
        <v>42947</v>
      </c>
      <c r="HG470" s="2">
        <v>42978</v>
      </c>
      <c r="HH470" s="2">
        <v>43007</v>
      </c>
      <c r="HI470" s="2">
        <v>43039</v>
      </c>
      <c r="HJ470" s="2">
        <v>43069</v>
      </c>
      <c r="HK470" s="2">
        <v>43098</v>
      </c>
      <c r="HL470" s="2">
        <v>43131</v>
      </c>
      <c r="HM470" s="2">
        <v>43159</v>
      </c>
      <c r="HN470" s="2">
        <v>43189</v>
      </c>
      <c r="HO470" s="2">
        <v>43220</v>
      </c>
      <c r="HP470" s="2">
        <v>43251</v>
      </c>
      <c r="HQ470" s="2">
        <v>43280</v>
      </c>
      <c r="HR470" s="2">
        <v>43312</v>
      </c>
      <c r="HS470" s="2">
        <v>43343</v>
      </c>
      <c r="HT470" s="2">
        <v>43371</v>
      </c>
      <c r="HU470" s="2">
        <v>43404</v>
      </c>
      <c r="HV470" s="2">
        <v>43434</v>
      </c>
      <c r="HW470" s="2">
        <v>43465</v>
      </c>
      <c r="HX470" s="2">
        <v>43496</v>
      </c>
      <c r="HY470" s="2">
        <v>43524</v>
      </c>
      <c r="HZ470" s="2">
        <v>43553</v>
      </c>
      <c r="IA470" s="2">
        <v>43585</v>
      </c>
      <c r="IB470" s="2">
        <v>43616</v>
      </c>
      <c r="IC470" s="2">
        <v>43644</v>
      </c>
      <c r="ID470" s="2">
        <v>43677</v>
      </c>
      <c r="IE470" s="2">
        <v>43707</v>
      </c>
      <c r="IF470" s="2">
        <v>43738</v>
      </c>
      <c r="IG470" s="2">
        <v>43769</v>
      </c>
      <c r="IH470" s="2">
        <v>43798</v>
      </c>
      <c r="II470" s="2">
        <v>43830</v>
      </c>
    </row>
    <row r="471" spans="1:277" x14ac:dyDescent="0.25">
      <c r="A471" s="4"/>
      <c r="D471" s="3">
        <v>37105200</v>
      </c>
      <c r="E471">
        <v>38466200</v>
      </c>
      <c r="F471">
        <v>29582400</v>
      </c>
      <c r="G471">
        <v>23124600</v>
      </c>
      <c r="H471">
        <v>23183400</v>
      </c>
      <c r="I471">
        <v>29271000</v>
      </c>
      <c r="J471">
        <v>17754600</v>
      </c>
      <c r="K471">
        <v>26726200</v>
      </c>
      <c r="L471">
        <v>43593800</v>
      </c>
      <c r="M471">
        <v>50131600</v>
      </c>
      <c r="N471">
        <v>46551200</v>
      </c>
      <c r="O471">
        <v>44061800</v>
      </c>
      <c r="P471">
        <v>64614600</v>
      </c>
      <c r="Q471">
        <v>35003800</v>
      </c>
      <c r="R471">
        <v>45601400</v>
      </c>
      <c r="S471">
        <v>55438200</v>
      </c>
      <c r="T471">
        <v>42793400</v>
      </c>
      <c r="U471">
        <v>47157800</v>
      </c>
      <c r="V471">
        <v>61955000</v>
      </c>
      <c r="W471">
        <v>47014600</v>
      </c>
      <c r="X471">
        <v>58615000</v>
      </c>
      <c r="Y471">
        <v>88623000</v>
      </c>
      <c r="Z471">
        <v>56021200</v>
      </c>
      <c r="AA471">
        <v>51120200</v>
      </c>
      <c r="AB471">
        <v>41708800</v>
      </c>
      <c r="AC471">
        <v>33261000</v>
      </c>
      <c r="AD471">
        <v>32506400</v>
      </c>
      <c r="AE471">
        <v>29053600</v>
      </c>
      <c r="AF471">
        <v>38415600</v>
      </c>
      <c r="AG471">
        <v>33839600</v>
      </c>
      <c r="AH471">
        <v>63486000</v>
      </c>
      <c r="AI471">
        <v>49593000</v>
      </c>
      <c r="AJ471">
        <v>48799600</v>
      </c>
      <c r="AK471">
        <v>62837600</v>
      </c>
      <c r="AL471">
        <v>39462000</v>
      </c>
      <c r="AM471">
        <v>45591000</v>
      </c>
      <c r="AN471">
        <v>65399600</v>
      </c>
      <c r="AO471">
        <v>39534000</v>
      </c>
      <c r="AP471">
        <v>45065800</v>
      </c>
      <c r="AQ471">
        <v>57282400</v>
      </c>
      <c r="AR471">
        <v>56733000</v>
      </c>
      <c r="AS471">
        <v>44100800</v>
      </c>
      <c r="AT471">
        <v>47706400</v>
      </c>
      <c r="AU471">
        <v>37815000</v>
      </c>
      <c r="AV471">
        <v>44757000</v>
      </c>
      <c r="AW471">
        <v>45544600</v>
      </c>
      <c r="AX471">
        <v>40959600</v>
      </c>
      <c r="AY471">
        <v>45181000</v>
      </c>
      <c r="AZ471">
        <v>38291800</v>
      </c>
      <c r="BA471">
        <v>35872400</v>
      </c>
      <c r="BB471">
        <v>42294400</v>
      </c>
      <c r="BC471">
        <v>49376400</v>
      </c>
      <c r="BD471">
        <v>36354400</v>
      </c>
      <c r="BE471">
        <v>27605100</v>
      </c>
      <c r="BF471">
        <v>34644700</v>
      </c>
      <c r="BG471">
        <v>35095400</v>
      </c>
      <c r="BH471">
        <v>32980800</v>
      </c>
      <c r="BI471">
        <v>36469600</v>
      </c>
      <c r="BJ471">
        <v>36574400</v>
      </c>
      <c r="BK471">
        <v>55074400</v>
      </c>
      <c r="BL471">
        <v>38563500</v>
      </c>
      <c r="BM471">
        <v>39054900</v>
      </c>
      <c r="BN471">
        <v>46822000</v>
      </c>
      <c r="BO471">
        <v>43442400</v>
      </c>
      <c r="BP471">
        <v>47560200</v>
      </c>
      <c r="BQ471">
        <v>43787400</v>
      </c>
      <c r="BR471">
        <v>35327900</v>
      </c>
      <c r="BS471">
        <v>40929500</v>
      </c>
      <c r="BT471">
        <v>55623600</v>
      </c>
      <c r="BU471">
        <v>69866800</v>
      </c>
      <c r="BV471">
        <v>44626200</v>
      </c>
      <c r="BW471">
        <v>44882700</v>
      </c>
      <c r="BX471">
        <v>50953800</v>
      </c>
      <c r="BY471">
        <v>42183200</v>
      </c>
      <c r="BZ471">
        <v>44079500</v>
      </c>
      <c r="CA471">
        <v>43530600</v>
      </c>
      <c r="CB471">
        <v>59618100</v>
      </c>
      <c r="CC471">
        <v>62949700</v>
      </c>
      <c r="CD471">
        <v>49019000</v>
      </c>
      <c r="CE471">
        <v>62462400</v>
      </c>
      <c r="CF471">
        <v>52146400</v>
      </c>
      <c r="CG471">
        <v>47751600</v>
      </c>
      <c r="CH471">
        <v>66621100</v>
      </c>
      <c r="CI471">
        <v>32947000</v>
      </c>
      <c r="CJ471">
        <v>32125100</v>
      </c>
      <c r="CK471">
        <v>38523900</v>
      </c>
      <c r="CL471">
        <v>46179200</v>
      </c>
      <c r="CM471">
        <v>38254300</v>
      </c>
      <c r="CN471">
        <v>41959700</v>
      </c>
      <c r="CO471">
        <v>51900200</v>
      </c>
      <c r="CP471">
        <v>53725300</v>
      </c>
      <c r="CQ471">
        <v>55052000</v>
      </c>
      <c r="CR471">
        <v>33722500</v>
      </c>
      <c r="CS471">
        <v>32073200</v>
      </c>
      <c r="CT471">
        <v>33707200</v>
      </c>
      <c r="CU471">
        <v>33220500</v>
      </c>
      <c r="CV471">
        <v>48426400</v>
      </c>
      <c r="CW471">
        <v>28891300</v>
      </c>
      <c r="CX471">
        <v>35864600</v>
      </c>
      <c r="CY471">
        <v>28687700</v>
      </c>
      <c r="CZ471">
        <v>25352800</v>
      </c>
      <c r="DA471">
        <v>24444300</v>
      </c>
      <c r="DB471">
        <v>31150400</v>
      </c>
      <c r="DC471">
        <v>23177700</v>
      </c>
      <c r="DD471">
        <v>42594300</v>
      </c>
      <c r="DE471">
        <v>51831600</v>
      </c>
      <c r="DF471">
        <v>31174900</v>
      </c>
      <c r="DG471">
        <v>26968700</v>
      </c>
      <c r="DH471">
        <v>25640200</v>
      </c>
      <c r="DI471">
        <v>28074700</v>
      </c>
      <c r="DJ471">
        <v>35119900</v>
      </c>
      <c r="DK471">
        <v>24543600</v>
      </c>
      <c r="DL471">
        <v>26143900</v>
      </c>
      <c r="DM471">
        <v>30951200</v>
      </c>
      <c r="DN471">
        <v>29627700</v>
      </c>
      <c r="DO471">
        <v>21686100</v>
      </c>
      <c r="DP471">
        <v>28560000</v>
      </c>
      <c r="DQ471">
        <v>28429700</v>
      </c>
      <c r="DR471">
        <v>21193500</v>
      </c>
      <c r="DS471">
        <v>26274000</v>
      </c>
      <c r="DT471">
        <v>27888000</v>
      </c>
      <c r="DU471">
        <v>29476800</v>
      </c>
      <c r="DV471">
        <v>25980600</v>
      </c>
      <c r="DW471">
        <v>24016100</v>
      </c>
      <c r="DX471">
        <v>32177100</v>
      </c>
      <c r="DY471">
        <v>36846900</v>
      </c>
      <c r="DZ471">
        <v>33321300</v>
      </c>
      <c r="EA471">
        <v>34404500</v>
      </c>
      <c r="EB471">
        <v>25878517</v>
      </c>
      <c r="EC471">
        <v>30942617</v>
      </c>
      <c r="ED471">
        <v>31673246</v>
      </c>
      <c r="EE471">
        <v>30131144</v>
      </c>
      <c r="EF471">
        <v>28208595</v>
      </c>
      <c r="EG471">
        <v>28131018</v>
      </c>
      <c r="EH471">
        <v>49211799</v>
      </c>
      <c r="EI471">
        <v>28230885</v>
      </c>
      <c r="EJ471">
        <v>39473397</v>
      </c>
      <c r="EK471">
        <v>38072627</v>
      </c>
      <c r="EL471">
        <v>29330659</v>
      </c>
      <c r="EM471">
        <v>64123059</v>
      </c>
      <c r="EN471">
        <v>44598486</v>
      </c>
      <c r="EO471">
        <v>44575753</v>
      </c>
      <c r="EP471">
        <v>36018650</v>
      </c>
      <c r="EQ471">
        <v>35160704</v>
      </c>
      <c r="ER471">
        <v>41249510</v>
      </c>
      <c r="ES471">
        <v>30174024</v>
      </c>
      <c r="ET471">
        <v>39314030</v>
      </c>
      <c r="EU471">
        <v>30625140</v>
      </c>
      <c r="EV471">
        <v>36346299</v>
      </c>
      <c r="EW471">
        <v>38540675</v>
      </c>
      <c r="EX471">
        <v>29121614</v>
      </c>
      <c r="EY471">
        <v>32811749</v>
      </c>
      <c r="EZ471">
        <v>26558494</v>
      </c>
      <c r="FA471">
        <v>22938053</v>
      </c>
      <c r="FB471">
        <v>46844975</v>
      </c>
      <c r="FC471">
        <v>32756758</v>
      </c>
      <c r="FD471">
        <v>29901591</v>
      </c>
      <c r="FE471">
        <v>28344614</v>
      </c>
      <c r="FF471">
        <v>29667920</v>
      </c>
      <c r="FG471">
        <v>32855849</v>
      </c>
      <c r="FH471">
        <v>36684287</v>
      </c>
      <c r="FI471">
        <v>39555984</v>
      </c>
      <c r="FJ471">
        <v>27973770</v>
      </c>
      <c r="FK471">
        <v>29267861</v>
      </c>
      <c r="FL471">
        <v>25637797</v>
      </c>
      <c r="FM471">
        <v>35242047</v>
      </c>
      <c r="FN471">
        <v>27706505</v>
      </c>
      <c r="FO471">
        <v>32240075</v>
      </c>
      <c r="FP471">
        <v>30688106</v>
      </c>
      <c r="FQ471">
        <v>30959787</v>
      </c>
      <c r="FR471">
        <v>30786868</v>
      </c>
      <c r="FS471">
        <v>36100981</v>
      </c>
      <c r="FT471">
        <v>33143193</v>
      </c>
      <c r="FU471">
        <v>55110530</v>
      </c>
      <c r="FV471">
        <v>35506337</v>
      </c>
      <c r="FW471">
        <v>25770312</v>
      </c>
      <c r="FX471">
        <v>28607282</v>
      </c>
      <c r="FY471">
        <v>37497072</v>
      </c>
      <c r="FZ471">
        <v>24065619</v>
      </c>
      <c r="GA471">
        <v>32854989</v>
      </c>
      <c r="GB471">
        <v>27492034</v>
      </c>
      <c r="GC471">
        <v>34844975</v>
      </c>
      <c r="GD471">
        <v>44483064</v>
      </c>
      <c r="GE471">
        <v>34216431</v>
      </c>
      <c r="GF471">
        <v>27878903</v>
      </c>
      <c r="GG471">
        <v>37933272</v>
      </c>
      <c r="GH471">
        <v>65642631</v>
      </c>
      <c r="GI471">
        <v>47989282</v>
      </c>
      <c r="GJ471">
        <v>43813743</v>
      </c>
      <c r="GK471">
        <v>43726787</v>
      </c>
      <c r="GL471">
        <v>43919779</v>
      </c>
      <c r="GM471">
        <v>45588644</v>
      </c>
      <c r="GN471">
        <v>45180862</v>
      </c>
      <c r="GO471">
        <v>50317446</v>
      </c>
      <c r="GP471">
        <v>44466259</v>
      </c>
      <c r="GQ471">
        <v>29346701</v>
      </c>
      <c r="GR471">
        <v>28528580</v>
      </c>
      <c r="GS471">
        <v>31417658</v>
      </c>
      <c r="GT471">
        <v>24316982</v>
      </c>
      <c r="GU471">
        <v>30022586</v>
      </c>
      <c r="GV471">
        <v>29996391</v>
      </c>
      <c r="GW471">
        <v>26862891</v>
      </c>
      <c r="GX471">
        <v>34459209</v>
      </c>
      <c r="GY471">
        <v>45663202</v>
      </c>
      <c r="GZ471">
        <v>30710231</v>
      </c>
      <c r="HA471">
        <v>28265276</v>
      </c>
      <c r="HB471">
        <v>32745530</v>
      </c>
      <c r="HC471">
        <v>23342276</v>
      </c>
      <c r="HD471">
        <v>34832282</v>
      </c>
      <c r="HE471">
        <v>29351380</v>
      </c>
      <c r="HF471">
        <v>26389592</v>
      </c>
      <c r="HG471">
        <v>25747291</v>
      </c>
      <c r="HH471">
        <v>34501987</v>
      </c>
      <c r="HI471">
        <v>25145586</v>
      </c>
      <c r="HJ471">
        <v>24238858</v>
      </c>
      <c r="HK471">
        <v>28417543</v>
      </c>
      <c r="HL471">
        <v>32665845</v>
      </c>
      <c r="HM471">
        <v>39820590</v>
      </c>
      <c r="HN471">
        <v>39624534</v>
      </c>
      <c r="HO471">
        <v>30047901</v>
      </c>
      <c r="HP471">
        <v>35075331</v>
      </c>
      <c r="HQ471">
        <v>44280880</v>
      </c>
      <c r="HR471">
        <v>29407414</v>
      </c>
      <c r="HS471">
        <v>27345015</v>
      </c>
      <c r="HT471">
        <v>28323858</v>
      </c>
      <c r="HU471">
        <v>36548995</v>
      </c>
      <c r="HV471">
        <v>31606470</v>
      </c>
      <c r="HW471">
        <v>38862513</v>
      </c>
      <c r="HX471">
        <v>33644756</v>
      </c>
      <c r="HY471">
        <v>31578272</v>
      </c>
      <c r="HZ471">
        <v>37061559</v>
      </c>
      <c r="IA471">
        <v>29601480</v>
      </c>
      <c r="IB471">
        <v>28285363</v>
      </c>
      <c r="IC471">
        <v>29675085</v>
      </c>
      <c r="ID471">
        <v>30703064</v>
      </c>
      <c r="IE471">
        <v>35655627</v>
      </c>
      <c r="IF471">
        <v>26852175</v>
      </c>
      <c r="IG471">
        <v>5069714</v>
      </c>
      <c r="IH471">
        <v>3357872</v>
      </c>
      <c r="II471">
        <v>2568447</v>
      </c>
    </row>
    <row r="472" spans="1:277" x14ac:dyDescent="0.25">
      <c r="A472" s="1" t="s">
        <v>237</v>
      </c>
      <c r="B472" t="s">
        <v>1157</v>
      </c>
      <c r="C472" t="s">
        <v>1199</v>
      </c>
      <c r="D472" s="2">
        <f>_xll.BDH(A472, "volume", B472, C472, "Direction", "H", "Period", "M","cols=274;rows=2")</f>
        <v>36556</v>
      </c>
      <c r="E472" s="2">
        <v>36585</v>
      </c>
      <c r="F472" s="2">
        <v>36616</v>
      </c>
      <c r="G472" s="2">
        <v>36644</v>
      </c>
      <c r="H472" s="2">
        <v>36677</v>
      </c>
      <c r="I472" s="2">
        <v>36707</v>
      </c>
      <c r="J472" s="2">
        <v>36738</v>
      </c>
      <c r="K472" s="2">
        <v>36769</v>
      </c>
      <c r="L472" s="2">
        <v>36798</v>
      </c>
      <c r="M472" s="2">
        <v>36830</v>
      </c>
      <c r="N472" s="2">
        <v>36860</v>
      </c>
      <c r="O472" s="2">
        <v>36889</v>
      </c>
      <c r="P472" s="2">
        <v>36922</v>
      </c>
      <c r="Q472" s="2">
        <v>36950</v>
      </c>
      <c r="R472" s="2">
        <v>36980</v>
      </c>
      <c r="S472" s="2">
        <v>37011</v>
      </c>
      <c r="T472" s="2">
        <v>37042</v>
      </c>
      <c r="U472" s="2">
        <v>37071</v>
      </c>
      <c r="V472" s="2">
        <v>37103</v>
      </c>
      <c r="W472" s="2">
        <v>37134</v>
      </c>
      <c r="X472" s="2">
        <v>37162</v>
      </c>
      <c r="Y472" s="2">
        <v>37195</v>
      </c>
      <c r="Z472" s="2">
        <v>37225</v>
      </c>
      <c r="AA472" s="2">
        <v>37256</v>
      </c>
      <c r="AB472" s="2">
        <v>37287</v>
      </c>
      <c r="AC472" s="2">
        <v>37315</v>
      </c>
      <c r="AD472" s="2">
        <v>37344</v>
      </c>
      <c r="AE472" s="2">
        <v>37376</v>
      </c>
      <c r="AF472" s="2">
        <v>37407</v>
      </c>
      <c r="AG472" s="2">
        <v>37435</v>
      </c>
      <c r="AH472" s="2">
        <v>37468</v>
      </c>
      <c r="AI472" s="2">
        <v>37498</v>
      </c>
      <c r="AJ472" s="2">
        <v>37529</v>
      </c>
      <c r="AK472" s="2">
        <v>37560</v>
      </c>
      <c r="AL472" s="2">
        <v>37589</v>
      </c>
      <c r="AM472" s="2">
        <v>37621</v>
      </c>
      <c r="AN472" s="2">
        <v>37652</v>
      </c>
      <c r="AO472" s="2">
        <v>37680</v>
      </c>
      <c r="AP472" s="2">
        <v>37711</v>
      </c>
      <c r="AQ472" s="2">
        <v>37741</v>
      </c>
      <c r="AR472" s="2">
        <v>37771</v>
      </c>
      <c r="AS472" s="2">
        <v>37802</v>
      </c>
      <c r="AT472" s="2">
        <v>37833</v>
      </c>
      <c r="AU472" s="2">
        <v>37862</v>
      </c>
      <c r="AV472" s="2">
        <v>37894</v>
      </c>
      <c r="AW472" s="2">
        <v>37925</v>
      </c>
      <c r="AX472" s="2">
        <v>37953</v>
      </c>
      <c r="AY472" s="2">
        <v>37986</v>
      </c>
      <c r="AZ472" s="2">
        <v>38016</v>
      </c>
      <c r="BA472" s="2">
        <v>38044</v>
      </c>
      <c r="BB472" s="2">
        <v>38077</v>
      </c>
      <c r="BC472" s="2">
        <v>38107</v>
      </c>
      <c r="BD472" s="2">
        <v>38138</v>
      </c>
      <c r="BE472" s="2">
        <v>38168</v>
      </c>
      <c r="BF472" s="2">
        <v>38198</v>
      </c>
      <c r="BG472" s="2">
        <v>38230</v>
      </c>
      <c r="BH472" s="2">
        <v>38260</v>
      </c>
      <c r="BI472" s="2">
        <v>38289</v>
      </c>
      <c r="BJ472" s="2">
        <v>38321</v>
      </c>
      <c r="BK472" s="2">
        <v>38352</v>
      </c>
      <c r="BL472" s="2">
        <v>38383</v>
      </c>
      <c r="BM472" s="2">
        <v>38411</v>
      </c>
      <c r="BN472" s="2">
        <v>38442</v>
      </c>
      <c r="BO472" s="2">
        <v>38471</v>
      </c>
      <c r="BP472" s="2">
        <v>38503</v>
      </c>
      <c r="BQ472" s="2">
        <v>38533</v>
      </c>
      <c r="BR472" s="2">
        <v>38562</v>
      </c>
      <c r="BS472" s="2">
        <v>38595</v>
      </c>
      <c r="BT472" s="2">
        <v>38625</v>
      </c>
      <c r="BU472" s="2">
        <v>38656</v>
      </c>
      <c r="BV472" s="2">
        <v>38686</v>
      </c>
      <c r="BW472" s="2">
        <v>38716</v>
      </c>
      <c r="BX472" s="2">
        <v>38748</v>
      </c>
      <c r="BY472" s="2">
        <v>38776</v>
      </c>
      <c r="BZ472" s="2">
        <v>38807</v>
      </c>
      <c r="CA472" s="2">
        <v>38835</v>
      </c>
      <c r="CB472" s="2">
        <v>38868</v>
      </c>
      <c r="CC472" s="2">
        <v>38898</v>
      </c>
      <c r="CD472" s="2">
        <v>38929</v>
      </c>
      <c r="CE472" s="2">
        <v>38960</v>
      </c>
      <c r="CF472" s="2">
        <v>38989</v>
      </c>
      <c r="CG472" s="2">
        <v>39021</v>
      </c>
      <c r="CH472" s="2">
        <v>39051</v>
      </c>
      <c r="CI472" s="2">
        <v>39080</v>
      </c>
      <c r="CJ472" s="2">
        <v>39113</v>
      </c>
      <c r="CK472" s="2">
        <v>39141</v>
      </c>
      <c r="CL472" s="2">
        <v>39171</v>
      </c>
      <c r="CM472" s="2">
        <v>39202</v>
      </c>
      <c r="CN472" s="2">
        <v>39233</v>
      </c>
      <c r="CO472" s="2">
        <v>39262</v>
      </c>
      <c r="CP472" s="2">
        <v>39294</v>
      </c>
      <c r="CQ472" s="2">
        <v>39325</v>
      </c>
      <c r="CR472" s="2">
        <v>39353</v>
      </c>
      <c r="CS472" s="2">
        <v>39386</v>
      </c>
      <c r="CT472" s="2">
        <v>39416</v>
      </c>
      <c r="CU472" s="2">
        <v>39447</v>
      </c>
      <c r="CV472" s="2">
        <v>39478</v>
      </c>
      <c r="CW472" s="2">
        <v>39507</v>
      </c>
      <c r="CX472" s="2">
        <v>39538</v>
      </c>
      <c r="CY472" s="2">
        <v>39568</v>
      </c>
      <c r="CZ472" s="2">
        <v>39598</v>
      </c>
      <c r="DA472" s="2">
        <v>39629</v>
      </c>
      <c r="DB472" s="2">
        <v>39660</v>
      </c>
      <c r="DC472" s="2">
        <v>39689</v>
      </c>
      <c r="DD472" s="2">
        <v>39721</v>
      </c>
      <c r="DE472" s="2">
        <v>39752</v>
      </c>
      <c r="DF472" s="2">
        <v>39780</v>
      </c>
      <c r="DG472" s="2">
        <v>39813</v>
      </c>
      <c r="DH472" s="2">
        <v>39843</v>
      </c>
      <c r="DI472" s="2">
        <v>39871</v>
      </c>
      <c r="DJ472" s="2">
        <v>39903</v>
      </c>
      <c r="DK472" s="2">
        <v>39933</v>
      </c>
      <c r="DL472" s="2">
        <v>39962</v>
      </c>
      <c r="DM472" s="2">
        <v>39994</v>
      </c>
      <c r="DN472" s="2">
        <v>40025</v>
      </c>
      <c r="DO472" s="2">
        <v>40056</v>
      </c>
      <c r="DP472" s="2">
        <v>40086</v>
      </c>
      <c r="DQ472" s="2">
        <v>40116</v>
      </c>
      <c r="DR472" s="2">
        <v>40147</v>
      </c>
      <c r="DS472" s="2">
        <v>40178</v>
      </c>
      <c r="DT472" s="2">
        <v>40207</v>
      </c>
      <c r="DU472" s="2">
        <v>40235</v>
      </c>
      <c r="DV472" s="2">
        <v>40268</v>
      </c>
      <c r="DW472" s="2">
        <v>40298</v>
      </c>
      <c r="DX472" s="2">
        <v>40329</v>
      </c>
      <c r="DY472" s="2">
        <v>40359</v>
      </c>
      <c r="DZ472" s="2">
        <v>40389</v>
      </c>
      <c r="EA472" s="2">
        <v>40421</v>
      </c>
      <c r="EB472" s="2">
        <v>40451</v>
      </c>
      <c r="EC472" s="2">
        <v>40480</v>
      </c>
      <c r="ED472" s="2">
        <v>40512</v>
      </c>
      <c r="EE472" s="2">
        <v>40543</v>
      </c>
      <c r="EF472" s="2">
        <v>40574</v>
      </c>
      <c r="EG472" s="2">
        <v>40602</v>
      </c>
      <c r="EH472" s="2">
        <v>40633</v>
      </c>
      <c r="EI472" s="2">
        <v>40662</v>
      </c>
      <c r="EJ472" s="2">
        <v>40694</v>
      </c>
      <c r="EK472" s="2">
        <v>40724</v>
      </c>
      <c r="EL472" s="2">
        <v>40753</v>
      </c>
      <c r="EM472" s="2">
        <v>40786</v>
      </c>
      <c r="EN472" s="2">
        <v>40816</v>
      </c>
      <c r="EO472" s="2">
        <v>40847</v>
      </c>
      <c r="EP472" s="2">
        <v>40877</v>
      </c>
      <c r="EQ472" s="2">
        <v>40907</v>
      </c>
      <c r="ER472" s="2">
        <v>40939</v>
      </c>
      <c r="ES472" s="2">
        <v>40968</v>
      </c>
      <c r="ET472" s="2">
        <v>40998</v>
      </c>
      <c r="EU472" s="2">
        <v>41029</v>
      </c>
      <c r="EV472" s="2">
        <v>41060</v>
      </c>
      <c r="EW472" s="2">
        <v>41089</v>
      </c>
      <c r="EX472" s="2">
        <v>41121</v>
      </c>
      <c r="EY472" s="2">
        <v>41152</v>
      </c>
      <c r="EZ472" s="2">
        <v>41180</v>
      </c>
      <c r="FA472" s="2">
        <v>41213</v>
      </c>
      <c r="FB472" s="2">
        <v>41243</v>
      </c>
      <c r="FC472" s="2">
        <v>41274</v>
      </c>
      <c r="FD472" s="2">
        <v>41305</v>
      </c>
      <c r="FE472" s="2">
        <v>41333</v>
      </c>
      <c r="FF472" s="2">
        <v>41362</v>
      </c>
      <c r="FG472" s="2">
        <v>41394</v>
      </c>
      <c r="FH472" s="2">
        <v>41425</v>
      </c>
      <c r="FI472" s="2">
        <v>41453</v>
      </c>
      <c r="FJ472" s="2">
        <v>41486</v>
      </c>
      <c r="FK472" s="2">
        <v>41516</v>
      </c>
      <c r="FL472" s="2">
        <v>41547</v>
      </c>
      <c r="FM472" s="2">
        <v>41578</v>
      </c>
      <c r="FN472" s="2">
        <v>41607</v>
      </c>
      <c r="FO472" s="2">
        <v>41639</v>
      </c>
      <c r="FP472" s="2">
        <v>41670</v>
      </c>
      <c r="FQ472" s="2">
        <v>41698</v>
      </c>
      <c r="FR472" s="2">
        <v>41729</v>
      </c>
      <c r="FS472" s="2">
        <v>41759</v>
      </c>
      <c r="FT472" s="2">
        <v>41789</v>
      </c>
      <c r="FU472" s="2">
        <v>41820</v>
      </c>
      <c r="FV472" s="2">
        <v>41851</v>
      </c>
      <c r="FW472" s="2">
        <v>41880</v>
      </c>
      <c r="FX472" s="2">
        <v>41912</v>
      </c>
      <c r="FY472" s="2">
        <v>41943</v>
      </c>
      <c r="FZ472" s="2">
        <v>41971</v>
      </c>
      <c r="GA472" s="2">
        <v>42004</v>
      </c>
      <c r="GB472" s="2">
        <v>42034</v>
      </c>
      <c r="GC472" s="2">
        <v>42062</v>
      </c>
      <c r="GD472" s="2">
        <v>42094</v>
      </c>
      <c r="GE472" s="2">
        <v>42124</v>
      </c>
      <c r="GF472" s="2">
        <v>42153</v>
      </c>
      <c r="GG472" s="2">
        <v>42185</v>
      </c>
      <c r="GH472" s="2">
        <v>42216</v>
      </c>
      <c r="GI472" s="2">
        <v>42247</v>
      </c>
      <c r="GJ472" s="2">
        <v>42277</v>
      </c>
      <c r="GK472" s="2">
        <v>42307</v>
      </c>
      <c r="GL472" s="2">
        <v>42338</v>
      </c>
      <c r="GM472" s="2">
        <v>42369</v>
      </c>
      <c r="GN472" s="2">
        <v>42398</v>
      </c>
      <c r="GO472" s="2">
        <v>42429</v>
      </c>
      <c r="GP472" s="2">
        <v>42460</v>
      </c>
      <c r="GQ472" s="2">
        <v>42489</v>
      </c>
      <c r="GR472" s="2">
        <v>42521</v>
      </c>
      <c r="GS472" s="2">
        <v>42551</v>
      </c>
      <c r="GT472" s="2">
        <v>42580</v>
      </c>
      <c r="GU472" s="2">
        <v>42613</v>
      </c>
      <c r="GV472" s="2">
        <v>42643</v>
      </c>
      <c r="GW472" s="2">
        <v>42674</v>
      </c>
      <c r="GX472" s="2">
        <v>42704</v>
      </c>
      <c r="GY472" s="2">
        <v>42734</v>
      </c>
      <c r="GZ472" s="2">
        <v>42766</v>
      </c>
      <c r="HA472" s="2">
        <v>42794</v>
      </c>
      <c r="HB472" s="2">
        <v>42825</v>
      </c>
      <c r="HC472" s="2">
        <v>42853</v>
      </c>
      <c r="HD472" s="2">
        <v>42886</v>
      </c>
      <c r="HE472" s="2">
        <v>42916</v>
      </c>
      <c r="HF472" s="2">
        <v>42947</v>
      </c>
      <c r="HG472" s="2">
        <v>42978</v>
      </c>
      <c r="HH472" s="2">
        <v>43007</v>
      </c>
      <c r="HI472" s="2">
        <v>43039</v>
      </c>
      <c r="HJ472" s="2">
        <v>43069</v>
      </c>
      <c r="HK472" s="2">
        <v>43098</v>
      </c>
      <c r="HL472" s="2">
        <v>43131</v>
      </c>
      <c r="HM472" s="2">
        <v>43159</v>
      </c>
      <c r="HN472" s="2">
        <v>43189</v>
      </c>
      <c r="HO472" s="2">
        <v>43220</v>
      </c>
      <c r="HP472" s="2">
        <v>43251</v>
      </c>
      <c r="HQ472" s="2">
        <v>43280</v>
      </c>
      <c r="HR472" s="2">
        <v>43312</v>
      </c>
      <c r="HS472" s="2">
        <v>43343</v>
      </c>
      <c r="HT472" s="2">
        <v>43371</v>
      </c>
      <c r="HU472" s="2">
        <v>43404</v>
      </c>
      <c r="HV472" s="2">
        <v>43434</v>
      </c>
      <c r="HW472" s="2">
        <v>43465</v>
      </c>
      <c r="HX472" s="2">
        <v>43496</v>
      </c>
      <c r="HY472" s="2">
        <v>43524</v>
      </c>
      <c r="HZ472" s="2">
        <v>43553</v>
      </c>
      <c r="IA472" s="2">
        <v>43585</v>
      </c>
      <c r="IB472" s="2">
        <v>43616</v>
      </c>
      <c r="IC472" s="2">
        <v>43644</v>
      </c>
      <c r="ID472" s="2">
        <v>43677</v>
      </c>
      <c r="IE472" s="2">
        <v>43707</v>
      </c>
      <c r="IF472" s="2">
        <v>43738</v>
      </c>
      <c r="IG472" s="2">
        <v>43769</v>
      </c>
      <c r="IH472" s="2">
        <v>43798</v>
      </c>
      <c r="II472" s="2">
        <v>43830</v>
      </c>
      <c r="IJ472" s="2">
        <v>43861</v>
      </c>
      <c r="IK472" s="2">
        <v>43889</v>
      </c>
      <c r="IL472" s="2">
        <v>43921</v>
      </c>
      <c r="IM472" s="2">
        <v>43951</v>
      </c>
      <c r="IN472" s="2">
        <v>43980</v>
      </c>
      <c r="IO472" s="2">
        <v>44012</v>
      </c>
      <c r="IP472" s="2">
        <v>44043</v>
      </c>
      <c r="IQ472" s="2">
        <v>44074</v>
      </c>
      <c r="IR472" s="2">
        <v>44104</v>
      </c>
      <c r="IS472" s="2">
        <v>44134</v>
      </c>
      <c r="IT472" s="2">
        <v>44165</v>
      </c>
      <c r="IU472" s="2">
        <v>44196</v>
      </c>
      <c r="IV472" s="2">
        <v>44225</v>
      </c>
      <c r="IW472" s="2">
        <v>44253</v>
      </c>
      <c r="IX472" s="2">
        <v>44286</v>
      </c>
      <c r="IY472" s="2">
        <v>44316</v>
      </c>
      <c r="IZ472" s="2">
        <v>44347</v>
      </c>
      <c r="JA472" s="2">
        <v>44377</v>
      </c>
      <c r="JB472" s="2">
        <v>44407</v>
      </c>
      <c r="JC472" s="2">
        <v>44439</v>
      </c>
      <c r="JD472" s="2">
        <v>44469</v>
      </c>
      <c r="JE472" s="2">
        <v>44498</v>
      </c>
      <c r="JF472" s="2">
        <v>44530</v>
      </c>
      <c r="JG472" s="2">
        <v>44561</v>
      </c>
      <c r="JH472" s="2">
        <v>44592</v>
      </c>
      <c r="JI472" s="2">
        <v>44620</v>
      </c>
      <c r="JJ472" s="2">
        <v>44651</v>
      </c>
      <c r="JK472" s="2">
        <v>44680</v>
      </c>
      <c r="JL472" s="2">
        <v>44712</v>
      </c>
      <c r="JM472" s="2">
        <v>44742</v>
      </c>
      <c r="JN472" s="2">
        <v>44771</v>
      </c>
      <c r="JO472" s="2">
        <v>44804</v>
      </c>
      <c r="JP472" s="2">
        <v>44834</v>
      </c>
      <c r="JQ472" s="2">
        <v>44865</v>
      </c>
    </row>
    <row r="473" spans="1:277" x14ac:dyDescent="0.25">
      <c r="A473" s="4"/>
      <c r="D473" s="3">
        <v>60408300</v>
      </c>
      <c r="E473">
        <v>55771700</v>
      </c>
      <c r="F473">
        <v>83670800</v>
      </c>
      <c r="G473">
        <v>77428700</v>
      </c>
      <c r="H473">
        <v>58257800</v>
      </c>
      <c r="I473">
        <v>57029100</v>
      </c>
      <c r="J473">
        <v>49383400</v>
      </c>
      <c r="K473">
        <v>132173200</v>
      </c>
      <c r="L473">
        <v>129673100</v>
      </c>
      <c r="M473">
        <v>82004500</v>
      </c>
      <c r="N473">
        <v>73977000</v>
      </c>
      <c r="O473">
        <v>90781400</v>
      </c>
      <c r="P473">
        <v>104436100</v>
      </c>
      <c r="Q473">
        <v>74388500</v>
      </c>
      <c r="R473">
        <v>110499300</v>
      </c>
      <c r="S473">
        <v>91971000</v>
      </c>
      <c r="T473">
        <v>114592600</v>
      </c>
      <c r="U473">
        <v>93195300</v>
      </c>
      <c r="V473">
        <v>68581400</v>
      </c>
      <c r="W473">
        <v>98634800</v>
      </c>
      <c r="X473">
        <v>97598700</v>
      </c>
      <c r="Y473">
        <v>99119000</v>
      </c>
      <c r="Z473">
        <v>85432700</v>
      </c>
      <c r="AA473">
        <v>106254500</v>
      </c>
      <c r="AB473">
        <v>259121600</v>
      </c>
      <c r="AC473">
        <v>130542100</v>
      </c>
      <c r="AD473">
        <v>150415500</v>
      </c>
      <c r="AE473">
        <v>119693700</v>
      </c>
      <c r="AF473">
        <v>133567100</v>
      </c>
      <c r="AG473">
        <v>120179200</v>
      </c>
      <c r="AH473">
        <v>177146000</v>
      </c>
      <c r="AI473">
        <v>150661700</v>
      </c>
      <c r="AJ473">
        <v>174337700</v>
      </c>
      <c r="AK473">
        <v>284250500</v>
      </c>
      <c r="AL473">
        <v>163692900</v>
      </c>
      <c r="AM473">
        <v>133023800</v>
      </c>
      <c r="AN473">
        <v>130689200</v>
      </c>
      <c r="AO473">
        <v>103468500</v>
      </c>
      <c r="AP473">
        <v>222548300</v>
      </c>
      <c r="AQ473">
        <v>224122200</v>
      </c>
      <c r="AR473">
        <v>145646600</v>
      </c>
      <c r="AS473">
        <v>164081800</v>
      </c>
      <c r="AT473">
        <v>144754600</v>
      </c>
      <c r="AU473">
        <v>111218900</v>
      </c>
      <c r="AV473">
        <v>127262200</v>
      </c>
      <c r="AW473">
        <v>163105100</v>
      </c>
      <c r="AX473">
        <v>144708500</v>
      </c>
      <c r="AY473">
        <v>185441100</v>
      </c>
      <c r="AZ473">
        <v>164569000</v>
      </c>
      <c r="BA473">
        <v>144055500</v>
      </c>
      <c r="BB473">
        <v>143098400</v>
      </c>
      <c r="BC473">
        <v>189891200</v>
      </c>
      <c r="BD473">
        <v>169977100</v>
      </c>
      <c r="BE473">
        <v>155147100</v>
      </c>
      <c r="BF473">
        <v>143204800</v>
      </c>
      <c r="BG473">
        <v>112656000</v>
      </c>
      <c r="BH473">
        <v>112161400</v>
      </c>
      <c r="BI473">
        <v>155593400</v>
      </c>
      <c r="BJ473">
        <v>106823800</v>
      </c>
      <c r="BK473">
        <v>110213300</v>
      </c>
      <c r="BL473">
        <v>140747100</v>
      </c>
      <c r="BM473">
        <v>113018400</v>
      </c>
      <c r="BN473">
        <v>181730300</v>
      </c>
      <c r="BO473">
        <v>223780000</v>
      </c>
      <c r="BP473">
        <v>231070300</v>
      </c>
      <c r="BQ473">
        <v>214961900</v>
      </c>
      <c r="BR473">
        <v>133931100</v>
      </c>
      <c r="BS473">
        <v>143706800</v>
      </c>
      <c r="BT473">
        <v>156055900</v>
      </c>
      <c r="BU473">
        <v>258174200</v>
      </c>
      <c r="BV473">
        <v>215715300</v>
      </c>
      <c r="BW473">
        <v>189597700</v>
      </c>
      <c r="BX473">
        <v>339307100</v>
      </c>
      <c r="BY473">
        <v>169911300</v>
      </c>
      <c r="BZ473">
        <v>253002900</v>
      </c>
      <c r="CA473">
        <v>308886300</v>
      </c>
      <c r="CB473">
        <v>262745600</v>
      </c>
      <c r="CC473">
        <v>272038700</v>
      </c>
      <c r="CD473">
        <v>220833900</v>
      </c>
      <c r="CE473">
        <v>355172700</v>
      </c>
      <c r="CF473">
        <v>338783600</v>
      </c>
      <c r="CG473">
        <v>225492100</v>
      </c>
      <c r="CH473">
        <v>174932900</v>
      </c>
      <c r="CI473">
        <v>656488000</v>
      </c>
      <c r="CJ473">
        <v>398117700</v>
      </c>
      <c r="CK473">
        <v>266853800</v>
      </c>
      <c r="CL473">
        <v>349586300</v>
      </c>
      <c r="CM473">
        <v>241363000</v>
      </c>
      <c r="CN473">
        <v>243581900</v>
      </c>
      <c r="CO473">
        <v>287398500</v>
      </c>
      <c r="CP473">
        <v>412379800</v>
      </c>
      <c r="CQ473">
        <v>324533900</v>
      </c>
      <c r="CR473">
        <v>262900800</v>
      </c>
      <c r="CS473">
        <v>304091100</v>
      </c>
      <c r="CT473">
        <v>305555200</v>
      </c>
      <c r="CU473">
        <v>255818300</v>
      </c>
      <c r="CV473">
        <v>334580800</v>
      </c>
      <c r="CW473">
        <v>239799200</v>
      </c>
      <c r="CX473">
        <v>353051100</v>
      </c>
      <c r="CY473">
        <v>438408600</v>
      </c>
      <c r="CZ473">
        <v>257358700</v>
      </c>
      <c r="DA473">
        <v>273301600</v>
      </c>
      <c r="DB473">
        <v>275974700</v>
      </c>
      <c r="DC473">
        <v>210622900</v>
      </c>
      <c r="DD473">
        <v>285440200</v>
      </c>
      <c r="DE473">
        <v>278095100</v>
      </c>
      <c r="DF473">
        <v>242516900</v>
      </c>
      <c r="DG473">
        <v>344916000</v>
      </c>
      <c r="DH473">
        <v>184731500</v>
      </c>
      <c r="DI473">
        <v>115052700</v>
      </c>
      <c r="DJ473">
        <v>164532400</v>
      </c>
      <c r="DK473">
        <v>448991000</v>
      </c>
      <c r="DL473">
        <v>451500600</v>
      </c>
      <c r="DM473">
        <v>305920000</v>
      </c>
      <c r="DN473">
        <v>282786400</v>
      </c>
      <c r="DO473">
        <v>237000400</v>
      </c>
      <c r="DP473">
        <v>242953400</v>
      </c>
      <c r="DQ473">
        <v>251065900</v>
      </c>
      <c r="DR473">
        <v>339856300</v>
      </c>
      <c r="DS473">
        <v>224402700</v>
      </c>
      <c r="DT473">
        <v>333687100</v>
      </c>
      <c r="DU473">
        <v>238876600</v>
      </c>
      <c r="DV473">
        <v>413496800</v>
      </c>
      <c r="DW473">
        <v>335162800</v>
      </c>
      <c r="DX473">
        <v>379872200</v>
      </c>
      <c r="DY473">
        <v>291833700</v>
      </c>
      <c r="DZ473">
        <v>246810700</v>
      </c>
      <c r="EA473">
        <v>196903000</v>
      </c>
      <c r="EB473">
        <v>173129815</v>
      </c>
      <c r="EC473">
        <v>215398615</v>
      </c>
      <c r="ED473">
        <v>367608481</v>
      </c>
      <c r="EE473">
        <v>180850025</v>
      </c>
      <c r="EF473">
        <v>283153413</v>
      </c>
      <c r="EG473">
        <v>224501065</v>
      </c>
      <c r="EH473">
        <v>240853966</v>
      </c>
      <c r="EI473">
        <v>185349578</v>
      </c>
      <c r="EJ473">
        <v>171673052</v>
      </c>
      <c r="EK473">
        <v>241146692</v>
      </c>
      <c r="EL473">
        <v>174320286</v>
      </c>
      <c r="EM473">
        <v>313212483</v>
      </c>
      <c r="EN473">
        <v>162946227</v>
      </c>
      <c r="EO473">
        <v>187588052</v>
      </c>
      <c r="EP473">
        <v>143962920</v>
      </c>
      <c r="EQ473">
        <v>144781924</v>
      </c>
      <c r="ER473">
        <v>166988843</v>
      </c>
      <c r="ES473">
        <v>125722845</v>
      </c>
      <c r="ET473">
        <v>150794221</v>
      </c>
      <c r="EU473">
        <v>145655051</v>
      </c>
      <c r="EV473">
        <v>159588176</v>
      </c>
      <c r="EW473">
        <v>147919464</v>
      </c>
      <c r="EX473">
        <v>127089119</v>
      </c>
      <c r="EY473">
        <v>116523030</v>
      </c>
      <c r="EZ473">
        <v>115944394</v>
      </c>
      <c r="FA473">
        <v>139584615</v>
      </c>
      <c r="FB473">
        <v>147769042</v>
      </c>
      <c r="FC473">
        <v>263596973</v>
      </c>
      <c r="FD473">
        <v>200233928</v>
      </c>
      <c r="FE473">
        <v>100641376</v>
      </c>
      <c r="FF473">
        <v>118031496</v>
      </c>
      <c r="FG473">
        <v>128448077</v>
      </c>
      <c r="FH473">
        <v>153867023</v>
      </c>
      <c r="FI473">
        <v>141963160</v>
      </c>
      <c r="FJ473">
        <v>143279274</v>
      </c>
      <c r="FK473">
        <v>122727757</v>
      </c>
      <c r="FL473">
        <v>140306054</v>
      </c>
      <c r="FM473">
        <v>160519149</v>
      </c>
      <c r="FN473">
        <v>139247624</v>
      </c>
      <c r="FO473">
        <v>182401273</v>
      </c>
      <c r="FP473">
        <v>186300253</v>
      </c>
      <c r="FQ473">
        <v>125231995</v>
      </c>
      <c r="FR473">
        <v>126054486</v>
      </c>
      <c r="FS473">
        <v>133527519</v>
      </c>
      <c r="FT473">
        <v>106601790</v>
      </c>
      <c r="FU473">
        <v>115962331</v>
      </c>
      <c r="FV473">
        <v>116052745</v>
      </c>
      <c r="FW473">
        <v>89132781</v>
      </c>
      <c r="FX473">
        <v>133349533</v>
      </c>
      <c r="FY473">
        <v>170354096</v>
      </c>
      <c r="FZ473">
        <v>120405589</v>
      </c>
      <c r="GA473">
        <v>137387274</v>
      </c>
      <c r="GB473">
        <v>129842337</v>
      </c>
      <c r="GC473">
        <v>121549858</v>
      </c>
      <c r="GD473">
        <v>146307052</v>
      </c>
      <c r="GE473">
        <v>140159429</v>
      </c>
      <c r="GF473">
        <v>116976981</v>
      </c>
      <c r="GG473">
        <v>166722572</v>
      </c>
      <c r="GH473">
        <v>158867838</v>
      </c>
      <c r="GI473">
        <v>157022929</v>
      </c>
      <c r="GJ473">
        <v>223665858</v>
      </c>
      <c r="GK473">
        <v>179540891</v>
      </c>
      <c r="GL473">
        <v>119048273</v>
      </c>
      <c r="GM473">
        <v>161912247</v>
      </c>
      <c r="GN473">
        <v>274652647</v>
      </c>
      <c r="GO473">
        <v>215817118</v>
      </c>
      <c r="GP473">
        <v>200137940</v>
      </c>
      <c r="GQ473">
        <v>200170958</v>
      </c>
      <c r="GR473">
        <v>148990333</v>
      </c>
      <c r="GS473">
        <v>199616524</v>
      </c>
      <c r="GT473">
        <v>183300323</v>
      </c>
      <c r="GU473">
        <v>161789792</v>
      </c>
      <c r="GV473">
        <v>182801323</v>
      </c>
      <c r="GW473">
        <v>163233483</v>
      </c>
      <c r="GX473">
        <v>174420227</v>
      </c>
      <c r="GY473">
        <v>171627660</v>
      </c>
      <c r="GZ473">
        <v>220792772</v>
      </c>
      <c r="HA473">
        <v>147250178</v>
      </c>
      <c r="HB473">
        <v>223031158</v>
      </c>
      <c r="HC473">
        <v>184371210</v>
      </c>
      <c r="HD473">
        <v>220812967</v>
      </c>
      <c r="HE473">
        <v>227734061</v>
      </c>
      <c r="HF473">
        <v>181753558</v>
      </c>
      <c r="HG473">
        <v>220738538</v>
      </c>
      <c r="HH473">
        <v>183696102</v>
      </c>
      <c r="HI473">
        <v>228775279</v>
      </c>
      <c r="HJ473">
        <v>189121305</v>
      </c>
      <c r="HK473">
        <v>184761620</v>
      </c>
      <c r="HL473">
        <v>315256145</v>
      </c>
      <c r="HM473">
        <v>260290659</v>
      </c>
      <c r="HN473">
        <v>310648494</v>
      </c>
      <c r="HO473">
        <v>257682462</v>
      </c>
      <c r="HP473">
        <v>206568193</v>
      </c>
      <c r="HQ473">
        <v>230943005</v>
      </c>
      <c r="HR473">
        <v>238034811</v>
      </c>
      <c r="HS473">
        <v>236441633</v>
      </c>
      <c r="HT473">
        <v>244020147</v>
      </c>
      <c r="HU473">
        <v>341291318</v>
      </c>
      <c r="HV473">
        <v>236669403</v>
      </c>
      <c r="HW473">
        <v>285422421</v>
      </c>
      <c r="HX473">
        <v>272705756</v>
      </c>
      <c r="HY473">
        <v>187963110</v>
      </c>
      <c r="HZ473">
        <v>297258322</v>
      </c>
      <c r="IA473">
        <v>244446930</v>
      </c>
      <c r="IB473">
        <v>194514625</v>
      </c>
      <c r="IC473">
        <v>166422720</v>
      </c>
      <c r="ID473">
        <v>248866751</v>
      </c>
      <c r="IE473">
        <v>198308286</v>
      </c>
      <c r="IF473">
        <v>175633998</v>
      </c>
      <c r="IG473">
        <v>235723578</v>
      </c>
      <c r="IH473">
        <v>156308089</v>
      </c>
      <c r="II473">
        <v>189154743</v>
      </c>
      <c r="IJ473">
        <v>296980899</v>
      </c>
      <c r="IK473">
        <v>341824845</v>
      </c>
      <c r="IL473">
        <v>538157945</v>
      </c>
      <c r="IM473">
        <v>354432219</v>
      </c>
      <c r="IN473">
        <v>329912763</v>
      </c>
      <c r="IO473">
        <v>438184819</v>
      </c>
      <c r="IP473">
        <v>335020225</v>
      </c>
      <c r="IQ473">
        <v>226461066</v>
      </c>
      <c r="IR473">
        <v>305569834</v>
      </c>
      <c r="IS473">
        <v>269765889</v>
      </c>
      <c r="IT473">
        <v>278280361</v>
      </c>
      <c r="IU473">
        <v>256140261</v>
      </c>
      <c r="IV473">
        <v>334729665</v>
      </c>
      <c r="IW473">
        <v>252242540</v>
      </c>
      <c r="IX473">
        <v>332576725</v>
      </c>
      <c r="IY473">
        <v>249464831</v>
      </c>
      <c r="IZ473">
        <v>340433171</v>
      </c>
      <c r="JA473">
        <v>339352014</v>
      </c>
      <c r="JB473">
        <v>221146867</v>
      </c>
      <c r="JC473">
        <v>198948700</v>
      </c>
      <c r="JD473">
        <v>226514355</v>
      </c>
      <c r="JE473">
        <v>233186468</v>
      </c>
      <c r="JF473">
        <v>317470358</v>
      </c>
      <c r="JG473">
        <v>280369861</v>
      </c>
      <c r="JH473">
        <v>392631515</v>
      </c>
      <c r="JI473">
        <v>302957015</v>
      </c>
      <c r="JJ473">
        <v>303684054</v>
      </c>
      <c r="JK473">
        <v>240150401</v>
      </c>
      <c r="JL473">
        <v>248066556</v>
      </c>
      <c r="JM473">
        <v>212096317</v>
      </c>
      <c r="JN473">
        <v>196627514</v>
      </c>
      <c r="JO473">
        <v>213594036</v>
      </c>
      <c r="JP473">
        <v>256879164</v>
      </c>
      <c r="JQ473">
        <v>240507604</v>
      </c>
    </row>
    <row r="474" spans="1:277" x14ac:dyDescent="0.25">
      <c r="A474" s="1" t="s">
        <v>238</v>
      </c>
      <c r="B474" t="s">
        <v>1157</v>
      </c>
      <c r="C474" t="s">
        <v>1187</v>
      </c>
      <c r="D474" s="2">
        <f>_xll.BDH(A474, "volume", B474, C474, "Direction", "H", "Period", "M","cols=51;rows=2")</f>
        <v>36556</v>
      </c>
      <c r="E474" s="2">
        <v>36585</v>
      </c>
      <c r="F474" s="2">
        <v>36616</v>
      </c>
      <c r="G474" s="2">
        <v>36644</v>
      </c>
      <c r="H474" s="2">
        <v>36677</v>
      </c>
      <c r="I474" s="2">
        <v>36707</v>
      </c>
      <c r="J474" s="2">
        <v>36738</v>
      </c>
      <c r="K474" s="2">
        <v>36769</v>
      </c>
      <c r="L474" s="2">
        <v>36798</v>
      </c>
      <c r="M474" s="2">
        <v>36830</v>
      </c>
      <c r="N474" s="2">
        <v>36860</v>
      </c>
      <c r="O474" s="2">
        <v>36889</v>
      </c>
      <c r="P474" s="2">
        <v>36922</v>
      </c>
      <c r="Q474" s="2">
        <v>36950</v>
      </c>
      <c r="R474" s="2">
        <v>36980</v>
      </c>
      <c r="S474" s="2">
        <v>37011</v>
      </c>
      <c r="T474" s="2">
        <v>37042</v>
      </c>
      <c r="U474" s="2">
        <v>37071</v>
      </c>
      <c r="V474" s="2">
        <v>37103</v>
      </c>
      <c r="W474" s="2">
        <v>37134</v>
      </c>
      <c r="X474" s="2">
        <v>37162</v>
      </c>
      <c r="Y474" s="2">
        <v>37195</v>
      </c>
      <c r="Z474" s="2">
        <v>37225</v>
      </c>
      <c r="AA474" s="2">
        <v>37256</v>
      </c>
      <c r="AB474" s="2">
        <v>37287</v>
      </c>
      <c r="AC474" s="2">
        <v>37315</v>
      </c>
      <c r="AD474" s="2">
        <v>37344</v>
      </c>
      <c r="AE474" s="2">
        <v>37376</v>
      </c>
      <c r="AF474" s="2">
        <v>37407</v>
      </c>
      <c r="AG474" s="2">
        <v>37435</v>
      </c>
      <c r="AH474" s="2">
        <v>37468</v>
      </c>
      <c r="AI474" s="2">
        <v>37498</v>
      </c>
      <c r="AJ474" s="2">
        <v>37529</v>
      </c>
      <c r="AK474" s="2">
        <v>37560</v>
      </c>
      <c r="AL474" s="2">
        <v>37589</v>
      </c>
      <c r="AM474" s="2">
        <v>37621</v>
      </c>
      <c r="AN474" s="2">
        <v>37652</v>
      </c>
      <c r="AO474" s="2">
        <v>37680</v>
      </c>
      <c r="AP474" s="2">
        <v>37711</v>
      </c>
      <c r="AQ474" s="2">
        <v>37741</v>
      </c>
      <c r="AR474" s="2">
        <v>37771</v>
      </c>
      <c r="AS474" s="2">
        <v>37802</v>
      </c>
      <c r="AT474" s="2">
        <v>37833</v>
      </c>
      <c r="AU474" s="2">
        <v>37862</v>
      </c>
      <c r="AV474" s="2">
        <v>37894</v>
      </c>
      <c r="AW474" s="2">
        <v>37925</v>
      </c>
      <c r="AX474" s="2">
        <v>37953</v>
      </c>
      <c r="AY474" s="2">
        <v>37986</v>
      </c>
      <c r="AZ474" s="2">
        <v>38016</v>
      </c>
      <c r="BA474" s="2">
        <v>38044</v>
      </c>
      <c r="BB474" s="2">
        <v>38077</v>
      </c>
    </row>
    <row r="475" spans="1:277" x14ac:dyDescent="0.25">
      <c r="A475" s="4"/>
      <c r="D475" s="3">
        <v>56599400</v>
      </c>
      <c r="E475">
        <v>54162400</v>
      </c>
      <c r="F475">
        <v>78261300</v>
      </c>
      <c r="G475">
        <v>49342200</v>
      </c>
      <c r="H475">
        <v>42667000</v>
      </c>
      <c r="I475">
        <v>56935700</v>
      </c>
      <c r="J475">
        <v>31803600</v>
      </c>
      <c r="K475">
        <v>39723600</v>
      </c>
      <c r="L475">
        <v>45503500</v>
      </c>
      <c r="M475">
        <v>73879600</v>
      </c>
      <c r="N475">
        <v>49060000</v>
      </c>
      <c r="O475">
        <v>71417500</v>
      </c>
      <c r="P475">
        <v>106132500</v>
      </c>
      <c r="Q475">
        <v>67494500</v>
      </c>
      <c r="R475">
        <v>88750600</v>
      </c>
      <c r="S475">
        <v>60520600</v>
      </c>
      <c r="T475">
        <v>52657400</v>
      </c>
      <c r="U475">
        <v>48124500</v>
      </c>
      <c r="V475">
        <v>54864800</v>
      </c>
      <c r="W475">
        <v>48466700</v>
      </c>
      <c r="X475">
        <v>58554900</v>
      </c>
      <c r="Y475">
        <v>84719200</v>
      </c>
      <c r="Z475">
        <v>55438100</v>
      </c>
      <c r="AA475">
        <v>65933300</v>
      </c>
      <c r="AB475">
        <v>96553100</v>
      </c>
      <c r="AC475">
        <v>59625200</v>
      </c>
      <c r="AD475">
        <v>56531200</v>
      </c>
      <c r="AE475">
        <v>73601800</v>
      </c>
      <c r="AF475">
        <v>57229400</v>
      </c>
      <c r="AG475">
        <v>70766100</v>
      </c>
      <c r="AH475">
        <v>143702700</v>
      </c>
      <c r="AI475">
        <v>100915900</v>
      </c>
      <c r="AJ475">
        <v>73746000</v>
      </c>
      <c r="AK475">
        <v>88727200</v>
      </c>
      <c r="AL475">
        <v>65844900</v>
      </c>
      <c r="AM475">
        <v>60765800</v>
      </c>
      <c r="AN475">
        <v>79382500</v>
      </c>
      <c r="AO475">
        <v>48075000</v>
      </c>
      <c r="AP475">
        <v>71557500</v>
      </c>
      <c r="AQ475">
        <v>64279900</v>
      </c>
      <c r="AR475">
        <v>84154900</v>
      </c>
      <c r="AS475">
        <v>65292800</v>
      </c>
      <c r="AT475">
        <v>62302000</v>
      </c>
      <c r="AU475">
        <v>48567900</v>
      </c>
      <c r="AV475">
        <v>51418300</v>
      </c>
      <c r="AW475">
        <v>155014200</v>
      </c>
      <c r="AX475">
        <v>88212600</v>
      </c>
      <c r="AY475">
        <v>74962400</v>
      </c>
      <c r="AZ475">
        <v>81671800</v>
      </c>
      <c r="BA475">
        <v>53183700</v>
      </c>
      <c r="BB475">
        <v>80643600</v>
      </c>
    </row>
    <row r="476" spans="1:277" x14ac:dyDescent="0.25">
      <c r="A476" s="1" t="s">
        <v>239</v>
      </c>
      <c r="B476" t="s">
        <v>1157</v>
      </c>
      <c r="C476" t="s">
        <v>1199</v>
      </c>
      <c r="D476" s="2">
        <f>_xll.BDH(A476, "volume", B476, C476, "Direction", "H", "Period", "M","cols=274;rows=2")</f>
        <v>36556</v>
      </c>
      <c r="E476" s="2">
        <v>36585</v>
      </c>
      <c r="F476" s="2">
        <v>36616</v>
      </c>
      <c r="G476" s="2">
        <v>36644</v>
      </c>
      <c r="H476" s="2">
        <v>36677</v>
      </c>
      <c r="I476" s="2">
        <v>36707</v>
      </c>
      <c r="J476" s="2">
        <v>36738</v>
      </c>
      <c r="K476" s="2">
        <v>36769</v>
      </c>
      <c r="L476" s="2">
        <v>36798</v>
      </c>
      <c r="M476" s="2">
        <v>36830</v>
      </c>
      <c r="N476" s="2">
        <v>36860</v>
      </c>
      <c r="O476" s="2">
        <v>36889</v>
      </c>
      <c r="P476" s="2">
        <v>36922</v>
      </c>
      <c r="Q476" s="2">
        <v>36950</v>
      </c>
      <c r="R476" s="2">
        <v>36980</v>
      </c>
      <c r="S476" s="2">
        <v>37011</v>
      </c>
      <c r="T476" s="2">
        <v>37042</v>
      </c>
      <c r="U476" s="2">
        <v>37071</v>
      </c>
      <c r="V476" s="2">
        <v>37103</v>
      </c>
      <c r="W476" s="2">
        <v>37134</v>
      </c>
      <c r="X476" s="2">
        <v>37162</v>
      </c>
      <c r="Y476" s="2">
        <v>37195</v>
      </c>
      <c r="Z476" s="2">
        <v>37225</v>
      </c>
      <c r="AA476" s="2">
        <v>37256</v>
      </c>
      <c r="AB476" s="2">
        <v>37287</v>
      </c>
      <c r="AC476" s="2">
        <v>37315</v>
      </c>
      <c r="AD476" s="2">
        <v>37344</v>
      </c>
      <c r="AE476" s="2">
        <v>37376</v>
      </c>
      <c r="AF476" s="2">
        <v>37407</v>
      </c>
      <c r="AG476" s="2">
        <v>37435</v>
      </c>
      <c r="AH476" s="2">
        <v>37468</v>
      </c>
      <c r="AI476" s="2">
        <v>37498</v>
      </c>
      <c r="AJ476" s="2">
        <v>37529</v>
      </c>
      <c r="AK476" s="2">
        <v>37560</v>
      </c>
      <c r="AL476" s="2">
        <v>37589</v>
      </c>
      <c r="AM476" s="2">
        <v>37621</v>
      </c>
      <c r="AN476" s="2">
        <v>37652</v>
      </c>
      <c r="AO476" s="2">
        <v>37680</v>
      </c>
      <c r="AP476" s="2">
        <v>37711</v>
      </c>
      <c r="AQ476" s="2">
        <v>37741</v>
      </c>
      <c r="AR476" s="2">
        <v>37771</v>
      </c>
      <c r="AS476" s="2">
        <v>37802</v>
      </c>
      <c r="AT476" s="2">
        <v>37833</v>
      </c>
      <c r="AU476" s="2">
        <v>37862</v>
      </c>
      <c r="AV476" s="2">
        <v>37894</v>
      </c>
      <c r="AW476" s="2">
        <v>37925</v>
      </c>
      <c r="AX476" s="2">
        <v>37953</v>
      </c>
      <c r="AY476" s="2">
        <v>37986</v>
      </c>
      <c r="AZ476" s="2">
        <v>38016</v>
      </c>
      <c r="BA476" s="2">
        <v>38044</v>
      </c>
      <c r="BB476" s="2">
        <v>38077</v>
      </c>
      <c r="BC476" s="2">
        <v>38107</v>
      </c>
      <c r="BD476" s="2">
        <v>38138</v>
      </c>
      <c r="BE476" s="2">
        <v>38168</v>
      </c>
      <c r="BF476" s="2">
        <v>38198</v>
      </c>
      <c r="BG476" s="2">
        <v>38230</v>
      </c>
      <c r="BH476" s="2">
        <v>38260</v>
      </c>
      <c r="BI476" s="2">
        <v>38289</v>
      </c>
      <c r="BJ476" s="2">
        <v>38321</v>
      </c>
      <c r="BK476" s="2">
        <v>38352</v>
      </c>
      <c r="BL476" s="2">
        <v>38383</v>
      </c>
      <c r="BM476" s="2">
        <v>38411</v>
      </c>
      <c r="BN476" s="2">
        <v>38442</v>
      </c>
      <c r="BO476" s="2">
        <v>38471</v>
      </c>
      <c r="BP476" s="2">
        <v>38503</v>
      </c>
      <c r="BQ476" s="2">
        <v>38533</v>
      </c>
      <c r="BR476" s="2">
        <v>38562</v>
      </c>
      <c r="BS476" s="2">
        <v>38595</v>
      </c>
      <c r="BT476" s="2">
        <v>38625</v>
      </c>
      <c r="BU476" s="2">
        <v>38656</v>
      </c>
      <c r="BV476" s="2">
        <v>38686</v>
      </c>
      <c r="BW476" s="2">
        <v>38716</v>
      </c>
      <c r="BX476" s="2">
        <v>38748</v>
      </c>
      <c r="BY476" s="2">
        <v>38776</v>
      </c>
      <c r="BZ476" s="2">
        <v>38807</v>
      </c>
      <c r="CA476" s="2">
        <v>38835</v>
      </c>
      <c r="CB476" s="2">
        <v>38868</v>
      </c>
      <c r="CC476" s="2">
        <v>38898</v>
      </c>
      <c r="CD476" s="2">
        <v>38929</v>
      </c>
      <c r="CE476" s="2">
        <v>38960</v>
      </c>
      <c r="CF476" s="2">
        <v>38989</v>
      </c>
      <c r="CG476" s="2">
        <v>39021</v>
      </c>
      <c r="CH476" s="2">
        <v>39051</v>
      </c>
      <c r="CI476" s="2">
        <v>39080</v>
      </c>
      <c r="CJ476" s="2">
        <v>39113</v>
      </c>
      <c r="CK476" s="2">
        <v>39141</v>
      </c>
      <c r="CL476" s="2">
        <v>39171</v>
      </c>
      <c r="CM476" s="2">
        <v>39202</v>
      </c>
      <c r="CN476" s="2">
        <v>39233</v>
      </c>
      <c r="CO476" s="2">
        <v>39262</v>
      </c>
      <c r="CP476" s="2">
        <v>39294</v>
      </c>
      <c r="CQ476" s="2">
        <v>39325</v>
      </c>
      <c r="CR476" s="2">
        <v>39353</v>
      </c>
      <c r="CS476" s="2">
        <v>39386</v>
      </c>
      <c r="CT476" s="2">
        <v>39416</v>
      </c>
      <c r="CU476" s="2">
        <v>39447</v>
      </c>
      <c r="CV476" s="2">
        <v>39478</v>
      </c>
      <c r="CW476" s="2">
        <v>39507</v>
      </c>
      <c r="CX476" s="2">
        <v>39538</v>
      </c>
      <c r="CY476" s="2">
        <v>39568</v>
      </c>
      <c r="CZ476" s="2">
        <v>39598</v>
      </c>
      <c r="DA476" s="2">
        <v>39629</v>
      </c>
      <c r="DB476" s="2">
        <v>39660</v>
      </c>
      <c r="DC476" s="2">
        <v>39689</v>
      </c>
      <c r="DD476" s="2">
        <v>39721</v>
      </c>
      <c r="DE476" s="2">
        <v>39752</v>
      </c>
      <c r="DF476" s="2">
        <v>39780</v>
      </c>
      <c r="DG476" s="2">
        <v>39813</v>
      </c>
      <c r="DH476" s="2">
        <v>39843</v>
      </c>
      <c r="DI476" s="2">
        <v>39871</v>
      </c>
      <c r="DJ476" s="2">
        <v>39903</v>
      </c>
      <c r="DK476" s="2">
        <v>39933</v>
      </c>
      <c r="DL476" s="2">
        <v>39962</v>
      </c>
      <c r="DM476" s="2">
        <v>39994</v>
      </c>
      <c r="DN476" s="2">
        <v>40025</v>
      </c>
      <c r="DO476" s="2">
        <v>40056</v>
      </c>
      <c r="DP476" s="2">
        <v>40086</v>
      </c>
      <c r="DQ476" s="2">
        <v>40116</v>
      </c>
      <c r="DR476" s="2">
        <v>40147</v>
      </c>
      <c r="DS476" s="2">
        <v>40178</v>
      </c>
      <c r="DT476" s="2">
        <v>40207</v>
      </c>
      <c r="DU476" s="2">
        <v>40235</v>
      </c>
      <c r="DV476" s="2">
        <v>40268</v>
      </c>
      <c r="DW476" s="2">
        <v>40298</v>
      </c>
      <c r="DX476" s="2">
        <v>40329</v>
      </c>
      <c r="DY476" s="2">
        <v>40359</v>
      </c>
      <c r="DZ476" s="2">
        <v>40389</v>
      </c>
      <c r="EA476" s="2">
        <v>40421</v>
      </c>
      <c r="EB476" s="2">
        <v>40451</v>
      </c>
      <c r="EC476" s="2">
        <v>40480</v>
      </c>
      <c r="ED476" s="2">
        <v>40512</v>
      </c>
      <c r="EE476" s="2">
        <v>40543</v>
      </c>
      <c r="EF476" s="2">
        <v>40574</v>
      </c>
      <c r="EG476" s="2">
        <v>40602</v>
      </c>
      <c r="EH476" s="2">
        <v>40633</v>
      </c>
      <c r="EI476" s="2">
        <v>40662</v>
      </c>
      <c r="EJ476" s="2">
        <v>40694</v>
      </c>
      <c r="EK476" s="2">
        <v>40724</v>
      </c>
      <c r="EL476" s="2">
        <v>40753</v>
      </c>
      <c r="EM476" s="2">
        <v>40786</v>
      </c>
      <c r="EN476" s="2">
        <v>40816</v>
      </c>
      <c r="EO476" s="2">
        <v>40847</v>
      </c>
      <c r="EP476" s="2">
        <v>40877</v>
      </c>
      <c r="EQ476" s="2">
        <v>40907</v>
      </c>
      <c r="ER476" s="2">
        <v>40939</v>
      </c>
      <c r="ES476" s="2">
        <v>40968</v>
      </c>
      <c r="ET476" s="2">
        <v>40998</v>
      </c>
      <c r="EU476" s="2">
        <v>41029</v>
      </c>
      <c r="EV476" s="2">
        <v>41060</v>
      </c>
      <c r="EW476" s="2">
        <v>41089</v>
      </c>
      <c r="EX476" s="2">
        <v>41121</v>
      </c>
      <c r="EY476" s="2">
        <v>41152</v>
      </c>
      <c r="EZ476" s="2">
        <v>41180</v>
      </c>
      <c r="FA476" s="2">
        <v>41213</v>
      </c>
      <c r="FB476" s="2">
        <v>41243</v>
      </c>
      <c r="FC476" s="2">
        <v>41274</v>
      </c>
      <c r="FD476" s="2">
        <v>41305</v>
      </c>
      <c r="FE476" s="2">
        <v>41333</v>
      </c>
      <c r="FF476" s="2">
        <v>41362</v>
      </c>
      <c r="FG476" s="2">
        <v>41394</v>
      </c>
      <c r="FH476" s="2">
        <v>41425</v>
      </c>
      <c r="FI476" s="2">
        <v>41453</v>
      </c>
      <c r="FJ476" s="2">
        <v>41486</v>
      </c>
      <c r="FK476" s="2">
        <v>41516</v>
      </c>
      <c r="FL476" s="2">
        <v>41547</v>
      </c>
      <c r="FM476" s="2">
        <v>41578</v>
      </c>
      <c r="FN476" s="2">
        <v>41607</v>
      </c>
      <c r="FO476" s="2">
        <v>41639</v>
      </c>
      <c r="FP476" s="2">
        <v>41670</v>
      </c>
      <c r="FQ476" s="2">
        <v>41698</v>
      </c>
      <c r="FR476" s="2">
        <v>41729</v>
      </c>
      <c r="FS476" s="2">
        <v>41759</v>
      </c>
      <c r="FT476" s="2">
        <v>41789</v>
      </c>
      <c r="FU476" s="2">
        <v>41820</v>
      </c>
      <c r="FV476" s="2">
        <v>41851</v>
      </c>
      <c r="FW476" s="2">
        <v>41880</v>
      </c>
      <c r="FX476" s="2">
        <v>41912</v>
      </c>
      <c r="FY476" s="2">
        <v>41943</v>
      </c>
      <c r="FZ476" s="2">
        <v>41971</v>
      </c>
      <c r="GA476" s="2">
        <v>42004</v>
      </c>
      <c r="GB476" s="2">
        <v>42034</v>
      </c>
      <c r="GC476" s="2">
        <v>42062</v>
      </c>
      <c r="GD476" s="2">
        <v>42094</v>
      </c>
      <c r="GE476" s="2">
        <v>42124</v>
      </c>
      <c r="GF476" s="2">
        <v>42153</v>
      </c>
      <c r="GG476" s="2">
        <v>42185</v>
      </c>
      <c r="GH476" s="2">
        <v>42216</v>
      </c>
      <c r="GI476" s="2">
        <v>42247</v>
      </c>
      <c r="GJ476" s="2">
        <v>42277</v>
      </c>
      <c r="GK476" s="2">
        <v>42307</v>
      </c>
      <c r="GL476" s="2">
        <v>42338</v>
      </c>
      <c r="GM476" s="2">
        <v>42369</v>
      </c>
      <c r="GN476" s="2">
        <v>42398</v>
      </c>
      <c r="GO476" s="2">
        <v>42429</v>
      </c>
      <c r="GP476" s="2">
        <v>42460</v>
      </c>
      <c r="GQ476" s="2">
        <v>42489</v>
      </c>
      <c r="GR476" s="2">
        <v>42521</v>
      </c>
      <c r="GS476" s="2">
        <v>42551</v>
      </c>
      <c r="GT476" s="2">
        <v>42580</v>
      </c>
      <c r="GU476" s="2">
        <v>42613</v>
      </c>
      <c r="GV476" s="2">
        <v>42643</v>
      </c>
      <c r="GW476" s="2">
        <v>42674</v>
      </c>
      <c r="GX476" s="2">
        <v>42704</v>
      </c>
      <c r="GY476" s="2">
        <v>42734</v>
      </c>
      <c r="GZ476" s="2">
        <v>42766</v>
      </c>
      <c r="HA476" s="2">
        <v>42794</v>
      </c>
      <c r="HB476" s="2">
        <v>42825</v>
      </c>
      <c r="HC476" s="2">
        <v>42853</v>
      </c>
      <c r="HD476" s="2">
        <v>42886</v>
      </c>
      <c r="HE476" s="2">
        <v>42916</v>
      </c>
      <c r="HF476" s="2">
        <v>42947</v>
      </c>
      <c r="HG476" s="2">
        <v>42978</v>
      </c>
      <c r="HH476" s="2">
        <v>43007</v>
      </c>
      <c r="HI476" s="2">
        <v>43039</v>
      </c>
      <c r="HJ476" s="2">
        <v>43069</v>
      </c>
      <c r="HK476" s="2">
        <v>43098</v>
      </c>
      <c r="HL476" s="2">
        <v>43131</v>
      </c>
      <c r="HM476" s="2">
        <v>43159</v>
      </c>
      <c r="HN476" s="2">
        <v>43189</v>
      </c>
      <c r="HO476" s="2">
        <v>43220</v>
      </c>
      <c r="HP476" s="2">
        <v>43251</v>
      </c>
      <c r="HQ476" s="2">
        <v>43280</v>
      </c>
      <c r="HR476" s="2">
        <v>43312</v>
      </c>
      <c r="HS476" s="2">
        <v>43343</v>
      </c>
      <c r="HT476" s="2">
        <v>43371</v>
      </c>
      <c r="HU476" s="2">
        <v>43404</v>
      </c>
      <c r="HV476" s="2">
        <v>43434</v>
      </c>
      <c r="HW476" s="2">
        <v>43465</v>
      </c>
      <c r="HX476" s="2">
        <v>43496</v>
      </c>
      <c r="HY476" s="2">
        <v>43524</v>
      </c>
      <c r="HZ476" s="2">
        <v>43553</v>
      </c>
      <c r="IA476" s="2">
        <v>43585</v>
      </c>
      <c r="IB476" s="2">
        <v>43616</v>
      </c>
      <c r="IC476" s="2">
        <v>43644</v>
      </c>
      <c r="ID476" s="2">
        <v>43677</v>
      </c>
      <c r="IE476" s="2">
        <v>43707</v>
      </c>
      <c r="IF476" s="2">
        <v>43738</v>
      </c>
      <c r="IG476" s="2">
        <v>43769</v>
      </c>
      <c r="IH476" s="2">
        <v>43798</v>
      </c>
      <c r="II476" s="2">
        <v>43830</v>
      </c>
      <c r="IJ476" s="2">
        <v>43861</v>
      </c>
      <c r="IK476" s="2">
        <v>43889</v>
      </c>
      <c r="IL476" s="2">
        <v>43921</v>
      </c>
      <c r="IM476" s="2">
        <v>43951</v>
      </c>
      <c r="IN476" s="2">
        <v>43980</v>
      </c>
      <c r="IO476" s="2">
        <v>44012</v>
      </c>
      <c r="IP476" s="2">
        <v>44043</v>
      </c>
      <c r="IQ476" s="2">
        <v>44074</v>
      </c>
      <c r="IR476" s="2">
        <v>44104</v>
      </c>
      <c r="IS476" s="2">
        <v>44134</v>
      </c>
      <c r="IT476" s="2">
        <v>44165</v>
      </c>
      <c r="IU476" s="2">
        <v>44196</v>
      </c>
      <c r="IV476" s="2">
        <v>44225</v>
      </c>
      <c r="IW476" s="2">
        <v>44253</v>
      </c>
      <c r="IX476" s="2">
        <v>44286</v>
      </c>
      <c r="IY476" s="2">
        <v>44316</v>
      </c>
      <c r="IZ476" s="2">
        <v>44347</v>
      </c>
      <c r="JA476" s="2">
        <v>44377</v>
      </c>
      <c r="JB476" s="2">
        <v>44407</v>
      </c>
      <c r="JC476" s="2">
        <v>44439</v>
      </c>
      <c r="JD476" s="2">
        <v>44469</v>
      </c>
      <c r="JE476" s="2">
        <v>44498</v>
      </c>
      <c r="JF476" s="2">
        <v>44530</v>
      </c>
      <c r="JG476" s="2">
        <v>44561</v>
      </c>
      <c r="JH476" s="2">
        <v>44592</v>
      </c>
      <c r="JI476" s="2">
        <v>44620</v>
      </c>
      <c r="JJ476" s="2">
        <v>44651</v>
      </c>
      <c r="JK476" s="2">
        <v>44680</v>
      </c>
      <c r="JL476" s="2">
        <v>44712</v>
      </c>
      <c r="JM476" s="2">
        <v>44742</v>
      </c>
      <c r="JN476" s="2">
        <v>44771</v>
      </c>
      <c r="JO476" s="2">
        <v>44804</v>
      </c>
      <c r="JP476" s="2">
        <v>44834</v>
      </c>
      <c r="JQ476" s="2">
        <v>44865</v>
      </c>
    </row>
    <row r="477" spans="1:277" x14ac:dyDescent="0.25">
      <c r="A477" s="4"/>
      <c r="D477" s="3">
        <v>24017600</v>
      </c>
      <c r="E477">
        <v>21515200</v>
      </c>
      <c r="F477">
        <v>21075000</v>
      </c>
      <c r="G477">
        <v>17369400</v>
      </c>
      <c r="H477">
        <v>26600400</v>
      </c>
      <c r="I477">
        <v>28948200</v>
      </c>
      <c r="J477">
        <v>20835600</v>
      </c>
      <c r="K477">
        <v>12899600</v>
      </c>
      <c r="L477">
        <v>16713600</v>
      </c>
      <c r="M477">
        <v>16066400</v>
      </c>
      <c r="N477">
        <v>15456600</v>
      </c>
      <c r="O477">
        <v>18970200</v>
      </c>
      <c r="P477">
        <v>30462000</v>
      </c>
      <c r="Q477">
        <v>24155200</v>
      </c>
      <c r="R477">
        <v>26060200</v>
      </c>
      <c r="S477">
        <v>23820800</v>
      </c>
      <c r="T477">
        <v>34652800</v>
      </c>
      <c r="U477">
        <v>26173000</v>
      </c>
      <c r="V477">
        <v>41210800</v>
      </c>
      <c r="W477">
        <v>60465000</v>
      </c>
      <c r="X477">
        <v>28594000</v>
      </c>
      <c r="Y477">
        <v>31480200</v>
      </c>
      <c r="Z477">
        <v>27225200</v>
      </c>
      <c r="AA477">
        <v>29064800</v>
      </c>
      <c r="AB477">
        <v>30924800</v>
      </c>
      <c r="AC477">
        <v>40982600</v>
      </c>
      <c r="AD477">
        <v>42562400</v>
      </c>
      <c r="AE477">
        <v>41923200</v>
      </c>
      <c r="AF477">
        <v>42268400</v>
      </c>
      <c r="AG477">
        <v>51417800</v>
      </c>
      <c r="AH477">
        <v>54012200</v>
      </c>
      <c r="AI477">
        <v>36344000</v>
      </c>
      <c r="AJ477">
        <v>53029600</v>
      </c>
      <c r="AK477">
        <v>60488000</v>
      </c>
      <c r="AL477">
        <v>32502600</v>
      </c>
      <c r="AM477">
        <v>42746400</v>
      </c>
      <c r="AN477">
        <v>56300600</v>
      </c>
      <c r="AO477">
        <v>72953000</v>
      </c>
      <c r="AP477">
        <v>43546200</v>
      </c>
      <c r="AQ477">
        <v>47161800</v>
      </c>
      <c r="AR477">
        <v>56619000</v>
      </c>
      <c r="AS477">
        <v>67960600</v>
      </c>
      <c r="AT477">
        <v>54706400</v>
      </c>
      <c r="AU477">
        <v>60413800</v>
      </c>
      <c r="AV477">
        <v>60622000</v>
      </c>
      <c r="AW477">
        <v>90060800</v>
      </c>
      <c r="AX477">
        <v>63294400</v>
      </c>
      <c r="AY477">
        <v>97833200</v>
      </c>
      <c r="AZ477">
        <v>125630800</v>
      </c>
      <c r="BA477">
        <v>91419000</v>
      </c>
      <c r="BB477">
        <v>127635000</v>
      </c>
      <c r="BC477">
        <v>127312400</v>
      </c>
      <c r="BD477">
        <v>126618400</v>
      </c>
      <c r="BE477">
        <v>82888400</v>
      </c>
      <c r="BF477">
        <v>82930800</v>
      </c>
      <c r="BG477">
        <v>79739400</v>
      </c>
      <c r="BH477">
        <v>71681400</v>
      </c>
      <c r="BI477">
        <v>103624200</v>
      </c>
      <c r="BJ477">
        <v>76651000</v>
      </c>
      <c r="BK477">
        <v>65864000</v>
      </c>
      <c r="BL477">
        <v>78228200</v>
      </c>
      <c r="BM477">
        <v>87535400</v>
      </c>
      <c r="BN477">
        <v>90631600</v>
      </c>
      <c r="BO477">
        <v>96728200</v>
      </c>
      <c r="BP477">
        <v>81436600</v>
      </c>
      <c r="BQ477">
        <v>77628000</v>
      </c>
      <c r="BR477">
        <v>68942600</v>
      </c>
      <c r="BS477">
        <v>86954800</v>
      </c>
      <c r="BT477">
        <v>88627000</v>
      </c>
      <c r="BU477">
        <v>105943200</v>
      </c>
      <c r="BV477">
        <v>71666200</v>
      </c>
      <c r="BW477">
        <v>72721800</v>
      </c>
      <c r="BX477">
        <v>114293800</v>
      </c>
      <c r="BY477">
        <v>123824800</v>
      </c>
      <c r="BZ477">
        <v>119753600</v>
      </c>
      <c r="CA477">
        <v>129460000</v>
      </c>
      <c r="CB477">
        <v>181143000</v>
      </c>
      <c r="CC477">
        <v>188784000</v>
      </c>
      <c r="CD477">
        <v>127514800</v>
      </c>
      <c r="CE477">
        <v>92779200</v>
      </c>
      <c r="CF477">
        <v>106001000</v>
      </c>
      <c r="CG477">
        <v>117466800</v>
      </c>
      <c r="CH477">
        <v>176533800</v>
      </c>
      <c r="CI477">
        <v>119788200</v>
      </c>
      <c r="CJ477">
        <v>181367000</v>
      </c>
      <c r="CK477">
        <v>146610600</v>
      </c>
      <c r="CL477">
        <v>288716600</v>
      </c>
      <c r="CM477">
        <v>202567800</v>
      </c>
      <c r="CN477">
        <v>179932000</v>
      </c>
      <c r="CO477">
        <v>171180200</v>
      </c>
      <c r="CP477">
        <v>163918200</v>
      </c>
      <c r="CQ477">
        <v>194649600</v>
      </c>
      <c r="CR477">
        <v>140173600</v>
      </c>
      <c r="CS477">
        <v>149484000</v>
      </c>
      <c r="CT477">
        <v>191562400</v>
      </c>
      <c r="CU477">
        <v>119431000</v>
      </c>
      <c r="CV477">
        <v>201768800</v>
      </c>
      <c r="CW477">
        <v>143223200</v>
      </c>
      <c r="CX477">
        <v>165646000</v>
      </c>
      <c r="CY477">
        <v>139564600</v>
      </c>
      <c r="CZ477">
        <v>107202200</v>
      </c>
      <c r="DA477">
        <v>92509800</v>
      </c>
      <c r="DB477">
        <v>108747600</v>
      </c>
      <c r="DC477">
        <v>127768000</v>
      </c>
      <c r="DD477">
        <v>178299400</v>
      </c>
      <c r="DE477">
        <v>238565800</v>
      </c>
      <c r="DF477">
        <v>144519400</v>
      </c>
      <c r="DG477">
        <v>169886000</v>
      </c>
      <c r="DH477">
        <v>170781800</v>
      </c>
      <c r="DI477">
        <v>172804800</v>
      </c>
      <c r="DJ477">
        <v>216412600</v>
      </c>
      <c r="DK477">
        <v>115801800</v>
      </c>
      <c r="DL477">
        <v>106695400</v>
      </c>
      <c r="DM477">
        <v>139471200</v>
      </c>
      <c r="DN477">
        <v>145635200</v>
      </c>
      <c r="DO477">
        <v>126727000</v>
      </c>
      <c r="DP477">
        <v>137905200</v>
      </c>
      <c r="DQ477">
        <v>154923200</v>
      </c>
      <c r="DR477">
        <v>123462400</v>
      </c>
      <c r="DS477">
        <v>102915800</v>
      </c>
      <c r="DT477">
        <v>136924800</v>
      </c>
      <c r="DU477">
        <v>172835600</v>
      </c>
      <c r="DV477">
        <v>146429000</v>
      </c>
      <c r="DW477">
        <v>139975200</v>
      </c>
      <c r="DX477">
        <v>231072200</v>
      </c>
      <c r="DY477">
        <v>189537200</v>
      </c>
      <c r="DZ477">
        <v>166091200</v>
      </c>
      <c r="EA477">
        <v>127634000</v>
      </c>
      <c r="EB477">
        <v>110197806</v>
      </c>
      <c r="EC477">
        <v>117821802</v>
      </c>
      <c r="ED477">
        <v>105344104</v>
      </c>
      <c r="EE477">
        <v>75842132</v>
      </c>
      <c r="EF477">
        <v>105033144</v>
      </c>
      <c r="EG477">
        <v>76171781</v>
      </c>
      <c r="EH477">
        <v>114452178</v>
      </c>
      <c r="EI477">
        <v>86210669</v>
      </c>
      <c r="EJ477">
        <v>112580115</v>
      </c>
      <c r="EK477">
        <v>101549510</v>
      </c>
      <c r="EL477">
        <v>72262561</v>
      </c>
      <c r="EM477">
        <v>121298574</v>
      </c>
      <c r="EN477">
        <v>109146461</v>
      </c>
      <c r="EO477">
        <v>121983718</v>
      </c>
      <c r="EP477">
        <v>80797221</v>
      </c>
      <c r="EQ477">
        <v>61608286</v>
      </c>
      <c r="ER477">
        <v>63722026</v>
      </c>
      <c r="ES477">
        <v>60657438</v>
      </c>
      <c r="ET477">
        <v>79492961</v>
      </c>
      <c r="EU477">
        <v>56052546</v>
      </c>
      <c r="EV477">
        <v>66056407</v>
      </c>
      <c r="EW477">
        <v>67527843</v>
      </c>
      <c r="EX477">
        <v>56777840</v>
      </c>
      <c r="EY477">
        <v>57013544</v>
      </c>
      <c r="EZ477">
        <v>59234549</v>
      </c>
      <c r="FA477">
        <v>45488019</v>
      </c>
      <c r="FB477">
        <v>44137223</v>
      </c>
      <c r="FC477">
        <v>81039219</v>
      </c>
      <c r="FD477">
        <v>53810621</v>
      </c>
      <c r="FE477">
        <v>40276958</v>
      </c>
      <c r="FF477">
        <v>44897599</v>
      </c>
      <c r="FG477">
        <v>66986119</v>
      </c>
      <c r="FH477">
        <v>74082630</v>
      </c>
      <c r="FI477">
        <v>63285094</v>
      </c>
      <c r="FJ477">
        <v>61463737</v>
      </c>
      <c r="FK477">
        <v>62867369</v>
      </c>
      <c r="FL477">
        <v>60927482</v>
      </c>
      <c r="FM477">
        <v>58686436</v>
      </c>
      <c r="FN477">
        <v>39431355</v>
      </c>
      <c r="FO477">
        <v>41395567</v>
      </c>
      <c r="FP477">
        <v>52096703</v>
      </c>
      <c r="FQ477">
        <v>38668159</v>
      </c>
      <c r="FR477">
        <v>49368208</v>
      </c>
      <c r="FS477">
        <v>41305598</v>
      </c>
      <c r="FT477">
        <v>34738940</v>
      </c>
      <c r="FU477">
        <v>35199832</v>
      </c>
      <c r="FV477">
        <v>40567955</v>
      </c>
      <c r="FW477">
        <v>31561926</v>
      </c>
      <c r="FX477">
        <v>38622370</v>
      </c>
      <c r="FY477">
        <v>65022161</v>
      </c>
      <c r="FZ477">
        <v>48003980</v>
      </c>
      <c r="GA477">
        <v>74122796</v>
      </c>
      <c r="GB477">
        <v>82310733</v>
      </c>
      <c r="GC477">
        <v>76397872</v>
      </c>
      <c r="GD477">
        <v>107992980</v>
      </c>
      <c r="GE477">
        <v>77252929</v>
      </c>
      <c r="GF477">
        <v>54349776</v>
      </c>
      <c r="GG477">
        <v>70780275</v>
      </c>
      <c r="GH477">
        <v>115157849</v>
      </c>
      <c r="GI477">
        <v>177773437</v>
      </c>
      <c r="GJ477">
        <v>220419250</v>
      </c>
      <c r="GK477">
        <v>165612354</v>
      </c>
      <c r="GL477">
        <v>145218798</v>
      </c>
      <c r="GM477">
        <v>232636869</v>
      </c>
      <c r="GN477">
        <v>235808353</v>
      </c>
      <c r="GO477">
        <v>228242389</v>
      </c>
      <c r="GP477">
        <v>214030919</v>
      </c>
      <c r="GQ477">
        <v>208440643</v>
      </c>
      <c r="GR477">
        <v>189826534</v>
      </c>
      <c r="GS477">
        <v>198611061</v>
      </c>
      <c r="GT477">
        <v>160270128</v>
      </c>
      <c r="GU477">
        <v>127988945</v>
      </c>
      <c r="GV477">
        <v>148080487</v>
      </c>
      <c r="GW477">
        <v>136018015</v>
      </c>
      <c r="GX477">
        <v>193108057</v>
      </c>
      <c r="GY477">
        <v>134637867</v>
      </c>
      <c r="GZ477">
        <v>144931683</v>
      </c>
      <c r="HA477">
        <v>141357687</v>
      </c>
      <c r="HB477">
        <v>130611143</v>
      </c>
      <c r="HC477">
        <v>104431491</v>
      </c>
      <c r="HD477">
        <v>108660745</v>
      </c>
      <c r="HE477">
        <v>102907227</v>
      </c>
      <c r="HF477">
        <v>105857362</v>
      </c>
      <c r="HG477">
        <v>111030389</v>
      </c>
      <c r="HH477">
        <v>90837651</v>
      </c>
      <c r="HI477">
        <v>92709561</v>
      </c>
      <c r="HJ477">
        <v>71445679</v>
      </c>
      <c r="HK477">
        <v>108066276</v>
      </c>
      <c r="HL477">
        <v>112914401</v>
      </c>
      <c r="HM477">
        <v>116834710</v>
      </c>
      <c r="HN477">
        <v>87862635</v>
      </c>
      <c r="HO477">
        <v>99139520</v>
      </c>
      <c r="HP477">
        <v>89996515</v>
      </c>
      <c r="HQ477">
        <v>83541010</v>
      </c>
      <c r="HR477">
        <v>89044616</v>
      </c>
      <c r="HS477">
        <v>80029606</v>
      </c>
      <c r="HT477">
        <v>104267781</v>
      </c>
      <c r="HU477">
        <v>113742063</v>
      </c>
      <c r="HV477">
        <v>86541088</v>
      </c>
      <c r="HW477">
        <v>101414128</v>
      </c>
      <c r="HX477">
        <v>134272267</v>
      </c>
      <c r="HY477">
        <v>103393139</v>
      </c>
      <c r="HZ477">
        <v>85409067</v>
      </c>
      <c r="IA477">
        <v>104848110</v>
      </c>
      <c r="IB477">
        <v>103127891</v>
      </c>
      <c r="IC477">
        <v>105592825</v>
      </c>
      <c r="ID477">
        <v>89674599</v>
      </c>
      <c r="IE477">
        <v>97181009</v>
      </c>
      <c r="IF477">
        <v>101831981</v>
      </c>
      <c r="IG477">
        <v>131063872</v>
      </c>
      <c r="IH477">
        <v>98524744</v>
      </c>
      <c r="II477">
        <v>98269446</v>
      </c>
      <c r="IJ477">
        <v>129773469</v>
      </c>
      <c r="IK477">
        <v>125950330</v>
      </c>
      <c r="IL477">
        <v>169761947</v>
      </c>
      <c r="IM477">
        <v>110219616</v>
      </c>
      <c r="IN477">
        <v>90845007</v>
      </c>
      <c r="IO477">
        <v>115177706</v>
      </c>
      <c r="IP477">
        <v>128842351</v>
      </c>
      <c r="IQ477">
        <v>89423634</v>
      </c>
      <c r="IR477">
        <v>105721165</v>
      </c>
      <c r="IS477">
        <v>85301028</v>
      </c>
      <c r="IT477">
        <v>89577168</v>
      </c>
      <c r="IU477">
        <v>91560684</v>
      </c>
      <c r="IV477">
        <v>101769944</v>
      </c>
      <c r="IW477">
        <v>96330708</v>
      </c>
      <c r="IX477">
        <v>124588732</v>
      </c>
      <c r="IY477">
        <v>85326523</v>
      </c>
      <c r="IZ477">
        <v>111232506</v>
      </c>
      <c r="JA477">
        <v>135412233</v>
      </c>
      <c r="JB477">
        <v>83143531</v>
      </c>
      <c r="JC477">
        <v>73113379</v>
      </c>
      <c r="JD477">
        <v>88712780</v>
      </c>
      <c r="JE477">
        <v>87950565</v>
      </c>
      <c r="JF477">
        <v>85759338</v>
      </c>
      <c r="JG477">
        <v>72436329</v>
      </c>
      <c r="JH477">
        <v>85242632</v>
      </c>
      <c r="JI477">
        <v>78070526</v>
      </c>
      <c r="JJ477">
        <v>99670603</v>
      </c>
      <c r="JK477">
        <v>73009177</v>
      </c>
      <c r="JL477">
        <v>104565263</v>
      </c>
      <c r="JM477">
        <v>114466922</v>
      </c>
      <c r="JN477">
        <v>126870954</v>
      </c>
      <c r="JO477">
        <v>85812902</v>
      </c>
      <c r="JP477">
        <v>96199104</v>
      </c>
      <c r="JQ477">
        <v>83561380</v>
      </c>
    </row>
    <row r="478" spans="1:277" x14ac:dyDescent="0.25">
      <c r="A478" s="1" t="s">
        <v>240</v>
      </c>
      <c r="B478" t="s">
        <v>1157</v>
      </c>
      <c r="C478" t="s">
        <v>1199</v>
      </c>
      <c r="D478" s="2">
        <f>_xll.BDH(A478, "volume", B478, C478, "Direction", "H", "Period", "M","cols=274;rows=2")</f>
        <v>36556</v>
      </c>
      <c r="E478" s="2">
        <v>36585</v>
      </c>
      <c r="F478" s="2">
        <v>36616</v>
      </c>
      <c r="G478" s="2">
        <v>36644</v>
      </c>
      <c r="H478" s="2">
        <v>36677</v>
      </c>
      <c r="I478" s="2">
        <v>36707</v>
      </c>
      <c r="J478" s="2">
        <v>36738</v>
      </c>
      <c r="K478" s="2">
        <v>36769</v>
      </c>
      <c r="L478" s="2">
        <v>36798</v>
      </c>
      <c r="M478" s="2">
        <v>36830</v>
      </c>
      <c r="N478" s="2">
        <v>36860</v>
      </c>
      <c r="O478" s="2">
        <v>36889</v>
      </c>
      <c r="P478" s="2">
        <v>36922</v>
      </c>
      <c r="Q478" s="2">
        <v>36950</v>
      </c>
      <c r="R478" s="2">
        <v>36980</v>
      </c>
      <c r="S478" s="2">
        <v>37011</v>
      </c>
      <c r="T478" s="2">
        <v>37042</v>
      </c>
      <c r="U478" s="2">
        <v>37071</v>
      </c>
      <c r="V478" s="2">
        <v>37103</v>
      </c>
      <c r="W478" s="2">
        <v>37134</v>
      </c>
      <c r="X478" s="2">
        <v>37162</v>
      </c>
      <c r="Y478" s="2">
        <v>37195</v>
      </c>
      <c r="Z478" s="2">
        <v>37225</v>
      </c>
      <c r="AA478" s="2">
        <v>37256</v>
      </c>
      <c r="AB478" s="2">
        <v>37287</v>
      </c>
      <c r="AC478" s="2">
        <v>37315</v>
      </c>
      <c r="AD478" s="2">
        <v>37344</v>
      </c>
      <c r="AE478" s="2">
        <v>37376</v>
      </c>
      <c r="AF478" s="2">
        <v>37407</v>
      </c>
      <c r="AG478" s="2">
        <v>37435</v>
      </c>
      <c r="AH478" s="2">
        <v>37468</v>
      </c>
      <c r="AI478" s="2">
        <v>37498</v>
      </c>
      <c r="AJ478" s="2">
        <v>37529</v>
      </c>
      <c r="AK478" s="2">
        <v>37560</v>
      </c>
      <c r="AL478" s="2">
        <v>37589</v>
      </c>
      <c r="AM478" s="2">
        <v>37621</v>
      </c>
      <c r="AN478" s="2">
        <v>37652</v>
      </c>
      <c r="AO478" s="2">
        <v>37680</v>
      </c>
      <c r="AP478" s="2">
        <v>37711</v>
      </c>
      <c r="AQ478" s="2">
        <v>37741</v>
      </c>
      <c r="AR478" s="2">
        <v>37771</v>
      </c>
      <c r="AS478" s="2">
        <v>37802</v>
      </c>
      <c r="AT478" s="2">
        <v>37833</v>
      </c>
      <c r="AU478" s="2">
        <v>37862</v>
      </c>
      <c r="AV478" s="2">
        <v>37894</v>
      </c>
      <c r="AW478" s="2">
        <v>37925</v>
      </c>
      <c r="AX478" s="2">
        <v>37953</v>
      </c>
      <c r="AY478" s="2">
        <v>37986</v>
      </c>
      <c r="AZ478" s="2">
        <v>38016</v>
      </c>
      <c r="BA478" s="2">
        <v>38044</v>
      </c>
      <c r="BB478" s="2">
        <v>38077</v>
      </c>
      <c r="BC478" s="2">
        <v>38107</v>
      </c>
      <c r="BD478" s="2">
        <v>38138</v>
      </c>
      <c r="BE478" s="2">
        <v>38168</v>
      </c>
      <c r="BF478" s="2">
        <v>38198</v>
      </c>
      <c r="BG478" s="2">
        <v>38230</v>
      </c>
      <c r="BH478" s="2">
        <v>38260</v>
      </c>
      <c r="BI478" s="2">
        <v>38289</v>
      </c>
      <c r="BJ478" s="2">
        <v>38321</v>
      </c>
      <c r="BK478" s="2">
        <v>38352</v>
      </c>
      <c r="BL478" s="2">
        <v>38383</v>
      </c>
      <c r="BM478" s="2">
        <v>38411</v>
      </c>
      <c r="BN478" s="2">
        <v>38442</v>
      </c>
      <c r="BO478" s="2">
        <v>38471</v>
      </c>
      <c r="BP478" s="2">
        <v>38503</v>
      </c>
      <c r="BQ478" s="2">
        <v>38533</v>
      </c>
      <c r="BR478" s="2">
        <v>38562</v>
      </c>
      <c r="BS478" s="2">
        <v>38595</v>
      </c>
      <c r="BT478" s="2">
        <v>38625</v>
      </c>
      <c r="BU478" s="2">
        <v>38656</v>
      </c>
      <c r="BV478" s="2">
        <v>38686</v>
      </c>
      <c r="BW478" s="2">
        <v>38716</v>
      </c>
      <c r="BX478" s="2">
        <v>38748</v>
      </c>
      <c r="BY478" s="2">
        <v>38776</v>
      </c>
      <c r="BZ478" s="2">
        <v>38807</v>
      </c>
      <c r="CA478" s="2">
        <v>38835</v>
      </c>
      <c r="CB478" s="2">
        <v>38868</v>
      </c>
      <c r="CC478" s="2">
        <v>38898</v>
      </c>
      <c r="CD478" s="2">
        <v>38929</v>
      </c>
      <c r="CE478" s="2">
        <v>38960</v>
      </c>
      <c r="CF478" s="2">
        <v>38989</v>
      </c>
      <c r="CG478" s="2">
        <v>39021</v>
      </c>
      <c r="CH478" s="2">
        <v>39051</v>
      </c>
      <c r="CI478" s="2">
        <v>39080</v>
      </c>
      <c r="CJ478" s="2">
        <v>39113</v>
      </c>
      <c r="CK478" s="2">
        <v>39141</v>
      </c>
      <c r="CL478" s="2">
        <v>39171</v>
      </c>
      <c r="CM478" s="2">
        <v>39202</v>
      </c>
      <c r="CN478" s="2">
        <v>39233</v>
      </c>
      <c r="CO478" s="2">
        <v>39262</v>
      </c>
      <c r="CP478" s="2">
        <v>39294</v>
      </c>
      <c r="CQ478" s="2">
        <v>39325</v>
      </c>
      <c r="CR478" s="2">
        <v>39353</v>
      </c>
      <c r="CS478" s="2">
        <v>39386</v>
      </c>
      <c r="CT478" s="2">
        <v>39416</v>
      </c>
      <c r="CU478" s="2">
        <v>39447</v>
      </c>
      <c r="CV478" s="2">
        <v>39478</v>
      </c>
      <c r="CW478" s="2">
        <v>39507</v>
      </c>
      <c r="CX478" s="2">
        <v>39538</v>
      </c>
      <c r="CY478" s="2">
        <v>39568</v>
      </c>
      <c r="CZ478" s="2">
        <v>39598</v>
      </c>
      <c r="DA478" s="2">
        <v>39629</v>
      </c>
      <c r="DB478" s="2">
        <v>39660</v>
      </c>
      <c r="DC478" s="2">
        <v>39689</v>
      </c>
      <c r="DD478" s="2">
        <v>39721</v>
      </c>
      <c r="DE478" s="2">
        <v>39752</v>
      </c>
      <c r="DF478" s="2">
        <v>39780</v>
      </c>
      <c r="DG478" s="2">
        <v>39813</v>
      </c>
      <c r="DH478" s="2">
        <v>39843</v>
      </c>
      <c r="DI478" s="2">
        <v>39871</v>
      </c>
      <c r="DJ478" s="2">
        <v>39903</v>
      </c>
      <c r="DK478" s="2">
        <v>39933</v>
      </c>
      <c r="DL478" s="2">
        <v>39962</v>
      </c>
      <c r="DM478" s="2">
        <v>39994</v>
      </c>
      <c r="DN478" s="2">
        <v>40025</v>
      </c>
      <c r="DO478" s="2">
        <v>40056</v>
      </c>
      <c r="DP478" s="2">
        <v>40086</v>
      </c>
      <c r="DQ478" s="2">
        <v>40116</v>
      </c>
      <c r="DR478" s="2">
        <v>40147</v>
      </c>
      <c r="DS478" s="2">
        <v>40178</v>
      </c>
      <c r="DT478" s="2">
        <v>40207</v>
      </c>
      <c r="DU478" s="2">
        <v>40235</v>
      </c>
      <c r="DV478" s="2">
        <v>40268</v>
      </c>
      <c r="DW478" s="2">
        <v>40298</v>
      </c>
      <c r="DX478" s="2">
        <v>40329</v>
      </c>
      <c r="DY478" s="2">
        <v>40359</v>
      </c>
      <c r="DZ478" s="2">
        <v>40389</v>
      </c>
      <c r="EA478" s="2">
        <v>40421</v>
      </c>
      <c r="EB478" s="2">
        <v>40451</v>
      </c>
      <c r="EC478" s="2">
        <v>40480</v>
      </c>
      <c r="ED478" s="2">
        <v>40512</v>
      </c>
      <c r="EE478" s="2">
        <v>40543</v>
      </c>
      <c r="EF478" s="2">
        <v>40574</v>
      </c>
      <c r="EG478" s="2">
        <v>40602</v>
      </c>
      <c r="EH478" s="2">
        <v>40633</v>
      </c>
      <c r="EI478" s="2">
        <v>40662</v>
      </c>
      <c r="EJ478" s="2">
        <v>40694</v>
      </c>
      <c r="EK478" s="2">
        <v>40724</v>
      </c>
      <c r="EL478" s="2">
        <v>40753</v>
      </c>
      <c r="EM478" s="2">
        <v>40786</v>
      </c>
      <c r="EN478" s="2">
        <v>40816</v>
      </c>
      <c r="EO478" s="2">
        <v>40847</v>
      </c>
      <c r="EP478" s="2">
        <v>40877</v>
      </c>
      <c r="EQ478" s="2">
        <v>40907</v>
      </c>
      <c r="ER478" s="2">
        <v>40939</v>
      </c>
      <c r="ES478" s="2">
        <v>40968</v>
      </c>
      <c r="ET478" s="2">
        <v>40998</v>
      </c>
      <c r="EU478" s="2">
        <v>41029</v>
      </c>
      <c r="EV478" s="2">
        <v>41060</v>
      </c>
      <c r="EW478" s="2">
        <v>41089</v>
      </c>
      <c r="EX478" s="2">
        <v>41121</v>
      </c>
      <c r="EY478" s="2">
        <v>41152</v>
      </c>
      <c r="EZ478" s="2">
        <v>41180</v>
      </c>
      <c r="FA478" s="2">
        <v>41213</v>
      </c>
      <c r="FB478" s="2">
        <v>41243</v>
      </c>
      <c r="FC478" s="2">
        <v>41274</v>
      </c>
      <c r="FD478" s="2">
        <v>41305</v>
      </c>
      <c r="FE478" s="2">
        <v>41333</v>
      </c>
      <c r="FF478" s="2">
        <v>41362</v>
      </c>
      <c r="FG478" s="2">
        <v>41394</v>
      </c>
      <c r="FH478" s="2">
        <v>41425</v>
      </c>
      <c r="FI478" s="2">
        <v>41453</v>
      </c>
      <c r="FJ478" s="2">
        <v>41486</v>
      </c>
      <c r="FK478" s="2">
        <v>41516</v>
      </c>
      <c r="FL478" s="2">
        <v>41547</v>
      </c>
      <c r="FM478" s="2">
        <v>41578</v>
      </c>
      <c r="FN478" s="2">
        <v>41607</v>
      </c>
      <c r="FO478" s="2">
        <v>41639</v>
      </c>
      <c r="FP478" s="2">
        <v>41670</v>
      </c>
      <c r="FQ478" s="2">
        <v>41698</v>
      </c>
      <c r="FR478" s="2">
        <v>41729</v>
      </c>
      <c r="FS478" s="2">
        <v>41759</v>
      </c>
      <c r="FT478" s="2">
        <v>41789</v>
      </c>
      <c r="FU478" s="2">
        <v>41820</v>
      </c>
      <c r="FV478" s="2">
        <v>41851</v>
      </c>
      <c r="FW478" s="2">
        <v>41880</v>
      </c>
      <c r="FX478" s="2">
        <v>41912</v>
      </c>
      <c r="FY478" s="2">
        <v>41943</v>
      </c>
      <c r="FZ478" s="2">
        <v>41971</v>
      </c>
      <c r="GA478" s="2">
        <v>42004</v>
      </c>
      <c r="GB478" s="2">
        <v>42034</v>
      </c>
      <c r="GC478" s="2">
        <v>42062</v>
      </c>
      <c r="GD478" s="2">
        <v>42094</v>
      </c>
      <c r="GE478" s="2">
        <v>42124</v>
      </c>
      <c r="GF478" s="2">
        <v>42153</v>
      </c>
      <c r="GG478" s="2">
        <v>42185</v>
      </c>
      <c r="GH478" s="2">
        <v>42216</v>
      </c>
      <c r="GI478" s="2">
        <v>42247</v>
      </c>
      <c r="GJ478" s="2">
        <v>42277</v>
      </c>
      <c r="GK478" s="2">
        <v>42307</v>
      </c>
      <c r="GL478" s="2">
        <v>42338</v>
      </c>
      <c r="GM478" s="2">
        <v>42369</v>
      </c>
      <c r="GN478" s="2">
        <v>42398</v>
      </c>
      <c r="GO478" s="2">
        <v>42429</v>
      </c>
      <c r="GP478" s="2">
        <v>42460</v>
      </c>
      <c r="GQ478" s="2">
        <v>42489</v>
      </c>
      <c r="GR478" s="2">
        <v>42521</v>
      </c>
      <c r="GS478" s="2">
        <v>42551</v>
      </c>
      <c r="GT478" s="2">
        <v>42580</v>
      </c>
      <c r="GU478" s="2">
        <v>42613</v>
      </c>
      <c r="GV478" s="2">
        <v>42643</v>
      </c>
      <c r="GW478" s="2">
        <v>42674</v>
      </c>
      <c r="GX478" s="2">
        <v>42704</v>
      </c>
      <c r="GY478" s="2">
        <v>42734</v>
      </c>
      <c r="GZ478" s="2">
        <v>42766</v>
      </c>
      <c r="HA478" s="2">
        <v>42794</v>
      </c>
      <c r="HB478" s="2">
        <v>42825</v>
      </c>
      <c r="HC478" s="2">
        <v>42853</v>
      </c>
      <c r="HD478" s="2">
        <v>42886</v>
      </c>
      <c r="HE478" s="2">
        <v>42916</v>
      </c>
      <c r="HF478" s="2">
        <v>42947</v>
      </c>
      <c r="HG478" s="2">
        <v>42978</v>
      </c>
      <c r="HH478" s="2">
        <v>43007</v>
      </c>
      <c r="HI478" s="2">
        <v>43039</v>
      </c>
      <c r="HJ478" s="2">
        <v>43069</v>
      </c>
      <c r="HK478" s="2">
        <v>43098</v>
      </c>
      <c r="HL478" s="2">
        <v>43131</v>
      </c>
      <c r="HM478" s="2">
        <v>43159</v>
      </c>
      <c r="HN478" s="2">
        <v>43189</v>
      </c>
      <c r="HO478" s="2">
        <v>43220</v>
      </c>
      <c r="HP478" s="2">
        <v>43251</v>
      </c>
      <c r="HQ478" s="2">
        <v>43280</v>
      </c>
      <c r="HR478" s="2">
        <v>43312</v>
      </c>
      <c r="HS478" s="2">
        <v>43343</v>
      </c>
      <c r="HT478" s="2">
        <v>43371</v>
      </c>
      <c r="HU478" s="2">
        <v>43404</v>
      </c>
      <c r="HV478" s="2">
        <v>43434</v>
      </c>
      <c r="HW478" s="2">
        <v>43465</v>
      </c>
      <c r="HX478" s="2">
        <v>43496</v>
      </c>
      <c r="HY478" s="2">
        <v>43524</v>
      </c>
      <c r="HZ478" s="2">
        <v>43553</v>
      </c>
      <c r="IA478" s="2">
        <v>43585</v>
      </c>
      <c r="IB478" s="2">
        <v>43616</v>
      </c>
      <c r="IC478" s="2">
        <v>43644</v>
      </c>
      <c r="ID478" s="2">
        <v>43677</v>
      </c>
      <c r="IE478" s="2">
        <v>43707</v>
      </c>
      <c r="IF478" s="2">
        <v>43738</v>
      </c>
      <c r="IG478" s="2">
        <v>43769</v>
      </c>
      <c r="IH478" s="2">
        <v>43798</v>
      </c>
      <c r="II478" s="2">
        <v>43830</v>
      </c>
      <c r="IJ478" s="2">
        <v>43861</v>
      </c>
      <c r="IK478" s="2">
        <v>43889</v>
      </c>
      <c r="IL478" s="2">
        <v>43921</v>
      </c>
      <c r="IM478" s="2">
        <v>43951</v>
      </c>
      <c r="IN478" s="2">
        <v>43980</v>
      </c>
      <c r="IO478" s="2">
        <v>44012</v>
      </c>
      <c r="IP478" s="2">
        <v>44043</v>
      </c>
      <c r="IQ478" s="2">
        <v>44074</v>
      </c>
      <c r="IR478" s="2">
        <v>44104</v>
      </c>
      <c r="IS478" s="2">
        <v>44134</v>
      </c>
      <c r="IT478" s="2">
        <v>44165</v>
      </c>
      <c r="IU478" s="2">
        <v>44196</v>
      </c>
      <c r="IV478" s="2">
        <v>44225</v>
      </c>
      <c r="IW478" s="2">
        <v>44253</v>
      </c>
      <c r="IX478" s="2">
        <v>44286</v>
      </c>
      <c r="IY478" s="2">
        <v>44316</v>
      </c>
      <c r="IZ478" s="2">
        <v>44347</v>
      </c>
      <c r="JA478" s="2">
        <v>44377</v>
      </c>
      <c r="JB478" s="2">
        <v>44407</v>
      </c>
      <c r="JC478" s="2">
        <v>44439</v>
      </c>
      <c r="JD478" s="2">
        <v>44469</v>
      </c>
      <c r="JE478" s="2">
        <v>44498</v>
      </c>
      <c r="JF478" s="2">
        <v>44530</v>
      </c>
      <c r="JG478" s="2">
        <v>44561</v>
      </c>
      <c r="JH478" s="2">
        <v>44592</v>
      </c>
      <c r="JI478" s="2">
        <v>44620</v>
      </c>
      <c r="JJ478" s="2">
        <v>44651</v>
      </c>
      <c r="JK478" s="2">
        <v>44680</v>
      </c>
      <c r="JL478" s="2">
        <v>44712</v>
      </c>
      <c r="JM478" s="2">
        <v>44742</v>
      </c>
      <c r="JN478" s="2">
        <v>44771</v>
      </c>
      <c r="JO478" s="2">
        <v>44804</v>
      </c>
      <c r="JP478" s="2">
        <v>44834</v>
      </c>
      <c r="JQ478" s="2">
        <v>44865</v>
      </c>
    </row>
    <row r="479" spans="1:277" x14ac:dyDescent="0.25">
      <c r="A479" s="4"/>
      <c r="D479" s="3">
        <v>31958700</v>
      </c>
      <c r="E479">
        <v>23401700</v>
      </c>
      <c r="F479">
        <v>29632900</v>
      </c>
      <c r="G479">
        <v>21697000</v>
      </c>
      <c r="H479">
        <v>22313800</v>
      </c>
      <c r="I479">
        <v>18224400</v>
      </c>
      <c r="J479">
        <v>14465500</v>
      </c>
      <c r="K479">
        <v>11363400</v>
      </c>
      <c r="L479">
        <v>17636100</v>
      </c>
      <c r="M479">
        <v>17257000</v>
      </c>
      <c r="N479">
        <v>18625200</v>
      </c>
      <c r="O479">
        <v>30367700</v>
      </c>
      <c r="P479">
        <v>26360700</v>
      </c>
      <c r="Q479">
        <v>17417600</v>
      </c>
      <c r="R479">
        <v>25124200</v>
      </c>
      <c r="S479">
        <v>19937300</v>
      </c>
      <c r="T479">
        <v>21152100</v>
      </c>
      <c r="U479">
        <v>22918600</v>
      </c>
      <c r="V479">
        <v>16117600</v>
      </c>
      <c r="W479">
        <v>14908600</v>
      </c>
      <c r="X479">
        <v>24681300</v>
      </c>
      <c r="Y479">
        <v>19229500</v>
      </c>
      <c r="Z479">
        <v>23499900</v>
      </c>
      <c r="AA479">
        <v>29941400</v>
      </c>
      <c r="AB479">
        <v>36783800</v>
      </c>
      <c r="AC479">
        <v>25862300</v>
      </c>
      <c r="AD479">
        <v>30350700</v>
      </c>
      <c r="AE479">
        <v>27524800</v>
      </c>
      <c r="AF479">
        <v>22075300</v>
      </c>
      <c r="AG479">
        <v>40953100</v>
      </c>
      <c r="AH479">
        <v>42975000</v>
      </c>
      <c r="AI479">
        <v>25600800</v>
      </c>
      <c r="AJ479">
        <v>37577700</v>
      </c>
      <c r="AK479">
        <v>41445300</v>
      </c>
      <c r="AL479">
        <v>27270800</v>
      </c>
      <c r="AM479">
        <v>21346700</v>
      </c>
      <c r="AN479">
        <v>31169500</v>
      </c>
      <c r="AO479">
        <v>21187000</v>
      </c>
      <c r="AP479">
        <v>37467400</v>
      </c>
      <c r="AQ479">
        <v>35178400</v>
      </c>
      <c r="AR479">
        <v>30849500</v>
      </c>
      <c r="AS479">
        <v>35896900</v>
      </c>
      <c r="AT479">
        <v>29181800</v>
      </c>
      <c r="AU479">
        <v>21824300</v>
      </c>
      <c r="AV479">
        <v>27138400</v>
      </c>
      <c r="AW479">
        <v>33648900</v>
      </c>
      <c r="AX479">
        <v>25649800</v>
      </c>
      <c r="AY479">
        <v>33354000</v>
      </c>
      <c r="AZ479">
        <v>37228000</v>
      </c>
      <c r="BA479">
        <v>24364500</v>
      </c>
      <c r="BB479">
        <v>36376400</v>
      </c>
      <c r="BC479">
        <v>23965400</v>
      </c>
      <c r="BD479">
        <v>19305600</v>
      </c>
      <c r="BE479">
        <v>22662900</v>
      </c>
      <c r="BF479">
        <v>23036400</v>
      </c>
      <c r="BG479">
        <v>27471700</v>
      </c>
      <c r="BH479">
        <v>30073400</v>
      </c>
      <c r="BI479">
        <v>26887700</v>
      </c>
      <c r="BJ479">
        <v>26925800</v>
      </c>
      <c r="BK479">
        <v>30901800</v>
      </c>
      <c r="BL479">
        <v>38427800</v>
      </c>
      <c r="BM479">
        <v>24132900</v>
      </c>
      <c r="BN479">
        <v>28735600</v>
      </c>
      <c r="BO479">
        <v>33945900</v>
      </c>
      <c r="BP479">
        <v>26164000</v>
      </c>
      <c r="BQ479">
        <v>49150500</v>
      </c>
      <c r="BR479">
        <v>29052300</v>
      </c>
      <c r="BS479">
        <v>30132200</v>
      </c>
      <c r="BT479">
        <v>37086600</v>
      </c>
      <c r="BU479">
        <v>28678100</v>
      </c>
      <c r="BV479">
        <v>24353300</v>
      </c>
      <c r="BW479">
        <v>25836600</v>
      </c>
      <c r="BX479">
        <v>23117100</v>
      </c>
      <c r="BY479">
        <v>21742200</v>
      </c>
      <c r="BZ479">
        <v>28285400</v>
      </c>
      <c r="CA479">
        <v>19606900</v>
      </c>
      <c r="CB479">
        <v>26673200</v>
      </c>
      <c r="CC479">
        <v>27570100</v>
      </c>
      <c r="CD479">
        <v>32939300</v>
      </c>
      <c r="CE479">
        <v>37687900</v>
      </c>
      <c r="CF479">
        <v>33063400</v>
      </c>
      <c r="CG479">
        <v>29870600</v>
      </c>
      <c r="CH479">
        <v>21066900</v>
      </c>
      <c r="CI479">
        <v>24806100</v>
      </c>
      <c r="CJ479">
        <v>24446400</v>
      </c>
      <c r="CK479">
        <v>22185600</v>
      </c>
      <c r="CL479">
        <v>28292200</v>
      </c>
      <c r="CM479">
        <v>22308400</v>
      </c>
      <c r="CN479">
        <v>26596400</v>
      </c>
      <c r="CO479">
        <v>28280700</v>
      </c>
      <c r="CP479">
        <v>28362600</v>
      </c>
      <c r="CQ479">
        <v>27232800</v>
      </c>
      <c r="CR479">
        <v>19531600</v>
      </c>
      <c r="CS479">
        <v>19279200</v>
      </c>
      <c r="CT479">
        <v>23525200</v>
      </c>
      <c r="CU479">
        <v>19813000</v>
      </c>
      <c r="CV479">
        <v>35069200</v>
      </c>
      <c r="CW479">
        <v>18667000</v>
      </c>
      <c r="CX479">
        <v>24477500</v>
      </c>
      <c r="CY479">
        <v>17349200</v>
      </c>
      <c r="CZ479">
        <v>16807100</v>
      </c>
      <c r="DA479">
        <v>24138500</v>
      </c>
      <c r="DB479">
        <v>21357700</v>
      </c>
      <c r="DC479">
        <v>16364300</v>
      </c>
      <c r="DD479">
        <v>23922300</v>
      </c>
      <c r="DE479">
        <v>31925200</v>
      </c>
      <c r="DF479">
        <v>21814300</v>
      </c>
      <c r="DG479">
        <v>22978900</v>
      </c>
      <c r="DH479">
        <v>18594900</v>
      </c>
      <c r="DI479">
        <v>24218100</v>
      </c>
      <c r="DJ479">
        <v>37646400</v>
      </c>
      <c r="DK479">
        <v>25295100</v>
      </c>
      <c r="DL479">
        <v>24771500</v>
      </c>
      <c r="DM479">
        <v>21006700</v>
      </c>
      <c r="DN479">
        <v>19866700</v>
      </c>
      <c r="DO479">
        <v>14362800</v>
      </c>
      <c r="DP479">
        <v>23456300</v>
      </c>
      <c r="DQ479">
        <v>18282700</v>
      </c>
      <c r="DR479">
        <v>15983500</v>
      </c>
      <c r="DS479">
        <v>21320400</v>
      </c>
      <c r="DT479">
        <v>17370800</v>
      </c>
      <c r="DU479">
        <v>19077400</v>
      </c>
      <c r="DV479">
        <v>23579700</v>
      </c>
      <c r="DW479">
        <v>18684600</v>
      </c>
      <c r="DX479">
        <v>24798300</v>
      </c>
      <c r="DY479">
        <v>33355500</v>
      </c>
      <c r="DZ479">
        <v>30037800</v>
      </c>
      <c r="EA479">
        <v>18630700</v>
      </c>
      <c r="EB479">
        <v>18720311</v>
      </c>
      <c r="EC479">
        <v>14212761</v>
      </c>
      <c r="ED479">
        <v>11588996</v>
      </c>
      <c r="EE479">
        <v>11173649</v>
      </c>
      <c r="EF479">
        <v>12699997</v>
      </c>
      <c r="EG479">
        <v>13398808</v>
      </c>
      <c r="EH479">
        <v>18792351</v>
      </c>
      <c r="EI479">
        <v>10836002</v>
      </c>
      <c r="EJ479">
        <v>13656846</v>
      </c>
      <c r="EK479">
        <v>19815160</v>
      </c>
      <c r="EL479">
        <v>13932969</v>
      </c>
      <c r="EM479">
        <v>24008456</v>
      </c>
      <c r="EN479">
        <v>19982188</v>
      </c>
      <c r="EO479">
        <v>16126510</v>
      </c>
      <c r="EP479">
        <v>11213270</v>
      </c>
      <c r="EQ479">
        <v>13278180</v>
      </c>
      <c r="ER479">
        <v>10209267</v>
      </c>
      <c r="ES479">
        <v>10114686</v>
      </c>
      <c r="ET479">
        <v>12718964</v>
      </c>
      <c r="EU479">
        <v>10256571</v>
      </c>
      <c r="EV479">
        <v>11169472</v>
      </c>
      <c r="EW479">
        <v>13091327</v>
      </c>
      <c r="EX479">
        <v>9428999</v>
      </c>
      <c r="EY479">
        <v>9252702</v>
      </c>
      <c r="EZ479">
        <v>14631490</v>
      </c>
      <c r="FA479">
        <v>11380555</v>
      </c>
      <c r="FB479">
        <v>9623865</v>
      </c>
      <c r="FC479">
        <v>9901464</v>
      </c>
      <c r="FD479">
        <v>9140459</v>
      </c>
      <c r="FE479">
        <v>9097666</v>
      </c>
      <c r="FF479">
        <v>13509300</v>
      </c>
      <c r="FG479">
        <v>13670504</v>
      </c>
      <c r="FH479">
        <v>14029329</v>
      </c>
      <c r="FI479">
        <v>12414964</v>
      </c>
      <c r="FJ479">
        <v>13798328</v>
      </c>
      <c r="FK479">
        <v>9270688</v>
      </c>
      <c r="FL479">
        <v>10988061</v>
      </c>
      <c r="FM479">
        <v>11438790</v>
      </c>
      <c r="FN479">
        <v>10978052</v>
      </c>
      <c r="FO479">
        <v>8396452</v>
      </c>
      <c r="FP479">
        <v>11148524</v>
      </c>
      <c r="FQ479">
        <v>9534777</v>
      </c>
      <c r="FR479">
        <v>14526419</v>
      </c>
      <c r="FS479">
        <v>10279030</v>
      </c>
      <c r="FT479">
        <v>7176399</v>
      </c>
      <c r="FU479">
        <v>10263714</v>
      </c>
      <c r="FV479">
        <v>6076813</v>
      </c>
      <c r="FW479">
        <v>4602207</v>
      </c>
      <c r="FX479">
        <v>8300243</v>
      </c>
      <c r="FY479">
        <v>8947413</v>
      </c>
      <c r="FZ479">
        <v>5817295</v>
      </c>
      <c r="GA479">
        <v>11039789</v>
      </c>
      <c r="GB479">
        <v>7788426</v>
      </c>
      <c r="GC479">
        <v>5681397</v>
      </c>
      <c r="GD479">
        <v>8125634</v>
      </c>
      <c r="GE479">
        <v>6818976</v>
      </c>
      <c r="GF479">
        <v>5523666</v>
      </c>
      <c r="GG479">
        <v>9663224</v>
      </c>
      <c r="GH479">
        <v>6732804</v>
      </c>
      <c r="GI479">
        <v>8213146</v>
      </c>
      <c r="GJ479">
        <v>11560298</v>
      </c>
      <c r="GK479">
        <v>11572601</v>
      </c>
      <c r="GL479">
        <v>8418052</v>
      </c>
      <c r="GM479">
        <v>15183093</v>
      </c>
      <c r="GN479">
        <v>14289056</v>
      </c>
      <c r="GO479">
        <v>9565332</v>
      </c>
      <c r="GP479">
        <v>11361200</v>
      </c>
      <c r="GQ479">
        <v>6734295</v>
      </c>
      <c r="GR479">
        <v>8134987</v>
      </c>
      <c r="GS479">
        <v>11935778</v>
      </c>
      <c r="GT479">
        <v>7261713</v>
      </c>
      <c r="GU479">
        <v>6466009</v>
      </c>
      <c r="GV479">
        <v>10065023</v>
      </c>
      <c r="GW479">
        <v>7096980</v>
      </c>
      <c r="GX479">
        <v>7615992</v>
      </c>
      <c r="GY479">
        <v>9361201</v>
      </c>
      <c r="GZ479">
        <v>6931732</v>
      </c>
      <c r="HA479">
        <v>6155452</v>
      </c>
      <c r="HB479">
        <v>9906434</v>
      </c>
      <c r="HC479">
        <v>7329634</v>
      </c>
      <c r="HD479">
        <v>6127974</v>
      </c>
      <c r="HE479">
        <v>9177457</v>
      </c>
      <c r="HF479">
        <v>7240505</v>
      </c>
      <c r="HG479">
        <v>5582387</v>
      </c>
      <c r="HH479">
        <v>7164164</v>
      </c>
      <c r="HI479">
        <v>6285408</v>
      </c>
      <c r="HJ479">
        <v>6322004</v>
      </c>
      <c r="HK479">
        <v>8865689</v>
      </c>
      <c r="HL479">
        <v>8298427</v>
      </c>
      <c r="HM479">
        <v>8323252</v>
      </c>
      <c r="HN479">
        <v>9575229</v>
      </c>
      <c r="HO479">
        <v>6892631</v>
      </c>
      <c r="HP479">
        <v>7324426</v>
      </c>
      <c r="HQ479">
        <v>10391550</v>
      </c>
      <c r="HR479">
        <v>7252659</v>
      </c>
      <c r="HS479">
        <v>5533206</v>
      </c>
      <c r="HT479">
        <v>9401256</v>
      </c>
      <c r="HU479">
        <v>8364324</v>
      </c>
      <c r="HV479">
        <v>5909345</v>
      </c>
      <c r="HW479">
        <v>16438278</v>
      </c>
      <c r="HX479">
        <v>10372562</v>
      </c>
      <c r="HY479">
        <v>7646218</v>
      </c>
      <c r="HZ479">
        <v>10811566</v>
      </c>
      <c r="IA479">
        <v>8182917</v>
      </c>
      <c r="IB479">
        <v>9057893</v>
      </c>
      <c r="IC479">
        <v>11405243</v>
      </c>
      <c r="ID479">
        <v>9140954</v>
      </c>
      <c r="IE479">
        <v>8637753</v>
      </c>
      <c r="IF479">
        <v>13889428</v>
      </c>
      <c r="IG479">
        <v>12518080</v>
      </c>
      <c r="IH479">
        <v>9521682</v>
      </c>
      <c r="II479">
        <v>16648369</v>
      </c>
      <c r="IJ479">
        <v>12790854</v>
      </c>
      <c r="IK479">
        <v>12663571</v>
      </c>
      <c r="IL479">
        <v>23267249</v>
      </c>
      <c r="IM479">
        <v>13581838</v>
      </c>
      <c r="IN479">
        <v>11379622</v>
      </c>
      <c r="IO479">
        <v>12654587</v>
      </c>
      <c r="IP479">
        <v>14822737</v>
      </c>
      <c r="IQ479">
        <v>11356840</v>
      </c>
      <c r="IR479">
        <v>13859431</v>
      </c>
      <c r="IS479">
        <v>11654331</v>
      </c>
      <c r="IT479">
        <v>11298591</v>
      </c>
      <c r="IU479">
        <v>14770653</v>
      </c>
      <c r="IV479">
        <v>13533326</v>
      </c>
      <c r="IW479">
        <v>8767661</v>
      </c>
      <c r="IX479">
        <v>14615444</v>
      </c>
      <c r="IY479">
        <v>8582664</v>
      </c>
      <c r="IZ479">
        <v>9169063</v>
      </c>
      <c r="JA479">
        <v>12201841</v>
      </c>
      <c r="JB479">
        <v>8990131</v>
      </c>
      <c r="JC479">
        <v>9036122</v>
      </c>
      <c r="JD479">
        <v>14060551</v>
      </c>
      <c r="JE479">
        <v>12163825</v>
      </c>
      <c r="JF479">
        <v>8857449</v>
      </c>
      <c r="JG479">
        <v>11088721</v>
      </c>
      <c r="JH479">
        <v>9402527</v>
      </c>
      <c r="JI479">
        <v>9792497</v>
      </c>
      <c r="JJ479">
        <v>12999568</v>
      </c>
      <c r="JK479">
        <v>9862453</v>
      </c>
      <c r="JL479">
        <v>10762409</v>
      </c>
      <c r="JM479">
        <v>14077260</v>
      </c>
      <c r="JN479">
        <v>8145379</v>
      </c>
      <c r="JO479">
        <v>7380809</v>
      </c>
      <c r="JP479">
        <v>17369916</v>
      </c>
      <c r="JQ479">
        <v>15978991</v>
      </c>
    </row>
    <row r="480" spans="1:277" x14ac:dyDescent="0.25">
      <c r="A480" s="1" t="s">
        <v>241</v>
      </c>
      <c r="B480" t="s">
        <v>1157</v>
      </c>
      <c r="C480" t="s">
        <v>1199</v>
      </c>
      <c r="D480" s="2">
        <f>_xll.BDH(A480, "volume", B480, C480, "Direction", "H", "Period", "M","cols=274;rows=2")</f>
        <v>36556</v>
      </c>
      <c r="E480" s="2">
        <v>36585</v>
      </c>
      <c r="F480" s="2">
        <v>36616</v>
      </c>
      <c r="G480" s="2">
        <v>36644</v>
      </c>
      <c r="H480" s="2">
        <v>36677</v>
      </c>
      <c r="I480" s="2">
        <v>36707</v>
      </c>
      <c r="J480" s="2">
        <v>36738</v>
      </c>
      <c r="K480" s="2">
        <v>36769</v>
      </c>
      <c r="L480" s="2">
        <v>36798</v>
      </c>
      <c r="M480" s="2">
        <v>36830</v>
      </c>
      <c r="N480" s="2">
        <v>36860</v>
      </c>
      <c r="O480" s="2">
        <v>36889</v>
      </c>
      <c r="P480" s="2">
        <v>36922</v>
      </c>
      <c r="Q480" s="2">
        <v>36950</v>
      </c>
      <c r="R480" s="2">
        <v>36980</v>
      </c>
      <c r="S480" s="2">
        <v>37011</v>
      </c>
      <c r="T480" s="2">
        <v>37042</v>
      </c>
      <c r="U480" s="2">
        <v>37071</v>
      </c>
      <c r="V480" s="2">
        <v>37103</v>
      </c>
      <c r="W480" s="2">
        <v>37134</v>
      </c>
      <c r="X480" s="2">
        <v>37162</v>
      </c>
      <c r="Y480" s="2">
        <v>37195</v>
      </c>
      <c r="Z480" s="2">
        <v>37225</v>
      </c>
      <c r="AA480" s="2">
        <v>37256</v>
      </c>
      <c r="AB480" s="2">
        <v>37287</v>
      </c>
      <c r="AC480" s="2">
        <v>37315</v>
      </c>
      <c r="AD480" s="2">
        <v>37344</v>
      </c>
      <c r="AE480" s="2">
        <v>37376</v>
      </c>
      <c r="AF480" s="2">
        <v>37407</v>
      </c>
      <c r="AG480" s="2">
        <v>37435</v>
      </c>
      <c r="AH480" s="2">
        <v>37468</v>
      </c>
      <c r="AI480" s="2">
        <v>37498</v>
      </c>
      <c r="AJ480" s="2">
        <v>37529</v>
      </c>
      <c r="AK480" s="2">
        <v>37560</v>
      </c>
      <c r="AL480" s="2">
        <v>37589</v>
      </c>
      <c r="AM480" s="2">
        <v>37621</v>
      </c>
      <c r="AN480" s="2">
        <v>37652</v>
      </c>
      <c r="AO480" s="2">
        <v>37680</v>
      </c>
      <c r="AP480" s="2">
        <v>37711</v>
      </c>
      <c r="AQ480" s="2">
        <v>37741</v>
      </c>
      <c r="AR480" s="2">
        <v>37771</v>
      </c>
      <c r="AS480" s="2">
        <v>37802</v>
      </c>
      <c r="AT480" s="2">
        <v>37833</v>
      </c>
      <c r="AU480" s="2">
        <v>37862</v>
      </c>
      <c r="AV480" s="2">
        <v>37894</v>
      </c>
      <c r="AW480" s="2">
        <v>37925</v>
      </c>
      <c r="AX480" s="2">
        <v>37953</v>
      </c>
      <c r="AY480" s="2">
        <v>37986</v>
      </c>
      <c r="AZ480" s="2">
        <v>38016</v>
      </c>
      <c r="BA480" s="2">
        <v>38044</v>
      </c>
      <c r="BB480" s="2">
        <v>38077</v>
      </c>
      <c r="BC480" s="2">
        <v>38107</v>
      </c>
      <c r="BD480" s="2">
        <v>38138</v>
      </c>
      <c r="BE480" s="2">
        <v>38168</v>
      </c>
      <c r="BF480" s="2">
        <v>38198</v>
      </c>
      <c r="BG480" s="2">
        <v>38230</v>
      </c>
      <c r="BH480" s="2">
        <v>38260</v>
      </c>
      <c r="BI480" s="2">
        <v>38289</v>
      </c>
      <c r="BJ480" s="2">
        <v>38321</v>
      </c>
      <c r="BK480" s="2">
        <v>38352</v>
      </c>
      <c r="BL480" s="2">
        <v>38383</v>
      </c>
      <c r="BM480" s="2">
        <v>38411</v>
      </c>
      <c r="BN480" s="2">
        <v>38442</v>
      </c>
      <c r="BO480" s="2">
        <v>38471</v>
      </c>
      <c r="BP480" s="2">
        <v>38503</v>
      </c>
      <c r="BQ480" s="2">
        <v>38533</v>
      </c>
      <c r="BR480" s="2">
        <v>38562</v>
      </c>
      <c r="BS480" s="2">
        <v>38595</v>
      </c>
      <c r="BT480" s="2">
        <v>38625</v>
      </c>
      <c r="BU480" s="2">
        <v>38656</v>
      </c>
      <c r="BV480" s="2">
        <v>38686</v>
      </c>
      <c r="BW480" s="2">
        <v>38716</v>
      </c>
      <c r="BX480" s="2">
        <v>38748</v>
      </c>
      <c r="BY480" s="2">
        <v>38776</v>
      </c>
      <c r="BZ480" s="2">
        <v>38807</v>
      </c>
      <c r="CA480" s="2">
        <v>38835</v>
      </c>
      <c r="CB480" s="2">
        <v>38868</v>
      </c>
      <c r="CC480" s="2">
        <v>38898</v>
      </c>
      <c r="CD480" s="2">
        <v>38929</v>
      </c>
      <c r="CE480" s="2">
        <v>38960</v>
      </c>
      <c r="CF480" s="2">
        <v>38989</v>
      </c>
      <c r="CG480" s="2">
        <v>39021</v>
      </c>
      <c r="CH480" s="2">
        <v>39051</v>
      </c>
      <c r="CI480" s="2">
        <v>39080</v>
      </c>
      <c r="CJ480" s="2">
        <v>39113</v>
      </c>
      <c r="CK480" s="2">
        <v>39141</v>
      </c>
      <c r="CL480" s="2">
        <v>39171</v>
      </c>
      <c r="CM480" s="2">
        <v>39202</v>
      </c>
      <c r="CN480" s="2">
        <v>39233</v>
      </c>
      <c r="CO480" s="2">
        <v>39262</v>
      </c>
      <c r="CP480" s="2">
        <v>39294</v>
      </c>
      <c r="CQ480" s="2">
        <v>39325</v>
      </c>
      <c r="CR480" s="2">
        <v>39353</v>
      </c>
      <c r="CS480" s="2">
        <v>39386</v>
      </c>
      <c r="CT480" s="2">
        <v>39416</v>
      </c>
      <c r="CU480" s="2">
        <v>39447</v>
      </c>
      <c r="CV480" s="2">
        <v>39478</v>
      </c>
      <c r="CW480" s="2">
        <v>39507</v>
      </c>
      <c r="CX480" s="2">
        <v>39538</v>
      </c>
      <c r="CY480" s="2">
        <v>39568</v>
      </c>
      <c r="CZ480" s="2">
        <v>39598</v>
      </c>
      <c r="DA480" s="2">
        <v>39629</v>
      </c>
      <c r="DB480" s="2">
        <v>39660</v>
      </c>
      <c r="DC480" s="2">
        <v>39689</v>
      </c>
      <c r="DD480" s="2">
        <v>39721</v>
      </c>
      <c r="DE480" s="2">
        <v>39752</v>
      </c>
      <c r="DF480" s="2">
        <v>39780</v>
      </c>
      <c r="DG480" s="2">
        <v>39813</v>
      </c>
      <c r="DH480" s="2">
        <v>39843</v>
      </c>
      <c r="DI480" s="2">
        <v>39871</v>
      </c>
      <c r="DJ480" s="2">
        <v>39903</v>
      </c>
      <c r="DK480" s="2">
        <v>39933</v>
      </c>
      <c r="DL480" s="2">
        <v>39962</v>
      </c>
      <c r="DM480" s="2">
        <v>39994</v>
      </c>
      <c r="DN480" s="2">
        <v>40025</v>
      </c>
      <c r="DO480" s="2">
        <v>40056</v>
      </c>
      <c r="DP480" s="2">
        <v>40086</v>
      </c>
      <c r="DQ480" s="2">
        <v>40116</v>
      </c>
      <c r="DR480" s="2">
        <v>40147</v>
      </c>
      <c r="DS480" s="2">
        <v>40178</v>
      </c>
      <c r="DT480" s="2">
        <v>40207</v>
      </c>
      <c r="DU480" s="2">
        <v>40235</v>
      </c>
      <c r="DV480" s="2">
        <v>40268</v>
      </c>
      <c r="DW480" s="2">
        <v>40298</v>
      </c>
      <c r="DX480" s="2">
        <v>40329</v>
      </c>
      <c r="DY480" s="2">
        <v>40359</v>
      </c>
      <c r="DZ480" s="2">
        <v>40389</v>
      </c>
      <c r="EA480" s="2">
        <v>40421</v>
      </c>
      <c r="EB480" s="2">
        <v>40451</v>
      </c>
      <c r="EC480" s="2">
        <v>40480</v>
      </c>
      <c r="ED480" s="2">
        <v>40512</v>
      </c>
      <c r="EE480" s="2">
        <v>40543</v>
      </c>
      <c r="EF480" s="2">
        <v>40574</v>
      </c>
      <c r="EG480" s="2">
        <v>40602</v>
      </c>
      <c r="EH480" s="2">
        <v>40633</v>
      </c>
      <c r="EI480" s="2">
        <v>40662</v>
      </c>
      <c r="EJ480" s="2">
        <v>40694</v>
      </c>
      <c r="EK480" s="2">
        <v>40724</v>
      </c>
      <c r="EL480" s="2">
        <v>40753</v>
      </c>
      <c r="EM480" s="2">
        <v>40786</v>
      </c>
      <c r="EN480" s="2">
        <v>40816</v>
      </c>
      <c r="EO480" s="2">
        <v>40847</v>
      </c>
      <c r="EP480" s="2">
        <v>40877</v>
      </c>
      <c r="EQ480" s="2">
        <v>40907</v>
      </c>
      <c r="ER480" s="2">
        <v>40939</v>
      </c>
      <c r="ES480" s="2">
        <v>40968</v>
      </c>
      <c r="ET480" s="2">
        <v>40998</v>
      </c>
      <c r="EU480" s="2">
        <v>41029</v>
      </c>
      <c r="EV480" s="2">
        <v>41060</v>
      </c>
      <c r="EW480" s="2">
        <v>41089</v>
      </c>
      <c r="EX480" s="2">
        <v>41121</v>
      </c>
      <c r="EY480" s="2">
        <v>41152</v>
      </c>
      <c r="EZ480" s="2">
        <v>41180</v>
      </c>
      <c r="FA480" s="2">
        <v>41213</v>
      </c>
      <c r="FB480" s="2">
        <v>41243</v>
      </c>
      <c r="FC480" s="2">
        <v>41274</v>
      </c>
      <c r="FD480" s="2">
        <v>41305</v>
      </c>
      <c r="FE480" s="2">
        <v>41333</v>
      </c>
      <c r="FF480" s="2">
        <v>41362</v>
      </c>
      <c r="FG480" s="2">
        <v>41394</v>
      </c>
      <c r="FH480" s="2">
        <v>41425</v>
      </c>
      <c r="FI480" s="2">
        <v>41453</v>
      </c>
      <c r="FJ480" s="2">
        <v>41486</v>
      </c>
      <c r="FK480" s="2">
        <v>41516</v>
      </c>
      <c r="FL480" s="2">
        <v>41547</v>
      </c>
      <c r="FM480" s="2">
        <v>41578</v>
      </c>
      <c r="FN480" s="2">
        <v>41607</v>
      </c>
      <c r="FO480" s="2">
        <v>41639</v>
      </c>
      <c r="FP480" s="2">
        <v>41670</v>
      </c>
      <c r="FQ480" s="2">
        <v>41698</v>
      </c>
      <c r="FR480" s="2">
        <v>41729</v>
      </c>
      <c r="FS480" s="2">
        <v>41759</v>
      </c>
      <c r="FT480" s="2">
        <v>41789</v>
      </c>
      <c r="FU480" s="2">
        <v>41820</v>
      </c>
      <c r="FV480" s="2">
        <v>41851</v>
      </c>
      <c r="FW480" s="2">
        <v>41880</v>
      </c>
      <c r="FX480" s="2">
        <v>41912</v>
      </c>
      <c r="FY480" s="2">
        <v>41943</v>
      </c>
      <c r="FZ480" s="2">
        <v>41971</v>
      </c>
      <c r="GA480" s="2">
        <v>42004</v>
      </c>
      <c r="GB480" s="2">
        <v>42034</v>
      </c>
      <c r="GC480" s="2">
        <v>42062</v>
      </c>
      <c r="GD480" s="2">
        <v>42094</v>
      </c>
      <c r="GE480" s="2">
        <v>42124</v>
      </c>
      <c r="GF480" s="2">
        <v>42153</v>
      </c>
      <c r="GG480" s="2">
        <v>42185</v>
      </c>
      <c r="GH480" s="2">
        <v>42216</v>
      </c>
      <c r="GI480" s="2">
        <v>42247</v>
      </c>
      <c r="GJ480" s="2">
        <v>42277</v>
      </c>
      <c r="GK480" s="2">
        <v>42307</v>
      </c>
      <c r="GL480" s="2">
        <v>42338</v>
      </c>
      <c r="GM480" s="2">
        <v>42369</v>
      </c>
      <c r="GN480" s="2">
        <v>42398</v>
      </c>
      <c r="GO480" s="2">
        <v>42429</v>
      </c>
      <c r="GP480" s="2">
        <v>42460</v>
      </c>
      <c r="GQ480" s="2">
        <v>42489</v>
      </c>
      <c r="GR480" s="2">
        <v>42521</v>
      </c>
      <c r="GS480" s="2">
        <v>42551</v>
      </c>
      <c r="GT480" s="2">
        <v>42580</v>
      </c>
      <c r="GU480" s="2">
        <v>42613</v>
      </c>
      <c r="GV480" s="2">
        <v>42643</v>
      </c>
      <c r="GW480" s="2">
        <v>42674</v>
      </c>
      <c r="GX480" s="2">
        <v>42704</v>
      </c>
      <c r="GY480" s="2">
        <v>42734</v>
      </c>
      <c r="GZ480" s="2">
        <v>42766</v>
      </c>
      <c r="HA480" s="2">
        <v>42794</v>
      </c>
      <c r="HB480" s="2">
        <v>42825</v>
      </c>
      <c r="HC480" s="2">
        <v>42853</v>
      </c>
      <c r="HD480" s="2">
        <v>42886</v>
      </c>
      <c r="HE480" s="2">
        <v>42916</v>
      </c>
      <c r="HF480" s="2">
        <v>42947</v>
      </c>
      <c r="HG480" s="2">
        <v>42978</v>
      </c>
      <c r="HH480" s="2">
        <v>43007</v>
      </c>
      <c r="HI480" s="2">
        <v>43039</v>
      </c>
      <c r="HJ480" s="2">
        <v>43069</v>
      </c>
      <c r="HK480" s="2">
        <v>43098</v>
      </c>
      <c r="HL480" s="2">
        <v>43131</v>
      </c>
      <c r="HM480" s="2">
        <v>43159</v>
      </c>
      <c r="HN480" s="2">
        <v>43189</v>
      </c>
      <c r="HO480" s="2">
        <v>43220</v>
      </c>
      <c r="HP480" s="2">
        <v>43251</v>
      </c>
      <c r="HQ480" s="2">
        <v>43280</v>
      </c>
      <c r="HR480" s="2">
        <v>43312</v>
      </c>
      <c r="HS480" s="2">
        <v>43343</v>
      </c>
      <c r="HT480" s="2">
        <v>43371</v>
      </c>
      <c r="HU480" s="2">
        <v>43404</v>
      </c>
      <c r="HV480" s="2">
        <v>43434</v>
      </c>
      <c r="HW480" s="2">
        <v>43465</v>
      </c>
      <c r="HX480" s="2">
        <v>43496</v>
      </c>
      <c r="HY480" s="2">
        <v>43524</v>
      </c>
      <c r="HZ480" s="2">
        <v>43553</v>
      </c>
      <c r="IA480" s="2">
        <v>43585</v>
      </c>
      <c r="IB480" s="2">
        <v>43616</v>
      </c>
      <c r="IC480" s="2">
        <v>43644</v>
      </c>
      <c r="ID480" s="2">
        <v>43677</v>
      </c>
      <c r="IE480" s="2">
        <v>43707</v>
      </c>
      <c r="IF480" s="2">
        <v>43738</v>
      </c>
      <c r="IG480" s="2">
        <v>43769</v>
      </c>
      <c r="IH480" s="2">
        <v>43798</v>
      </c>
      <c r="II480" s="2">
        <v>43830</v>
      </c>
      <c r="IJ480" s="2">
        <v>43861</v>
      </c>
      <c r="IK480" s="2">
        <v>43889</v>
      </c>
      <c r="IL480" s="2">
        <v>43921</v>
      </c>
      <c r="IM480" s="2">
        <v>43951</v>
      </c>
      <c r="IN480" s="2">
        <v>43980</v>
      </c>
      <c r="IO480" s="2">
        <v>44012</v>
      </c>
      <c r="IP480" s="2">
        <v>44043</v>
      </c>
      <c r="IQ480" s="2">
        <v>44074</v>
      </c>
      <c r="IR480" s="2">
        <v>44104</v>
      </c>
      <c r="IS480" s="2">
        <v>44134</v>
      </c>
      <c r="IT480" s="2">
        <v>44165</v>
      </c>
      <c r="IU480" s="2">
        <v>44196</v>
      </c>
      <c r="IV480" s="2">
        <v>44225</v>
      </c>
      <c r="IW480" s="2">
        <v>44253</v>
      </c>
      <c r="IX480" s="2">
        <v>44286</v>
      </c>
      <c r="IY480" s="2">
        <v>44316</v>
      </c>
      <c r="IZ480" s="2">
        <v>44347</v>
      </c>
      <c r="JA480" s="2">
        <v>44377</v>
      </c>
      <c r="JB480" s="2">
        <v>44407</v>
      </c>
      <c r="JC480" s="2">
        <v>44439</v>
      </c>
      <c r="JD480" s="2">
        <v>44469</v>
      </c>
      <c r="JE480" s="2">
        <v>44498</v>
      </c>
      <c r="JF480" s="2">
        <v>44530</v>
      </c>
      <c r="JG480" s="2">
        <v>44561</v>
      </c>
      <c r="JH480" s="2">
        <v>44592</v>
      </c>
      <c r="JI480" s="2">
        <v>44620</v>
      </c>
      <c r="JJ480" s="2">
        <v>44651</v>
      </c>
      <c r="JK480" s="2">
        <v>44680</v>
      </c>
      <c r="JL480" s="2">
        <v>44712</v>
      </c>
      <c r="JM480" s="2">
        <v>44742</v>
      </c>
      <c r="JN480" s="2">
        <v>44771</v>
      </c>
      <c r="JO480" s="2">
        <v>44804</v>
      </c>
      <c r="JP480" s="2">
        <v>44834</v>
      </c>
      <c r="JQ480" s="2">
        <v>44865</v>
      </c>
    </row>
    <row r="481" spans="1:277" x14ac:dyDescent="0.25">
      <c r="A481" s="4"/>
      <c r="D481" s="3">
        <v>11238900</v>
      </c>
      <c r="E481">
        <v>14062600</v>
      </c>
      <c r="F481">
        <v>11477900</v>
      </c>
      <c r="G481">
        <v>11471300</v>
      </c>
      <c r="H481">
        <v>11615000</v>
      </c>
      <c r="I481">
        <v>8776300</v>
      </c>
      <c r="J481">
        <v>6875200</v>
      </c>
      <c r="K481">
        <v>18191500</v>
      </c>
      <c r="L481">
        <v>10348300</v>
      </c>
      <c r="M481">
        <v>8749400</v>
      </c>
      <c r="N481">
        <v>11501700</v>
      </c>
      <c r="O481">
        <v>10773600</v>
      </c>
      <c r="P481">
        <v>15527900</v>
      </c>
      <c r="Q481">
        <v>14905600</v>
      </c>
      <c r="R481">
        <v>13115100</v>
      </c>
      <c r="S481">
        <v>16626800</v>
      </c>
      <c r="T481">
        <v>17677300</v>
      </c>
      <c r="U481">
        <v>20624200</v>
      </c>
      <c r="V481">
        <v>21171500</v>
      </c>
      <c r="W481">
        <v>21118400</v>
      </c>
      <c r="X481">
        <v>25325700</v>
      </c>
      <c r="Y481">
        <v>22133300</v>
      </c>
      <c r="Z481">
        <v>21695500</v>
      </c>
      <c r="AA481">
        <v>17331000</v>
      </c>
      <c r="AB481">
        <v>19172100</v>
      </c>
      <c r="AC481">
        <v>19404100</v>
      </c>
      <c r="AD481">
        <v>36677200</v>
      </c>
      <c r="AE481">
        <v>24930900</v>
      </c>
      <c r="AF481">
        <v>21308600</v>
      </c>
      <c r="AG481">
        <v>18892500</v>
      </c>
      <c r="AH481">
        <v>29442100</v>
      </c>
      <c r="AI481">
        <v>17060000</v>
      </c>
      <c r="AJ481">
        <v>16022900</v>
      </c>
      <c r="AK481">
        <v>29572600</v>
      </c>
      <c r="AL481">
        <v>14476800</v>
      </c>
      <c r="AM481">
        <v>17733200</v>
      </c>
      <c r="AN481">
        <v>18392500</v>
      </c>
      <c r="AO481">
        <v>21169000</v>
      </c>
      <c r="AP481">
        <v>17894500</v>
      </c>
      <c r="AQ481">
        <v>19176100</v>
      </c>
      <c r="AR481">
        <v>21181600</v>
      </c>
      <c r="AS481">
        <v>20092000</v>
      </c>
      <c r="AT481">
        <v>21252000</v>
      </c>
      <c r="AU481">
        <v>62822100</v>
      </c>
      <c r="AV481">
        <v>52654800</v>
      </c>
      <c r="AW481">
        <v>29717200</v>
      </c>
      <c r="AX481">
        <v>22187900</v>
      </c>
      <c r="AY481">
        <v>23181400</v>
      </c>
      <c r="AZ481">
        <v>19734100</v>
      </c>
      <c r="BA481">
        <v>17934600</v>
      </c>
      <c r="BB481">
        <v>21307000</v>
      </c>
      <c r="BC481">
        <v>21119200</v>
      </c>
      <c r="BD481">
        <v>21745800</v>
      </c>
      <c r="BE481">
        <v>20375600</v>
      </c>
      <c r="BF481">
        <v>15452300</v>
      </c>
      <c r="BG481">
        <v>19615700</v>
      </c>
      <c r="BH481">
        <v>21170500</v>
      </c>
      <c r="BI481">
        <v>22481500</v>
      </c>
      <c r="BJ481">
        <v>23207100</v>
      </c>
      <c r="BK481">
        <v>29956400</v>
      </c>
      <c r="BL481">
        <v>17652800</v>
      </c>
      <c r="BM481">
        <v>18817100</v>
      </c>
      <c r="BN481">
        <v>21888100</v>
      </c>
      <c r="BO481">
        <v>18473300</v>
      </c>
      <c r="BP481">
        <v>22841300</v>
      </c>
      <c r="BQ481">
        <v>22961000</v>
      </c>
      <c r="BR481">
        <v>15918100</v>
      </c>
      <c r="BS481">
        <v>18046800</v>
      </c>
      <c r="BT481">
        <v>17751100</v>
      </c>
      <c r="BU481">
        <v>27968200</v>
      </c>
      <c r="BV481">
        <v>24085400</v>
      </c>
      <c r="BW481">
        <v>17849000</v>
      </c>
      <c r="BX481">
        <v>18041100</v>
      </c>
      <c r="BY481">
        <v>17305200</v>
      </c>
      <c r="BZ481">
        <v>23123100</v>
      </c>
      <c r="CA481">
        <v>16423700</v>
      </c>
      <c r="CB481">
        <v>27006700</v>
      </c>
      <c r="CC481">
        <v>27252400</v>
      </c>
      <c r="CD481">
        <v>20899600</v>
      </c>
      <c r="CE481">
        <v>20842200</v>
      </c>
      <c r="CF481">
        <v>18993800</v>
      </c>
      <c r="CG481">
        <v>18535000</v>
      </c>
      <c r="CH481">
        <v>17633700</v>
      </c>
      <c r="CI481">
        <v>13596700</v>
      </c>
      <c r="CJ481">
        <v>17155200</v>
      </c>
      <c r="CK481">
        <v>18236000</v>
      </c>
      <c r="CL481">
        <v>22055700</v>
      </c>
      <c r="CM481">
        <v>20044400</v>
      </c>
      <c r="CN481">
        <v>20071100</v>
      </c>
      <c r="CO481">
        <v>30341600</v>
      </c>
      <c r="CP481">
        <v>24563000</v>
      </c>
      <c r="CQ481">
        <v>28953700</v>
      </c>
      <c r="CR481">
        <v>15961000</v>
      </c>
      <c r="CS481">
        <v>15087100</v>
      </c>
      <c r="CT481">
        <v>16091900</v>
      </c>
      <c r="CU481">
        <v>13494300</v>
      </c>
      <c r="CV481">
        <v>24036000</v>
      </c>
      <c r="CW481">
        <v>13960200</v>
      </c>
      <c r="CX481">
        <v>17844600</v>
      </c>
      <c r="CY481">
        <v>14225500</v>
      </c>
      <c r="CZ481">
        <v>10156300</v>
      </c>
      <c r="DA481">
        <v>14241700</v>
      </c>
      <c r="DB481">
        <v>16526500</v>
      </c>
      <c r="DC481">
        <v>12323700</v>
      </c>
      <c r="DD481">
        <v>16947900</v>
      </c>
      <c r="DE481">
        <v>22719000</v>
      </c>
      <c r="DF481">
        <v>16827200</v>
      </c>
      <c r="DG481">
        <v>15578100</v>
      </c>
      <c r="DH481">
        <v>15432100</v>
      </c>
      <c r="DI481">
        <v>16778400</v>
      </c>
      <c r="DJ481">
        <v>20270400</v>
      </c>
      <c r="DK481">
        <v>13131000</v>
      </c>
      <c r="DL481">
        <v>18674800</v>
      </c>
      <c r="DM481">
        <v>19139800</v>
      </c>
      <c r="DN481">
        <v>15067400</v>
      </c>
      <c r="DO481">
        <v>12484500</v>
      </c>
      <c r="DP481">
        <v>18507900</v>
      </c>
      <c r="DQ481">
        <v>18989300</v>
      </c>
      <c r="DR481">
        <v>14166000</v>
      </c>
      <c r="DS481">
        <v>16551800</v>
      </c>
      <c r="DT481">
        <v>13432200</v>
      </c>
      <c r="DU481">
        <v>21572900</v>
      </c>
      <c r="DV481">
        <v>21024200</v>
      </c>
      <c r="DW481">
        <v>23028700</v>
      </c>
      <c r="DX481">
        <v>26505500</v>
      </c>
      <c r="DY481">
        <v>21472600</v>
      </c>
      <c r="DZ481">
        <v>18147300</v>
      </c>
      <c r="EA481">
        <v>21444600</v>
      </c>
      <c r="EB481">
        <v>17226982</v>
      </c>
      <c r="EC481">
        <v>21398923</v>
      </c>
      <c r="ED481">
        <v>19065387</v>
      </c>
      <c r="EE481">
        <v>17596135</v>
      </c>
      <c r="EF481">
        <v>18443266</v>
      </c>
      <c r="EG481">
        <v>23321813</v>
      </c>
      <c r="EH481">
        <v>26298106</v>
      </c>
      <c r="EI481">
        <v>16113260</v>
      </c>
      <c r="EJ481">
        <v>25409331</v>
      </c>
      <c r="EK481">
        <v>18883437</v>
      </c>
      <c r="EL481">
        <v>11994822</v>
      </c>
      <c r="EM481">
        <v>22533384</v>
      </c>
      <c r="EN481">
        <v>14302938</v>
      </c>
      <c r="EO481">
        <v>15596684</v>
      </c>
      <c r="EP481">
        <v>15063881</v>
      </c>
      <c r="EQ481">
        <v>14650185</v>
      </c>
      <c r="ER481">
        <v>17083813</v>
      </c>
      <c r="ES481">
        <v>15225883</v>
      </c>
      <c r="ET481">
        <v>14320624</v>
      </c>
      <c r="EU481">
        <v>13050103</v>
      </c>
      <c r="EV481">
        <v>16271229</v>
      </c>
      <c r="EW481">
        <v>12183994</v>
      </c>
      <c r="EX481">
        <v>11056409</v>
      </c>
      <c r="EY481">
        <v>13935025</v>
      </c>
      <c r="EZ481">
        <v>11256782</v>
      </c>
      <c r="FA481">
        <v>8997871</v>
      </c>
      <c r="FB481">
        <v>12674495</v>
      </c>
      <c r="FC481">
        <v>14667057</v>
      </c>
      <c r="FD481">
        <v>15776509</v>
      </c>
      <c r="FE481">
        <v>15833094</v>
      </c>
      <c r="FF481">
        <v>12506106</v>
      </c>
      <c r="FG481">
        <v>12893636</v>
      </c>
      <c r="FH481">
        <v>15817853</v>
      </c>
      <c r="FI481">
        <v>17056931</v>
      </c>
      <c r="FJ481">
        <v>13256377</v>
      </c>
      <c r="FK481">
        <v>17195329</v>
      </c>
      <c r="FL481">
        <v>12986899</v>
      </c>
      <c r="FM481">
        <v>15389396</v>
      </c>
      <c r="FN481">
        <v>23930557</v>
      </c>
      <c r="FO481">
        <v>21200015</v>
      </c>
      <c r="FP481">
        <v>22138423</v>
      </c>
      <c r="FQ481">
        <v>15407264</v>
      </c>
      <c r="FR481">
        <v>20167559</v>
      </c>
      <c r="FS481">
        <v>19016296</v>
      </c>
      <c r="FT481">
        <v>23423800</v>
      </c>
      <c r="FU481">
        <v>17700338</v>
      </c>
      <c r="FV481">
        <v>18054650</v>
      </c>
      <c r="FW481">
        <v>15635524</v>
      </c>
      <c r="FX481">
        <v>13130759</v>
      </c>
      <c r="FY481">
        <v>17617000</v>
      </c>
      <c r="FZ481">
        <v>11901189</v>
      </c>
      <c r="GA481">
        <v>16044188</v>
      </c>
      <c r="GB481">
        <v>12700962</v>
      </c>
      <c r="GC481">
        <v>15950944</v>
      </c>
      <c r="GD481">
        <v>21937882</v>
      </c>
      <c r="GE481">
        <v>18421682</v>
      </c>
      <c r="GF481">
        <v>12995489</v>
      </c>
      <c r="GG481">
        <v>16440694</v>
      </c>
      <c r="GH481">
        <v>16421871</v>
      </c>
      <c r="GI481">
        <v>22820955</v>
      </c>
      <c r="GJ481">
        <v>23909390</v>
      </c>
      <c r="GK481">
        <v>22718068</v>
      </c>
      <c r="GL481">
        <v>22019239</v>
      </c>
      <c r="GM481">
        <v>25380976</v>
      </c>
      <c r="GN481">
        <v>22395729</v>
      </c>
      <c r="GO481">
        <v>25225142</v>
      </c>
      <c r="GP481">
        <v>22115770</v>
      </c>
      <c r="GQ481">
        <v>26857685</v>
      </c>
      <c r="GR481">
        <v>20865820</v>
      </c>
      <c r="GS481">
        <v>21470298</v>
      </c>
      <c r="GT481">
        <v>20008168</v>
      </c>
      <c r="GU481">
        <v>19206695</v>
      </c>
      <c r="GV481">
        <v>19005946</v>
      </c>
      <c r="GW481">
        <v>27354344</v>
      </c>
      <c r="GX481">
        <v>24611846</v>
      </c>
      <c r="GY481">
        <v>29027478</v>
      </c>
      <c r="GZ481">
        <v>22681886</v>
      </c>
      <c r="HA481">
        <v>21189999</v>
      </c>
      <c r="HB481">
        <v>28833500</v>
      </c>
      <c r="HC481">
        <v>21226460</v>
      </c>
      <c r="HD481">
        <v>26851755</v>
      </c>
      <c r="HE481">
        <v>30836882</v>
      </c>
      <c r="HF481">
        <v>28171253</v>
      </c>
      <c r="HG481">
        <v>24612823</v>
      </c>
      <c r="HH481">
        <v>24070323</v>
      </c>
      <c r="HI481">
        <v>22588374</v>
      </c>
      <c r="HJ481">
        <v>24241968</v>
      </c>
      <c r="HK481">
        <v>25350531</v>
      </c>
      <c r="HL481">
        <v>48896994</v>
      </c>
      <c r="HM481">
        <v>33343561</v>
      </c>
      <c r="HN481">
        <v>51009051</v>
      </c>
      <c r="HO481">
        <v>23522726</v>
      </c>
      <c r="HP481">
        <v>27320786</v>
      </c>
      <c r="HQ481">
        <v>26875900</v>
      </c>
      <c r="HR481">
        <v>24956143</v>
      </c>
      <c r="HS481">
        <v>19286771</v>
      </c>
      <c r="HT481">
        <v>23491990</v>
      </c>
      <c r="HU481">
        <v>25173434</v>
      </c>
      <c r="HV481">
        <v>25878128</v>
      </c>
      <c r="HW481">
        <v>34472729</v>
      </c>
      <c r="HX481">
        <v>25925881</v>
      </c>
      <c r="HY481">
        <v>32663626</v>
      </c>
      <c r="HZ481">
        <v>32383546</v>
      </c>
      <c r="IA481">
        <v>26358433</v>
      </c>
      <c r="IB481">
        <v>25611308</v>
      </c>
      <c r="IC481">
        <v>22748331</v>
      </c>
      <c r="ID481">
        <v>21420549</v>
      </c>
      <c r="IE481">
        <v>37608297</v>
      </c>
      <c r="IF481">
        <v>30188340</v>
      </c>
      <c r="IG481">
        <v>23883133</v>
      </c>
      <c r="IH481">
        <v>28285168</v>
      </c>
      <c r="II481">
        <v>19979334</v>
      </c>
      <c r="IJ481">
        <v>21913798</v>
      </c>
      <c r="IK481">
        <v>22019728</v>
      </c>
      <c r="IL481">
        <v>45534211</v>
      </c>
      <c r="IM481">
        <v>21810356</v>
      </c>
      <c r="IN481">
        <v>20139762</v>
      </c>
      <c r="IO481">
        <v>27790189</v>
      </c>
      <c r="IP481">
        <v>74615915</v>
      </c>
      <c r="IQ481">
        <v>35630066</v>
      </c>
      <c r="IR481">
        <v>29050642</v>
      </c>
      <c r="IS481">
        <v>29439326</v>
      </c>
      <c r="IT481">
        <v>40567679</v>
      </c>
      <c r="IU481">
        <v>35206580</v>
      </c>
      <c r="IV481">
        <v>25786192</v>
      </c>
      <c r="IW481">
        <v>24419559</v>
      </c>
      <c r="IX481">
        <v>25630443</v>
      </c>
      <c r="IY481">
        <v>18731240</v>
      </c>
      <c r="IZ481">
        <v>15535061</v>
      </c>
      <c r="JA481">
        <v>18335377</v>
      </c>
      <c r="JB481">
        <v>22065747</v>
      </c>
      <c r="JC481">
        <v>14639622</v>
      </c>
      <c r="JD481">
        <v>20462210</v>
      </c>
      <c r="JE481">
        <v>18858343</v>
      </c>
      <c r="JF481">
        <v>20106796</v>
      </c>
      <c r="JG481">
        <v>23796825</v>
      </c>
      <c r="JH481">
        <v>25222068</v>
      </c>
      <c r="JI481">
        <v>25029811</v>
      </c>
      <c r="JJ481">
        <v>34923777</v>
      </c>
      <c r="JK481">
        <v>19426404</v>
      </c>
      <c r="JL481">
        <v>20332481</v>
      </c>
      <c r="JM481">
        <v>31868282</v>
      </c>
      <c r="JN481">
        <v>18612780</v>
      </c>
      <c r="JO481">
        <v>20905996</v>
      </c>
      <c r="JP481">
        <v>30684155</v>
      </c>
      <c r="JQ481">
        <v>25255071</v>
      </c>
    </row>
    <row r="482" spans="1:277" x14ac:dyDescent="0.25">
      <c r="A482" s="1" t="s">
        <v>242</v>
      </c>
      <c r="B482" t="s">
        <v>1157</v>
      </c>
      <c r="C482" t="s">
        <v>1183</v>
      </c>
      <c r="D482" s="2">
        <f>_xll.BDH(A482, "volume", B482, C482, "Direction", "H", "Period", "M","cols=84;rows=2")</f>
        <v>36556</v>
      </c>
      <c r="E482" s="2">
        <v>36585</v>
      </c>
      <c r="F482" s="2">
        <v>36616</v>
      </c>
      <c r="G482" s="2">
        <v>36644</v>
      </c>
      <c r="H482" s="2">
        <v>36677</v>
      </c>
      <c r="I482" s="2">
        <v>36707</v>
      </c>
      <c r="J482" s="2">
        <v>36738</v>
      </c>
      <c r="K482" s="2">
        <v>36769</v>
      </c>
      <c r="L482" s="2">
        <v>36798</v>
      </c>
      <c r="M482" s="2">
        <v>36830</v>
      </c>
      <c r="N482" s="2">
        <v>36860</v>
      </c>
      <c r="O482" s="2">
        <v>36889</v>
      </c>
      <c r="P482" s="2">
        <v>36922</v>
      </c>
      <c r="Q482" s="2">
        <v>36950</v>
      </c>
      <c r="R482" s="2">
        <v>36980</v>
      </c>
      <c r="S482" s="2">
        <v>37011</v>
      </c>
      <c r="T482" s="2">
        <v>37042</v>
      </c>
      <c r="U482" s="2">
        <v>37071</v>
      </c>
      <c r="V482" s="2">
        <v>37103</v>
      </c>
      <c r="W482" s="2">
        <v>37134</v>
      </c>
      <c r="X482" s="2">
        <v>37162</v>
      </c>
      <c r="Y482" s="2">
        <v>37195</v>
      </c>
      <c r="Z482" s="2">
        <v>37225</v>
      </c>
      <c r="AA482" s="2">
        <v>37256</v>
      </c>
      <c r="AB482" s="2">
        <v>37287</v>
      </c>
      <c r="AC482" s="2">
        <v>37315</v>
      </c>
      <c r="AD482" s="2">
        <v>37344</v>
      </c>
      <c r="AE482" s="2">
        <v>37376</v>
      </c>
      <c r="AF482" s="2">
        <v>37407</v>
      </c>
      <c r="AG482" s="2">
        <v>37435</v>
      </c>
      <c r="AH482" s="2">
        <v>37468</v>
      </c>
      <c r="AI482" s="2">
        <v>37498</v>
      </c>
      <c r="AJ482" s="2">
        <v>37529</v>
      </c>
      <c r="AK482" s="2">
        <v>37560</v>
      </c>
      <c r="AL482" s="2">
        <v>37589</v>
      </c>
      <c r="AM482" s="2">
        <v>37621</v>
      </c>
      <c r="AN482" s="2">
        <v>37652</v>
      </c>
      <c r="AO482" s="2">
        <v>37680</v>
      </c>
      <c r="AP482" s="2">
        <v>37711</v>
      </c>
      <c r="AQ482" s="2">
        <v>37741</v>
      </c>
      <c r="AR482" s="2">
        <v>37771</v>
      </c>
      <c r="AS482" s="2">
        <v>37802</v>
      </c>
      <c r="AT482" s="2">
        <v>37833</v>
      </c>
      <c r="AU482" s="2">
        <v>37862</v>
      </c>
      <c r="AV482" s="2">
        <v>37894</v>
      </c>
      <c r="AW482" s="2">
        <v>37925</v>
      </c>
      <c r="AX482" s="2">
        <v>37953</v>
      </c>
      <c r="AY482" s="2">
        <v>37986</v>
      </c>
      <c r="AZ482" s="2">
        <v>38016</v>
      </c>
      <c r="BA482" s="2">
        <v>38044</v>
      </c>
      <c r="BB482" s="2">
        <v>38077</v>
      </c>
      <c r="BC482" s="2">
        <v>38107</v>
      </c>
      <c r="BD482" s="2">
        <v>38138</v>
      </c>
      <c r="BE482" s="2">
        <v>38168</v>
      </c>
      <c r="BF482" s="2">
        <v>38198</v>
      </c>
      <c r="BG482" s="2">
        <v>38230</v>
      </c>
      <c r="BH482" s="2">
        <v>38260</v>
      </c>
      <c r="BI482" s="2">
        <v>38289</v>
      </c>
      <c r="BJ482" s="2">
        <v>38321</v>
      </c>
      <c r="BK482" s="2">
        <v>38352</v>
      </c>
      <c r="BL482" s="2">
        <v>38383</v>
      </c>
      <c r="BM482" s="2">
        <v>38411</v>
      </c>
      <c r="BN482" s="2">
        <v>38442</v>
      </c>
      <c r="BO482" s="2">
        <v>38471</v>
      </c>
      <c r="BP482" s="2">
        <v>38503</v>
      </c>
      <c r="BQ482" s="2">
        <v>38533</v>
      </c>
      <c r="BR482" s="2">
        <v>38562</v>
      </c>
      <c r="BS482" s="2">
        <v>38595</v>
      </c>
      <c r="BT482" s="2">
        <v>38625</v>
      </c>
      <c r="BU482" s="2">
        <v>38656</v>
      </c>
      <c r="BV482" s="2">
        <v>38686</v>
      </c>
      <c r="BW482" s="2">
        <v>38716</v>
      </c>
      <c r="BX482" s="2">
        <v>38748</v>
      </c>
      <c r="BY482" s="2">
        <v>38776</v>
      </c>
      <c r="BZ482" s="2">
        <v>38807</v>
      </c>
      <c r="CA482" s="2">
        <v>38835</v>
      </c>
      <c r="CB482" s="2">
        <v>38868</v>
      </c>
      <c r="CC482" s="2">
        <v>38898</v>
      </c>
      <c r="CD482" s="2">
        <v>38929</v>
      </c>
      <c r="CE482" s="2">
        <v>38960</v>
      </c>
      <c r="CF482" s="2">
        <v>38989</v>
      </c>
      <c r="CG482" s="2">
        <v>39021</v>
      </c>
      <c r="CH482" s="2">
        <v>39051</v>
      </c>
      <c r="CI482" s="2">
        <v>39080</v>
      </c>
    </row>
    <row r="483" spans="1:277" x14ac:dyDescent="0.25">
      <c r="A483" s="4"/>
      <c r="D483" s="3">
        <v>27422250</v>
      </c>
      <c r="E483">
        <v>30723750</v>
      </c>
      <c r="F483">
        <v>37126050</v>
      </c>
      <c r="G483">
        <v>27286500</v>
      </c>
      <c r="H483">
        <v>27542250</v>
      </c>
      <c r="I483">
        <v>34263300</v>
      </c>
      <c r="J483">
        <v>22262800</v>
      </c>
      <c r="K483">
        <v>17245600</v>
      </c>
      <c r="L483">
        <v>30422600</v>
      </c>
      <c r="M483">
        <v>30593600</v>
      </c>
      <c r="N483">
        <v>41338400</v>
      </c>
      <c r="O483">
        <v>50488900</v>
      </c>
      <c r="P483">
        <v>50453400</v>
      </c>
      <c r="Q483">
        <v>31281500</v>
      </c>
      <c r="R483">
        <v>43580500</v>
      </c>
      <c r="S483">
        <v>37256800</v>
      </c>
      <c r="T483">
        <v>32821100</v>
      </c>
      <c r="U483">
        <v>41120300</v>
      </c>
      <c r="V483">
        <v>30137600</v>
      </c>
      <c r="W483">
        <v>33664100</v>
      </c>
      <c r="X483">
        <v>43081400</v>
      </c>
      <c r="Y483">
        <v>62707600</v>
      </c>
      <c r="Z483">
        <v>30019700</v>
      </c>
      <c r="AA483">
        <v>31802400</v>
      </c>
      <c r="AB483">
        <v>32238700</v>
      </c>
      <c r="AC483">
        <v>32321300</v>
      </c>
      <c r="AD483">
        <v>39268600</v>
      </c>
      <c r="AE483">
        <v>41322400</v>
      </c>
      <c r="AF483">
        <v>37414500</v>
      </c>
      <c r="AG483">
        <v>46358900</v>
      </c>
      <c r="AH483">
        <v>78139600</v>
      </c>
      <c r="AI483">
        <v>48698900</v>
      </c>
      <c r="AJ483">
        <v>58988100</v>
      </c>
      <c r="AK483">
        <v>68896100</v>
      </c>
      <c r="AL483">
        <v>59092900</v>
      </c>
      <c r="AM483">
        <v>40019000</v>
      </c>
      <c r="AN483">
        <v>43670100</v>
      </c>
      <c r="AO483">
        <v>39715400</v>
      </c>
      <c r="AP483">
        <v>56019400</v>
      </c>
      <c r="AQ483">
        <v>43467800</v>
      </c>
      <c r="AR483">
        <v>38750000</v>
      </c>
      <c r="AS483">
        <v>35620200</v>
      </c>
      <c r="AT483">
        <v>26014700</v>
      </c>
      <c r="AU483">
        <v>21039800</v>
      </c>
      <c r="AV483">
        <v>28903100</v>
      </c>
      <c r="AW483">
        <v>26696700</v>
      </c>
      <c r="AX483">
        <v>15004942</v>
      </c>
      <c r="AY483">
        <v>14173931</v>
      </c>
      <c r="AZ483">
        <v>27975455</v>
      </c>
      <c r="BA483">
        <v>19588125</v>
      </c>
      <c r="BB483">
        <v>22858499</v>
      </c>
      <c r="BC483">
        <v>20626356</v>
      </c>
      <c r="BD483">
        <v>20533604</v>
      </c>
      <c r="BE483">
        <v>22419712</v>
      </c>
      <c r="BF483">
        <v>22779386</v>
      </c>
      <c r="BG483">
        <v>14577353</v>
      </c>
      <c r="BH483">
        <v>27455489</v>
      </c>
      <c r="BI483">
        <v>19382798</v>
      </c>
      <c r="BJ483">
        <v>20012775</v>
      </c>
      <c r="BK483">
        <v>48866226</v>
      </c>
      <c r="BL483">
        <v>40031215</v>
      </c>
      <c r="BM483">
        <v>29841381</v>
      </c>
      <c r="BN483">
        <v>41395592</v>
      </c>
      <c r="BO483">
        <v>34687620</v>
      </c>
      <c r="BP483">
        <v>26119011</v>
      </c>
      <c r="BQ483">
        <v>31180736</v>
      </c>
      <c r="BR483">
        <v>23497243</v>
      </c>
      <c r="BS483">
        <v>25580065</v>
      </c>
      <c r="BT483">
        <v>45024389</v>
      </c>
      <c r="BU483">
        <v>41268525</v>
      </c>
      <c r="BV483">
        <v>25276619</v>
      </c>
      <c r="BW483">
        <v>28667865</v>
      </c>
      <c r="BX483">
        <v>36778022</v>
      </c>
      <c r="BY483">
        <v>26612232</v>
      </c>
      <c r="BZ483">
        <v>41636195</v>
      </c>
      <c r="CA483">
        <v>29696209</v>
      </c>
      <c r="CB483">
        <v>31108158</v>
      </c>
      <c r="CC483">
        <v>39015527</v>
      </c>
      <c r="CD483">
        <v>25745165</v>
      </c>
      <c r="CE483">
        <v>19442782</v>
      </c>
      <c r="CF483">
        <v>18969750</v>
      </c>
      <c r="CG483">
        <v>17679991</v>
      </c>
      <c r="CH483">
        <v>17557466</v>
      </c>
      <c r="CI483">
        <v>13628082</v>
      </c>
    </row>
    <row r="484" spans="1:277" x14ac:dyDescent="0.25">
      <c r="A484" s="1" t="s">
        <v>243</v>
      </c>
      <c r="B484" t="s">
        <v>1157</v>
      </c>
      <c r="C484" t="s">
        <v>1185</v>
      </c>
      <c r="D484" s="2">
        <f>_xll.BDH(A484, "volume", B484, C484, "Direction", "H", "Period", "M","cols=11;rows=2")</f>
        <v>36556</v>
      </c>
      <c r="E484" s="2">
        <v>36585</v>
      </c>
      <c r="F484" s="2">
        <v>36616</v>
      </c>
      <c r="G484" s="2">
        <v>36644</v>
      </c>
      <c r="H484" s="2">
        <v>36677</v>
      </c>
      <c r="I484" s="2">
        <v>36707</v>
      </c>
      <c r="J484" s="2">
        <v>36738</v>
      </c>
      <c r="K484" s="2">
        <v>36769</v>
      </c>
      <c r="L484" s="2">
        <v>36798</v>
      </c>
      <c r="M484" s="2">
        <v>36830</v>
      </c>
      <c r="N484" s="2">
        <v>36860</v>
      </c>
    </row>
    <row r="485" spans="1:277" x14ac:dyDescent="0.25">
      <c r="A485" s="4"/>
      <c r="D485" s="3">
        <v>19279300</v>
      </c>
      <c r="E485">
        <v>21136100</v>
      </c>
      <c r="F485">
        <v>39524100</v>
      </c>
      <c r="G485">
        <v>12898700</v>
      </c>
      <c r="H485">
        <v>12336200</v>
      </c>
      <c r="I485">
        <v>13339000</v>
      </c>
      <c r="J485">
        <v>34516100</v>
      </c>
      <c r="K485">
        <v>13819200</v>
      </c>
      <c r="L485">
        <v>13718000</v>
      </c>
      <c r="M485">
        <v>17889900</v>
      </c>
      <c r="N485">
        <v>28707800</v>
      </c>
    </row>
    <row r="486" spans="1:277" x14ac:dyDescent="0.25">
      <c r="A486" s="1" t="s">
        <v>244</v>
      </c>
      <c r="B486" t="s">
        <v>1157</v>
      </c>
      <c r="C486" t="s">
        <v>1185</v>
      </c>
      <c r="D486" s="2">
        <f>_xll.BDH(A486, "volume", B486, C486, "Direction", "H", "Period", "M","cols=12;rows=2")</f>
        <v>36556</v>
      </c>
      <c r="E486" s="2">
        <v>36585</v>
      </c>
      <c r="F486" s="2">
        <v>36616</v>
      </c>
      <c r="G486" s="2">
        <v>36644</v>
      </c>
      <c r="H486" s="2">
        <v>36677</v>
      </c>
      <c r="I486" s="2">
        <v>36707</v>
      </c>
      <c r="J486" s="2">
        <v>36738</v>
      </c>
      <c r="K486" s="2">
        <v>36769</v>
      </c>
      <c r="L486" s="2">
        <v>36798</v>
      </c>
      <c r="M486" s="2">
        <v>36830</v>
      </c>
      <c r="N486" s="2">
        <v>36860</v>
      </c>
      <c r="O486" s="2">
        <v>36889</v>
      </c>
    </row>
    <row r="487" spans="1:277" x14ac:dyDescent="0.25">
      <c r="A487" s="4"/>
      <c r="D487" s="3">
        <v>6135800</v>
      </c>
      <c r="E487">
        <v>4767100</v>
      </c>
      <c r="F487">
        <v>4936800</v>
      </c>
      <c r="G487">
        <v>3312900</v>
      </c>
      <c r="H487">
        <v>2214400</v>
      </c>
      <c r="I487">
        <v>2486700</v>
      </c>
      <c r="J487">
        <v>1790000</v>
      </c>
      <c r="K487">
        <v>3459300</v>
      </c>
      <c r="L487">
        <v>2909300</v>
      </c>
      <c r="M487">
        <v>2974700</v>
      </c>
      <c r="N487">
        <v>2575200</v>
      </c>
      <c r="O487">
        <v>4911100</v>
      </c>
    </row>
    <row r="488" spans="1:277" x14ac:dyDescent="0.25">
      <c r="A488" s="1" t="s">
        <v>245</v>
      </c>
      <c r="B488" t="s">
        <v>1157</v>
      </c>
      <c r="C488" t="s">
        <v>1190</v>
      </c>
      <c r="D488" s="2">
        <f>_xll.BDH(A488, "volume", B488, C488, "Direction", "H", "Period", "M","cols=36;rows=2")</f>
        <v>36556</v>
      </c>
      <c r="E488" s="2">
        <v>36585</v>
      </c>
      <c r="F488" s="2">
        <v>36616</v>
      </c>
      <c r="G488" s="2">
        <v>36644</v>
      </c>
      <c r="H488" s="2">
        <v>36677</v>
      </c>
      <c r="I488" s="2">
        <v>36707</v>
      </c>
      <c r="J488" s="2">
        <v>36738</v>
      </c>
      <c r="K488" s="2">
        <v>36769</v>
      </c>
      <c r="L488" s="2">
        <v>36798</v>
      </c>
      <c r="M488" s="2">
        <v>36830</v>
      </c>
      <c r="N488" s="2">
        <v>36860</v>
      </c>
      <c r="O488" s="2">
        <v>36889</v>
      </c>
      <c r="P488" s="2">
        <v>36922</v>
      </c>
      <c r="Q488" s="2">
        <v>36950</v>
      </c>
      <c r="R488" s="2">
        <v>36980</v>
      </c>
      <c r="S488" s="2">
        <v>37011</v>
      </c>
      <c r="T488" s="2">
        <v>37042</v>
      </c>
      <c r="U488" s="2">
        <v>37071</v>
      </c>
      <c r="V488" s="2">
        <v>37103</v>
      </c>
      <c r="W488" s="2">
        <v>37134</v>
      </c>
      <c r="X488" s="2">
        <v>37162</v>
      </c>
      <c r="Y488" s="2">
        <v>37195</v>
      </c>
      <c r="Z488" s="2">
        <v>37225</v>
      </c>
      <c r="AA488" s="2">
        <v>37256</v>
      </c>
      <c r="AB488" s="2">
        <v>37287</v>
      </c>
      <c r="AC488" s="2">
        <v>37315</v>
      </c>
      <c r="AD488" s="2">
        <v>37344</v>
      </c>
      <c r="AE488" s="2">
        <v>37376</v>
      </c>
      <c r="AF488" s="2">
        <v>37407</v>
      </c>
      <c r="AG488" s="2">
        <v>37435</v>
      </c>
      <c r="AH488" s="2">
        <v>37468</v>
      </c>
      <c r="AI488" s="2">
        <v>37498</v>
      </c>
      <c r="AJ488" s="2">
        <v>37529</v>
      </c>
      <c r="AK488" s="2">
        <v>37560</v>
      </c>
      <c r="AL488" s="2">
        <v>37589</v>
      </c>
      <c r="AM488" s="2">
        <v>37621</v>
      </c>
    </row>
    <row r="489" spans="1:277" x14ac:dyDescent="0.25">
      <c r="A489" s="4"/>
      <c r="D489" s="3">
        <v>15968400</v>
      </c>
      <c r="E489">
        <v>11532800</v>
      </c>
      <c r="F489">
        <v>13156800</v>
      </c>
      <c r="G489">
        <v>17172800</v>
      </c>
      <c r="H489">
        <v>19608400</v>
      </c>
      <c r="I489">
        <v>18100800</v>
      </c>
      <c r="J489">
        <v>10746400</v>
      </c>
      <c r="K489">
        <v>10606400</v>
      </c>
      <c r="L489">
        <v>14168800</v>
      </c>
      <c r="M489">
        <v>18896800</v>
      </c>
      <c r="N489">
        <v>21840000</v>
      </c>
      <c r="O489">
        <v>17714800</v>
      </c>
      <c r="P489">
        <v>19910400</v>
      </c>
      <c r="Q489">
        <v>17697200</v>
      </c>
      <c r="R489">
        <v>25700800</v>
      </c>
      <c r="S489">
        <v>26498800</v>
      </c>
      <c r="T489">
        <v>20084800</v>
      </c>
      <c r="U489">
        <v>28709200</v>
      </c>
      <c r="V489">
        <v>26715200</v>
      </c>
      <c r="W489">
        <v>27669600</v>
      </c>
      <c r="X489">
        <v>25505600</v>
      </c>
      <c r="Y489">
        <v>19381600</v>
      </c>
      <c r="Z489">
        <v>21957200</v>
      </c>
      <c r="AA489">
        <v>40768400</v>
      </c>
      <c r="AB489">
        <v>51087200</v>
      </c>
      <c r="AC489">
        <v>30446000</v>
      </c>
      <c r="AD489">
        <v>25083600</v>
      </c>
      <c r="AE489">
        <v>21289600</v>
      </c>
      <c r="AF489">
        <v>24269600</v>
      </c>
      <c r="AG489">
        <v>45665200</v>
      </c>
      <c r="AH489">
        <v>27753200</v>
      </c>
      <c r="AI489">
        <v>21788000</v>
      </c>
      <c r="AJ489">
        <v>15306000</v>
      </c>
      <c r="AK489">
        <v>30221600</v>
      </c>
      <c r="AL489">
        <v>19825600</v>
      </c>
      <c r="AM489">
        <v>15396800</v>
      </c>
    </row>
    <row r="490" spans="1:277" x14ac:dyDescent="0.25">
      <c r="A490" s="1" t="s">
        <v>246</v>
      </c>
      <c r="B490" t="s">
        <v>1157</v>
      </c>
      <c r="C490" t="s">
        <v>1198</v>
      </c>
      <c r="D490" s="2">
        <f>_xll.BDH(A490, "volume", B490, C490, "Direction", "H", "Period", "M","cols=108;rows=2")</f>
        <v>36556</v>
      </c>
      <c r="E490" s="2">
        <v>36585</v>
      </c>
      <c r="F490" s="2">
        <v>36616</v>
      </c>
      <c r="G490" s="2">
        <v>36644</v>
      </c>
      <c r="H490" s="2">
        <v>36677</v>
      </c>
      <c r="I490" s="2">
        <v>36707</v>
      </c>
      <c r="J490" s="2">
        <v>36738</v>
      </c>
      <c r="K490" s="2">
        <v>36769</v>
      </c>
      <c r="L490" s="2">
        <v>36798</v>
      </c>
      <c r="M490" s="2">
        <v>36830</v>
      </c>
      <c r="N490" s="2">
        <v>36860</v>
      </c>
      <c r="O490" s="2">
        <v>36889</v>
      </c>
      <c r="P490" s="2">
        <v>36922</v>
      </c>
      <c r="Q490" s="2">
        <v>36950</v>
      </c>
      <c r="R490" s="2">
        <v>36980</v>
      </c>
      <c r="S490" s="2">
        <v>37011</v>
      </c>
      <c r="T490" s="2">
        <v>37042</v>
      </c>
      <c r="U490" s="2">
        <v>37071</v>
      </c>
      <c r="V490" s="2">
        <v>37103</v>
      </c>
      <c r="W490" s="2">
        <v>37134</v>
      </c>
      <c r="X490" s="2">
        <v>37162</v>
      </c>
      <c r="Y490" s="2">
        <v>37195</v>
      </c>
      <c r="Z490" s="2">
        <v>37225</v>
      </c>
      <c r="AA490" s="2">
        <v>37256</v>
      </c>
      <c r="AB490" s="2">
        <v>37287</v>
      </c>
      <c r="AC490" s="2">
        <v>37315</v>
      </c>
      <c r="AD490" s="2">
        <v>37344</v>
      </c>
      <c r="AE490" s="2">
        <v>37376</v>
      </c>
      <c r="AF490" s="2">
        <v>37407</v>
      </c>
      <c r="AG490" s="2">
        <v>37435</v>
      </c>
      <c r="AH490" s="2">
        <v>37468</v>
      </c>
      <c r="AI490" s="2">
        <v>37498</v>
      </c>
      <c r="AJ490" s="2">
        <v>37529</v>
      </c>
      <c r="AK490" s="2">
        <v>37560</v>
      </c>
      <c r="AL490" s="2">
        <v>37589</v>
      </c>
      <c r="AM490" s="2">
        <v>37621</v>
      </c>
      <c r="AN490" s="2">
        <v>37652</v>
      </c>
      <c r="AO490" s="2">
        <v>37680</v>
      </c>
      <c r="AP490" s="2">
        <v>37711</v>
      </c>
      <c r="AQ490" s="2">
        <v>37741</v>
      </c>
      <c r="AR490" s="2">
        <v>37771</v>
      </c>
      <c r="AS490" s="2">
        <v>37802</v>
      </c>
      <c r="AT490" s="2">
        <v>37833</v>
      </c>
      <c r="AU490" s="2">
        <v>37862</v>
      </c>
      <c r="AV490" s="2">
        <v>37894</v>
      </c>
      <c r="AW490" s="2">
        <v>37925</v>
      </c>
      <c r="AX490" s="2">
        <v>37953</v>
      </c>
      <c r="AY490" s="2">
        <v>37986</v>
      </c>
      <c r="AZ490" s="2">
        <v>38016</v>
      </c>
      <c r="BA490" s="2">
        <v>38044</v>
      </c>
      <c r="BB490" s="2">
        <v>38077</v>
      </c>
      <c r="BC490" s="2">
        <v>38107</v>
      </c>
      <c r="BD490" s="2">
        <v>38138</v>
      </c>
      <c r="BE490" s="2">
        <v>38168</v>
      </c>
      <c r="BF490" s="2">
        <v>38198</v>
      </c>
      <c r="BG490" s="2">
        <v>38230</v>
      </c>
      <c r="BH490" s="2">
        <v>38260</v>
      </c>
      <c r="BI490" s="2">
        <v>38289</v>
      </c>
      <c r="BJ490" s="2">
        <v>38321</v>
      </c>
      <c r="BK490" s="2">
        <v>38352</v>
      </c>
      <c r="BL490" s="2">
        <v>38383</v>
      </c>
      <c r="BM490" s="2">
        <v>38411</v>
      </c>
      <c r="BN490" s="2">
        <v>38442</v>
      </c>
      <c r="BO490" s="2">
        <v>38471</v>
      </c>
      <c r="BP490" s="2">
        <v>38503</v>
      </c>
      <c r="BQ490" s="2">
        <v>38533</v>
      </c>
      <c r="BR490" s="2">
        <v>38562</v>
      </c>
      <c r="BS490" s="2">
        <v>38595</v>
      </c>
      <c r="BT490" s="2">
        <v>38625</v>
      </c>
      <c r="BU490" s="2">
        <v>38656</v>
      </c>
      <c r="BV490" s="2">
        <v>38686</v>
      </c>
      <c r="BW490" s="2">
        <v>38716</v>
      </c>
      <c r="BX490" s="2">
        <v>38748</v>
      </c>
      <c r="BY490" s="2">
        <v>38776</v>
      </c>
      <c r="BZ490" s="2">
        <v>38807</v>
      </c>
      <c r="CA490" s="2">
        <v>38835</v>
      </c>
      <c r="CB490" s="2">
        <v>38868</v>
      </c>
      <c r="CC490" s="2">
        <v>38898</v>
      </c>
      <c r="CD490" s="2">
        <v>38929</v>
      </c>
      <c r="CE490" s="2">
        <v>38960</v>
      </c>
      <c r="CF490" s="2">
        <v>38989</v>
      </c>
      <c r="CG490" s="2">
        <v>39021</v>
      </c>
      <c r="CH490" s="2">
        <v>39051</v>
      </c>
      <c r="CI490" s="2">
        <v>39080</v>
      </c>
      <c r="CJ490" s="2">
        <v>39113</v>
      </c>
      <c r="CK490" s="2">
        <v>39141</v>
      </c>
      <c r="CL490" s="2">
        <v>39171</v>
      </c>
      <c r="CM490" s="2">
        <v>39202</v>
      </c>
      <c r="CN490" s="2">
        <v>39233</v>
      </c>
      <c r="CO490" s="2">
        <v>39262</v>
      </c>
      <c r="CP490" s="2">
        <v>39294</v>
      </c>
      <c r="CQ490" s="2">
        <v>39325</v>
      </c>
      <c r="CR490" s="2">
        <v>39353</v>
      </c>
      <c r="CS490" s="2">
        <v>39386</v>
      </c>
      <c r="CT490" s="2">
        <v>39416</v>
      </c>
      <c r="CU490" s="2">
        <v>39447</v>
      </c>
      <c r="CV490" s="2">
        <v>39478</v>
      </c>
      <c r="CW490" s="2">
        <v>39507</v>
      </c>
      <c r="CX490" s="2">
        <v>39538</v>
      </c>
      <c r="CY490" s="2">
        <v>39568</v>
      </c>
      <c r="CZ490" s="2">
        <v>39598</v>
      </c>
      <c r="DA490" s="2">
        <v>39629</v>
      </c>
      <c r="DB490" s="2">
        <v>39660</v>
      </c>
      <c r="DC490" s="2">
        <v>39689</v>
      </c>
      <c r="DD490" s="2">
        <v>39721</v>
      </c>
      <c r="DE490" s="2">
        <v>39752</v>
      </c>
      <c r="DF490" s="2">
        <v>39780</v>
      </c>
      <c r="DG490" s="2">
        <v>39813</v>
      </c>
    </row>
    <row r="491" spans="1:277" x14ac:dyDescent="0.25">
      <c r="A491" s="4"/>
      <c r="D491" s="3">
        <v>46197300</v>
      </c>
      <c r="E491">
        <v>38783700</v>
      </c>
      <c r="F491">
        <v>69461000</v>
      </c>
      <c r="G491">
        <v>49734500</v>
      </c>
      <c r="H491">
        <v>53480700</v>
      </c>
      <c r="I491">
        <v>52385400</v>
      </c>
      <c r="J491">
        <v>46336100</v>
      </c>
      <c r="K491">
        <v>63954800</v>
      </c>
      <c r="L491">
        <v>92439000</v>
      </c>
      <c r="M491">
        <v>80541800</v>
      </c>
      <c r="N491">
        <v>61658000</v>
      </c>
      <c r="O491">
        <v>66606600</v>
      </c>
      <c r="P491">
        <v>106286200</v>
      </c>
      <c r="Q491">
        <v>64838900</v>
      </c>
      <c r="R491">
        <v>73085100</v>
      </c>
      <c r="S491">
        <v>61847300</v>
      </c>
      <c r="T491">
        <v>59718200</v>
      </c>
      <c r="U491">
        <v>49292600</v>
      </c>
      <c r="V491">
        <v>47185500</v>
      </c>
      <c r="W491">
        <v>52411000</v>
      </c>
      <c r="X491">
        <v>62622300</v>
      </c>
      <c r="Y491">
        <v>72840500</v>
      </c>
      <c r="Z491">
        <v>53468000</v>
      </c>
      <c r="AA491">
        <v>58289000</v>
      </c>
      <c r="AB491">
        <v>66285400</v>
      </c>
      <c r="AC491">
        <v>73064400</v>
      </c>
      <c r="AD491">
        <v>64224000</v>
      </c>
      <c r="AE491">
        <v>58284100</v>
      </c>
      <c r="AF491">
        <v>49738400</v>
      </c>
      <c r="AG491">
        <v>58951100</v>
      </c>
      <c r="AH491">
        <v>89580800</v>
      </c>
      <c r="AI491">
        <v>64215500</v>
      </c>
      <c r="AJ491">
        <v>77940000</v>
      </c>
      <c r="AK491">
        <v>80930100</v>
      </c>
      <c r="AL491">
        <v>62781100</v>
      </c>
      <c r="AM491">
        <v>45733400</v>
      </c>
      <c r="AN491">
        <v>76872800</v>
      </c>
      <c r="AO491">
        <v>50002900</v>
      </c>
      <c r="AP491">
        <v>81357000</v>
      </c>
      <c r="AQ491">
        <v>61933700</v>
      </c>
      <c r="AR491">
        <v>65684500</v>
      </c>
      <c r="AS491">
        <v>228833600</v>
      </c>
      <c r="AT491">
        <v>96487600</v>
      </c>
      <c r="AU491">
        <v>67975400</v>
      </c>
      <c r="AV491">
        <v>65187700</v>
      </c>
      <c r="AW491">
        <v>63248700</v>
      </c>
      <c r="AX491">
        <v>45074500</v>
      </c>
      <c r="AY491">
        <v>46322100</v>
      </c>
      <c r="AZ491">
        <v>53502600</v>
      </c>
      <c r="BA491">
        <v>39712900</v>
      </c>
      <c r="BB491">
        <v>60814900</v>
      </c>
      <c r="BC491">
        <v>52537400</v>
      </c>
      <c r="BD491">
        <v>43398000</v>
      </c>
      <c r="BE491">
        <v>42457400</v>
      </c>
      <c r="BF491">
        <v>55808400</v>
      </c>
      <c r="BG491">
        <v>40425300</v>
      </c>
      <c r="BH491">
        <v>65504900</v>
      </c>
      <c r="BI491">
        <v>43811500</v>
      </c>
      <c r="BJ491">
        <v>31664700</v>
      </c>
      <c r="BK491">
        <v>41121400</v>
      </c>
      <c r="BL491">
        <v>47860300</v>
      </c>
      <c r="BM491">
        <v>74209900</v>
      </c>
      <c r="BN491">
        <v>64323900</v>
      </c>
      <c r="BO491">
        <v>56155400</v>
      </c>
      <c r="BP491">
        <v>42308400</v>
      </c>
      <c r="BQ491">
        <v>40655800</v>
      </c>
      <c r="BR491">
        <v>29970700</v>
      </c>
      <c r="BS491">
        <v>40732700</v>
      </c>
      <c r="BT491">
        <v>64321500</v>
      </c>
      <c r="BU491">
        <v>59387200</v>
      </c>
      <c r="BV491">
        <v>42781300</v>
      </c>
      <c r="BW491">
        <v>43963700</v>
      </c>
      <c r="BX491">
        <v>48297000</v>
      </c>
      <c r="BY491">
        <v>35305000</v>
      </c>
      <c r="BZ491">
        <v>47571800</v>
      </c>
      <c r="CA491">
        <v>40030600</v>
      </c>
      <c r="CB491">
        <v>39105600</v>
      </c>
      <c r="CC491">
        <v>67167500</v>
      </c>
      <c r="CD491">
        <v>33539800</v>
      </c>
      <c r="CE491">
        <v>44033300</v>
      </c>
      <c r="CF491">
        <v>25221100</v>
      </c>
      <c r="CG491">
        <v>42496400</v>
      </c>
      <c r="CH491">
        <v>41895100</v>
      </c>
      <c r="CI491">
        <v>22291400</v>
      </c>
      <c r="CJ491">
        <v>30484100</v>
      </c>
      <c r="CK491">
        <v>24322900</v>
      </c>
      <c r="CL491">
        <v>46600800</v>
      </c>
      <c r="CM491">
        <v>36916400</v>
      </c>
      <c r="CN491">
        <v>29424500</v>
      </c>
      <c r="CO491">
        <v>41521300</v>
      </c>
      <c r="CP491">
        <v>39419200</v>
      </c>
      <c r="CQ491">
        <v>68311900</v>
      </c>
      <c r="CR491">
        <v>39106700</v>
      </c>
      <c r="CS491">
        <v>42058300</v>
      </c>
      <c r="CT491">
        <v>147841400</v>
      </c>
      <c r="CU491">
        <v>88837000</v>
      </c>
      <c r="CV491">
        <v>103076100</v>
      </c>
      <c r="CW491">
        <v>104853800</v>
      </c>
      <c r="CX491">
        <v>154167900</v>
      </c>
      <c r="CY491">
        <v>76957100</v>
      </c>
      <c r="CZ491">
        <v>52675800</v>
      </c>
      <c r="DA491">
        <v>61751500</v>
      </c>
      <c r="DB491">
        <v>270886500</v>
      </c>
      <c r="DC491">
        <v>191818700</v>
      </c>
      <c r="DD491">
        <v>253629800</v>
      </c>
      <c r="DE491">
        <v>35970500</v>
      </c>
      <c r="DF491">
        <v>29992800</v>
      </c>
      <c r="DG491">
        <v>56356700</v>
      </c>
    </row>
    <row r="492" spans="1:277" x14ac:dyDescent="0.25">
      <c r="A492" s="1" t="s">
        <v>247</v>
      </c>
      <c r="B492" t="s">
        <v>1157</v>
      </c>
      <c r="C492" t="s">
        <v>1198</v>
      </c>
      <c r="D492" s="2">
        <f>_xll.BDH(A492, "volume", B492, C492, "Direction", "H", "Period", "M","cols=108;rows=2")</f>
        <v>36556</v>
      </c>
      <c r="E492" s="2">
        <v>36585</v>
      </c>
      <c r="F492" s="2">
        <v>36616</v>
      </c>
      <c r="G492" s="2">
        <v>36644</v>
      </c>
      <c r="H492" s="2">
        <v>36677</v>
      </c>
      <c r="I492" s="2">
        <v>36707</v>
      </c>
      <c r="J492" s="2">
        <v>36738</v>
      </c>
      <c r="K492" s="2">
        <v>36769</v>
      </c>
      <c r="L492" s="2">
        <v>36798</v>
      </c>
      <c r="M492" s="2">
        <v>36830</v>
      </c>
      <c r="N492" s="2">
        <v>36860</v>
      </c>
      <c r="O492" s="2">
        <v>36889</v>
      </c>
      <c r="P492" s="2">
        <v>36922</v>
      </c>
      <c r="Q492" s="2">
        <v>36950</v>
      </c>
      <c r="R492" s="2">
        <v>36980</v>
      </c>
      <c r="S492" s="2">
        <v>37011</v>
      </c>
      <c r="T492" s="2">
        <v>37042</v>
      </c>
      <c r="U492" s="2">
        <v>37071</v>
      </c>
      <c r="V492" s="2">
        <v>37103</v>
      </c>
      <c r="W492" s="2">
        <v>37134</v>
      </c>
      <c r="X492" s="2">
        <v>37162</v>
      </c>
      <c r="Y492" s="2">
        <v>37195</v>
      </c>
      <c r="Z492" s="2">
        <v>37225</v>
      </c>
      <c r="AA492" s="2">
        <v>37256</v>
      </c>
      <c r="AB492" s="2">
        <v>37287</v>
      </c>
      <c r="AC492" s="2">
        <v>37315</v>
      </c>
      <c r="AD492" s="2">
        <v>37344</v>
      </c>
      <c r="AE492" s="2">
        <v>37376</v>
      </c>
      <c r="AF492" s="2">
        <v>37407</v>
      </c>
      <c r="AG492" s="2">
        <v>37435</v>
      </c>
      <c r="AH492" s="2">
        <v>37468</v>
      </c>
      <c r="AI492" s="2">
        <v>37498</v>
      </c>
      <c r="AJ492" s="2">
        <v>37529</v>
      </c>
      <c r="AK492" s="2">
        <v>37560</v>
      </c>
      <c r="AL492" s="2">
        <v>37589</v>
      </c>
      <c r="AM492" s="2">
        <v>37621</v>
      </c>
      <c r="AN492" s="2">
        <v>37652</v>
      </c>
      <c r="AO492" s="2">
        <v>37680</v>
      </c>
      <c r="AP492" s="2">
        <v>37711</v>
      </c>
      <c r="AQ492" s="2">
        <v>37741</v>
      </c>
      <c r="AR492" s="2">
        <v>37771</v>
      </c>
      <c r="AS492" s="2">
        <v>37802</v>
      </c>
      <c r="AT492" s="2">
        <v>37833</v>
      </c>
      <c r="AU492" s="2">
        <v>37862</v>
      </c>
      <c r="AV492" s="2">
        <v>37894</v>
      </c>
      <c r="AW492" s="2">
        <v>37925</v>
      </c>
      <c r="AX492" s="2">
        <v>37953</v>
      </c>
      <c r="AY492" s="2">
        <v>37986</v>
      </c>
      <c r="AZ492" s="2">
        <v>38016</v>
      </c>
      <c r="BA492" s="2">
        <v>38044</v>
      </c>
      <c r="BB492" s="2">
        <v>38077</v>
      </c>
      <c r="BC492" s="2">
        <v>38107</v>
      </c>
      <c r="BD492" s="2">
        <v>38138</v>
      </c>
      <c r="BE492" s="2">
        <v>38168</v>
      </c>
      <c r="BF492" s="2">
        <v>38198</v>
      </c>
      <c r="BG492" s="2">
        <v>38230</v>
      </c>
      <c r="BH492" s="2">
        <v>38260</v>
      </c>
      <c r="BI492" s="2">
        <v>38289</v>
      </c>
      <c r="BJ492" s="2">
        <v>38321</v>
      </c>
      <c r="BK492" s="2">
        <v>38352</v>
      </c>
      <c r="BL492" s="2">
        <v>38383</v>
      </c>
      <c r="BM492" s="2">
        <v>38411</v>
      </c>
      <c r="BN492" s="2">
        <v>38442</v>
      </c>
      <c r="BO492" s="2">
        <v>38471</v>
      </c>
      <c r="BP492" s="2">
        <v>38503</v>
      </c>
      <c r="BQ492" s="2">
        <v>38533</v>
      </c>
      <c r="BR492" s="2">
        <v>38562</v>
      </c>
      <c r="BS492" s="2">
        <v>38595</v>
      </c>
      <c r="BT492" s="2">
        <v>38625</v>
      </c>
      <c r="BU492" s="2">
        <v>38656</v>
      </c>
      <c r="BV492" s="2">
        <v>38686</v>
      </c>
      <c r="BW492" s="2">
        <v>38716</v>
      </c>
      <c r="BX492" s="2">
        <v>38748</v>
      </c>
      <c r="BY492" s="2">
        <v>38776</v>
      </c>
      <c r="BZ492" s="2">
        <v>38807</v>
      </c>
      <c r="CA492" s="2">
        <v>38835</v>
      </c>
      <c r="CB492" s="2">
        <v>38868</v>
      </c>
      <c r="CC492" s="2">
        <v>38898</v>
      </c>
      <c r="CD492" s="2">
        <v>38929</v>
      </c>
      <c r="CE492" s="2">
        <v>38960</v>
      </c>
      <c r="CF492" s="2">
        <v>38989</v>
      </c>
      <c r="CG492" s="2">
        <v>39021</v>
      </c>
      <c r="CH492" s="2">
        <v>39051</v>
      </c>
      <c r="CI492" s="2">
        <v>39080</v>
      </c>
      <c r="CJ492" s="2">
        <v>39113</v>
      </c>
      <c r="CK492" s="2">
        <v>39141</v>
      </c>
      <c r="CL492" s="2">
        <v>39171</v>
      </c>
      <c r="CM492" s="2">
        <v>39202</v>
      </c>
      <c r="CN492" s="2">
        <v>39233</v>
      </c>
      <c r="CO492" s="2">
        <v>39262</v>
      </c>
      <c r="CP492" s="2">
        <v>39294</v>
      </c>
      <c r="CQ492" s="2">
        <v>39325</v>
      </c>
      <c r="CR492" s="2">
        <v>39353</v>
      </c>
      <c r="CS492" s="2">
        <v>39386</v>
      </c>
      <c r="CT492" s="2">
        <v>39416</v>
      </c>
      <c r="CU492" s="2">
        <v>39447</v>
      </c>
      <c r="CV492" s="2">
        <v>39478</v>
      </c>
      <c r="CW492" s="2">
        <v>39507</v>
      </c>
      <c r="CX492" s="2">
        <v>39538</v>
      </c>
      <c r="CY492" s="2">
        <v>39568</v>
      </c>
      <c r="CZ492" s="2">
        <v>39598</v>
      </c>
      <c r="DA492" s="2">
        <v>39629</v>
      </c>
      <c r="DB492" s="2">
        <v>39660</v>
      </c>
      <c r="DC492" s="2">
        <v>39689</v>
      </c>
      <c r="DD492" s="2">
        <v>39721</v>
      </c>
      <c r="DE492" s="2">
        <v>39752</v>
      </c>
      <c r="DF492" s="2">
        <v>39780</v>
      </c>
      <c r="DG492" s="2">
        <v>39813</v>
      </c>
    </row>
    <row r="493" spans="1:277" x14ac:dyDescent="0.25">
      <c r="A493" s="4"/>
      <c r="D493" s="3">
        <v>71461300</v>
      </c>
      <c r="E493">
        <v>64609000</v>
      </c>
      <c r="F493">
        <v>84964100</v>
      </c>
      <c r="G493">
        <v>57670000</v>
      </c>
      <c r="H493">
        <v>61299300</v>
      </c>
      <c r="I493">
        <v>53177800</v>
      </c>
      <c r="J493">
        <v>63224700</v>
      </c>
      <c r="K493">
        <v>70683300</v>
      </c>
      <c r="L493">
        <v>71979900</v>
      </c>
      <c r="M493">
        <v>82738400</v>
      </c>
      <c r="N493">
        <v>59526800</v>
      </c>
      <c r="O493">
        <v>68624200</v>
      </c>
      <c r="P493">
        <v>114488100</v>
      </c>
      <c r="Q493">
        <v>78395800</v>
      </c>
      <c r="R493">
        <v>87265300</v>
      </c>
      <c r="S493">
        <v>72769300</v>
      </c>
      <c r="T493">
        <v>66491600</v>
      </c>
      <c r="U493">
        <v>60774600</v>
      </c>
      <c r="V493">
        <v>50765700</v>
      </c>
      <c r="W493">
        <v>61420200</v>
      </c>
      <c r="X493">
        <v>70824700</v>
      </c>
      <c r="Y493">
        <v>84513300</v>
      </c>
      <c r="Z493">
        <v>58550600</v>
      </c>
      <c r="AA493">
        <v>67288000</v>
      </c>
      <c r="AB493">
        <v>84342700</v>
      </c>
      <c r="AC493">
        <v>81631200</v>
      </c>
      <c r="AD493">
        <v>62606100</v>
      </c>
      <c r="AE493">
        <v>65508800</v>
      </c>
      <c r="AF493">
        <v>55321000</v>
      </c>
      <c r="AG493">
        <v>74806600</v>
      </c>
      <c r="AH493">
        <v>102563200</v>
      </c>
      <c r="AI493">
        <v>76060100</v>
      </c>
      <c r="AJ493">
        <v>107115100</v>
      </c>
      <c r="AK493">
        <v>117158900</v>
      </c>
      <c r="AL493">
        <v>74035700</v>
      </c>
      <c r="AM493">
        <v>56362700</v>
      </c>
      <c r="AN493">
        <v>70985800</v>
      </c>
      <c r="AO493">
        <v>48485000</v>
      </c>
      <c r="AP493">
        <v>92100000</v>
      </c>
      <c r="AQ493">
        <v>67720900</v>
      </c>
      <c r="AR493">
        <v>59361000</v>
      </c>
      <c r="AS493">
        <v>133994900</v>
      </c>
      <c r="AT493">
        <v>97743900</v>
      </c>
      <c r="AU493">
        <v>86627000</v>
      </c>
      <c r="AV493">
        <v>73202800</v>
      </c>
      <c r="AW493">
        <v>78208900</v>
      </c>
      <c r="AX493">
        <v>50032000</v>
      </c>
      <c r="AY493">
        <v>51439000</v>
      </c>
      <c r="AZ493">
        <v>66267000</v>
      </c>
      <c r="BA493">
        <v>55994100</v>
      </c>
      <c r="BB493">
        <v>68155400</v>
      </c>
      <c r="BC493">
        <v>83893500</v>
      </c>
      <c r="BD493">
        <v>67090000</v>
      </c>
      <c r="BE493">
        <v>53777100</v>
      </c>
      <c r="BF493">
        <v>62585300</v>
      </c>
      <c r="BG493">
        <v>43109800</v>
      </c>
      <c r="BH493">
        <v>137672100</v>
      </c>
      <c r="BI493">
        <v>111421800</v>
      </c>
      <c r="BJ493">
        <v>77226700</v>
      </c>
      <c r="BK493">
        <v>99176800</v>
      </c>
      <c r="BL493">
        <v>84376200</v>
      </c>
      <c r="BM493">
        <v>96333700</v>
      </c>
      <c r="BN493">
        <v>113263100</v>
      </c>
      <c r="BO493">
        <v>94388900</v>
      </c>
      <c r="BP493">
        <v>69246300</v>
      </c>
      <c r="BQ493">
        <v>55524600</v>
      </c>
      <c r="BR493">
        <v>46085100</v>
      </c>
      <c r="BS493">
        <v>93024400</v>
      </c>
      <c r="BT493">
        <v>88924600</v>
      </c>
      <c r="BU493">
        <v>86716000</v>
      </c>
      <c r="BV493">
        <v>53368300</v>
      </c>
      <c r="BW493">
        <v>45641800</v>
      </c>
      <c r="BX493">
        <v>81996700</v>
      </c>
      <c r="BY493">
        <v>46012000</v>
      </c>
      <c r="BZ493">
        <v>46354600</v>
      </c>
      <c r="CA493">
        <v>36738400</v>
      </c>
      <c r="CB493">
        <v>62639500</v>
      </c>
      <c r="CC493">
        <v>66194000</v>
      </c>
      <c r="CD493">
        <v>35234700</v>
      </c>
      <c r="CE493">
        <v>37135400</v>
      </c>
      <c r="CF493">
        <v>32575700</v>
      </c>
      <c r="CG493">
        <v>41394500</v>
      </c>
      <c r="CH493">
        <v>46101800</v>
      </c>
      <c r="CI493">
        <v>32935100</v>
      </c>
      <c r="CJ493">
        <v>35434300</v>
      </c>
      <c r="CK493">
        <v>39761800</v>
      </c>
      <c r="CL493">
        <v>58863900</v>
      </c>
      <c r="CM493">
        <v>37883800</v>
      </c>
      <c r="CN493">
        <v>38884500</v>
      </c>
      <c r="CO493">
        <v>52993500</v>
      </c>
      <c r="CP493">
        <v>58189600</v>
      </c>
      <c r="CQ493">
        <v>109422200</v>
      </c>
      <c r="CR493">
        <v>65303700</v>
      </c>
      <c r="CS493">
        <v>57875600</v>
      </c>
      <c r="CT493">
        <v>192746600</v>
      </c>
      <c r="CU493">
        <v>96649300</v>
      </c>
      <c r="CV493">
        <v>112313100</v>
      </c>
      <c r="CW493">
        <v>113528500</v>
      </c>
      <c r="CX493">
        <v>187655300</v>
      </c>
      <c r="CY493">
        <v>102765600</v>
      </c>
      <c r="CZ493">
        <v>134570200</v>
      </c>
      <c r="DA493">
        <v>90218800</v>
      </c>
      <c r="DB493">
        <v>286973300</v>
      </c>
      <c r="DC493">
        <v>168892600</v>
      </c>
      <c r="DD493">
        <v>359194500</v>
      </c>
      <c r="DE493">
        <v>37975200</v>
      </c>
      <c r="DF493">
        <v>68906500</v>
      </c>
      <c r="DG493">
        <v>107431100</v>
      </c>
    </row>
    <row r="494" spans="1:277" x14ac:dyDescent="0.25">
      <c r="A494" s="1" t="s">
        <v>248</v>
      </c>
      <c r="B494" t="s">
        <v>1157</v>
      </c>
      <c r="C494" t="s">
        <v>1185</v>
      </c>
      <c r="D494" s="2">
        <f>_xll.BDH(A494, "volume", B494, C494, "Direction", "H", "Period", "M","cols=11;rows=2")</f>
        <v>36556</v>
      </c>
      <c r="E494" s="2">
        <v>36585</v>
      </c>
      <c r="F494" s="2">
        <v>36616</v>
      </c>
      <c r="G494" s="2">
        <v>36644</v>
      </c>
      <c r="H494" s="2">
        <v>36677</v>
      </c>
      <c r="I494" s="2">
        <v>36707</v>
      </c>
      <c r="J494" s="2">
        <v>36738</v>
      </c>
      <c r="K494" s="2">
        <v>36769</v>
      </c>
      <c r="L494" s="2">
        <v>36798</v>
      </c>
      <c r="M494" s="2">
        <v>36830</v>
      </c>
      <c r="N494" s="2">
        <v>36860</v>
      </c>
    </row>
    <row r="495" spans="1:277" x14ac:dyDescent="0.25">
      <c r="A495" s="4"/>
      <c r="D495" s="3">
        <v>3507200</v>
      </c>
      <c r="E495">
        <v>3612300</v>
      </c>
      <c r="F495">
        <v>5948900</v>
      </c>
      <c r="G495">
        <v>3540200</v>
      </c>
      <c r="H495">
        <v>5003500</v>
      </c>
      <c r="I495">
        <v>7311500</v>
      </c>
      <c r="J495">
        <v>4786900</v>
      </c>
      <c r="K495">
        <v>8499700</v>
      </c>
      <c r="L495">
        <v>5719000</v>
      </c>
      <c r="M495">
        <v>6552800</v>
      </c>
      <c r="N495">
        <v>13245100</v>
      </c>
    </row>
    <row r="496" spans="1:277" x14ac:dyDescent="0.25">
      <c r="A496" s="1" t="s">
        <v>249</v>
      </c>
      <c r="B496" t="s">
        <v>1157</v>
      </c>
      <c r="C496" t="s">
        <v>1185</v>
      </c>
      <c r="D496" s="2">
        <f>_xll.BDH(A496, "volume", B496, C496, "Direction", "H", "Period", "M","cols=12;rows=2")</f>
        <v>36556</v>
      </c>
      <c r="E496" s="2">
        <v>36585</v>
      </c>
      <c r="F496" s="2">
        <v>36616</v>
      </c>
      <c r="G496" s="2">
        <v>36644</v>
      </c>
      <c r="H496" s="2">
        <v>36677</v>
      </c>
      <c r="I496" s="2">
        <v>36707</v>
      </c>
      <c r="J496" s="2">
        <v>36738</v>
      </c>
      <c r="K496" s="2">
        <v>36769</v>
      </c>
      <c r="L496" s="2">
        <v>36798</v>
      </c>
      <c r="M496" s="2">
        <v>36830</v>
      </c>
      <c r="N496" s="2">
        <v>36860</v>
      </c>
      <c r="O496" s="2">
        <v>36889</v>
      </c>
    </row>
    <row r="497" spans="1:277" x14ac:dyDescent="0.25">
      <c r="A497" s="4"/>
      <c r="D497" s="3">
        <v>909680</v>
      </c>
      <c r="E497">
        <v>607590</v>
      </c>
      <c r="F497">
        <v>587200</v>
      </c>
      <c r="G497">
        <v>607520</v>
      </c>
      <c r="H497">
        <v>253690</v>
      </c>
      <c r="I497">
        <v>233020</v>
      </c>
      <c r="J497">
        <v>250290</v>
      </c>
      <c r="K497">
        <v>232150</v>
      </c>
      <c r="L497">
        <v>274640</v>
      </c>
      <c r="M497">
        <v>630290</v>
      </c>
      <c r="N497">
        <v>513420</v>
      </c>
      <c r="O497">
        <v>542670</v>
      </c>
    </row>
    <row r="498" spans="1:277" x14ac:dyDescent="0.25">
      <c r="A498" s="1" t="s">
        <v>250</v>
      </c>
      <c r="B498" t="s">
        <v>1157</v>
      </c>
      <c r="C498" t="s">
        <v>1185</v>
      </c>
      <c r="D498" s="2">
        <f>_xll.BDH(A498, "volume", B498, C498, "Direction", "H", "Period", "M","cols=12;rows=2")</f>
        <v>36556</v>
      </c>
      <c r="E498" s="2">
        <v>36585</v>
      </c>
      <c r="F498" s="2">
        <v>36616</v>
      </c>
      <c r="G498" s="2">
        <v>36644</v>
      </c>
      <c r="H498" s="2">
        <v>36677</v>
      </c>
      <c r="I498" s="2">
        <v>36707</v>
      </c>
      <c r="J498" s="2">
        <v>36738</v>
      </c>
      <c r="K498" s="2">
        <v>36769</v>
      </c>
      <c r="L498" s="2">
        <v>36798</v>
      </c>
      <c r="M498" s="2">
        <v>36830</v>
      </c>
      <c r="N498" s="2">
        <v>36860</v>
      </c>
      <c r="O498" s="2">
        <v>36889</v>
      </c>
    </row>
    <row r="499" spans="1:277" x14ac:dyDescent="0.25">
      <c r="A499" s="4"/>
      <c r="D499" s="3">
        <v>2468200</v>
      </c>
      <c r="E499">
        <v>1899000</v>
      </c>
      <c r="F499">
        <v>4874500</v>
      </c>
      <c r="G499">
        <v>2809600</v>
      </c>
      <c r="H499">
        <v>2427200</v>
      </c>
      <c r="I499">
        <v>2723500</v>
      </c>
      <c r="J499">
        <v>2130300</v>
      </c>
      <c r="K499">
        <v>6036900</v>
      </c>
      <c r="L499">
        <v>3818400</v>
      </c>
      <c r="M499">
        <v>2653200</v>
      </c>
      <c r="N499">
        <v>1846700</v>
      </c>
      <c r="O499">
        <v>3114200</v>
      </c>
    </row>
    <row r="500" spans="1:277" x14ac:dyDescent="0.25">
      <c r="A500" s="1" t="s">
        <v>251</v>
      </c>
      <c r="B500" t="s">
        <v>1157</v>
      </c>
      <c r="C500" t="s">
        <v>1185</v>
      </c>
      <c r="D500" s="2">
        <f>_xll.BDH(A500, "volume", B500, C500, "Direction", "H", "Period", "M","cols=1;rows=2")</f>
        <v>36889</v>
      </c>
    </row>
    <row r="501" spans="1:277" x14ac:dyDescent="0.25">
      <c r="A501" s="4"/>
      <c r="D501" s="3">
        <v>152265100</v>
      </c>
    </row>
    <row r="502" spans="1:277" x14ac:dyDescent="0.25">
      <c r="A502" s="1" t="s">
        <v>252</v>
      </c>
      <c r="B502" t="s">
        <v>1157</v>
      </c>
      <c r="C502" t="s">
        <v>1199</v>
      </c>
      <c r="D502" s="2">
        <f>_xll.BDH(A502, "volume", B502, C502, "Direction", "H", "Period", "M","cols=274;rows=2")</f>
        <v>36556</v>
      </c>
      <c r="E502" s="2">
        <v>36585</v>
      </c>
      <c r="F502" s="2">
        <v>36616</v>
      </c>
      <c r="G502" s="2">
        <v>36644</v>
      </c>
      <c r="H502" s="2">
        <v>36677</v>
      </c>
      <c r="I502" s="2">
        <v>36707</v>
      </c>
      <c r="J502" s="2">
        <v>36738</v>
      </c>
      <c r="K502" s="2">
        <v>36769</v>
      </c>
      <c r="L502" s="2">
        <v>36798</v>
      </c>
      <c r="M502" s="2">
        <v>36830</v>
      </c>
      <c r="N502" s="2">
        <v>36860</v>
      </c>
      <c r="O502" s="2">
        <v>36889</v>
      </c>
      <c r="P502" s="2">
        <v>36922</v>
      </c>
      <c r="Q502" s="2">
        <v>36950</v>
      </c>
      <c r="R502" s="2">
        <v>36980</v>
      </c>
      <c r="S502" s="2">
        <v>37011</v>
      </c>
      <c r="T502" s="2">
        <v>37042</v>
      </c>
      <c r="U502" s="2">
        <v>37071</v>
      </c>
      <c r="V502" s="2">
        <v>37103</v>
      </c>
      <c r="W502" s="2">
        <v>37134</v>
      </c>
      <c r="X502" s="2">
        <v>37162</v>
      </c>
      <c r="Y502" s="2">
        <v>37195</v>
      </c>
      <c r="Z502" s="2">
        <v>37225</v>
      </c>
      <c r="AA502" s="2">
        <v>37256</v>
      </c>
      <c r="AB502" s="2">
        <v>37287</v>
      </c>
      <c r="AC502" s="2">
        <v>37315</v>
      </c>
      <c r="AD502" s="2">
        <v>37344</v>
      </c>
      <c r="AE502" s="2">
        <v>37376</v>
      </c>
      <c r="AF502" s="2">
        <v>37407</v>
      </c>
      <c r="AG502" s="2">
        <v>37435</v>
      </c>
      <c r="AH502" s="2">
        <v>37468</v>
      </c>
      <c r="AI502" s="2">
        <v>37498</v>
      </c>
      <c r="AJ502" s="2">
        <v>37529</v>
      </c>
      <c r="AK502" s="2">
        <v>37560</v>
      </c>
      <c r="AL502" s="2">
        <v>37589</v>
      </c>
      <c r="AM502" s="2">
        <v>37621</v>
      </c>
      <c r="AN502" s="2">
        <v>37652</v>
      </c>
      <c r="AO502" s="2">
        <v>37680</v>
      </c>
      <c r="AP502" s="2">
        <v>37711</v>
      </c>
      <c r="AQ502" s="2">
        <v>37741</v>
      </c>
      <c r="AR502" s="2">
        <v>37771</v>
      </c>
      <c r="AS502" s="2">
        <v>37802</v>
      </c>
      <c r="AT502" s="2">
        <v>37833</v>
      </c>
      <c r="AU502" s="2">
        <v>37862</v>
      </c>
      <c r="AV502" s="2">
        <v>37894</v>
      </c>
      <c r="AW502" s="2">
        <v>37925</v>
      </c>
      <c r="AX502" s="2">
        <v>37953</v>
      </c>
      <c r="AY502" s="2">
        <v>37986</v>
      </c>
      <c r="AZ502" s="2">
        <v>38016</v>
      </c>
      <c r="BA502" s="2">
        <v>38044</v>
      </c>
      <c r="BB502" s="2">
        <v>38077</v>
      </c>
      <c r="BC502" s="2">
        <v>38107</v>
      </c>
      <c r="BD502" s="2">
        <v>38138</v>
      </c>
      <c r="BE502" s="2">
        <v>38168</v>
      </c>
      <c r="BF502" s="2">
        <v>38198</v>
      </c>
      <c r="BG502" s="2">
        <v>38230</v>
      </c>
      <c r="BH502" s="2">
        <v>38260</v>
      </c>
      <c r="BI502" s="2">
        <v>38289</v>
      </c>
      <c r="BJ502" s="2">
        <v>38321</v>
      </c>
      <c r="BK502" s="2">
        <v>38352</v>
      </c>
      <c r="BL502" s="2">
        <v>38383</v>
      </c>
      <c r="BM502" s="2">
        <v>38411</v>
      </c>
      <c r="BN502" s="2">
        <v>38442</v>
      </c>
      <c r="BO502" s="2">
        <v>38471</v>
      </c>
      <c r="BP502" s="2">
        <v>38503</v>
      </c>
      <c r="BQ502" s="2">
        <v>38533</v>
      </c>
      <c r="BR502" s="2">
        <v>38562</v>
      </c>
      <c r="BS502" s="2">
        <v>38595</v>
      </c>
      <c r="BT502" s="2">
        <v>38625</v>
      </c>
      <c r="BU502" s="2">
        <v>38656</v>
      </c>
      <c r="BV502" s="2">
        <v>38686</v>
      </c>
      <c r="BW502" s="2">
        <v>38716</v>
      </c>
      <c r="BX502" s="2">
        <v>38748</v>
      </c>
      <c r="BY502" s="2">
        <v>38776</v>
      </c>
      <c r="BZ502" s="2">
        <v>38807</v>
      </c>
      <c r="CA502" s="2">
        <v>38835</v>
      </c>
      <c r="CB502" s="2">
        <v>38868</v>
      </c>
      <c r="CC502" s="2">
        <v>38898</v>
      </c>
      <c r="CD502" s="2">
        <v>38929</v>
      </c>
      <c r="CE502" s="2">
        <v>38960</v>
      </c>
      <c r="CF502" s="2">
        <v>38989</v>
      </c>
      <c r="CG502" s="2">
        <v>39021</v>
      </c>
      <c r="CH502" s="2">
        <v>39051</v>
      </c>
      <c r="CI502" s="2">
        <v>39080</v>
      </c>
      <c r="CJ502" s="2">
        <v>39113</v>
      </c>
      <c r="CK502" s="2">
        <v>39141</v>
      </c>
      <c r="CL502" s="2">
        <v>39171</v>
      </c>
      <c r="CM502" s="2">
        <v>39202</v>
      </c>
      <c r="CN502" s="2">
        <v>39233</v>
      </c>
      <c r="CO502" s="2">
        <v>39262</v>
      </c>
      <c r="CP502" s="2">
        <v>39294</v>
      </c>
      <c r="CQ502" s="2">
        <v>39325</v>
      </c>
      <c r="CR502" s="2">
        <v>39353</v>
      </c>
      <c r="CS502" s="2">
        <v>39386</v>
      </c>
      <c r="CT502" s="2">
        <v>39416</v>
      </c>
      <c r="CU502" s="2">
        <v>39447</v>
      </c>
      <c r="CV502" s="2">
        <v>39478</v>
      </c>
      <c r="CW502" s="2">
        <v>39507</v>
      </c>
      <c r="CX502" s="2">
        <v>39538</v>
      </c>
      <c r="CY502" s="2">
        <v>39568</v>
      </c>
      <c r="CZ502" s="2">
        <v>39598</v>
      </c>
      <c r="DA502" s="2">
        <v>39629</v>
      </c>
      <c r="DB502" s="2">
        <v>39660</v>
      </c>
      <c r="DC502" s="2">
        <v>39689</v>
      </c>
      <c r="DD502" s="2">
        <v>39721</v>
      </c>
      <c r="DE502" s="2">
        <v>39752</v>
      </c>
      <c r="DF502" s="2">
        <v>39780</v>
      </c>
      <c r="DG502" s="2">
        <v>39813</v>
      </c>
      <c r="DH502" s="2">
        <v>39843</v>
      </c>
      <c r="DI502" s="2">
        <v>39871</v>
      </c>
      <c r="DJ502" s="2">
        <v>39903</v>
      </c>
      <c r="DK502" s="2">
        <v>39933</v>
      </c>
      <c r="DL502" s="2">
        <v>39962</v>
      </c>
      <c r="DM502" s="2">
        <v>39994</v>
      </c>
      <c r="DN502" s="2">
        <v>40025</v>
      </c>
      <c r="DO502" s="2">
        <v>40056</v>
      </c>
      <c r="DP502" s="2">
        <v>40086</v>
      </c>
      <c r="DQ502" s="2">
        <v>40116</v>
      </c>
      <c r="DR502" s="2">
        <v>40147</v>
      </c>
      <c r="DS502" s="2">
        <v>40178</v>
      </c>
      <c r="DT502" s="2">
        <v>40207</v>
      </c>
      <c r="DU502" s="2">
        <v>40235</v>
      </c>
      <c r="DV502" s="2">
        <v>40268</v>
      </c>
      <c r="DW502" s="2">
        <v>40298</v>
      </c>
      <c r="DX502" s="2">
        <v>40329</v>
      </c>
      <c r="DY502" s="2">
        <v>40359</v>
      </c>
      <c r="DZ502" s="2">
        <v>40389</v>
      </c>
      <c r="EA502" s="2">
        <v>40421</v>
      </c>
      <c r="EB502" s="2">
        <v>40451</v>
      </c>
      <c r="EC502" s="2">
        <v>40480</v>
      </c>
      <c r="ED502" s="2">
        <v>40512</v>
      </c>
      <c r="EE502" s="2">
        <v>40543</v>
      </c>
      <c r="EF502" s="2">
        <v>40574</v>
      </c>
      <c r="EG502" s="2">
        <v>40602</v>
      </c>
      <c r="EH502" s="2">
        <v>40633</v>
      </c>
      <c r="EI502" s="2">
        <v>40662</v>
      </c>
      <c r="EJ502" s="2">
        <v>40694</v>
      </c>
      <c r="EK502" s="2">
        <v>40724</v>
      </c>
      <c r="EL502" s="2">
        <v>40753</v>
      </c>
      <c r="EM502" s="2">
        <v>40786</v>
      </c>
      <c r="EN502" s="2">
        <v>40816</v>
      </c>
      <c r="EO502" s="2">
        <v>40847</v>
      </c>
      <c r="EP502" s="2">
        <v>40877</v>
      </c>
      <c r="EQ502" s="2">
        <v>40907</v>
      </c>
      <c r="ER502" s="2">
        <v>40939</v>
      </c>
      <c r="ES502" s="2">
        <v>40968</v>
      </c>
      <c r="ET502" s="2">
        <v>40998</v>
      </c>
      <c r="EU502" s="2">
        <v>41029</v>
      </c>
      <c r="EV502" s="2">
        <v>41060</v>
      </c>
      <c r="EW502" s="2">
        <v>41089</v>
      </c>
      <c r="EX502" s="2">
        <v>41121</v>
      </c>
      <c r="EY502" s="2">
        <v>41152</v>
      </c>
      <c r="EZ502" s="2">
        <v>41180</v>
      </c>
      <c r="FA502" s="2">
        <v>41213</v>
      </c>
      <c r="FB502" s="2">
        <v>41243</v>
      </c>
      <c r="FC502" s="2">
        <v>41274</v>
      </c>
      <c r="FD502" s="2">
        <v>41305</v>
      </c>
      <c r="FE502" s="2">
        <v>41333</v>
      </c>
      <c r="FF502" s="2">
        <v>41362</v>
      </c>
      <c r="FG502" s="2">
        <v>41394</v>
      </c>
      <c r="FH502" s="2">
        <v>41425</v>
      </c>
      <c r="FI502" s="2">
        <v>41453</v>
      </c>
      <c r="FJ502" s="2">
        <v>41486</v>
      </c>
      <c r="FK502" s="2">
        <v>41516</v>
      </c>
      <c r="FL502" s="2">
        <v>41547</v>
      </c>
      <c r="FM502" s="2">
        <v>41578</v>
      </c>
      <c r="FN502" s="2">
        <v>41607</v>
      </c>
      <c r="FO502" s="2">
        <v>41639</v>
      </c>
      <c r="FP502" s="2">
        <v>41670</v>
      </c>
      <c r="FQ502" s="2">
        <v>41698</v>
      </c>
      <c r="FR502" s="2">
        <v>41729</v>
      </c>
      <c r="FS502" s="2">
        <v>41759</v>
      </c>
      <c r="FT502" s="2">
        <v>41789</v>
      </c>
      <c r="FU502" s="2">
        <v>41820</v>
      </c>
      <c r="FV502" s="2">
        <v>41851</v>
      </c>
      <c r="FW502" s="2">
        <v>41880</v>
      </c>
      <c r="FX502" s="2">
        <v>41912</v>
      </c>
      <c r="FY502" s="2">
        <v>41943</v>
      </c>
      <c r="FZ502" s="2">
        <v>41971</v>
      </c>
      <c r="GA502" s="2">
        <v>42004</v>
      </c>
      <c r="GB502" s="2">
        <v>42034</v>
      </c>
      <c r="GC502" s="2">
        <v>42062</v>
      </c>
      <c r="GD502" s="2">
        <v>42094</v>
      </c>
      <c r="GE502" s="2">
        <v>42124</v>
      </c>
      <c r="GF502" s="2">
        <v>42153</v>
      </c>
      <c r="GG502" s="2">
        <v>42185</v>
      </c>
      <c r="GH502" s="2">
        <v>42216</v>
      </c>
      <c r="GI502" s="2">
        <v>42247</v>
      </c>
      <c r="GJ502" s="2">
        <v>42277</v>
      </c>
      <c r="GK502" s="2">
        <v>42307</v>
      </c>
      <c r="GL502" s="2">
        <v>42338</v>
      </c>
      <c r="GM502" s="2">
        <v>42369</v>
      </c>
      <c r="GN502" s="2">
        <v>42398</v>
      </c>
      <c r="GO502" s="2">
        <v>42429</v>
      </c>
      <c r="GP502" s="2">
        <v>42460</v>
      </c>
      <c r="GQ502" s="2">
        <v>42489</v>
      </c>
      <c r="GR502" s="2">
        <v>42521</v>
      </c>
      <c r="GS502" s="2">
        <v>42551</v>
      </c>
      <c r="GT502" s="2">
        <v>42580</v>
      </c>
      <c r="GU502" s="2">
        <v>42613</v>
      </c>
      <c r="GV502" s="2">
        <v>42643</v>
      </c>
      <c r="GW502" s="2">
        <v>42674</v>
      </c>
      <c r="GX502" s="2">
        <v>42704</v>
      </c>
      <c r="GY502" s="2">
        <v>42734</v>
      </c>
      <c r="GZ502" s="2">
        <v>42766</v>
      </c>
      <c r="HA502" s="2">
        <v>42794</v>
      </c>
      <c r="HB502" s="2">
        <v>42825</v>
      </c>
      <c r="HC502" s="2">
        <v>42853</v>
      </c>
      <c r="HD502" s="2">
        <v>42886</v>
      </c>
      <c r="HE502" s="2">
        <v>42916</v>
      </c>
      <c r="HF502" s="2">
        <v>42947</v>
      </c>
      <c r="HG502" s="2">
        <v>42978</v>
      </c>
      <c r="HH502" s="2">
        <v>43007</v>
      </c>
      <c r="HI502" s="2">
        <v>43039</v>
      </c>
      <c r="HJ502" s="2">
        <v>43069</v>
      </c>
      <c r="HK502" s="2">
        <v>43098</v>
      </c>
      <c r="HL502" s="2">
        <v>43131</v>
      </c>
      <c r="HM502" s="2">
        <v>43159</v>
      </c>
      <c r="HN502" s="2">
        <v>43189</v>
      </c>
      <c r="HO502" s="2">
        <v>43220</v>
      </c>
      <c r="HP502" s="2">
        <v>43251</v>
      </c>
      <c r="HQ502" s="2">
        <v>43280</v>
      </c>
      <c r="HR502" s="2">
        <v>43312</v>
      </c>
      <c r="HS502" s="2">
        <v>43343</v>
      </c>
      <c r="HT502" s="2">
        <v>43371</v>
      </c>
      <c r="HU502" s="2">
        <v>43404</v>
      </c>
      <c r="HV502" s="2">
        <v>43434</v>
      </c>
      <c r="HW502" s="2">
        <v>43465</v>
      </c>
      <c r="HX502" s="2">
        <v>43496</v>
      </c>
      <c r="HY502" s="2">
        <v>43524</v>
      </c>
      <c r="HZ502" s="2">
        <v>43553</v>
      </c>
      <c r="IA502" s="2">
        <v>43585</v>
      </c>
      <c r="IB502" s="2">
        <v>43616</v>
      </c>
      <c r="IC502" s="2">
        <v>43644</v>
      </c>
      <c r="ID502" s="2">
        <v>43677</v>
      </c>
      <c r="IE502" s="2">
        <v>43707</v>
      </c>
      <c r="IF502" s="2">
        <v>43738</v>
      </c>
      <c r="IG502" s="2">
        <v>43769</v>
      </c>
      <c r="IH502" s="2">
        <v>43798</v>
      </c>
      <c r="II502" s="2">
        <v>43830</v>
      </c>
      <c r="IJ502" s="2">
        <v>43861</v>
      </c>
      <c r="IK502" s="2">
        <v>43889</v>
      </c>
      <c r="IL502" s="2">
        <v>43921</v>
      </c>
      <c r="IM502" s="2">
        <v>43951</v>
      </c>
      <c r="IN502" s="2">
        <v>43980</v>
      </c>
      <c r="IO502" s="2">
        <v>44012</v>
      </c>
      <c r="IP502" s="2">
        <v>44043</v>
      </c>
      <c r="IQ502" s="2">
        <v>44074</v>
      </c>
      <c r="IR502" s="2">
        <v>44104</v>
      </c>
      <c r="IS502" s="2">
        <v>44134</v>
      </c>
      <c r="IT502" s="2">
        <v>44165</v>
      </c>
      <c r="IU502" s="2">
        <v>44196</v>
      </c>
      <c r="IV502" s="2">
        <v>44225</v>
      </c>
      <c r="IW502" s="2">
        <v>44253</v>
      </c>
      <c r="IX502" s="2">
        <v>44286</v>
      </c>
      <c r="IY502" s="2">
        <v>44316</v>
      </c>
      <c r="IZ502" s="2">
        <v>44347</v>
      </c>
      <c r="JA502" s="2">
        <v>44377</v>
      </c>
      <c r="JB502" s="2">
        <v>44407</v>
      </c>
      <c r="JC502" s="2">
        <v>44439</v>
      </c>
      <c r="JD502" s="2">
        <v>44469</v>
      </c>
      <c r="JE502" s="2">
        <v>44498</v>
      </c>
      <c r="JF502" s="2">
        <v>44530</v>
      </c>
      <c r="JG502" s="2">
        <v>44561</v>
      </c>
      <c r="JH502" s="2">
        <v>44592</v>
      </c>
      <c r="JI502" s="2">
        <v>44620</v>
      </c>
      <c r="JJ502" s="2">
        <v>44651</v>
      </c>
      <c r="JK502" s="2">
        <v>44680</v>
      </c>
      <c r="JL502" s="2">
        <v>44712</v>
      </c>
      <c r="JM502" s="2">
        <v>44742</v>
      </c>
      <c r="JN502" s="2">
        <v>44771</v>
      </c>
      <c r="JO502" s="2">
        <v>44804</v>
      </c>
      <c r="JP502" s="2">
        <v>44834</v>
      </c>
      <c r="JQ502" s="2">
        <v>44865</v>
      </c>
    </row>
    <row r="503" spans="1:277" x14ac:dyDescent="0.25">
      <c r="A503" s="4"/>
      <c r="D503" s="3">
        <v>37647000</v>
      </c>
      <c r="E503">
        <v>35880600</v>
      </c>
      <c r="F503">
        <v>41278800</v>
      </c>
      <c r="G503">
        <v>37634600</v>
      </c>
      <c r="H503">
        <v>26085200</v>
      </c>
      <c r="I503">
        <v>25153800</v>
      </c>
      <c r="J503">
        <v>18347400</v>
      </c>
      <c r="K503">
        <v>24219400</v>
      </c>
      <c r="L503">
        <v>39961200</v>
      </c>
      <c r="M503">
        <v>58399800</v>
      </c>
      <c r="N503">
        <v>40165800</v>
      </c>
      <c r="O503">
        <v>40097000</v>
      </c>
      <c r="P503">
        <v>38928600</v>
      </c>
      <c r="Q503">
        <v>33672400</v>
      </c>
      <c r="R503">
        <v>42235000</v>
      </c>
      <c r="S503">
        <v>48184400</v>
      </c>
      <c r="T503">
        <v>46631200</v>
      </c>
      <c r="U503">
        <v>30156400</v>
      </c>
      <c r="V503">
        <v>34175600</v>
      </c>
      <c r="W503">
        <v>33225400</v>
      </c>
      <c r="X503">
        <v>52760200</v>
      </c>
      <c r="Y503">
        <v>81249000</v>
      </c>
      <c r="Z503">
        <v>45714600</v>
      </c>
      <c r="AA503">
        <v>43205400</v>
      </c>
      <c r="AB503">
        <v>58737400</v>
      </c>
      <c r="AC503">
        <v>46206200</v>
      </c>
      <c r="AD503">
        <v>50446400</v>
      </c>
      <c r="AE503">
        <v>50594800</v>
      </c>
      <c r="AF503">
        <v>39394600</v>
      </c>
      <c r="AG503">
        <v>59777400</v>
      </c>
      <c r="AH503">
        <v>101268000</v>
      </c>
      <c r="AI503">
        <v>86541400</v>
      </c>
      <c r="AJ503">
        <v>72337600</v>
      </c>
      <c r="AK503">
        <v>76154200</v>
      </c>
      <c r="AL503">
        <v>50652600</v>
      </c>
      <c r="AM503">
        <v>44635600</v>
      </c>
      <c r="AN503">
        <v>97003000</v>
      </c>
      <c r="AO503">
        <v>48408600</v>
      </c>
      <c r="AP503">
        <v>103005400</v>
      </c>
      <c r="AQ503">
        <v>77794200</v>
      </c>
      <c r="AR503">
        <v>67614200</v>
      </c>
      <c r="AS503">
        <v>66644000</v>
      </c>
      <c r="AT503">
        <v>45606000</v>
      </c>
      <c r="AU503">
        <v>31097200</v>
      </c>
      <c r="AV503">
        <v>44260800</v>
      </c>
      <c r="AW503">
        <v>36514800</v>
      </c>
      <c r="AX503">
        <v>22865800</v>
      </c>
      <c r="AY503">
        <v>27625600</v>
      </c>
      <c r="AZ503">
        <v>36551800</v>
      </c>
      <c r="BA503">
        <v>29986800</v>
      </c>
      <c r="BB503">
        <v>37429200</v>
      </c>
      <c r="BC503">
        <v>26762200</v>
      </c>
      <c r="BD503">
        <v>33944000</v>
      </c>
      <c r="BE503">
        <v>28109400</v>
      </c>
      <c r="BF503">
        <v>29583400</v>
      </c>
      <c r="BG503">
        <v>19355000</v>
      </c>
      <c r="BH503">
        <v>24523400</v>
      </c>
      <c r="BI503">
        <v>26831800</v>
      </c>
      <c r="BJ503">
        <v>30134200</v>
      </c>
      <c r="BK503">
        <v>23846600</v>
      </c>
      <c r="BL503">
        <v>49197200</v>
      </c>
      <c r="BM503">
        <v>22256400</v>
      </c>
      <c r="BN503">
        <v>33929800</v>
      </c>
      <c r="BO503">
        <v>37401800</v>
      </c>
      <c r="BP503">
        <v>25957600</v>
      </c>
      <c r="BQ503">
        <v>26136600</v>
      </c>
      <c r="BR503">
        <v>28934000</v>
      </c>
      <c r="BS503">
        <v>20278200</v>
      </c>
      <c r="BT503">
        <v>25610600</v>
      </c>
      <c r="BU503">
        <v>27652400</v>
      </c>
      <c r="BV503">
        <v>24627600</v>
      </c>
      <c r="BW503">
        <v>35331400</v>
      </c>
      <c r="BX503">
        <v>23996200</v>
      </c>
      <c r="BY503">
        <v>29111800</v>
      </c>
      <c r="BZ503">
        <v>34521900</v>
      </c>
      <c r="CA503">
        <v>23787700</v>
      </c>
      <c r="CB503">
        <v>26626400</v>
      </c>
      <c r="CC503">
        <v>24533800</v>
      </c>
      <c r="CD503">
        <v>26695200</v>
      </c>
      <c r="CE503">
        <v>18591200</v>
      </c>
      <c r="CF503">
        <v>15660300</v>
      </c>
      <c r="CG503">
        <v>28481500</v>
      </c>
      <c r="CH503">
        <v>23046900</v>
      </c>
      <c r="CI503">
        <v>16390100</v>
      </c>
      <c r="CJ503">
        <v>25922500</v>
      </c>
      <c r="CK503">
        <v>17662100</v>
      </c>
      <c r="CL503">
        <v>19475600</v>
      </c>
      <c r="CM503">
        <v>15941600</v>
      </c>
      <c r="CN503">
        <v>18649800</v>
      </c>
      <c r="CO503">
        <v>22937900</v>
      </c>
      <c r="CP503">
        <v>26375900</v>
      </c>
      <c r="CQ503">
        <v>30923500</v>
      </c>
      <c r="CR503">
        <v>14225200</v>
      </c>
      <c r="CS503">
        <v>19012000</v>
      </c>
      <c r="CT503">
        <v>19665600</v>
      </c>
      <c r="CU503">
        <v>15957300</v>
      </c>
      <c r="CV503">
        <v>25706100</v>
      </c>
      <c r="CW503">
        <v>18690900</v>
      </c>
      <c r="CX503">
        <v>19522900</v>
      </c>
      <c r="CY503">
        <v>15682900</v>
      </c>
      <c r="CZ503">
        <v>12326500</v>
      </c>
      <c r="DA503">
        <v>17426400</v>
      </c>
      <c r="DB503">
        <v>17693300</v>
      </c>
      <c r="DC503">
        <v>14353100</v>
      </c>
      <c r="DD503">
        <v>31004100</v>
      </c>
      <c r="DE503">
        <v>33237400</v>
      </c>
      <c r="DF503">
        <v>25689400</v>
      </c>
      <c r="DG503">
        <v>20100900</v>
      </c>
      <c r="DH503">
        <v>19437700</v>
      </c>
      <c r="DI503">
        <v>17309400</v>
      </c>
      <c r="DJ503">
        <v>30678900</v>
      </c>
      <c r="DK503">
        <v>23286700</v>
      </c>
      <c r="DL503">
        <v>15866400</v>
      </c>
      <c r="DM503">
        <v>19503100</v>
      </c>
      <c r="DN503">
        <v>16089600</v>
      </c>
      <c r="DO503">
        <v>13627000</v>
      </c>
      <c r="DP503">
        <v>20202800</v>
      </c>
      <c r="DQ503">
        <v>20160100</v>
      </c>
      <c r="DR503">
        <v>13852500</v>
      </c>
      <c r="DS503">
        <v>13636100</v>
      </c>
      <c r="DT503">
        <v>13111900</v>
      </c>
      <c r="DU503">
        <v>19081100</v>
      </c>
      <c r="DV503">
        <v>16928100</v>
      </c>
      <c r="DW503">
        <v>14089800</v>
      </c>
      <c r="DX503">
        <v>20141600</v>
      </c>
      <c r="DY503">
        <v>26418300</v>
      </c>
      <c r="DZ503">
        <v>19906600</v>
      </c>
      <c r="EA503">
        <v>19568100</v>
      </c>
      <c r="EB503">
        <v>16819261</v>
      </c>
      <c r="EC503">
        <v>14621771</v>
      </c>
      <c r="ED503">
        <v>14710682</v>
      </c>
      <c r="EE503">
        <v>17022926</v>
      </c>
      <c r="EF503">
        <v>14912773</v>
      </c>
      <c r="EG503">
        <v>9576210</v>
      </c>
      <c r="EH503">
        <v>14741592</v>
      </c>
      <c r="EI503">
        <v>12902344</v>
      </c>
      <c r="EJ503">
        <v>13721848</v>
      </c>
      <c r="EK503">
        <v>14428350</v>
      </c>
      <c r="EL503">
        <v>12188060</v>
      </c>
      <c r="EM503">
        <v>24466393</v>
      </c>
      <c r="EN503">
        <v>19344447</v>
      </c>
      <c r="EO503">
        <v>14706643</v>
      </c>
      <c r="EP503">
        <v>15138719</v>
      </c>
      <c r="EQ503">
        <v>9214531</v>
      </c>
      <c r="ER503">
        <v>9741769</v>
      </c>
      <c r="ES503">
        <v>9023005</v>
      </c>
      <c r="ET503">
        <v>9015255</v>
      </c>
      <c r="EU503">
        <v>10180266</v>
      </c>
      <c r="EV503">
        <v>12590739</v>
      </c>
      <c r="EW503">
        <v>13874292</v>
      </c>
      <c r="EX503">
        <v>12592979</v>
      </c>
      <c r="EY503">
        <v>10529251</v>
      </c>
      <c r="EZ503">
        <v>10522855</v>
      </c>
      <c r="FA503">
        <v>9314846</v>
      </c>
      <c r="FB503">
        <v>11580690</v>
      </c>
      <c r="FC503">
        <v>9478534</v>
      </c>
      <c r="FD503">
        <v>13660305</v>
      </c>
      <c r="FE503">
        <v>14620185</v>
      </c>
      <c r="FF503">
        <v>11820272</v>
      </c>
      <c r="FG503">
        <v>16302115</v>
      </c>
      <c r="FH503">
        <v>13146858</v>
      </c>
      <c r="FI503">
        <v>14841626</v>
      </c>
      <c r="FJ503">
        <v>11900274</v>
      </c>
      <c r="FK503">
        <v>9762058</v>
      </c>
      <c r="FL503">
        <v>8097018</v>
      </c>
      <c r="FM503">
        <v>10888268</v>
      </c>
      <c r="FN503">
        <v>7523367</v>
      </c>
      <c r="FO503">
        <v>7821875</v>
      </c>
      <c r="FP503">
        <v>12860134</v>
      </c>
      <c r="FQ503">
        <v>12584335</v>
      </c>
      <c r="FR503">
        <v>14171383</v>
      </c>
      <c r="FS503">
        <v>12814261</v>
      </c>
      <c r="FT503">
        <v>14321513</v>
      </c>
      <c r="FU503">
        <v>10097856</v>
      </c>
      <c r="FV503">
        <v>8360198</v>
      </c>
      <c r="FW503">
        <v>6771817</v>
      </c>
      <c r="FX503">
        <v>8688911</v>
      </c>
      <c r="FY503">
        <v>11905504</v>
      </c>
      <c r="FZ503">
        <v>7329547</v>
      </c>
      <c r="GA503">
        <v>11966594</v>
      </c>
      <c r="GB503">
        <v>9201996</v>
      </c>
      <c r="GC503">
        <v>6302124</v>
      </c>
      <c r="GD503">
        <v>12947601</v>
      </c>
      <c r="GE503">
        <v>7012642</v>
      </c>
      <c r="GF503">
        <v>6523155</v>
      </c>
      <c r="GG503">
        <v>8232313</v>
      </c>
      <c r="GH503">
        <v>8148899</v>
      </c>
      <c r="GI503">
        <v>7470940</v>
      </c>
      <c r="GJ503">
        <v>7942977</v>
      </c>
      <c r="GK503">
        <v>6171406</v>
      </c>
      <c r="GL503">
        <v>5531385</v>
      </c>
      <c r="GM503">
        <v>7529304</v>
      </c>
      <c r="GN503">
        <v>9414304</v>
      </c>
      <c r="GO503">
        <v>7899034</v>
      </c>
      <c r="GP503">
        <v>8654069</v>
      </c>
      <c r="GQ503">
        <v>7326615</v>
      </c>
      <c r="GR503">
        <v>6270596</v>
      </c>
      <c r="GS503">
        <v>10156577</v>
      </c>
      <c r="GT503">
        <v>8230284</v>
      </c>
      <c r="GU503">
        <v>7573011</v>
      </c>
      <c r="GV503">
        <v>7348875</v>
      </c>
      <c r="GW503">
        <v>6774083</v>
      </c>
      <c r="GX503">
        <v>9108670</v>
      </c>
      <c r="GY503">
        <v>8008995</v>
      </c>
      <c r="GZ503">
        <v>8077879</v>
      </c>
      <c r="HA503">
        <v>6321272</v>
      </c>
      <c r="HB503">
        <v>7674516</v>
      </c>
      <c r="HC503">
        <v>5928157</v>
      </c>
      <c r="HD503">
        <v>5475405</v>
      </c>
      <c r="HE503">
        <v>6592766</v>
      </c>
      <c r="HF503">
        <v>6296103</v>
      </c>
      <c r="HG503">
        <v>6072197</v>
      </c>
      <c r="HH503">
        <v>5995659</v>
      </c>
      <c r="HI503">
        <v>6230830</v>
      </c>
      <c r="HJ503">
        <v>7478095</v>
      </c>
      <c r="HK503">
        <v>6722527</v>
      </c>
      <c r="HL503">
        <v>9509857</v>
      </c>
      <c r="HM503">
        <v>8356490</v>
      </c>
      <c r="HN503">
        <v>7721752</v>
      </c>
      <c r="HO503">
        <v>9232007</v>
      </c>
      <c r="HP503">
        <v>8630712</v>
      </c>
      <c r="HQ503">
        <v>9350921</v>
      </c>
      <c r="HR503">
        <v>8425949</v>
      </c>
      <c r="HS503">
        <v>5649860</v>
      </c>
      <c r="HT503">
        <v>6293466</v>
      </c>
      <c r="HU503">
        <v>9558259</v>
      </c>
      <c r="HV503">
        <v>8479432</v>
      </c>
      <c r="HW503">
        <v>12566326</v>
      </c>
      <c r="HX503">
        <v>8743225</v>
      </c>
      <c r="HY503">
        <v>6704755</v>
      </c>
      <c r="HZ503">
        <v>9012602</v>
      </c>
      <c r="IA503">
        <v>7076295</v>
      </c>
      <c r="IB503">
        <v>8216808</v>
      </c>
      <c r="IC503">
        <v>6480689</v>
      </c>
      <c r="ID503">
        <v>6048572</v>
      </c>
      <c r="IE503">
        <v>5934506</v>
      </c>
      <c r="IF503">
        <v>10947710</v>
      </c>
      <c r="IG503">
        <v>7533183</v>
      </c>
      <c r="IH503">
        <v>6299898</v>
      </c>
      <c r="II503">
        <v>7481942</v>
      </c>
      <c r="IJ503">
        <v>9231192</v>
      </c>
      <c r="IK503">
        <v>10463536</v>
      </c>
      <c r="IL503">
        <v>19194778</v>
      </c>
      <c r="IM503">
        <v>9748154</v>
      </c>
      <c r="IN503">
        <v>10543586</v>
      </c>
      <c r="IO503">
        <v>10709032</v>
      </c>
      <c r="IP503">
        <v>7125901</v>
      </c>
      <c r="IQ503">
        <v>6459944</v>
      </c>
      <c r="IR503">
        <v>7225029</v>
      </c>
      <c r="IS503">
        <v>9977840</v>
      </c>
      <c r="IT503">
        <v>8661564</v>
      </c>
      <c r="IU503">
        <v>9690274</v>
      </c>
      <c r="IV503">
        <v>9876039</v>
      </c>
      <c r="IW503">
        <v>8806592</v>
      </c>
      <c r="IX503">
        <v>11216420</v>
      </c>
      <c r="IY503">
        <v>8269601</v>
      </c>
      <c r="IZ503">
        <v>8752060</v>
      </c>
      <c r="JA503">
        <v>8504977</v>
      </c>
      <c r="JB503">
        <v>6323184</v>
      </c>
      <c r="JC503">
        <v>5245198</v>
      </c>
      <c r="JD503">
        <v>7901926</v>
      </c>
      <c r="JE503">
        <v>6015776</v>
      </c>
      <c r="JF503">
        <v>6206722</v>
      </c>
      <c r="JG503">
        <v>8353594</v>
      </c>
      <c r="JH503">
        <v>7681896</v>
      </c>
      <c r="JI503">
        <v>8362146</v>
      </c>
      <c r="JJ503">
        <v>13527712</v>
      </c>
      <c r="JK503">
        <v>8140989</v>
      </c>
      <c r="JL503">
        <v>10557872</v>
      </c>
      <c r="JM503">
        <v>9872817</v>
      </c>
      <c r="JN503">
        <v>6266697</v>
      </c>
      <c r="JO503">
        <v>6435925</v>
      </c>
      <c r="JP503">
        <v>8606993</v>
      </c>
      <c r="JQ503">
        <v>6903670</v>
      </c>
    </row>
    <row r="504" spans="1:277" x14ac:dyDescent="0.25">
      <c r="A504" s="1" t="s">
        <v>253</v>
      </c>
      <c r="B504" t="s">
        <v>1157</v>
      </c>
      <c r="C504" t="s">
        <v>1183</v>
      </c>
      <c r="D504" s="2">
        <f>_xll.BDH(A504, "volume", B504, C504, "Direction", "H", "Period", "M","cols=76;rows=2")</f>
        <v>36556</v>
      </c>
      <c r="E504" s="2">
        <v>36585</v>
      </c>
      <c r="F504" s="2">
        <v>36616</v>
      </c>
      <c r="G504" s="2">
        <v>36644</v>
      </c>
      <c r="H504" s="2">
        <v>36677</v>
      </c>
      <c r="I504" s="2">
        <v>36707</v>
      </c>
      <c r="J504" s="2">
        <v>36738</v>
      </c>
      <c r="K504" s="2">
        <v>36769</v>
      </c>
      <c r="L504" s="2">
        <v>36798</v>
      </c>
      <c r="M504" s="2">
        <v>36830</v>
      </c>
      <c r="N504" s="2">
        <v>36860</v>
      </c>
      <c r="O504" s="2">
        <v>36889</v>
      </c>
      <c r="P504" s="2">
        <v>36922</v>
      </c>
      <c r="Q504" s="2">
        <v>36950</v>
      </c>
      <c r="R504" s="2">
        <v>36980</v>
      </c>
      <c r="S504" s="2">
        <v>37011</v>
      </c>
      <c r="T504" s="2">
        <v>37042</v>
      </c>
      <c r="U504" s="2">
        <v>37071</v>
      </c>
      <c r="V504" s="2">
        <v>37103</v>
      </c>
      <c r="W504" s="2">
        <v>37134</v>
      </c>
      <c r="X504" s="2">
        <v>37162</v>
      </c>
      <c r="Y504" s="2">
        <v>37195</v>
      </c>
      <c r="Z504" s="2">
        <v>37225</v>
      </c>
      <c r="AA504" s="2">
        <v>37256</v>
      </c>
      <c r="AB504" s="2">
        <v>37287</v>
      </c>
      <c r="AC504" s="2">
        <v>37315</v>
      </c>
      <c r="AD504" s="2">
        <v>37344</v>
      </c>
      <c r="AE504" s="2">
        <v>37376</v>
      </c>
      <c r="AF504" s="2">
        <v>37407</v>
      </c>
      <c r="AG504" s="2">
        <v>37435</v>
      </c>
      <c r="AH504" s="2">
        <v>37468</v>
      </c>
      <c r="AI504" s="2">
        <v>37498</v>
      </c>
      <c r="AJ504" s="2">
        <v>37529</v>
      </c>
      <c r="AK504" s="2">
        <v>37560</v>
      </c>
      <c r="AL504" s="2">
        <v>37589</v>
      </c>
      <c r="AM504" s="2">
        <v>37621</v>
      </c>
      <c r="AN504" s="2">
        <v>37652</v>
      </c>
      <c r="AO504" s="2">
        <v>37680</v>
      </c>
      <c r="AP504" s="2">
        <v>37711</v>
      </c>
      <c r="AQ504" s="2">
        <v>37741</v>
      </c>
      <c r="AR504" s="2">
        <v>37771</v>
      </c>
      <c r="AS504" s="2">
        <v>37802</v>
      </c>
      <c r="AT504" s="2">
        <v>37833</v>
      </c>
      <c r="AU504" s="2">
        <v>37862</v>
      </c>
      <c r="AV504" s="2">
        <v>37894</v>
      </c>
      <c r="AW504" s="2">
        <v>37925</v>
      </c>
      <c r="AX504" s="2">
        <v>37953</v>
      </c>
      <c r="AY504" s="2">
        <v>37986</v>
      </c>
      <c r="AZ504" s="2">
        <v>38016</v>
      </c>
      <c r="BA504" s="2">
        <v>38044</v>
      </c>
      <c r="BB504" s="2">
        <v>38077</v>
      </c>
      <c r="BC504" s="2">
        <v>38107</v>
      </c>
      <c r="BD504" s="2">
        <v>38138</v>
      </c>
      <c r="BE504" s="2">
        <v>38168</v>
      </c>
      <c r="BF504" s="2">
        <v>38198</v>
      </c>
      <c r="BG504" s="2">
        <v>38230</v>
      </c>
      <c r="BH504" s="2">
        <v>38260</v>
      </c>
      <c r="BI504" s="2">
        <v>38289</v>
      </c>
      <c r="BJ504" s="2">
        <v>38321</v>
      </c>
      <c r="BK504" s="2">
        <v>38352</v>
      </c>
      <c r="BL504" s="2">
        <v>38383</v>
      </c>
      <c r="BM504" s="2">
        <v>38411</v>
      </c>
      <c r="BN504" s="2">
        <v>38442</v>
      </c>
      <c r="BO504" s="2">
        <v>38471</v>
      </c>
      <c r="BP504" s="2">
        <v>38503</v>
      </c>
      <c r="BQ504" s="2">
        <v>38533</v>
      </c>
      <c r="BR504" s="2">
        <v>38562</v>
      </c>
      <c r="BS504" s="2">
        <v>38595</v>
      </c>
      <c r="BT504" s="2">
        <v>38625</v>
      </c>
      <c r="BU504" s="2">
        <v>38656</v>
      </c>
      <c r="BV504" s="2">
        <v>38686</v>
      </c>
      <c r="BW504" s="2">
        <v>38716</v>
      </c>
      <c r="BX504" s="2">
        <v>38748</v>
      </c>
      <c r="BY504" s="2">
        <v>38776</v>
      </c>
      <c r="BZ504" s="2">
        <v>38807</v>
      </c>
      <c r="CA504" s="2">
        <v>38835</v>
      </c>
    </row>
    <row r="505" spans="1:277" x14ac:dyDescent="0.25">
      <c r="A505" s="4"/>
      <c r="D505" s="3">
        <v>43782200</v>
      </c>
      <c r="E505">
        <v>34757800</v>
      </c>
      <c r="F505">
        <v>32727000</v>
      </c>
      <c r="G505">
        <v>35162400</v>
      </c>
      <c r="H505">
        <v>25500600</v>
      </c>
      <c r="I505">
        <v>44186600</v>
      </c>
      <c r="J505">
        <v>37272200</v>
      </c>
      <c r="K505">
        <v>34185500</v>
      </c>
      <c r="L505">
        <v>24474700</v>
      </c>
      <c r="M505">
        <v>50969000</v>
      </c>
      <c r="N505">
        <v>35418100</v>
      </c>
      <c r="O505">
        <v>34712900</v>
      </c>
      <c r="P505">
        <v>62510500</v>
      </c>
      <c r="Q505">
        <v>24002200</v>
      </c>
      <c r="R505">
        <v>36660700</v>
      </c>
      <c r="S505">
        <v>54005600</v>
      </c>
      <c r="T505">
        <v>70647400</v>
      </c>
      <c r="U505">
        <v>34519100</v>
      </c>
      <c r="V505">
        <v>106441400</v>
      </c>
      <c r="W505">
        <v>59419000</v>
      </c>
      <c r="X505">
        <v>46360900</v>
      </c>
      <c r="Y505">
        <v>43488300</v>
      </c>
      <c r="Z505">
        <v>45400200</v>
      </c>
      <c r="AA505">
        <v>27841100</v>
      </c>
      <c r="AB505">
        <v>51288100</v>
      </c>
      <c r="AC505">
        <v>52368200</v>
      </c>
      <c r="AD505">
        <v>58157500</v>
      </c>
      <c r="AE505">
        <v>44977900</v>
      </c>
      <c r="AF505">
        <v>49487700</v>
      </c>
      <c r="AG505">
        <v>58304700</v>
      </c>
      <c r="AH505">
        <v>63850500</v>
      </c>
      <c r="AI505">
        <v>35675400</v>
      </c>
      <c r="AJ505">
        <v>42756600</v>
      </c>
      <c r="AK505">
        <v>77933400</v>
      </c>
      <c r="AL505">
        <v>59814500</v>
      </c>
      <c r="AM505">
        <v>38661100</v>
      </c>
      <c r="AN505">
        <v>66776600</v>
      </c>
      <c r="AO505">
        <v>39422400</v>
      </c>
      <c r="AP505">
        <v>53172900</v>
      </c>
      <c r="AQ505">
        <v>45407800</v>
      </c>
      <c r="AR505">
        <v>36611400</v>
      </c>
      <c r="AS505">
        <v>75574400</v>
      </c>
      <c r="AT505">
        <v>51070400</v>
      </c>
      <c r="AU505">
        <v>33672800</v>
      </c>
      <c r="AV505">
        <v>37636200</v>
      </c>
      <c r="AW505">
        <v>47789800</v>
      </c>
      <c r="AX505">
        <v>39997500</v>
      </c>
      <c r="AY505">
        <v>28213700</v>
      </c>
      <c r="AZ505">
        <v>37468800</v>
      </c>
      <c r="BA505">
        <v>60077000</v>
      </c>
      <c r="BB505">
        <v>73665300</v>
      </c>
      <c r="BC505">
        <v>51823700</v>
      </c>
      <c r="BD505">
        <v>78988800</v>
      </c>
      <c r="BE505">
        <v>72059400</v>
      </c>
      <c r="BF505">
        <v>67231100</v>
      </c>
      <c r="BG505">
        <v>44570500</v>
      </c>
      <c r="BH505">
        <v>50360300</v>
      </c>
      <c r="BI505">
        <v>38719700</v>
      </c>
      <c r="BJ505">
        <v>34080400</v>
      </c>
      <c r="BK505">
        <v>127319700</v>
      </c>
      <c r="BL505">
        <v>50672100</v>
      </c>
      <c r="BM505">
        <v>28780400</v>
      </c>
      <c r="BN505">
        <v>39705600</v>
      </c>
      <c r="BO505">
        <v>30927700</v>
      </c>
      <c r="BP505">
        <v>31634600</v>
      </c>
      <c r="BQ505">
        <v>102813500</v>
      </c>
      <c r="BR505">
        <v>63092100</v>
      </c>
      <c r="BS505">
        <v>49418300</v>
      </c>
      <c r="BT505">
        <v>50681700</v>
      </c>
      <c r="BU505">
        <v>82642100</v>
      </c>
      <c r="BV505">
        <v>122066000</v>
      </c>
      <c r="BW505">
        <v>61617300</v>
      </c>
      <c r="BX505">
        <v>96478200</v>
      </c>
      <c r="BY505">
        <v>34078300</v>
      </c>
      <c r="BZ505">
        <v>45132500</v>
      </c>
      <c r="CA505">
        <v>35783500</v>
      </c>
    </row>
    <row r="506" spans="1:277" x14ac:dyDescent="0.25">
      <c r="A506" s="1" t="s">
        <v>254</v>
      </c>
      <c r="B506" t="s">
        <v>1157</v>
      </c>
      <c r="C506" t="s">
        <v>1183</v>
      </c>
      <c r="D506" s="2">
        <f>_xll.BDH(A506, "volume", B506, C506, "Direction", "H", "Period", "M","cols=81;rows=2")</f>
        <v>36556</v>
      </c>
      <c r="E506" s="2">
        <v>36585</v>
      </c>
      <c r="F506" s="2">
        <v>36616</v>
      </c>
      <c r="G506" s="2">
        <v>36644</v>
      </c>
      <c r="H506" s="2">
        <v>36677</v>
      </c>
      <c r="I506" s="2">
        <v>36707</v>
      </c>
      <c r="J506" s="2">
        <v>36738</v>
      </c>
      <c r="K506" s="2">
        <v>36769</v>
      </c>
      <c r="L506" s="2">
        <v>36798</v>
      </c>
      <c r="M506" s="2">
        <v>36830</v>
      </c>
      <c r="N506" s="2">
        <v>36860</v>
      </c>
      <c r="O506" s="2">
        <v>36889</v>
      </c>
      <c r="P506" s="2">
        <v>36922</v>
      </c>
      <c r="Q506" s="2">
        <v>36950</v>
      </c>
      <c r="R506" s="2">
        <v>36980</v>
      </c>
      <c r="S506" s="2">
        <v>37011</v>
      </c>
      <c r="T506" s="2">
        <v>37042</v>
      </c>
      <c r="U506" s="2">
        <v>37071</v>
      </c>
      <c r="V506" s="2">
        <v>37103</v>
      </c>
      <c r="W506" s="2">
        <v>37134</v>
      </c>
      <c r="X506" s="2">
        <v>37162</v>
      </c>
      <c r="Y506" s="2">
        <v>37195</v>
      </c>
      <c r="Z506" s="2">
        <v>37225</v>
      </c>
      <c r="AA506" s="2">
        <v>37256</v>
      </c>
      <c r="AB506" s="2">
        <v>37287</v>
      </c>
      <c r="AC506" s="2">
        <v>37315</v>
      </c>
      <c r="AD506" s="2">
        <v>37344</v>
      </c>
      <c r="AE506" s="2">
        <v>37376</v>
      </c>
      <c r="AF506" s="2">
        <v>37407</v>
      </c>
      <c r="AG506" s="2">
        <v>37435</v>
      </c>
      <c r="AH506" s="2">
        <v>37468</v>
      </c>
      <c r="AI506" s="2">
        <v>37498</v>
      </c>
      <c r="AJ506" s="2">
        <v>37529</v>
      </c>
      <c r="AK506" s="2">
        <v>37560</v>
      </c>
      <c r="AL506" s="2">
        <v>37589</v>
      </c>
      <c r="AM506" s="2">
        <v>37621</v>
      </c>
      <c r="AN506" s="2">
        <v>37652</v>
      </c>
      <c r="AO506" s="2">
        <v>37680</v>
      </c>
      <c r="AP506" s="2">
        <v>37711</v>
      </c>
      <c r="AQ506" s="2">
        <v>37741</v>
      </c>
      <c r="AR506" s="2">
        <v>37771</v>
      </c>
      <c r="AS506" s="2">
        <v>37802</v>
      </c>
      <c r="AT506" s="2">
        <v>37833</v>
      </c>
      <c r="AU506" s="2">
        <v>37862</v>
      </c>
      <c r="AV506" s="2">
        <v>37894</v>
      </c>
      <c r="AW506" s="2">
        <v>37925</v>
      </c>
      <c r="AX506" s="2">
        <v>37953</v>
      </c>
      <c r="AY506" s="2">
        <v>37986</v>
      </c>
      <c r="AZ506" s="2">
        <v>38016</v>
      </c>
      <c r="BA506" s="2">
        <v>38044</v>
      </c>
      <c r="BB506" s="2">
        <v>38077</v>
      </c>
      <c r="BC506" s="2">
        <v>38107</v>
      </c>
      <c r="BD506" s="2">
        <v>38138</v>
      </c>
      <c r="BE506" s="2">
        <v>38168</v>
      </c>
      <c r="BF506" s="2">
        <v>38198</v>
      </c>
      <c r="BG506" s="2">
        <v>38230</v>
      </c>
      <c r="BH506" s="2">
        <v>38260</v>
      </c>
      <c r="BI506" s="2">
        <v>38289</v>
      </c>
      <c r="BJ506" s="2">
        <v>38321</v>
      </c>
      <c r="BK506" s="2">
        <v>38352</v>
      </c>
      <c r="BL506" s="2">
        <v>38383</v>
      </c>
      <c r="BM506" s="2">
        <v>38411</v>
      </c>
      <c r="BN506" s="2">
        <v>38442</v>
      </c>
      <c r="BO506" s="2">
        <v>38471</v>
      </c>
      <c r="BP506" s="2">
        <v>38503</v>
      </c>
      <c r="BQ506" s="2">
        <v>38533</v>
      </c>
      <c r="BR506" s="2">
        <v>38562</v>
      </c>
      <c r="BS506" s="2">
        <v>38595</v>
      </c>
      <c r="BT506" s="2">
        <v>38625</v>
      </c>
      <c r="BU506" s="2">
        <v>38656</v>
      </c>
      <c r="BV506" s="2">
        <v>38686</v>
      </c>
      <c r="BW506" s="2">
        <v>38716</v>
      </c>
      <c r="BX506" s="2">
        <v>38748</v>
      </c>
      <c r="BY506" s="2">
        <v>38776</v>
      </c>
      <c r="BZ506" s="2">
        <v>38807</v>
      </c>
      <c r="CA506" s="2">
        <v>38835</v>
      </c>
      <c r="CB506" s="2">
        <v>38868</v>
      </c>
      <c r="CC506" s="2">
        <v>38898</v>
      </c>
      <c r="CD506" s="2">
        <v>38929</v>
      </c>
      <c r="CE506" s="2">
        <v>38960</v>
      </c>
      <c r="CF506" s="2">
        <v>38989</v>
      </c>
    </row>
    <row r="507" spans="1:277" x14ac:dyDescent="0.25">
      <c r="A507" s="4"/>
      <c r="D507" s="3">
        <v>20904800</v>
      </c>
      <c r="E507">
        <v>14957200</v>
      </c>
      <c r="F507">
        <v>23822600</v>
      </c>
      <c r="G507">
        <v>17160600</v>
      </c>
      <c r="H507">
        <v>15563200</v>
      </c>
      <c r="I507">
        <v>21672000</v>
      </c>
      <c r="J507">
        <v>16358600</v>
      </c>
      <c r="K507">
        <v>20938800</v>
      </c>
      <c r="L507">
        <v>21632400</v>
      </c>
      <c r="M507">
        <v>31991800</v>
      </c>
      <c r="N507">
        <v>27594400</v>
      </c>
      <c r="O507">
        <v>30500600</v>
      </c>
      <c r="P507">
        <v>57323800</v>
      </c>
      <c r="Q507">
        <v>22008800</v>
      </c>
      <c r="R507">
        <v>33297800</v>
      </c>
      <c r="S507">
        <v>27607400</v>
      </c>
      <c r="T507">
        <v>27067200</v>
      </c>
      <c r="U507">
        <v>22636200</v>
      </c>
      <c r="V507">
        <v>25042400</v>
      </c>
      <c r="W507">
        <v>48304600</v>
      </c>
      <c r="X507">
        <v>29674400</v>
      </c>
      <c r="Y507">
        <v>48836600</v>
      </c>
      <c r="Z507">
        <v>46376400</v>
      </c>
      <c r="AA507">
        <v>28123400</v>
      </c>
      <c r="AB507">
        <v>34464400</v>
      </c>
      <c r="AC507">
        <v>24248000</v>
      </c>
      <c r="AD507">
        <v>33607400</v>
      </c>
      <c r="AE507">
        <v>23610400</v>
      </c>
      <c r="AF507">
        <v>20876200</v>
      </c>
      <c r="AG507">
        <v>22286800</v>
      </c>
      <c r="AH507">
        <v>32512600</v>
      </c>
      <c r="AI507">
        <v>23254000</v>
      </c>
      <c r="AJ507">
        <v>25689600</v>
      </c>
      <c r="AK507">
        <v>35266800</v>
      </c>
      <c r="AL507">
        <v>21001800</v>
      </c>
      <c r="AM507">
        <v>21831000</v>
      </c>
      <c r="AN507">
        <v>26657800</v>
      </c>
      <c r="AO507">
        <v>23884400</v>
      </c>
      <c r="AP507">
        <v>21901600</v>
      </c>
      <c r="AQ507">
        <v>21817600</v>
      </c>
      <c r="AR507">
        <v>19185000</v>
      </c>
      <c r="AS507">
        <v>24389600</v>
      </c>
      <c r="AT507">
        <v>23975600</v>
      </c>
      <c r="AU507">
        <v>23241000</v>
      </c>
      <c r="AV507">
        <v>26017200</v>
      </c>
      <c r="AW507">
        <v>27035400</v>
      </c>
      <c r="AX507">
        <v>14928200</v>
      </c>
      <c r="AY507">
        <v>21168800</v>
      </c>
      <c r="AZ507">
        <v>24404600</v>
      </c>
      <c r="BA507">
        <v>18370800</v>
      </c>
      <c r="BB507">
        <v>24989000</v>
      </c>
      <c r="BC507">
        <v>35655000</v>
      </c>
      <c r="BD507">
        <v>23203000</v>
      </c>
      <c r="BE507">
        <v>19040800</v>
      </c>
      <c r="BF507">
        <v>17428200</v>
      </c>
      <c r="BG507">
        <v>20447000</v>
      </c>
      <c r="BH507">
        <v>22371800</v>
      </c>
      <c r="BI507">
        <v>23136000</v>
      </c>
      <c r="BJ507">
        <v>19355600</v>
      </c>
      <c r="BK507">
        <v>14729000</v>
      </c>
      <c r="BL507">
        <v>19103400</v>
      </c>
      <c r="BM507">
        <v>24265500</v>
      </c>
      <c r="BN507">
        <v>29904600</v>
      </c>
      <c r="BO507">
        <v>21825300</v>
      </c>
      <c r="BP507">
        <v>22569200</v>
      </c>
      <c r="BQ507">
        <v>24935000</v>
      </c>
      <c r="BR507">
        <v>21153700</v>
      </c>
      <c r="BS507">
        <v>26246300</v>
      </c>
      <c r="BT507">
        <v>27167100</v>
      </c>
      <c r="BU507">
        <v>35222600</v>
      </c>
      <c r="BV507">
        <v>30058600</v>
      </c>
      <c r="BW507">
        <v>20523100</v>
      </c>
      <c r="BX507">
        <v>24616000</v>
      </c>
      <c r="BY507">
        <v>18378900</v>
      </c>
      <c r="BZ507">
        <v>21149700</v>
      </c>
      <c r="CA507">
        <v>22716500</v>
      </c>
      <c r="CB507">
        <v>65755900</v>
      </c>
      <c r="CC507">
        <v>23622600</v>
      </c>
      <c r="CD507">
        <v>23113100</v>
      </c>
      <c r="CE507">
        <v>20407300</v>
      </c>
      <c r="CF507">
        <v>22614100</v>
      </c>
    </row>
    <row r="508" spans="1:277" x14ac:dyDescent="0.25">
      <c r="A508" s="1" t="s">
        <v>255</v>
      </c>
      <c r="B508" t="s">
        <v>1157</v>
      </c>
      <c r="C508" t="s">
        <v>1199</v>
      </c>
      <c r="D508" s="2">
        <f>_xll.BDH(A508, "volume", B508, C508, "Direction", "H", "Period", "M","cols=274;rows=2")</f>
        <v>36556</v>
      </c>
      <c r="E508" s="2">
        <v>36585</v>
      </c>
      <c r="F508" s="2">
        <v>36616</v>
      </c>
      <c r="G508" s="2">
        <v>36644</v>
      </c>
      <c r="H508" s="2">
        <v>36677</v>
      </c>
      <c r="I508" s="2">
        <v>36707</v>
      </c>
      <c r="J508" s="2">
        <v>36738</v>
      </c>
      <c r="K508" s="2">
        <v>36769</v>
      </c>
      <c r="L508" s="2">
        <v>36798</v>
      </c>
      <c r="M508" s="2">
        <v>36830</v>
      </c>
      <c r="N508" s="2">
        <v>36860</v>
      </c>
      <c r="O508" s="2">
        <v>36889</v>
      </c>
      <c r="P508" s="2">
        <v>36922</v>
      </c>
      <c r="Q508" s="2">
        <v>36950</v>
      </c>
      <c r="R508" s="2">
        <v>36980</v>
      </c>
      <c r="S508" s="2">
        <v>37011</v>
      </c>
      <c r="T508" s="2">
        <v>37042</v>
      </c>
      <c r="U508" s="2">
        <v>37071</v>
      </c>
      <c r="V508" s="2">
        <v>37103</v>
      </c>
      <c r="W508" s="2">
        <v>37134</v>
      </c>
      <c r="X508" s="2">
        <v>37162</v>
      </c>
      <c r="Y508" s="2">
        <v>37195</v>
      </c>
      <c r="Z508" s="2">
        <v>37225</v>
      </c>
      <c r="AA508" s="2">
        <v>37256</v>
      </c>
      <c r="AB508" s="2">
        <v>37287</v>
      </c>
      <c r="AC508" s="2">
        <v>37315</v>
      </c>
      <c r="AD508" s="2">
        <v>37344</v>
      </c>
      <c r="AE508" s="2">
        <v>37376</v>
      </c>
      <c r="AF508" s="2">
        <v>37407</v>
      </c>
      <c r="AG508" s="2">
        <v>37435</v>
      </c>
      <c r="AH508" s="2">
        <v>37468</v>
      </c>
      <c r="AI508" s="2">
        <v>37498</v>
      </c>
      <c r="AJ508" s="2">
        <v>37529</v>
      </c>
      <c r="AK508" s="2">
        <v>37560</v>
      </c>
      <c r="AL508" s="2">
        <v>37589</v>
      </c>
      <c r="AM508" s="2">
        <v>37621</v>
      </c>
      <c r="AN508" s="2">
        <v>37652</v>
      </c>
      <c r="AO508" s="2">
        <v>37680</v>
      </c>
      <c r="AP508" s="2">
        <v>37711</v>
      </c>
      <c r="AQ508" s="2">
        <v>37741</v>
      </c>
      <c r="AR508" s="2">
        <v>37771</v>
      </c>
      <c r="AS508" s="2">
        <v>37802</v>
      </c>
      <c r="AT508" s="2">
        <v>37833</v>
      </c>
      <c r="AU508" s="2">
        <v>37862</v>
      </c>
      <c r="AV508" s="2">
        <v>37894</v>
      </c>
      <c r="AW508" s="2">
        <v>37925</v>
      </c>
      <c r="AX508" s="2">
        <v>37953</v>
      </c>
      <c r="AY508" s="2">
        <v>37986</v>
      </c>
      <c r="AZ508" s="2">
        <v>38016</v>
      </c>
      <c r="BA508" s="2">
        <v>38044</v>
      </c>
      <c r="BB508" s="2">
        <v>38077</v>
      </c>
      <c r="BC508" s="2">
        <v>38107</v>
      </c>
      <c r="BD508" s="2">
        <v>38138</v>
      </c>
      <c r="BE508" s="2">
        <v>38168</v>
      </c>
      <c r="BF508" s="2">
        <v>38198</v>
      </c>
      <c r="BG508" s="2">
        <v>38230</v>
      </c>
      <c r="BH508" s="2">
        <v>38260</v>
      </c>
      <c r="BI508" s="2">
        <v>38289</v>
      </c>
      <c r="BJ508" s="2">
        <v>38321</v>
      </c>
      <c r="BK508" s="2">
        <v>38352</v>
      </c>
      <c r="BL508" s="2">
        <v>38383</v>
      </c>
      <c r="BM508" s="2">
        <v>38411</v>
      </c>
      <c r="BN508" s="2">
        <v>38442</v>
      </c>
      <c r="BO508" s="2">
        <v>38471</v>
      </c>
      <c r="BP508" s="2">
        <v>38503</v>
      </c>
      <c r="BQ508" s="2">
        <v>38533</v>
      </c>
      <c r="BR508" s="2">
        <v>38562</v>
      </c>
      <c r="BS508" s="2">
        <v>38595</v>
      </c>
      <c r="BT508" s="2">
        <v>38625</v>
      </c>
      <c r="BU508" s="2">
        <v>38656</v>
      </c>
      <c r="BV508" s="2">
        <v>38686</v>
      </c>
      <c r="BW508" s="2">
        <v>38716</v>
      </c>
      <c r="BX508" s="2">
        <v>38748</v>
      </c>
      <c r="BY508" s="2">
        <v>38776</v>
      </c>
      <c r="BZ508" s="2">
        <v>38807</v>
      </c>
      <c r="CA508" s="2">
        <v>38835</v>
      </c>
      <c r="CB508" s="2">
        <v>38868</v>
      </c>
      <c r="CC508" s="2">
        <v>38898</v>
      </c>
      <c r="CD508" s="2">
        <v>38929</v>
      </c>
      <c r="CE508" s="2">
        <v>38960</v>
      </c>
      <c r="CF508" s="2">
        <v>38989</v>
      </c>
      <c r="CG508" s="2">
        <v>39021</v>
      </c>
      <c r="CH508" s="2">
        <v>39051</v>
      </c>
      <c r="CI508" s="2">
        <v>39080</v>
      </c>
      <c r="CJ508" s="2">
        <v>39113</v>
      </c>
      <c r="CK508" s="2">
        <v>39141</v>
      </c>
      <c r="CL508" s="2">
        <v>39171</v>
      </c>
      <c r="CM508" s="2">
        <v>39202</v>
      </c>
      <c r="CN508" s="2">
        <v>39233</v>
      </c>
      <c r="CO508" s="2">
        <v>39262</v>
      </c>
      <c r="CP508" s="2">
        <v>39294</v>
      </c>
      <c r="CQ508" s="2">
        <v>39325</v>
      </c>
      <c r="CR508" s="2">
        <v>39353</v>
      </c>
      <c r="CS508" s="2">
        <v>39386</v>
      </c>
      <c r="CT508" s="2">
        <v>39416</v>
      </c>
      <c r="CU508" s="2">
        <v>39447</v>
      </c>
      <c r="CV508" s="2">
        <v>39478</v>
      </c>
      <c r="CW508" s="2">
        <v>39507</v>
      </c>
      <c r="CX508" s="2">
        <v>39538</v>
      </c>
      <c r="CY508" s="2">
        <v>39568</v>
      </c>
      <c r="CZ508" s="2">
        <v>39598</v>
      </c>
      <c r="DA508" s="2">
        <v>39629</v>
      </c>
      <c r="DB508" s="2">
        <v>39660</v>
      </c>
      <c r="DC508" s="2">
        <v>39689</v>
      </c>
      <c r="DD508" s="2">
        <v>39721</v>
      </c>
      <c r="DE508" s="2">
        <v>39752</v>
      </c>
      <c r="DF508" s="2">
        <v>39780</v>
      </c>
      <c r="DG508" s="2">
        <v>39813</v>
      </c>
      <c r="DH508" s="2">
        <v>39843</v>
      </c>
      <c r="DI508" s="2">
        <v>39871</v>
      </c>
      <c r="DJ508" s="2">
        <v>39903</v>
      </c>
      <c r="DK508" s="2">
        <v>39933</v>
      </c>
      <c r="DL508" s="2">
        <v>39962</v>
      </c>
      <c r="DM508" s="2">
        <v>39994</v>
      </c>
      <c r="DN508" s="2">
        <v>40025</v>
      </c>
      <c r="DO508" s="2">
        <v>40056</v>
      </c>
      <c r="DP508" s="2">
        <v>40086</v>
      </c>
      <c r="DQ508" s="2">
        <v>40116</v>
      </c>
      <c r="DR508" s="2">
        <v>40147</v>
      </c>
      <c r="DS508" s="2">
        <v>40178</v>
      </c>
      <c r="DT508" s="2">
        <v>40207</v>
      </c>
      <c r="DU508" s="2">
        <v>40235</v>
      </c>
      <c r="DV508" s="2">
        <v>40268</v>
      </c>
      <c r="DW508" s="2">
        <v>40298</v>
      </c>
      <c r="DX508" s="2">
        <v>40329</v>
      </c>
      <c r="DY508" s="2">
        <v>40359</v>
      </c>
      <c r="DZ508" s="2">
        <v>40389</v>
      </c>
      <c r="EA508" s="2">
        <v>40421</v>
      </c>
      <c r="EB508" s="2">
        <v>40451</v>
      </c>
      <c r="EC508" s="2">
        <v>40480</v>
      </c>
      <c r="ED508" s="2">
        <v>40512</v>
      </c>
      <c r="EE508" s="2">
        <v>40543</v>
      </c>
      <c r="EF508" s="2">
        <v>40574</v>
      </c>
      <c r="EG508" s="2">
        <v>40602</v>
      </c>
      <c r="EH508" s="2">
        <v>40633</v>
      </c>
      <c r="EI508" s="2">
        <v>40662</v>
      </c>
      <c r="EJ508" s="2">
        <v>40694</v>
      </c>
      <c r="EK508" s="2">
        <v>40724</v>
      </c>
      <c r="EL508" s="2">
        <v>40753</v>
      </c>
      <c r="EM508" s="2">
        <v>40786</v>
      </c>
      <c r="EN508" s="2">
        <v>40816</v>
      </c>
      <c r="EO508" s="2">
        <v>40847</v>
      </c>
      <c r="EP508" s="2">
        <v>40877</v>
      </c>
      <c r="EQ508" s="2">
        <v>40907</v>
      </c>
      <c r="ER508" s="2">
        <v>40939</v>
      </c>
      <c r="ES508" s="2">
        <v>40968</v>
      </c>
      <c r="ET508" s="2">
        <v>40998</v>
      </c>
      <c r="EU508" s="2">
        <v>41029</v>
      </c>
      <c r="EV508" s="2">
        <v>41060</v>
      </c>
      <c r="EW508" s="2">
        <v>41089</v>
      </c>
      <c r="EX508" s="2">
        <v>41121</v>
      </c>
      <c r="EY508" s="2">
        <v>41152</v>
      </c>
      <c r="EZ508" s="2">
        <v>41180</v>
      </c>
      <c r="FA508" s="2">
        <v>41213</v>
      </c>
      <c r="FB508" s="2">
        <v>41243</v>
      </c>
      <c r="FC508" s="2">
        <v>41274</v>
      </c>
      <c r="FD508" s="2">
        <v>41305</v>
      </c>
      <c r="FE508" s="2">
        <v>41333</v>
      </c>
      <c r="FF508" s="2">
        <v>41362</v>
      </c>
      <c r="FG508" s="2">
        <v>41394</v>
      </c>
      <c r="FH508" s="2">
        <v>41425</v>
      </c>
      <c r="FI508" s="2">
        <v>41453</v>
      </c>
      <c r="FJ508" s="2">
        <v>41486</v>
      </c>
      <c r="FK508" s="2">
        <v>41516</v>
      </c>
      <c r="FL508" s="2">
        <v>41547</v>
      </c>
      <c r="FM508" s="2">
        <v>41578</v>
      </c>
      <c r="FN508" s="2">
        <v>41607</v>
      </c>
      <c r="FO508" s="2">
        <v>41639</v>
      </c>
      <c r="FP508" s="2">
        <v>41670</v>
      </c>
      <c r="FQ508" s="2">
        <v>41698</v>
      </c>
      <c r="FR508" s="2">
        <v>41729</v>
      </c>
      <c r="FS508" s="2">
        <v>41759</v>
      </c>
      <c r="FT508" s="2">
        <v>41789</v>
      </c>
      <c r="FU508" s="2">
        <v>41820</v>
      </c>
      <c r="FV508" s="2">
        <v>41851</v>
      </c>
      <c r="FW508" s="2">
        <v>41880</v>
      </c>
      <c r="FX508" s="2">
        <v>41912</v>
      </c>
      <c r="FY508" s="2">
        <v>41943</v>
      </c>
      <c r="FZ508" s="2">
        <v>41971</v>
      </c>
      <c r="GA508" s="2">
        <v>42004</v>
      </c>
      <c r="GB508" s="2">
        <v>42034</v>
      </c>
      <c r="GC508" s="2">
        <v>42062</v>
      </c>
      <c r="GD508" s="2">
        <v>42094</v>
      </c>
      <c r="GE508" s="2">
        <v>42124</v>
      </c>
      <c r="GF508" s="2">
        <v>42153</v>
      </c>
      <c r="GG508" s="2">
        <v>42185</v>
      </c>
      <c r="GH508" s="2">
        <v>42216</v>
      </c>
      <c r="GI508" s="2">
        <v>42247</v>
      </c>
      <c r="GJ508" s="2">
        <v>42277</v>
      </c>
      <c r="GK508" s="2">
        <v>42307</v>
      </c>
      <c r="GL508" s="2">
        <v>42338</v>
      </c>
      <c r="GM508" s="2">
        <v>42369</v>
      </c>
      <c r="GN508" s="2">
        <v>42398</v>
      </c>
      <c r="GO508" s="2">
        <v>42429</v>
      </c>
      <c r="GP508" s="2">
        <v>42460</v>
      </c>
      <c r="GQ508" s="2">
        <v>42489</v>
      </c>
      <c r="GR508" s="2">
        <v>42521</v>
      </c>
      <c r="GS508" s="2">
        <v>42551</v>
      </c>
      <c r="GT508" s="2">
        <v>42580</v>
      </c>
      <c r="GU508" s="2">
        <v>42613</v>
      </c>
      <c r="GV508" s="2">
        <v>42643</v>
      </c>
      <c r="GW508" s="2">
        <v>42674</v>
      </c>
      <c r="GX508" s="2">
        <v>42704</v>
      </c>
      <c r="GY508" s="2">
        <v>42734</v>
      </c>
      <c r="GZ508" s="2">
        <v>42766</v>
      </c>
      <c r="HA508" s="2">
        <v>42794</v>
      </c>
      <c r="HB508" s="2">
        <v>42825</v>
      </c>
      <c r="HC508" s="2">
        <v>42853</v>
      </c>
      <c r="HD508" s="2">
        <v>42886</v>
      </c>
      <c r="HE508" s="2">
        <v>42916</v>
      </c>
      <c r="HF508" s="2">
        <v>42947</v>
      </c>
      <c r="HG508" s="2">
        <v>42978</v>
      </c>
      <c r="HH508" s="2">
        <v>43007</v>
      </c>
      <c r="HI508" s="2">
        <v>43039</v>
      </c>
      <c r="HJ508" s="2">
        <v>43069</v>
      </c>
      <c r="HK508" s="2">
        <v>43098</v>
      </c>
      <c r="HL508" s="2">
        <v>43131</v>
      </c>
      <c r="HM508" s="2">
        <v>43159</v>
      </c>
      <c r="HN508" s="2">
        <v>43189</v>
      </c>
      <c r="HO508" s="2">
        <v>43220</v>
      </c>
      <c r="HP508" s="2">
        <v>43251</v>
      </c>
      <c r="HQ508" s="2">
        <v>43280</v>
      </c>
      <c r="HR508" s="2">
        <v>43312</v>
      </c>
      <c r="HS508" s="2">
        <v>43343</v>
      </c>
      <c r="HT508" s="2">
        <v>43371</v>
      </c>
      <c r="HU508" s="2">
        <v>43404</v>
      </c>
      <c r="HV508" s="2">
        <v>43434</v>
      </c>
      <c r="HW508" s="2">
        <v>43465</v>
      </c>
      <c r="HX508" s="2">
        <v>43496</v>
      </c>
      <c r="HY508" s="2">
        <v>43524</v>
      </c>
      <c r="HZ508" s="2">
        <v>43553</v>
      </c>
      <c r="IA508" s="2">
        <v>43585</v>
      </c>
      <c r="IB508" s="2">
        <v>43616</v>
      </c>
      <c r="IC508" s="2">
        <v>43644</v>
      </c>
      <c r="ID508" s="2">
        <v>43677</v>
      </c>
      <c r="IE508" s="2">
        <v>43707</v>
      </c>
      <c r="IF508" s="2">
        <v>43738</v>
      </c>
      <c r="IG508" s="2">
        <v>43769</v>
      </c>
      <c r="IH508" s="2">
        <v>43798</v>
      </c>
      <c r="II508" s="2">
        <v>43830</v>
      </c>
      <c r="IJ508" s="2">
        <v>43861</v>
      </c>
      <c r="IK508" s="2">
        <v>43889</v>
      </c>
      <c r="IL508" s="2">
        <v>43921</v>
      </c>
      <c r="IM508" s="2">
        <v>43951</v>
      </c>
      <c r="IN508" s="2">
        <v>43980</v>
      </c>
      <c r="IO508" s="2">
        <v>44012</v>
      </c>
      <c r="IP508" s="2">
        <v>44043</v>
      </c>
      <c r="IQ508" s="2">
        <v>44074</v>
      </c>
      <c r="IR508" s="2">
        <v>44104</v>
      </c>
      <c r="IS508" s="2">
        <v>44134</v>
      </c>
      <c r="IT508" s="2">
        <v>44165</v>
      </c>
      <c r="IU508" s="2">
        <v>44196</v>
      </c>
      <c r="IV508" s="2">
        <v>44225</v>
      </c>
      <c r="IW508" s="2">
        <v>44253</v>
      </c>
      <c r="IX508" s="2">
        <v>44286</v>
      </c>
      <c r="IY508" s="2">
        <v>44316</v>
      </c>
      <c r="IZ508" s="2">
        <v>44347</v>
      </c>
      <c r="JA508" s="2">
        <v>44377</v>
      </c>
      <c r="JB508" s="2">
        <v>44407</v>
      </c>
      <c r="JC508" s="2">
        <v>44439</v>
      </c>
      <c r="JD508" s="2">
        <v>44469</v>
      </c>
      <c r="JE508" s="2">
        <v>44498</v>
      </c>
      <c r="JF508" s="2">
        <v>44530</v>
      </c>
      <c r="JG508" s="2">
        <v>44561</v>
      </c>
      <c r="JH508" s="2">
        <v>44592</v>
      </c>
      <c r="JI508" s="2">
        <v>44620</v>
      </c>
      <c r="JJ508" s="2">
        <v>44651</v>
      </c>
      <c r="JK508" s="2">
        <v>44680</v>
      </c>
      <c r="JL508" s="2">
        <v>44712</v>
      </c>
      <c r="JM508" s="2">
        <v>44742</v>
      </c>
      <c r="JN508" s="2">
        <v>44771</v>
      </c>
      <c r="JO508" s="2">
        <v>44804</v>
      </c>
      <c r="JP508" s="2">
        <v>44834</v>
      </c>
      <c r="JQ508" s="2">
        <v>44865</v>
      </c>
    </row>
    <row r="509" spans="1:277" x14ac:dyDescent="0.25">
      <c r="A509" s="4"/>
      <c r="D509" s="3">
        <v>43018650</v>
      </c>
      <c r="E509">
        <v>45447863</v>
      </c>
      <c r="F509">
        <v>57745650</v>
      </c>
      <c r="G509">
        <v>41736713</v>
      </c>
      <c r="H509">
        <v>30145463</v>
      </c>
      <c r="I509">
        <v>26378475</v>
      </c>
      <c r="J509">
        <v>25203175</v>
      </c>
      <c r="K509">
        <v>25419863</v>
      </c>
      <c r="L509">
        <v>24659388</v>
      </c>
      <c r="M509">
        <v>43721025</v>
      </c>
      <c r="N509">
        <v>29557963</v>
      </c>
      <c r="O509">
        <v>34091188</v>
      </c>
      <c r="P509">
        <v>49336188</v>
      </c>
      <c r="Q509">
        <v>37107225</v>
      </c>
      <c r="R509">
        <v>62936813</v>
      </c>
      <c r="S509">
        <v>43600175</v>
      </c>
      <c r="T509">
        <v>35035650</v>
      </c>
      <c r="U509">
        <v>58331600</v>
      </c>
      <c r="V509">
        <v>42666063</v>
      </c>
      <c r="W509">
        <v>37297838</v>
      </c>
      <c r="X509">
        <v>59745550</v>
      </c>
      <c r="Y509">
        <v>43098575</v>
      </c>
      <c r="Z509">
        <v>32827700</v>
      </c>
      <c r="AA509">
        <v>44456063</v>
      </c>
      <c r="AB509">
        <v>48286075</v>
      </c>
      <c r="AC509">
        <v>44338738</v>
      </c>
      <c r="AD509">
        <v>49469563</v>
      </c>
      <c r="AE509">
        <v>61302138</v>
      </c>
      <c r="AF509">
        <v>50297725</v>
      </c>
      <c r="AG509">
        <v>55561738</v>
      </c>
      <c r="AH509">
        <v>78306763</v>
      </c>
      <c r="AI509">
        <v>52715475</v>
      </c>
      <c r="AJ509">
        <v>54965088</v>
      </c>
      <c r="AK509">
        <v>69474963</v>
      </c>
      <c r="AL509">
        <v>50990750</v>
      </c>
      <c r="AM509">
        <v>36991813</v>
      </c>
      <c r="AN509">
        <v>42794400</v>
      </c>
      <c r="AO509">
        <v>38931088</v>
      </c>
      <c r="AP509">
        <v>47252300</v>
      </c>
      <c r="AQ509">
        <v>38522163</v>
      </c>
      <c r="AR509">
        <v>34333863</v>
      </c>
      <c r="AS509">
        <v>38692613</v>
      </c>
      <c r="AT509">
        <v>41715425</v>
      </c>
      <c r="AU509">
        <v>31529188</v>
      </c>
      <c r="AV509">
        <v>39675738</v>
      </c>
      <c r="AW509">
        <v>42677238</v>
      </c>
      <c r="AX509">
        <v>37306550</v>
      </c>
      <c r="AY509">
        <v>40208988</v>
      </c>
      <c r="AZ509">
        <v>39507825</v>
      </c>
      <c r="BA509">
        <v>31417500</v>
      </c>
      <c r="BB509">
        <v>76665963</v>
      </c>
      <c r="BC509">
        <v>58770888</v>
      </c>
      <c r="BD509">
        <v>37973163</v>
      </c>
      <c r="BE509">
        <v>56578150</v>
      </c>
      <c r="BF509">
        <v>44688050</v>
      </c>
      <c r="BG509">
        <v>31817250</v>
      </c>
      <c r="BH509">
        <v>34513438</v>
      </c>
      <c r="BI509">
        <v>30940538</v>
      </c>
      <c r="BJ509">
        <v>34449263</v>
      </c>
      <c r="BK509">
        <v>37496275</v>
      </c>
      <c r="BL509">
        <v>36150600</v>
      </c>
      <c r="BM509">
        <v>29016013</v>
      </c>
      <c r="BN509">
        <v>37964363</v>
      </c>
      <c r="BO509">
        <v>40030550</v>
      </c>
      <c r="BP509">
        <v>30306688</v>
      </c>
      <c r="BQ509">
        <v>44639938</v>
      </c>
      <c r="BR509">
        <v>37617888</v>
      </c>
      <c r="BS509">
        <v>34637863</v>
      </c>
      <c r="BT509">
        <v>39475013</v>
      </c>
      <c r="BU509">
        <v>39427400</v>
      </c>
      <c r="BV509">
        <v>35833688</v>
      </c>
      <c r="BW509">
        <v>38417475</v>
      </c>
      <c r="BX509">
        <v>50909450</v>
      </c>
      <c r="BY509">
        <v>38709338</v>
      </c>
      <c r="BZ509">
        <v>46802300</v>
      </c>
      <c r="CA509">
        <v>37362313</v>
      </c>
      <c r="CB509">
        <v>38664300</v>
      </c>
      <c r="CC509">
        <v>43291775</v>
      </c>
      <c r="CD509">
        <v>31332350</v>
      </c>
      <c r="CE509">
        <v>26158400</v>
      </c>
      <c r="CF509">
        <v>28869063</v>
      </c>
      <c r="CG509">
        <v>35436188</v>
      </c>
      <c r="CH509">
        <v>28518800</v>
      </c>
      <c r="CI509">
        <v>40499675</v>
      </c>
      <c r="CJ509">
        <v>39783438</v>
      </c>
      <c r="CK509">
        <v>36144800</v>
      </c>
      <c r="CL509">
        <v>47747388</v>
      </c>
      <c r="CM509">
        <v>48478725</v>
      </c>
      <c r="CN509">
        <v>40261125</v>
      </c>
      <c r="CO509">
        <v>52359988</v>
      </c>
      <c r="CP509">
        <v>50811975</v>
      </c>
      <c r="CQ509">
        <v>59545538</v>
      </c>
      <c r="CR509">
        <v>36145088</v>
      </c>
      <c r="CS509">
        <v>36846713</v>
      </c>
      <c r="CT509">
        <v>48264750</v>
      </c>
      <c r="CU509">
        <v>44299663</v>
      </c>
      <c r="CV509">
        <v>52539300</v>
      </c>
      <c r="CW509">
        <v>41219963</v>
      </c>
      <c r="CX509">
        <v>54989313</v>
      </c>
      <c r="CY509">
        <v>51587900</v>
      </c>
      <c r="CZ509">
        <v>37421888</v>
      </c>
      <c r="DA509">
        <v>48084750</v>
      </c>
      <c r="DB509">
        <v>40505013</v>
      </c>
      <c r="DC509">
        <v>24783963</v>
      </c>
      <c r="DD509">
        <v>53895825</v>
      </c>
      <c r="DE509">
        <v>95591838</v>
      </c>
      <c r="DF509">
        <v>63783513</v>
      </c>
      <c r="DG509">
        <v>60207938</v>
      </c>
      <c r="DH509">
        <v>63559663</v>
      </c>
      <c r="DI509">
        <v>85446850</v>
      </c>
      <c r="DJ509">
        <v>117190175</v>
      </c>
      <c r="DK509">
        <v>63029313</v>
      </c>
      <c r="DL509">
        <v>47878225</v>
      </c>
      <c r="DM509">
        <v>43414538</v>
      </c>
      <c r="DN509">
        <v>45812588</v>
      </c>
      <c r="DO509">
        <v>41969650</v>
      </c>
      <c r="DP509">
        <v>65547700</v>
      </c>
      <c r="DQ509">
        <v>60392288</v>
      </c>
      <c r="DR509">
        <v>42740025</v>
      </c>
      <c r="DS509">
        <v>38745300</v>
      </c>
      <c r="DT509">
        <v>43452063</v>
      </c>
      <c r="DU509">
        <v>42720838</v>
      </c>
      <c r="DV509">
        <v>54332463</v>
      </c>
      <c r="DW509">
        <v>41525800</v>
      </c>
      <c r="DX509">
        <v>57296963</v>
      </c>
      <c r="DY509">
        <v>51285313</v>
      </c>
      <c r="DZ509">
        <v>42525813</v>
      </c>
      <c r="EA509">
        <v>36534400</v>
      </c>
      <c r="EB509">
        <v>33618494</v>
      </c>
      <c r="EC509">
        <v>32936702</v>
      </c>
      <c r="ED509">
        <v>30785319</v>
      </c>
      <c r="EE509">
        <v>32379315</v>
      </c>
      <c r="EF509">
        <v>35287689</v>
      </c>
      <c r="EG509">
        <v>24805522</v>
      </c>
      <c r="EH509">
        <v>36435817</v>
      </c>
      <c r="EI509">
        <v>26091269</v>
      </c>
      <c r="EJ509">
        <v>23674685</v>
      </c>
      <c r="EK509">
        <v>32132735</v>
      </c>
      <c r="EL509">
        <v>27606578</v>
      </c>
      <c r="EM509">
        <v>56862982</v>
      </c>
      <c r="EN509">
        <v>40223710</v>
      </c>
      <c r="EO509">
        <v>34525100</v>
      </c>
      <c r="EP509">
        <v>28148854</v>
      </c>
      <c r="EQ509">
        <v>30646944</v>
      </c>
      <c r="ER509">
        <v>21488981</v>
      </c>
      <c r="ES509">
        <v>18830480</v>
      </c>
      <c r="ET509">
        <v>27622582</v>
      </c>
      <c r="EU509">
        <v>21680695</v>
      </c>
      <c r="EV509">
        <v>25022198</v>
      </c>
      <c r="EW509">
        <v>27251720</v>
      </c>
      <c r="EX509">
        <v>25346203</v>
      </c>
      <c r="EY509">
        <v>17855017</v>
      </c>
      <c r="EZ509">
        <v>22735502</v>
      </c>
      <c r="FA509">
        <v>22289062</v>
      </c>
      <c r="FB509">
        <v>21741145</v>
      </c>
      <c r="FC509">
        <v>24999671</v>
      </c>
      <c r="FD509">
        <v>26047200</v>
      </c>
      <c r="FE509">
        <v>21963693</v>
      </c>
      <c r="FF509">
        <v>21236706</v>
      </c>
      <c r="FG509">
        <v>24799418</v>
      </c>
      <c r="FH509">
        <v>21887500</v>
      </c>
      <c r="FI509">
        <v>24682960</v>
      </c>
      <c r="FJ509">
        <v>23750076</v>
      </c>
      <c r="FK509">
        <v>21066515</v>
      </c>
      <c r="FL509">
        <v>23375836</v>
      </c>
      <c r="FM509">
        <v>26363914</v>
      </c>
      <c r="FN509">
        <v>21770950</v>
      </c>
      <c r="FO509">
        <v>24898503</v>
      </c>
      <c r="FP509">
        <v>26382701</v>
      </c>
      <c r="FQ509">
        <v>19767614</v>
      </c>
      <c r="FR509">
        <v>21810433</v>
      </c>
      <c r="FS509">
        <v>19547919</v>
      </c>
      <c r="FT509">
        <v>14113526</v>
      </c>
      <c r="FU509">
        <v>18782003</v>
      </c>
      <c r="FV509">
        <v>18743075</v>
      </c>
      <c r="FW509">
        <v>17027582</v>
      </c>
      <c r="FX509">
        <v>17720547</v>
      </c>
      <c r="FY509">
        <v>22496715</v>
      </c>
      <c r="FZ509">
        <v>17396913</v>
      </c>
      <c r="GA509">
        <v>28540596</v>
      </c>
      <c r="GB509">
        <v>26244122</v>
      </c>
      <c r="GC509">
        <v>19676767</v>
      </c>
      <c r="GD509">
        <v>26861919</v>
      </c>
      <c r="GE509">
        <v>36729301</v>
      </c>
      <c r="GF509">
        <v>21125069</v>
      </c>
      <c r="GG509">
        <v>23899810</v>
      </c>
      <c r="GH509">
        <v>18758563</v>
      </c>
      <c r="GI509">
        <v>24596053</v>
      </c>
      <c r="GJ509">
        <v>32039210</v>
      </c>
      <c r="GK509">
        <v>45690947</v>
      </c>
      <c r="GL509">
        <v>71230513</v>
      </c>
      <c r="GM509">
        <v>36695258</v>
      </c>
      <c r="GN509">
        <v>38674397</v>
      </c>
      <c r="GO509">
        <v>30165361</v>
      </c>
      <c r="GP509">
        <v>26796817</v>
      </c>
      <c r="GQ509">
        <v>23147262</v>
      </c>
      <c r="GR509">
        <v>20657107</v>
      </c>
      <c r="GS509">
        <v>31230580</v>
      </c>
      <c r="GT509">
        <v>25114119</v>
      </c>
      <c r="GU509">
        <v>18399208</v>
      </c>
      <c r="GV509">
        <v>23698747</v>
      </c>
      <c r="GW509">
        <v>19218301</v>
      </c>
      <c r="GX509">
        <v>22308377</v>
      </c>
      <c r="GY509">
        <v>21874612</v>
      </c>
      <c r="GZ509">
        <v>19239491</v>
      </c>
      <c r="HA509">
        <v>15882419</v>
      </c>
      <c r="HB509">
        <v>23008356</v>
      </c>
      <c r="HC509">
        <v>17177462</v>
      </c>
      <c r="HD509">
        <v>22767487</v>
      </c>
      <c r="HE509">
        <v>31376060</v>
      </c>
      <c r="HF509">
        <v>23846471</v>
      </c>
      <c r="HG509">
        <v>21334555</v>
      </c>
      <c r="HH509">
        <v>30075394</v>
      </c>
      <c r="HI509">
        <v>41900150</v>
      </c>
      <c r="HJ509">
        <v>46071744</v>
      </c>
      <c r="HK509">
        <v>34541237</v>
      </c>
      <c r="HL509">
        <v>61310638</v>
      </c>
      <c r="HM509">
        <v>51741292</v>
      </c>
      <c r="HN509">
        <v>50862301</v>
      </c>
      <c r="HO509">
        <v>43557225</v>
      </c>
      <c r="HP509">
        <v>36758165</v>
      </c>
      <c r="HQ509">
        <v>47666262</v>
      </c>
      <c r="HR509">
        <v>34834137</v>
      </c>
      <c r="HS509">
        <v>31079801</v>
      </c>
      <c r="HT509">
        <v>38374807</v>
      </c>
      <c r="HU509">
        <v>67841943</v>
      </c>
      <c r="HV509">
        <v>77911991</v>
      </c>
      <c r="HW509">
        <v>68367927</v>
      </c>
      <c r="HX509">
        <v>59401010</v>
      </c>
      <c r="HY509">
        <v>45148680</v>
      </c>
      <c r="HZ509">
        <v>53284167</v>
      </c>
      <c r="IA509">
        <v>34288934</v>
      </c>
      <c r="IB509">
        <v>33644555</v>
      </c>
      <c r="IC509">
        <v>25711409</v>
      </c>
      <c r="ID509">
        <v>23942528</v>
      </c>
      <c r="IE509">
        <v>46938314</v>
      </c>
      <c r="IF509">
        <v>27523565</v>
      </c>
      <c r="IG509">
        <v>31137314</v>
      </c>
      <c r="IH509">
        <v>28971438</v>
      </c>
      <c r="II509">
        <v>30393490</v>
      </c>
      <c r="IJ509">
        <v>37295462</v>
      </c>
      <c r="IK509">
        <v>31120627</v>
      </c>
      <c r="IL509">
        <v>66379369</v>
      </c>
      <c r="IM509">
        <v>58913596</v>
      </c>
      <c r="IN509">
        <v>50383353</v>
      </c>
      <c r="IO509">
        <v>49885572</v>
      </c>
      <c r="IP509">
        <v>36970673</v>
      </c>
      <c r="IQ509">
        <v>34573260</v>
      </c>
      <c r="IR509">
        <v>51829809</v>
      </c>
      <c r="IS509">
        <v>49654327</v>
      </c>
      <c r="IT509">
        <v>49575067</v>
      </c>
      <c r="IU509">
        <v>43660787</v>
      </c>
      <c r="IV509">
        <v>40864795</v>
      </c>
      <c r="IW509">
        <v>27881600</v>
      </c>
      <c r="IX509">
        <v>47430155</v>
      </c>
      <c r="IY509">
        <v>26827033</v>
      </c>
      <c r="IZ509">
        <v>32051904</v>
      </c>
      <c r="JA509">
        <v>27797824</v>
      </c>
      <c r="JB509">
        <v>29033520</v>
      </c>
      <c r="JC509">
        <v>33698800</v>
      </c>
      <c r="JD509">
        <v>40874364</v>
      </c>
      <c r="JE509">
        <v>26581344</v>
      </c>
      <c r="JF509">
        <v>34653921</v>
      </c>
      <c r="JG509">
        <v>30111390</v>
      </c>
      <c r="JH509">
        <v>33760272</v>
      </c>
      <c r="JI509">
        <v>29654318</v>
      </c>
      <c r="JJ509">
        <v>36134892</v>
      </c>
      <c r="JK509">
        <v>30695151</v>
      </c>
      <c r="JL509">
        <v>36100464</v>
      </c>
      <c r="JM509">
        <v>39391029</v>
      </c>
      <c r="JN509">
        <v>31613650</v>
      </c>
      <c r="JO509">
        <v>30596052</v>
      </c>
      <c r="JP509">
        <v>37991245</v>
      </c>
      <c r="JQ509">
        <v>32504568</v>
      </c>
    </row>
    <row r="510" spans="1:277" x14ac:dyDescent="0.25">
      <c r="A510" s="1" t="s">
        <v>256</v>
      </c>
      <c r="B510" t="s">
        <v>1157</v>
      </c>
      <c r="C510" t="s">
        <v>1199</v>
      </c>
      <c r="D510" s="2">
        <f>_xll.BDH(A510, "volume", B510, C510, "Direction", "H", "Period", "M","cols=274;rows=2")</f>
        <v>36556</v>
      </c>
      <c r="E510" s="2">
        <v>36585</v>
      </c>
      <c r="F510" s="2">
        <v>36616</v>
      </c>
      <c r="G510" s="2">
        <v>36644</v>
      </c>
      <c r="H510" s="2">
        <v>36677</v>
      </c>
      <c r="I510" s="2">
        <v>36707</v>
      </c>
      <c r="J510" s="2">
        <v>36738</v>
      </c>
      <c r="K510" s="2">
        <v>36769</v>
      </c>
      <c r="L510" s="2">
        <v>36798</v>
      </c>
      <c r="M510" s="2">
        <v>36830</v>
      </c>
      <c r="N510" s="2">
        <v>36860</v>
      </c>
      <c r="O510" s="2">
        <v>36889</v>
      </c>
      <c r="P510" s="2">
        <v>36922</v>
      </c>
      <c r="Q510" s="2">
        <v>36950</v>
      </c>
      <c r="R510" s="2">
        <v>36980</v>
      </c>
      <c r="S510" s="2">
        <v>37011</v>
      </c>
      <c r="T510" s="2">
        <v>37042</v>
      </c>
      <c r="U510" s="2">
        <v>37071</v>
      </c>
      <c r="V510" s="2">
        <v>37103</v>
      </c>
      <c r="W510" s="2">
        <v>37134</v>
      </c>
      <c r="X510" s="2">
        <v>37162</v>
      </c>
      <c r="Y510" s="2">
        <v>37195</v>
      </c>
      <c r="Z510" s="2">
        <v>37225</v>
      </c>
      <c r="AA510" s="2">
        <v>37256</v>
      </c>
      <c r="AB510" s="2">
        <v>37287</v>
      </c>
      <c r="AC510" s="2">
        <v>37315</v>
      </c>
      <c r="AD510" s="2">
        <v>37344</v>
      </c>
      <c r="AE510" s="2">
        <v>37376</v>
      </c>
      <c r="AF510" s="2">
        <v>37407</v>
      </c>
      <c r="AG510" s="2">
        <v>37435</v>
      </c>
      <c r="AH510" s="2">
        <v>37468</v>
      </c>
      <c r="AI510" s="2">
        <v>37498</v>
      </c>
      <c r="AJ510" s="2">
        <v>37529</v>
      </c>
      <c r="AK510" s="2">
        <v>37560</v>
      </c>
      <c r="AL510" s="2">
        <v>37589</v>
      </c>
      <c r="AM510" s="2">
        <v>37621</v>
      </c>
      <c r="AN510" s="2">
        <v>37652</v>
      </c>
      <c r="AO510" s="2">
        <v>37680</v>
      </c>
      <c r="AP510" s="2">
        <v>37711</v>
      </c>
      <c r="AQ510" s="2">
        <v>37741</v>
      </c>
      <c r="AR510" s="2">
        <v>37771</v>
      </c>
      <c r="AS510" s="2">
        <v>37802</v>
      </c>
      <c r="AT510" s="2">
        <v>37833</v>
      </c>
      <c r="AU510" s="2">
        <v>37862</v>
      </c>
      <c r="AV510" s="2">
        <v>37894</v>
      </c>
      <c r="AW510" s="2">
        <v>37925</v>
      </c>
      <c r="AX510" s="2">
        <v>37953</v>
      </c>
      <c r="AY510" s="2">
        <v>37986</v>
      </c>
      <c r="AZ510" s="2">
        <v>38016</v>
      </c>
      <c r="BA510" s="2">
        <v>38044</v>
      </c>
      <c r="BB510" s="2">
        <v>38077</v>
      </c>
      <c r="BC510" s="2">
        <v>38107</v>
      </c>
      <c r="BD510" s="2">
        <v>38138</v>
      </c>
      <c r="BE510" s="2">
        <v>38168</v>
      </c>
      <c r="BF510" s="2">
        <v>38198</v>
      </c>
      <c r="BG510" s="2">
        <v>38230</v>
      </c>
      <c r="BH510" s="2">
        <v>38260</v>
      </c>
      <c r="BI510" s="2">
        <v>38289</v>
      </c>
      <c r="BJ510" s="2">
        <v>38321</v>
      </c>
      <c r="BK510" s="2">
        <v>38352</v>
      </c>
      <c r="BL510" s="2">
        <v>38383</v>
      </c>
      <c r="BM510" s="2">
        <v>38411</v>
      </c>
      <c r="BN510" s="2">
        <v>38442</v>
      </c>
      <c r="BO510" s="2">
        <v>38471</v>
      </c>
      <c r="BP510" s="2">
        <v>38503</v>
      </c>
      <c r="BQ510" s="2">
        <v>38533</v>
      </c>
      <c r="BR510" s="2">
        <v>38562</v>
      </c>
      <c r="BS510" s="2">
        <v>38595</v>
      </c>
      <c r="BT510" s="2">
        <v>38625</v>
      </c>
      <c r="BU510" s="2">
        <v>38656</v>
      </c>
      <c r="BV510" s="2">
        <v>38686</v>
      </c>
      <c r="BW510" s="2">
        <v>38716</v>
      </c>
      <c r="BX510" s="2">
        <v>38748</v>
      </c>
      <c r="BY510" s="2">
        <v>38776</v>
      </c>
      <c r="BZ510" s="2">
        <v>38807</v>
      </c>
      <c r="CA510" s="2">
        <v>38835</v>
      </c>
      <c r="CB510" s="2">
        <v>38868</v>
      </c>
      <c r="CC510" s="2">
        <v>38898</v>
      </c>
      <c r="CD510" s="2">
        <v>38929</v>
      </c>
      <c r="CE510" s="2">
        <v>38960</v>
      </c>
      <c r="CF510" s="2">
        <v>38989</v>
      </c>
      <c r="CG510" s="2">
        <v>39021</v>
      </c>
      <c r="CH510" s="2">
        <v>39051</v>
      </c>
      <c r="CI510" s="2">
        <v>39080</v>
      </c>
      <c r="CJ510" s="2">
        <v>39113</v>
      </c>
      <c r="CK510" s="2">
        <v>39141</v>
      </c>
      <c r="CL510" s="2">
        <v>39171</v>
      </c>
      <c r="CM510" s="2">
        <v>39202</v>
      </c>
      <c r="CN510" s="2">
        <v>39233</v>
      </c>
      <c r="CO510" s="2">
        <v>39262</v>
      </c>
      <c r="CP510" s="2">
        <v>39294</v>
      </c>
      <c r="CQ510" s="2">
        <v>39325</v>
      </c>
      <c r="CR510" s="2">
        <v>39353</v>
      </c>
      <c r="CS510" s="2">
        <v>39386</v>
      </c>
      <c r="CT510" s="2">
        <v>39416</v>
      </c>
      <c r="CU510" s="2">
        <v>39447</v>
      </c>
      <c r="CV510" s="2">
        <v>39478</v>
      </c>
      <c r="CW510" s="2">
        <v>39507</v>
      </c>
      <c r="CX510" s="2">
        <v>39538</v>
      </c>
      <c r="CY510" s="2">
        <v>39568</v>
      </c>
      <c r="CZ510" s="2">
        <v>39598</v>
      </c>
      <c r="DA510" s="2">
        <v>39629</v>
      </c>
      <c r="DB510" s="2">
        <v>39660</v>
      </c>
      <c r="DC510" s="2">
        <v>39689</v>
      </c>
      <c r="DD510" s="2">
        <v>39721</v>
      </c>
      <c r="DE510" s="2">
        <v>39752</v>
      </c>
      <c r="DF510" s="2">
        <v>39780</v>
      </c>
      <c r="DG510" s="2">
        <v>39813</v>
      </c>
      <c r="DH510" s="2">
        <v>39843</v>
      </c>
      <c r="DI510" s="2">
        <v>39871</v>
      </c>
      <c r="DJ510" s="2">
        <v>39903</v>
      </c>
      <c r="DK510" s="2">
        <v>39933</v>
      </c>
      <c r="DL510" s="2">
        <v>39962</v>
      </c>
      <c r="DM510" s="2">
        <v>39994</v>
      </c>
      <c r="DN510" s="2">
        <v>40025</v>
      </c>
      <c r="DO510" s="2">
        <v>40056</v>
      </c>
      <c r="DP510" s="2">
        <v>40086</v>
      </c>
      <c r="DQ510" s="2">
        <v>40116</v>
      </c>
      <c r="DR510" s="2">
        <v>40147</v>
      </c>
      <c r="DS510" s="2">
        <v>40178</v>
      </c>
      <c r="DT510" s="2">
        <v>40207</v>
      </c>
      <c r="DU510" s="2">
        <v>40235</v>
      </c>
      <c r="DV510" s="2">
        <v>40268</v>
      </c>
      <c r="DW510" s="2">
        <v>40298</v>
      </c>
      <c r="DX510" s="2">
        <v>40329</v>
      </c>
      <c r="DY510" s="2">
        <v>40359</v>
      </c>
      <c r="DZ510" s="2">
        <v>40389</v>
      </c>
      <c r="EA510" s="2">
        <v>40421</v>
      </c>
      <c r="EB510" s="2">
        <v>40451</v>
      </c>
      <c r="EC510" s="2">
        <v>40480</v>
      </c>
      <c r="ED510" s="2">
        <v>40512</v>
      </c>
      <c r="EE510" s="2">
        <v>40543</v>
      </c>
      <c r="EF510" s="2">
        <v>40574</v>
      </c>
      <c r="EG510" s="2">
        <v>40602</v>
      </c>
      <c r="EH510" s="2">
        <v>40633</v>
      </c>
      <c r="EI510" s="2">
        <v>40662</v>
      </c>
      <c r="EJ510" s="2">
        <v>40694</v>
      </c>
      <c r="EK510" s="2">
        <v>40724</v>
      </c>
      <c r="EL510" s="2">
        <v>40753</v>
      </c>
      <c r="EM510" s="2">
        <v>40786</v>
      </c>
      <c r="EN510" s="2">
        <v>40816</v>
      </c>
      <c r="EO510" s="2">
        <v>40847</v>
      </c>
      <c r="EP510" s="2">
        <v>40877</v>
      </c>
      <c r="EQ510" s="2">
        <v>40907</v>
      </c>
      <c r="ER510" s="2">
        <v>40939</v>
      </c>
      <c r="ES510" s="2">
        <v>40968</v>
      </c>
      <c r="ET510" s="2">
        <v>40998</v>
      </c>
      <c r="EU510" s="2">
        <v>41029</v>
      </c>
      <c r="EV510" s="2">
        <v>41060</v>
      </c>
      <c r="EW510" s="2">
        <v>41089</v>
      </c>
      <c r="EX510" s="2">
        <v>41121</v>
      </c>
      <c r="EY510" s="2">
        <v>41152</v>
      </c>
      <c r="EZ510" s="2">
        <v>41180</v>
      </c>
      <c r="FA510" s="2">
        <v>41213</v>
      </c>
      <c r="FB510" s="2">
        <v>41243</v>
      </c>
      <c r="FC510" s="2">
        <v>41274</v>
      </c>
      <c r="FD510" s="2">
        <v>41305</v>
      </c>
      <c r="FE510" s="2">
        <v>41333</v>
      </c>
      <c r="FF510" s="2">
        <v>41362</v>
      </c>
      <c r="FG510" s="2">
        <v>41394</v>
      </c>
      <c r="FH510" s="2">
        <v>41425</v>
      </c>
      <c r="FI510" s="2">
        <v>41453</v>
      </c>
      <c r="FJ510" s="2">
        <v>41486</v>
      </c>
      <c r="FK510" s="2">
        <v>41516</v>
      </c>
      <c r="FL510" s="2">
        <v>41547</v>
      </c>
      <c r="FM510" s="2">
        <v>41578</v>
      </c>
      <c r="FN510" s="2">
        <v>41607</v>
      </c>
      <c r="FO510" s="2">
        <v>41639</v>
      </c>
      <c r="FP510" s="2">
        <v>41670</v>
      </c>
      <c r="FQ510" s="2">
        <v>41698</v>
      </c>
      <c r="FR510" s="2">
        <v>41729</v>
      </c>
      <c r="FS510" s="2">
        <v>41759</v>
      </c>
      <c r="FT510" s="2">
        <v>41789</v>
      </c>
      <c r="FU510" s="2">
        <v>41820</v>
      </c>
      <c r="FV510" s="2">
        <v>41851</v>
      </c>
      <c r="FW510" s="2">
        <v>41880</v>
      </c>
      <c r="FX510" s="2">
        <v>41912</v>
      </c>
      <c r="FY510" s="2">
        <v>41943</v>
      </c>
      <c r="FZ510" s="2">
        <v>41971</v>
      </c>
      <c r="GA510" s="2">
        <v>42004</v>
      </c>
      <c r="GB510" s="2">
        <v>42034</v>
      </c>
      <c r="GC510" s="2">
        <v>42062</v>
      </c>
      <c r="GD510" s="2">
        <v>42094</v>
      </c>
      <c r="GE510" s="2">
        <v>42124</v>
      </c>
      <c r="GF510" s="2">
        <v>42153</v>
      </c>
      <c r="GG510" s="2">
        <v>42185</v>
      </c>
      <c r="GH510" s="2">
        <v>42216</v>
      </c>
      <c r="GI510" s="2">
        <v>42247</v>
      </c>
      <c r="GJ510" s="2">
        <v>42277</v>
      </c>
      <c r="GK510" s="2">
        <v>42307</v>
      </c>
      <c r="GL510" s="2">
        <v>42338</v>
      </c>
      <c r="GM510" s="2">
        <v>42369</v>
      </c>
      <c r="GN510" s="2">
        <v>42398</v>
      </c>
      <c r="GO510" s="2">
        <v>42429</v>
      </c>
      <c r="GP510" s="2">
        <v>42460</v>
      </c>
      <c r="GQ510" s="2">
        <v>42489</v>
      </c>
      <c r="GR510" s="2">
        <v>42521</v>
      </c>
      <c r="GS510" s="2">
        <v>42551</v>
      </c>
      <c r="GT510" s="2">
        <v>42580</v>
      </c>
      <c r="GU510" s="2">
        <v>42613</v>
      </c>
      <c r="GV510" s="2">
        <v>42643</v>
      </c>
      <c r="GW510" s="2">
        <v>42674</v>
      </c>
      <c r="GX510" s="2">
        <v>42704</v>
      </c>
      <c r="GY510" s="2">
        <v>42734</v>
      </c>
      <c r="GZ510" s="2">
        <v>42766</v>
      </c>
      <c r="HA510" s="2">
        <v>42794</v>
      </c>
      <c r="HB510" s="2">
        <v>42825</v>
      </c>
      <c r="HC510" s="2">
        <v>42853</v>
      </c>
      <c r="HD510" s="2">
        <v>42886</v>
      </c>
      <c r="HE510" s="2">
        <v>42916</v>
      </c>
      <c r="HF510" s="2">
        <v>42947</v>
      </c>
      <c r="HG510" s="2">
        <v>42978</v>
      </c>
      <c r="HH510" s="2">
        <v>43007</v>
      </c>
      <c r="HI510" s="2">
        <v>43039</v>
      </c>
      <c r="HJ510" s="2">
        <v>43069</v>
      </c>
      <c r="HK510" s="2">
        <v>43098</v>
      </c>
      <c r="HL510" s="2">
        <v>43131</v>
      </c>
      <c r="HM510" s="2">
        <v>43159</v>
      </c>
      <c r="HN510" s="2">
        <v>43189</v>
      </c>
      <c r="HO510" s="2">
        <v>43220</v>
      </c>
      <c r="HP510" s="2">
        <v>43251</v>
      </c>
      <c r="HQ510" s="2">
        <v>43280</v>
      </c>
      <c r="HR510" s="2">
        <v>43312</v>
      </c>
      <c r="HS510" s="2">
        <v>43343</v>
      </c>
      <c r="HT510" s="2">
        <v>43371</v>
      </c>
      <c r="HU510" s="2">
        <v>43404</v>
      </c>
      <c r="HV510" s="2">
        <v>43434</v>
      </c>
      <c r="HW510" s="2">
        <v>43465</v>
      </c>
      <c r="HX510" s="2">
        <v>43496</v>
      </c>
      <c r="HY510" s="2">
        <v>43524</v>
      </c>
      <c r="HZ510" s="2">
        <v>43553</v>
      </c>
      <c r="IA510" s="2">
        <v>43585</v>
      </c>
      <c r="IB510" s="2">
        <v>43616</v>
      </c>
      <c r="IC510" s="2">
        <v>43644</v>
      </c>
      <c r="ID510" s="2">
        <v>43677</v>
      </c>
      <c r="IE510" s="2">
        <v>43707</v>
      </c>
      <c r="IF510" s="2">
        <v>43738</v>
      </c>
      <c r="IG510" s="2">
        <v>43769</v>
      </c>
      <c r="IH510" s="2">
        <v>43798</v>
      </c>
      <c r="II510" s="2">
        <v>43830</v>
      </c>
      <c r="IJ510" s="2">
        <v>43861</v>
      </c>
      <c r="IK510" s="2">
        <v>43889</v>
      </c>
      <c r="IL510" s="2">
        <v>43921</v>
      </c>
      <c r="IM510" s="2">
        <v>43951</v>
      </c>
      <c r="IN510" s="2">
        <v>43980</v>
      </c>
      <c r="IO510" s="2">
        <v>44012</v>
      </c>
      <c r="IP510" s="2">
        <v>44043</v>
      </c>
      <c r="IQ510" s="2">
        <v>44074</v>
      </c>
      <c r="IR510" s="2">
        <v>44104</v>
      </c>
      <c r="IS510" s="2">
        <v>44134</v>
      </c>
      <c r="IT510" s="2">
        <v>44165</v>
      </c>
      <c r="IU510" s="2">
        <v>44196</v>
      </c>
      <c r="IV510" s="2">
        <v>44225</v>
      </c>
      <c r="IW510" s="2">
        <v>44253</v>
      </c>
      <c r="IX510" s="2">
        <v>44286</v>
      </c>
      <c r="IY510" s="2">
        <v>44316</v>
      </c>
      <c r="IZ510" s="2">
        <v>44347</v>
      </c>
      <c r="JA510" s="2">
        <v>44377</v>
      </c>
      <c r="JB510" s="2">
        <v>44407</v>
      </c>
      <c r="JC510" s="2">
        <v>44439</v>
      </c>
      <c r="JD510" s="2">
        <v>44469</v>
      </c>
      <c r="JE510" s="2">
        <v>44498</v>
      </c>
      <c r="JF510" s="2">
        <v>44530</v>
      </c>
      <c r="JG510" s="2">
        <v>44561</v>
      </c>
      <c r="JH510" s="2">
        <v>44592</v>
      </c>
      <c r="JI510" s="2">
        <v>44620</v>
      </c>
      <c r="JJ510" s="2">
        <v>44651</v>
      </c>
      <c r="JK510" s="2">
        <v>44680</v>
      </c>
      <c r="JL510" s="2">
        <v>44712</v>
      </c>
      <c r="JM510" s="2">
        <v>44742</v>
      </c>
      <c r="JN510" s="2">
        <v>44771</v>
      </c>
      <c r="JO510" s="2">
        <v>44804</v>
      </c>
      <c r="JP510" s="2">
        <v>44834</v>
      </c>
      <c r="JQ510" s="2">
        <v>44865</v>
      </c>
    </row>
    <row r="511" spans="1:277" x14ac:dyDescent="0.25">
      <c r="A511" s="4"/>
      <c r="D511" s="3">
        <v>31617600</v>
      </c>
      <c r="E511">
        <v>44471400</v>
      </c>
      <c r="F511">
        <v>51749800</v>
      </c>
      <c r="G511">
        <v>34149000</v>
      </c>
      <c r="H511">
        <v>36065400</v>
      </c>
      <c r="I511">
        <v>33445800</v>
      </c>
      <c r="J511">
        <v>54168200</v>
      </c>
      <c r="K511">
        <v>38385200</v>
      </c>
      <c r="L511">
        <v>35477600</v>
      </c>
      <c r="M511">
        <v>46491400</v>
      </c>
      <c r="N511">
        <v>46741000</v>
      </c>
      <c r="O511">
        <v>42824200</v>
      </c>
      <c r="P511">
        <v>41606600</v>
      </c>
      <c r="Q511">
        <v>33776000</v>
      </c>
      <c r="R511">
        <v>38124600</v>
      </c>
      <c r="S511">
        <v>48784000</v>
      </c>
      <c r="T511">
        <v>46138000</v>
      </c>
      <c r="U511">
        <v>29568800</v>
      </c>
      <c r="V511">
        <v>30208600</v>
      </c>
      <c r="W511">
        <v>28872400</v>
      </c>
      <c r="X511">
        <v>47685800</v>
      </c>
      <c r="Y511">
        <v>77620800</v>
      </c>
      <c r="Z511">
        <v>120012400</v>
      </c>
      <c r="AA511">
        <v>44296800</v>
      </c>
      <c r="AB511">
        <v>44968000</v>
      </c>
      <c r="AC511">
        <v>76806800</v>
      </c>
      <c r="AD511">
        <v>61632600</v>
      </c>
      <c r="AE511">
        <v>91076800</v>
      </c>
      <c r="AF511">
        <v>44918600</v>
      </c>
      <c r="AG511">
        <v>55858600</v>
      </c>
      <c r="AH511">
        <v>63154200</v>
      </c>
      <c r="AI511">
        <v>33555200</v>
      </c>
      <c r="AJ511">
        <v>42327000</v>
      </c>
      <c r="AK511">
        <v>95836400</v>
      </c>
      <c r="AL511">
        <v>51033000</v>
      </c>
      <c r="AM511">
        <v>42265200</v>
      </c>
      <c r="AN511">
        <v>51942800</v>
      </c>
      <c r="AO511">
        <v>49741600</v>
      </c>
      <c r="AP511">
        <v>62757800</v>
      </c>
      <c r="AQ511">
        <v>47787000</v>
      </c>
      <c r="AR511">
        <v>54078600</v>
      </c>
      <c r="AS511">
        <v>55958800</v>
      </c>
      <c r="AT511">
        <v>57999000</v>
      </c>
      <c r="AU511">
        <v>32871600</v>
      </c>
      <c r="AV511">
        <v>41435800</v>
      </c>
      <c r="AW511">
        <v>65253600</v>
      </c>
      <c r="AX511">
        <v>39576800</v>
      </c>
      <c r="AY511">
        <v>60335600</v>
      </c>
      <c r="AZ511">
        <v>49916600</v>
      </c>
      <c r="BA511">
        <v>65647200</v>
      </c>
      <c r="BB511">
        <v>58445400</v>
      </c>
      <c r="BC511">
        <v>45124400</v>
      </c>
      <c r="BD511">
        <v>49630400</v>
      </c>
      <c r="BE511">
        <v>70839800</v>
      </c>
      <c r="BF511">
        <v>43941200</v>
      </c>
      <c r="BG511">
        <v>28534600</v>
      </c>
      <c r="BH511">
        <v>45283000</v>
      </c>
      <c r="BI511">
        <v>92122600</v>
      </c>
      <c r="BJ511">
        <v>53108000</v>
      </c>
      <c r="BK511">
        <v>68044000</v>
      </c>
      <c r="BL511">
        <v>84470200</v>
      </c>
      <c r="BM511">
        <v>57023400</v>
      </c>
      <c r="BN511">
        <v>64898400</v>
      </c>
      <c r="BO511">
        <v>52792800</v>
      </c>
      <c r="BP511">
        <v>42659200</v>
      </c>
      <c r="BQ511">
        <v>73213800</v>
      </c>
      <c r="BR511">
        <v>71275000</v>
      </c>
      <c r="BS511">
        <v>52385200</v>
      </c>
      <c r="BT511">
        <v>61651400</v>
      </c>
      <c r="BU511">
        <v>62469200</v>
      </c>
      <c r="BV511">
        <v>47822000</v>
      </c>
      <c r="BW511">
        <v>59454000</v>
      </c>
      <c r="BX511">
        <v>47186800</v>
      </c>
      <c r="BY511">
        <v>45092400</v>
      </c>
      <c r="BZ511">
        <v>53498200</v>
      </c>
      <c r="CA511">
        <v>41606200</v>
      </c>
      <c r="CB511">
        <v>59520400</v>
      </c>
      <c r="CC511">
        <v>74963000</v>
      </c>
      <c r="CD511">
        <v>63806600</v>
      </c>
      <c r="CE511">
        <v>48147800</v>
      </c>
      <c r="CF511">
        <v>58171800</v>
      </c>
      <c r="CG511">
        <v>48821000</v>
      </c>
      <c r="CH511">
        <v>44374000</v>
      </c>
      <c r="CI511">
        <v>38015600</v>
      </c>
      <c r="CJ511">
        <v>38861600</v>
      </c>
      <c r="CK511">
        <v>35233600</v>
      </c>
      <c r="CL511">
        <v>48506400</v>
      </c>
      <c r="CM511">
        <v>58340400</v>
      </c>
      <c r="CN511">
        <v>50487600</v>
      </c>
      <c r="CO511">
        <v>55299000</v>
      </c>
      <c r="CP511">
        <v>73983600</v>
      </c>
      <c r="CQ511">
        <v>66531600</v>
      </c>
      <c r="CR511">
        <v>48321000</v>
      </c>
      <c r="CS511">
        <v>47635600</v>
      </c>
      <c r="CT511">
        <v>56669600</v>
      </c>
      <c r="CU511">
        <v>38402200</v>
      </c>
      <c r="CV511">
        <v>64637400</v>
      </c>
      <c r="CW511">
        <v>44905000</v>
      </c>
      <c r="CX511">
        <v>48753600</v>
      </c>
      <c r="CY511">
        <v>38081200</v>
      </c>
      <c r="CZ511">
        <v>36022800</v>
      </c>
      <c r="DA511">
        <v>48318800</v>
      </c>
      <c r="DB511">
        <v>43317000</v>
      </c>
      <c r="DC511">
        <v>33736000</v>
      </c>
      <c r="DD511">
        <v>50649800</v>
      </c>
      <c r="DE511">
        <v>82278600</v>
      </c>
      <c r="DF511">
        <v>54693000</v>
      </c>
      <c r="DG511">
        <v>54470800</v>
      </c>
      <c r="DH511">
        <v>45479200</v>
      </c>
      <c r="DI511">
        <v>45256000</v>
      </c>
      <c r="DJ511">
        <v>78254600</v>
      </c>
      <c r="DK511">
        <v>46662200</v>
      </c>
      <c r="DL511">
        <v>40908600</v>
      </c>
      <c r="DM511">
        <v>42511200</v>
      </c>
      <c r="DN511">
        <v>36999800</v>
      </c>
      <c r="DO511">
        <v>24828200</v>
      </c>
      <c r="DP511">
        <v>38692200</v>
      </c>
      <c r="DQ511">
        <v>32082000</v>
      </c>
      <c r="DR511">
        <v>24516000</v>
      </c>
      <c r="DS511">
        <v>31727400</v>
      </c>
      <c r="DT511">
        <v>29198000</v>
      </c>
      <c r="DU511">
        <v>29614600</v>
      </c>
      <c r="DV511">
        <v>35616800</v>
      </c>
      <c r="DW511">
        <v>34538600</v>
      </c>
      <c r="DX511">
        <v>45030000</v>
      </c>
      <c r="DY511">
        <v>50345300</v>
      </c>
      <c r="DZ511">
        <v>36617800</v>
      </c>
      <c r="EA511">
        <v>36677600</v>
      </c>
      <c r="EB511">
        <v>32096493</v>
      </c>
      <c r="EC511">
        <v>21500391</v>
      </c>
      <c r="ED511">
        <v>27683466</v>
      </c>
      <c r="EE511">
        <v>28341005</v>
      </c>
      <c r="EF511">
        <v>29930261</v>
      </c>
      <c r="EG511">
        <v>25453751</v>
      </c>
      <c r="EH511">
        <v>23994264</v>
      </c>
      <c r="EI511">
        <v>22889596</v>
      </c>
      <c r="EJ511">
        <v>20488527</v>
      </c>
      <c r="EK511">
        <v>26413650</v>
      </c>
      <c r="EL511">
        <v>25052766</v>
      </c>
      <c r="EM511">
        <v>35272253</v>
      </c>
      <c r="EN511">
        <v>36732454</v>
      </c>
      <c r="EO511">
        <v>27634475</v>
      </c>
      <c r="EP511">
        <v>22362803</v>
      </c>
      <c r="EQ511">
        <v>20387997</v>
      </c>
      <c r="ER511">
        <v>18225373</v>
      </c>
      <c r="ES511">
        <v>26000478</v>
      </c>
      <c r="ET511">
        <v>24534870</v>
      </c>
      <c r="EU511">
        <v>18072077</v>
      </c>
      <c r="EV511">
        <v>20051096</v>
      </c>
      <c r="EW511">
        <v>21367316</v>
      </c>
      <c r="EX511">
        <v>21594185</v>
      </c>
      <c r="EY511">
        <v>19279449</v>
      </c>
      <c r="EZ511">
        <v>21089579</v>
      </c>
      <c r="FA511">
        <v>19301764</v>
      </c>
      <c r="FB511">
        <v>21041591</v>
      </c>
      <c r="FC511">
        <v>18434489</v>
      </c>
      <c r="FD511">
        <v>19345861</v>
      </c>
      <c r="FE511">
        <v>18222635</v>
      </c>
      <c r="FF511">
        <v>24749346</v>
      </c>
      <c r="FG511">
        <v>23366230</v>
      </c>
      <c r="FH511">
        <v>22739896</v>
      </c>
      <c r="FI511">
        <v>22104114</v>
      </c>
      <c r="FJ511">
        <v>16327168</v>
      </c>
      <c r="FK511">
        <v>18086098</v>
      </c>
      <c r="FL511">
        <v>20280033</v>
      </c>
      <c r="FM511">
        <v>17059365</v>
      </c>
      <c r="FN511">
        <v>14912608</v>
      </c>
      <c r="FO511">
        <v>16766120</v>
      </c>
      <c r="FP511">
        <v>16945835</v>
      </c>
      <c r="FQ511">
        <v>12001736</v>
      </c>
      <c r="FR511">
        <v>16973845</v>
      </c>
      <c r="FS511">
        <v>17052296</v>
      </c>
      <c r="FT511">
        <v>11983640</v>
      </c>
      <c r="FU511">
        <v>17526610</v>
      </c>
      <c r="FV511">
        <v>14011277</v>
      </c>
      <c r="FW511">
        <v>12048468</v>
      </c>
      <c r="FX511">
        <v>16510509</v>
      </c>
      <c r="FY511">
        <v>15698888</v>
      </c>
      <c r="FZ511">
        <v>12364243</v>
      </c>
      <c r="GA511">
        <v>15738620</v>
      </c>
      <c r="GB511">
        <v>15815193</v>
      </c>
      <c r="GC511">
        <v>11715271</v>
      </c>
      <c r="GD511">
        <v>19014449</v>
      </c>
      <c r="GE511">
        <v>15331292</v>
      </c>
      <c r="GF511">
        <v>12450557</v>
      </c>
      <c r="GG511">
        <v>17030823</v>
      </c>
      <c r="GH511">
        <v>20456907</v>
      </c>
      <c r="GI511">
        <v>20390833</v>
      </c>
      <c r="GJ511">
        <v>28593959</v>
      </c>
      <c r="GK511">
        <v>21515407</v>
      </c>
      <c r="GL511">
        <v>15644500</v>
      </c>
      <c r="GM511">
        <v>22366386</v>
      </c>
      <c r="GN511">
        <v>22821511</v>
      </c>
      <c r="GO511">
        <v>19530028</v>
      </c>
      <c r="GP511">
        <v>24276170</v>
      </c>
      <c r="GQ511">
        <v>21033439</v>
      </c>
      <c r="GR511">
        <v>18181734</v>
      </c>
      <c r="GS511">
        <v>21580526</v>
      </c>
      <c r="GT511">
        <v>20670862</v>
      </c>
      <c r="GU511">
        <v>21314509</v>
      </c>
      <c r="GV511">
        <v>23408297</v>
      </c>
      <c r="GW511">
        <v>19508903</v>
      </c>
      <c r="GX511">
        <v>21127149</v>
      </c>
      <c r="GY511">
        <v>16676365</v>
      </c>
      <c r="GZ511">
        <v>17606705</v>
      </c>
      <c r="HA511">
        <v>18442949</v>
      </c>
      <c r="HB511">
        <v>24634415</v>
      </c>
      <c r="HC511">
        <v>14983870</v>
      </c>
      <c r="HD511">
        <v>25748303</v>
      </c>
      <c r="HE511">
        <v>23594512</v>
      </c>
      <c r="HF511">
        <v>23368593</v>
      </c>
      <c r="HG511">
        <v>24293517</v>
      </c>
      <c r="HH511">
        <v>24367609</v>
      </c>
      <c r="HI511">
        <v>19878067</v>
      </c>
      <c r="HJ511">
        <v>20825256</v>
      </c>
      <c r="HK511">
        <v>23896025</v>
      </c>
      <c r="HL511">
        <v>17711771</v>
      </c>
      <c r="HM511">
        <v>21581776</v>
      </c>
      <c r="HN511">
        <v>37620972</v>
      </c>
      <c r="HO511">
        <v>29816405</v>
      </c>
      <c r="HP511">
        <v>30671741</v>
      </c>
      <c r="HQ511">
        <v>36666091</v>
      </c>
      <c r="HR511">
        <v>21841504</v>
      </c>
      <c r="HS511">
        <v>19092995</v>
      </c>
      <c r="HT511">
        <v>24708893</v>
      </c>
      <c r="HU511">
        <v>24234863</v>
      </c>
      <c r="HV511">
        <v>24759138</v>
      </c>
      <c r="HW511">
        <v>35668558</v>
      </c>
      <c r="HX511">
        <v>26662728</v>
      </c>
      <c r="HY511">
        <v>23207709</v>
      </c>
      <c r="HZ511">
        <v>28377810</v>
      </c>
      <c r="IA511">
        <v>20726791</v>
      </c>
      <c r="IB511">
        <v>24099024</v>
      </c>
      <c r="IC511">
        <v>22955818</v>
      </c>
      <c r="ID511">
        <v>19452499</v>
      </c>
      <c r="IE511">
        <v>20949819</v>
      </c>
      <c r="IF511">
        <v>20904907</v>
      </c>
      <c r="IG511">
        <v>21681391</v>
      </c>
      <c r="IH511">
        <v>14308003</v>
      </c>
      <c r="II511">
        <v>25609235</v>
      </c>
      <c r="IJ511">
        <v>23536960</v>
      </c>
      <c r="IK511">
        <v>23732986</v>
      </c>
      <c r="IL511">
        <v>48536989</v>
      </c>
      <c r="IM511">
        <v>23280514</v>
      </c>
      <c r="IN511">
        <v>18037975</v>
      </c>
      <c r="IO511">
        <v>29989523</v>
      </c>
      <c r="IP511">
        <v>25486399</v>
      </c>
      <c r="IQ511">
        <v>13575573</v>
      </c>
      <c r="IR511">
        <v>21703598</v>
      </c>
      <c r="IS511">
        <v>16866236</v>
      </c>
      <c r="IT511">
        <v>18764605</v>
      </c>
      <c r="IU511">
        <v>22065330</v>
      </c>
      <c r="IV511">
        <v>27923513</v>
      </c>
      <c r="IW511">
        <v>18245747</v>
      </c>
      <c r="IX511">
        <v>30628930</v>
      </c>
      <c r="IY511">
        <v>27571459</v>
      </c>
      <c r="IZ511">
        <v>17024194</v>
      </c>
      <c r="JA511">
        <v>24130323</v>
      </c>
      <c r="JB511">
        <v>20082902</v>
      </c>
      <c r="JC511">
        <v>16848973</v>
      </c>
      <c r="JD511">
        <v>26458005</v>
      </c>
      <c r="JE511">
        <v>23057414</v>
      </c>
      <c r="JF511">
        <v>18289915</v>
      </c>
      <c r="JG511">
        <v>24953711</v>
      </c>
      <c r="JH511">
        <v>24559668</v>
      </c>
      <c r="JI511">
        <v>19871465</v>
      </c>
      <c r="JJ511">
        <v>28020099</v>
      </c>
      <c r="JK511">
        <v>24427708</v>
      </c>
      <c r="JL511">
        <v>27973296</v>
      </c>
      <c r="JM511">
        <v>28805054</v>
      </c>
      <c r="JN511">
        <v>27611996</v>
      </c>
      <c r="JO511">
        <v>25560182</v>
      </c>
      <c r="JP511">
        <v>33546057</v>
      </c>
      <c r="JQ511">
        <v>24560149</v>
      </c>
    </row>
    <row r="512" spans="1:277" x14ac:dyDescent="0.25">
      <c r="A512" s="1" t="s">
        <v>257</v>
      </c>
      <c r="B512" t="s">
        <v>1157</v>
      </c>
      <c r="C512" t="s">
        <v>1199</v>
      </c>
      <c r="D512" s="2">
        <f>_xll.BDH(A512, "volume", B512, C512, "Direction", "H", "Period", "M","cols=274;rows=2")</f>
        <v>36556</v>
      </c>
      <c r="E512" s="2">
        <v>36585</v>
      </c>
      <c r="F512" s="2">
        <v>36616</v>
      </c>
      <c r="G512" s="2">
        <v>36644</v>
      </c>
      <c r="H512" s="2">
        <v>36677</v>
      </c>
      <c r="I512" s="2">
        <v>36707</v>
      </c>
      <c r="J512" s="2">
        <v>36738</v>
      </c>
      <c r="K512" s="2">
        <v>36769</v>
      </c>
      <c r="L512" s="2">
        <v>36798</v>
      </c>
      <c r="M512" s="2">
        <v>36830</v>
      </c>
      <c r="N512" s="2">
        <v>36860</v>
      </c>
      <c r="O512" s="2">
        <v>36889</v>
      </c>
      <c r="P512" s="2">
        <v>36922</v>
      </c>
      <c r="Q512" s="2">
        <v>36950</v>
      </c>
      <c r="R512" s="2">
        <v>36980</v>
      </c>
      <c r="S512" s="2">
        <v>37011</v>
      </c>
      <c r="T512" s="2">
        <v>37042</v>
      </c>
      <c r="U512" s="2">
        <v>37071</v>
      </c>
      <c r="V512" s="2">
        <v>37103</v>
      </c>
      <c r="W512" s="2">
        <v>37134</v>
      </c>
      <c r="X512" s="2">
        <v>37162</v>
      </c>
      <c r="Y512" s="2">
        <v>37195</v>
      </c>
      <c r="Z512" s="2">
        <v>37225</v>
      </c>
      <c r="AA512" s="2">
        <v>37256</v>
      </c>
      <c r="AB512" s="2">
        <v>37287</v>
      </c>
      <c r="AC512" s="2">
        <v>37315</v>
      </c>
      <c r="AD512" s="2">
        <v>37344</v>
      </c>
      <c r="AE512" s="2">
        <v>37376</v>
      </c>
      <c r="AF512" s="2">
        <v>37407</v>
      </c>
      <c r="AG512" s="2">
        <v>37435</v>
      </c>
      <c r="AH512" s="2">
        <v>37468</v>
      </c>
      <c r="AI512" s="2">
        <v>37498</v>
      </c>
      <c r="AJ512" s="2">
        <v>37529</v>
      </c>
      <c r="AK512" s="2">
        <v>37560</v>
      </c>
      <c r="AL512" s="2">
        <v>37589</v>
      </c>
      <c r="AM512" s="2">
        <v>37621</v>
      </c>
      <c r="AN512" s="2">
        <v>37652</v>
      </c>
      <c r="AO512" s="2">
        <v>37680</v>
      </c>
      <c r="AP512" s="2">
        <v>37711</v>
      </c>
      <c r="AQ512" s="2">
        <v>37741</v>
      </c>
      <c r="AR512" s="2">
        <v>37771</v>
      </c>
      <c r="AS512" s="2">
        <v>37802</v>
      </c>
      <c r="AT512" s="2">
        <v>37833</v>
      </c>
      <c r="AU512" s="2">
        <v>37862</v>
      </c>
      <c r="AV512" s="2">
        <v>37894</v>
      </c>
      <c r="AW512" s="2">
        <v>37925</v>
      </c>
      <c r="AX512" s="2">
        <v>37953</v>
      </c>
      <c r="AY512" s="2">
        <v>37986</v>
      </c>
      <c r="AZ512" s="2">
        <v>38016</v>
      </c>
      <c r="BA512" s="2">
        <v>38044</v>
      </c>
      <c r="BB512" s="2">
        <v>38077</v>
      </c>
      <c r="BC512" s="2">
        <v>38107</v>
      </c>
      <c r="BD512" s="2">
        <v>38138</v>
      </c>
      <c r="BE512" s="2">
        <v>38168</v>
      </c>
      <c r="BF512" s="2">
        <v>38198</v>
      </c>
      <c r="BG512" s="2">
        <v>38230</v>
      </c>
      <c r="BH512" s="2">
        <v>38260</v>
      </c>
      <c r="BI512" s="2">
        <v>38289</v>
      </c>
      <c r="BJ512" s="2">
        <v>38321</v>
      </c>
      <c r="BK512" s="2">
        <v>38352</v>
      </c>
      <c r="BL512" s="2">
        <v>38383</v>
      </c>
      <c r="BM512" s="2">
        <v>38411</v>
      </c>
      <c r="BN512" s="2">
        <v>38442</v>
      </c>
      <c r="BO512" s="2">
        <v>38471</v>
      </c>
      <c r="BP512" s="2">
        <v>38503</v>
      </c>
      <c r="BQ512" s="2">
        <v>38533</v>
      </c>
      <c r="BR512" s="2">
        <v>38562</v>
      </c>
      <c r="BS512" s="2">
        <v>38595</v>
      </c>
      <c r="BT512" s="2">
        <v>38625</v>
      </c>
      <c r="BU512" s="2">
        <v>38656</v>
      </c>
      <c r="BV512" s="2">
        <v>38686</v>
      </c>
      <c r="BW512" s="2">
        <v>38716</v>
      </c>
      <c r="BX512" s="2">
        <v>38748</v>
      </c>
      <c r="BY512" s="2">
        <v>38776</v>
      </c>
      <c r="BZ512" s="2">
        <v>38807</v>
      </c>
      <c r="CA512" s="2">
        <v>38835</v>
      </c>
      <c r="CB512" s="2">
        <v>38868</v>
      </c>
      <c r="CC512" s="2">
        <v>38898</v>
      </c>
      <c r="CD512" s="2">
        <v>38929</v>
      </c>
      <c r="CE512" s="2">
        <v>38960</v>
      </c>
      <c r="CF512" s="2">
        <v>38989</v>
      </c>
      <c r="CG512" s="2">
        <v>39021</v>
      </c>
      <c r="CH512" s="2">
        <v>39051</v>
      </c>
      <c r="CI512" s="2">
        <v>39080</v>
      </c>
      <c r="CJ512" s="2">
        <v>39113</v>
      </c>
      <c r="CK512" s="2">
        <v>39141</v>
      </c>
      <c r="CL512" s="2">
        <v>39171</v>
      </c>
      <c r="CM512" s="2">
        <v>39202</v>
      </c>
      <c r="CN512" s="2">
        <v>39233</v>
      </c>
      <c r="CO512" s="2">
        <v>39262</v>
      </c>
      <c r="CP512" s="2">
        <v>39294</v>
      </c>
      <c r="CQ512" s="2">
        <v>39325</v>
      </c>
      <c r="CR512" s="2">
        <v>39353</v>
      </c>
      <c r="CS512" s="2">
        <v>39386</v>
      </c>
      <c r="CT512" s="2">
        <v>39416</v>
      </c>
      <c r="CU512" s="2">
        <v>39447</v>
      </c>
      <c r="CV512" s="2">
        <v>39478</v>
      </c>
      <c r="CW512" s="2">
        <v>39507</v>
      </c>
      <c r="CX512" s="2">
        <v>39538</v>
      </c>
      <c r="CY512" s="2">
        <v>39568</v>
      </c>
      <c r="CZ512" s="2">
        <v>39598</v>
      </c>
      <c r="DA512" s="2">
        <v>39629</v>
      </c>
      <c r="DB512" s="2">
        <v>39660</v>
      </c>
      <c r="DC512" s="2">
        <v>39689</v>
      </c>
      <c r="DD512" s="2">
        <v>39721</v>
      </c>
      <c r="DE512" s="2">
        <v>39752</v>
      </c>
      <c r="DF512" s="2">
        <v>39780</v>
      </c>
      <c r="DG512" s="2">
        <v>39813</v>
      </c>
      <c r="DH512" s="2">
        <v>39843</v>
      </c>
      <c r="DI512" s="2">
        <v>39871</v>
      </c>
      <c r="DJ512" s="2">
        <v>39903</v>
      </c>
      <c r="DK512" s="2">
        <v>39933</v>
      </c>
      <c r="DL512" s="2">
        <v>39962</v>
      </c>
      <c r="DM512" s="2">
        <v>39994</v>
      </c>
      <c r="DN512" s="2">
        <v>40025</v>
      </c>
      <c r="DO512" s="2">
        <v>40056</v>
      </c>
      <c r="DP512" s="2">
        <v>40086</v>
      </c>
      <c r="DQ512" s="2">
        <v>40116</v>
      </c>
      <c r="DR512" s="2">
        <v>40147</v>
      </c>
      <c r="DS512" s="2">
        <v>40178</v>
      </c>
      <c r="DT512" s="2">
        <v>40207</v>
      </c>
      <c r="DU512" s="2">
        <v>40235</v>
      </c>
      <c r="DV512" s="2">
        <v>40268</v>
      </c>
      <c r="DW512" s="2">
        <v>40298</v>
      </c>
      <c r="DX512" s="2">
        <v>40329</v>
      </c>
      <c r="DY512" s="2">
        <v>40359</v>
      </c>
      <c r="DZ512" s="2">
        <v>40389</v>
      </c>
      <c r="EA512" s="2">
        <v>40421</v>
      </c>
      <c r="EB512" s="2">
        <v>40451</v>
      </c>
      <c r="EC512" s="2">
        <v>40480</v>
      </c>
      <c r="ED512" s="2">
        <v>40512</v>
      </c>
      <c r="EE512" s="2">
        <v>40543</v>
      </c>
      <c r="EF512" s="2">
        <v>40574</v>
      </c>
      <c r="EG512" s="2">
        <v>40602</v>
      </c>
      <c r="EH512" s="2">
        <v>40633</v>
      </c>
      <c r="EI512" s="2">
        <v>40662</v>
      </c>
      <c r="EJ512" s="2">
        <v>40694</v>
      </c>
      <c r="EK512" s="2">
        <v>40724</v>
      </c>
      <c r="EL512" s="2">
        <v>40753</v>
      </c>
      <c r="EM512" s="2">
        <v>40786</v>
      </c>
      <c r="EN512" s="2">
        <v>40816</v>
      </c>
      <c r="EO512" s="2">
        <v>40847</v>
      </c>
      <c r="EP512" s="2">
        <v>40877</v>
      </c>
      <c r="EQ512" s="2">
        <v>40907</v>
      </c>
      <c r="ER512" s="2">
        <v>40939</v>
      </c>
      <c r="ES512" s="2">
        <v>40968</v>
      </c>
      <c r="ET512" s="2">
        <v>40998</v>
      </c>
      <c r="EU512" s="2">
        <v>41029</v>
      </c>
      <c r="EV512" s="2">
        <v>41060</v>
      </c>
      <c r="EW512" s="2">
        <v>41089</v>
      </c>
      <c r="EX512" s="2">
        <v>41121</v>
      </c>
      <c r="EY512" s="2">
        <v>41152</v>
      </c>
      <c r="EZ512" s="2">
        <v>41180</v>
      </c>
      <c r="FA512" s="2">
        <v>41213</v>
      </c>
      <c r="FB512" s="2">
        <v>41243</v>
      </c>
      <c r="FC512" s="2">
        <v>41274</v>
      </c>
      <c r="FD512" s="2">
        <v>41305</v>
      </c>
      <c r="FE512" s="2">
        <v>41333</v>
      </c>
      <c r="FF512" s="2">
        <v>41362</v>
      </c>
      <c r="FG512" s="2">
        <v>41394</v>
      </c>
      <c r="FH512" s="2">
        <v>41425</v>
      </c>
      <c r="FI512" s="2">
        <v>41453</v>
      </c>
      <c r="FJ512" s="2">
        <v>41486</v>
      </c>
      <c r="FK512" s="2">
        <v>41516</v>
      </c>
      <c r="FL512" s="2">
        <v>41547</v>
      </c>
      <c r="FM512" s="2">
        <v>41578</v>
      </c>
      <c r="FN512" s="2">
        <v>41607</v>
      </c>
      <c r="FO512" s="2">
        <v>41639</v>
      </c>
      <c r="FP512" s="2">
        <v>41670</v>
      </c>
      <c r="FQ512" s="2">
        <v>41698</v>
      </c>
      <c r="FR512" s="2">
        <v>41729</v>
      </c>
      <c r="FS512" s="2">
        <v>41759</v>
      </c>
      <c r="FT512" s="2">
        <v>41789</v>
      </c>
      <c r="FU512" s="2">
        <v>41820</v>
      </c>
      <c r="FV512" s="2">
        <v>41851</v>
      </c>
      <c r="FW512" s="2">
        <v>41880</v>
      </c>
      <c r="FX512" s="2">
        <v>41912</v>
      </c>
      <c r="FY512" s="2">
        <v>41943</v>
      </c>
      <c r="FZ512" s="2">
        <v>41971</v>
      </c>
      <c r="GA512" s="2">
        <v>42004</v>
      </c>
      <c r="GB512" s="2">
        <v>42034</v>
      </c>
      <c r="GC512" s="2">
        <v>42062</v>
      </c>
      <c r="GD512" s="2">
        <v>42094</v>
      </c>
      <c r="GE512" s="2">
        <v>42124</v>
      </c>
      <c r="GF512" s="2">
        <v>42153</v>
      </c>
      <c r="GG512" s="2">
        <v>42185</v>
      </c>
      <c r="GH512" s="2">
        <v>42216</v>
      </c>
      <c r="GI512" s="2">
        <v>42247</v>
      </c>
      <c r="GJ512" s="2">
        <v>42277</v>
      </c>
      <c r="GK512" s="2">
        <v>42307</v>
      </c>
      <c r="GL512" s="2">
        <v>42338</v>
      </c>
      <c r="GM512" s="2">
        <v>42369</v>
      </c>
      <c r="GN512" s="2">
        <v>42398</v>
      </c>
      <c r="GO512" s="2">
        <v>42429</v>
      </c>
      <c r="GP512" s="2">
        <v>42460</v>
      </c>
      <c r="GQ512" s="2">
        <v>42489</v>
      </c>
      <c r="GR512" s="2">
        <v>42521</v>
      </c>
      <c r="GS512" s="2">
        <v>42551</v>
      </c>
      <c r="GT512" s="2">
        <v>42580</v>
      </c>
      <c r="GU512" s="2">
        <v>42613</v>
      </c>
      <c r="GV512" s="2">
        <v>42643</v>
      </c>
      <c r="GW512" s="2">
        <v>42674</v>
      </c>
      <c r="GX512" s="2">
        <v>42704</v>
      </c>
      <c r="GY512" s="2">
        <v>42734</v>
      </c>
      <c r="GZ512" s="2">
        <v>42766</v>
      </c>
      <c r="HA512" s="2">
        <v>42794</v>
      </c>
      <c r="HB512" s="2">
        <v>42825</v>
      </c>
      <c r="HC512" s="2">
        <v>42853</v>
      </c>
      <c r="HD512" s="2">
        <v>42886</v>
      </c>
      <c r="HE512" s="2">
        <v>42916</v>
      </c>
      <c r="HF512" s="2">
        <v>42947</v>
      </c>
      <c r="HG512" s="2">
        <v>42978</v>
      </c>
      <c r="HH512" s="2">
        <v>43007</v>
      </c>
      <c r="HI512" s="2">
        <v>43039</v>
      </c>
      <c r="HJ512" s="2">
        <v>43069</v>
      </c>
      <c r="HK512" s="2">
        <v>43098</v>
      </c>
      <c r="HL512" s="2">
        <v>43131</v>
      </c>
      <c r="HM512" s="2">
        <v>43159</v>
      </c>
      <c r="HN512" s="2">
        <v>43189</v>
      </c>
      <c r="HO512" s="2">
        <v>43220</v>
      </c>
      <c r="HP512" s="2">
        <v>43251</v>
      </c>
      <c r="HQ512" s="2">
        <v>43280</v>
      </c>
      <c r="HR512" s="2">
        <v>43312</v>
      </c>
      <c r="HS512" s="2">
        <v>43343</v>
      </c>
      <c r="HT512" s="2">
        <v>43371</v>
      </c>
      <c r="HU512" s="2">
        <v>43404</v>
      </c>
      <c r="HV512" s="2">
        <v>43434</v>
      </c>
      <c r="HW512" s="2">
        <v>43465</v>
      </c>
      <c r="HX512" s="2">
        <v>43496</v>
      </c>
      <c r="HY512" s="2">
        <v>43524</v>
      </c>
      <c r="HZ512" s="2">
        <v>43553</v>
      </c>
      <c r="IA512" s="2">
        <v>43585</v>
      </c>
      <c r="IB512" s="2">
        <v>43616</v>
      </c>
      <c r="IC512" s="2">
        <v>43644</v>
      </c>
      <c r="ID512" s="2">
        <v>43677</v>
      </c>
      <c r="IE512" s="2">
        <v>43707</v>
      </c>
      <c r="IF512" s="2">
        <v>43738</v>
      </c>
      <c r="IG512" s="2">
        <v>43769</v>
      </c>
      <c r="IH512" s="2">
        <v>43798</v>
      </c>
      <c r="II512" s="2">
        <v>43830</v>
      </c>
      <c r="IJ512" s="2">
        <v>43861</v>
      </c>
      <c r="IK512" s="2">
        <v>43889</v>
      </c>
      <c r="IL512" s="2">
        <v>43921</v>
      </c>
      <c r="IM512" s="2">
        <v>43951</v>
      </c>
      <c r="IN512" s="2">
        <v>43980</v>
      </c>
      <c r="IO512" s="2">
        <v>44012</v>
      </c>
      <c r="IP512" s="2">
        <v>44043</v>
      </c>
      <c r="IQ512" s="2">
        <v>44074</v>
      </c>
      <c r="IR512" s="2">
        <v>44104</v>
      </c>
      <c r="IS512" s="2">
        <v>44134</v>
      </c>
      <c r="IT512" s="2">
        <v>44165</v>
      </c>
      <c r="IU512" s="2">
        <v>44196</v>
      </c>
      <c r="IV512" s="2">
        <v>44225</v>
      </c>
      <c r="IW512" s="2">
        <v>44253</v>
      </c>
      <c r="IX512" s="2">
        <v>44286</v>
      </c>
      <c r="IY512" s="2">
        <v>44316</v>
      </c>
      <c r="IZ512" s="2">
        <v>44347</v>
      </c>
      <c r="JA512" s="2">
        <v>44377</v>
      </c>
      <c r="JB512" s="2">
        <v>44407</v>
      </c>
      <c r="JC512" s="2">
        <v>44439</v>
      </c>
      <c r="JD512" s="2">
        <v>44469</v>
      </c>
      <c r="JE512" s="2">
        <v>44498</v>
      </c>
      <c r="JF512" s="2">
        <v>44530</v>
      </c>
      <c r="JG512" s="2">
        <v>44561</v>
      </c>
      <c r="JH512" s="2">
        <v>44592</v>
      </c>
      <c r="JI512" s="2">
        <v>44620</v>
      </c>
      <c r="JJ512" s="2">
        <v>44651</v>
      </c>
      <c r="JK512" s="2">
        <v>44680</v>
      </c>
      <c r="JL512" s="2">
        <v>44712</v>
      </c>
      <c r="JM512" s="2">
        <v>44742</v>
      </c>
      <c r="JN512" s="2">
        <v>44771</v>
      </c>
      <c r="JO512" s="2">
        <v>44804</v>
      </c>
      <c r="JP512" s="2">
        <v>44834</v>
      </c>
      <c r="JQ512" s="2">
        <v>44865</v>
      </c>
    </row>
    <row r="513" spans="1:277" x14ac:dyDescent="0.25">
      <c r="A513" s="4"/>
      <c r="D513" s="3">
        <v>18351675</v>
      </c>
      <c r="E513">
        <v>22223700</v>
      </c>
      <c r="F513">
        <v>23538825</v>
      </c>
      <c r="G513">
        <v>18854550</v>
      </c>
      <c r="H513">
        <v>17635950</v>
      </c>
      <c r="I513">
        <v>16399575</v>
      </c>
      <c r="J513">
        <v>15811425</v>
      </c>
      <c r="K513">
        <v>16714350</v>
      </c>
      <c r="L513">
        <v>12096225</v>
      </c>
      <c r="M513">
        <v>16263000</v>
      </c>
      <c r="N513">
        <v>24492600</v>
      </c>
      <c r="O513">
        <v>18735525</v>
      </c>
      <c r="P513">
        <v>18004725</v>
      </c>
      <c r="Q513">
        <v>23009850</v>
      </c>
      <c r="R513">
        <v>25479450</v>
      </c>
      <c r="S513">
        <v>26616150</v>
      </c>
      <c r="T513">
        <v>19678050</v>
      </c>
      <c r="U513">
        <v>15608250</v>
      </c>
      <c r="V513">
        <v>14299200</v>
      </c>
      <c r="W513">
        <v>22097925</v>
      </c>
      <c r="X513">
        <v>17069850</v>
      </c>
      <c r="Y513">
        <v>19165275</v>
      </c>
      <c r="Z513">
        <v>13678650</v>
      </c>
      <c r="AA513">
        <v>17867700</v>
      </c>
      <c r="AB513">
        <v>14582025</v>
      </c>
      <c r="AC513">
        <v>13695300</v>
      </c>
      <c r="AD513">
        <v>14306175</v>
      </c>
      <c r="AE513">
        <v>15298650</v>
      </c>
      <c r="AF513">
        <v>14058000</v>
      </c>
      <c r="AG513">
        <v>17959275</v>
      </c>
      <c r="AH513">
        <v>21949650</v>
      </c>
      <c r="AI513">
        <v>12832200</v>
      </c>
      <c r="AJ513">
        <v>14778450</v>
      </c>
      <c r="AK513">
        <v>24700500</v>
      </c>
      <c r="AL513">
        <v>11597850</v>
      </c>
      <c r="AM513">
        <v>12680550</v>
      </c>
      <c r="AN513">
        <v>12377475</v>
      </c>
      <c r="AO513">
        <v>16712550</v>
      </c>
      <c r="AP513">
        <v>17662950</v>
      </c>
      <c r="AQ513">
        <v>13916925</v>
      </c>
      <c r="AR513">
        <v>18975375</v>
      </c>
      <c r="AS513">
        <v>17085375</v>
      </c>
      <c r="AT513">
        <v>20102175</v>
      </c>
      <c r="AU513">
        <v>17343900</v>
      </c>
      <c r="AV513">
        <v>17479575</v>
      </c>
      <c r="AW513">
        <v>16393275</v>
      </c>
      <c r="AX513">
        <v>12400200</v>
      </c>
      <c r="AY513">
        <v>10739025</v>
      </c>
      <c r="AZ513">
        <v>12328875</v>
      </c>
      <c r="BA513">
        <v>14974875</v>
      </c>
      <c r="BB513">
        <v>16436250</v>
      </c>
      <c r="BC513">
        <v>19021050</v>
      </c>
      <c r="BD513">
        <v>23279175</v>
      </c>
      <c r="BE513">
        <v>16491825</v>
      </c>
      <c r="BF513">
        <v>20699775</v>
      </c>
      <c r="BG513">
        <v>18065925</v>
      </c>
      <c r="BH513">
        <v>14550075</v>
      </c>
      <c r="BI513">
        <v>21033225</v>
      </c>
      <c r="BJ513">
        <v>15588450</v>
      </c>
      <c r="BK513">
        <v>11446875</v>
      </c>
      <c r="BL513">
        <v>18049725</v>
      </c>
      <c r="BM513">
        <v>20438550</v>
      </c>
      <c r="BN513">
        <v>21042675</v>
      </c>
      <c r="BO513">
        <v>25309125</v>
      </c>
      <c r="BP513">
        <v>33089625</v>
      </c>
      <c r="BQ513">
        <v>26488575</v>
      </c>
      <c r="BR513">
        <v>20553750</v>
      </c>
      <c r="BS513">
        <v>24393825</v>
      </c>
      <c r="BT513">
        <v>20121525</v>
      </c>
      <c r="BU513">
        <v>16898175</v>
      </c>
      <c r="BV513">
        <v>16448400</v>
      </c>
      <c r="BW513">
        <v>15361650</v>
      </c>
      <c r="BX513">
        <v>17585100</v>
      </c>
      <c r="BY513">
        <v>17892450</v>
      </c>
      <c r="BZ513">
        <v>22286250</v>
      </c>
      <c r="CA513">
        <v>17608725</v>
      </c>
      <c r="CB513">
        <v>19179450</v>
      </c>
      <c r="CC513">
        <v>20828925</v>
      </c>
      <c r="CD513">
        <v>21566475</v>
      </c>
      <c r="CE513">
        <v>15014250</v>
      </c>
      <c r="CF513">
        <v>11915325</v>
      </c>
      <c r="CG513">
        <v>12277800</v>
      </c>
      <c r="CH513">
        <v>7394175</v>
      </c>
      <c r="CI513">
        <v>8878950</v>
      </c>
      <c r="CJ513">
        <v>11047950</v>
      </c>
      <c r="CK513">
        <v>13226625</v>
      </c>
      <c r="CL513">
        <v>16003350</v>
      </c>
      <c r="CM513">
        <v>14199300</v>
      </c>
      <c r="CN513">
        <v>13828500</v>
      </c>
      <c r="CO513">
        <v>14641650</v>
      </c>
      <c r="CP513">
        <v>20582775</v>
      </c>
      <c r="CQ513">
        <v>23211450</v>
      </c>
      <c r="CR513">
        <v>13482000</v>
      </c>
      <c r="CS513">
        <v>15903000</v>
      </c>
      <c r="CT513">
        <v>19887075</v>
      </c>
      <c r="CU513">
        <v>14609025</v>
      </c>
      <c r="CV513">
        <v>26139600</v>
      </c>
      <c r="CW513">
        <v>17089200</v>
      </c>
      <c r="CX513">
        <v>24891075</v>
      </c>
      <c r="CY513">
        <v>20313225</v>
      </c>
      <c r="CZ513">
        <v>16799400</v>
      </c>
      <c r="DA513">
        <v>20388375</v>
      </c>
      <c r="DB513">
        <v>28586700</v>
      </c>
      <c r="DC513">
        <v>16811550</v>
      </c>
      <c r="DD513">
        <v>19492425</v>
      </c>
      <c r="DE513">
        <v>37876275</v>
      </c>
      <c r="DF513">
        <v>23427675</v>
      </c>
      <c r="DG513">
        <v>21326850</v>
      </c>
      <c r="DH513">
        <v>31686300</v>
      </c>
      <c r="DI513">
        <v>46447200</v>
      </c>
      <c r="DJ513">
        <v>58024800</v>
      </c>
      <c r="DK513">
        <v>45846675</v>
      </c>
      <c r="DL513">
        <v>36098325</v>
      </c>
      <c r="DM513">
        <v>23566950</v>
      </c>
      <c r="DN513">
        <v>20529450</v>
      </c>
      <c r="DO513">
        <v>19536525</v>
      </c>
      <c r="DP513">
        <v>15411600</v>
      </c>
      <c r="DQ513">
        <v>17370900</v>
      </c>
      <c r="DR513">
        <v>13062150</v>
      </c>
      <c r="DS513">
        <v>10171575</v>
      </c>
      <c r="DT513">
        <v>8225100</v>
      </c>
      <c r="DU513">
        <v>10875375</v>
      </c>
      <c r="DV513">
        <v>13347450</v>
      </c>
      <c r="DW513">
        <v>10765800</v>
      </c>
      <c r="DX513">
        <v>19566900</v>
      </c>
      <c r="DY513">
        <v>17462025</v>
      </c>
      <c r="DZ513">
        <v>16661025</v>
      </c>
      <c r="EA513">
        <v>16569675</v>
      </c>
      <c r="EB513">
        <v>14102233</v>
      </c>
      <c r="EC513">
        <v>9377861</v>
      </c>
      <c r="ED513">
        <v>9545913</v>
      </c>
      <c r="EE513">
        <v>8770991</v>
      </c>
      <c r="EF513">
        <v>7843930</v>
      </c>
      <c r="EG513">
        <v>7317835</v>
      </c>
      <c r="EH513">
        <v>10635440</v>
      </c>
      <c r="EI513">
        <v>8602090</v>
      </c>
      <c r="EJ513">
        <v>10395749</v>
      </c>
      <c r="EK513">
        <v>14747040</v>
      </c>
      <c r="EL513">
        <v>8850283</v>
      </c>
      <c r="EM513">
        <v>20063972</v>
      </c>
      <c r="EN513">
        <v>13296870</v>
      </c>
      <c r="EO513">
        <v>15579951</v>
      </c>
      <c r="EP513">
        <v>15890928</v>
      </c>
      <c r="EQ513">
        <v>13832156</v>
      </c>
      <c r="ER513">
        <v>11071587</v>
      </c>
      <c r="ES513">
        <v>11439648</v>
      </c>
      <c r="ET513">
        <v>10867292</v>
      </c>
      <c r="EU513">
        <v>11327282</v>
      </c>
      <c r="EV513">
        <v>9997707</v>
      </c>
      <c r="EW513">
        <v>9418275</v>
      </c>
      <c r="EX513">
        <v>7603688</v>
      </c>
      <c r="EY513">
        <v>8133020</v>
      </c>
      <c r="EZ513">
        <v>5287175</v>
      </c>
      <c r="FA513">
        <v>6268443</v>
      </c>
      <c r="FB513">
        <v>8723624</v>
      </c>
      <c r="FC513">
        <v>7603002</v>
      </c>
      <c r="FD513">
        <v>5939903</v>
      </c>
      <c r="FE513">
        <v>4967214</v>
      </c>
      <c r="FF513">
        <v>4758537</v>
      </c>
      <c r="FG513">
        <v>6679827</v>
      </c>
      <c r="FH513">
        <v>5459706</v>
      </c>
      <c r="FI513">
        <v>4709208</v>
      </c>
      <c r="FJ513">
        <v>4415414</v>
      </c>
      <c r="FK513">
        <v>3665430</v>
      </c>
      <c r="FL513">
        <v>3342407</v>
      </c>
      <c r="FM513">
        <v>4560834</v>
      </c>
      <c r="FN513">
        <v>4001133</v>
      </c>
      <c r="FO513">
        <v>3962013</v>
      </c>
      <c r="FP513">
        <v>4503239</v>
      </c>
      <c r="FQ513">
        <v>4090706</v>
      </c>
      <c r="FR513">
        <v>4271720</v>
      </c>
      <c r="FS513">
        <v>3945713</v>
      </c>
      <c r="FT513">
        <v>3160719</v>
      </c>
      <c r="FU513">
        <v>3210135</v>
      </c>
      <c r="FV513">
        <v>3474463</v>
      </c>
      <c r="FW513">
        <v>3187059</v>
      </c>
      <c r="FX513">
        <v>3560048</v>
      </c>
      <c r="FY513">
        <v>4995806</v>
      </c>
      <c r="FZ513">
        <v>3279193</v>
      </c>
      <c r="GA513">
        <v>4147095</v>
      </c>
      <c r="GB513">
        <v>3640837</v>
      </c>
      <c r="GC513">
        <v>4142666</v>
      </c>
      <c r="GD513">
        <v>5196148</v>
      </c>
      <c r="GE513">
        <v>4200563</v>
      </c>
      <c r="GF513">
        <v>4428374</v>
      </c>
      <c r="GG513">
        <v>6096973</v>
      </c>
      <c r="GH513">
        <v>5836990</v>
      </c>
      <c r="GI513">
        <v>6177507</v>
      </c>
      <c r="GJ513">
        <v>6672123</v>
      </c>
      <c r="GK513">
        <v>7082197</v>
      </c>
      <c r="GL513">
        <v>4076930</v>
      </c>
      <c r="GM513">
        <v>5965714</v>
      </c>
      <c r="GN513">
        <v>5672800</v>
      </c>
      <c r="GO513">
        <v>4960499</v>
      </c>
      <c r="GP513">
        <v>4746927</v>
      </c>
      <c r="GQ513">
        <v>3741909</v>
      </c>
      <c r="GR513">
        <v>5252181</v>
      </c>
      <c r="GS513">
        <v>6116935</v>
      </c>
      <c r="GT513">
        <v>4731637</v>
      </c>
      <c r="GU513">
        <v>3621804</v>
      </c>
      <c r="GV513">
        <v>3626852</v>
      </c>
      <c r="GW513">
        <v>3590249</v>
      </c>
      <c r="GX513">
        <v>3963030</v>
      </c>
      <c r="GY513">
        <v>3665440</v>
      </c>
      <c r="GZ513">
        <v>2934711</v>
      </c>
      <c r="HA513">
        <v>2431653</v>
      </c>
      <c r="HB513">
        <v>3678124</v>
      </c>
      <c r="HC513">
        <v>2542438</v>
      </c>
      <c r="HD513">
        <v>3145818</v>
      </c>
      <c r="HE513">
        <v>3851320</v>
      </c>
      <c r="HF513">
        <v>2530779</v>
      </c>
      <c r="HG513">
        <v>2663972</v>
      </c>
      <c r="HH513">
        <v>2476424</v>
      </c>
      <c r="HI513">
        <v>2707335</v>
      </c>
      <c r="HJ513">
        <v>3106988</v>
      </c>
      <c r="HK513">
        <v>3464829</v>
      </c>
      <c r="HL513">
        <v>3510890</v>
      </c>
      <c r="HM513">
        <v>4523281</v>
      </c>
      <c r="HN513">
        <v>4518898</v>
      </c>
      <c r="HO513">
        <v>3852678</v>
      </c>
      <c r="HP513">
        <v>3444763</v>
      </c>
      <c r="HQ513">
        <v>5452025</v>
      </c>
      <c r="HR513">
        <v>3439521</v>
      </c>
      <c r="HS513">
        <v>2789043</v>
      </c>
      <c r="HT513">
        <v>3572383</v>
      </c>
      <c r="HU513">
        <v>4306288</v>
      </c>
      <c r="HV513">
        <v>3553238</v>
      </c>
      <c r="HW513">
        <v>4584089</v>
      </c>
      <c r="HX513">
        <v>3617198</v>
      </c>
      <c r="HY513">
        <v>2876045</v>
      </c>
      <c r="HZ513">
        <v>3281722</v>
      </c>
      <c r="IA513">
        <v>2881646</v>
      </c>
      <c r="IB513">
        <v>2469825</v>
      </c>
      <c r="IC513">
        <v>3241084</v>
      </c>
      <c r="ID513">
        <v>2880508</v>
      </c>
      <c r="IE513">
        <v>3476542</v>
      </c>
      <c r="IF513">
        <v>3003467</v>
      </c>
      <c r="IG513">
        <v>3174116</v>
      </c>
      <c r="IH513">
        <v>3413528</v>
      </c>
      <c r="II513">
        <v>3632445</v>
      </c>
      <c r="IJ513">
        <v>3593756</v>
      </c>
      <c r="IK513">
        <v>3540330</v>
      </c>
      <c r="IL513">
        <v>6512999</v>
      </c>
      <c r="IM513">
        <v>4388086</v>
      </c>
      <c r="IN513">
        <v>4960616</v>
      </c>
      <c r="IO513">
        <v>4969372</v>
      </c>
      <c r="IP513">
        <v>3562574</v>
      </c>
      <c r="IQ513">
        <v>2489975</v>
      </c>
      <c r="IR513">
        <v>4073940</v>
      </c>
      <c r="IS513">
        <v>3537845</v>
      </c>
      <c r="IT513">
        <v>3351412</v>
      </c>
      <c r="IU513">
        <v>3700840</v>
      </c>
      <c r="IV513">
        <v>3044820</v>
      </c>
      <c r="IW513">
        <v>2757332</v>
      </c>
      <c r="IX513">
        <v>3462690</v>
      </c>
      <c r="IY513">
        <v>2865263</v>
      </c>
      <c r="IZ513">
        <v>2554837</v>
      </c>
      <c r="JA513">
        <v>4278190</v>
      </c>
      <c r="JB513">
        <v>2808570</v>
      </c>
      <c r="JC513">
        <v>2332504</v>
      </c>
      <c r="JD513">
        <v>3167024</v>
      </c>
      <c r="JE513">
        <v>3408196</v>
      </c>
      <c r="JF513">
        <v>4276580</v>
      </c>
      <c r="JG513">
        <v>5464875</v>
      </c>
      <c r="JH513">
        <v>3566313</v>
      </c>
      <c r="JI513">
        <v>3442088</v>
      </c>
      <c r="JJ513">
        <v>4536602</v>
      </c>
      <c r="JK513">
        <v>3467913</v>
      </c>
      <c r="JL513">
        <v>3517038</v>
      </c>
      <c r="JM513">
        <v>4569792</v>
      </c>
      <c r="JN513">
        <v>3488458</v>
      </c>
      <c r="JO513">
        <v>2873598</v>
      </c>
      <c r="JP513">
        <v>4426186</v>
      </c>
      <c r="JQ513">
        <v>4257759</v>
      </c>
    </row>
    <row r="514" spans="1:277" x14ac:dyDescent="0.25">
      <c r="A514" s="1" t="s">
        <v>258</v>
      </c>
      <c r="B514" t="s">
        <v>1157</v>
      </c>
      <c r="C514" t="s">
        <v>1199</v>
      </c>
      <c r="D514" s="2">
        <f>_xll.BDH(A514, "volume", B514, C514, "Direction", "H", "Period", "M","cols=274;rows=2")</f>
        <v>36556</v>
      </c>
      <c r="E514" s="2">
        <v>36585</v>
      </c>
      <c r="F514" s="2">
        <v>36616</v>
      </c>
      <c r="G514" s="2">
        <v>36644</v>
      </c>
      <c r="H514" s="2">
        <v>36677</v>
      </c>
      <c r="I514" s="2">
        <v>36707</v>
      </c>
      <c r="J514" s="2">
        <v>36738</v>
      </c>
      <c r="K514" s="2">
        <v>36769</v>
      </c>
      <c r="L514" s="2">
        <v>36798</v>
      </c>
      <c r="M514" s="2">
        <v>36830</v>
      </c>
      <c r="N514" s="2">
        <v>36860</v>
      </c>
      <c r="O514" s="2">
        <v>36889</v>
      </c>
      <c r="P514" s="2">
        <v>36922</v>
      </c>
      <c r="Q514" s="2">
        <v>36950</v>
      </c>
      <c r="R514" s="2">
        <v>36980</v>
      </c>
      <c r="S514" s="2">
        <v>37011</v>
      </c>
      <c r="T514" s="2">
        <v>37042</v>
      </c>
      <c r="U514" s="2">
        <v>37071</v>
      </c>
      <c r="V514" s="2">
        <v>37103</v>
      </c>
      <c r="W514" s="2">
        <v>37134</v>
      </c>
      <c r="X514" s="2">
        <v>37162</v>
      </c>
      <c r="Y514" s="2">
        <v>37195</v>
      </c>
      <c r="Z514" s="2">
        <v>37225</v>
      </c>
      <c r="AA514" s="2">
        <v>37256</v>
      </c>
      <c r="AB514" s="2">
        <v>37287</v>
      </c>
      <c r="AC514" s="2">
        <v>37315</v>
      </c>
      <c r="AD514" s="2">
        <v>37344</v>
      </c>
      <c r="AE514" s="2">
        <v>37376</v>
      </c>
      <c r="AF514" s="2">
        <v>37407</v>
      </c>
      <c r="AG514" s="2">
        <v>37435</v>
      </c>
      <c r="AH514" s="2">
        <v>37468</v>
      </c>
      <c r="AI514" s="2">
        <v>37498</v>
      </c>
      <c r="AJ514" s="2">
        <v>37529</v>
      </c>
      <c r="AK514" s="2">
        <v>37560</v>
      </c>
      <c r="AL514" s="2">
        <v>37589</v>
      </c>
      <c r="AM514" s="2">
        <v>37621</v>
      </c>
      <c r="AN514" s="2">
        <v>37652</v>
      </c>
      <c r="AO514" s="2">
        <v>37680</v>
      </c>
      <c r="AP514" s="2">
        <v>37711</v>
      </c>
      <c r="AQ514" s="2">
        <v>37741</v>
      </c>
      <c r="AR514" s="2">
        <v>37771</v>
      </c>
      <c r="AS514" s="2">
        <v>37802</v>
      </c>
      <c r="AT514" s="2">
        <v>37833</v>
      </c>
      <c r="AU514" s="2">
        <v>37862</v>
      </c>
      <c r="AV514" s="2">
        <v>37894</v>
      </c>
      <c r="AW514" s="2">
        <v>37925</v>
      </c>
      <c r="AX514" s="2">
        <v>37953</v>
      </c>
      <c r="AY514" s="2">
        <v>37986</v>
      </c>
      <c r="AZ514" s="2">
        <v>38016</v>
      </c>
      <c r="BA514" s="2">
        <v>38044</v>
      </c>
      <c r="BB514" s="2">
        <v>38077</v>
      </c>
      <c r="BC514" s="2">
        <v>38107</v>
      </c>
      <c r="BD514" s="2">
        <v>38138</v>
      </c>
      <c r="BE514" s="2">
        <v>38168</v>
      </c>
      <c r="BF514" s="2">
        <v>38198</v>
      </c>
      <c r="BG514" s="2">
        <v>38230</v>
      </c>
      <c r="BH514" s="2">
        <v>38260</v>
      </c>
      <c r="BI514" s="2">
        <v>38289</v>
      </c>
      <c r="BJ514" s="2">
        <v>38321</v>
      </c>
      <c r="BK514" s="2">
        <v>38352</v>
      </c>
      <c r="BL514" s="2">
        <v>38383</v>
      </c>
      <c r="BM514" s="2">
        <v>38411</v>
      </c>
      <c r="BN514" s="2">
        <v>38442</v>
      </c>
      <c r="BO514" s="2">
        <v>38471</v>
      </c>
      <c r="BP514" s="2">
        <v>38503</v>
      </c>
      <c r="BQ514" s="2">
        <v>38533</v>
      </c>
      <c r="BR514" s="2">
        <v>38562</v>
      </c>
      <c r="BS514" s="2">
        <v>38595</v>
      </c>
      <c r="BT514" s="2">
        <v>38625</v>
      </c>
      <c r="BU514" s="2">
        <v>38656</v>
      </c>
      <c r="BV514" s="2">
        <v>38686</v>
      </c>
      <c r="BW514" s="2">
        <v>38716</v>
      </c>
      <c r="BX514" s="2">
        <v>38748</v>
      </c>
      <c r="BY514" s="2">
        <v>38776</v>
      </c>
      <c r="BZ514" s="2">
        <v>38807</v>
      </c>
      <c r="CA514" s="2">
        <v>38835</v>
      </c>
      <c r="CB514" s="2">
        <v>38868</v>
      </c>
      <c r="CC514" s="2">
        <v>38898</v>
      </c>
      <c r="CD514" s="2">
        <v>38929</v>
      </c>
      <c r="CE514" s="2">
        <v>38960</v>
      </c>
      <c r="CF514" s="2">
        <v>38989</v>
      </c>
      <c r="CG514" s="2">
        <v>39021</v>
      </c>
      <c r="CH514" s="2">
        <v>39051</v>
      </c>
      <c r="CI514" s="2">
        <v>39080</v>
      </c>
      <c r="CJ514" s="2">
        <v>39113</v>
      </c>
      <c r="CK514" s="2">
        <v>39141</v>
      </c>
      <c r="CL514" s="2">
        <v>39171</v>
      </c>
      <c r="CM514" s="2">
        <v>39202</v>
      </c>
      <c r="CN514" s="2">
        <v>39233</v>
      </c>
      <c r="CO514" s="2">
        <v>39262</v>
      </c>
      <c r="CP514" s="2">
        <v>39294</v>
      </c>
      <c r="CQ514" s="2">
        <v>39325</v>
      </c>
      <c r="CR514" s="2">
        <v>39353</v>
      </c>
      <c r="CS514" s="2">
        <v>39386</v>
      </c>
      <c r="CT514" s="2">
        <v>39416</v>
      </c>
      <c r="CU514" s="2">
        <v>39447</v>
      </c>
      <c r="CV514" s="2">
        <v>39478</v>
      </c>
      <c r="CW514" s="2">
        <v>39507</v>
      </c>
      <c r="CX514" s="2">
        <v>39538</v>
      </c>
      <c r="CY514" s="2">
        <v>39568</v>
      </c>
      <c r="CZ514" s="2">
        <v>39598</v>
      </c>
      <c r="DA514" s="2">
        <v>39629</v>
      </c>
      <c r="DB514" s="2">
        <v>39660</v>
      </c>
      <c r="DC514" s="2">
        <v>39689</v>
      </c>
      <c r="DD514" s="2">
        <v>39721</v>
      </c>
      <c r="DE514" s="2">
        <v>39752</v>
      </c>
      <c r="DF514" s="2">
        <v>39780</v>
      </c>
      <c r="DG514" s="2">
        <v>39813</v>
      </c>
      <c r="DH514" s="2">
        <v>39843</v>
      </c>
      <c r="DI514" s="2">
        <v>39871</v>
      </c>
      <c r="DJ514" s="2">
        <v>39903</v>
      </c>
      <c r="DK514" s="2">
        <v>39933</v>
      </c>
      <c r="DL514" s="2">
        <v>39962</v>
      </c>
      <c r="DM514" s="2">
        <v>39994</v>
      </c>
      <c r="DN514" s="2">
        <v>40025</v>
      </c>
      <c r="DO514" s="2">
        <v>40056</v>
      </c>
      <c r="DP514" s="2">
        <v>40086</v>
      </c>
      <c r="DQ514" s="2">
        <v>40116</v>
      </c>
      <c r="DR514" s="2">
        <v>40147</v>
      </c>
      <c r="DS514" s="2">
        <v>40178</v>
      </c>
      <c r="DT514" s="2">
        <v>40207</v>
      </c>
      <c r="DU514" s="2">
        <v>40235</v>
      </c>
      <c r="DV514" s="2">
        <v>40268</v>
      </c>
      <c r="DW514" s="2">
        <v>40298</v>
      </c>
      <c r="DX514" s="2">
        <v>40329</v>
      </c>
      <c r="DY514" s="2">
        <v>40359</v>
      </c>
      <c r="DZ514" s="2">
        <v>40389</v>
      </c>
      <c r="EA514" s="2">
        <v>40421</v>
      </c>
      <c r="EB514" s="2">
        <v>40451</v>
      </c>
      <c r="EC514" s="2">
        <v>40480</v>
      </c>
      <c r="ED514" s="2">
        <v>40512</v>
      </c>
      <c r="EE514" s="2">
        <v>40543</v>
      </c>
      <c r="EF514" s="2">
        <v>40574</v>
      </c>
      <c r="EG514" s="2">
        <v>40602</v>
      </c>
      <c r="EH514" s="2">
        <v>40633</v>
      </c>
      <c r="EI514" s="2">
        <v>40662</v>
      </c>
      <c r="EJ514" s="2">
        <v>40694</v>
      </c>
      <c r="EK514" s="2">
        <v>40724</v>
      </c>
      <c r="EL514" s="2">
        <v>40753</v>
      </c>
      <c r="EM514" s="2">
        <v>40786</v>
      </c>
      <c r="EN514" s="2">
        <v>40816</v>
      </c>
      <c r="EO514" s="2">
        <v>40847</v>
      </c>
      <c r="EP514" s="2">
        <v>40877</v>
      </c>
      <c r="EQ514" s="2">
        <v>40907</v>
      </c>
      <c r="ER514" s="2">
        <v>40939</v>
      </c>
      <c r="ES514" s="2">
        <v>40968</v>
      </c>
      <c r="ET514" s="2">
        <v>40998</v>
      </c>
      <c r="EU514" s="2">
        <v>41029</v>
      </c>
      <c r="EV514" s="2">
        <v>41060</v>
      </c>
      <c r="EW514" s="2">
        <v>41089</v>
      </c>
      <c r="EX514" s="2">
        <v>41121</v>
      </c>
      <c r="EY514" s="2">
        <v>41152</v>
      </c>
      <c r="EZ514" s="2">
        <v>41180</v>
      </c>
      <c r="FA514" s="2">
        <v>41213</v>
      </c>
      <c r="FB514" s="2">
        <v>41243</v>
      </c>
      <c r="FC514" s="2">
        <v>41274</v>
      </c>
      <c r="FD514" s="2">
        <v>41305</v>
      </c>
      <c r="FE514" s="2">
        <v>41333</v>
      </c>
      <c r="FF514" s="2">
        <v>41362</v>
      </c>
      <c r="FG514" s="2">
        <v>41394</v>
      </c>
      <c r="FH514" s="2">
        <v>41425</v>
      </c>
      <c r="FI514" s="2">
        <v>41453</v>
      </c>
      <c r="FJ514" s="2">
        <v>41486</v>
      </c>
      <c r="FK514" s="2">
        <v>41516</v>
      </c>
      <c r="FL514" s="2">
        <v>41547</v>
      </c>
      <c r="FM514" s="2">
        <v>41578</v>
      </c>
      <c r="FN514" s="2">
        <v>41607</v>
      </c>
      <c r="FO514" s="2">
        <v>41639</v>
      </c>
      <c r="FP514" s="2">
        <v>41670</v>
      </c>
      <c r="FQ514" s="2">
        <v>41698</v>
      </c>
      <c r="FR514" s="2">
        <v>41729</v>
      </c>
      <c r="FS514" s="2">
        <v>41759</v>
      </c>
      <c r="FT514" s="2">
        <v>41789</v>
      </c>
      <c r="FU514" s="2">
        <v>41820</v>
      </c>
      <c r="FV514" s="2">
        <v>41851</v>
      </c>
      <c r="FW514" s="2">
        <v>41880</v>
      </c>
      <c r="FX514" s="2">
        <v>41912</v>
      </c>
      <c r="FY514" s="2">
        <v>41943</v>
      </c>
      <c r="FZ514" s="2">
        <v>41971</v>
      </c>
      <c r="GA514" s="2">
        <v>42004</v>
      </c>
      <c r="GB514" s="2">
        <v>42034</v>
      </c>
      <c r="GC514" s="2">
        <v>42062</v>
      </c>
      <c r="GD514" s="2">
        <v>42094</v>
      </c>
      <c r="GE514" s="2">
        <v>42124</v>
      </c>
      <c r="GF514" s="2">
        <v>42153</v>
      </c>
      <c r="GG514" s="2">
        <v>42185</v>
      </c>
      <c r="GH514" s="2">
        <v>42216</v>
      </c>
      <c r="GI514" s="2">
        <v>42247</v>
      </c>
      <c r="GJ514" s="2">
        <v>42277</v>
      </c>
      <c r="GK514" s="2">
        <v>42307</v>
      </c>
      <c r="GL514" s="2">
        <v>42338</v>
      </c>
      <c r="GM514" s="2">
        <v>42369</v>
      </c>
      <c r="GN514" s="2">
        <v>42398</v>
      </c>
      <c r="GO514" s="2">
        <v>42429</v>
      </c>
      <c r="GP514" s="2">
        <v>42460</v>
      </c>
      <c r="GQ514" s="2">
        <v>42489</v>
      </c>
      <c r="GR514" s="2">
        <v>42521</v>
      </c>
      <c r="GS514" s="2">
        <v>42551</v>
      </c>
      <c r="GT514" s="2">
        <v>42580</v>
      </c>
      <c r="GU514" s="2">
        <v>42613</v>
      </c>
      <c r="GV514" s="2">
        <v>42643</v>
      </c>
      <c r="GW514" s="2">
        <v>42674</v>
      </c>
      <c r="GX514" s="2">
        <v>42704</v>
      </c>
      <c r="GY514" s="2">
        <v>42734</v>
      </c>
      <c r="GZ514" s="2">
        <v>42766</v>
      </c>
      <c r="HA514" s="2">
        <v>42794</v>
      </c>
      <c r="HB514" s="2">
        <v>42825</v>
      </c>
      <c r="HC514" s="2">
        <v>42853</v>
      </c>
      <c r="HD514" s="2">
        <v>42886</v>
      </c>
      <c r="HE514" s="2">
        <v>42916</v>
      </c>
      <c r="HF514" s="2">
        <v>42947</v>
      </c>
      <c r="HG514" s="2">
        <v>42978</v>
      </c>
      <c r="HH514" s="2">
        <v>43007</v>
      </c>
      <c r="HI514" s="2">
        <v>43039</v>
      </c>
      <c r="HJ514" s="2">
        <v>43069</v>
      </c>
      <c r="HK514" s="2">
        <v>43098</v>
      </c>
      <c r="HL514" s="2">
        <v>43131</v>
      </c>
      <c r="HM514" s="2">
        <v>43159</v>
      </c>
      <c r="HN514" s="2">
        <v>43189</v>
      </c>
      <c r="HO514" s="2">
        <v>43220</v>
      </c>
      <c r="HP514" s="2">
        <v>43251</v>
      </c>
      <c r="HQ514" s="2">
        <v>43280</v>
      </c>
      <c r="HR514" s="2">
        <v>43312</v>
      </c>
      <c r="HS514" s="2">
        <v>43343</v>
      </c>
      <c r="HT514" s="2">
        <v>43371</v>
      </c>
      <c r="HU514" s="2">
        <v>43404</v>
      </c>
      <c r="HV514" s="2">
        <v>43434</v>
      </c>
      <c r="HW514" s="2">
        <v>43465</v>
      </c>
      <c r="HX514" s="2">
        <v>43496</v>
      </c>
      <c r="HY514" s="2">
        <v>43524</v>
      </c>
      <c r="HZ514" s="2">
        <v>43553</v>
      </c>
      <c r="IA514" s="2">
        <v>43585</v>
      </c>
      <c r="IB514" s="2">
        <v>43616</v>
      </c>
      <c r="IC514" s="2">
        <v>43644</v>
      </c>
      <c r="ID514" s="2">
        <v>43677</v>
      </c>
      <c r="IE514" s="2">
        <v>43707</v>
      </c>
      <c r="IF514" s="2">
        <v>43738</v>
      </c>
      <c r="IG514" s="2">
        <v>43769</v>
      </c>
      <c r="IH514" s="2">
        <v>43798</v>
      </c>
      <c r="II514" s="2">
        <v>43830</v>
      </c>
      <c r="IJ514" s="2">
        <v>43861</v>
      </c>
      <c r="IK514" s="2">
        <v>43889</v>
      </c>
      <c r="IL514" s="2">
        <v>43921</v>
      </c>
      <c r="IM514" s="2">
        <v>43951</v>
      </c>
      <c r="IN514" s="2">
        <v>43980</v>
      </c>
      <c r="IO514" s="2">
        <v>44012</v>
      </c>
      <c r="IP514" s="2">
        <v>44043</v>
      </c>
      <c r="IQ514" s="2">
        <v>44074</v>
      </c>
      <c r="IR514" s="2">
        <v>44104</v>
      </c>
      <c r="IS514" s="2">
        <v>44134</v>
      </c>
      <c r="IT514" s="2">
        <v>44165</v>
      </c>
      <c r="IU514" s="2">
        <v>44196</v>
      </c>
      <c r="IV514" s="2">
        <v>44225</v>
      </c>
      <c r="IW514" s="2">
        <v>44253</v>
      </c>
      <c r="IX514" s="2">
        <v>44286</v>
      </c>
      <c r="IY514" s="2">
        <v>44316</v>
      </c>
      <c r="IZ514" s="2">
        <v>44347</v>
      </c>
      <c r="JA514" s="2">
        <v>44377</v>
      </c>
      <c r="JB514" s="2">
        <v>44407</v>
      </c>
      <c r="JC514" s="2">
        <v>44439</v>
      </c>
      <c r="JD514" s="2">
        <v>44469</v>
      </c>
      <c r="JE514" s="2">
        <v>44498</v>
      </c>
      <c r="JF514" s="2">
        <v>44530</v>
      </c>
      <c r="JG514" s="2">
        <v>44561</v>
      </c>
      <c r="JH514" s="2">
        <v>44592</v>
      </c>
      <c r="JI514" s="2">
        <v>44620</v>
      </c>
      <c r="JJ514" s="2">
        <v>44651</v>
      </c>
      <c r="JK514" s="2">
        <v>44680</v>
      </c>
      <c r="JL514" s="2">
        <v>44712</v>
      </c>
      <c r="JM514" s="2">
        <v>44742</v>
      </c>
      <c r="JN514" s="2">
        <v>44771</v>
      </c>
      <c r="JO514" s="2">
        <v>44804</v>
      </c>
      <c r="JP514" s="2">
        <v>44834</v>
      </c>
      <c r="JQ514" s="2">
        <v>44865</v>
      </c>
    </row>
    <row r="515" spans="1:277" x14ac:dyDescent="0.25">
      <c r="A515" s="4"/>
      <c r="D515" s="3">
        <v>185184000</v>
      </c>
      <c r="E515">
        <v>135906900</v>
      </c>
      <c r="F515">
        <v>187231800</v>
      </c>
      <c r="G515">
        <v>190266000</v>
      </c>
      <c r="H515">
        <v>130180800</v>
      </c>
      <c r="I515">
        <v>144449400</v>
      </c>
      <c r="J515">
        <v>153105900</v>
      </c>
      <c r="K515">
        <v>136919700</v>
      </c>
      <c r="L515">
        <v>194706000</v>
      </c>
      <c r="M515">
        <v>227039500</v>
      </c>
      <c r="N515">
        <v>199201900</v>
      </c>
      <c r="O515">
        <v>165073200</v>
      </c>
      <c r="P515">
        <v>205242300</v>
      </c>
      <c r="Q515">
        <v>271125600</v>
      </c>
      <c r="R515">
        <v>274753800</v>
      </c>
      <c r="S515">
        <v>222081400</v>
      </c>
      <c r="T515">
        <v>170255800</v>
      </c>
      <c r="U515">
        <v>198258600</v>
      </c>
      <c r="V515">
        <v>132171400</v>
      </c>
      <c r="W515">
        <v>105553900</v>
      </c>
      <c r="X515">
        <v>101049900</v>
      </c>
      <c r="Y515">
        <v>162147300</v>
      </c>
      <c r="Z515">
        <v>219851400</v>
      </c>
      <c r="AA515">
        <v>124902200</v>
      </c>
      <c r="AB515">
        <v>146027400</v>
      </c>
      <c r="AC515">
        <v>132241500</v>
      </c>
      <c r="AD515">
        <v>126281000</v>
      </c>
      <c r="AE515">
        <v>97943000</v>
      </c>
      <c r="AF515">
        <v>107299000</v>
      </c>
      <c r="AG515">
        <v>122464800</v>
      </c>
      <c r="AH515">
        <v>270245200</v>
      </c>
      <c r="AI515">
        <v>384719900</v>
      </c>
      <c r="AJ515">
        <v>102876700</v>
      </c>
      <c r="AK515">
        <v>124340700</v>
      </c>
      <c r="AL515">
        <v>189415500</v>
      </c>
      <c r="AM515">
        <v>118928600</v>
      </c>
      <c r="AN515">
        <v>131210600</v>
      </c>
      <c r="AO515">
        <v>130506300</v>
      </c>
      <c r="AP515">
        <v>171038200</v>
      </c>
      <c r="AQ515">
        <v>127077400</v>
      </c>
      <c r="AR515">
        <v>148225300</v>
      </c>
      <c r="AS515">
        <v>152201500</v>
      </c>
      <c r="AT515">
        <v>153978600</v>
      </c>
      <c r="AU515">
        <v>90042100</v>
      </c>
      <c r="AV515">
        <v>169541500</v>
      </c>
      <c r="AW515">
        <v>198801400</v>
      </c>
      <c r="AX515">
        <v>134126100</v>
      </c>
      <c r="AY515">
        <v>147357400</v>
      </c>
      <c r="AZ515">
        <v>197708200</v>
      </c>
      <c r="BA515">
        <v>120974400</v>
      </c>
      <c r="BB515">
        <v>148842300</v>
      </c>
      <c r="BC515">
        <v>142237100</v>
      </c>
      <c r="BD515">
        <v>122945300</v>
      </c>
      <c r="BE515">
        <v>126052400</v>
      </c>
      <c r="BF515">
        <v>139032500</v>
      </c>
      <c r="BG515">
        <v>187276400</v>
      </c>
      <c r="BH515">
        <v>129828600</v>
      </c>
      <c r="BI515">
        <v>173998400</v>
      </c>
      <c r="BJ515">
        <v>113693000</v>
      </c>
      <c r="BK515">
        <v>138177800</v>
      </c>
      <c r="BL515">
        <v>148305300</v>
      </c>
      <c r="BM515">
        <v>85584000</v>
      </c>
      <c r="BN515">
        <v>90885900</v>
      </c>
      <c r="BO515">
        <v>156270800</v>
      </c>
      <c r="BP515">
        <v>210147600</v>
      </c>
      <c r="BQ515">
        <v>141971500</v>
      </c>
      <c r="BR515">
        <v>129913200</v>
      </c>
      <c r="BS515">
        <v>145731800</v>
      </c>
      <c r="BT515">
        <v>207218300</v>
      </c>
      <c r="BU515">
        <v>158418600</v>
      </c>
      <c r="BV515">
        <v>110875900</v>
      </c>
      <c r="BW515">
        <v>110520400</v>
      </c>
      <c r="BX515">
        <v>202366000</v>
      </c>
      <c r="BY515">
        <v>109288100</v>
      </c>
      <c r="BZ515">
        <v>169046100</v>
      </c>
      <c r="CA515">
        <v>128720400</v>
      </c>
      <c r="CB515">
        <v>125731600</v>
      </c>
      <c r="CC515">
        <v>180135600</v>
      </c>
      <c r="CD515">
        <v>172951100</v>
      </c>
      <c r="CE515">
        <v>165815000</v>
      </c>
      <c r="CF515">
        <v>128670700</v>
      </c>
      <c r="CG515">
        <v>163767800</v>
      </c>
      <c r="CH515">
        <v>150225800</v>
      </c>
      <c r="CI515">
        <v>150713600</v>
      </c>
      <c r="CJ515">
        <v>208616200</v>
      </c>
      <c r="CK515">
        <v>145095100</v>
      </c>
      <c r="CL515">
        <v>142605900</v>
      </c>
      <c r="CM515">
        <v>126286100</v>
      </c>
      <c r="CN515">
        <v>111364600</v>
      </c>
      <c r="CO515">
        <v>121064700</v>
      </c>
      <c r="CP515">
        <v>117756100</v>
      </c>
      <c r="CQ515">
        <v>127391200</v>
      </c>
      <c r="CR515">
        <v>102946200</v>
      </c>
      <c r="CS515">
        <v>112656600</v>
      </c>
      <c r="CT515">
        <v>110831500</v>
      </c>
      <c r="CU515">
        <v>67316900</v>
      </c>
      <c r="CV515">
        <v>120986200</v>
      </c>
      <c r="CW515">
        <v>99039500</v>
      </c>
      <c r="CX515">
        <v>96612200</v>
      </c>
      <c r="CY515">
        <v>92044500</v>
      </c>
      <c r="CZ515">
        <v>75877400</v>
      </c>
      <c r="DA515">
        <v>87819100</v>
      </c>
      <c r="DB515">
        <v>95640600</v>
      </c>
      <c r="DC515">
        <v>60806000</v>
      </c>
      <c r="DD515">
        <v>97946200</v>
      </c>
      <c r="DE515">
        <v>98126800</v>
      </c>
      <c r="DF515">
        <v>78551300</v>
      </c>
      <c r="DG515">
        <v>72610900</v>
      </c>
      <c r="DH515">
        <v>76970100</v>
      </c>
      <c r="DI515">
        <v>78491900</v>
      </c>
      <c r="DJ515">
        <v>101876300</v>
      </c>
      <c r="DK515">
        <v>96101900</v>
      </c>
      <c r="DL515">
        <v>69564300</v>
      </c>
      <c r="DM515">
        <v>69222800</v>
      </c>
      <c r="DN515">
        <v>77515000</v>
      </c>
      <c r="DO515">
        <v>62817700</v>
      </c>
      <c r="DP515">
        <v>86667500</v>
      </c>
      <c r="DQ515">
        <v>84475400</v>
      </c>
      <c r="DR515">
        <v>65674400</v>
      </c>
      <c r="DS515">
        <v>73521700</v>
      </c>
      <c r="DT515">
        <v>71989700</v>
      </c>
      <c r="DU515">
        <v>67014400</v>
      </c>
      <c r="DV515">
        <v>70892200</v>
      </c>
      <c r="DW515">
        <v>67447000</v>
      </c>
      <c r="DX515">
        <v>95612200</v>
      </c>
      <c r="DY515">
        <v>103564400</v>
      </c>
      <c r="DZ515">
        <v>79835800</v>
      </c>
      <c r="EA515">
        <v>82760900</v>
      </c>
      <c r="EB515">
        <v>73418592</v>
      </c>
      <c r="EC515">
        <v>45606656</v>
      </c>
      <c r="ED515">
        <v>61218054</v>
      </c>
      <c r="EE515">
        <v>57846976</v>
      </c>
      <c r="EF515">
        <v>71309325</v>
      </c>
      <c r="EG515">
        <v>66173108</v>
      </c>
      <c r="EH515">
        <v>69868913</v>
      </c>
      <c r="EI515">
        <v>62816964</v>
      </c>
      <c r="EJ515">
        <v>49841227</v>
      </c>
      <c r="EK515">
        <v>72188946</v>
      </c>
      <c r="EL515">
        <v>67844898</v>
      </c>
      <c r="EM515">
        <v>114134979</v>
      </c>
      <c r="EN515">
        <v>87216940</v>
      </c>
      <c r="EO515">
        <v>77655619</v>
      </c>
      <c r="EP515">
        <v>80994390</v>
      </c>
      <c r="EQ515">
        <v>65558284</v>
      </c>
      <c r="ER515">
        <v>70821930</v>
      </c>
      <c r="ES515">
        <v>53767376</v>
      </c>
      <c r="ET515">
        <v>70420826</v>
      </c>
      <c r="EU515">
        <v>48205170</v>
      </c>
      <c r="EV515">
        <v>46075308</v>
      </c>
      <c r="EW515">
        <v>54865029</v>
      </c>
      <c r="EX515">
        <v>48072951</v>
      </c>
      <c r="EY515">
        <v>46378596</v>
      </c>
      <c r="EZ515">
        <v>46682908</v>
      </c>
      <c r="FA515">
        <v>52869841</v>
      </c>
      <c r="FB515">
        <v>55158655</v>
      </c>
      <c r="FC515">
        <v>50619204</v>
      </c>
      <c r="FD515">
        <v>70477349</v>
      </c>
      <c r="FE515">
        <v>50975510</v>
      </c>
      <c r="FF515">
        <v>50082243</v>
      </c>
      <c r="FG515">
        <v>67591451</v>
      </c>
      <c r="FH515">
        <v>58393532</v>
      </c>
      <c r="FI515">
        <v>54511947</v>
      </c>
      <c r="FJ515">
        <v>46605662</v>
      </c>
      <c r="FK515">
        <v>49002384</v>
      </c>
      <c r="FL515">
        <v>51756177</v>
      </c>
      <c r="FM515">
        <v>78495500</v>
      </c>
      <c r="FN515">
        <v>57760544</v>
      </c>
      <c r="FO515">
        <v>54977608</v>
      </c>
      <c r="FP515">
        <v>62847281</v>
      </c>
      <c r="FQ515">
        <v>54492153</v>
      </c>
      <c r="FR515">
        <v>57846515</v>
      </c>
      <c r="FS515">
        <v>51825680</v>
      </c>
      <c r="FT515">
        <v>53192801</v>
      </c>
      <c r="FU515">
        <v>40652171</v>
      </c>
      <c r="FV515">
        <v>36832822</v>
      </c>
      <c r="FW515">
        <v>34692594</v>
      </c>
      <c r="FX515">
        <v>35594620</v>
      </c>
      <c r="FY515">
        <v>50762575</v>
      </c>
      <c r="FZ515">
        <v>30903678</v>
      </c>
      <c r="GA515">
        <v>43823200</v>
      </c>
      <c r="GB515">
        <v>35201859</v>
      </c>
      <c r="GC515">
        <v>29095800</v>
      </c>
      <c r="GD515">
        <v>40398575</v>
      </c>
      <c r="GE515">
        <v>45994618</v>
      </c>
      <c r="GF515">
        <v>39197081</v>
      </c>
      <c r="GG515">
        <v>56330576</v>
      </c>
      <c r="GH515">
        <v>47252196</v>
      </c>
      <c r="GI515">
        <v>70524313</v>
      </c>
      <c r="GJ515">
        <v>83123454</v>
      </c>
      <c r="GK515">
        <v>74606668</v>
      </c>
      <c r="GL515">
        <v>52689140</v>
      </c>
      <c r="GM515">
        <v>61320311</v>
      </c>
      <c r="GN515">
        <v>75723252</v>
      </c>
      <c r="GO515">
        <v>61909773</v>
      </c>
      <c r="GP515">
        <v>48010915</v>
      </c>
      <c r="GQ515">
        <v>55564524</v>
      </c>
      <c r="GR515">
        <v>53957403</v>
      </c>
      <c r="GS515">
        <v>50489468</v>
      </c>
      <c r="GT515">
        <v>35255469</v>
      </c>
      <c r="GU515">
        <v>55468167</v>
      </c>
      <c r="GV515">
        <v>83295110</v>
      </c>
      <c r="GW515">
        <v>69059842</v>
      </c>
      <c r="GX515">
        <v>55650906</v>
      </c>
      <c r="GY515">
        <v>50725953</v>
      </c>
      <c r="GZ515">
        <v>47107438</v>
      </c>
      <c r="HA515">
        <v>39185964</v>
      </c>
      <c r="HB515">
        <v>39993983</v>
      </c>
      <c r="HC515">
        <v>34193830</v>
      </c>
      <c r="HD515">
        <v>39646810</v>
      </c>
      <c r="HE515">
        <v>37769676</v>
      </c>
      <c r="HF515">
        <v>39894952</v>
      </c>
      <c r="HG515">
        <v>36549833</v>
      </c>
      <c r="HH515">
        <v>28598454</v>
      </c>
      <c r="HI515">
        <v>34638896</v>
      </c>
      <c r="HJ515">
        <v>28703235</v>
      </c>
      <c r="HK515">
        <v>29641512</v>
      </c>
      <c r="HL515">
        <v>38415614</v>
      </c>
      <c r="HM515">
        <v>46637076</v>
      </c>
      <c r="HN515">
        <v>39714602</v>
      </c>
      <c r="HO515">
        <v>38399263</v>
      </c>
      <c r="HP515">
        <v>33973666</v>
      </c>
      <c r="HQ515">
        <v>41683362</v>
      </c>
      <c r="HR515">
        <v>34476706</v>
      </c>
      <c r="HS515">
        <v>25532477</v>
      </c>
      <c r="HT515">
        <v>30032755</v>
      </c>
      <c r="HU515">
        <v>40149354</v>
      </c>
      <c r="HV515">
        <v>30105272</v>
      </c>
      <c r="HW515">
        <v>37276276</v>
      </c>
      <c r="HX515">
        <v>38363916</v>
      </c>
      <c r="HY515">
        <v>22559885</v>
      </c>
      <c r="HZ515">
        <v>22720898</v>
      </c>
      <c r="IA515">
        <v>21011750</v>
      </c>
      <c r="IB515">
        <v>29737922</v>
      </c>
      <c r="IC515">
        <v>28642145</v>
      </c>
      <c r="ID515">
        <v>29003112</v>
      </c>
      <c r="IE515">
        <v>29858491</v>
      </c>
      <c r="IF515">
        <v>29810454</v>
      </c>
      <c r="IG515">
        <v>29253017</v>
      </c>
      <c r="IH515">
        <v>19417763</v>
      </c>
      <c r="II515">
        <v>28874143</v>
      </c>
      <c r="IJ515">
        <v>31704334</v>
      </c>
      <c r="IK515">
        <v>26801087</v>
      </c>
      <c r="IL515">
        <v>51353517</v>
      </c>
      <c r="IM515">
        <v>31132509</v>
      </c>
      <c r="IN515">
        <v>21547395</v>
      </c>
      <c r="IO515">
        <v>52377365</v>
      </c>
      <c r="IP515">
        <v>29999101</v>
      </c>
      <c r="IQ515">
        <v>20182296</v>
      </c>
      <c r="IR515">
        <v>38033580</v>
      </c>
      <c r="IS515">
        <v>26451938</v>
      </c>
      <c r="IT515">
        <v>19856949</v>
      </c>
      <c r="IU515">
        <v>27442923</v>
      </c>
      <c r="IV515">
        <v>24818114</v>
      </c>
      <c r="IW515">
        <v>21551762</v>
      </c>
      <c r="IX515">
        <v>36523253</v>
      </c>
      <c r="IY515">
        <v>21432869</v>
      </c>
      <c r="IZ515">
        <v>21915513</v>
      </c>
      <c r="JA515">
        <v>31158320</v>
      </c>
      <c r="JB515">
        <v>19732818</v>
      </c>
      <c r="JC515">
        <v>21614327</v>
      </c>
      <c r="JD515">
        <v>26446160</v>
      </c>
      <c r="JE515">
        <v>23374882</v>
      </c>
      <c r="JF515">
        <v>23805015</v>
      </c>
      <c r="JG515">
        <v>23770163</v>
      </c>
      <c r="JH515">
        <v>29892994</v>
      </c>
      <c r="JI515">
        <v>23929742</v>
      </c>
      <c r="JJ515">
        <v>35199309</v>
      </c>
      <c r="JK515">
        <v>30488339</v>
      </c>
      <c r="JL515">
        <v>30612390</v>
      </c>
      <c r="JM515">
        <v>32821919</v>
      </c>
      <c r="JN515">
        <v>23250950</v>
      </c>
      <c r="JO515">
        <v>25329331</v>
      </c>
      <c r="JP515">
        <v>34208119</v>
      </c>
      <c r="JQ515">
        <v>36593230</v>
      </c>
    </row>
    <row r="516" spans="1:277" x14ac:dyDescent="0.25">
      <c r="A516" s="1" t="s">
        <v>259</v>
      </c>
      <c r="B516" t="s">
        <v>1157</v>
      </c>
      <c r="C516" t="s">
        <v>1190</v>
      </c>
      <c r="D516" s="2">
        <f>_xll.BDH(A516, "volume", B516, C516, "Direction", "H", "Period", "M","cols=36;rows=2")</f>
        <v>36556</v>
      </c>
      <c r="E516" s="2">
        <v>36585</v>
      </c>
      <c r="F516" s="2">
        <v>36616</v>
      </c>
      <c r="G516" s="2">
        <v>36644</v>
      </c>
      <c r="H516" s="2">
        <v>36677</v>
      </c>
      <c r="I516" s="2">
        <v>36707</v>
      </c>
      <c r="J516" s="2">
        <v>36738</v>
      </c>
      <c r="K516" s="2">
        <v>36769</v>
      </c>
      <c r="L516" s="2">
        <v>36798</v>
      </c>
      <c r="M516" s="2">
        <v>36830</v>
      </c>
      <c r="N516" s="2">
        <v>36860</v>
      </c>
      <c r="O516" s="2">
        <v>36889</v>
      </c>
      <c r="P516" s="2">
        <v>36922</v>
      </c>
      <c r="Q516" s="2">
        <v>36950</v>
      </c>
      <c r="R516" s="2">
        <v>36980</v>
      </c>
      <c r="S516" s="2">
        <v>37011</v>
      </c>
      <c r="T516" s="2">
        <v>37042</v>
      </c>
      <c r="U516" s="2">
        <v>37071</v>
      </c>
      <c r="V516" s="2">
        <v>37103</v>
      </c>
      <c r="W516" s="2">
        <v>37134</v>
      </c>
      <c r="X516" s="2">
        <v>37162</v>
      </c>
      <c r="Y516" s="2">
        <v>37195</v>
      </c>
      <c r="Z516" s="2">
        <v>37225</v>
      </c>
      <c r="AA516" s="2">
        <v>37256</v>
      </c>
      <c r="AB516" s="2">
        <v>37287</v>
      </c>
      <c r="AC516" s="2">
        <v>37315</v>
      </c>
      <c r="AD516" s="2">
        <v>37344</v>
      </c>
      <c r="AE516" s="2">
        <v>37376</v>
      </c>
      <c r="AF516" s="2">
        <v>37407</v>
      </c>
      <c r="AG516" s="2">
        <v>37435</v>
      </c>
      <c r="AH516" s="2">
        <v>37468</v>
      </c>
      <c r="AI516" s="2">
        <v>37498</v>
      </c>
      <c r="AJ516" s="2">
        <v>37529</v>
      </c>
      <c r="AK516" s="2">
        <v>37560</v>
      </c>
      <c r="AL516" s="2">
        <v>37589</v>
      </c>
      <c r="AM516" s="2">
        <v>37621</v>
      </c>
    </row>
    <row r="517" spans="1:277" x14ac:dyDescent="0.25">
      <c r="A517" s="4"/>
      <c r="D517" s="3">
        <v>24229700</v>
      </c>
      <c r="E517">
        <v>34994900</v>
      </c>
      <c r="F517">
        <v>29166100</v>
      </c>
      <c r="G517">
        <v>29466800</v>
      </c>
      <c r="H517">
        <v>34190300</v>
      </c>
      <c r="I517">
        <v>25267600</v>
      </c>
      <c r="J517">
        <v>15848500</v>
      </c>
      <c r="K517">
        <v>20933500</v>
      </c>
      <c r="L517">
        <v>22389700</v>
      </c>
      <c r="M517">
        <v>31334000</v>
      </c>
      <c r="N517">
        <v>22389700</v>
      </c>
      <c r="O517">
        <v>27995700</v>
      </c>
      <c r="P517">
        <v>25372500</v>
      </c>
      <c r="Q517">
        <v>27916600</v>
      </c>
      <c r="R517">
        <v>36592200</v>
      </c>
      <c r="S517">
        <v>29273000</v>
      </c>
      <c r="T517">
        <v>45519600</v>
      </c>
      <c r="U517">
        <v>43446700</v>
      </c>
      <c r="V517">
        <v>32120300</v>
      </c>
      <c r="W517">
        <v>36961300</v>
      </c>
      <c r="X517">
        <v>39359800</v>
      </c>
      <c r="Y517">
        <v>43822900</v>
      </c>
      <c r="Z517">
        <v>32013800</v>
      </c>
      <c r="AA517">
        <v>36115000</v>
      </c>
      <c r="AB517">
        <v>42871300</v>
      </c>
      <c r="AC517">
        <v>63453400</v>
      </c>
      <c r="AD517">
        <v>49200500</v>
      </c>
      <c r="AE517">
        <v>62512700</v>
      </c>
      <c r="AF517">
        <v>62083500</v>
      </c>
      <c r="AG517">
        <v>65847800</v>
      </c>
      <c r="AH517">
        <v>150547200</v>
      </c>
      <c r="AI517">
        <v>53336300</v>
      </c>
      <c r="AJ517">
        <v>69250600</v>
      </c>
      <c r="AK517">
        <v>49731300</v>
      </c>
      <c r="AL517">
        <v>36392800</v>
      </c>
      <c r="AM517">
        <v>58165900</v>
      </c>
    </row>
    <row r="518" spans="1:277" x14ac:dyDescent="0.25">
      <c r="A518" s="1" t="s">
        <v>260</v>
      </c>
      <c r="B518" t="s">
        <v>1157</v>
      </c>
      <c r="C518" t="s">
        <v>1199</v>
      </c>
      <c r="D518" s="2">
        <f>_xll.BDH(A518, "volume", B518, C518, "Direction", "H", "Period", "M","cols=274;rows=2")</f>
        <v>36556</v>
      </c>
      <c r="E518" s="2">
        <v>36585</v>
      </c>
      <c r="F518" s="2">
        <v>36616</v>
      </c>
      <c r="G518" s="2">
        <v>36644</v>
      </c>
      <c r="H518" s="2">
        <v>36677</v>
      </c>
      <c r="I518" s="2">
        <v>36707</v>
      </c>
      <c r="J518" s="2">
        <v>36738</v>
      </c>
      <c r="K518" s="2">
        <v>36769</v>
      </c>
      <c r="L518" s="2">
        <v>36798</v>
      </c>
      <c r="M518" s="2">
        <v>36830</v>
      </c>
      <c r="N518" s="2">
        <v>36860</v>
      </c>
      <c r="O518" s="2">
        <v>36889</v>
      </c>
      <c r="P518" s="2">
        <v>36922</v>
      </c>
      <c r="Q518" s="2">
        <v>36950</v>
      </c>
      <c r="R518" s="2">
        <v>36980</v>
      </c>
      <c r="S518" s="2">
        <v>37011</v>
      </c>
      <c r="T518" s="2">
        <v>37042</v>
      </c>
      <c r="U518" s="2">
        <v>37071</v>
      </c>
      <c r="V518" s="2">
        <v>37103</v>
      </c>
      <c r="W518" s="2">
        <v>37134</v>
      </c>
      <c r="X518" s="2">
        <v>37162</v>
      </c>
      <c r="Y518" s="2">
        <v>37195</v>
      </c>
      <c r="Z518" s="2">
        <v>37225</v>
      </c>
      <c r="AA518" s="2">
        <v>37256</v>
      </c>
      <c r="AB518" s="2">
        <v>37287</v>
      </c>
      <c r="AC518" s="2">
        <v>37315</v>
      </c>
      <c r="AD518" s="2">
        <v>37344</v>
      </c>
      <c r="AE518" s="2">
        <v>37376</v>
      </c>
      <c r="AF518" s="2">
        <v>37407</v>
      </c>
      <c r="AG518" s="2">
        <v>37435</v>
      </c>
      <c r="AH518" s="2">
        <v>37468</v>
      </c>
      <c r="AI518" s="2">
        <v>37498</v>
      </c>
      <c r="AJ518" s="2">
        <v>37529</v>
      </c>
      <c r="AK518" s="2">
        <v>37560</v>
      </c>
      <c r="AL518" s="2">
        <v>37589</v>
      </c>
      <c r="AM518" s="2">
        <v>37621</v>
      </c>
      <c r="AN518" s="2">
        <v>37652</v>
      </c>
      <c r="AO518" s="2">
        <v>37680</v>
      </c>
      <c r="AP518" s="2">
        <v>37711</v>
      </c>
      <c r="AQ518" s="2">
        <v>37741</v>
      </c>
      <c r="AR518" s="2">
        <v>37771</v>
      </c>
      <c r="AS518" s="2">
        <v>37802</v>
      </c>
      <c r="AT518" s="2">
        <v>37833</v>
      </c>
      <c r="AU518" s="2">
        <v>37862</v>
      </c>
      <c r="AV518" s="2">
        <v>37894</v>
      </c>
      <c r="AW518" s="2">
        <v>37925</v>
      </c>
      <c r="AX518" s="2">
        <v>37953</v>
      </c>
      <c r="AY518" s="2">
        <v>37986</v>
      </c>
      <c r="AZ518" s="2">
        <v>38016</v>
      </c>
      <c r="BA518" s="2">
        <v>38044</v>
      </c>
      <c r="BB518" s="2">
        <v>38077</v>
      </c>
      <c r="BC518" s="2">
        <v>38107</v>
      </c>
      <c r="BD518" s="2">
        <v>38138</v>
      </c>
      <c r="BE518" s="2">
        <v>38168</v>
      </c>
      <c r="BF518" s="2">
        <v>38198</v>
      </c>
      <c r="BG518" s="2">
        <v>38230</v>
      </c>
      <c r="BH518" s="2">
        <v>38260</v>
      </c>
      <c r="BI518" s="2">
        <v>38289</v>
      </c>
      <c r="BJ518" s="2">
        <v>38321</v>
      </c>
      <c r="BK518" s="2">
        <v>38352</v>
      </c>
      <c r="BL518" s="2">
        <v>38383</v>
      </c>
      <c r="BM518" s="2">
        <v>38411</v>
      </c>
      <c r="BN518" s="2">
        <v>38442</v>
      </c>
      <c r="BO518" s="2">
        <v>38471</v>
      </c>
      <c r="BP518" s="2">
        <v>38503</v>
      </c>
      <c r="BQ518" s="2">
        <v>38533</v>
      </c>
      <c r="BR518" s="2">
        <v>38562</v>
      </c>
      <c r="BS518" s="2">
        <v>38595</v>
      </c>
      <c r="BT518" s="2">
        <v>38625</v>
      </c>
      <c r="BU518" s="2">
        <v>38656</v>
      </c>
      <c r="BV518" s="2">
        <v>38686</v>
      </c>
      <c r="BW518" s="2">
        <v>38716</v>
      </c>
      <c r="BX518" s="2">
        <v>38748</v>
      </c>
      <c r="BY518" s="2">
        <v>38776</v>
      </c>
      <c r="BZ518" s="2">
        <v>38807</v>
      </c>
      <c r="CA518" s="2">
        <v>38835</v>
      </c>
      <c r="CB518" s="2">
        <v>38868</v>
      </c>
      <c r="CC518" s="2">
        <v>38898</v>
      </c>
      <c r="CD518" s="2">
        <v>38929</v>
      </c>
      <c r="CE518" s="2">
        <v>38960</v>
      </c>
      <c r="CF518" s="2">
        <v>38989</v>
      </c>
      <c r="CG518" s="2">
        <v>39021</v>
      </c>
      <c r="CH518" s="2">
        <v>39051</v>
      </c>
      <c r="CI518" s="2">
        <v>39080</v>
      </c>
      <c r="CJ518" s="2">
        <v>39113</v>
      </c>
      <c r="CK518" s="2">
        <v>39141</v>
      </c>
      <c r="CL518" s="2">
        <v>39171</v>
      </c>
      <c r="CM518" s="2">
        <v>39202</v>
      </c>
      <c r="CN518" s="2">
        <v>39233</v>
      </c>
      <c r="CO518" s="2">
        <v>39262</v>
      </c>
      <c r="CP518" s="2">
        <v>39294</v>
      </c>
      <c r="CQ518" s="2">
        <v>39325</v>
      </c>
      <c r="CR518" s="2">
        <v>39353</v>
      </c>
      <c r="CS518" s="2">
        <v>39386</v>
      </c>
      <c r="CT518" s="2">
        <v>39416</v>
      </c>
      <c r="CU518" s="2">
        <v>39447</v>
      </c>
      <c r="CV518" s="2">
        <v>39478</v>
      </c>
      <c r="CW518" s="2">
        <v>39507</v>
      </c>
      <c r="CX518" s="2">
        <v>39538</v>
      </c>
      <c r="CY518" s="2">
        <v>39568</v>
      </c>
      <c r="CZ518" s="2">
        <v>39598</v>
      </c>
      <c r="DA518" s="2">
        <v>39629</v>
      </c>
      <c r="DB518" s="2">
        <v>39660</v>
      </c>
      <c r="DC518" s="2">
        <v>39689</v>
      </c>
      <c r="DD518" s="2">
        <v>39721</v>
      </c>
      <c r="DE518" s="2">
        <v>39752</v>
      </c>
      <c r="DF518" s="2">
        <v>39780</v>
      </c>
      <c r="DG518" s="2">
        <v>39813</v>
      </c>
      <c r="DH518" s="2">
        <v>39843</v>
      </c>
      <c r="DI518" s="2">
        <v>39871</v>
      </c>
      <c r="DJ518" s="2">
        <v>39903</v>
      </c>
      <c r="DK518" s="2">
        <v>39933</v>
      </c>
      <c r="DL518" s="2">
        <v>39962</v>
      </c>
      <c r="DM518" s="2">
        <v>39994</v>
      </c>
      <c r="DN518" s="2">
        <v>40025</v>
      </c>
      <c r="DO518" s="2">
        <v>40056</v>
      </c>
      <c r="DP518" s="2">
        <v>40086</v>
      </c>
      <c r="DQ518" s="2">
        <v>40116</v>
      </c>
      <c r="DR518" s="2">
        <v>40147</v>
      </c>
      <c r="DS518" s="2">
        <v>40178</v>
      </c>
      <c r="DT518" s="2">
        <v>40207</v>
      </c>
      <c r="DU518" s="2">
        <v>40235</v>
      </c>
      <c r="DV518" s="2">
        <v>40268</v>
      </c>
      <c r="DW518" s="2">
        <v>40298</v>
      </c>
      <c r="DX518" s="2">
        <v>40329</v>
      </c>
      <c r="DY518" s="2">
        <v>40359</v>
      </c>
      <c r="DZ518" s="2">
        <v>40389</v>
      </c>
      <c r="EA518" s="2">
        <v>40421</v>
      </c>
      <c r="EB518" s="2">
        <v>40451</v>
      </c>
      <c r="EC518" s="2">
        <v>40480</v>
      </c>
      <c r="ED518" s="2">
        <v>40512</v>
      </c>
      <c r="EE518" s="2">
        <v>40543</v>
      </c>
      <c r="EF518" s="2">
        <v>40574</v>
      </c>
      <c r="EG518" s="2">
        <v>40602</v>
      </c>
      <c r="EH518" s="2">
        <v>40633</v>
      </c>
      <c r="EI518" s="2">
        <v>40662</v>
      </c>
      <c r="EJ518" s="2">
        <v>40694</v>
      </c>
      <c r="EK518" s="2">
        <v>40724</v>
      </c>
      <c r="EL518" s="2">
        <v>40753</v>
      </c>
      <c r="EM518" s="2">
        <v>40786</v>
      </c>
      <c r="EN518" s="2">
        <v>40816</v>
      </c>
      <c r="EO518" s="2">
        <v>40847</v>
      </c>
      <c r="EP518" s="2">
        <v>40877</v>
      </c>
      <c r="EQ518" s="2">
        <v>40907</v>
      </c>
      <c r="ER518" s="2">
        <v>40939</v>
      </c>
      <c r="ES518" s="2">
        <v>40968</v>
      </c>
      <c r="ET518" s="2">
        <v>40998</v>
      </c>
      <c r="EU518" s="2">
        <v>41029</v>
      </c>
      <c r="EV518" s="2">
        <v>41060</v>
      </c>
      <c r="EW518" s="2">
        <v>41089</v>
      </c>
      <c r="EX518" s="2">
        <v>41121</v>
      </c>
      <c r="EY518" s="2">
        <v>41152</v>
      </c>
      <c r="EZ518" s="2">
        <v>41180</v>
      </c>
      <c r="FA518" s="2">
        <v>41213</v>
      </c>
      <c r="FB518" s="2">
        <v>41243</v>
      </c>
      <c r="FC518" s="2">
        <v>41274</v>
      </c>
      <c r="FD518" s="2">
        <v>41305</v>
      </c>
      <c r="FE518" s="2">
        <v>41333</v>
      </c>
      <c r="FF518" s="2">
        <v>41362</v>
      </c>
      <c r="FG518" s="2">
        <v>41394</v>
      </c>
      <c r="FH518" s="2">
        <v>41425</v>
      </c>
      <c r="FI518" s="2">
        <v>41453</v>
      </c>
      <c r="FJ518" s="2">
        <v>41486</v>
      </c>
      <c r="FK518" s="2">
        <v>41516</v>
      </c>
      <c r="FL518" s="2">
        <v>41547</v>
      </c>
      <c r="FM518" s="2">
        <v>41578</v>
      </c>
      <c r="FN518" s="2">
        <v>41607</v>
      </c>
      <c r="FO518" s="2">
        <v>41639</v>
      </c>
      <c r="FP518" s="2">
        <v>41670</v>
      </c>
      <c r="FQ518" s="2">
        <v>41698</v>
      </c>
      <c r="FR518" s="2">
        <v>41729</v>
      </c>
      <c r="FS518" s="2">
        <v>41759</v>
      </c>
      <c r="FT518" s="2">
        <v>41789</v>
      </c>
      <c r="FU518" s="2">
        <v>41820</v>
      </c>
      <c r="FV518" s="2">
        <v>41851</v>
      </c>
      <c r="FW518" s="2">
        <v>41880</v>
      </c>
      <c r="FX518" s="2">
        <v>41912</v>
      </c>
      <c r="FY518" s="2">
        <v>41943</v>
      </c>
      <c r="FZ518" s="2">
        <v>41971</v>
      </c>
      <c r="GA518" s="2">
        <v>42004</v>
      </c>
      <c r="GB518" s="2">
        <v>42034</v>
      </c>
      <c r="GC518" s="2">
        <v>42062</v>
      </c>
      <c r="GD518" s="2">
        <v>42094</v>
      </c>
      <c r="GE518" s="2">
        <v>42124</v>
      </c>
      <c r="GF518" s="2">
        <v>42153</v>
      </c>
      <c r="GG518" s="2">
        <v>42185</v>
      </c>
      <c r="GH518" s="2">
        <v>42216</v>
      </c>
      <c r="GI518" s="2">
        <v>42247</v>
      </c>
      <c r="GJ518" s="2">
        <v>42277</v>
      </c>
      <c r="GK518" s="2">
        <v>42307</v>
      </c>
      <c r="GL518" s="2">
        <v>42338</v>
      </c>
      <c r="GM518" s="2">
        <v>42369</v>
      </c>
      <c r="GN518" s="2">
        <v>42398</v>
      </c>
      <c r="GO518" s="2">
        <v>42429</v>
      </c>
      <c r="GP518" s="2">
        <v>42460</v>
      </c>
      <c r="GQ518" s="2">
        <v>42489</v>
      </c>
      <c r="GR518" s="2">
        <v>42521</v>
      </c>
      <c r="GS518" s="2">
        <v>42551</v>
      </c>
      <c r="GT518" s="2">
        <v>42580</v>
      </c>
      <c r="GU518" s="2">
        <v>42613</v>
      </c>
      <c r="GV518" s="2">
        <v>42643</v>
      </c>
      <c r="GW518" s="2">
        <v>42674</v>
      </c>
      <c r="GX518" s="2">
        <v>42704</v>
      </c>
      <c r="GY518" s="2">
        <v>42734</v>
      </c>
      <c r="GZ518" s="2">
        <v>42766</v>
      </c>
      <c r="HA518" s="2">
        <v>42794</v>
      </c>
      <c r="HB518" s="2">
        <v>42825</v>
      </c>
      <c r="HC518" s="2">
        <v>42853</v>
      </c>
      <c r="HD518" s="2">
        <v>42886</v>
      </c>
      <c r="HE518" s="2">
        <v>42916</v>
      </c>
      <c r="HF518" s="2">
        <v>42947</v>
      </c>
      <c r="HG518" s="2">
        <v>42978</v>
      </c>
      <c r="HH518" s="2">
        <v>43007</v>
      </c>
      <c r="HI518" s="2">
        <v>43039</v>
      </c>
      <c r="HJ518" s="2">
        <v>43069</v>
      </c>
      <c r="HK518" s="2">
        <v>43098</v>
      </c>
      <c r="HL518" s="2">
        <v>43131</v>
      </c>
      <c r="HM518" s="2">
        <v>43159</v>
      </c>
      <c r="HN518" s="2">
        <v>43189</v>
      </c>
      <c r="HO518" s="2">
        <v>43220</v>
      </c>
      <c r="HP518" s="2">
        <v>43251</v>
      </c>
      <c r="HQ518" s="2">
        <v>43280</v>
      </c>
      <c r="HR518" s="2">
        <v>43312</v>
      </c>
      <c r="HS518" s="2">
        <v>43343</v>
      </c>
      <c r="HT518" s="2">
        <v>43371</v>
      </c>
      <c r="HU518" s="2">
        <v>43404</v>
      </c>
      <c r="HV518" s="2">
        <v>43434</v>
      </c>
      <c r="HW518" s="2">
        <v>43465</v>
      </c>
      <c r="HX518" s="2">
        <v>43496</v>
      </c>
      <c r="HY518" s="2">
        <v>43524</v>
      </c>
      <c r="HZ518" s="2">
        <v>43553</v>
      </c>
      <c r="IA518" s="2">
        <v>43585</v>
      </c>
      <c r="IB518" s="2">
        <v>43616</v>
      </c>
      <c r="IC518" s="2">
        <v>43644</v>
      </c>
      <c r="ID518" s="2">
        <v>43677</v>
      </c>
      <c r="IE518" s="2">
        <v>43707</v>
      </c>
      <c r="IF518" s="2">
        <v>43738</v>
      </c>
      <c r="IG518" s="2">
        <v>43769</v>
      </c>
      <c r="IH518" s="2">
        <v>43798</v>
      </c>
      <c r="II518" s="2">
        <v>43830</v>
      </c>
      <c r="IJ518" s="2">
        <v>43861</v>
      </c>
      <c r="IK518" s="2">
        <v>43889</v>
      </c>
      <c r="IL518" s="2">
        <v>43921</v>
      </c>
      <c r="IM518" s="2">
        <v>43951</v>
      </c>
      <c r="IN518" s="2">
        <v>43980</v>
      </c>
      <c r="IO518" s="2">
        <v>44012</v>
      </c>
      <c r="IP518" s="2">
        <v>44043</v>
      </c>
      <c r="IQ518" s="2">
        <v>44074</v>
      </c>
      <c r="IR518" s="2">
        <v>44104</v>
      </c>
      <c r="IS518" s="2">
        <v>44134</v>
      </c>
      <c r="IT518" s="2">
        <v>44165</v>
      </c>
      <c r="IU518" s="2">
        <v>44196</v>
      </c>
      <c r="IV518" s="2">
        <v>44225</v>
      </c>
      <c r="IW518" s="2">
        <v>44253</v>
      </c>
      <c r="IX518" s="2">
        <v>44286</v>
      </c>
      <c r="IY518" s="2">
        <v>44316</v>
      </c>
      <c r="IZ518" s="2">
        <v>44347</v>
      </c>
      <c r="JA518" s="2">
        <v>44377</v>
      </c>
      <c r="JB518" s="2">
        <v>44407</v>
      </c>
      <c r="JC518" s="2">
        <v>44439</v>
      </c>
      <c r="JD518" s="2">
        <v>44469</v>
      </c>
      <c r="JE518" s="2">
        <v>44498</v>
      </c>
      <c r="JF518" s="2">
        <v>44530</v>
      </c>
      <c r="JG518" s="2">
        <v>44561</v>
      </c>
      <c r="JH518" s="2">
        <v>44592</v>
      </c>
      <c r="JI518" s="2">
        <v>44620</v>
      </c>
      <c r="JJ518" s="2">
        <v>44651</v>
      </c>
      <c r="JK518" s="2">
        <v>44680</v>
      </c>
      <c r="JL518" s="2">
        <v>44712</v>
      </c>
      <c r="JM518" s="2">
        <v>44742</v>
      </c>
      <c r="JN518" s="2">
        <v>44771</v>
      </c>
      <c r="JO518" s="2">
        <v>44804</v>
      </c>
      <c r="JP518" s="2">
        <v>44834</v>
      </c>
      <c r="JQ518" s="2">
        <v>44865</v>
      </c>
    </row>
    <row r="519" spans="1:277" x14ac:dyDescent="0.25">
      <c r="A519" s="4"/>
      <c r="D519" s="3">
        <v>9281700</v>
      </c>
      <c r="E519">
        <v>7852400</v>
      </c>
      <c r="F519">
        <v>9815900</v>
      </c>
      <c r="G519">
        <v>7300500</v>
      </c>
      <c r="H519">
        <v>6775500</v>
      </c>
      <c r="I519">
        <v>9887100</v>
      </c>
      <c r="J519">
        <v>9191300</v>
      </c>
      <c r="K519">
        <v>8191100</v>
      </c>
      <c r="L519">
        <v>8327700</v>
      </c>
      <c r="M519">
        <v>7496400</v>
      </c>
      <c r="N519">
        <v>7377600</v>
      </c>
      <c r="O519">
        <v>9704400</v>
      </c>
      <c r="P519">
        <v>9521600</v>
      </c>
      <c r="Q519">
        <v>7469200</v>
      </c>
      <c r="R519">
        <v>8192800</v>
      </c>
      <c r="S519">
        <v>6446500</v>
      </c>
      <c r="T519">
        <v>6093000</v>
      </c>
      <c r="U519">
        <v>5878100</v>
      </c>
      <c r="V519">
        <v>8457800</v>
      </c>
      <c r="W519">
        <v>4995000</v>
      </c>
      <c r="X519">
        <v>6268200</v>
      </c>
      <c r="Y519">
        <v>8639000</v>
      </c>
      <c r="Z519">
        <v>5821500</v>
      </c>
      <c r="AA519">
        <v>6429400</v>
      </c>
      <c r="AB519">
        <v>7335400</v>
      </c>
      <c r="AC519">
        <v>6788500</v>
      </c>
      <c r="AD519">
        <v>6165900</v>
      </c>
      <c r="AE519">
        <v>5433200</v>
      </c>
      <c r="AF519">
        <v>6450600</v>
      </c>
      <c r="AG519">
        <v>8657900</v>
      </c>
      <c r="AH519">
        <v>12045200</v>
      </c>
      <c r="AI519">
        <v>8693400</v>
      </c>
      <c r="AJ519">
        <v>6465400</v>
      </c>
      <c r="AK519">
        <v>8864300</v>
      </c>
      <c r="AL519">
        <v>7694800</v>
      </c>
      <c r="AM519">
        <v>7724600</v>
      </c>
      <c r="AN519">
        <v>9648500</v>
      </c>
      <c r="AO519">
        <v>8197600</v>
      </c>
      <c r="AP519">
        <v>9676500</v>
      </c>
      <c r="AQ519">
        <v>8401000</v>
      </c>
      <c r="AR519">
        <v>9204700</v>
      </c>
      <c r="AS519">
        <v>9901300</v>
      </c>
      <c r="AT519">
        <v>10333700</v>
      </c>
      <c r="AU519">
        <v>7132500</v>
      </c>
      <c r="AV519">
        <v>8637100</v>
      </c>
      <c r="AW519">
        <v>8028400</v>
      </c>
      <c r="AX519">
        <v>5985600</v>
      </c>
      <c r="AY519">
        <v>7812800</v>
      </c>
      <c r="AZ519">
        <v>10942100</v>
      </c>
      <c r="BA519">
        <v>9424700</v>
      </c>
      <c r="BB519">
        <v>10145000</v>
      </c>
      <c r="BC519">
        <v>11376000</v>
      </c>
      <c r="BD519">
        <v>9639600</v>
      </c>
      <c r="BE519">
        <v>10213900</v>
      </c>
      <c r="BF519">
        <v>7715800</v>
      </c>
      <c r="BG519">
        <v>9333700</v>
      </c>
      <c r="BH519">
        <v>8559600</v>
      </c>
      <c r="BI519">
        <v>10099700</v>
      </c>
      <c r="BJ519">
        <v>8487800</v>
      </c>
      <c r="BK519">
        <v>7578300</v>
      </c>
      <c r="BL519">
        <v>5800100</v>
      </c>
      <c r="BM519">
        <v>6929600</v>
      </c>
      <c r="BN519">
        <v>9187900</v>
      </c>
      <c r="BO519">
        <v>9722000</v>
      </c>
      <c r="BP519">
        <v>6745100</v>
      </c>
      <c r="BQ519">
        <v>6878000</v>
      </c>
      <c r="BR519">
        <v>7678800</v>
      </c>
      <c r="BS519">
        <v>5925900</v>
      </c>
      <c r="BT519">
        <v>6168100</v>
      </c>
      <c r="BU519">
        <v>7368700</v>
      </c>
      <c r="BV519">
        <v>5954900</v>
      </c>
      <c r="BW519">
        <v>5612400</v>
      </c>
      <c r="BX519">
        <v>8316500</v>
      </c>
      <c r="BY519">
        <v>7326100</v>
      </c>
      <c r="BZ519">
        <v>7846800</v>
      </c>
      <c r="CA519">
        <v>8705800</v>
      </c>
      <c r="CB519">
        <v>9181500</v>
      </c>
      <c r="CC519">
        <v>10992700</v>
      </c>
      <c r="CD519">
        <v>9727500</v>
      </c>
      <c r="CE519">
        <v>7512700</v>
      </c>
      <c r="CF519">
        <v>6915600</v>
      </c>
      <c r="CG519">
        <v>7143800</v>
      </c>
      <c r="CH519">
        <v>6994300</v>
      </c>
      <c r="CI519">
        <v>4461800</v>
      </c>
      <c r="CJ519">
        <v>6555200</v>
      </c>
      <c r="CK519">
        <v>7512900</v>
      </c>
      <c r="CL519">
        <v>7088900</v>
      </c>
      <c r="CM519">
        <v>5384800</v>
      </c>
      <c r="CN519">
        <v>7641400</v>
      </c>
      <c r="CO519">
        <v>7196000</v>
      </c>
      <c r="CP519">
        <v>10819100</v>
      </c>
      <c r="CQ519">
        <v>15466600</v>
      </c>
      <c r="CR519">
        <v>8482900</v>
      </c>
      <c r="CS519">
        <v>9003800</v>
      </c>
      <c r="CT519">
        <v>9726700</v>
      </c>
      <c r="CU519">
        <v>7600500</v>
      </c>
      <c r="CV519">
        <v>15588700</v>
      </c>
      <c r="CW519">
        <v>12935000</v>
      </c>
      <c r="CX519">
        <v>12715000</v>
      </c>
      <c r="CY519">
        <v>8767100</v>
      </c>
      <c r="CZ519">
        <v>7939900</v>
      </c>
      <c r="DA519">
        <v>8687400</v>
      </c>
      <c r="DB519">
        <v>11207300</v>
      </c>
      <c r="DC519">
        <v>7493900</v>
      </c>
      <c r="DD519">
        <v>8941300</v>
      </c>
      <c r="DE519">
        <v>16527100</v>
      </c>
      <c r="DF519">
        <v>12790500</v>
      </c>
      <c r="DG519">
        <v>13256200</v>
      </c>
      <c r="DH519">
        <v>12884000</v>
      </c>
      <c r="DI519">
        <v>14094400</v>
      </c>
      <c r="DJ519">
        <v>12554000</v>
      </c>
      <c r="DK519">
        <v>10614900</v>
      </c>
      <c r="DL519">
        <v>7504200</v>
      </c>
      <c r="DM519">
        <v>8518600</v>
      </c>
      <c r="DN519">
        <v>6296300</v>
      </c>
      <c r="DO519">
        <v>6451900</v>
      </c>
      <c r="DP519">
        <v>9072300</v>
      </c>
      <c r="DQ519">
        <v>7281300</v>
      </c>
      <c r="DR519">
        <v>5550300</v>
      </c>
      <c r="DS519">
        <v>6222000</v>
      </c>
      <c r="DT519">
        <v>5564500</v>
      </c>
      <c r="DU519">
        <v>5191800</v>
      </c>
      <c r="DV519">
        <v>5179300</v>
      </c>
      <c r="DW519">
        <v>7286700</v>
      </c>
      <c r="DX519">
        <v>9677700</v>
      </c>
      <c r="DY519">
        <v>7722200</v>
      </c>
      <c r="DZ519">
        <v>8950200</v>
      </c>
      <c r="EA519">
        <v>7497800</v>
      </c>
      <c r="EB519">
        <v>5922497</v>
      </c>
      <c r="EC519">
        <v>7636729</v>
      </c>
      <c r="ED519">
        <v>6233126</v>
      </c>
      <c r="EE519">
        <v>7729851</v>
      </c>
      <c r="EF519">
        <v>5570384</v>
      </c>
      <c r="EG519">
        <v>5100165</v>
      </c>
      <c r="EH519">
        <v>6050919</v>
      </c>
      <c r="EI519">
        <v>5888865</v>
      </c>
      <c r="EJ519">
        <v>5674761</v>
      </c>
      <c r="EK519">
        <v>6152673</v>
      </c>
      <c r="EL519">
        <v>6509985</v>
      </c>
      <c r="EM519">
        <v>12073253</v>
      </c>
      <c r="EN519">
        <v>9857152</v>
      </c>
      <c r="EO519">
        <v>7005347</v>
      </c>
      <c r="EP519">
        <v>5046895</v>
      </c>
      <c r="EQ519">
        <v>5253810</v>
      </c>
      <c r="ER519">
        <v>5134084</v>
      </c>
      <c r="ES519">
        <v>5147802</v>
      </c>
      <c r="ET519">
        <v>5737143</v>
      </c>
      <c r="EU519">
        <v>5395947</v>
      </c>
      <c r="EV519">
        <v>4954051</v>
      </c>
      <c r="EW519">
        <v>6979535</v>
      </c>
      <c r="EX519">
        <v>6346777</v>
      </c>
      <c r="EY519">
        <v>3724084</v>
      </c>
      <c r="EZ519">
        <v>3626249</v>
      </c>
      <c r="FA519">
        <v>5047953</v>
      </c>
      <c r="FB519">
        <v>3969082</v>
      </c>
      <c r="FC519">
        <v>3934041</v>
      </c>
      <c r="FD519">
        <v>3923280</v>
      </c>
      <c r="FE519">
        <v>4731828</v>
      </c>
      <c r="FF519">
        <v>4796311</v>
      </c>
      <c r="FG519">
        <v>6605181</v>
      </c>
      <c r="FH519">
        <v>4021695</v>
      </c>
      <c r="FI519">
        <v>4209559</v>
      </c>
      <c r="FJ519">
        <v>6760413</v>
      </c>
      <c r="FK519">
        <v>4350791</v>
      </c>
      <c r="FL519">
        <v>3854209</v>
      </c>
      <c r="FM519">
        <v>4613453</v>
      </c>
      <c r="FN519">
        <v>4937064</v>
      </c>
      <c r="FO519">
        <v>4381334</v>
      </c>
      <c r="FP519">
        <v>5230966</v>
      </c>
      <c r="FQ519">
        <v>4660487</v>
      </c>
      <c r="FR519">
        <v>4232404</v>
      </c>
      <c r="FS519">
        <v>4213613</v>
      </c>
      <c r="FT519">
        <v>3403418</v>
      </c>
      <c r="FU519">
        <v>3471474</v>
      </c>
      <c r="FV519">
        <v>3749228</v>
      </c>
      <c r="FW519">
        <v>3116978</v>
      </c>
      <c r="FX519">
        <v>3092671</v>
      </c>
      <c r="FY519">
        <v>4687929</v>
      </c>
      <c r="FZ519">
        <v>3429730</v>
      </c>
      <c r="GA519">
        <v>3631483</v>
      </c>
      <c r="GB519">
        <v>6528788</v>
      </c>
      <c r="GC519">
        <v>5013386</v>
      </c>
      <c r="GD519">
        <v>4231232</v>
      </c>
      <c r="GE519">
        <v>4319449</v>
      </c>
      <c r="GF519">
        <v>3797351</v>
      </c>
      <c r="GG519">
        <v>4265074</v>
      </c>
      <c r="GH519">
        <v>4851126</v>
      </c>
      <c r="GI519">
        <v>3949222</v>
      </c>
      <c r="GJ519">
        <v>4524356</v>
      </c>
      <c r="GK519">
        <v>5405885</v>
      </c>
      <c r="GL519">
        <v>3865489</v>
      </c>
      <c r="GM519">
        <v>3715715</v>
      </c>
      <c r="GN519">
        <v>4842083</v>
      </c>
      <c r="GO519">
        <v>5623188</v>
      </c>
      <c r="GP519">
        <v>4679692</v>
      </c>
      <c r="GQ519">
        <v>5229742</v>
      </c>
      <c r="GR519">
        <v>3950063</v>
      </c>
      <c r="GS519">
        <v>4513081</v>
      </c>
      <c r="GT519">
        <v>5411028</v>
      </c>
      <c r="GU519">
        <v>3669268</v>
      </c>
      <c r="GV519">
        <v>4513180</v>
      </c>
      <c r="GW519">
        <v>4860069</v>
      </c>
      <c r="GX519">
        <v>4981699</v>
      </c>
      <c r="GY519">
        <v>3839862</v>
      </c>
      <c r="GZ519">
        <v>3879634</v>
      </c>
      <c r="HA519">
        <v>3614092</v>
      </c>
      <c r="HB519">
        <v>4775945</v>
      </c>
      <c r="HC519">
        <v>4402370</v>
      </c>
      <c r="HD519">
        <v>5128741</v>
      </c>
      <c r="HE519">
        <v>4958448</v>
      </c>
      <c r="HF519">
        <v>7224730</v>
      </c>
      <c r="HG519">
        <v>4437448</v>
      </c>
      <c r="HH519">
        <v>4826017</v>
      </c>
      <c r="HI519">
        <v>4934815</v>
      </c>
      <c r="HJ519">
        <v>4721299</v>
      </c>
      <c r="HK519">
        <v>5018068</v>
      </c>
      <c r="HL519">
        <v>5428475</v>
      </c>
      <c r="HM519">
        <v>6148234</v>
      </c>
      <c r="HN519">
        <v>6658020</v>
      </c>
      <c r="HO519">
        <v>5163581</v>
      </c>
      <c r="HP519">
        <v>5067822</v>
      </c>
      <c r="HQ519">
        <v>4857662</v>
      </c>
      <c r="HR519">
        <v>4618269</v>
      </c>
      <c r="HS519">
        <v>2893188</v>
      </c>
      <c r="HT519">
        <v>3638004</v>
      </c>
      <c r="HU519">
        <v>7082642</v>
      </c>
      <c r="HV519">
        <v>6825449</v>
      </c>
      <c r="HW519">
        <v>5787656</v>
      </c>
      <c r="HX519">
        <v>5129161</v>
      </c>
      <c r="HY519">
        <v>5829112</v>
      </c>
      <c r="HZ519">
        <v>6828119</v>
      </c>
      <c r="IA519">
        <v>4644655</v>
      </c>
      <c r="IB519">
        <v>5071134</v>
      </c>
      <c r="IC519">
        <v>4487346</v>
      </c>
      <c r="ID519">
        <v>5869674</v>
      </c>
      <c r="IE519">
        <v>5540804</v>
      </c>
      <c r="IF519">
        <v>4618205</v>
      </c>
      <c r="IG519">
        <v>5157651</v>
      </c>
      <c r="IH519">
        <v>4296324</v>
      </c>
      <c r="II519">
        <v>4634732</v>
      </c>
      <c r="IJ519">
        <v>5267766</v>
      </c>
      <c r="IK519">
        <v>7470180</v>
      </c>
      <c r="IL519">
        <v>10808897</v>
      </c>
      <c r="IM519">
        <v>6785806</v>
      </c>
      <c r="IN519">
        <v>4898775</v>
      </c>
      <c r="IO519">
        <v>6413581</v>
      </c>
      <c r="IP519">
        <v>4276499</v>
      </c>
      <c r="IQ519">
        <v>3563122</v>
      </c>
      <c r="IR519">
        <v>6526267</v>
      </c>
      <c r="IS519">
        <v>5290721</v>
      </c>
      <c r="IT519">
        <v>5648698</v>
      </c>
      <c r="IU519">
        <v>5772786</v>
      </c>
      <c r="IV519">
        <v>6475597</v>
      </c>
      <c r="IW519">
        <v>4923946</v>
      </c>
      <c r="IX519">
        <v>7862365</v>
      </c>
      <c r="IY519">
        <v>5648954</v>
      </c>
      <c r="IZ519">
        <v>5254918</v>
      </c>
      <c r="JA519">
        <v>5789475</v>
      </c>
      <c r="JB519">
        <v>5611534</v>
      </c>
      <c r="JC519">
        <v>3831266</v>
      </c>
      <c r="JD519">
        <v>4699183</v>
      </c>
      <c r="JE519">
        <v>4785901</v>
      </c>
      <c r="JF519">
        <v>4593866</v>
      </c>
      <c r="JG519">
        <v>5861295</v>
      </c>
      <c r="JH519">
        <v>5531277</v>
      </c>
      <c r="JI519">
        <v>5210901</v>
      </c>
      <c r="JJ519">
        <v>6678232</v>
      </c>
      <c r="JK519">
        <v>5690325</v>
      </c>
      <c r="JL519">
        <v>6340874</v>
      </c>
      <c r="JM519">
        <v>6238769</v>
      </c>
      <c r="JN519">
        <v>6537915</v>
      </c>
      <c r="JO519">
        <v>6916907</v>
      </c>
      <c r="JP519">
        <v>8153275</v>
      </c>
      <c r="JQ519">
        <v>6835768</v>
      </c>
    </row>
    <row r="520" spans="1:277" x14ac:dyDescent="0.25">
      <c r="A520" s="1" t="s">
        <v>261</v>
      </c>
      <c r="B520" t="s">
        <v>1157</v>
      </c>
      <c r="C520" t="s">
        <v>1199</v>
      </c>
      <c r="D520" s="2">
        <f>_xll.BDH(A520, "volume", B520, C520, "Direction", "H", "Period", "M","cols=274;rows=2")</f>
        <v>36556</v>
      </c>
      <c r="E520" s="2">
        <v>36585</v>
      </c>
      <c r="F520" s="2">
        <v>36616</v>
      </c>
      <c r="G520" s="2">
        <v>36644</v>
      </c>
      <c r="H520" s="2">
        <v>36677</v>
      </c>
      <c r="I520" s="2">
        <v>36707</v>
      </c>
      <c r="J520" s="2">
        <v>36738</v>
      </c>
      <c r="K520" s="2">
        <v>36769</v>
      </c>
      <c r="L520" s="2">
        <v>36798</v>
      </c>
      <c r="M520" s="2">
        <v>36830</v>
      </c>
      <c r="N520" s="2">
        <v>36860</v>
      </c>
      <c r="O520" s="2">
        <v>36889</v>
      </c>
      <c r="P520" s="2">
        <v>36922</v>
      </c>
      <c r="Q520" s="2">
        <v>36950</v>
      </c>
      <c r="R520" s="2">
        <v>36980</v>
      </c>
      <c r="S520" s="2">
        <v>37011</v>
      </c>
      <c r="T520" s="2">
        <v>37042</v>
      </c>
      <c r="U520" s="2">
        <v>37071</v>
      </c>
      <c r="V520" s="2">
        <v>37103</v>
      </c>
      <c r="W520" s="2">
        <v>37134</v>
      </c>
      <c r="X520" s="2">
        <v>37162</v>
      </c>
      <c r="Y520" s="2">
        <v>37195</v>
      </c>
      <c r="Z520" s="2">
        <v>37225</v>
      </c>
      <c r="AA520" s="2">
        <v>37256</v>
      </c>
      <c r="AB520" s="2">
        <v>37287</v>
      </c>
      <c r="AC520" s="2">
        <v>37315</v>
      </c>
      <c r="AD520" s="2">
        <v>37344</v>
      </c>
      <c r="AE520" s="2">
        <v>37376</v>
      </c>
      <c r="AF520" s="2">
        <v>37407</v>
      </c>
      <c r="AG520" s="2">
        <v>37435</v>
      </c>
      <c r="AH520" s="2">
        <v>37468</v>
      </c>
      <c r="AI520" s="2">
        <v>37498</v>
      </c>
      <c r="AJ520" s="2">
        <v>37529</v>
      </c>
      <c r="AK520" s="2">
        <v>37560</v>
      </c>
      <c r="AL520" s="2">
        <v>37589</v>
      </c>
      <c r="AM520" s="2">
        <v>37621</v>
      </c>
      <c r="AN520" s="2">
        <v>37652</v>
      </c>
      <c r="AO520" s="2">
        <v>37680</v>
      </c>
      <c r="AP520" s="2">
        <v>37711</v>
      </c>
      <c r="AQ520" s="2">
        <v>37741</v>
      </c>
      <c r="AR520" s="2">
        <v>37771</v>
      </c>
      <c r="AS520" s="2">
        <v>37802</v>
      </c>
      <c r="AT520" s="2">
        <v>37833</v>
      </c>
      <c r="AU520" s="2">
        <v>37862</v>
      </c>
      <c r="AV520" s="2">
        <v>37894</v>
      </c>
      <c r="AW520" s="2">
        <v>37925</v>
      </c>
      <c r="AX520" s="2">
        <v>37953</v>
      </c>
      <c r="AY520" s="2">
        <v>37986</v>
      </c>
      <c r="AZ520" s="2">
        <v>38016</v>
      </c>
      <c r="BA520" s="2">
        <v>38044</v>
      </c>
      <c r="BB520" s="2">
        <v>38077</v>
      </c>
      <c r="BC520" s="2">
        <v>38107</v>
      </c>
      <c r="BD520" s="2">
        <v>38138</v>
      </c>
      <c r="BE520" s="2">
        <v>38168</v>
      </c>
      <c r="BF520" s="2">
        <v>38198</v>
      </c>
      <c r="BG520" s="2">
        <v>38230</v>
      </c>
      <c r="BH520" s="2">
        <v>38260</v>
      </c>
      <c r="BI520" s="2">
        <v>38289</v>
      </c>
      <c r="BJ520" s="2">
        <v>38321</v>
      </c>
      <c r="BK520" s="2">
        <v>38352</v>
      </c>
      <c r="BL520" s="2">
        <v>38383</v>
      </c>
      <c r="BM520" s="2">
        <v>38411</v>
      </c>
      <c r="BN520" s="2">
        <v>38442</v>
      </c>
      <c r="BO520" s="2">
        <v>38471</v>
      </c>
      <c r="BP520" s="2">
        <v>38503</v>
      </c>
      <c r="BQ520" s="2">
        <v>38533</v>
      </c>
      <c r="BR520" s="2">
        <v>38562</v>
      </c>
      <c r="BS520" s="2">
        <v>38595</v>
      </c>
      <c r="BT520" s="2">
        <v>38625</v>
      </c>
      <c r="BU520" s="2">
        <v>38656</v>
      </c>
      <c r="BV520" s="2">
        <v>38686</v>
      </c>
      <c r="BW520" s="2">
        <v>38716</v>
      </c>
      <c r="BX520" s="2">
        <v>38748</v>
      </c>
      <c r="BY520" s="2">
        <v>38776</v>
      </c>
      <c r="BZ520" s="2">
        <v>38807</v>
      </c>
      <c r="CA520" s="2">
        <v>38835</v>
      </c>
      <c r="CB520" s="2">
        <v>38868</v>
      </c>
      <c r="CC520" s="2">
        <v>38898</v>
      </c>
      <c r="CD520" s="2">
        <v>38929</v>
      </c>
      <c r="CE520" s="2">
        <v>38960</v>
      </c>
      <c r="CF520" s="2">
        <v>38989</v>
      </c>
      <c r="CG520" s="2">
        <v>39021</v>
      </c>
      <c r="CH520" s="2">
        <v>39051</v>
      </c>
      <c r="CI520" s="2">
        <v>39080</v>
      </c>
      <c r="CJ520" s="2">
        <v>39113</v>
      </c>
      <c r="CK520" s="2">
        <v>39141</v>
      </c>
      <c r="CL520" s="2">
        <v>39171</v>
      </c>
      <c r="CM520" s="2">
        <v>39202</v>
      </c>
      <c r="CN520" s="2">
        <v>39233</v>
      </c>
      <c r="CO520" s="2">
        <v>39262</v>
      </c>
      <c r="CP520" s="2">
        <v>39294</v>
      </c>
      <c r="CQ520" s="2">
        <v>39325</v>
      </c>
      <c r="CR520" s="2">
        <v>39353</v>
      </c>
      <c r="CS520" s="2">
        <v>39386</v>
      </c>
      <c r="CT520" s="2">
        <v>39416</v>
      </c>
      <c r="CU520" s="2">
        <v>39447</v>
      </c>
      <c r="CV520" s="2">
        <v>39478</v>
      </c>
      <c r="CW520" s="2">
        <v>39507</v>
      </c>
      <c r="CX520" s="2">
        <v>39538</v>
      </c>
      <c r="CY520" s="2">
        <v>39568</v>
      </c>
      <c r="CZ520" s="2">
        <v>39598</v>
      </c>
      <c r="DA520" s="2">
        <v>39629</v>
      </c>
      <c r="DB520" s="2">
        <v>39660</v>
      </c>
      <c r="DC520" s="2">
        <v>39689</v>
      </c>
      <c r="DD520" s="2">
        <v>39721</v>
      </c>
      <c r="DE520" s="2">
        <v>39752</v>
      </c>
      <c r="DF520" s="2">
        <v>39780</v>
      </c>
      <c r="DG520" s="2">
        <v>39813</v>
      </c>
      <c r="DH520" s="2">
        <v>39843</v>
      </c>
      <c r="DI520" s="2">
        <v>39871</v>
      </c>
      <c r="DJ520" s="2">
        <v>39903</v>
      </c>
      <c r="DK520" s="2">
        <v>39933</v>
      </c>
      <c r="DL520" s="2">
        <v>39962</v>
      </c>
      <c r="DM520" s="2">
        <v>39994</v>
      </c>
      <c r="DN520" s="2">
        <v>40025</v>
      </c>
      <c r="DO520" s="2">
        <v>40056</v>
      </c>
      <c r="DP520" s="2">
        <v>40086</v>
      </c>
      <c r="DQ520" s="2">
        <v>40116</v>
      </c>
      <c r="DR520" s="2">
        <v>40147</v>
      </c>
      <c r="DS520" s="2">
        <v>40178</v>
      </c>
      <c r="DT520" s="2">
        <v>40207</v>
      </c>
      <c r="DU520" s="2">
        <v>40235</v>
      </c>
      <c r="DV520" s="2">
        <v>40268</v>
      </c>
      <c r="DW520" s="2">
        <v>40298</v>
      </c>
      <c r="DX520" s="2">
        <v>40329</v>
      </c>
      <c r="DY520" s="2">
        <v>40359</v>
      </c>
      <c r="DZ520" s="2">
        <v>40389</v>
      </c>
      <c r="EA520" s="2">
        <v>40421</v>
      </c>
      <c r="EB520" s="2">
        <v>40451</v>
      </c>
      <c r="EC520" s="2">
        <v>40480</v>
      </c>
      <c r="ED520" s="2">
        <v>40512</v>
      </c>
      <c r="EE520" s="2">
        <v>40543</v>
      </c>
      <c r="EF520" s="2">
        <v>40574</v>
      </c>
      <c r="EG520" s="2">
        <v>40602</v>
      </c>
      <c r="EH520" s="2">
        <v>40633</v>
      </c>
      <c r="EI520" s="2">
        <v>40662</v>
      </c>
      <c r="EJ520" s="2">
        <v>40694</v>
      </c>
      <c r="EK520" s="2">
        <v>40724</v>
      </c>
      <c r="EL520" s="2">
        <v>40753</v>
      </c>
      <c r="EM520" s="2">
        <v>40786</v>
      </c>
      <c r="EN520" s="2">
        <v>40816</v>
      </c>
      <c r="EO520" s="2">
        <v>40847</v>
      </c>
      <c r="EP520" s="2">
        <v>40877</v>
      </c>
      <c r="EQ520" s="2">
        <v>40907</v>
      </c>
      <c r="ER520" s="2">
        <v>40939</v>
      </c>
      <c r="ES520" s="2">
        <v>40968</v>
      </c>
      <c r="ET520" s="2">
        <v>40998</v>
      </c>
      <c r="EU520" s="2">
        <v>41029</v>
      </c>
      <c r="EV520" s="2">
        <v>41060</v>
      </c>
      <c r="EW520" s="2">
        <v>41089</v>
      </c>
      <c r="EX520" s="2">
        <v>41121</v>
      </c>
      <c r="EY520" s="2">
        <v>41152</v>
      </c>
      <c r="EZ520" s="2">
        <v>41180</v>
      </c>
      <c r="FA520" s="2">
        <v>41213</v>
      </c>
      <c r="FB520" s="2">
        <v>41243</v>
      </c>
      <c r="FC520" s="2">
        <v>41274</v>
      </c>
      <c r="FD520" s="2">
        <v>41305</v>
      </c>
      <c r="FE520" s="2">
        <v>41333</v>
      </c>
      <c r="FF520" s="2">
        <v>41362</v>
      </c>
      <c r="FG520" s="2">
        <v>41394</v>
      </c>
      <c r="FH520" s="2">
        <v>41425</v>
      </c>
      <c r="FI520" s="2">
        <v>41453</v>
      </c>
      <c r="FJ520" s="2">
        <v>41486</v>
      </c>
      <c r="FK520" s="2">
        <v>41516</v>
      </c>
      <c r="FL520" s="2">
        <v>41547</v>
      </c>
      <c r="FM520" s="2">
        <v>41578</v>
      </c>
      <c r="FN520" s="2">
        <v>41607</v>
      </c>
      <c r="FO520" s="2">
        <v>41639</v>
      </c>
      <c r="FP520" s="2">
        <v>41670</v>
      </c>
      <c r="FQ520" s="2">
        <v>41698</v>
      </c>
      <c r="FR520" s="2">
        <v>41729</v>
      </c>
      <c r="FS520" s="2">
        <v>41759</v>
      </c>
      <c r="FT520" s="2">
        <v>41789</v>
      </c>
      <c r="FU520" s="2">
        <v>41820</v>
      </c>
      <c r="FV520" s="2">
        <v>41851</v>
      </c>
      <c r="FW520" s="2">
        <v>41880</v>
      </c>
      <c r="FX520" s="2">
        <v>41912</v>
      </c>
      <c r="FY520" s="2">
        <v>41943</v>
      </c>
      <c r="FZ520" s="2">
        <v>41971</v>
      </c>
      <c r="GA520" s="2">
        <v>42004</v>
      </c>
      <c r="GB520" s="2">
        <v>42034</v>
      </c>
      <c r="GC520" s="2">
        <v>42062</v>
      </c>
      <c r="GD520" s="2">
        <v>42094</v>
      </c>
      <c r="GE520" s="2">
        <v>42124</v>
      </c>
      <c r="GF520" s="2">
        <v>42153</v>
      </c>
      <c r="GG520" s="2">
        <v>42185</v>
      </c>
      <c r="GH520" s="2">
        <v>42216</v>
      </c>
      <c r="GI520" s="2">
        <v>42247</v>
      </c>
      <c r="GJ520" s="2">
        <v>42277</v>
      </c>
      <c r="GK520" s="2">
        <v>42307</v>
      </c>
      <c r="GL520" s="2">
        <v>42338</v>
      </c>
      <c r="GM520" s="2">
        <v>42369</v>
      </c>
      <c r="GN520" s="2">
        <v>42398</v>
      </c>
      <c r="GO520" s="2">
        <v>42429</v>
      </c>
      <c r="GP520" s="2">
        <v>42460</v>
      </c>
      <c r="GQ520" s="2">
        <v>42489</v>
      </c>
      <c r="GR520" s="2">
        <v>42521</v>
      </c>
      <c r="GS520" s="2">
        <v>42551</v>
      </c>
      <c r="GT520" s="2">
        <v>42580</v>
      </c>
      <c r="GU520" s="2">
        <v>42613</v>
      </c>
      <c r="GV520" s="2">
        <v>42643</v>
      </c>
      <c r="GW520" s="2">
        <v>42674</v>
      </c>
      <c r="GX520" s="2">
        <v>42704</v>
      </c>
      <c r="GY520" s="2">
        <v>42734</v>
      </c>
      <c r="GZ520" s="2">
        <v>42766</v>
      </c>
      <c r="HA520" s="2">
        <v>42794</v>
      </c>
      <c r="HB520" s="2">
        <v>42825</v>
      </c>
      <c r="HC520" s="2">
        <v>42853</v>
      </c>
      <c r="HD520" s="2">
        <v>42886</v>
      </c>
      <c r="HE520" s="2">
        <v>42916</v>
      </c>
      <c r="HF520" s="2">
        <v>42947</v>
      </c>
      <c r="HG520" s="2">
        <v>42978</v>
      </c>
      <c r="HH520" s="2">
        <v>43007</v>
      </c>
      <c r="HI520" s="2">
        <v>43039</v>
      </c>
      <c r="HJ520" s="2">
        <v>43069</v>
      </c>
      <c r="HK520" s="2">
        <v>43098</v>
      </c>
      <c r="HL520" s="2">
        <v>43131</v>
      </c>
      <c r="HM520" s="2">
        <v>43159</v>
      </c>
      <c r="HN520" s="2">
        <v>43189</v>
      </c>
      <c r="HO520" s="2">
        <v>43220</v>
      </c>
      <c r="HP520" s="2">
        <v>43251</v>
      </c>
      <c r="HQ520" s="2">
        <v>43280</v>
      </c>
      <c r="HR520" s="2">
        <v>43312</v>
      </c>
      <c r="HS520" s="2">
        <v>43343</v>
      </c>
      <c r="HT520" s="2">
        <v>43371</v>
      </c>
      <c r="HU520" s="2">
        <v>43404</v>
      </c>
      <c r="HV520" s="2">
        <v>43434</v>
      </c>
      <c r="HW520" s="2">
        <v>43465</v>
      </c>
      <c r="HX520" s="2">
        <v>43496</v>
      </c>
      <c r="HY520" s="2">
        <v>43524</v>
      </c>
      <c r="HZ520" s="2">
        <v>43553</v>
      </c>
      <c r="IA520" s="2">
        <v>43585</v>
      </c>
      <c r="IB520" s="2">
        <v>43616</v>
      </c>
      <c r="IC520" s="2">
        <v>43644</v>
      </c>
      <c r="ID520" s="2">
        <v>43677</v>
      </c>
      <c r="IE520" s="2">
        <v>43707</v>
      </c>
      <c r="IF520" s="2">
        <v>43738</v>
      </c>
      <c r="IG520" s="2">
        <v>43769</v>
      </c>
      <c r="IH520" s="2">
        <v>43798</v>
      </c>
      <c r="II520" s="2">
        <v>43830</v>
      </c>
      <c r="IJ520" s="2">
        <v>43861</v>
      </c>
      <c r="IK520" s="2">
        <v>43889</v>
      </c>
      <c r="IL520" s="2">
        <v>43921</v>
      </c>
      <c r="IM520" s="2">
        <v>43951</v>
      </c>
      <c r="IN520" s="2">
        <v>43980</v>
      </c>
      <c r="IO520" s="2">
        <v>44012</v>
      </c>
      <c r="IP520" s="2">
        <v>44043</v>
      </c>
      <c r="IQ520" s="2">
        <v>44074</v>
      </c>
      <c r="IR520" s="2">
        <v>44104</v>
      </c>
      <c r="IS520" s="2">
        <v>44134</v>
      </c>
      <c r="IT520" s="2">
        <v>44165</v>
      </c>
      <c r="IU520" s="2">
        <v>44196</v>
      </c>
      <c r="IV520" s="2">
        <v>44225</v>
      </c>
      <c r="IW520" s="2">
        <v>44253</v>
      </c>
      <c r="IX520" s="2">
        <v>44286</v>
      </c>
      <c r="IY520" s="2">
        <v>44316</v>
      </c>
      <c r="IZ520" s="2">
        <v>44347</v>
      </c>
      <c r="JA520" s="2">
        <v>44377</v>
      </c>
      <c r="JB520" s="2">
        <v>44407</v>
      </c>
      <c r="JC520" s="2">
        <v>44439</v>
      </c>
      <c r="JD520" s="2">
        <v>44469</v>
      </c>
      <c r="JE520" s="2">
        <v>44498</v>
      </c>
      <c r="JF520" s="2">
        <v>44530</v>
      </c>
      <c r="JG520" s="2">
        <v>44561</v>
      </c>
      <c r="JH520" s="2">
        <v>44592</v>
      </c>
      <c r="JI520" s="2">
        <v>44620</v>
      </c>
      <c r="JJ520" s="2">
        <v>44651</v>
      </c>
      <c r="JK520" s="2">
        <v>44680</v>
      </c>
      <c r="JL520" s="2">
        <v>44712</v>
      </c>
      <c r="JM520" s="2">
        <v>44742</v>
      </c>
      <c r="JN520" s="2">
        <v>44771</v>
      </c>
      <c r="JO520" s="2">
        <v>44804</v>
      </c>
      <c r="JP520" s="2">
        <v>44834</v>
      </c>
      <c r="JQ520" s="2">
        <v>44865</v>
      </c>
    </row>
    <row r="521" spans="1:277" x14ac:dyDescent="0.25">
      <c r="A521" s="4"/>
      <c r="D521" s="3">
        <v>55388400</v>
      </c>
      <c r="E521">
        <v>62296100</v>
      </c>
      <c r="F521">
        <v>51547300</v>
      </c>
      <c r="G521">
        <v>74060900</v>
      </c>
      <c r="H521">
        <v>72977800</v>
      </c>
      <c r="I521">
        <v>80026400</v>
      </c>
      <c r="J521">
        <v>74953100</v>
      </c>
      <c r="K521">
        <v>158032900</v>
      </c>
      <c r="L521">
        <v>74581900</v>
      </c>
      <c r="M521">
        <v>89652200</v>
      </c>
      <c r="N521">
        <v>76781700</v>
      </c>
      <c r="O521">
        <v>54530200</v>
      </c>
      <c r="P521">
        <v>105466300</v>
      </c>
      <c r="Q521">
        <v>71723400</v>
      </c>
      <c r="R521">
        <v>83741500</v>
      </c>
      <c r="S521">
        <v>80570300</v>
      </c>
      <c r="T521">
        <v>89181200</v>
      </c>
      <c r="U521">
        <v>68936900</v>
      </c>
      <c r="V521">
        <v>73878400</v>
      </c>
      <c r="W521">
        <v>116043000</v>
      </c>
      <c r="X521">
        <v>116453200</v>
      </c>
      <c r="Y521">
        <v>120495100</v>
      </c>
      <c r="Z521">
        <v>102442600</v>
      </c>
      <c r="AA521">
        <v>115572500</v>
      </c>
      <c r="AB521">
        <v>112929700</v>
      </c>
      <c r="AC521">
        <v>137371800</v>
      </c>
      <c r="AD521">
        <v>109693000</v>
      </c>
      <c r="AE521">
        <v>82915300</v>
      </c>
      <c r="AF521">
        <v>133784700</v>
      </c>
      <c r="AG521">
        <v>81780900</v>
      </c>
      <c r="AH521">
        <v>84004700</v>
      </c>
      <c r="AI521">
        <v>84510000</v>
      </c>
      <c r="AJ521">
        <v>67097400</v>
      </c>
      <c r="AK521">
        <v>129881800</v>
      </c>
      <c r="AL521">
        <v>118033900</v>
      </c>
      <c r="AM521">
        <v>108309700</v>
      </c>
      <c r="AN521">
        <v>103918600</v>
      </c>
      <c r="AO521">
        <v>104566900</v>
      </c>
      <c r="AP521">
        <v>106369700</v>
      </c>
      <c r="AQ521">
        <v>97212900</v>
      </c>
      <c r="AR521">
        <v>131294600</v>
      </c>
      <c r="AS521">
        <v>90581400</v>
      </c>
      <c r="AT521">
        <v>72797400</v>
      </c>
      <c r="AU521">
        <v>67673500</v>
      </c>
      <c r="AV521">
        <v>126214800</v>
      </c>
      <c r="AW521">
        <v>98146000</v>
      </c>
      <c r="AX521">
        <v>82364000</v>
      </c>
      <c r="AY521">
        <v>68266200</v>
      </c>
      <c r="AZ521">
        <v>115930200</v>
      </c>
      <c r="BA521">
        <v>93527300</v>
      </c>
      <c r="BB521">
        <v>66350000</v>
      </c>
      <c r="BC521">
        <v>63380600</v>
      </c>
      <c r="BD521">
        <v>67747900</v>
      </c>
      <c r="BE521">
        <v>69952200</v>
      </c>
      <c r="BF521">
        <v>96159700</v>
      </c>
      <c r="BG521">
        <v>115446900</v>
      </c>
      <c r="BH521">
        <v>88463400</v>
      </c>
      <c r="BI521">
        <v>81029500</v>
      </c>
      <c r="BJ521">
        <v>86815900</v>
      </c>
      <c r="BK521">
        <v>99055600</v>
      </c>
      <c r="BL521">
        <v>80855600</v>
      </c>
      <c r="BM521">
        <v>58119600</v>
      </c>
      <c r="BN521">
        <v>102826500</v>
      </c>
      <c r="BO521">
        <v>99772100</v>
      </c>
      <c r="BP521">
        <v>79906100</v>
      </c>
      <c r="BQ521">
        <v>76982600</v>
      </c>
      <c r="BR521">
        <v>61159700</v>
      </c>
      <c r="BS521">
        <v>90395000</v>
      </c>
      <c r="BT521">
        <v>94913900</v>
      </c>
      <c r="BU521">
        <v>74887200</v>
      </c>
      <c r="BV521">
        <v>102395300</v>
      </c>
      <c r="BW521">
        <v>73115200</v>
      </c>
      <c r="BX521">
        <v>101858700</v>
      </c>
      <c r="BY521">
        <v>90093800</v>
      </c>
      <c r="BZ521">
        <v>78141300</v>
      </c>
      <c r="CA521">
        <v>71010200</v>
      </c>
      <c r="CB521">
        <v>78483400</v>
      </c>
      <c r="CC521">
        <v>65035900</v>
      </c>
      <c r="CD521">
        <v>67392400</v>
      </c>
      <c r="CE521">
        <v>91884000</v>
      </c>
      <c r="CF521">
        <v>94444800</v>
      </c>
      <c r="CG521">
        <v>96611000</v>
      </c>
      <c r="CH521">
        <v>93673000</v>
      </c>
      <c r="CI521">
        <v>55884900</v>
      </c>
      <c r="CJ521">
        <v>95688700</v>
      </c>
      <c r="CK521">
        <v>55136800</v>
      </c>
      <c r="CL521">
        <v>78152700</v>
      </c>
      <c r="CM521">
        <v>71870200</v>
      </c>
      <c r="CN521">
        <v>64821400</v>
      </c>
      <c r="CO521">
        <v>79571300</v>
      </c>
      <c r="CP521">
        <v>72757400</v>
      </c>
      <c r="CQ521">
        <v>105442600</v>
      </c>
      <c r="CR521">
        <v>76637900</v>
      </c>
      <c r="CS521">
        <v>59634600</v>
      </c>
      <c r="CT521">
        <v>71306500</v>
      </c>
      <c r="CU521">
        <v>69057500</v>
      </c>
      <c r="CV521">
        <v>91508900</v>
      </c>
      <c r="CW521">
        <v>72888400</v>
      </c>
      <c r="CX521">
        <v>83917400</v>
      </c>
      <c r="CY521">
        <v>74267400</v>
      </c>
      <c r="CZ521">
        <v>58317300</v>
      </c>
      <c r="DA521">
        <v>69333200</v>
      </c>
      <c r="DB521">
        <v>58374700</v>
      </c>
      <c r="DC521">
        <v>46753000</v>
      </c>
      <c r="DD521">
        <v>50898200</v>
      </c>
      <c r="DE521">
        <v>57909300</v>
      </c>
      <c r="DF521">
        <v>46093300</v>
      </c>
      <c r="DG521">
        <v>49027200</v>
      </c>
      <c r="DH521">
        <v>48344400</v>
      </c>
      <c r="DI521">
        <v>40578800</v>
      </c>
      <c r="DJ521">
        <v>53918500</v>
      </c>
      <c r="DK521">
        <v>58341600</v>
      </c>
      <c r="DL521">
        <v>56331900</v>
      </c>
      <c r="DM521">
        <v>52514800</v>
      </c>
      <c r="DN521">
        <v>43983900</v>
      </c>
      <c r="DO521">
        <v>46215000</v>
      </c>
      <c r="DP521">
        <v>58456900</v>
      </c>
      <c r="DQ521">
        <v>54081800</v>
      </c>
      <c r="DR521">
        <v>49676300</v>
      </c>
      <c r="DS521">
        <v>48329700</v>
      </c>
      <c r="DT521">
        <v>49549600</v>
      </c>
      <c r="DU521">
        <v>47334700</v>
      </c>
      <c r="DV521">
        <v>41032000</v>
      </c>
      <c r="DW521">
        <v>37856800</v>
      </c>
      <c r="DX521">
        <v>56712300</v>
      </c>
      <c r="DY521">
        <v>66094400</v>
      </c>
      <c r="DZ521">
        <v>64630500</v>
      </c>
      <c r="EA521">
        <v>60992400</v>
      </c>
      <c r="EB521">
        <v>46160347</v>
      </c>
      <c r="EC521">
        <v>50956040</v>
      </c>
      <c r="ED521">
        <v>48206457</v>
      </c>
      <c r="EE521">
        <v>39732191</v>
      </c>
      <c r="EF521">
        <v>54234745</v>
      </c>
      <c r="EG521">
        <v>42806771</v>
      </c>
      <c r="EH521">
        <v>45056840</v>
      </c>
      <c r="EI521">
        <v>40178630</v>
      </c>
      <c r="EJ521">
        <v>51533842</v>
      </c>
      <c r="EK521">
        <v>57919990</v>
      </c>
      <c r="EL521">
        <v>32942823</v>
      </c>
      <c r="EM521">
        <v>68901872</v>
      </c>
      <c r="EN521">
        <v>44549107</v>
      </c>
      <c r="EO521">
        <v>32755090</v>
      </c>
      <c r="EP521">
        <v>29166016</v>
      </c>
      <c r="EQ521">
        <v>20933350</v>
      </c>
      <c r="ER521">
        <v>24859266</v>
      </c>
      <c r="ES521">
        <v>30634557</v>
      </c>
      <c r="ET521">
        <v>30479910</v>
      </c>
      <c r="EU521">
        <v>32865254</v>
      </c>
      <c r="EV521">
        <v>33163658</v>
      </c>
      <c r="EW521">
        <v>27814440</v>
      </c>
      <c r="EX521">
        <v>24721978</v>
      </c>
      <c r="EY521">
        <v>27530560</v>
      </c>
      <c r="EZ521">
        <v>24108064</v>
      </c>
      <c r="FA521">
        <v>21752580</v>
      </c>
      <c r="FB521">
        <v>23234888</v>
      </c>
      <c r="FC521">
        <v>38987410</v>
      </c>
      <c r="FD521">
        <v>17667731</v>
      </c>
      <c r="FE521">
        <v>19523350</v>
      </c>
      <c r="FF521">
        <v>16901021</v>
      </c>
      <c r="FG521">
        <v>15459284</v>
      </c>
      <c r="FH521">
        <v>18875741</v>
      </c>
      <c r="FI521">
        <v>18360886</v>
      </c>
      <c r="FJ521">
        <v>11273589</v>
      </c>
      <c r="FK521">
        <v>18276552</v>
      </c>
      <c r="FL521">
        <v>17750862</v>
      </c>
      <c r="FM521">
        <v>36595229</v>
      </c>
      <c r="FN521">
        <v>17921256</v>
      </c>
      <c r="FO521">
        <v>18944577</v>
      </c>
      <c r="FP521">
        <v>23742796</v>
      </c>
      <c r="FQ521">
        <v>20115380</v>
      </c>
      <c r="FR521">
        <v>17543274</v>
      </c>
      <c r="FS521">
        <v>21863476</v>
      </c>
      <c r="FT521">
        <v>15582336</v>
      </c>
      <c r="FU521">
        <v>11178826</v>
      </c>
      <c r="FV521">
        <v>13710012</v>
      </c>
      <c r="FW521">
        <v>14420702</v>
      </c>
      <c r="FX521">
        <v>14308540</v>
      </c>
      <c r="FY521">
        <v>32080002</v>
      </c>
      <c r="FZ521">
        <v>16772918</v>
      </c>
      <c r="GA521">
        <v>15123277</v>
      </c>
      <c r="GB521">
        <v>14368904</v>
      </c>
      <c r="GC521">
        <v>17821641</v>
      </c>
      <c r="GD521">
        <v>21864057</v>
      </c>
      <c r="GE521">
        <v>15032728</v>
      </c>
      <c r="GF521">
        <v>21513161</v>
      </c>
      <c r="GG521">
        <v>21041351</v>
      </c>
      <c r="GH521">
        <v>19383968</v>
      </c>
      <c r="GI521">
        <v>25288761</v>
      </c>
      <c r="GJ521">
        <v>30399185</v>
      </c>
      <c r="GK521">
        <v>31962066</v>
      </c>
      <c r="GL521">
        <v>29617505</v>
      </c>
      <c r="GM521">
        <v>31683395</v>
      </c>
      <c r="GN521">
        <v>34973854</v>
      </c>
      <c r="GO521">
        <v>33652717</v>
      </c>
      <c r="GP521">
        <v>30182918</v>
      </c>
      <c r="GQ521">
        <v>29898688</v>
      </c>
      <c r="GR521">
        <v>54941359</v>
      </c>
      <c r="GS521">
        <v>46045953</v>
      </c>
      <c r="GT521">
        <v>38192329</v>
      </c>
      <c r="GU521">
        <v>38505392</v>
      </c>
      <c r="GV521">
        <v>30617741</v>
      </c>
      <c r="GW521">
        <v>30468588</v>
      </c>
      <c r="GX521">
        <v>39527258</v>
      </c>
      <c r="GY521">
        <v>33410651</v>
      </c>
      <c r="GZ521">
        <v>34622482</v>
      </c>
      <c r="HA521">
        <v>31524886</v>
      </c>
      <c r="HB521">
        <v>33521571</v>
      </c>
      <c r="HC521">
        <v>27122110</v>
      </c>
      <c r="HD521">
        <v>36655761</v>
      </c>
      <c r="HE521">
        <v>37987156</v>
      </c>
      <c r="HF521">
        <v>31063428</v>
      </c>
      <c r="HG521">
        <v>32207541</v>
      </c>
      <c r="HH521">
        <v>33918983</v>
      </c>
      <c r="HI521">
        <v>31270570</v>
      </c>
      <c r="HJ521">
        <v>30894013</v>
      </c>
      <c r="HK521">
        <v>29132893</v>
      </c>
      <c r="HL521">
        <v>22798995</v>
      </c>
      <c r="HM521">
        <v>23649675</v>
      </c>
      <c r="HN521">
        <v>30765349</v>
      </c>
      <c r="HO521">
        <v>24318157</v>
      </c>
      <c r="HP521">
        <v>30417493</v>
      </c>
      <c r="HQ521">
        <v>30427765</v>
      </c>
      <c r="HR521">
        <v>22408486</v>
      </c>
      <c r="HS521">
        <v>21816335</v>
      </c>
      <c r="HT521">
        <v>21908203</v>
      </c>
      <c r="HU521">
        <v>23260481</v>
      </c>
      <c r="HV521">
        <v>22126152</v>
      </c>
      <c r="HW521">
        <v>25637407</v>
      </c>
      <c r="HX521">
        <v>23007628</v>
      </c>
      <c r="HY521">
        <v>15543721</v>
      </c>
      <c r="HZ521">
        <v>38083783</v>
      </c>
      <c r="IA521">
        <v>21270793</v>
      </c>
      <c r="IB521">
        <v>31710902</v>
      </c>
      <c r="IC521">
        <v>31614916</v>
      </c>
      <c r="ID521">
        <v>31423397</v>
      </c>
      <c r="IE521">
        <v>38131345</v>
      </c>
      <c r="IF521">
        <v>28244513</v>
      </c>
      <c r="IG521">
        <v>32007338</v>
      </c>
      <c r="IH521">
        <v>32430492</v>
      </c>
      <c r="II521">
        <v>33076266</v>
      </c>
      <c r="IJ521">
        <v>27816705</v>
      </c>
      <c r="IK521">
        <v>24770152</v>
      </c>
      <c r="IL521">
        <v>58429857</v>
      </c>
      <c r="IM521">
        <v>57236675</v>
      </c>
      <c r="IN521">
        <v>51474333</v>
      </c>
      <c r="IO521">
        <v>73855210</v>
      </c>
      <c r="IP521">
        <v>46944442</v>
      </c>
      <c r="IQ521">
        <v>40132105</v>
      </c>
      <c r="IR521">
        <v>40201930</v>
      </c>
      <c r="IS521">
        <v>41612019</v>
      </c>
      <c r="IT521">
        <v>35303819</v>
      </c>
      <c r="IU521">
        <v>30978931</v>
      </c>
      <c r="IV521">
        <v>28791740</v>
      </c>
      <c r="IW521">
        <v>23859211</v>
      </c>
      <c r="IX521">
        <v>32486413</v>
      </c>
      <c r="IY521">
        <v>20504430</v>
      </c>
      <c r="IZ521">
        <v>29980053</v>
      </c>
      <c r="JA521">
        <v>27654473</v>
      </c>
      <c r="JB521">
        <v>22141271</v>
      </c>
      <c r="JC521">
        <v>29163121</v>
      </c>
      <c r="JD521">
        <v>32197780</v>
      </c>
      <c r="JE521">
        <v>30700504</v>
      </c>
      <c r="JF521">
        <v>40139321</v>
      </c>
      <c r="JG521">
        <v>39101236</v>
      </c>
      <c r="JH521">
        <v>32990608</v>
      </c>
      <c r="JI521">
        <v>57996932</v>
      </c>
      <c r="JJ521">
        <v>41324205</v>
      </c>
      <c r="JK521">
        <v>35464138</v>
      </c>
      <c r="JL521">
        <v>41239323</v>
      </c>
      <c r="JM521">
        <v>39401194</v>
      </c>
      <c r="JN521">
        <v>34462960</v>
      </c>
      <c r="JO521">
        <v>35600264</v>
      </c>
      <c r="JP521">
        <v>32601271</v>
      </c>
      <c r="JQ521">
        <v>40665313</v>
      </c>
    </row>
    <row r="522" spans="1:277" x14ac:dyDescent="0.25">
      <c r="A522" s="1" t="s">
        <v>262</v>
      </c>
      <c r="B522" t="s">
        <v>1157</v>
      </c>
      <c r="C522" t="s">
        <v>1191</v>
      </c>
      <c r="D522" s="2">
        <f>_xll.BDH(A522, "volume", B522, C522, "Direction", "H", "Period", "M","cols=23;rows=2")</f>
        <v>36556</v>
      </c>
      <c r="E522" s="2">
        <v>36585</v>
      </c>
      <c r="F522" s="2">
        <v>36616</v>
      </c>
      <c r="G522" s="2">
        <v>36644</v>
      </c>
      <c r="H522" s="2">
        <v>36677</v>
      </c>
      <c r="I522" s="2">
        <v>36707</v>
      </c>
      <c r="J522" s="2">
        <v>36738</v>
      </c>
      <c r="K522" s="2">
        <v>36769</v>
      </c>
      <c r="L522" s="2">
        <v>36798</v>
      </c>
      <c r="M522" s="2">
        <v>36830</v>
      </c>
      <c r="N522" s="2">
        <v>36860</v>
      </c>
      <c r="O522" s="2">
        <v>36889</v>
      </c>
      <c r="P522" s="2">
        <v>36922</v>
      </c>
      <c r="Q522" s="2">
        <v>36950</v>
      </c>
      <c r="R522" s="2">
        <v>36980</v>
      </c>
      <c r="S522" s="2">
        <v>37011</v>
      </c>
      <c r="T522" s="2">
        <v>37042</v>
      </c>
      <c r="U522" s="2">
        <v>37071</v>
      </c>
      <c r="V522" s="2">
        <v>37103</v>
      </c>
      <c r="W522" s="2">
        <v>37134</v>
      </c>
      <c r="X522" s="2">
        <v>37162</v>
      </c>
      <c r="Y522" s="2">
        <v>37195</v>
      </c>
      <c r="Z522" s="2">
        <v>37225</v>
      </c>
    </row>
    <row r="523" spans="1:277" x14ac:dyDescent="0.25">
      <c r="A523" s="4"/>
      <c r="D523" s="3">
        <v>8989700</v>
      </c>
      <c r="E523">
        <v>7191200</v>
      </c>
      <c r="F523">
        <v>9891800</v>
      </c>
      <c r="G523">
        <v>8900300</v>
      </c>
      <c r="H523">
        <v>9118200</v>
      </c>
      <c r="I523">
        <v>10262500</v>
      </c>
      <c r="J523">
        <v>5735900</v>
      </c>
      <c r="K523">
        <v>21740300</v>
      </c>
      <c r="L523">
        <v>11562200</v>
      </c>
      <c r="M523">
        <v>9874200</v>
      </c>
      <c r="N523">
        <v>7663400</v>
      </c>
      <c r="O523">
        <v>8242700</v>
      </c>
      <c r="P523">
        <v>23389000</v>
      </c>
      <c r="Q523">
        <v>8360200</v>
      </c>
      <c r="R523">
        <v>10001100</v>
      </c>
      <c r="S523">
        <v>17156400</v>
      </c>
      <c r="T523">
        <v>18232100</v>
      </c>
      <c r="U523">
        <v>19480100</v>
      </c>
      <c r="V523">
        <v>12452800</v>
      </c>
      <c r="W523">
        <v>9976900</v>
      </c>
      <c r="X523">
        <v>11167300</v>
      </c>
      <c r="Y523">
        <v>5992700</v>
      </c>
      <c r="Z523">
        <v>3188900</v>
      </c>
    </row>
    <row r="524" spans="1:277" x14ac:dyDescent="0.25">
      <c r="A524" s="1" t="s">
        <v>263</v>
      </c>
      <c r="B524" t="s">
        <v>1157</v>
      </c>
      <c r="C524" t="s">
        <v>1188</v>
      </c>
      <c r="D524" s="2">
        <f>_xll.BDH(A524, "volume", B524, C524, "Direction", "H", "Period", "M","cols=151;rows=2")</f>
        <v>36556</v>
      </c>
      <c r="E524" s="2">
        <v>36585</v>
      </c>
      <c r="F524" s="2">
        <v>36616</v>
      </c>
      <c r="G524" s="2">
        <v>36644</v>
      </c>
      <c r="H524" s="2">
        <v>36677</v>
      </c>
      <c r="I524" s="2">
        <v>36707</v>
      </c>
      <c r="J524" s="2">
        <v>36738</v>
      </c>
      <c r="K524" s="2">
        <v>36769</v>
      </c>
      <c r="L524" s="2">
        <v>36798</v>
      </c>
      <c r="M524" s="2">
        <v>36830</v>
      </c>
      <c r="N524" s="2">
        <v>36860</v>
      </c>
      <c r="O524" s="2">
        <v>36889</v>
      </c>
      <c r="P524" s="2">
        <v>36922</v>
      </c>
      <c r="Q524" s="2">
        <v>36950</v>
      </c>
      <c r="R524" s="2">
        <v>36980</v>
      </c>
      <c r="S524" s="2">
        <v>37011</v>
      </c>
      <c r="T524" s="2">
        <v>37042</v>
      </c>
      <c r="U524" s="2">
        <v>37071</v>
      </c>
      <c r="V524" s="2">
        <v>37103</v>
      </c>
      <c r="W524" s="2">
        <v>37134</v>
      </c>
      <c r="X524" s="2">
        <v>37162</v>
      </c>
      <c r="Y524" s="2">
        <v>37195</v>
      </c>
      <c r="Z524" s="2">
        <v>37225</v>
      </c>
      <c r="AA524" s="2">
        <v>37256</v>
      </c>
      <c r="AB524" s="2">
        <v>37287</v>
      </c>
      <c r="AC524" s="2">
        <v>37315</v>
      </c>
      <c r="AD524" s="2">
        <v>37344</v>
      </c>
      <c r="AE524" s="2">
        <v>37376</v>
      </c>
      <c r="AF524" s="2">
        <v>37407</v>
      </c>
      <c r="AG524" s="2">
        <v>37435</v>
      </c>
      <c r="AH524" s="2">
        <v>37468</v>
      </c>
      <c r="AI524" s="2">
        <v>37498</v>
      </c>
      <c r="AJ524" s="2">
        <v>37529</v>
      </c>
      <c r="AK524" s="2">
        <v>37560</v>
      </c>
      <c r="AL524" s="2">
        <v>37589</v>
      </c>
      <c r="AM524" s="2">
        <v>37621</v>
      </c>
      <c r="AN524" s="2">
        <v>37652</v>
      </c>
      <c r="AO524" s="2">
        <v>37680</v>
      </c>
      <c r="AP524" s="2">
        <v>37711</v>
      </c>
      <c r="AQ524" s="2">
        <v>37741</v>
      </c>
      <c r="AR524" s="2">
        <v>37771</v>
      </c>
      <c r="AS524" s="2">
        <v>37802</v>
      </c>
      <c r="AT524" s="2">
        <v>37833</v>
      </c>
      <c r="AU524" s="2">
        <v>37862</v>
      </c>
      <c r="AV524" s="2">
        <v>37894</v>
      </c>
      <c r="AW524" s="2">
        <v>37925</v>
      </c>
      <c r="AX524" s="2">
        <v>37953</v>
      </c>
      <c r="AY524" s="2">
        <v>37986</v>
      </c>
      <c r="AZ524" s="2">
        <v>38016</v>
      </c>
      <c r="BA524" s="2">
        <v>38044</v>
      </c>
      <c r="BB524" s="2">
        <v>38077</v>
      </c>
      <c r="BC524" s="2">
        <v>38107</v>
      </c>
      <c r="BD524" s="2">
        <v>38138</v>
      </c>
      <c r="BE524" s="2">
        <v>38168</v>
      </c>
      <c r="BF524" s="2">
        <v>38198</v>
      </c>
      <c r="BG524" s="2">
        <v>38230</v>
      </c>
      <c r="BH524" s="2">
        <v>38260</v>
      </c>
      <c r="BI524" s="2">
        <v>38289</v>
      </c>
      <c r="BJ524" s="2">
        <v>38321</v>
      </c>
      <c r="BK524" s="2">
        <v>38352</v>
      </c>
      <c r="BL524" s="2">
        <v>38383</v>
      </c>
      <c r="BM524" s="2">
        <v>38411</v>
      </c>
      <c r="BN524" s="2">
        <v>38442</v>
      </c>
      <c r="BO524" s="2">
        <v>38471</v>
      </c>
      <c r="BP524" s="2">
        <v>38503</v>
      </c>
      <c r="BQ524" s="2">
        <v>38533</v>
      </c>
      <c r="BR524" s="2">
        <v>38562</v>
      </c>
      <c r="BS524" s="2">
        <v>38595</v>
      </c>
      <c r="BT524" s="2">
        <v>38625</v>
      </c>
      <c r="BU524" s="2">
        <v>38656</v>
      </c>
      <c r="BV524" s="2">
        <v>38686</v>
      </c>
      <c r="BW524" s="2">
        <v>38716</v>
      </c>
      <c r="BX524" s="2">
        <v>38748</v>
      </c>
      <c r="BY524" s="2">
        <v>38776</v>
      </c>
      <c r="BZ524" s="2">
        <v>38807</v>
      </c>
      <c r="CA524" s="2">
        <v>38835</v>
      </c>
      <c r="CB524" s="2">
        <v>38868</v>
      </c>
      <c r="CC524" s="2">
        <v>38898</v>
      </c>
      <c r="CD524" s="2">
        <v>38929</v>
      </c>
      <c r="CE524" s="2">
        <v>38960</v>
      </c>
      <c r="CF524" s="2">
        <v>38989</v>
      </c>
      <c r="CG524" s="2">
        <v>39021</v>
      </c>
      <c r="CH524" s="2">
        <v>39051</v>
      </c>
      <c r="CI524" s="2">
        <v>39080</v>
      </c>
      <c r="CJ524" s="2">
        <v>39113</v>
      </c>
      <c r="CK524" s="2">
        <v>39141</v>
      </c>
      <c r="CL524" s="2">
        <v>39171</v>
      </c>
      <c r="CM524" s="2">
        <v>39202</v>
      </c>
      <c r="CN524" s="2">
        <v>39233</v>
      </c>
      <c r="CO524" s="2">
        <v>39262</v>
      </c>
      <c r="CP524" s="2">
        <v>39294</v>
      </c>
      <c r="CQ524" s="2">
        <v>39325</v>
      </c>
      <c r="CR524" s="2">
        <v>39353</v>
      </c>
      <c r="CS524" s="2">
        <v>39386</v>
      </c>
      <c r="CT524" s="2">
        <v>39416</v>
      </c>
      <c r="CU524" s="2">
        <v>39447</v>
      </c>
      <c r="CV524" s="2">
        <v>39478</v>
      </c>
      <c r="CW524" s="2">
        <v>39507</v>
      </c>
      <c r="CX524" s="2">
        <v>39538</v>
      </c>
      <c r="CY524" s="2">
        <v>39568</v>
      </c>
      <c r="CZ524" s="2">
        <v>39598</v>
      </c>
      <c r="DA524" s="2">
        <v>39629</v>
      </c>
      <c r="DB524" s="2">
        <v>39660</v>
      </c>
      <c r="DC524" s="2">
        <v>39689</v>
      </c>
      <c r="DD524" s="2">
        <v>39721</v>
      </c>
      <c r="DE524" s="2">
        <v>39752</v>
      </c>
      <c r="DF524" s="2">
        <v>39780</v>
      </c>
      <c r="DG524" s="2">
        <v>39813</v>
      </c>
      <c r="DH524" s="2">
        <v>39843</v>
      </c>
      <c r="DI524" s="2">
        <v>39871</v>
      </c>
      <c r="DJ524" s="2">
        <v>39903</v>
      </c>
      <c r="DK524" s="2">
        <v>39933</v>
      </c>
      <c r="DL524" s="2">
        <v>39962</v>
      </c>
      <c r="DM524" s="2">
        <v>39994</v>
      </c>
      <c r="DN524" s="2">
        <v>40025</v>
      </c>
      <c r="DO524" s="2">
        <v>40056</v>
      </c>
      <c r="DP524" s="2">
        <v>40086</v>
      </c>
      <c r="DQ524" s="2">
        <v>40116</v>
      </c>
      <c r="DR524" s="2">
        <v>40147</v>
      </c>
      <c r="DS524" s="2">
        <v>40178</v>
      </c>
      <c r="DT524" s="2">
        <v>40207</v>
      </c>
      <c r="DU524" s="2">
        <v>40235</v>
      </c>
      <c r="DV524" s="2">
        <v>40268</v>
      </c>
      <c r="DW524" s="2">
        <v>40298</v>
      </c>
      <c r="DX524" s="2">
        <v>40329</v>
      </c>
      <c r="DY524" s="2">
        <v>40359</v>
      </c>
      <c r="DZ524" s="2">
        <v>40389</v>
      </c>
      <c r="EA524" s="2">
        <v>40421</v>
      </c>
      <c r="EB524" s="2">
        <v>40451</v>
      </c>
      <c r="EC524" s="2">
        <v>40480</v>
      </c>
      <c r="ED524" s="2">
        <v>40512</v>
      </c>
      <c r="EE524" s="2">
        <v>40543</v>
      </c>
      <c r="EF524" s="2">
        <v>40574</v>
      </c>
      <c r="EG524" s="2">
        <v>40602</v>
      </c>
      <c r="EH524" s="2">
        <v>40633</v>
      </c>
      <c r="EI524" s="2">
        <v>40662</v>
      </c>
      <c r="EJ524" s="2">
        <v>40694</v>
      </c>
      <c r="EK524" s="2">
        <v>40724</v>
      </c>
      <c r="EL524" s="2">
        <v>40753</v>
      </c>
      <c r="EM524" s="2">
        <v>40786</v>
      </c>
      <c r="EN524" s="2">
        <v>40816</v>
      </c>
      <c r="EO524" s="2">
        <v>40847</v>
      </c>
      <c r="EP524" s="2">
        <v>40877</v>
      </c>
      <c r="EQ524" s="2">
        <v>40907</v>
      </c>
      <c r="ER524" s="2">
        <v>40939</v>
      </c>
      <c r="ES524" s="2">
        <v>40968</v>
      </c>
      <c r="ET524" s="2">
        <v>40998</v>
      </c>
      <c r="EU524" s="2">
        <v>41029</v>
      </c>
      <c r="EV524" s="2">
        <v>41060</v>
      </c>
      <c r="EW524" s="2">
        <v>41089</v>
      </c>
      <c r="EX524" s="2">
        <v>41121</v>
      </c>
    </row>
    <row r="525" spans="1:277" x14ac:dyDescent="0.25">
      <c r="A525" s="4"/>
      <c r="D525" s="3">
        <v>10341100</v>
      </c>
      <c r="E525">
        <v>10418200</v>
      </c>
      <c r="F525">
        <v>11817600</v>
      </c>
      <c r="G525">
        <v>9828000</v>
      </c>
      <c r="H525">
        <v>10376800</v>
      </c>
      <c r="I525">
        <v>11623000</v>
      </c>
      <c r="J525">
        <v>9408800</v>
      </c>
      <c r="K525">
        <v>11897300</v>
      </c>
      <c r="L525">
        <v>9077400</v>
      </c>
      <c r="M525">
        <v>10925000</v>
      </c>
      <c r="N525">
        <v>12191600</v>
      </c>
      <c r="O525">
        <v>12093500</v>
      </c>
      <c r="P525">
        <v>10676500</v>
      </c>
      <c r="Q525">
        <v>11776700</v>
      </c>
      <c r="R525">
        <v>13258200</v>
      </c>
      <c r="S525">
        <v>8081100</v>
      </c>
      <c r="T525">
        <v>12359000</v>
      </c>
      <c r="U525">
        <v>14537900</v>
      </c>
      <c r="V525">
        <v>11005700</v>
      </c>
      <c r="W525">
        <v>12353700</v>
      </c>
      <c r="X525">
        <v>23306100</v>
      </c>
      <c r="Y525">
        <v>17698600</v>
      </c>
      <c r="Z525">
        <v>13617200</v>
      </c>
      <c r="AA525">
        <v>15207100</v>
      </c>
      <c r="AB525">
        <v>19918500</v>
      </c>
      <c r="AC525">
        <v>11335000</v>
      </c>
      <c r="AD525">
        <v>13182200</v>
      </c>
      <c r="AE525">
        <v>12535900</v>
      </c>
      <c r="AF525">
        <v>11926300</v>
      </c>
      <c r="AG525">
        <v>14798500</v>
      </c>
      <c r="AH525">
        <v>15520000</v>
      </c>
      <c r="AI525">
        <v>12929600</v>
      </c>
      <c r="AJ525">
        <v>11000700</v>
      </c>
      <c r="AK525">
        <v>18888000</v>
      </c>
      <c r="AL525">
        <v>25170000</v>
      </c>
      <c r="AM525">
        <v>13403500</v>
      </c>
      <c r="AN525">
        <v>12375000</v>
      </c>
      <c r="AO525">
        <v>11741600</v>
      </c>
      <c r="AP525">
        <v>14913300</v>
      </c>
      <c r="AQ525">
        <v>18481900</v>
      </c>
      <c r="AR525">
        <v>26115900</v>
      </c>
      <c r="AS525">
        <v>22358800</v>
      </c>
      <c r="AT525">
        <v>19565200</v>
      </c>
      <c r="AU525">
        <v>14616200</v>
      </c>
      <c r="AV525">
        <v>15435900</v>
      </c>
      <c r="AW525">
        <v>14364800</v>
      </c>
      <c r="AX525">
        <v>8679200</v>
      </c>
      <c r="AY525">
        <v>9170000</v>
      </c>
      <c r="AZ525">
        <v>12050400</v>
      </c>
      <c r="BA525">
        <v>12480300</v>
      </c>
      <c r="BB525">
        <v>12348000</v>
      </c>
      <c r="BC525">
        <v>9344200</v>
      </c>
      <c r="BD525">
        <v>8110100</v>
      </c>
      <c r="BE525">
        <v>12649000</v>
      </c>
      <c r="BF525">
        <v>11550900</v>
      </c>
      <c r="BG525">
        <v>10113300</v>
      </c>
      <c r="BH525">
        <v>8652100</v>
      </c>
      <c r="BI525">
        <v>11932600</v>
      </c>
      <c r="BJ525">
        <v>13116200</v>
      </c>
      <c r="BK525">
        <v>11523300</v>
      </c>
      <c r="BL525">
        <v>16224400</v>
      </c>
      <c r="BM525">
        <v>19003200</v>
      </c>
      <c r="BN525">
        <v>19247600</v>
      </c>
      <c r="BO525">
        <v>20037000</v>
      </c>
      <c r="BP525">
        <v>18104700</v>
      </c>
      <c r="BQ525">
        <v>10564800</v>
      </c>
      <c r="BR525">
        <v>15600800</v>
      </c>
      <c r="BS525">
        <v>14915800</v>
      </c>
      <c r="BT525">
        <v>15561700</v>
      </c>
      <c r="BU525">
        <v>19965100</v>
      </c>
      <c r="BV525">
        <v>19228700</v>
      </c>
      <c r="BW525">
        <v>12967400</v>
      </c>
      <c r="BX525">
        <v>19117000</v>
      </c>
      <c r="BY525">
        <v>15855400</v>
      </c>
      <c r="BZ525">
        <v>10096500</v>
      </c>
      <c r="CA525">
        <v>14282000</v>
      </c>
      <c r="CB525">
        <v>16686400</v>
      </c>
      <c r="CC525">
        <v>20052300</v>
      </c>
      <c r="CD525">
        <v>14139200</v>
      </c>
      <c r="CE525">
        <v>14326700</v>
      </c>
      <c r="CF525">
        <v>14700000</v>
      </c>
      <c r="CG525">
        <v>14779200</v>
      </c>
      <c r="CH525">
        <v>13172500</v>
      </c>
      <c r="CI525">
        <v>7538000</v>
      </c>
      <c r="CJ525">
        <v>9979900</v>
      </c>
      <c r="CK525">
        <v>11331500</v>
      </c>
      <c r="CL525">
        <v>9573600</v>
      </c>
      <c r="CM525">
        <v>9183200</v>
      </c>
      <c r="CN525">
        <v>11103800</v>
      </c>
      <c r="CO525">
        <v>13688700</v>
      </c>
      <c r="CP525">
        <v>15817100</v>
      </c>
      <c r="CQ525">
        <v>17729300</v>
      </c>
      <c r="CR525">
        <v>9591600</v>
      </c>
      <c r="CS525">
        <v>12856100</v>
      </c>
      <c r="CT525">
        <v>14192100</v>
      </c>
      <c r="CU525">
        <v>9826500</v>
      </c>
      <c r="CV525">
        <v>18037900</v>
      </c>
      <c r="CW525">
        <v>11677500</v>
      </c>
      <c r="CX525">
        <v>11392200</v>
      </c>
      <c r="CY525">
        <v>11807000</v>
      </c>
      <c r="CZ525">
        <v>9716900</v>
      </c>
      <c r="DA525">
        <v>16539900</v>
      </c>
      <c r="DB525">
        <v>18329400</v>
      </c>
      <c r="DC525">
        <v>10342800</v>
      </c>
      <c r="DD525">
        <v>12586700</v>
      </c>
      <c r="DE525">
        <v>15759200</v>
      </c>
      <c r="DF525">
        <v>10301900</v>
      </c>
      <c r="DG525">
        <v>11110400</v>
      </c>
      <c r="DH525">
        <v>9855700</v>
      </c>
      <c r="DI525">
        <v>12454500</v>
      </c>
      <c r="DJ525">
        <v>15034100</v>
      </c>
      <c r="DK525">
        <v>10644000</v>
      </c>
      <c r="DL525">
        <v>9180200</v>
      </c>
      <c r="DM525">
        <v>8753900</v>
      </c>
      <c r="DN525">
        <v>8913100</v>
      </c>
      <c r="DO525">
        <v>5903000</v>
      </c>
      <c r="DP525">
        <v>8203900</v>
      </c>
      <c r="DQ525">
        <v>11646900</v>
      </c>
      <c r="DR525">
        <v>7267000</v>
      </c>
      <c r="DS525">
        <v>6153200</v>
      </c>
      <c r="DT525">
        <v>6285600</v>
      </c>
      <c r="DU525">
        <v>8349300</v>
      </c>
      <c r="DV525">
        <v>9939300</v>
      </c>
      <c r="DW525">
        <v>8424000</v>
      </c>
      <c r="DX525">
        <v>10710800</v>
      </c>
      <c r="DY525">
        <v>9822900</v>
      </c>
      <c r="DZ525">
        <v>7859500</v>
      </c>
      <c r="EA525">
        <v>7273400</v>
      </c>
      <c r="EB525">
        <v>7105864</v>
      </c>
      <c r="EC525">
        <v>6616169</v>
      </c>
      <c r="ED525">
        <v>5349398</v>
      </c>
      <c r="EE525">
        <v>4801567</v>
      </c>
      <c r="EF525">
        <v>4905208</v>
      </c>
      <c r="EG525">
        <v>5650039</v>
      </c>
      <c r="EH525">
        <v>7121256</v>
      </c>
      <c r="EI525">
        <v>6668498</v>
      </c>
      <c r="EJ525">
        <v>6769252</v>
      </c>
      <c r="EK525">
        <v>7986926</v>
      </c>
      <c r="EL525">
        <v>6100551</v>
      </c>
      <c r="EM525">
        <v>9953541</v>
      </c>
      <c r="EN525">
        <v>20893193</v>
      </c>
      <c r="EO525">
        <v>10352089</v>
      </c>
      <c r="EP525">
        <v>7896845</v>
      </c>
      <c r="EQ525">
        <v>4447883</v>
      </c>
      <c r="ER525">
        <v>2875737</v>
      </c>
      <c r="ES525">
        <v>4138454</v>
      </c>
      <c r="ET525">
        <v>5565105</v>
      </c>
      <c r="EU525">
        <v>2863636</v>
      </c>
      <c r="EV525">
        <v>5334922</v>
      </c>
      <c r="EW525">
        <v>4797905</v>
      </c>
      <c r="EX525">
        <v>4323583</v>
      </c>
    </row>
    <row r="526" spans="1:277" x14ac:dyDescent="0.25">
      <c r="A526" s="1" t="s">
        <v>264</v>
      </c>
      <c r="B526" t="s">
        <v>1157</v>
      </c>
      <c r="C526" t="s">
        <v>1185</v>
      </c>
      <c r="D526" s="2">
        <f>_xll.BDH(A526, "volume", B526, C526, "Direction", "H", "Period", "M","cols=12;rows=2")</f>
        <v>36556</v>
      </c>
      <c r="E526" s="2">
        <v>36585</v>
      </c>
      <c r="F526" s="2">
        <v>36616</v>
      </c>
      <c r="G526" s="2">
        <v>36644</v>
      </c>
      <c r="H526" s="2">
        <v>36677</v>
      </c>
      <c r="I526" s="2">
        <v>36707</v>
      </c>
      <c r="J526" s="2">
        <v>36738</v>
      </c>
      <c r="K526" s="2">
        <v>36769</v>
      </c>
      <c r="L526" s="2">
        <v>36798</v>
      </c>
      <c r="M526" s="2">
        <v>36830</v>
      </c>
      <c r="N526" s="2">
        <v>36860</v>
      </c>
      <c r="O526" s="2">
        <v>36889</v>
      </c>
    </row>
    <row r="527" spans="1:277" x14ac:dyDescent="0.25">
      <c r="A527" s="4"/>
      <c r="D527" s="3">
        <v>5389000</v>
      </c>
      <c r="E527">
        <v>5305300</v>
      </c>
      <c r="F527">
        <v>7382900</v>
      </c>
      <c r="G527">
        <v>3648300</v>
      </c>
      <c r="H527">
        <v>4485000</v>
      </c>
      <c r="I527">
        <v>5123200</v>
      </c>
      <c r="J527">
        <v>3579700</v>
      </c>
      <c r="K527">
        <v>8888600</v>
      </c>
      <c r="L527">
        <v>13393600</v>
      </c>
      <c r="M527">
        <v>22992200</v>
      </c>
      <c r="N527">
        <v>8141600</v>
      </c>
      <c r="O527">
        <v>20635100</v>
      </c>
    </row>
    <row r="528" spans="1:277" x14ac:dyDescent="0.25">
      <c r="A528" s="1" t="s">
        <v>265</v>
      </c>
      <c r="B528" t="s">
        <v>1157</v>
      </c>
      <c r="C528" t="s">
        <v>1188</v>
      </c>
      <c r="D528" s="2">
        <f>_xll.BDH(A528, "volume", B528, C528, "Direction", "H", "Period", "M","cols=156;rows=2")</f>
        <v>36556</v>
      </c>
      <c r="E528" s="2">
        <v>36585</v>
      </c>
      <c r="F528" s="2">
        <v>36616</v>
      </c>
      <c r="G528" s="2">
        <v>36644</v>
      </c>
      <c r="H528" s="2">
        <v>36677</v>
      </c>
      <c r="I528" s="2">
        <v>36707</v>
      </c>
      <c r="J528" s="2">
        <v>36738</v>
      </c>
      <c r="K528" s="2">
        <v>36769</v>
      </c>
      <c r="L528" s="2">
        <v>36798</v>
      </c>
      <c r="M528" s="2">
        <v>36830</v>
      </c>
      <c r="N528" s="2">
        <v>36860</v>
      </c>
      <c r="O528" s="2">
        <v>36889</v>
      </c>
      <c r="P528" s="2">
        <v>36922</v>
      </c>
      <c r="Q528" s="2">
        <v>36950</v>
      </c>
      <c r="R528" s="2">
        <v>36980</v>
      </c>
      <c r="S528" s="2">
        <v>37011</v>
      </c>
      <c r="T528" s="2">
        <v>37042</v>
      </c>
      <c r="U528" s="2">
        <v>37071</v>
      </c>
      <c r="V528" s="2">
        <v>37103</v>
      </c>
      <c r="W528" s="2">
        <v>37134</v>
      </c>
      <c r="X528" s="2">
        <v>37162</v>
      </c>
      <c r="Y528" s="2">
        <v>37195</v>
      </c>
      <c r="Z528" s="2">
        <v>37225</v>
      </c>
      <c r="AA528" s="2">
        <v>37256</v>
      </c>
      <c r="AB528" s="2">
        <v>37287</v>
      </c>
      <c r="AC528" s="2">
        <v>37315</v>
      </c>
      <c r="AD528" s="2">
        <v>37344</v>
      </c>
      <c r="AE528" s="2">
        <v>37376</v>
      </c>
      <c r="AF528" s="2">
        <v>37407</v>
      </c>
      <c r="AG528" s="2">
        <v>37435</v>
      </c>
      <c r="AH528" s="2">
        <v>37468</v>
      </c>
      <c r="AI528" s="2">
        <v>37498</v>
      </c>
      <c r="AJ528" s="2">
        <v>37529</v>
      </c>
      <c r="AK528" s="2">
        <v>37560</v>
      </c>
      <c r="AL528" s="2">
        <v>37589</v>
      </c>
      <c r="AM528" s="2">
        <v>37621</v>
      </c>
      <c r="AN528" s="2">
        <v>37652</v>
      </c>
      <c r="AO528" s="2">
        <v>37680</v>
      </c>
      <c r="AP528" s="2">
        <v>37711</v>
      </c>
      <c r="AQ528" s="2">
        <v>37741</v>
      </c>
      <c r="AR528" s="2">
        <v>37771</v>
      </c>
      <c r="AS528" s="2">
        <v>37802</v>
      </c>
      <c r="AT528" s="2">
        <v>37833</v>
      </c>
      <c r="AU528" s="2">
        <v>37862</v>
      </c>
      <c r="AV528" s="2">
        <v>37894</v>
      </c>
      <c r="AW528" s="2">
        <v>37925</v>
      </c>
      <c r="AX528" s="2">
        <v>37953</v>
      </c>
      <c r="AY528" s="2">
        <v>37986</v>
      </c>
      <c r="AZ528" s="2">
        <v>38016</v>
      </c>
      <c r="BA528" s="2">
        <v>38044</v>
      </c>
      <c r="BB528" s="2">
        <v>38077</v>
      </c>
      <c r="BC528" s="2">
        <v>38107</v>
      </c>
      <c r="BD528" s="2">
        <v>38138</v>
      </c>
      <c r="BE528" s="2">
        <v>38168</v>
      </c>
      <c r="BF528" s="2">
        <v>38198</v>
      </c>
      <c r="BG528" s="2">
        <v>38230</v>
      </c>
      <c r="BH528" s="2">
        <v>38260</v>
      </c>
      <c r="BI528" s="2">
        <v>38289</v>
      </c>
      <c r="BJ528" s="2">
        <v>38321</v>
      </c>
      <c r="BK528" s="2">
        <v>38352</v>
      </c>
      <c r="BL528" s="2">
        <v>38383</v>
      </c>
      <c r="BM528" s="2">
        <v>38411</v>
      </c>
      <c r="BN528" s="2">
        <v>38442</v>
      </c>
      <c r="BO528" s="2">
        <v>38471</v>
      </c>
      <c r="BP528" s="2">
        <v>38503</v>
      </c>
      <c r="BQ528" s="2">
        <v>38533</v>
      </c>
      <c r="BR528" s="2">
        <v>38562</v>
      </c>
      <c r="BS528" s="2">
        <v>38595</v>
      </c>
      <c r="BT528" s="2">
        <v>38625</v>
      </c>
      <c r="BU528" s="2">
        <v>38656</v>
      </c>
      <c r="BV528" s="2">
        <v>38686</v>
      </c>
      <c r="BW528" s="2">
        <v>38716</v>
      </c>
      <c r="BX528" s="2">
        <v>38748</v>
      </c>
      <c r="BY528" s="2">
        <v>38776</v>
      </c>
      <c r="BZ528" s="2">
        <v>38807</v>
      </c>
      <c r="CA528" s="2">
        <v>38835</v>
      </c>
      <c r="CB528" s="2">
        <v>38868</v>
      </c>
      <c r="CC528" s="2">
        <v>38898</v>
      </c>
      <c r="CD528" s="2">
        <v>38929</v>
      </c>
      <c r="CE528" s="2">
        <v>38960</v>
      </c>
      <c r="CF528" s="2">
        <v>38989</v>
      </c>
      <c r="CG528" s="2">
        <v>39021</v>
      </c>
      <c r="CH528" s="2">
        <v>39051</v>
      </c>
      <c r="CI528" s="2">
        <v>39080</v>
      </c>
      <c r="CJ528" s="2">
        <v>39113</v>
      </c>
      <c r="CK528" s="2">
        <v>39141</v>
      </c>
      <c r="CL528" s="2">
        <v>39171</v>
      </c>
      <c r="CM528" s="2">
        <v>39202</v>
      </c>
      <c r="CN528" s="2">
        <v>39233</v>
      </c>
      <c r="CO528" s="2">
        <v>39262</v>
      </c>
      <c r="CP528" s="2">
        <v>39294</v>
      </c>
      <c r="CQ528" s="2">
        <v>39325</v>
      </c>
      <c r="CR528" s="2">
        <v>39353</v>
      </c>
      <c r="CS528" s="2">
        <v>39386</v>
      </c>
      <c r="CT528" s="2">
        <v>39416</v>
      </c>
      <c r="CU528" s="2">
        <v>39447</v>
      </c>
      <c r="CV528" s="2">
        <v>39478</v>
      </c>
      <c r="CW528" s="2">
        <v>39507</v>
      </c>
      <c r="CX528" s="2">
        <v>39538</v>
      </c>
      <c r="CY528" s="2">
        <v>39568</v>
      </c>
      <c r="CZ528" s="2">
        <v>39598</v>
      </c>
      <c r="DA528" s="2">
        <v>39629</v>
      </c>
      <c r="DB528" s="2">
        <v>39660</v>
      </c>
      <c r="DC528" s="2">
        <v>39689</v>
      </c>
      <c r="DD528" s="2">
        <v>39721</v>
      </c>
      <c r="DE528" s="2">
        <v>39752</v>
      </c>
      <c r="DF528" s="2">
        <v>39780</v>
      </c>
      <c r="DG528" s="2">
        <v>39813</v>
      </c>
      <c r="DH528" s="2">
        <v>39843</v>
      </c>
      <c r="DI528" s="2">
        <v>39871</v>
      </c>
      <c r="DJ528" s="2">
        <v>39903</v>
      </c>
      <c r="DK528" s="2">
        <v>39933</v>
      </c>
      <c r="DL528" s="2">
        <v>39962</v>
      </c>
      <c r="DM528" s="2">
        <v>39994</v>
      </c>
      <c r="DN528" s="2">
        <v>40025</v>
      </c>
      <c r="DO528" s="2">
        <v>40056</v>
      </c>
      <c r="DP528" s="2">
        <v>40086</v>
      </c>
      <c r="DQ528" s="2">
        <v>40116</v>
      </c>
      <c r="DR528" s="2">
        <v>40147</v>
      </c>
      <c r="DS528" s="2">
        <v>40178</v>
      </c>
      <c r="DT528" s="2">
        <v>40207</v>
      </c>
      <c r="DU528" s="2">
        <v>40235</v>
      </c>
      <c r="DV528" s="2">
        <v>40268</v>
      </c>
      <c r="DW528" s="2">
        <v>40298</v>
      </c>
      <c r="DX528" s="2">
        <v>40329</v>
      </c>
      <c r="DY528" s="2">
        <v>40359</v>
      </c>
      <c r="DZ528" s="2">
        <v>40389</v>
      </c>
      <c r="EA528" s="2">
        <v>40421</v>
      </c>
      <c r="EB528" s="2">
        <v>40451</v>
      </c>
      <c r="EC528" s="2">
        <v>40480</v>
      </c>
      <c r="ED528" s="2">
        <v>40512</v>
      </c>
      <c r="EE528" s="2">
        <v>40543</v>
      </c>
      <c r="EF528" s="2">
        <v>40574</v>
      </c>
      <c r="EG528" s="2">
        <v>40602</v>
      </c>
      <c r="EH528" s="2">
        <v>40633</v>
      </c>
      <c r="EI528" s="2">
        <v>40662</v>
      </c>
      <c r="EJ528" s="2">
        <v>40694</v>
      </c>
      <c r="EK528" s="2">
        <v>40724</v>
      </c>
      <c r="EL528" s="2">
        <v>40753</v>
      </c>
      <c r="EM528" s="2">
        <v>40786</v>
      </c>
      <c r="EN528" s="2">
        <v>40816</v>
      </c>
      <c r="EO528" s="2">
        <v>40847</v>
      </c>
      <c r="EP528" s="2">
        <v>40877</v>
      </c>
      <c r="EQ528" s="2">
        <v>40907</v>
      </c>
      <c r="ER528" s="2">
        <v>40939</v>
      </c>
      <c r="ES528" s="2">
        <v>40968</v>
      </c>
      <c r="ET528" s="2">
        <v>40998</v>
      </c>
      <c r="EU528" s="2">
        <v>41029</v>
      </c>
      <c r="EV528" s="2">
        <v>41060</v>
      </c>
      <c r="EW528" s="2">
        <v>41089</v>
      </c>
      <c r="EX528" s="2">
        <v>41121</v>
      </c>
      <c r="EY528" s="2">
        <v>41152</v>
      </c>
      <c r="EZ528" s="2">
        <v>41180</v>
      </c>
      <c r="FA528" s="2">
        <v>41213</v>
      </c>
      <c r="FB528" s="2">
        <v>41243</v>
      </c>
      <c r="FC528" s="2">
        <v>41274</v>
      </c>
    </row>
    <row r="529" spans="1:277" x14ac:dyDescent="0.25">
      <c r="A529" s="4"/>
      <c r="D529" s="3">
        <v>24087800</v>
      </c>
      <c r="E529">
        <v>24631500</v>
      </c>
      <c r="F529">
        <v>19634800</v>
      </c>
      <c r="G529">
        <v>22654000</v>
      </c>
      <c r="H529">
        <v>15404400</v>
      </c>
      <c r="I529">
        <v>22829600</v>
      </c>
      <c r="J529">
        <v>12925600</v>
      </c>
      <c r="K529">
        <v>18496100</v>
      </c>
      <c r="L529">
        <v>26180200</v>
      </c>
      <c r="M529">
        <v>26953500</v>
      </c>
      <c r="N529">
        <v>15102200</v>
      </c>
      <c r="O529">
        <v>18986600</v>
      </c>
      <c r="P529">
        <v>19525900</v>
      </c>
      <c r="Q529">
        <v>19059900</v>
      </c>
      <c r="R529">
        <v>21166800</v>
      </c>
      <c r="S529">
        <v>15143100</v>
      </c>
      <c r="T529">
        <v>21633100</v>
      </c>
      <c r="U529">
        <v>13949000</v>
      </c>
      <c r="V529">
        <v>14594300</v>
      </c>
      <c r="W529">
        <v>14170600</v>
      </c>
      <c r="X529">
        <v>15086800</v>
      </c>
      <c r="Y529">
        <v>18514000</v>
      </c>
      <c r="Z529">
        <v>20769800</v>
      </c>
      <c r="AA529">
        <v>21768400</v>
      </c>
      <c r="AB529">
        <v>23307500</v>
      </c>
      <c r="AC529">
        <v>24449800</v>
      </c>
      <c r="AD529">
        <v>27156700</v>
      </c>
      <c r="AE529">
        <v>28657100</v>
      </c>
      <c r="AF529">
        <v>18494600</v>
      </c>
      <c r="AG529">
        <v>26211500</v>
      </c>
      <c r="AH529">
        <v>31680000</v>
      </c>
      <c r="AI529">
        <v>29463300</v>
      </c>
      <c r="AJ529">
        <v>39487000</v>
      </c>
      <c r="AK529">
        <v>41541900</v>
      </c>
      <c r="AL529">
        <v>42936000</v>
      </c>
      <c r="AM529">
        <v>29512300</v>
      </c>
      <c r="AN529">
        <v>40337100</v>
      </c>
      <c r="AO529">
        <v>55466500</v>
      </c>
      <c r="AP529">
        <v>30403300</v>
      </c>
      <c r="AQ529">
        <v>33960100</v>
      </c>
      <c r="AR529">
        <v>32937600</v>
      </c>
      <c r="AS529">
        <v>35962000</v>
      </c>
      <c r="AT529">
        <v>37106600</v>
      </c>
      <c r="AU529">
        <v>32921200</v>
      </c>
      <c r="AV529">
        <v>45544900</v>
      </c>
      <c r="AW529">
        <v>34622500</v>
      </c>
      <c r="AX529">
        <v>16416600</v>
      </c>
      <c r="AY529">
        <v>46821000</v>
      </c>
      <c r="AZ529">
        <v>51799000</v>
      </c>
      <c r="BA529">
        <v>55085600</v>
      </c>
      <c r="BB529">
        <v>42335500</v>
      </c>
      <c r="BC529">
        <v>37919800</v>
      </c>
      <c r="BD529">
        <v>32005400</v>
      </c>
      <c r="BE529">
        <v>50333600</v>
      </c>
      <c r="BF529">
        <v>51202600</v>
      </c>
      <c r="BG529">
        <v>56333200</v>
      </c>
      <c r="BH529">
        <v>41343700</v>
      </c>
      <c r="BI529">
        <v>51023600</v>
      </c>
      <c r="BJ529">
        <v>51822200</v>
      </c>
      <c r="BK529">
        <v>47285700</v>
      </c>
      <c r="BL529">
        <v>42178700</v>
      </c>
      <c r="BM529">
        <v>44962900</v>
      </c>
      <c r="BN529">
        <v>44485900</v>
      </c>
      <c r="BO529">
        <v>53747100</v>
      </c>
      <c r="BP529">
        <v>51492100</v>
      </c>
      <c r="BQ529">
        <v>48476800</v>
      </c>
      <c r="BR529">
        <v>36047700</v>
      </c>
      <c r="BS529">
        <v>33151300</v>
      </c>
      <c r="BT529">
        <v>32381400</v>
      </c>
      <c r="BU529">
        <v>49019800</v>
      </c>
      <c r="BV529">
        <v>27630700</v>
      </c>
      <c r="BW529">
        <v>32402100</v>
      </c>
      <c r="BX529">
        <v>40335000</v>
      </c>
      <c r="BY529">
        <v>48928000</v>
      </c>
      <c r="BZ529">
        <v>45369100</v>
      </c>
      <c r="CA529">
        <v>25447600</v>
      </c>
      <c r="CB529">
        <v>48636000</v>
      </c>
      <c r="CC529">
        <v>39708300</v>
      </c>
      <c r="CD529">
        <v>30930300</v>
      </c>
      <c r="CE529">
        <v>55889200</v>
      </c>
      <c r="CF529">
        <v>44517300</v>
      </c>
      <c r="CG529">
        <v>43809200</v>
      </c>
      <c r="CH529">
        <v>56364000</v>
      </c>
      <c r="CI529">
        <v>45273100</v>
      </c>
      <c r="CJ529">
        <v>52436700</v>
      </c>
      <c r="CK529">
        <v>43237300</v>
      </c>
      <c r="CL529">
        <v>62998700</v>
      </c>
      <c r="CM529">
        <v>36687900</v>
      </c>
      <c r="CN529">
        <v>52512800</v>
      </c>
      <c r="CO529">
        <v>31574500</v>
      </c>
      <c r="CP529">
        <v>43288500</v>
      </c>
      <c r="CQ529">
        <v>56294300</v>
      </c>
      <c r="CR529">
        <v>32068000</v>
      </c>
      <c r="CS529">
        <v>36781600</v>
      </c>
      <c r="CT529">
        <v>34127300</v>
      </c>
      <c r="CU529">
        <v>24741100</v>
      </c>
      <c r="CV529">
        <v>37302400</v>
      </c>
      <c r="CW529">
        <v>28292100</v>
      </c>
      <c r="CX529">
        <v>23425200</v>
      </c>
      <c r="CY529">
        <v>24967900</v>
      </c>
      <c r="CZ529">
        <v>21224300</v>
      </c>
      <c r="DA529">
        <v>32130700</v>
      </c>
      <c r="DB529">
        <v>30034500</v>
      </c>
      <c r="DC529">
        <v>21634700</v>
      </c>
      <c r="DD529">
        <v>28036000</v>
      </c>
      <c r="DE529">
        <v>32700300</v>
      </c>
      <c r="DF529">
        <v>32300900</v>
      </c>
      <c r="DG529">
        <v>25030600</v>
      </c>
      <c r="DH529">
        <v>35191000</v>
      </c>
      <c r="DI529">
        <v>31503400</v>
      </c>
      <c r="DJ529">
        <v>32980300</v>
      </c>
      <c r="DK529">
        <v>36230000</v>
      </c>
      <c r="DL529">
        <v>37037100</v>
      </c>
      <c r="DM529">
        <v>28795100</v>
      </c>
      <c r="DN529">
        <v>35820600</v>
      </c>
      <c r="DO529">
        <v>27258000</v>
      </c>
      <c r="DP529">
        <v>30088300</v>
      </c>
      <c r="DQ529">
        <v>40213100</v>
      </c>
      <c r="DR529">
        <v>22497500</v>
      </c>
      <c r="DS529">
        <v>18077000</v>
      </c>
      <c r="DT529">
        <v>21211600</v>
      </c>
      <c r="DU529">
        <v>20713200</v>
      </c>
      <c r="DV529">
        <v>21635300</v>
      </c>
      <c r="DW529">
        <v>28161800</v>
      </c>
      <c r="DX529">
        <v>28448400</v>
      </c>
      <c r="DY529">
        <v>20546000</v>
      </c>
      <c r="DZ529">
        <v>25609300</v>
      </c>
      <c r="EA529">
        <v>30218600</v>
      </c>
      <c r="EB529">
        <v>23768066</v>
      </c>
      <c r="EC529">
        <v>27424989</v>
      </c>
      <c r="ED529">
        <v>29460699</v>
      </c>
      <c r="EE529">
        <v>26746986</v>
      </c>
      <c r="EF529">
        <v>33512337</v>
      </c>
      <c r="EG529">
        <v>38312775</v>
      </c>
      <c r="EH529">
        <v>43297041</v>
      </c>
      <c r="EI529">
        <v>35645330</v>
      </c>
      <c r="EJ529">
        <v>36244141</v>
      </c>
      <c r="EK529">
        <v>38126195</v>
      </c>
      <c r="EL529">
        <v>35956684</v>
      </c>
      <c r="EM529">
        <v>65009162</v>
      </c>
      <c r="EN529">
        <v>44561705</v>
      </c>
      <c r="EO529">
        <v>42021902</v>
      </c>
      <c r="EP529">
        <v>34216591</v>
      </c>
      <c r="EQ529">
        <v>20975227</v>
      </c>
      <c r="ER529">
        <v>25481393</v>
      </c>
      <c r="ES529">
        <v>25579306</v>
      </c>
      <c r="ET529">
        <v>25394373</v>
      </c>
      <c r="EU529">
        <v>34772290</v>
      </c>
      <c r="EV529">
        <v>31420767</v>
      </c>
      <c r="EW529">
        <v>34950164</v>
      </c>
      <c r="EX529">
        <v>34982684</v>
      </c>
      <c r="EY529">
        <v>25975007</v>
      </c>
      <c r="EZ529">
        <v>19313364</v>
      </c>
      <c r="FA529">
        <v>19818917</v>
      </c>
      <c r="FB529">
        <v>15998383</v>
      </c>
      <c r="FC529">
        <v>8109108</v>
      </c>
    </row>
    <row r="530" spans="1:277" x14ac:dyDescent="0.25">
      <c r="A530" s="1" t="s">
        <v>266</v>
      </c>
      <c r="B530" t="s">
        <v>1157</v>
      </c>
      <c r="C530" t="s">
        <v>1183</v>
      </c>
      <c r="D530" s="2">
        <f>_xll.BDH(A530, "volume", B530, C530, "Direction", "H", "Period", "M","cols=84;rows=2")</f>
        <v>36556</v>
      </c>
      <c r="E530" s="2">
        <v>36585</v>
      </c>
      <c r="F530" s="2">
        <v>36616</v>
      </c>
      <c r="G530" s="2">
        <v>36644</v>
      </c>
      <c r="H530" s="2">
        <v>36677</v>
      </c>
      <c r="I530" s="2">
        <v>36707</v>
      </c>
      <c r="J530" s="2">
        <v>36738</v>
      </c>
      <c r="K530" s="2">
        <v>36769</v>
      </c>
      <c r="L530" s="2">
        <v>36798</v>
      </c>
      <c r="M530" s="2">
        <v>36830</v>
      </c>
      <c r="N530" s="2">
        <v>36860</v>
      </c>
      <c r="O530" s="2">
        <v>36889</v>
      </c>
      <c r="P530" s="2">
        <v>36922</v>
      </c>
      <c r="Q530" s="2">
        <v>36950</v>
      </c>
      <c r="R530" s="2">
        <v>36980</v>
      </c>
      <c r="S530" s="2">
        <v>37011</v>
      </c>
      <c r="T530" s="2">
        <v>37042</v>
      </c>
      <c r="U530" s="2">
        <v>37071</v>
      </c>
      <c r="V530" s="2">
        <v>37103</v>
      </c>
      <c r="W530" s="2">
        <v>37134</v>
      </c>
      <c r="X530" s="2">
        <v>37162</v>
      </c>
      <c r="Y530" s="2">
        <v>37195</v>
      </c>
      <c r="Z530" s="2">
        <v>37225</v>
      </c>
      <c r="AA530" s="2">
        <v>37256</v>
      </c>
      <c r="AB530" s="2">
        <v>37287</v>
      </c>
      <c r="AC530" s="2">
        <v>37315</v>
      </c>
      <c r="AD530" s="2">
        <v>37344</v>
      </c>
      <c r="AE530" s="2">
        <v>37376</v>
      </c>
      <c r="AF530" s="2">
        <v>37407</v>
      </c>
      <c r="AG530" s="2">
        <v>37435</v>
      </c>
      <c r="AH530" s="2">
        <v>37468</v>
      </c>
      <c r="AI530" s="2">
        <v>37498</v>
      </c>
      <c r="AJ530" s="2">
        <v>37529</v>
      </c>
      <c r="AK530" s="2">
        <v>37560</v>
      </c>
      <c r="AL530" s="2">
        <v>37589</v>
      </c>
      <c r="AM530" s="2">
        <v>37621</v>
      </c>
      <c r="AN530" s="2">
        <v>37652</v>
      </c>
      <c r="AO530" s="2">
        <v>37680</v>
      </c>
      <c r="AP530" s="2">
        <v>37711</v>
      </c>
      <c r="AQ530" s="2">
        <v>37741</v>
      </c>
      <c r="AR530" s="2">
        <v>37771</v>
      </c>
      <c r="AS530" s="2">
        <v>37802</v>
      </c>
      <c r="AT530" s="2">
        <v>37833</v>
      </c>
      <c r="AU530" s="2">
        <v>37862</v>
      </c>
      <c r="AV530" s="2">
        <v>37894</v>
      </c>
      <c r="AW530" s="2">
        <v>37925</v>
      </c>
      <c r="AX530" s="2">
        <v>37953</v>
      </c>
      <c r="AY530" s="2">
        <v>37986</v>
      </c>
      <c r="AZ530" s="2">
        <v>38016</v>
      </c>
      <c r="BA530" s="2">
        <v>38044</v>
      </c>
      <c r="BB530" s="2">
        <v>38077</v>
      </c>
      <c r="BC530" s="2">
        <v>38107</v>
      </c>
      <c r="BD530" s="2">
        <v>38138</v>
      </c>
      <c r="BE530" s="2">
        <v>38168</v>
      </c>
      <c r="BF530" s="2">
        <v>38198</v>
      </c>
      <c r="BG530" s="2">
        <v>38230</v>
      </c>
      <c r="BH530" s="2">
        <v>38260</v>
      </c>
      <c r="BI530" s="2">
        <v>38289</v>
      </c>
      <c r="BJ530" s="2">
        <v>38321</v>
      </c>
      <c r="BK530" s="2">
        <v>38352</v>
      </c>
      <c r="BL530" s="2">
        <v>38383</v>
      </c>
      <c r="BM530" s="2">
        <v>38411</v>
      </c>
      <c r="BN530" s="2">
        <v>38442</v>
      </c>
      <c r="BO530" s="2">
        <v>38471</v>
      </c>
      <c r="BP530" s="2">
        <v>38503</v>
      </c>
      <c r="BQ530" s="2">
        <v>38533</v>
      </c>
      <c r="BR530" s="2">
        <v>38562</v>
      </c>
      <c r="BS530" s="2">
        <v>38595</v>
      </c>
      <c r="BT530" s="2">
        <v>38625</v>
      </c>
      <c r="BU530" s="2">
        <v>38656</v>
      </c>
      <c r="BV530" s="2">
        <v>38686</v>
      </c>
      <c r="BW530" s="2">
        <v>38716</v>
      </c>
      <c r="BX530" s="2">
        <v>38748</v>
      </c>
      <c r="BY530" s="2">
        <v>38776</v>
      </c>
      <c r="BZ530" s="2">
        <v>38807</v>
      </c>
      <c r="CA530" s="2">
        <v>38835</v>
      </c>
      <c r="CB530" s="2">
        <v>38868</v>
      </c>
      <c r="CC530" s="2">
        <v>38898</v>
      </c>
      <c r="CD530" s="2">
        <v>38929</v>
      </c>
      <c r="CE530" s="2">
        <v>38960</v>
      </c>
      <c r="CF530" s="2">
        <v>38989</v>
      </c>
      <c r="CG530" s="2">
        <v>39021</v>
      </c>
      <c r="CH530" s="2">
        <v>39051</v>
      </c>
      <c r="CI530" s="2">
        <v>39080</v>
      </c>
    </row>
    <row r="531" spans="1:277" x14ac:dyDescent="0.25">
      <c r="A531" s="4"/>
      <c r="D531" s="3">
        <v>40225200</v>
      </c>
      <c r="E531">
        <v>42292400</v>
      </c>
      <c r="F531">
        <v>51700300</v>
      </c>
      <c r="G531">
        <v>37113000</v>
      </c>
      <c r="H531">
        <v>27497400</v>
      </c>
      <c r="I531">
        <v>32033400</v>
      </c>
      <c r="J531">
        <v>32601400</v>
      </c>
      <c r="K531">
        <v>25688800</v>
      </c>
      <c r="L531">
        <v>35910200</v>
      </c>
      <c r="M531">
        <v>49611000</v>
      </c>
      <c r="N531">
        <v>63587900</v>
      </c>
      <c r="O531">
        <v>60521200</v>
      </c>
      <c r="P531">
        <v>65021100</v>
      </c>
      <c r="Q531">
        <v>40902400</v>
      </c>
      <c r="R531">
        <v>50245200</v>
      </c>
      <c r="S531">
        <v>49266100</v>
      </c>
      <c r="T531">
        <v>33063400</v>
      </c>
      <c r="U531">
        <v>27357300</v>
      </c>
      <c r="V531">
        <v>49932200</v>
      </c>
      <c r="W531">
        <v>40291600</v>
      </c>
      <c r="X531">
        <v>30920600</v>
      </c>
      <c r="Y531">
        <v>48456100</v>
      </c>
      <c r="Z531">
        <v>40302100</v>
      </c>
      <c r="AA531">
        <v>37582700</v>
      </c>
      <c r="AB531">
        <v>74172400</v>
      </c>
      <c r="AC531">
        <v>28043900</v>
      </c>
      <c r="AD531">
        <v>28434300</v>
      </c>
      <c r="AE531">
        <v>15426700</v>
      </c>
      <c r="AF531">
        <v>14752500</v>
      </c>
      <c r="AG531">
        <v>17532500</v>
      </c>
      <c r="AH531">
        <v>22500900</v>
      </c>
      <c r="AI531">
        <v>17374800</v>
      </c>
      <c r="AJ531">
        <v>20983700</v>
      </c>
      <c r="AK531">
        <v>19678200</v>
      </c>
      <c r="AL531">
        <v>27526200</v>
      </c>
      <c r="AM531">
        <v>27500800</v>
      </c>
      <c r="AN531">
        <v>20976900</v>
      </c>
      <c r="AO531">
        <v>18545300</v>
      </c>
      <c r="AP531">
        <v>19480800</v>
      </c>
      <c r="AQ531">
        <v>17978600</v>
      </c>
      <c r="AR531">
        <v>35590100</v>
      </c>
      <c r="AS531">
        <v>31206700</v>
      </c>
      <c r="AT531">
        <v>27080500</v>
      </c>
      <c r="AU531">
        <v>29919200</v>
      </c>
      <c r="AV531">
        <v>58621000</v>
      </c>
      <c r="AW531">
        <v>45653200</v>
      </c>
      <c r="AX531">
        <v>33280300</v>
      </c>
      <c r="AY531">
        <v>22432700</v>
      </c>
      <c r="AZ531">
        <v>58067100</v>
      </c>
      <c r="BA531">
        <v>56365500</v>
      </c>
      <c r="BB531">
        <v>50839000</v>
      </c>
      <c r="BC531">
        <v>57384200</v>
      </c>
      <c r="BD531">
        <v>55719100</v>
      </c>
      <c r="BE531">
        <v>39197900</v>
      </c>
      <c r="BF531">
        <v>36482400</v>
      </c>
      <c r="BG531">
        <v>27469600</v>
      </c>
      <c r="BH531">
        <v>23098100</v>
      </c>
      <c r="BI531">
        <v>45912800</v>
      </c>
      <c r="BJ531">
        <v>45294000</v>
      </c>
      <c r="BK531">
        <v>56496800</v>
      </c>
      <c r="BL531">
        <v>64376900</v>
      </c>
      <c r="BM531">
        <v>67757000</v>
      </c>
      <c r="BN531">
        <v>51507500</v>
      </c>
      <c r="BO531">
        <v>43474000</v>
      </c>
      <c r="BP531">
        <v>66772300</v>
      </c>
      <c r="BQ531">
        <v>45697700</v>
      </c>
      <c r="BR531">
        <v>35852300</v>
      </c>
      <c r="BS531">
        <v>62022800</v>
      </c>
      <c r="BT531">
        <v>47289300</v>
      </c>
      <c r="BU531">
        <v>34908300</v>
      </c>
      <c r="BV531">
        <v>33065100</v>
      </c>
      <c r="BW531">
        <v>30981700</v>
      </c>
      <c r="BX531">
        <v>32089300</v>
      </c>
      <c r="BY531">
        <v>34834800</v>
      </c>
      <c r="BZ531">
        <v>45661900</v>
      </c>
      <c r="CA531">
        <v>45952500</v>
      </c>
      <c r="CB531">
        <v>55110100</v>
      </c>
      <c r="CC531">
        <v>48209500</v>
      </c>
      <c r="CD531">
        <v>61233400</v>
      </c>
      <c r="CE531">
        <v>68888500</v>
      </c>
      <c r="CF531">
        <v>23828600</v>
      </c>
      <c r="CG531">
        <v>19954100</v>
      </c>
      <c r="CH531">
        <v>29160000</v>
      </c>
      <c r="CI531">
        <v>33510000</v>
      </c>
    </row>
    <row r="532" spans="1:277" x14ac:dyDescent="0.25">
      <c r="A532" s="1" t="s">
        <v>267</v>
      </c>
      <c r="B532" t="s">
        <v>1157</v>
      </c>
      <c r="C532" t="s">
        <v>1199</v>
      </c>
      <c r="D532" s="2">
        <f>_xll.BDH(A532, "volume", B532, C532, "Direction", "H", "Period", "M","cols=274;rows=2")</f>
        <v>36556</v>
      </c>
      <c r="E532" s="2">
        <v>36585</v>
      </c>
      <c r="F532" s="2">
        <v>36616</v>
      </c>
      <c r="G532" s="2">
        <v>36644</v>
      </c>
      <c r="H532" s="2">
        <v>36677</v>
      </c>
      <c r="I532" s="2">
        <v>36707</v>
      </c>
      <c r="J532" s="2">
        <v>36738</v>
      </c>
      <c r="K532" s="2">
        <v>36769</v>
      </c>
      <c r="L532" s="2">
        <v>36798</v>
      </c>
      <c r="M532" s="2">
        <v>36830</v>
      </c>
      <c r="N532" s="2">
        <v>36860</v>
      </c>
      <c r="O532" s="2">
        <v>36889</v>
      </c>
      <c r="P532" s="2">
        <v>36922</v>
      </c>
      <c r="Q532" s="2">
        <v>36950</v>
      </c>
      <c r="R532" s="2">
        <v>36980</v>
      </c>
      <c r="S532" s="2">
        <v>37011</v>
      </c>
      <c r="T532" s="2">
        <v>37042</v>
      </c>
      <c r="U532" s="2">
        <v>37071</v>
      </c>
      <c r="V532" s="2">
        <v>37103</v>
      </c>
      <c r="W532" s="2">
        <v>37134</v>
      </c>
      <c r="X532" s="2">
        <v>37162</v>
      </c>
      <c r="Y532" s="2">
        <v>37195</v>
      </c>
      <c r="Z532" s="2">
        <v>37225</v>
      </c>
      <c r="AA532" s="2">
        <v>37256</v>
      </c>
      <c r="AB532" s="2">
        <v>37287</v>
      </c>
      <c r="AC532" s="2">
        <v>37315</v>
      </c>
      <c r="AD532" s="2">
        <v>37344</v>
      </c>
      <c r="AE532" s="2">
        <v>37376</v>
      </c>
      <c r="AF532" s="2">
        <v>37407</v>
      </c>
      <c r="AG532" s="2">
        <v>37435</v>
      </c>
      <c r="AH532" s="2">
        <v>37468</v>
      </c>
      <c r="AI532" s="2">
        <v>37498</v>
      </c>
      <c r="AJ532" s="2">
        <v>37529</v>
      </c>
      <c r="AK532" s="2">
        <v>37560</v>
      </c>
      <c r="AL532" s="2">
        <v>37589</v>
      </c>
      <c r="AM532" s="2">
        <v>37621</v>
      </c>
      <c r="AN532" s="2">
        <v>37652</v>
      </c>
      <c r="AO532" s="2">
        <v>37680</v>
      </c>
      <c r="AP532" s="2">
        <v>37711</v>
      </c>
      <c r="AQ532" s="2">
        <v>37741</v>
      </c>
      <c r="AR532" s="2">
        <v>37771</v>
      </c>
      <c r="AS532" s="2">
        <v>37802</v>
      </c>
      <c r="AT532" s="2">
        <v>37833</v>
      </c>
      <c r="AU532" s="2">
        <v>37862</v>
      </c>
      <c r="AV532" s="2">
        <v>37894</v>
      </c>
      <c r="AW532" s="2">
        <v>37925</v>
      </c>
      <c r="AX532" s="2">
        <v>37953</v>
      </c>
      <c r="AY532" s="2">
        <v>37986</v>
      </c>
      <c r="AZ532" s="2">
        <v>38016</v>
      </c>
      <c r="BA532" s="2">
        <v>38044</v>
      </c>
      <c r="BB532" s="2">
        <v>38077</v>
      </c>
      <c r="BC532" s="2">
        <v>38107</v>
      </c>
      <c r="BD532" s="2">
        <v>38138</v>
      </c>
      <c r="BE532" s="2">
        <v>38168</v>
      </c>
      <c r="BF532" s="2">
        <v>38198</v>
      </c>
      <c r="BG532" s="2">
        <v>38230</v>
      </c>
      <c r="BH532" s="2">
        <v>38260</v>
      </c>
      <c r="BI532" s="2">
        <v>38289</v>
      </c>
      <c r="BJ532" s="2">
        <v>38321</v>
      </c>
      <c r="BK532" s="2">
        <v>38352</v>
      </c>
      <c r="BL532" s="2">
        <v>38383</v>
      </c>
      <c r="BM532" s="2">
        <v>38411</v>
      </c>
      <c r="BN532" s="2">
        <v>38442</v>
      </c>
      <c r="BO532" s="2">
        <v>38471</v>
      </c>
      <c r="BP532" s="2">
        <v>38503</v>
      </c>
      <c r="BQ532" s="2">
        <v>38533</v>
      </c>
      <c r="BR532" s="2">
        <v>38562</v>
      </c>
      <c r="BS532" s="2">
        <v>38595</v>
      </c>
      <c r="BT532" s="2">
        <v>38625</v>
      </c>
      <c r="BU532" s="2">
        <v>38656</v>
      </c>
      <c r="BV532" s="2">
        <v>38686</v>
      </c>
      <c r="BW532" s="2">
        <v>38716</v>
      </c>
      <c r="BX532" s="2">
        <v>38748</v>
      </c>
      <c r="BY532" s="2">
        <v>38776</v>
      </c>
      <c r="BZ532" s="2">
        <v>38807</v>
      </c>
      <c r="CA532" s="2">
        <v>38835</v>
      </c>
      <c r="CB532" s="2">
        <v>38868</v>
      </c>
      <c r="CC532" s="2">
        <v>38898</v>
      </c>
      <c r="CD532" s="2">
        <v>38929</v>
      </c>
      <c r="CE532" s="2">
        <v>38960</v>
      </c>
      <c r="CF532" s="2">
        <v>38989</v>
      </c>
      <c r="CG532" s="2">
        <v>39021</v>
      </c>
      <c r="CH532" s="2">
        <v>39051</v>
      </c>
      <c r="CI532" s="2">
        <v>39080</v>
      </c>
      <c r="CJ532" s="2">
        <v>39113</v>
      </c>
      <c r="CK532" s="2">
        <v>39141</v>
      </c>
      <c r="CL532" s="2">
        <v>39171</v>
      </c>
      <c r="CM532" s="2">
        <v>39202</v>
      </c>
      <c r="CN532" s="2">
        <v>39233</v>
      </c>
      <c r="CO532" s="2">
        <v>39262</v>
      </c>
      <c r="CP532" s="2">
        <v>39294</v>
      </c>
      <c r="CQ532" s="2">
        <v>39325</v>
      </c>
      <c r="CR532" s="2">
        <v>39353</v>
      </c>
      <c r="CS532" s="2">
        <v>39386</v>
      </c>
      <c r="CT532" s="2">
        <v>39416</v>
      </c>
      <c r="CU532" s="2">
        <v>39447</v>
      </c>
      <c r="CV532" s="2">
        <v>39478</v>
      </c>
      <c r="CW532" s="2">
        <v>39507</v>
      </c>
      <c r="CX532" s="2">
        <v>39538</v>
      </c>
      <c r="CY532" s="2">
        <v>39568</v>
      </c>
      <c r="CZ532" s="2">
        <v>39598</v>
      </c>
      <c r="DA532" s="2">
        <v>39629</v>
      </c>
      <c r="DB532" s="2">
        <v>39660</v>
      </c>
      <c r="DC532" s="2">
        <v>39689</v>
      </c>
      <c r="DD532" s="2">
        <v>39721</v>
      </c>
      <c r="DE532" s="2">
        <v>39752</v>
      </c>
      <c r="DF532" s="2">
        <v>39780</v>
      </c>
      <c r="DG532" s="2">
        <v>39813</v>
      </c>
      <c r="DH532" s="2">
        <v>39843</v>
      </c>
      <c r="DI532" s="2">
        <v>39871</v>
      </c>
      <c r="DJ532" s="2">
        <v>39903</v>
      </c>
      <c r="DK532" s="2">
        <v>39933</v>
      </c>
      <c r="DL532" s="2">
        <v>39962</v>
      </c>
      <c r="DM532" s="2">
        <v>39994</v>
      </c>
      <c r="DN532" s="2">
        <v>40025</v>
      </c>
      <c r="DO532" s="2">
        <v>40056</v>
      </c>
      <c r="DP532" s="2">
        <v>40086</v>
      </c>
      <c r="DQ532" s="2">
        <v>40116</v>
      </c>
      <c r="DR532" s="2">
        <v>40147</v>
      </c>
      <c r="DS532" s="2">
        <v>40178</v>
      </c>
      <c r="DT532" s="2">
        <v>40207</v>
      </c>
      <c r="DU532" s="2">
        <v>40235</v>
      </c>
      <c r="DV532" s="2">
        <v>40268</v>
      </c>
      <c r="DW532" s="2">
        <v>40298</v>
      </c>
      <c r="DX532" s="2">
        <v>40329</v>
      </c>
      <c r="DY532" s="2">
        <v>40359</v>
      </c>
      <c r="DZ532" s="2">
        <v>40389</v>
      </c>
      <c r="EA532" s="2">
        <v>40421</v>
      </c>
      <c r="EB532" s="2">
        <v>40451</v>
      </c>
      <c r="EC532" s="2">
        <v>40480</v>
      </c>
      <c r="ED532" s="2">
        <v>40512</v>
      </c>
      <c r="EE532" s="2">
        <v>40543</v>
      </c>
      <c r="EF532" s="2">
        <v>40574</v>
      </c>
      <c r="EG532" s="2">
        <v>40602</v>
      </c>
      <c r="EH532" s="2">
        <v>40633</v>
      </c>
      <c r="EI532" s="2">
        <v>40662</v>
      </c>
      <c r="EJ532" s="2">
        <v>40694</v>
      </c>
      <c r="EK532" s="2">
        <v>40724</v>
      </c>
      <c r="EL532" s="2">
        <v>40753</v>
      </c>
      <c r="EM532" s="2">
        <v>40786</v>
      </c>
      <c r="EN532" s="2">
        <v>40816</v>
      </c>
      <c r="EO532" s="2">
        <v>40847</v>
      </c>
      <c r="EP532" s="2">
        <v>40877</v>
      </c>
      <c r="EQ532" s="2">
        <v>40907</v>
      </c>
      <c r="ER532" s="2">
        <v>40939</v>
      </c>
      <c r="ES532" s="2">
        <v>40968</v>
      </c>
      <c r="ET532" s="2">
        <v>40998</v>
      </c>
      <c r="EU532" s="2">
        <v>41029</v>
      </c>
      <c r="EV532" s="2">
        <v>41060</v>
      </c>
      <c r="EW532" s="2">
        <v>41089</v>
      </c>
      <c r="EX532" s="2">
        <v>41121</v>
      </c>
      <c r="EY532" s="2">
        <v>41152</v>
      </c>
      <c r="EZ532" s="2">
        <v>41180</v>
      </c>
      <c r="FA532" s="2">
        <v>41213</v>
      </c>
      <c r="FB532" s="2">
        <v>41243</v>
      </c>
      <c r="FC532" s="2">
        <v>41274</v>
      </c>
      <c r="FD532" s="2">
        <v>41305</v>
      </c>
      <c r="FE532" s="2">
        <v>41333</v>
      </c>
      <c r="FF532" s="2">
        <v>41362</v>
      </c>
      <c r="FG532" s="2">
        <v>41394</v>
      </c>
      <c r="FH532" s="2">
        <v>41425</v>
      </c>
      <c r="FI532" s="2">
        <v>41453</v>
      </c>
      <c r="FJ532" s="2">
        <v>41486</v>
      </c>
      <c r="FK532" s="2">
        <v>41516</v>
      </c>
      <c r="FL532" s="2">
        <v>41547</v>
      </c>
      <c r="FM532" s="2">
        <v>41578</v>
      </c>
      <c r="FN532" s="2">
        <v>41607</v>
      </c>
      <c r="FO532" s="2">
        <v>41639</v>
      </c>
      <c r="FP532" s="2">
        <v>41670</v>
      </c>
      <c r="FQ532" s="2">
        <v>41698</v>
      </c>
      <c r="FR532" s="2">
        <v>41729</v>
      </c>
      <c r="FS532" s="2">
        <v>41759</v>
      </c>
      <c r="FT532" s="2">
        <v>41789</v>
      </c>
      <c r="FU532" s="2">
        <v>41820</v>
      </c>
      <c r="FV532" s="2">
        <v>41851</v>
      </c>
      <c r="FW532" s="2">
        <v>41880</v>
      </c>
      <c r="FX532" s="2">
        <v>41912</v>
      </c>
      <c r="FY532" s="2">
        <v>41943</v>
      </c>
      <c r="FZ532" s="2">
        <v>41971</v>
      </c>
      <c r="GA532" s="2">
        <v>42004</v>
      </c>
      <c r="GB532" s="2">
        <v>42034</v>
      </c>
      <c r="GC532" s="2">
        <v>42062</v>
      </c>
      <c r="GD532" s="2">
        <v>42094</v>
      </c>
      <c r="GE532" s="2">
        <v>42124</v>
      </c>
      <c r="GF532" s="2">
        <v>42153</v>
      </c>
      <c r="GG532" s="2">
        <v>42185</v>
      </c>
      <c r="GH532" s="2">
        <v>42216</v>
      </c>
      <c r="GI532" s="2">
        <v>42247</v>
      </c>
      <c r="GJ532" s="2">
        <v>42277</v>
      </c>
      <c r="GK532" s="2">
        <v>42307</v>
      </c>
      <c r="GL532" s="2">
        <v>42338</v>
      </c>
      <c r="GM532" s="2">
        <v>42369</v>
      </c>
      <c r="GN532" s="2">
        <v>42398</v>
      </c>
      <c r="GO532" s="2">
        <v>42429</v>
      </c>
      <c r="GP532" s="2">
        <v>42460</v>
      </c>
      <c r="GQ532" s="2">
        <v>42489</v>
      </c>
      <c r="GR532" s="2">
        <v>42521</v>
      </c>
      <c r="GS532" s="2">
        <v>42551</v>
      </c>
      <c r="GT532" s="2">
        <v>42580</v>
      </c>
      <c r="GU532" s="2">
        <v>42613</v>
      </c>
      <c r="GV532" s="2">
        <v>42643</v>
      </c>
      <c r="GW532" s="2">
        <v>42674</v>
      </c>
      <c r="GX532" s="2">
        <v>42704</v>
      </c>
      <c r="GY532" s="2">
        <v>42734</v>
      </c>
      <c r="GZ532" s="2">
        <v>42766</v>
      </c>
      <c r="HA532" s="2">
        <v>42794</v>
      </c>
      <c r="HB532" s="2">
        <v>42825</v>
      </c>
      <c r="HC532" s="2">
        <v>42853</v>
      </c>
      <c r="HD532" s="2">
        <v>42886</v>
      </c>
      <c r="HE532" s="2">
        <v>42916</v>
      </c>
      <c r="HF532" s="2">
        <v>42947</v>
      </c>
      <c r="HG532" s="2">
        <v>42978</v>
      </c>
      <c r="HH532" s="2">
        <v>43007</v>
      </c>
      <c r="HI532" s="2">
        <v>43039</v>
      </c>
      <c r="HJ532" s="2">
        <v>43069</v>
      </c>
      <c r="HK532" s="2">
        <v>43098</v>
      </c>
      <c r="HL532" s="2">
        <v>43131</v>
      </c>
      <c r="HM532" s="2">
        <v>43159</v>
      </c>
      <c r="HN532" s="2">
        <v>43189</v>
      </c>
      <c r="HO532" s="2">
        <v>43220</v>
      </c>
      <c r="HP532" s="2">
        <v>43251</v>
      </c>
      <c r="HQ532" s="2">
        <v>43280</v>
      </c>
      <c r="HR532" s="2">
        <v>43312</v>
      </c>
      <c r="HS532" s="2">
        <v>43343</v>
      </c>
      <c r="HT532" s="2">
        <v>43371</v>
      </c>
      <c r="HU532" s="2">
        <v>43404</v>
      </c>
      <c r="HV532" s="2">
        <v>43434</v>
      </c>
      <c r="HW532" s="2">
        <v>43465</v>
      </c>
      <c r="HX532" s="2">
        <v>43496</v>
      </c>
      <c r="HY532" s="2">
        <v>43524</v>
      </c>
      <c r="HZ532" s="2">
        <v>43553</v>
      </c>
      <c r="IA532" s="2">
        <v>43585</v>
      </c>
      <c r="IB532" s="2">
        <v>43616</v>
      </c>
      <c r="IC532" s="2">
        <v>43644</v>
      </c>
      <c r="ID532" s="2">
        <v>43677</v>
      </c>
      <c r="IE532" s="2">
        <v>43707</v>
      </c>
      <c r="IF532" s="2">
        <v>43738</v>
      </c>
      <c r="IG532" s="2">
        <v>43769</v>
      </c>
      <c r="IH532" s="2">
        <v>43798</v>
      </c>
      <c r="II532" s="2">
        <v>43830</v>
      </c>
      <c r="IJ532" s="2">
        <v>43861</v>
      </c>
      <c r="IK532" s="2">
        <v>43889</v>
      </c>
      <c r="IL532" s="2">
        <v>43921</v>
      </c>
      <c r="IM532" s="2">
        <v>43951</v>
      </c>
      <c r="IN532" s="2">
        <v>43980</v>
      </c>
      <c r="IO532" s="2">
        <v>44012</v>
      </c>
      <c r="IP532" s="2">
        <v>44043</v>
      </c>
      <c r="IQ532" s="2">
        <v>44074</v>
      </c>
      <c r="IR532" s="2">
        <v>44104</v>
      </c>
      <c r="IS532" s="2">
        <v>44134</v>
      </c>
      <c r="IT532" s="2">
        <v>44165</v>
      </c>
      <c r="IU532" s="2">
        <v>44196</v>
      </c>
      <c r="IV532" s="2">
        <v>44225</v>
      </c>
      <c r="IW532" s="2">
        <v>44253</v>
      </c>
      <c r="IX532" s="2">
        <v>44286</v>
      </c>
      <c r="IY532" s="2">
        <v>44316</v>
      </c>
      <c r="IZ532" s="2">
        <v>44347</v>
      </c>
      <c r="JA532" s="2">
        <v>44377</v>
      </c>
      <c r="JB532" s="2">
        <v>44407</v>
      </c>
      <c r="JC532" s="2">
        <v>44439</v>
      </c>
      <c r="JD532" s="2">
        <v>44469</v>
      </c>
      <c r="JE532" s="2">
        <v>44498</v>
      </c>
      <c r="JF532" s="2">
        <v>44530</v>
      </c>
      <c r="JG532" s="2">
        <v>44561</v>
      </c>
      <c r="JH532" s="2">
        <v>44592</v>
      </c>
      <c r="JI532" s="2">
        <v>44620</v>
      </c>
      <c r="JJ532" s="2">
        <v>44651</v>
      </c>
      <c r="JK532" s="2">
        <v>44680</v>
      </c>
      <c r="JL532" s="2">
        <v>44712</v>
      </c>
      <c r="JM532" s="2">
        <v>44742</v>
      </c>
      <c r="JN532" s="2">
        <v>44771</v>
      </c>
      <c r="JO532" s="2">
        <v>44804</v>
      </c>
      <c r="JP532" s="2">
        <v>44834</v>
      </c>
      <c r="JQ532" s="2">
        <v>44865</v>
      </c>
    </row>
    <row r="533" spans="1:277" x14ac:dyDescent="0.25">
      <c r="A533" s="4"/>
      <c r="D533" s="3">
        <v>12198900</v>
      </c>
      <c r="E533">
        <v>8563400</v>
      </c>
      <c r="F533">
        <v>14275700</v>
      </c>
      <c r="G533">
        <v>11702700</v>
      </c>
      <c r="H533">
        <v>6758000</v>
      </c>
      <c r="I533">
        <v>12528200</v>
      </c>
      <c r="J533">
        <v>9674600</v>
      </c>
      <c r="K533">
        <v>6172000</v>
      </c>
      <c r="L533">
        <v>7673900</v>
      </c>
      <c r="M533">
        <v>7923200</v>
      </c>
      <c r="N533">
        <v>7888700</v>
      </c>
      <c r="O533">
        <v>7865100</v>
      </c>
      <c r="P533">
        <v>6655500</v>
      </c>
      <c r="Q533">
        <v>4985800</v>
      </c>
      <c r="R533">
        <v>9407400</v>
      </c>
      <c r="S533">
        <v>7374300</v>
      </c>
      <c r="T533">
        <v>7456600</v>
      </c>
      <c r="U533">
        <v>8038600</v>
      </c>
      <c r="V533">
        <v>6382800</v>
      </c>
      <c r="W533">
        <v>6177100</v>
      </c>
      <c r="X533">
        <v>8270900</v>
      </c>
      <c r="Y533">
        <v>8166100</v>
      </c>
      <c r="Z533">
        <v>6972700</v>
      </c>
      <c r="AA533">
        <v>8273400</v>
      </c>
      <c r="AB533">
        <v>8754900</v>
      </c>
      <c r="AC533">
        <v>9273900</v>
      </c>
      <c r="AD533">
        <v>8475500</v>
      </c>
      <c r="AE533">
        <v>7247700</v>
      </c>
      <c r="AF533">
        <v>6729400</v>
      </c>
      <c r="AG533">
        <v>7096700</v>
      </c>
      <c r="AH533">
        <v>10631100</v>
      </c>
      <c r="AI533">
        <v>8461900</v>
      </c>
      <c r="AJ533">
        <v>7852200</v>
      </c>
      <c r="AK533">
        <v>9752600</v>
      </c>
      <c r="AL533">
        <v>7855500</v>
      </c>
      <c r="AM533">
        <v>6727100</v>
      </c>
      <c r="AN533">
        <v>6291800</v>
      </c>
      <c r="AO533">
        <v>7072400</v>
      </c>
      <c r="AP533">
        <v>9007300</v>
      </c>
      <c r="AQ533">
        <v>9800000</v>
      </c>
      <c r="AR533">
        <v>9116900</v>
      </c>
      <c r="AS533">
        <v>11788000</v>
      </c>
      <c r="AT533">
        <v>7894700</v>
      </c>
      <c r="AU533">
        <v>6100000</v>
      </c>
      <c r="AV533">
        <v>10794300</v>
      </c>
      <c r="AW533">
        <v>13764600</v>
      </c>
      <c r="AX533">
        <v>8608300</v>
      </c>
      <c r="AY533">
        <v>14224300</v>
      </c>
      <c r="AZ533">
        <v>11525800</v>
      </c>
      <c r="BA533">
        <v>7674300</v>
      </c>
      <c r="BB533">
        <v>8044700</v>
      </c>
      <c r="BC533">
        <v>12148100</v>
      </c>
      <c r="BD533">
        <v>7388500</v>
      </c>
      <c r="BE533">
        <v>6857200</v>
      </c>
      <c r="BF533">
        <v>10029800</v>
      </c>
      <c r="BG533">
        <v>6879600</v>
      </c>
      <c r="BH533">
        <v>6693100</v>
      </c>
      <c r="BI533">
        <v>9424900</v>
      </c>
      <c r="BJ533">
        <v>6696800</v>
      </c>
      <c r="BK533">
        <v>8792900</v>
      </c>
      <c r="BL533">
        <v>7605600</v>
      </c>
      <c r="BM533">
        <v>7147500</v>
      </c>
      <c r="BN533">
        <v>9153400</v>
      </c>
      <c r="BO533">
        <v>13179100</v>
      </c>
      <c r="BP533">
        <v>11637600</v>
      </c>
      <c r="BQ533">
        <v>9104000</v>
      </c>
      <c r="BR533">
        <v>10581000</v>
      </c>
      <c r="BS533">
        <v>9569900</v>
      </c>
      <c r="BT533">
        <v>7484300</v>
      </c>
      <c r="BU533">
        <v>8069300</v>
      </c>
      <c r="BV533">
        <v>6416200</v>
      </c>
      <c r="BW533">
        <v>4917100</v>
      </c>
      <c r="BX533">
        <v>8250100</v>
      </c>
      <c r="BY533">
        <v>6688700</v>
      </c>
      <c r="BZ533">
        <v>9646100</v>
      </c>
      <c r="CA533">
        <v>8404900</v>
      </c>
      <c r="CB533">
        <v>9408500</v>
      </c>
      <c r="CC533">
        <v>8843800</v>
      </c>
      <c r="CD533">
        <v>17817100</v>
      </c>
      <c r="CE533">
        <v>10979300</v>
      </c>
      <c r="CF533">
        <v>11054700</v>
      </c>
      <c r="CG533">
        <v>12659900</v>
      </c>
      <c r="CH533">
        <v>10766700</v>
      </c>
      <c r="CI533">
        <v>7197400</v>
      </c>
      <c r="CJ533">
        <v>7750600</v>
      </c>
      <c r="CK533">
        <v>7251200</v>
      </c>
      <c r="CL533">
        <v>6785200</v>
      </c>
      <c r="CM533">
        <v>8035400</v>
      </c>
      <c r="CN533">
        <v>7064200</v>
      </c>
      <c r="CO533">
        <v>9632900</v>
      </c>
      <c r="CP533">
        <v>9078800</v>
      </c>
      <c r="CQ533">
        <v>8701300</v>
      </c>
      <c r="CR533">
        <v>6304200</v>
      </c>
      <c r="CS533">
        <v>9075400</v>
      </c>
      <c r="CT533">
        <v>9510000</v>
      </c>
      <c r="CU533">
        <v>6585100</v>
      </c>
      <c r="CV533">
        <v>13953800</v>
      </c>
      <c r="CW533">
        <v>9959300</v>
      </c>
      <c r="CX533">
        <v>9479300</v>
      </c>
      <c r="CY533">
        <v>8327600</v>
      </c>
      <c r="CZ533">
        <v>4777600</v>
      </c>
      <c r="DA533">
        <v>6444500</v>
      </c>
      <c r="DB533">
        <v>7822100</v>
      </c>
      <c r="DC533">
        <v>4876200</v>
      </c>
      <c r="DD533">
        <v>8124700</v>
      </c>
      <c r="DE533">
        <v>14434200</v>
      </c>
      <c r="DF533">
        <v>10019600</v>
      </c>
      <c r="DG533">
        <v>9988600</v>
      </c>
      <c r="DH533">
        <v>10736100</v>
      </c>
      <c r="DI533">
        <v>10338500</v>
      </c>
      <c r="DJ533">
        <v>11562600</v>
      </c>
      <c r="DK533">
        <v>9223800</v>
      </c>
      <c r="DL533">
        <v>6713600</v>
      </c>
      <c r="DM533">
        <v>6374700</v>
      </c>
      <c r="DN533">
        <v>5584300</v>
      </c>
      <c r="DO533">
        <v>3614100</v>
      </c>
      <c r="DP533">
        <v>4918800</v>
      </c>
      <c r="DQ533">
        <v>5960700</v>
      </c>
      <c r="DR533">
        <v>4947300</v>
      </c>
      <c r="DS533">
        <v>3225800</v>
      </c>
      <c r="DT533">
        <v>4162900</v>
      </c>
      <c r="DU533">
        <v>3857900</v>
      </c>
      <c r="DV533">
        <v>3608100</v>
      </c>
      <c r="DW533">
        <v>5995100</v>
      </c>
      <c r="DX533">
        <v>6968800</v>
      </c>
      <c r="DY533">
        <v>4217100</v>
      </c>
      <c r="DZ533">
        <v>5602600</v>
      </c>
      <c r="EA533">
        <v>5669600</v>
      </c>
      <c r="EB533">
        <v>4838126</v>
      </c>
      <c r="EC533">
        <v>3863233</v>
      </c>
      <c r="ED533">
        <v>3718716</v>
      </c>
      <c r="EE533">
        <v>2749142</v>
      </c>
      <c r="EF533">
        <v>3770761</v>
      </c>
      <c r="EG533">
        <v>2455082</v>
      </c>
      <c r="EH533">
        <v>2828771</v>
      </c>
      <c r="EI533">
        <v>2880861</v>
      </c>
      <c r="EJ533">
        <v>3080757</v>
      </c>
      <c r="EK533">
        <v>3460027</v>
      </c>
      <c r="EL533">
        <v>2889025</v>
      </c>
      <c r="EM533">
        <v>5000284</v>
      </c>
      <c r="EN533">
        <v>4379257</v>
      </c>
      <c r="EO533">
        <v>3966593</v>
      </c>
      <c r="EP533">
        <v>2861639</v>
      </c>
      <c r="EQ533">
        <v>2252205</v>
      </c>
      <c r="ER533">
        <v>2221715</v>
      </c>
      <c r="ES533">
        <v>1384341</v>
      </c>
      <c r="ET533">
        <v>1799495</v>
      </c>
      <c r="EU533">
        <v>2687766</v>
      </c>
      <c r="EV533">
        <v>3212412</v>
      </c>
      <c r="EW533">
        <v>4546847</v>
      </c>
      <c r="EX533">
        <v>3853423</v>
      </c>
      <c r="EY533">
        <v>1880333</v>
      </c>
      <c r="EZ533">
        <v>2516010</v>
      </c>
      <c r="FA533">
        <v>2921455</v>
      </c>
      <c r="FB533">
        <v>4053851</v>
      </c>
      <c r="FC533">
        <v>2298011</v>
      </c>
      <c r="FD533">
        <v>2379457</v>
      </c>
      <c r="FE533">
        <v>1696886</v>
      </c>
      <c r="FF533">
        <v>1639315</v>
      </c>
      <c r="FG533">
        <v>2083741</v>
      </c>
      <c r="FH533">
        <v>1593106</v>
      </c>
      <c r="FI533">
        <v>1537529</v>
      </c>
      <c r="FJ533">
        <v>1697576</v>
      </c>
      <c r="FK533">
        <v>1192067</v>
      </c>
      <c r="FL533">
        <v>1806785</v>
      </c>
      <c r="FM533">
        <v>2140656</v>
      </c>
      <c r="FN533">
        <v>1431375</v>
      </c>
      <c r="FO533">
        <v>1758064</v>
      </c>
      <c r="FP533">
        <v>2277808</v>
      </c>
      <c r="FQ533">
        <v>1933870</v>
      </c>
      <c r="FR533">
        <v>2136631</v>
      </c>
      <c r="FS533">
        <v>1860154</v>
      </c>
      <c r="FT533">
        <v>1203653</v>
      </c>
      <c r="FU533">
        <v>1492357</v>
      </c>
      <c r="FV533">
        <v>1856451</v>
      </c>
      <c r="FW533">
        <v>1303772</v>
      </c>
      <c r="FX533">
        <v>1237767</v>
      </c>
      <c r="FY533">
        <v>2210125</v>
      </c>
      <c r="FZ533">
        <v>1376089</v>
      </c>
      <c r="GA533">
        <v>2079603</v>
      </c>
      <c r="GB533">
        <v>1947150</v>
      </c>
      <c r="GC533">
        <v>2195393</v>
      </c>
      <c r="GD533">
        <v>2707736</v>
      </c>
      <c r="GE533">
        <v>2391394</v>
      </c>
      <c r="GF533">
        <v>1641057</v>
      </c>
      <c r="GG533">
        <v>2191016</v>
      </c>
      <c r="GH533">
        <v>2613295</v>
      </c>
      <c r="GI533">
        <v>2040527</v>
      </c>
      <c r="GJ533">
        <v>2513109</v>
      </c>
      <c r="GK533">
        <v>3186563</v>
      </c>
      <c r="GL533">
        <v>1992547</v>
      </c>
      <c r="GM533">
        <v>2540799</v>
      </c>
      <c r="GN533">
        <v>3037400</v>
      </c>
      <c r="GO533">
        <v>2773563</v>
      </c>
      <c r="GP533">
        <v>2325217</v>
      </c>
      <c r="GQ533">
        <v>2294897</v>
      </c>
      <c r="GR533">
        <v>1682517</v>
      </c>
      <c r="GS533">
        <v>2329936</v>
      </c>
      <c r="GT533">
        <v>2426156</v>
      </c>
      <c r="GU533">
        <v>1737817</v>
      </c>
      <c r="GV533">
        <v>2511877</v>
      </c>
      <c r="GW533">
        <v>2707136</v>
      </c>
      <c r="GX533">
        <v>2447038</v>
      </c>
      <c r="GY533">
        <v>2992296</v>
      </c>
      <c r="GZ533">
        <v>3095182</v>
      </c>
      <c r="HA533">
        <v>1977112</v>
      </c>
      <c r="HB533">
        <v>2728879</v>
      </c>
      <c r="HC533">
        <v>5010316</v>
      </c>
      <c r="HD533">
        <v>4137144</v>
      </c>
      <c r="HE533">
        <v>4321465</v>
      </c>
      <c r="HF533">
        <v>5639454</v>
      </c>
      <c r="HG533">
        <v>3524643</v>
      </c>
      <c r="HH533">
        <v>3644898</v>
      </c>
      <c r="HI533">
        <v>5614490</v>
      </c>
      <c r="HJ533">
        <v>4024834</v>
      </c>
      <c r="HK533">
        <v>3248797</v>
      </c>
      <c r="HL533">
        <v>5783455</v>
      </c>
      <c r="HM533">
        <v>3707587</v>
      </c>
      <c r="HN533">
        <v>4240354</v>
      </c>
      <c r="HO533">
        <v>4583873</v>
      </c>
      <c r="HP533">
        <v>3911637</v>
      </c>
      <c r="HQ533">
        <v>4438715</v>
      </c>
      <c r="HR533">
        <v>4697935</v>
      </c>
      <c r="HS533">
        <v>3149361</v>
      </c>
      <c r="HT533">
        <v>3403795</v>
      </c>
      <c r="HU533">
        <v>4837337</v>
      </c>
      <c r="HV533">
        <v>2571314</v>
      </c>
      <c r="HW533">
        <v>2740071</v>
      </c>
      <c r="HX533">
        <v>2899815</v>
      </c>
      <c r="HY533">
        <v>1444310</v>
      </c>
      <c r="HZ533">
        <v>1800608</v>
      </c>
      <c r="IA533">
        <v>2014614</v>
      </c>
      <c r="IB533">
        <v>2378315</v>
      </c>
      <c r="IC533">
        <v>2048309</v>
      </c>
      <c r="ID533">
        <v>2830410</v>
      </c>
      <c r="IE533">
        <v>2192221</v>
      </c>
      <c r="IF533">
        <v>1886032</v>
      </c>
      <c r="IG533">
        <v>2406485</v>
      </c>
      <c r="IH533">
        <v>1647872</v>
      </c>
      <c r="II533">
        <v>2232220</v>
      </c>
      <c r="IJ533">
        <v>2080935</v>
      </c>
      <c r="IK533">
        <v>2086564</v>
      </c>
      <c r="IL533">
        <v>3109170</v>
      </c>
      <c r="IM533">
        <v>2127668</v>
      </c>
      <c r="IN533">
        <v>2032911</v>
      </c>
      <c r="IO533">
        <v>2270681</v>
      </c>
      <c r="IP533">
        <v>2618484</v>
      </c>
      <c r="IQ533">
        <v>1596654</v>
      </c>
      <c r="IR533">
        <v>1952727</v>
      </c>
      <c r="IS533">
        <v>2320488</v>
      </c>
      <c r="IT533">
        <v>2114249</v>
      </c>
      <c r="IU533">
        <v>1824554</v>
      </c>
      <c r="IV533">
        <v>2505591</v>
      </c>
      <c r="IW533">
        <v>1891777</v>
      </c>
      <c r="IX533">
        <v>2927352</v>
      </c>
      <c r="IY533">
        <v>1982379</v>
      </c>
      <c r="IZ533">
        <v>1863344</v>
      </c>
      <c r="JA533">
        <v>1910597</v>
      </c>
      <c r="JB533">
        <v>1752061</v>
      </c>
      <c r="JC533">
        <v>2220093</v>
      </c>
      <c r="JD533">
        <v>2042524</v>
      </c>
      <c r="JE533">
        <v>1800806</v>
      </c>
      <c r="JF533">
        <v>1765102</v>
      </c>
      <c r="JG533">
        <v>1985509</v>
      </c>
      <c r="JH533">
        <v>2081676</v>
      </c>
      <c r="JI533">
        <v>2258268</v>
      </c>
      <c r="JJ533">
        <v>2482517</v>
      </c>
      <c r="JK533">
        <v>2031787</v>
      </c>
      <c r="JL533">
        <v>2319205</v>
      </c>
      <c r="JM533">
        <v>2350105</v>
      </c>
      <c r="JN533">
        <v>2088196</v>
      </c>
      <c r="JO533">
        <v>1808497</v>
      </c>
      <c r="JP533">
        <v>2925990</v>
      </c>
      <c r="JQ533">
        <v>2213929</v>
      </c>
    </row>
    <row r="534" spans="1:277" x14ac:dyDescent="0.25">
      <c r="A534" s="1" t="s">
        <v>268</v>
      </c>
      <c r="B534" t="s">
        <v>1157</v>
      </c>
      <c r="C534" t="s">
        <v>1199</v>
      </c>
      <c r="D534" s="2">
        <f>_xll.BDH(A534, "volume", B534, C534, "Direction", "H", "Period", "M","cols=274;rows=2")</f>
        <v>36556</v>
      </c>
      <c r="E534" s="2">
        <v>36585</v>
      </c>
      <c r="F534" s="2">
        <v>36616</v>
      </c>
      <c r="G534" s="2">
        <v>36644</v>
      </c>
      <c r="H534" s="2">
        <v>36677</v>
      </c>
      <c r="I534" s="2">
        <v>36707</v>
      </c>
      <c r="J534" s="2">
        <v>36738</v>
      </c>
      <c r="K534" s="2">
        <v>36769</v>
      </c>
      <c r="L534" s="2">
        <v>36798</v>
      </c>
      <c r="M534" s="2">
        <v>36830</v>
      </c>
      <c r="N534" s="2">
        <v>36860</v>
      </c>
      <c r="O534" s="2">
        <v>36889</v>
      </c>
      <c r="P534" s="2">
        <v>36922</v>
      </c>
      <c r="Q534" s="2">
        <v>36950</v>
      </c>
      <c r="R534" s="2">
        <v>36980</v>
      </c>
      <c r="S534" s="2">
        <v>37011</v>
      </c>
      <c r="T534" s="2">
        <v>37042</v>
      </c>
      <c r="U534" s="2">
        <v>37071</v>
      </c>
      <c r="V534" s="2">
        <v>37103</v>
      </c>
      <c r="W534" s="2">
        <v>37134</v>
      </c>
      <c r="X534" s="2">
        <v>37162</v>
      </c>
      <c r="Y534" s="2">
        <v>37195</v>
      </c>
      <c r="Z534" s="2">
        <v>37225</v>
      </c>
      <c r="AA534" s="2">
        <v>37256</v>
      </c>
      <c r="AB534" s="2">
        <v>37287</v>
      </c>
      <c r="AC534" s="2">
        <v>37315</v>
      </c>
      <c r="AD534" s="2">
        <v>37344</v>
      </c>
      <c r="AE534" s="2">
        <v>37376</v>
      </c>
      <c r="AF534" s="2">
        <v>37407</v>
      </c>
      <c r="AG534" s="2">
        <v>37435</v>
      </c>
      <c r="AH534" s="2">
        <v>37468</v>
      </c>
      <c r="AI534" s="2">
        <v>37498</v>
      </c>
      <c r="AJ534" s="2">
        <v>37529</v>
      </c>
      <c r="AK534" s="2">
        <v>37560</v>
      </c>
      <c r="AL534" s="2">
        <v>37589</v>
      </c>
      <c r="AM534" s="2">
        <v>37621</v>
      </c>
      <c r="AN534" s="2">
        <v>37652</v>
      </c>
      <c r="AO534" s="2">
        <v>37680</v>
      </c>
      <c r="AP534" s="2">
        <v>37711</v>
      </c>
      <c r="AQ534" s="2">
        <v>37741</v>
      </c>
      <c r="AR534" s="2">
        <v>37771</v>
      </c>
      <c r="AS534" s="2">
        <v>37802</v>
      </c>
      <c r="AT534" s="2">
        <v>37833</v>
      </c>
      <c r="AU534" s="2">
        <v>37862</v>
      </c>
      <c r="AV534" s="2">
        <v>37894</v>
      </c>
      <c r="AW534" s="2">
        <v>37925</v>
      </c>
      <c r="AX534" s="2">
        <v>37953</v>
      </c>
      <c r="AY534" s="2">
        <v>37986</v>
      </c>
      <c r="AZ534" s="2">
        <v>38016</v>
      </c>
      <c r="BA534" s="2">
        <v>38044</v>
      </c>
      <c r="BB534" s="2">
        <v>38077</v>
      </c>
      <c r="BC534" s="2">
        <v>38107</v>
      </c>
      <c r="BD534" s="2">
        <v>38138</v>
      </c>
      <c r="BE534" s="2">
        <v>38168</v>
      </c>
      <c r="BF534" s="2">
        <v>38198</v>
      </c>
      <c r="BG534" s="2">
        <v>38230</v>
      </c>
      <c r="BH534" s="2">
        <v>38260</v>
      </c>
      <c r="BI534" s="2">
        <v>38289</v>
      </c>
      <c r="BJ534" s="2">
        <v>38321</v>
      </c>
      <c r="BK534" s="2">
        <v>38352</v>
      </c>
      <c r="BL534" s="2">
        <v>38383</v>
      </c>
      <c r="BM534" s="2">
        <v>38411</v>
      </c>
      <c r="BN534" s="2">
        <v>38442</v>
      </c>
      <c r="BO534" s="2">
        <v>38471</v>
      </c>
      <c r="BP534" s="2">
        <v>38503</v>
      </c>
      <c r="BQ534" s="2">
        <v>38533</v>
      </c>
      <c r="BR534" s="2">
        <v>38562</v>
      </c>
      <c r="BS534" s="2">
        <v>38595</v>
      </c>
      <c r="BT534" s="2">
        <v>38625</v>
      </c>
      <c r="BU534" s="2">
        <v>38656</v>
      </c>
      <c r="BV534" s="2">
        <v>38686</v>
      </c>
      <c r="BW534" s="2">
        <v>38716</v>
      </c>
      <c r="BX534" s="2">
        <v>38748</v>
      </c>
      <c r="BY534" s="2">
        <v>38776</v>
      </c>
      <c r="BZ534" s="2">
        <v>38807</v>
      </c>
      <c r="CA534" s="2">
        <v>38835</v>
      </c>
      <c r="CB534" s="2">
        <v>38868</v>
      </c>
      <c r="CC534" s="2">
        <v>38898</v>
      </c>
      <c r="CD534" s="2">
        <v>38929</v>
      </c>
      <c r="CE534" s="2">
        <v>38960</v>
      </c>
      <c r="CF534" s="2">
        <v>38989</v>
      </c>
      <c r="CG534" s="2">
        <v>39021</v>
      </c>
      <c r="CH534" s="2">
        <v>39051</v>
      </c>
      <c r="CI534" s="2">
        <v>39080</v>
      </c>
      <c r="CJ534" s="2">
        <v>39113</v>
      </c>
      <c r="CK534" s="2">
        <v>39141</v>
      </c>
      <c r="CL534" s="2">
        <v>39171</v>
      </c>
      <c r="CM534" s="2">
        <v>39202</v>
      </c>
      <c r="CN534" s="2">
        <v>39233</v>
      </c>
      <c r="CO534" s="2">
        <v>39262</v>
      </c>
      <c r="CP534" s="2">
        <v>39294</v>
      </c>
      <c r="CQ534" s="2">
        <v>39325</v>
      </c>
      <c r="CR534" s="2">
        <v>39353</v>
      </c>
      <c r="CS534" s="2">
        <v>39386</v>
      </c>
      <c r="CT534" s="2">
        <v>39416</v>
      </c>
      <c r="CU534" s="2">
        <v>39447</v>
      </c>
      <c r="CV534" s="2">
        <v>39478</v>
      </c>
      <c r="CW534" s="2">
        <v>39507</v>
      </c>
      <c r="CX534" s="2">
        <v>39538</v>
      </c>
      <c r="CY534" s="2">
        <v>39568</v>
      </c>
      <c r="CZ534" s="2">
        <v>39598</v>
      </c>
      <c r="DA534" s="2">
        <v>39629</v>
      </c>
      <c r="DB534" s="2">
        <v>39660</v>
      </c>
      <c r="DC534" s="2">
        <v>39689</v>
      </c>
      <c r="DD534" s="2">
        <v>39721</v>
      </c>
      <c r="DE534" s="2">
        <v>39752</v>
      </c>
      <c r="DF534" s="2">
        <v>39780</v>
      </c>
      <c r="DG534" s="2">
        <v>39813</v>
      </c>
      <c r="DH534" s="2">
        <v>39843</v>
      </c>
      <c r="DI534" s="2">
        <v>39871</v>
      </c>
      <c r="DJ534" s="2">
        <v>39903</v>
      </c>
      <c r="DK534" s="2">
        <v>39933</v>
      </c>
      <c r="DL534" s="2">
        <v>39962</v>
      </c>
      <c r="DM534" s="2">
        <v>39994</v>
      </c>
      <c r="DN534" s="2">
        <v>40025</v>
      </c>
      <c r="DO534" s="2">
        <v>40056</v>
      </c>
      <c r="DP534" s="2">
        <v>40086</v>
      </c>
      <c r="DQ534" s="2">
        <v>40116</v>
      </c>
      <c r="DR534" s="2">
        <v>40147</v>
      </c>
      <c r="DS534" s="2">
        <v>40178</v>
      </c>
      <c r="DT534" s="2">
        <v>40207</v>
      </c>
      <c r="DU534" s="2">
        <v>40235</v>
      </c>
      <c r="DV534" s="2">
        <v>40268</v>
      </c>
      <c r="DW534" s="2">
        <v>40298</v>
      </c>
      <c r="DX534" s="2">
        <v>40329</v>
      </c>
      <c r="DY534" s="2">
        <v>40359</v>
      </c>
      <c r="DZ534" s="2">
        <v>40389</v>
      </c>
      <c r="EA534" s="2">
        <v>40421</v>
      </c>
      <c r="EB534" s="2">
        <v>40451</v>
      </c>
      <c r="EC534" s="2">
        <v>40480</v>
      </c>
      <c r="ED534" s="2">
        <v>40512</v>
      </c>
      <c r="EE534" s="2">
        <v>40543</v>
      </c>
      <c r="EF534" s="2">
        <v>40574</v>
      </c>
      <c r="EG534" s="2">
        <v>40602</v>
      </c>
      <c r="EH534" s="2">
        <v>40633</v>
      </c>
      <c r="EI534" s="2">
        <v>40662</v>
      </c>
      <c r="EJ534" s="2">
        <v>40694</v>
      </c>
      <c r="EK534" s="2">
        <v>40724</v>
      </c>
      <c r="EL534" s="2">
        <v>40753</v>
      </c>
      <c r="EM534" s="2">
        <v>40786</v>
      </c>
      <c r="EN534" s="2">
        <v>40816</v>
      </c>
      <c r="EO534" s="2">
        <v>40847</v>
      </c>
      <c r="EP534" s="2">
        <v>40877</v>
      </c>
      <c r="EQ534" s="2">
        <v>40907</v>
      </c>
      <c r="ER534" s="2">
        <v>40939</v>
      </c>
      <c r="ES534" s="2">
        <v>40968</v>
      </c>
      <c r="ET534" s="2">
        <v>40998</v>
      </c>
      <c r="EU534" s="2">
        <v>41029</v>
      </c>
      <c r="EV534" s="2">
        <v>41060</v>
      </c>
      <c r="EW534" s="2">
        <v>41089</v>
      </c>
      <c r="EX534" s="2">
        <v>41121</v>
      </c>
      <c r="EY534" s="2">
        <v>41152</v>
      </c>
      <c r="EZ534" s="2">
        <v>41180</v>
      </c>
      <c r="FA534" s="2">
        <v>41213</v>
      </c>
      <c r="FB534" s="2">
        <v>41243</v>
      </c>
      <c r="FC534" s="2">
        <v>41274</v>
      </c>
      <c r="FD534" s="2">
        <v>41305</v>
      </c>
      <c r="FE534" s="2">
        <v>41333</v>
      </c>
      <c r="FF534" s="2">
        <v>41362</v>
      </c>
      <c r="FG534" s="2">
        <v>41394</v>
      </c>
      <c r="FH534" s="2">
        <v>41425</v>
      </c>
      <c r="FI534" s="2">
        <v>41453</v>
      </c>
      <c r="FJ534" s="2">
        <v>41486</v>
      </c>
      <c r="FK534" s="2">
        <v>41516</v>
      </c>
      <c r="FL534" s="2">
        <v>41547</v>
      </c>
      <c r="FM534" s="2">
        <v>41578</v>
      </c>
      <c r="FN534" s="2">
        <v>41607</v>
      </c>
      <c r="FO534" s="2">
        <v>41639</v>
      </c>
      <c r="FP534" s="2">
        <v>41670</v>
      </c>
      <c r="FQ534" s="2">
        <v>41698</v>
      </c>
      <c r="FR534" s="2">
        <v>41729</v>
      </c>
      <c r="FS534" s="2">
        <v>41759</v>
      </c>
      <c r="FT534" s="2">
        <v>41789</v>
      </c>
      <c r="FU534" s="2">
        <v>41820</v>
      </c>
      <c r="FV534" s="2">
        <v>41851</v>
      </c>
      <c r="FW534" s="2">
        <v>41880</v>
      </c>
      <c r="FX534" s="2">
        <v>41912</v>
      </c>
      <c r="FY534" s="2">
        <v>41943</v>
      </c>
      <c r="FZ534" s="2">
        <v>41971</v>
      </c>
      <c r="GA534" s="2">
        <v>42004</v>
      </c>
      <c r="GB534" s="2">
        <v>42034</v>
      </c>
      <c r="GC534" s="2">
        <v>42062</v>
      </c>
      <c r="GD534" s="2">
        <v>42094</v>
      </c>
      <c r="GE534" s="2">
        <v>42124</v>
      </c>
      <c r="GF534" s="2">
        <v>42153</v>
      </c>
      <c r="GG534" s="2">
        <v>42185</v>
      </c>
      <c r="GH534" s="2">
        <v>42216</v>
      </c>
      <c r="GI534" s="2">
        <v>42247</v>
      </c>
      <c r="GJ534" s="2">
        <v>42277</v>
      </c>
      <c r="GK534" s="2">
        <v>42307</v>
      </c>
      <c r="GL534" s="2">
        <v>42338</v>
      </c>
      <c r="GM534" s="2">
        <v>42369</v>
      </c>
      <c r="GN534" s="2">
        <v>42398</v>
      </c>
      <c r="GO534" s="2">
        <v>42429</v>
      </c>
      <c r="GP534" s="2">
        <v>42460</v>
      </c>
      <c r="GQ534" s="2">
        <v>42489</v>
      </c>
      <c r="GR534" s="2">
        <v>42521</v>
      </c>
      <c r="GS534" s="2">
        <v>42551</v>
      </c>
      <c r="GT534" s="2">
        <v>42580</v>
      </c>
      <c r="GU534" s="2">
        <v>42613</v>
      </c>
      <c r="GV534" s="2">
        <v>42643</v>
      </c>
      <c r="GW534" s="2">
        <v>42674</v>
      </c>
      <c r="GX534" s="2">
        <v>42704</v>
      </c>
      <c r="GY534" s="2">
        <v>42734</v>
      </c>
      <c r="GZ534" s="2">
        <v>42766</v>
      </c>
      <c r="HA534" s="2">
        <v>42794</v>
      </c>
      <c r="HB534" s="2">
        <v>42825</v>
      </c>
      <c r="HC534" s="2">
        <v>42853</v>
      </c>
      <c r="HD534" s="2">
        <v>42886</v>
      </c>
      <c r="HE534" s="2">
        <v>42916</v>
      </c>
      <c r="HF534" s="2">
        <v>42947</v>
      </c>
      <c r="HG534" s="2">
        <v>42978</v>
      </c>
      <c r="HH534" s="2">
        <v>43007</v>
      </c>
      <c r="HI534" s="2">
        <v>43039</v>
      </c>
      <c r="HJ534" s="2">
        <v>43069</v>
      </c>
      <c r="HK534" s="2">
        <v>43098</v>
      </c>
      <c r="HL534" s="2">
        <v>43131</v>
      </c>
      <c r="HM534" s="2">
        <v>43159</v>
      </c>
      <c r="HN534" s="2">
        <v>43189</v>
      </c>
      <c r="HO534" s="2">
        <v>43220</v>
      </c>
      <c r="HP534" s="2">
        <v>43251</v>
      </c>
      <c r="HQ534" s="2">
        <v>43280</v>
      </c>
      <c r="HR534" s="2">
        <v>43312</v>
      </c>
      <c r="HS534" s="2">
        <v>43343</v>
      </c>
      <c r="HT534" s="2">
        <v>43371</v>
      </c>
      <c r="HU534" s="2">
        <v>43404</v>
      </c>
      <c r="HV534" s="2">
        <v>43434</v>
      </c>
      <c r="HW534" s="2">
        <v>43465</v>
      </c>
      <c r="HX534" s="2">
        <v>43496</v>
      </c>
      <c r="HY534" s="2">
        <v>43524</v>
      </c>
      <c r="HZ534" s="2">
        <v>43553</v>
      </c>
      <c r="IA534" s="2">
        <v>43585</v>
      </c>
      <c r="IB534" s="2">
        <v>43616</v>
      </c>
      <c r="IC534" s="2">
        <v>43644</v>
      </c>
      <c r="ID534" s="2">
        <v>43677</v>
      </c>
      <c r="IE534" s="2">
        <v>43707</v>
      </c>
      <c r="IF534" s="2">
        <v>43738</v>
      </c>
      <c r="IG534" s="2">
        <v>43769</v>
      </c>
      <c r="IH534" s="2">
        <v>43798</v>
      </c>
      <c r="II534" s="2">
        <v>43830</v>
      </c>
      <c r="IJ534" s="2">
        <v>43861</v>
      </c>
      <c r="IK534" s="2">
        <v>43889</v>
      </c>
      <c r="IL534" s="2">
        <v>43921</v>
      </c>
      <c r="IM534" s="2">
        <v>43951</v>
      </c>
      <c r="IN534" s="2">
        <v>43980</v>
      </c>
      <c r="IO534" s="2">
        <v>44012</v>
      </c>
      <c r="IP534" s="2">
        <v>44043</v>
      </c>
      <c r="IQ534" s="2">
        <v>44074</v>
      </c>
      <c r="IR534" s="2">
        <v>44104</v>
      </c>
      <c r="IS534" s="2">
        <v>44134</v>
      </c>
      <c r="IT534" s="2">
        <v>44165</v>
      </c>
      <c r="IU534" s="2">
        <v>44196</v>
      </c>
      <c r="IV534" s="2">
        <v>44225</v>
      </c>
      <c r="IW534" s="2">
        <v>44253</v>
      </c>
      <c r="IX534" s="2">
        <v>44286</v>
      </c>
      <c r="IY534" s="2">
        <v>44316</v>
      </c>
      <c r="IZ534" s="2">
        <v>44347</v>
      </c>
      <c r="JA534" s="2">
        <v>44377</v>
      </c>
      <c r="JB534" s="2">
        <v>44407</v>
      </c>
      <c r="JC534" s="2">
        <v>44439</v>
      </c>
      <c r="JD534" s="2">
        <v>44469</v>
      </c>
      <c r="JE534" s="2">
        <v>44498</v>
      </c>
      <c r="JF534" s="2">
        <v>44530</v>
      </c>
      <c r="JG534" s="2">
        <v>44561</v>
      </c>
      <c r="JH534" s="2">
        <v>44592</v>
      </c>
      <c r="JI534" s="2">
        <v>44620</v>
      </c>
      <c r="JJ534" s="2">
        <v>44651</v>
      </c>
      <c r="JK534" s="2">
        <v>44680</v>
      </c>
      <c r="JL534" s="2">
        <v>44712</v>
      </c>
      <c r="JM534" s="2">
        <v>44742</v>
      </c>
      <c r="JN534" s="2">
        <v>44771</v>
      </c>
      <c r="JO534" s="2">
        <v>44804</v>
      </c>
      <c r="JP534" s="2">
        <v>44834</v>
      </c>
      <c r="JQ534" s="2">
        <v>44865</v>
      </c>
    </row>
    <row r="535" spans="1:277" x14ac:dyDescent="0.25">
      <c r="A535" s="4"/>
      <c r="D535" s="3">
        <v>126383200</v>
      </c>
      <c r="E535">
        <v>100085600</v>
      </c>
      <c r="F535">
        <v>161465400</v>
      </c>
      <c r="G535">
        <v>107248200</v>
      </c>
      <c r="H535">
        <v>121443600</v>
      </c>
      <c r="I535">
        <v>102901800</v>
      </c>
      <c r="J535">
        <v>111969400</v>
      </c>
      <c r="K535">
        <v>119132000</v>
      </c>
      <c r="L535">
        <v>95915800</v>
      </c>
      <c r="M535">
        <v>201821600</v>
      </c>
      <c r="N535">
        <v>127123400</v>
      </c>
      <c r="O535">
        <v>117803400</v>
      </c>
      <c r="P535">
        <v>116935800</v>
      </c>
      <c r="Q535">
        <v>100903200</v>
      </c>
      <c r="R535">
        <v>118741200</v>
      </c>
      <c r="S535">
        <v>120691400</v>
      </c>
      <c r="T535">
        <v>119535800</v>
      </c>
      <c r="U535">
        <v>134048200</v>
      </c>
      <c r="V535">
        <v>184188800</v>
      </c>
      <c r="W535">
        <v>155583400</v>
      </c>
      <c r="X535">
        <v>138910800</v>
      </c>
      <c r="Y535">
        <v>193082200</v>
      </c>
      <c r="Z535">
        <v>193656800</v>
      </c>
      <c r="AA535">
        <v>461909200</v>
      </c>
      <c r="AB535">
        <v>449616600</v>
      </c>
      <c r="AC535">
        <v>199665400</v>
      </c>
      <c r="AD535">
        <v>161263000</v>
      </c>
      <c r="AE535">
        <v>123146800</v>
      </c>
      <c r="AF535">
        <v>169322800</v>
      </c>
      <c r="AG535">
        <v>104953000</v>
      </c>
      <c r="AH535">
        <v>181456000</v>
      </c>
      <c r="AI535">
        <v>94117000</v>
      </c>
      <c r="AJ535">
        <v>75823800</v>
      </c>
      <c r="AK535">
        <v>133203200</v>
      </c>
      <c r="AL535">
        <v>170562000</v>
      </c>
      <c r="AM535">
        <v>211097600</v>
      </c>
      <c r="AN535">
        <v>148566200</v>
      </c>
      <c r="AO535">
        <v>113085800</v>
      </c>
      <c r="AP535">
        <v>167193600</v>
      </c>
      <c r="AQ535">
        <v>116663200</v>
      </c>
      <c r="AR535">
        <v>133121000</v>
      </c>
      <c r="AS535">
        <v>200746800</v>
      </c>
      <c r="AT535">
        <v>189996600</v>
      </c>
      <c r="AU535">
        <v>106349600</v>
      </c>
      <c r="AV535">
        <v>108083200</v>
      </c>
      <c r="AW535">
        <v>145528400</v>
      </c>
      <c r="AX535">
        <v>79419200</v>
      </c>
      <c r="AY535">
        <v>137650200</v>
      </c>
      <c r="AZ535">
        <v>141632200</v>
      </c>
      <c r="BA535">
        <v>106237600</v>
      </c>
      <c r="BB535">
        <v>195912000</v>
      </c>
      <c r="BC535">
        <v>121176200</v>
      </c>
      <c r="BD535">
        <v>121510000</v>
      </c>
      <c r="BE535">
        <v>120361000</v>
      </c>
      <c r="BF535">
        <v>100185600</v>
      </c>
      <c r="BG535">
        <v>139238200</v>
      </c>
      <c r="BH535">
        <v>132793400</v>
      </c>
      <c r="BI535">
        <v>169114000</v>
      </c>
      <c r="BJ535">
        <v>155231800</v>
      </c>
      <c r="BK535">
        <v>130576000</v>
      </c>
      <c r="BL535">
        <v>208925600</v>
      </c>
      <c r="BM535">
        <v>132929000</v>
      </c>
      <c r="BN535">
        <v>235746200</v>
      </c>
      <c r="BO535">
        <v>215827200</v>
      </c>
      <c r="BP535">
        <v>148475400</v>
      </c>
      <c r="BQ535">
        <v>143205400</v>
      </c>
      <c r="BR535">
        <v>176382400</v>
      </c>
      <c r="BS535">
        <v>179318800</v>
      </c>
      <c r="BT535">
        <v>184258400</v>
      </c>
      <c r="BU535">
        <v>254122800</v>
      </c>
      <c r="BV535">
        <v>224764000</v>
      </c>
      <c r="BW535">
        <v>150851200</v>
      </c>
      <c r="BX535">
        <v>240942000</v>
      </c>
      <c r="BY535">
        <v>236367000</v>
      </c>
      <c r="BZ535">
        <v>189114800</v>
      </c>
      <c r="CA535">
        <v>185760200</v>
      </c>
      <c r="CB535">
        <v>221958600</v>
      </c>
      <c r="CC535">
        <v>224513800</v>
      </c>
      <c r="CD535">
        <v>191104700</v>
      </c>
      <c r="CE535">
        <v>133876100</v>
      </c>
      <c r="CF535">
        <v>161636800</v>
      </c>
      <c r="CG535">
        <v>202450300</v>
      </c>
      <c r="CH535">
        <v>155601800</v>
      </c>
      <c r="CI535">
        <v>114235000</v>
      </c>
      <c r="CJ535">
        <v>205894100</v>
      </c>
      <c r="CK535">
        <v>144304300</v>
      </c>
      <c r="CL535">
        <v>232289100</v>
      </c>
      <c r="CM535">
        <v>213862000</v>
      </c>
      <c r="CN535">
        <v>179491600</v>
      </c>
      <c r="CO535">
        <v>137661500</v>
      </c>
      <c r="CP535">
        <v>125062000</v>
      </c>
      <c r="CQ535">
        <v>157142400</v>
      </c>
      <c r="CR535">
        <v>83345100</v>
      </c>
      <c r="CS535">
        <v>93462900</v>
      </c>
      <c r="CT535">
        <v>83825200</v>
      </c>
      <c r="CU535">
        <v>63204200</v>
      </c>
      <c r="CV535">
        <v>125154400</v>
      </c>
      <c r="CW535">
        <v>101442600</v>
      </c>
      <c r="CX535">
        <v>108354300</v>
      </c>
      <c r="CY535">
        <v>95516400</v>
      </c>
      <c r="CZ535">
        <v>65420300</v>
      </c>
      <c r="DA535">
        <v>62652500</v>
      </c>
      <c r="DB535">
        <v>88763200</v>
      </c>
      <c r="DC535">
        <v>67222700</v>
      </c>
      <c r="DD535">
        <v>91417200</v>
      </c>
      <c r="DE535">
        <v>132720400</v>
      </c>
      <c r="DF535">
        <v>71906900</v>
      </c>
      <c r="DG535">
        <v>77877500</v>
      </c>
      <c r="DH535">
        <v>78232900</v>
      </c>
      <c r="DI535">
        <v>57681500</v>
      </c>
      <c r="DJ535">
        <v>72982200</v>
      </c>
      <c r="DK535">
        <v>82110100</v>
      </c>
      <c r="DL535">
        <v>66730400</v>
      </c>
      <c r="DM535">
        <v>76373200</v>
      </c>
      <c r="DN535">
        <v>67663800</v>
      </c>
      <c r="DO535">
        <v>59000200</v>
      </c>
      <c r="DP535">
        <v>70293300</v>
      </c>
      <c r="DQ535">
        <v>83292100</v>
      </c>
      <c r="DR535">
        <v>62541600</v>
      </c>
      <c r="DS535">
        <v>60781800</v>
      </c>
      <c r="DT535">
        <v>62415600</v>
      </c>
      <c r="DU535">
        <v>64126000</v>
      </c>
      <c r="DV535">
        <v>64553300</v>
      </c>
      <c r="DW535">
        <v>76751000</v>
      </c>
      <c r="DX535">
        <v>111912000</v>
      </c>
      <c r="DY535">
        <v>116613600</v>
      </c>
      <c r="DZ535">
        <v>87504300</v>
      </c>
      <c r="EA535">
        <v>81625300</v>
      </c>
      <c r="EB535">
        <v>73478191</v>
      </c>
      <c r="EC535">
        <v>111483338</v>
      </c>
      <c r="ED535">
        <v>104310707</v>
      </c>
      <c r="EE535">
        <v>62491905</v>
      </c>
      <c r="EF535">
        <v>79180986</v>
      </c>
      <c r="EG535">
        <v>81270482</v>
      </c>
      <c r="EH535">
        <v>88639537</v>
      </c>
      <c r="EI535">
        <v>64886761</v>
      </c>
      <c r="EJ535">
        <v>64491725</v>
      </c>
      <c r="EK535">
        <v>74325685</v>
      </c>
      <c r="EL535">
        <v>61929726</v>
      </c>
      <c r="EM535">
        <v>120471279</v>
      </c>
      <c r="EN535">
        <v>109230054</v>
      </c>
      <c r="EO535">
        <v>125589519</v>
      </c>
      <c r="EP535">
        <v>100488655</v>
      </c>
      <c r="EQ535">
        <v>93996268</v>
      </c>
      <c r="ER535">
        <v>86304201</v>
      </c>
      <c r="ES535">
        <v>60266065</v>
      </c>
      <c r="ET535">
        <v>77523844</v>
      </c>
      <c r="EU535">
        <v>63886902</v>
      </c>
      <c r="EV535">
        <v>66741698</v>
      </c>
      <c r="EW535">
        <v>84133191</v>
      </c>
      <c r="EX535">
        <v>68698323</v>
      </c>
      <c r="EY535">
        <v>48602249</v>
      </c>
      <c r="EZ535">
        <v>47952481</v>
      </c>
      <c r="FA535">
        <v>49341887</v>
      </c>
      <c r="FB535">
        <v>49842982</v>
      </c>
      <c r="FC535">
        <v>42032778</v>
      </c>
      <c r="FD535">
        <v>52230871</v>
      </c>
      <c r="FE535">
        <v>39055904</v>
      </c>
      <c r="FF535">
        <v>50226597</v>
      </c>
      <c r="FG535">
        <v>56414193</v>
      </c>
      <c r="FH535">
        <v>60767884</v>
      </c>
      <c r="FI535">
        <v>40723905</v>
      </c>
      <c r="FJ535">
        <v>45175844</v>
      </c>
      <c r="FK535">
        <v>55730229</v>
      </c>
      <c r="FL535">
        <v>40416217</v>
      </c>
      <c r="FM535">
        <v>41983573</v>
      </c>
      <c r="FN535">
        <v>39069653</v>
      </c>
      <c r="FO535">
        <v>47531446</v>
      </c>
      <c r="FP535">
        <v>45747232</v>
      </c>
      <c r="FQ535">
        <v>42221552</v>
      </c>
      <c r="FR535">
        <v>37644045</v>
      </c>
      <c r="FS535">
        <v>41585489</v>
      </c>
      <c r="FT535">
        <v>30419928</v>
      </c>
      <c r="FU535">
        <v>30375032</v>
      </c>
      <c r="FV535">
        <v>30256554</v>
      </c>
      <c r="FW535">
        <v>29853610</v>
      </c>
      <c r="FX535">
        <v>34288926</v>
      </c>
      <c r="FY535">
        <v>74539001</v>
      </c>
      <c r="FZ535">
        <v>89237886</v>
      </c>
      <c r="GA535">
        <v>114582363</v>
      </c>
      <c r="GB535">
        <v>84982505</v>
      </c>
      <c r="GC535">
        <v>61049837</v>
      </c>
      <c r="GD535">
        <v>65347268</v>
      </c>
      <c r="GE535">
        <v>68040003</v>
      </c>
      <c r="GF535">
        <v>54228373</v>
      </c>
      <c r="GG535">
        <v>60881644</v>
      </c>
      <c r="GH535">
        <v>81013610</v>
      </c>
      <c r="GI535">
        <v>75977517</v>
      </c>
      <c r="GJ535">
        <v>73663219</v>
      </c>
      <c r="GK535">
        <v>70817449</v>
      </c>
      <c r="GL535">
        <v>55775745</v>
      </c>
      <c r="GM535">
        <v>80311843</v>
      </c>
      <c r="GN535">
        <v>80730112</v>
      </c>
      <c r="GO535">
        <v>63202247</v>
      </c>
      <c r="GP535">
        <v>70266988</v>
      </c>
      <c r="GQ535">
        <v>73284969</v>
      </c>
      <c r="GR535">
        <v>63182777</v>
      </c>
      <c r="GS535">
        <v>62087839</v>
      </c>
      <c r="GT535">
        <v>50121048</v>
      </c>
      <c r="GU535">
        <v>43748049</v>
      </c>
      <c r="GV535">
        <v>52936031</v>
      </c>
      <c r="GW535">
        <v>49625715</v>
      </c>
      <c r="GX535">
        <v>49844316</v>
      </c>
      <c r="GY535">
        <v>49664384</v>
      </c>
      <c r="GZ535">
        <v>46351955</v>
      </c>
      <c r="HA535">
        <v>36984075</v>
      </c>
      <c r="HB535">
        <v>56615455</v>
      </c>
      <c r="HC535">
        <v>41110274</v>
      </c>
      <c r="HD535">
        <v>61816104</v>
      </c>
      <c r="HE535">
        <v>66813553</v>
      </c>
      <c r="HF535">
        <v>51087434</v>
      </c>
      <c r="HG535">
        <v>47036156</v>
      </c>
      <c r="HH535">
        <v>53958498</v>
      </c>
      <c r="HI535">
        <v>49001989</v>
      </c>
      <c r="HJ535">
        <v>43909613</v>
      </c>
      <c r="HK535">
        <v>48956942</v>
      </c>
      <c r="HL535">
        <v>52960202</v>
      </c>
      <c r="HM535">
        <v>51873319</v>
      </c>
      <c r="HN535">
        <v>50971905</v>
      </c>
      <c r="HO535">
        <v>43907755</v>
      </c>
      <c r="HP535">
        <v>38785467</v>
      </c>
      <c r="HQ535">
        <v>53026709</v>
      </c>
      <c r="HR535">
        <v>51098870</v>
      </c>
      <c r="HS535">
        <v>37238566</v>
      </c>
      <c r="HT535">
        <v>50709843</v>
      </c>
      <c r="HU535">
        <v>68910483</v>
      </c>
      <c r="HV535">
        <v>64712276</v>
      </c>
      <c r="HW535">
        <v>76825408</v>
      </c>
      <c r="HX535">
        <v>63450176</v>
      </c>
      <c r="HY535">
        <v>40053560</v>
      </c>
      <c r="HZ535">
        <v>56862357</v>
      </c>
      <c r="IA535">
        <v>49864450</v>
      </c>
      <c r="IB535">
        <v>61929242</v>
      </c>
      <c r="IC535">
        <v>89624449</v>
      </c>
      <c r="ID535">
        <v>66601340</v>
      </c>
      <c r="IE535">
        <v>68897613</v>
      </c>
      <c r="IF535">
        <v>74666463</v>
      </c>
      <c r="IG535">
        <v>67346548</v>
      </c>
      <c r="IH535">
        <v>43159491</v>
      </c>
      <c r="II535">
        <v>72482543</v>
      </c>
      <c r="IJ535">
        <v>60523502</v>
      </c>
      <c r="IK535">
        <v>54964886</v>
      </c>
      <c r="IL535">
        <v>179107379</v>
      </c>
      <c r="IM535">
        <v>144928287</v>
      </c>
      <c r="IN535">
        <v>81125339</v>
      </c>
      <c r="IO535">
        <v>93132700</v>
      </c>
      <c r="IP535">
        <v>64377161</v>
      </c>
      <c r="IQ535">
        <v>49267364</v>
      </c>
      <c r="IR535">
        <v>66778165</v>
      </c>
      <c r="IS535">
        <v>78444357</v>
      </c>
      <c r="IT535">
        <v>61445647</v>
      </c>
      <c r="IU535">
        <v>66516752</v>
      </c>
      <c r="IV535">
        <v>63456513</v>
      </c>
      <c r="IW535">
        <v>48116894</v>
      </c>
      <c r="IX535">
        <v>66132276</v>
      </c>
      <c r="IY535">
        <v>45735479</v>
      </c>
      <c r="IZ535">
        <v>46437342</v>
      </c>
      <c r="JA535">
        <v>46002570</v>
      </c>
      <c r="JB535">
        <v>55439497</v>
      </c>
      <c r="JC535">
        <v>45995989</v>
      </c>
      <c r="JD535">
        <v>46916389</v>
      </c>
      <c r="JE535">
        <v>57715068</v>
      </c>
      <c r="JF535">
        <v>51009340</v>
      </c>
      <c r="JG535">
        <v>52309543</v>
      </c>
      <c r="JH535">
        <v>57166840</v>
      </c>
      <c r="JI535">
        <v>51367038</v>
      </c>
      <c r="JJ535">
        <v>78544714</v>
      </c>
      <c r="JK535">
        <v>55281980</v>
      </c>
      <c r="JL535">
        <v>66016001</v>
      </c>
      <c r="JM535">
        <v>80153541</v>
      </c>
      <c r="JN535">
        <v>52429995</v>
      </c>
      <c r="JO535">
        <v>54312597</v>
      </c>
      <c r="JP535">
        <v>55833766</v>
      </c>
      <c r="JQ535">
        <v>69859207</v>
      </c>
    </row>
    <row r="536" spans="1:277" x14ac:dyDescent="0.25">
      <c r="A536" s="1" t="s">
        <v>269</v>
      </c>
      <c r="B536" t="s">
        <v>1157</v>
      </c>
      <c r="C536" t="s">
        <v>1185</v>
      </c>
      <c r="D536" s="2">
        <f>_xll.BDH(A536, "volume", B536, C536, "Direction", "H", "Period", "M","cols=12;rows=2")</f>
        <v>36556</v>
      </c>
      <c r="E536" s="2">
        <v>36585</v>
      </c>
      <c r="F536" s="2">
        <v>36616</v>
      </c>
      <c r="G536" s="2">
        <v>36644</v>
      </c>
      <c r="H536" s="2">
        <v>36677</v>
      </c>
      <c r="I536" s="2">
        <v>36707</v>
      </c>
      <c r="J536" s="2">
        <v>36738</v>
      </c>
      <c r="K536" s="2">
        <v>36769</v>
      </c>
      <c r="L536" s="2">
        <v>36798</v>
      </c>
      <c r="M536" s="2">
        <v>36830</v>
      </c>
      <c r="N536" s="2">
        <v>36860</v>
      </c>
      <c r="O536" s="2">
        <v>36889</v>
      </c>
    </row>
    <row r="537" spans="1:277" x14ac:dyDescent="0.25">
      <c r="A537" s="4"/>
      <c r="D537" s="3">
        <v>22761500</v>
      </c>
      <c r="E537">
        <v>25696700</v>
      </c>
      <c r="F537">
        <v>22818200</v>
      </c>
      <c r="G537">
        <v>11558900</v>
      </c>
      <c r="H537">
        <v>10835200</v>
      </c>
      <c r="I537">
        <v>12155100</v>
      </c>
      <c r="J537">
        <v>22075300</v>
      </c>
      <c r="K537">
        <v>22066400</v>
      </c>
      <c r="L537">
        <v>15815800</v>
      </c>
      <c r="M537">
        <v>23675700</v>
      </c>
      <c r="N537">
        <v>14501400</v>
      </c>
      <c r="O537">
        <v>20523100</v>
      </c>
    </row>
    <row r="538" spans="1:277" x14ac:dyDescent="0.25">
      <c r="A538" s="1" t="s">
        <v>270</v>
      </c>
      <c r="B538" t="s">
        <v>1157</v>
      </c>
      <c r="C538" t="s">
        <v>1183</v>
      </c>
      <c r="D538" s="2">
        <f>_xll.BDH(A538, "volume", B538, C538, "Direction", "H", "Period", "M","cols=84;rows=2")</f>
        <v>36556</v>
      </c>
      <c r="E538" s="2">
        <v>36585</v>
      </c>
      <c r="F538" s="2">
        <v>36616</v>
      </c>
      <c r="G538" s="2">
        <v>36644</v>
      </c>
      <c r="H538" s="2">
        <v>36677</v>
      </c>
      <c r="I538" s="2">
        <v>36707</v>
      </c>
      <c r="J538" s="2">
        <v>36738</v>
      </c>
      <c r="K538" s="2">
        <v>36769</v>
      </c>
      <c r="L538" s="2">
        <v>36798</v>
      </c>
      <c r="M538" s="2">
        <v>36830</v>
      </c>
      <c r="N538" s="2">
        <v>36860</v>
      </c>
      <c r="O538" s="2">
        <v>36889</v>
      </c>
      <c r="P538" s="2">
        <v>36922</v>
      </c>
      <c r="Q538" s="2">
        <v>36950</v>
      </c>
      <c r="R538" s="2">
        <v>36980</v>
      </c>
      <c r="S538" s="2">
        <v>37011</v>
      </c>
      <c r="T538" s="2">
        <v>37042</v>
      </c>
      <c r="U538" s="2">
        <v>37071</v>
      </c>
      <c r="V538" s="2">
        <v>37103</v>
      </c>
      <c r="W538" s="2">
        <v>37134</v>
      </c>
      <c r="X538" s="2">
        <v>37162</v>
      </c>
      <c r="Y538" s="2">
        <v>37195</v>
      </c>
      <c r="Z538" s="2">
        <v>37225</v>
      </c>
      <c r="AA538" s="2">
        <v>37256</v>
      </c>
      <c r="AB538" s="2">
        <v>37287</v>
      </c>
      <c r="AC538" s="2">
        <v>37315</v>
      </c>
      <c r="AD538" s="2">
        <v>37344</v>
      </c>
      <c r="AE538" s="2">
        <v>37376</v>
      </c>
      <c r="AF538" s="2">
        <v>37407</v>
      </c>
      <c r="AG538" s="2">
        <v>37435</v>
      </c>
      <c r="AH538" s="2">
        <v>37468</v>
      </c>
      <c r="AI538" s="2">
        <v>37498</v>
      </c>
      <c r="AJ538" s="2">
        <v>37529</v>
      </c>
      <c r="AK538" s="2">
        <v>37560</v>
      </c>
      <c r="AL538" s="2">
        <v>37589</v>
      </c>
      <c r="AM538" s="2">
        <v>37621</v>
      </c>
      <c r="AN538" s="2">
        <v>37652</v>
      </c>
      <c r="AO538" s="2">
        <v>37680</v>
      </c>
      <c r="AP538" s="2">
        <v>37711</v>
      </c>
      <c r="AQ538" s="2">
        <v>37741</v>
      </c>
      <c r="AR538" s="2">
        <v>37771</v>
      </c>
      <c r="AS538" s="2">
        <v>37802</v>
      </c>
      <c r="AT538" s="2">
        <v>37833</v>
      </c>
      <c r="AU538" s="2">
        <v>37862</v>
      </c>
      <c r="AV538" s="2">
        <v>37894</v>
      </c>
      <c r="AW538" s="2">
        <v>37925</v>
      </c>
      <c r="AX538" s="2">
        <v>37953</v>
      </c>
      <c r="AY538" s="2">
        <v>37986</v>
      </c>
      <c r="AZ538" s="2">
        <v>38016</v>
      </c>
      <c r="BA538" s="2">
        <v>38044</v>
      </c>
      <c r="BB538" s="2">
        <v>38077</v>
      </c>
      <c r="BC538" s="2">
        <v>38107</v>
      </c>
      <c r="BD538" s="2">
        <v>38138</v>
      </c>
      <c r="BE538" s="2">
        <v>38168</v>
      </c>
      <c r="BF538" s="2">
        <v>38198</v>
      </c>
      <c r="BG538" s="2">
        <v>38230</v>
      </c>
      <c r="BH538" s="2">
        <v>38260</v>
      </c>
      <c r="BI538" s="2">
        <v>38289</v>
      </c>
      <c r="BJ538" s="2">
        <v>38321</v>
      </c>
      <c r="BK538" s="2">
        <v>38352</v>
      </c>
      <c r="BL538" s="2">
        <v>38383</v>
      </c>
      <c r="BM538" s="2">
        <v>38411</v>
      </c>
      <c r="BN538" s="2">
        <v>38442</v>
      </c>
      <c r="BO538" s="2">
        <v>38471</v>
      </c>
      <c r="BP538" s="2">
        <v>38503</v>
      </c>
      <c r="BQ538" s="2">
        <v>38533</v>
      </c>
      <c r="BR538" s="2">
        <v>38562</v>
      </c>
      <c r="BS538" s="2">
        <v>38595</v>
      </c>
      <c r="BT538" s="2">
        <v>38625</v>
      </c>
      <c r="BU538" s="2">
        <v>38656</v>
      </c>
      <c r="BV538" s="2">
        <v>38686</v>
      </c>
      <c r="BW538" s="2">
        <v>38716</v>
      </c>
      <c r="BX538" s="2">
        <v>38748</v>
      </c>
      <c r="BY538" s="2">
        <v>38776</v>
      </c>
      <c r="BZ538" s="2">
        <v>38807</v>
      </c>
      <c r="CA538" s="2">
        <v>38835</v>
      </c>
      <c r="CB538" s="2">
        <v>38868</v>
      </c>
      <c r="CC538" s="2">
        <v>38898</v>
      </c>
      <c r="CD538" s="2">
        <v>38929</v>
      </c>
      <c r="CE538" s="2">
        <v>38960</v>
      </c>
      <c r="CF538" s="2">
        <v>38989</v>
      </c>
      <c r="CG538" s="2">
        <v>39021</v>
      </c>
      <c r="CH538" s="2">
        <v>39051</v>
      </c>
      <c r="CI538" s="2">
        <v>39080</v>
      </c>
    </row>
    <row r="539" spans="1:277" x14ac:dyDescent="0.25">
      <c r="A539" s="4"/>
      <c r="D539" s="3">
        <v>16485150</v>
      </c>
      <c r="E539">
        <v>22067650</v>
      </c>
      <c r="F539">
        <v>14828550</v>
      </c>
      <c r="G539">
        <v>12757910</v>
      </c>
      <c r="H539">
        <v>13663980</v>
      </c>
      <c r="I539">
        <v>11718850</v>
      </c>
      <c r="J539">
        <v>8899540</v>
      </c>
      <c r="K539">
        <v>8872300</v>
      </c>
      <c r="L539">
        <v>14792800</v>
      </c>
      <c r="M539">
        <v>14237200</v>
      </c>
      <c r="N539">
        <v>12436600</v>
      </c>
      <c r="O539">
        <v>16558100</v>
      </c>
      <c r="P539">
        <v>15730200</v>
      </c>
      <c r="Q539">
        <v>12667700</v>
      </c>
      <c r="R539">
        <v>10676400</v>
      </c>
      <c r="S539">
        <v>14978100</v>
      </c>
      <c r="T539">
        <v>13053000</v>
      </c>
      <c r="U539">
        <v>13310500</v>
      </c>
      <c r="V539">
        <v>24178300</v>
      </c>
      <c r="W539">
        <v>18491500</v>
      </c>
      <c r="X539">
        <v>14990000</v>
      </c>
      <c r="Y539">
        <v>19964300</v>
      </c>
      <c r="Z539">
        <v>15193100</v>
      </c>
      <c r="AA539">
        <v>13677800</v>
      </c>
      <c r="AB539">
        <v>15755800</v>
      </c>
      <c r="AC539">
        <v>16521800</v>
      </c>
      <c r="AD539">
        <v>17268400</v>
      </c>
      <c r="AE539">
        <v>18456700</v>
      </c>
      <c r="AF539">
        <v>23257600</v>
      </c>
      <c r="AG539">
        <v>20034900</v>
      </c>
      <c r="AH539">
        <v>23801200</v>
      </c>
      <c r="AI539">
        <v>17747500</v>
      </c>
      <c r="AJ539">
        <v>17908300</v>
      </c>
      <c r="AK539">
        <v>21336400</v>
      </c>
      <c r="AL539">
        <v>14419700</v>
      </c>
      <c r="AM539">
        <v>15821700</v>
      </c>
      <c r="AN539">
        <v>14121500</v>
      </c>
      <c r="AO539">
        <v>10362200</v>
      </c>
      <c r="AP539">
        <v>20334200</v>
      </c>
      <c r="AQ539">
        <v>12730000</v>
      </c>
      <c r="AR539">
        <v>8320900</v>
      </c>
      <c r="AS539">
        <v>13893000</v>
      </c>
      <c r="AT539">
        <v>10003300</v>
      </c>
      <c r="AU539">
        <v>4884200</v>
      </c>
      <c r="AV539">
        <v>7069600</v>
      </c>
      <c r="AW539">
        <v>7858500</v>
      </c>
      <c r="AX539">
        <v>5055096</v>
      </c>
      <c r="AY539">
        <v>7149112</v>
      </c>
      <c r="AZ539">
        <v>9294711</v>
      </c>
      <c r="BA539">
        <v>5651658</v>
      </c>
      <c r="BB539">
        <v>6879773</v>
      </c>
      <c r="BC539">
        <v>6420346</v>
      </c>
      <c r="BD539">
        <v>6125054</v>
      </c>
      <c r="BE539">
        <v>8980843</v>
      </c>
      <c r="BF539">
        <v>7523027</v>
      </c>
      <c r="BG539">
        <v>6522412</v>
      </c>
      <c r="BH539">
        <v>9356909</v>
      </c>
      <c r="BI539">
        <v>11409929</v>
      </c>
      <c r="BJ539">
        <v>9267409</v>
      </c>
      <c r="BK539">
        <v>7348646</v>
      </c>
      <c r="BL539">
        <v>9887137</v>
      </c>
      <c r="BM539">
        <v>6066989</v>
      </c>
      <c r="BN539">
        <v>9838496</v>
      </c>
      <c r="BO539">
        <v>7500265</v>
      </c>
      <c r="BP539">
        <v>6666580</v>
      </c>
      <c r="BQ539">
        <v>7941167</v>
      </c>
      <c r="BR539">
        <v>7514453</v>
      </c>
      <c r="BS539">
        <v>15063687</v>
      </c>
      <c r="BT539">
        <v>9042128</v>
      </c>
      <c r="BU539">
        <v>11037299</v>
      </c>
      <c r="BV539">
        <v>12804288</v>
      </c>
      <c r="BW539">
        <v>8212890</v>
      </c>
      <c r="BX539">
        <v>16414043</v>
      </c>
      <c r="BY539">
        <v>19285850</v>
      </c>
      <c r="BZ539">
        <v>33012274</v>
      </c>
      <c r="CA539">
        <v>18807847</v>
      </c>
      <c r="CB539">
        <v>14153344</v>
      </c>
      <c r="CC539">
        <v>19869927</v>
      </c>
      <c r="CD539">
        <v>16702942</v>
      </c>
      <c r="CE539">
        <v>13182377</v>
      </c>
      <c r="CF539">
        <v>13022899</v>
      </c>
      <c r="CG539">
        <v>15322747</v>
      </c>
      <c r="CH539">
        <v>10084577</v>
      </c>
      <c r="CI539">
        <v>19829476</v>
      </c>
    </row>
    <row r="540" spans="1:277" x14ac:dyDescent="0.25">
      <c r="A540" s="1" t="s">
        <v>271</v>
      </c>
      <c r="B540" t="s">
        <v>1157</v>
      </c>
      <c r="C540" t="s">
        <v>1199</v>
      </c>
      <c r="D540" s="2">
        <f>_xll.BDH(A540, "volume", B540, C540, "Direction", "H", "Period", "M","cols=274;rows=2")</f>
        <v>36556</v>
      </c>
      <c r="E540" s="2">
        <v>36585</v>
      </c>
      <c r="F540" s="2">
        <v>36616</v>
      </c>
      <c r="G540" s="2">
        <v>36644</v>
      </c>
      <c r="H540" s="2">
        <v>36677</v>
      </c>
      <c r="I540" s="2">
        <v>36707</v>
      </c>
      <c r="J540" s="2">
        <v>36738</v>
      </c>
      <c r="K540" s="2">
        <v>36769</v>
      </c>
      <c r="L540" s="2">
        <v>36798</v>
      </c>
      <c r="M540" s="2">
        <v>36830</v>
      </c>
      <c r="N540" s="2">
        <v>36860</v>
      </c>
      <c r="O540" s="2">
        <v>36889</v>
      </c>
      <c r="P540" s="2">
        <v>36922</v>
      </c>
      <c r="Q540" s="2">
        <v>36950</v>
      </c>
      <c r="R540" s="2">
        <v>36980</v>
      </c>
      <c r="S540" s="2">
        <v>37011</v>
      </c>
      <c r="T540" s="2">
        <v>37042</v>
      </c>
      <c r="U540" s="2">
        <v>37071</v>
      </c>
      <c r="V540" s="2">
        <v>37103</v>
      </c>
      <c r="W540" s="2">
        <v>37134</v>
      </c>
      <c r="X540" s="2">
        <v>37162</v>
      </c>
      <c r="Y540" s="2">
        <v>37195</v>
      </c>
      <c r="Z540" s="2">
        <v>37225</v>
      </c>
      <c r="AA540" s="2">
        <v>37256</v>
      </c>
      <c r="AB540" s="2">
        <v>37287</v>
      </c>
      <c r="AC540" s="2">
        <v>37315</v>
      </c>
      <c r="AD540" s="2">
        <v>37344</v>
      </c>
      <c r="AE540" s="2">
        <v>37376</v>
      </c>
      <c r="AF540" s="2">
        <v>37407</v>
      </c>
      <c r="AG540" s="2">
        <v>37435</v>
      </c>
      <c r="AH540" s="2">
        <v>37468</v>
      </c>
      <c r="AI540" s="2">
        <v>37498</v>
      </c>
      <c r="AJ540" s="2">
        <v>37529</v>
      </c>
      <c r="AK540" s="2">
        <v>37560</v>
      </c>
      <c r="AL540" s="2">
        <v>37589</v>
      </c>
      <c r="AM540" s="2">
        <v>37621</v>
      </c>
      <c r="AN540" s="2">
        <v>37652</v>
      </c>
      <c r="AO540" s="2">
        <v>37680</v>
      </c>
      <c r="AP540" s="2">
        <v>37711</v>
      </c>
      <c r="AQ540" s="2">
        <v>37741</v>
      </c>
      <c r="AR540" s="2">
        <v>37771</v>
      </c>
      <c r="AS540" s="2">
        <v>37802</v>
      </c>
      <c r="AT540" s="2">
        <v>37833</v>
      </c>
      <c r="AU540" s="2">
        <v>37862</v>
      </c>
      <c r="AV540" s="2">
        <v>37894</v>
      </c>
      <c r="AW540" s="2">
        <v>37925</v>
      </c>
      <c r="AX540" s="2">
        <v>37953</v>
      </c>
      <c r="AY540" s="2">
        <v>37986</v>
      </c>
      <c r="AZ540" s="2">
        <v>38016</v>
      </c>
      <c r="BA540" s="2">
        <v>38044</v>
      </c>
      <c r="BB540" s="2">
        <v>38077</v>
      </c>
      <c r="BC540" s="2">
        <v>38107</v>
      </c>
      <c r="BD540" s="2">
        <v>38138</v>
      </c>
      <c r="BE540" s="2">
        <v>38168</v>
      </c>
      <c r="BF540" s="2">
        <v>38198</v>
      </c>
      <c r="BG540" s="2">
        <v>38230</v>
      </c>
      <c r="BH540" s="2">
        <v>38260</v>
      </c>
      <c r="BI540" s="2">
        <v>38289</v>
      </c>
      <c r="BJ540" s="2">
        <v>38321</v>
      </c>
      <c r="BK540" s="2">
        <v>38352</v>
      </c>
      <c r="BL540" s="2">
        <v>38383</v>
      </c>
      <c r="BM540" s="2">
        <v>38411</v>
      </c>
      <c r="BN540" s="2">
        <v>38442</v>
      </c>
      <c r="BO540" s="2">
        <v>38471</v>
      </c>
      <c r="BP540" s="2">
        <v>38503</v>
      </c>
      <c r="BQ540" s="2">
        <v>38533</v>
      </c>
      <c r="BR540" s="2">
        <v>38562</v>
      </c>
      <c r="BS540" s="2">
        <v>38595</v>
      </c>
      <c r="BT540" s="2">
        <v>38625</v>
      </c>
      <c r="BU540" s="2">
        <v>38656</v>
      </c>
      <c r="BV540" s="2">
        <v>38686</v>
      </c>
      <c r="BW540" s="2">
        <v>38716</v>
      </c>
      <c r="BX540" s="2">
        <v>38748</v>
      </c>
      <c r="BY540" s="2">
        <v>38776</v>
      </c>
      <c r="BZ540" s="2">
        <v>38807</v>
      </c>
      <c r="CA540" s="2">
        <v>38835</v>
      </c>
      <c r="CB540" s="2">
        <v>38868</v>
      </c>
      <c r="CC540" s="2">
        <v>38898</v>
      </c>
      <c r="CD540" s="2">
        <v>38929</v>
      </c>
      <c r="CE540" s="2">
        <v>38960</v>
      </c>
      <c r="CF540" s="2">
        <v>38989</v>
      </c>
      <c r="CG540" s="2">
        <v>39021</v>
      </c>
      <c r="CH540" s="2">
        <v>39051</v>
      </c>
      <c r="CI540" s="2">
        <v>39080</v>
      </c>
      <c r="CJ540" s="2">
        <v>39113</v>
      </c>
      <c r="CK540" s="2">
        <v>39141</v>
      </c>
      <c r="CL540" s="2">
        <v>39171</v>
      </c>
      <c r="CM540" s="2">
        <v>39202</v>
      </c>
      <c r="CN540" s="2">
        <v>39233</v>
      </c>
      <c r="CO540" s="2">
        <v>39262</v>
      </c>
      <c r="CP540" s="2">
        <v>39294</v>
      </c>
      <c r="CQ540" s="2">
        <v>39325</v>
      </c>
      <c r="CR540" s="2">
        <v>39353</v>
      </c>
      <c r="CS540" s="2">
        <v>39386</v>
      </c>
      <c r="CT540" s="2">
        <v>39416</v>
      </c>
      <c r="CU540" s="2">
        <v>39447</v>
      </c>
      <c r="CV540" s="2">
        <v>39478</v>
      </c>
      <c r="CW540" s="2">
        <v>39507</v>
      </c>
      <c r="CX540" s="2">
        <v>39538</v>
      </c>
      <c r="CY540" s="2">
        <v>39568</v>
      </c>
      <c r="CZ540" s="2">
        <v>39598</v>
      </c>
      <c r="DA540" s="2">
        <v>39629</v>
      </c>
      <c r="DB540" s="2">
        <v>39660</v>
      </c>
      <c r="DC540" s="2">
        <v>39689</v>
      </c>
      <c r="DD540" s="2">
        <v>39721</v>
      </c>
      <c r="DE540" s="2">
        <v>39752</v>
      </c>
      <c r="DF540" s="2">
        <v>39780</v>
      </c>
      <c r="DG540" s="2">
        <v>39813</v>
      </c>
      <c r="DH540" s="2">
        <v>39843</v>
      </c>
      <c r="DI540" s="2">
        <v>39871</v>
      </c>
      <c r="DJ540" s="2">
        <v>39903</v>
      </c>
      <c r="DK540" s="2">
        <v>39933</v>
      </c>
      <c r="DL540" s="2">
        <v>39962</v>
      </c>
      <c r="DM540" s="2">
        <v>39994</v>
      </c>
      <c r="DN540" s="2">
        <v>40025</v>
      </c>
      <c r="DO540" s="2">
        <v>40056</v>
      </c>
      <c r="DP540" s="2">
        <v>40086</v>
      </c>
      <c r="DQ540" s="2">
        <v>40116</v>
      </c>
      <c r="DR540" s="2">
        <v>40147</v>
      </c>
      <c r="DS540" s="2">
        <v>40178</v>
      </c>
      <c r="DT540" s="2">
        <v>40207</v>
      </c>
      <c r="DU540" s="2">
        <v>40235</v>
      </c>
      <c r="DV540" s="2">
        <v>40268</v>
      </c>
      <c r="DW540" s="2">
        <v>40298</v>
      </c>
      <c r="DX540" s="2">
        <v>40329</v>
      </c>
      <c r="DY540" s="2">
        <v>40359</v>
      </c>
      <c r="DZ540" s="2">
        <v>40389</v>
      </c>
      <c r="EA540" s="2">
        <v>40421</v>
      </c>
      <c r="EB540" s="2">
        <v>40451</v>
      </c>
      <c r="EC540" s="2">
        <v>40480</v>
      </c>
      <c r="ED540" s="2">
        <v>40512</v>
      </c>
      <c r="EE540" s="2">
        <v>40543</v>
      </c>
      <c r="EF540" s="2">
        <v>40574</v>
      </c>
      <c r="EG540" s="2">
        <v>40602</v>
      </c>
      <c r="EH540" s="2">
        <v>40633</v>
      </c>
      <c r="EI540" s="2">
        <v>40662</v>
      </c>
      <c r="EJ540" s="2">
        <v>40694</v>
      </c>
      <c r="EK540" s="2">
        <v>40724</v>
      </c>
      <c r="EL540" s="2">
        <v>40753</v>
      </c>
      <c r="EM540" s="2">
        <v>40786</v>
      </c>
      <c r="EN540" s="2">
        <v>40816</v>
      </c>
      <c r="EO540" s="2">
        <v>40847</v>
      </c>
      <c r="EP540" s="2">
        <v>40877</v>
      </c>
      <c r="EQ540" s="2">
        <v>40907</v>
      </c>
      <c r="ER540" s="2">
        <v>40939</v>
      </c>
      <c r="ES540" s="2">
        <v>40968</v>
      </c>
      <c r="ET540" s="2">
        <v>40998</v>
      </c>
      <c r="EU540" s="2">
        <v>41029</v>
      </c>
      <c r="EV540" s="2">
        <v>41060</v>
      </c>
      <c r="EW540" s="2">
        <v>41089</v>
      </c>
      <c r="EX540" s="2">
        <v>41121</v>
      </c>
      <c r="EY540" s="2">
        <v>41152</v>
      </c>
      <c r="EZ540" s="2">
        <v>41180</v>
      </c>
      <c r="FA540" s="2">
        <v>41213</v>
      </c>
      <c r="FB540" s="2">
        <v>41243</v>
      </c>
      <c r="FC540" s="2">
        <v>41274</v>
      </c>
      <c r="FD540" s="2">
        <v>41305</v>
      </c>
      <c r="FE540" s="2">
        <v>41333</v>
      </c>
      <c r="FF540" s="2">
        <v>41362</v>
      </c>
      <c r="FG540" s="2">
        <v>41394</v>
      </c>
      <c r="FH540" s="2">
        <v>41425</v>
      </c>
      <c r="FI540" s="2">
        <v>41453</v>
      </c>
      <c r="FJ540" s="2">
        <v>41486</v>
      </c>
      <c r="FK540" s="2">
        <v>41516</v>
      </c>
      <c r="FL540" s="2">
        <v>41547</v>
      </c>
      <c r="FM540" s="2">
        <v>41578</v>
      </c>
      <c r="FN540" s="2">
        <v>41607</v>
      </c>
      <c r="FO540" s="2">
        <v>41639</v>
      </c>
      <c r="FP540" s="2">
        <v>41670</v>
      </c>
      <c r="FQ540" s="2">
        <v>41698</v>
      </c>
      <c r="FR540" s="2">
        <v>41729</v>
      </c>
      <c r="FS540" s="2">
        <v>41759</v>
      </c>
      <c r="FT540" s="2">
        <v>41789</v>
      </c>
      <c r="FU540" s="2">
        <v>41820</v>
      </c>
      <c r="FV540" s="2">
        <v>41851</v>
      </c>
      <c r="FW540" s="2">
        <v>41880</v>
      </c>
      <c r="FX540" s="2">
        <v>41912</v>
      </c>
      <c r="FY540" s="2">
        <v>41943</v>
      </c>
      <c r="FZ540" s="2">
        <v>41971</v>
      </c>
      <c r="GA540" s="2">
        <v>42004</v>
      </c>
      <c r="GB540" s="2">
        <v>42034</v>
      </c>
      <c r="GC540" s="2">
        <v>42062</v>
      </c>
      <c r="GD540" s="2">
        <v>42094</v>
      </c>
      <c r="GE540" s="2">
        <v>42124</v>
      </c>
      <c r="GF540" s="2">
        <v>42153</v>
      </c>
      <c r="GG540" s="2">
        <v>42185</v>
      </c>
      <c r="GH540" s="2">
        <v>42216</v>
      </c>
      <c r="GI540" s="2">
        <v>42247</v>
      </c>
      <c r="GJ540" s="2">
        <v>42277</v>
      </c>
      <c r="GK540" s="2">
        <v>42307</v>
      </c>
      <c r="GL540" s="2">
        <v>42338</v>
      </c>
      <c r="GM540" s="2">
        <v>42369</v>
      </c>
      <c r="GN540" s="2">
        <v>42398</v>
      </c>
      <c r="GO540" s="2">
        <v>42429</v>
      </c>
      <c r="GP540" s="2">
        <v>42460</v>
      </c>
      <c r="GQ540" s="2">
        <v>42489</v>
      </c>
      <c r="GR540" s="2">
        <v>42521</v>
      </c>
      <c r="GS540" s="2">
        <v>42551</v>
      </c>
      <c r="GT540" s="2">
        <v>42580</v>
      </c>
      <c r="GU540" s="2">
        <v>42613</v>
      </c>
      <c r="GV540" s="2">
        <v>42643</v>
      </c>
      <c r="GW540" s="2">
        <v>42674</v>
      </c>
      <c r="GX540" s="2">
        <v>42704</v>
      </c>
      <c r="GY540" s="2">
        <v>42734</v>
      </c>
      <c r="GZ540" s="2">
        <v>42766</v>
      </c>
      <c r="HA540" s="2">
        <v>42794</v>
      </c>
      <c r="HB540" s="2">
        <v>42825</v>
      </c>
      <c r="HC540" s="2">
        <v>42853</v>
      </c>
      <c r="HD540" s="2">
        <v>42886</v>
      </c>
      <c r="HE540" s="2">
        <v>42916</v>
      </c>
      <c r="HF540" s="2">
        <v>42947</v>
      </c>
      <c r="HG540" s="2">
        <v>42978</v>
      </c>
      <c r="HH540" s="2">
        <v>43007</v>
      </c>
      <c r="HI540" s="2">
        <v>43039</v>
      </c>
      <c r="HJ540" s="2">
        <v>43069</v>
      </c>
      <c r="HK540" s="2">
        <v>43098</v>
      </c>
      <c r="HL540" s="2">
        <v>43131</v>
      </c>
      <c r="HM540" s="2">
        <v>43159</v>
      </c>
      <c r="HN540" s="2">
        <v>43189</v>
      </c>
      <c r="HO540" s="2">
        <v>43220</v>
      </c>
      <c r="HP540" s="2">
        <v>43251</v>
      </c>
      <c r="HQ540" s="2">
        <v>43280</v>
      </c>
      <c r="HR540" s="2">
        <v>43312</v>
      </c>
      <c r="HS540" s="2">
        <v>43343</v>
      </c>
      <c r="HT540" s="2">
        <v>43371</v>
      </c>
      <c r="HU540" s="2">
        <v>43404</v>
      </c>
      <c r="HV540" s="2">
        <v>43434</v>
      </c>
      <c r="HW540" s="2">
        <v>43465</v>
      </c>
      <c r="HX540" s="2">
        <v>43496</v>
      </c>
      <c r="HY540" s="2">
        <v>43524</v>
      </c>
      <c r="HZ540" s="2">
        <v>43553</v>
      </c>
      <c r="IA540" s="2">
        <v>43585</v>
      </c>
      <c r="IB540" s="2">
        <v>43616</v>
      </c>
      <c r="IC540" s="2">
        <v>43644</v>
      </c>
      <c r="ID540" s="2">
        <v>43677</v>
      </c>
      <c r="IE540" s="2">
        <v>43707</v>
      </c>
      <c r="IF540" s="2">
        <v>43738</v>
      </c>
      <c r="IG540" s="2">
        <v>43769</v>
      </c>
      <c r="IH540" s="2">
        <v>43798</v>
      </c>
      <c r="II540" s="2">
        <v>43830</v>
      </c>
      <c r="IJ540" s="2">
        <v>43861</v>
      </c>
      <c r="IK540" s="2">
        <v>43889</v>
      </c>
      <c r="IL540" s="2">
        <v>43921</v>
      </c>
      <c r="IM540" s="2">
        <v>43951</v>
      </c>
      <c r="IN540" s="2">
        <v>43980</v>
      </c>
      <c r="IO540" s="2">
        <v>44012</v>
      </c>
      <c r="IP540" s="2">
        <v>44043</v>
      </c>
      <c r="IQ540" s="2">
        <v>44074</v>
      </c>
      <c r="IR540" s="2">
        <v>44104</v>
      </c>
      <c r="IS540" s="2">
        <v>44134</v>
      </c>
      <c r="IT540" s="2">
        <v>44165</v>
      </c>
      <c r="IU540" s="2">
        <v>44196</v>
      </c>
      <c r="IV540" s="2">
        <v>44225</v>
      </c>
      <c r="IW540" s="2">
        <v>44253</v>
      </c>
      <c r="IX540" s="2">
        <v>44286</v>
      </c>
      <c r="IY540" s="2">
        <v>44316</v>
      </c>
      <c r="IZ540" s="2">
        <v>44347</v>
      </c>
      <c r="JA540" s="2">
        <v>44377</v>
      </c>
      <c r="JB540" s="2">
        <v>44407</v>
      </c>
      <c r="JC540" s="2">
        <v>44439</v>
      </c>
      <c r="JD540" s="2">
        <v>44469</v>
      </c>
      <c r="JE540" s="2">
        <v>44498</v>
      </c>
      <c r="JF540" s="2">
        <v>44530</v>
      </c>
      <c r="JG540" s="2">
        <v>44561</v>
      </c>
      <c r="JH540" s="2">
        <v>44592</v>
      </c>
      <c r="JI540" s="2">
        <v>44620</v>
      </c>
      <c r="JJ540" s="2">
        <v>44651</v>
      </c>
      <c r="JK540" s="2">
        <v>44680</v>
      </c>
      <c r="JL540" s="2">
        <v>44712</v>
      </c>
      <c r="JM540" s="2">
        <v>44742</v>
      </c>
      <c r="JN540" s="2">
        <v>44771</v>
      </c>
      <c r="JO540" s="2">
        <v>44804</v>
      </c>
      <c r="JP540" s="2">
        <v>44834</v>
      </c>
      <c r="JQ540" s="2">
        <v>44865</v>
      </c>
    </row>
    <row r="541" spans="1:277" x14ac:dyDescent="0.25">
      <c r="A541" s="4"/>
      <c r="D541" s="3">
        <v>103378200</v>
      </c>
      <c r="E541">
        <v>96851600</v>
      </c>
      <c r="F541">
        <v>112671400</v>
      </c>
      <c r="G541">
        <v>87333400</v>
      </c>
      <c r="H541">
        <v>110582300</v>
      </c>
      <c r="I541">
        <v>102122600</v>
      </c>
      <c r="J541">
        <v>74701600</v>
      </c>
      <c r="K541">
        <v>116317800</v>
      </c>
      <c r="L541">
        <v>84964900</v>
      </c>
      <c r="M541">
        <v>206053800</v>
      </c>
      <c r="N541">
        <v>130077100</v>
      </c>
      <c r="O541">
        <v>144213600</v>
      </c>
      <c r="P541">
        <v>187523700</v>
      </c>
      <c r="Q541">
        <v>117769800</v>
      </c>
      <c r="R541">
        <v>151101200</v>
      </c>
      <c r="S541">
        <v>115266600</v>
      </c>
      <c r="T541">
        <v>118191500</v>
      </c>
      <c r="U541">
        <v>101859600</v>
      </c>
      <c r="V541">
        <v>91385600</v>
      </c>
      <c r="W541">
        <v>106238100</v>
      </c>
      <c r="X541">
        <v>161055600</v>
      </c>
      <c r="Y541">
        <v>146111000</v>
      </c>
      <c r="Z541">
        <v>141006400</v>
      </c>
      <c r="AA541">
        <v>108964000</v>
      </c>
      <c r="AB541">
        <v>109738500</v>
      </c>
      <c r="AC541">
        <v>108021500</v>
      </c>
      <c r="AD541">
        <v>127799100</v>
      </c>
      <c r="AE541">
        <v>112019200</v>
      </c>
      <c r="AF541">
        <v>196694900</v>
      </c>
      <c r="AG541">
        <v>171931500</v>
      </c>
      <c r="AH541">
        <v>285200600</v>
      </c>
      <c r="AI541">
        <v>262949500</v>
      </c>
      <c r="AJ541">
        <v>174777900</v>
      </c>
      <c r="AK541">
        <v>247338600</v>
      </c>
      <c r="AL541">
        <v>256764400</v>
      </c>
      <c r="AM541">
        <v>212541300</v>
      </c>
      <c r="AN541">
        <v>283214100</v>
      </c>
      <c r="AO541">
        <v>181256600</v>
      </c>
      <c r="AP541">
        <v>177776700</v>
      </c>
      <c r="AQ541">
        <v>171877800</v>
      </c>
      <c r="AR541">
        <v>186611900</v>
      </c>
      <c r="AS541">
        <v>142079600</v>
      </c>
      <c r="AT541">
        <v>150071700</v>
      </c>
      <c r="AU541">
        <v>150491600</v>
      </c>
      <c r="AV541">
        <v>166768000</v>
      </c>
      <c r="AW541">
        <v>139470000</v>
      </c>
      <c r="AX541">
        <v>101518000</v>
      </c>
      <c r="AY541">
        <v>148132700</v>
      </c>
      <c r="AZ541">
        <v>145657200</v>
      </c>
      <c r="BA541">
        <v>114818000</v>
      </c>
      <c r="BB541">
        <v>128437700</v>
      </c>
      <c r="BC541">
        <v>106731000</v>
      </c>
      <c r="BD541">
        <v>138273000</v>
      </c>
      <c r="BE541">
        <v>138158300</v>
      </c>
      <c r="BF541">
        <v>108296700</v>
      </c>
      <c r="BG541">
        <v>113377700</v>
      </c>
      <c r="BH541">
        <v>109226400</v>
      </c>
      <c r="BI541">
        <v>105010800</v>
      </c>
      <c r="BJ541">
        <v>122705100</v>
      </c>
      <c r="BK541">
        <v>99014800</v>
      </c>
      <c r="BL541">
        <v>101485900</v>
      </c>
      <c r="BM541">
        <v>108011100</v>
      </c>
      <c r="BN541">
        <v>140958000</v>
      </c>
      <c r="BO541">
        <v>141211600</v>
      </c>
      <c r="BP541">
        <v>130191800</v>
      </c>
      <c r="BQ541">
        <v>108614000</v>
      </c>
      <c r="BR541">
        <v>116163000</v>
      </c>
      <c r="BS541">
        <v>144299200</v>
      </c>
      <c r="BT541">
        <v>146756300</v>
      </c>
      <c r="BU541">
        <v>156480300</v>
      </c>
      <c r="BV541">
        <v>130568400</v>
      </c>
      <c r="BW541">
        <v>89560600</v>
      </c>
      <c r="BX541">
        <v>140526100</v>
      </c>
      <c r="BY541">
        <v>121362200</v>
      </c>
      <c r="BZ541">
        <v>138238000</v>
      </c>
      <c r="CA541">
        <v>96677600</v>
      </c>
      <c r="CB541">
        <v>179101200</v>
      </c>
      <c r="CC541">
        <v>194903500</v>
      </c>
      <c r="CD541">
        <v>175017000</v>
      </c>
      <c r="CE541">
        <v>162131700</v>
      </c>
      <c r="CF541">
        <v>142344800</v>
      </c>
      <c r="CG541">
        <v>160244000</v>
      </c>
      <c r="CH541">
        <v>191734600</v>
      </c>
      <c r="CI541">
        <v>155891400</v>
      </c>
      <c r="CJ541">
        <v>148943300</v>
      </c>
      <c r="CK541">
        <v>121577100</v>
      </c>
      <c r="CL541">
        <v>159723400</v>
      </c>
      <c r="CM541">
        <v>121916200</v>
      </c>
      <c r="CN541">
        <v>128705700</v>
      </c>
      <c r="CO541">
        <v>156399400</v>
      </c>
      <c r="CP541">
        <v>164222400</v>
      </c>
      <c r="CQ541">
        <v>237468200</v>
      </c>
      <c r="CR541">
        <v>216988000</v>
      </c>
      <c r="CS541">
        <v>135850700</v>
      </c>
      <c r="CT541">
        <v>150977000</v>
      </c>
      <c r="CU541">
        <v>117770400</v>
      </c>
      <c r="CV541">
        <v>177229000</v>
      </c>
      <c r="CW541">
        <v>124306800</v>
      </c>
      <c r="CX541">
        <v>145701000</v>
      </c>
      <c r="CY541">
        <v>98688900</v>
      </c>
      <c r="CZ541">
        <v>95656400</v>
      </c>
      <c r="DA541">
        <v>103947200</v>
      </c>
      <c r="DB541">
        <v>91150500</v>
      </c>
      <c r="DC541">
        <v>77526400</v>
      </c>
      <c r="DD541">
        <v>126737400</v>
      </c>
      <c r="DE541">
        <v>123110300</v>
      </c>
      <c r="DF541">
        <v>101422900</v>
      </c>
      <c r="DG541">
        <v>111173800</v>
      </c>
      <c r="DH541">
        <v>114927500</v>
      </c>
      <c r="DI541">
        <v>105312700</v>
      </c>
      <c r="DJ541">
        <v>123892100</v>
      </c>
      <c r="DK541">
        <v>102833000</v>
      </c>
      <c r="DL541">
        <v>96149800</v>
      </c>
      <c r="DM541">
        <v>85694600</v>
      </c>
      <c r="DN541">
        <v>66132200</v>
      </c>
      <c r="DO541">
        <v>82595600</v>
      </c>
      <c r="DP541">
        <v>76346600</v>
      </c>
      <c r="DQ541">
        <v>92099200</v>
      </c>
      <c r="DR541">
        <v>83619900</v>
      </c>
      <c r="DS541">
        <v>79037900</v>
      </c>
      <c r="DT541">
        <v>90966100</v>
      </c>
      <c r="DU541">
        <v>97742600</v>
      </c>
      <c r="DV541">
        <v>80013300</v>
      </c>
      <c r="DW541">
        <v>89085900</v>
      </c>
      <c r="DX541">
        <v>138555000</v>
      </c>
      <c r="DY541">
        <v>139913500</v>
      </c>
      <c r="DZ541">
        <v>102609700</v>
      </c>
      <c r="EA541">
        <v>79874400</v>
      </c>
      <c r="EB541">
        <v>69589518</v>
      </c>
      <c r="EC541">
        <v>63954790</v>
      </c>
      <c r="ED541">
        <v>63338569</v>
      </c>
      <c r="EE541">
        <v>67166462</v>
      </c>
      <c r="EF541">
        <v>67114879</v>
      </c>
      <c r="EG541">
        <v>47477102</v>
      </c>
      <c r="EH541">
        <v>59946378</v>
      </c>
      <c r="EI541">
        <v>48872407</v>
      </c>
      <c r="EJ541">
        <v>51718303</v>
      </c>
      <c r="EK541">
        <v>73440019</v>
      </c>
      <c r="EL541">
        <v>53940045</v>
      </c>
      <c r="EM541">
        <v>120654801</v>
      </c>
      <c r="EN541">
        <v>81959513</v>
      </c>
      <c r="EO541">
        <v>72968925</v>
      </c>
      <c r="EP541">
        <v>63574372</v>
      </c>
      <c r="EQ541">
        <v>52997190</v>
      </c>
      <c r="ER541">
        <v>40561343</v>
      </c>
      <c r="ES541">
        <v>34856525</v>
      </c>
      <c r="ET541">
        <v>43259968</v>
      </c>
      <c r="EU541">
        <v>35551683</v>
      </c>
      <c r="EV541">
        <v>54949223</v>
      </c>
      <c r="EW541">
        <v>59300035</v>
      </c>
      <c r="EX541">
        <v>44344094</v>
      </c>
      <c r="EY541">
        <v>36350314</v>
      </c>
      <c r="EZ541">
        <v>31095991</v>
      </c>
      <c r="FA541">
        <v>41107086</v>
      </c>
      <c r="FB541">
        <v>40642950</v>
      </c>
      <c r="FC541">
        <v>35909546</v>
      </c>
      <c r="FD541">
        <v>32536778</v>
      </c>
      <c r="FE541">
        <v>32114312</v>
      </c>
      <c r="FF541">
        <v>31298236</v>
      </c>
      <c r="FG541">
        <v>37195510</v>
      </c>
      <c r="FH541">
        <v>36790672</v>
      </c>
      <c r="FI541">
        <v>43912580</v>
      </c>
      <c r="FJ541">
        <v>34602941</v>
      </c>
      <c r="FK541">
        <v>38076175</v>
      </c>
      <c r="FL541">
        <v>36765384</v>
      </c>
      <c r="FM541">
        <v>40259507</v>
      </c>
      <c r="FN541">
        <v>33243313</v>
      </c>
      <c r="FO541">
        <v>35453272</v>
      </c>
      <c r="FP541">
        <v>31728895</v>
      </c>
      <c r="FQ541">
        <v>33471141</v>
      </c>
      <c r="FR541">
        <v>30841728</v>
      </c>
      <c r="FS541">
        <v>36717284</v>
      </c>
      <c r="FT541">
        <v>27558456</v>
      </c>
      <c r="FU541">
        <v>41787567</v>
      </c>
      <c r="FV541">
        <v>35223234</v>
      </c>
      <c r="FW541">
        <v>34610260</v>
      </c>
      <c r="FX541">
        <v>38625936</v>
      </c>
      <c r="FY541">
        <v>33226148</v>
      </c>
      <c r="FZ541">
        <v>24280705</v>
      </c>
      <c r="GA541">
        <v>31537480</v>
      </c>
      <c r="GB541">
        <v>25676160</v>
      </c>
      <c r="GC541">
        <v>25825731</v>
      </c>
      <c r="GD541">
        <v>30470633</v>
      </c>
      <c r="GE541">
        <v>27841646</v>
      </c>
      <c r="GF541">
        <v>29666803</v>
      </c>
      <c r="GG541">
        <v>32413825</v>
      </c>
      <c r="GH541">
        <v>29448333</v>
      </c>
      <c r="GI541">
        <v>38211994</v>
      </c>
      <c r="GJ541">
        <v>38600024</v>
      </c>
      <c r="GK541">
        <v>29053345</v>
      </c>
      <c r="GL541">
        <v>30704989</v>
      </c>
      <c r="GM541">
        <v>27569506</v>
      </c>
      <c r="GN541">
        <v>36133776</v>
      </c>
      <c r="GO541">
        <v>32781422</v>
      </c>
      <c r="GP541">
        <v>29945351</v>
      </c>
      <c r="GQ541">
        <v>25490416</v>
      </c>
      <c r="GR541">
        <v>27975521</v>
      </c>
      <c r="GS541">
        <v>33369147</v>
      </c>
      <c r="GT541">
        <v>22424546</v>
      </c>
      <c r="GU541">
        <v>24890447</v>
      </c>
      <c r="GV541">
        <v>31116005</v>
      </c>
      <c r="GW541">
        <v>29850500</v>
      </c>
      <c r="GX541">
        <v>34237256</v>
      </c>
      <c r="GY541">
        <v>33205430</v>
      </c>
      <c r="GZ541">
        <v>22766911</v>
      </c>
      <c r="HA541">
        <v>20898160</v>
      </c>
      <c r="HB541">
        <v>28325555</v>
      </c>
      <c r="HC541">
        <v>21440500</v>
      </c>
      <c r="HD541">
        <v>26105053</v>
      </c>
      <c r="HE541">
        <v>31734116</v>
      </c>
      <c r="HF541">
        <v>26621879</v>
      </c>
      <c r="HG541">
        <v>28695186</v>
      </c>
      <c r="HH541">
        <v>31883711</v>
      </c>
      <c r="HI541">
        <v>22489700</v>
      </c>
      <c r="HJ541">
        <v>27700539</v>
      </c>
      <c r="HK541">
        <v>28386459</v>
      </c>
      <c r="HL541">
        <v>24974045</v>
      </c>
      <c r="HM541">
        <v>32316982</v>
      </c>
      <c r="HN541">
        <v>31235061</v>
      </c>
      <c r="HO541">
        <v>24940794</v>
      </c>
      <c r="HP541">
        <v>25077511</v>
      </c>
      <c r="HQ541">
        <v>26893715</v>
      </c>
      <c r="HR541">
        <v>16613708</v>
      </c>
      <c r="HS541">
        <v>20260550</v>
      </c>
      <c r="HT541">
        <v>25755686</v>
      </c>
      <c r="HU541">
        <v>32112636</v>
      </c>
      <c r="HV541">
        <v>30969551</v>
      </c>
      <c r="HW541">
        <v>36493380</v>
      </c>
      <c r="HX541">
        <v>23164265</v>
      </c>
      <c r="HY541">
        <v>21959213</v>
      </c>
      <c r="HZ541">
        <v>25721338</v>
      </c>
      <c r="IA541">
        <v>15670801</v>
      </c>
      <c r="IB541">
        <v>21228538</v>
      </c>
      <c r="IC541">
        <v>27220515</v>
      </c>
      <c r="ID541">
        <v>16241266</v>
      </c>
      <c r="IE541">
        <v>23735363</v>
      </c>
      <c r="IF541">
        <v>24637311</v>
      </c>
      <c r="IG541">
        <v>17658025</v>
      </c>
      <c r="IH541">
        <v>22987611</v>
      </c>
      <c r="II541">
        <v>29438495</v>
      </c>
      <c r="IJ541">
        <v>23670677</v>
      </c>
      <c r="IK541">
        <v>23273504</v>
      </c>
      <c r="IL541">
        <v>54600092</v>
      </c>
      <c r="IM541">
        <v>27237333</v>
      </c>
      <c r="IN541">
        <v>27728745</v>
      </c>
      <c r="IO541">
        <v>30784534</v>
      </c>
      <c r="IP541">
        <v>17412702</v>
      </c>
      <c r="IQ541">
        <v>17363018</v>
      </c>
      <c r="IR541">
        <v>22992628</v>
      </c>
      <c r="IS541">
        <v>17458778</v>
      </c>
      <c r="IT541">
        <v>22860434</v>
      </c>
      <c r="IU541">
        <v>29500984</v>
      </c>
      <c r="IV541">
        <v>23565472</v>
      </c>
      <c r="IW541">
        <v>21495559</v>
      </c>
      <c r="IX541">
        <v>38724800</v>
      </c>
      <c r="IY541">
        <v>21384365</v>
      </c>
      <c r="IZ541">
        <v>19352319</v>
      </c>
      <c r="JA541">
        <v>26497432</v>
      </c>
      <c r="JB541">
        <v>16923960</v>
      </c>
      <c r="JC541">
        <v>18580847</v>
      </c>
      <c r="JD541">
        <v>20435346</v>
      </c>
      <c r="JE541">
        <v>18864758</v>
      </c>
      <c r="JF541">
        <v>19716629</v>
      </c>
      <c r="JG541">
        <v>28737707</v>
      </c>
      <c r="JH541">
        <v>25984290</v>
      </c>
      <c r="JI541">
        <v>24341914</v>
      </c>
      <c r="JJ541">
        <v>35132085</v>
      </c>
      <c r="JK541">
        <v>22268040</v>
      </c>
      <c r="JL541">
        <v>25463904</v>
      </c>
      <c r="JM541">
        <v>28661287</v>
      </c>
      <c r="JN541">
        <v>15145708</v>
      </c>
      <c r="JO541">
        <v>19324216</v>
      </c>
      <c r="JP541">
        <v>25397938</v>
      </c>
      <c r="JQ541">
        <v>17722967</v>
      </c>
    </row>
    <row r="542" spans="1:277" x14ac:dyDescent="0.25">
      <c r="A542" s="1" t="s">
        <v>272</v>
      </c>
      <c r="B542" t="s">
        <v>1157</v>
      </c>
      <c r="C542" t="s">
        <v>1199</v>
      </c>
      <c r="D542" s="2">
        <f>_xll.BDH(A542, "volume", B542, C542, "Direction", "H", "Period", "M","cols=274;rows=2")</f>
        <v>36556</v>
      </c>
      <c r="E542" s="2">
        <v>36585</v>
      </c>
      <c r="F542" s="2">
        <v>36616</v>
      </c>
      <c r="G542" s="2">
        <v>36644</v>
      </c>
      <c r="H542" s="2">
        <v>36677</v>
      </c>
      <c r="I542" s="2">
        <v>36707</v>
      </c>
      <c r="J542" s="2">
        <v>36738</v>
      </c>
      <c r="K542" s="2">
        <v>36769</v>
      </c>
      <c r="L542" s="2">
        <v>36798</v>
      </c>
      <c r="M542" s="2">
        <v>36830</v>
      </c>
      <c r="N542" s="2">
        <v>36860</v>
      </c>
      <c r="O542" s="2">
        <v>36889</v>
      </c>
      <c r="P542" s="2">
        <v>36922</v>
      </c>
      <c r="Q542" s="2">
        <v>36950</v>
      </c>
      <c r="R542" s="2">
        <v>36980</v>
      </c>
      <c r="S542" s="2">
        <v>37011</v>
      </c>
      <c r="T542" s="2">
        <v>37042</v>
      </c>
      <c r="U542" s="2">
        <v>37071</v>
      </c>
      <c r="V542" s="2">
        <v>37103</v>
      </c>
      <c r="W542" s="2">
        <v>37134</v>
      </c>
      <c r="X542" s="2">
        <v>37162</v>
      </c>
      <c r="Y542" s="2">
        <v>37195</v>
      </c>
      <c r="Z542" s="2">
        <v>37225</v>
      </c>
      <c r="AA542" s="2">
        <v>37256</v>
      </c>
      <c r="AB542" s="2">
        <v>37287</v>
      </c>
      <c r="AC542" s="2">
        <v>37315</v>
      </c>
      <c r="AD542" s="2">
        <v>37344</v>
      </c>
      <c r="AE542" s="2">
        <v>37376</v>
      </c>
      <c r="AF542" s="2">
        <v>37407</v>
      </c>
      <c r="AG542" s="2">
        <v>37435</v>
      </c>
      <c r="AH542" s="2">
        <v>37468</v>
      </c>
      <c r="AI542" s="2">
        <v>37498</v>
      </c>
      <c r="AJ542" s="2">
        <v>37529</v>
      </c>
      <c r="AK542" s="2">
        <v>37560</v>
      </c>
      <c r="AL542" s="2">
        <v>37589</v>
      </c>
      <c r="AM542" s="2">
        <v>37621</v>
      </c>
      <c r="AN542" s="2">
        <v>37652</v>
      </c>
      <c r="AO542" s="2">
        <v>37680</v>
      </c>
      <c r="AP542" s="2">
        <v>37711</v>
      </c>
      <c r="AQ542" s="2">
        <v>37741</v>
      </c>
      <c r="AR542" s="2">
        <v>37771</v>
      </c>
      <c r="AS542" s="2">
        <v>37802</v>
      </c>
      <c r="AT542" s="2">
        <v>37833</v>
      </c>
      <c r="AU542" s="2">
        <v>37862</v>
      </c>
      <c r="AV542" s="2">
        <v>37894</v>
      </c>
      <c r="AW542" s="2">
        <v>37925</v>
      </c>
      <c r="AX542" s="2">
        <v>37953</v>
      </c>
      <c r="AY542" s="2">
        <v>37986</v>
      </c>
      <c r="AZ542" s="2">
        <v>38016</v>
      </c>
      <c r="BA542" s="2">
        <v>38044</v>
      </c>
      <c r="BB542" s="2">
        <v>38077</v>
      </c>
      <c r="BC542" s="2">
        <v>38107</v>
      </c>
      <c r="BD542" s="2">
        <v>38138</v>
      </c>
      <c r="BE542" s="2">
        <v>38168</v>
      </c>
      <c r="BF542" s="2">
        <v>38198</v>
      </c>
      <c r="BG542" s="2">
        <v>38230</v>
      </c>
      <c r="BH542" s="2">
        <v>38260</v>
      </c>
      <c r="BI542" s="2">
        <v>38289</v>
      </c>
      <c r="BJ542" s="2">
        <v>38321</v>
      </c>
      <c r="BK542" s="2">
        <v>38352</v>
      </c>
      <c r="BL542" s="2">
        <v>38383</v>
      </c>
      <c r="BM542" s="2">
        <v>38411</v>
      </c>
      <c r="BN542" s="2">
        <v>38442</v>
      </c>
      <c r="BO542" s="2">
        <v>38471</v>
      </c>
      <c r="BP542" s="2">
        <v>38503</v>
      </c>
      <c r="BQ542" s="2">
        <v>38533</v>
      </c>
      <c r="BR542" s="2">
        <v>38562</v>
      </c>
      <c r="BS542" s="2">
        <v>38595</v>
      </c>
      <c r="BT542" s="2">
        <v>38625</v>
      </c>
      <c r="BU542" s="2">
        <v>38656</v>
      </c>
      <c r="BV542" s="2">
        <v>38686</v>
      </c>
      <c r="BW542" s="2">
        <v>38716</v>
      </c>
      <c r="BX542" s="2">
        <v>38748</v>
      </c>
      <c r="BY542" s="2">
        <v>38776</v>
      </c>
      <c r="BZ542" s="2">
        <v>38807</v>
      </c>
      <c r="CA542" s="2">
        <v>38835</v>
      </c>
      <c r="CB542" s="2">
        <v>38868</v>
      </c>
      <c r="CC542" s="2">
        <v>38898</v>
      </c>
      <c r="CD542" s="2">
        <v>38929</v>
      </c>
      <c r="CE542" s="2">
        <v>38960</v>
      </c>
      <c r="CF542" s="2">
        <v>38989</v>
      </c>
      <c r="CG542" s="2">
        <v>39021</v>
      </c>
      <c r="CH542" s="2">
        <v>39051</v>
      </c>
      <c r="CI542" s="2">
        <v>39080</v>
      </c>
      <c r="CJ542" s="2">
        <v>39113</v>
      </c>
      <c r="CK542" s="2">
        <v>39141</v>
      </c>
      <c r="CL542" s="2">
        <v>39171</v>
      </c>
      <c r="CM542" s="2">
        <v>39202</v>
      </c>
      <c r="CN542" s="2">
        <v>39233</v>
      </c>
      <c r="CO542" s="2">
        <v>39262</v>
      </c>
      <c r="CP542" s="2">
        <v>39294</v>
      </c>
      <c r="CQ542" s="2">
        <v>39325</v>
      </c>
      <c r="CR542" s="2">
        <v>39353</v>
      </c>
      <c r="CS542" s="2">
        <v>39386</v>
      </c>
      <c r="CT542" s="2">
        <v>39416</v>
      </c>
      <c r="CU542" s="2">
        <v>39447</v>
      </c>
      <c r="CV542" s="2">
        <v>39478</v>
      </c>
      <c r="CW542" s="2">
        <v>39507</v>
      </c>
      <c r="CX542" s="2">
        <v>39538</v>
      </c>
      <c r="CY542" s="2">
        <v>39568</v>
      </c>
      <c r="CZ542" s="2">
        <v>39598</v>
      </c>
      <c r="DA542" s="2">
        <v>39629</v>
      </c>
      <c r="DB542" s="2">
        <v>39660</v>
      </c>
      <c r="DC542" s="2">
        <v>39689</v>
      </c>
      <c r="DD542" s="2">
        <v>39721</v>
      </c>
      <c r="DE542" s="2">
        <v>39752</v>
      </c>
      <c r="DF542" s="2">
        <v>39780</v>
      </c>
      <c r="DG542" s="2">
        <v>39813</v>
      </c>
      <c r="DH542" s="2">
        <v>39843</v>
      </c>
      <c r="DI542" s="2">
        <v>39871</v>
      </c>
      <c r="DJ542" s="2">
        <v>39903</v>
      </c>
      <c r="DK542" s="2">
        <v>39933</v>
      </c>
      <c r="DL542" s="2">
        <v>39962</v>
      </c>
      <c r="DM542" s="2">
        <v>39994</v>
      </c>
      <c r="DN542" s="2">
        <v>40025</v>
      </c>
      <c r="DO542" s="2">
        <v>40056</v>
      </c>
      <c r="DP542" s="2">
        <v>40086</v>
      </c>
      <c r="DQ542" s="2">
        <v>40116</v>
      </c>
      <c r="DR542" s="2">
        <v>40147</v>
      </c>
      <c r="DS542" s="2">
        <v>40178</v>
      </c>
      <c r="DT542" s="2">
        <v>40207</v>
      </c>
      <c r="DU542" s="2">
        <v>40235</v>
      </c>
      <c r="DV542" s="2">
        <v>40268</v>
      </c>
      <c r="DW542" s="2">
        <v>40298</v>
      </c>
      <c r="DX542" s="2">
        <v>40329</v>
      </c>
      <c r="DY542" s="2">
        <v>40359</v>
      </c>
      <c r="DZ542" s="2">
        <v>40389</v>
      </c>
      <c r="EA542" s="2">
        <v>40421</v>
      </c>
      <c r="EB542" s="2">
        <v>40451</v>
      </c>
      <c r="EC542" s="2">
        <v>40480</v>
      </c>
      <c r="ED542" s="2">
        <v>40512</v>
      </c>
      <c r="EE542" s="2">
        <v>40543</v>
      </c>
      <c r="EF542" s="2">
        <v>40574</v>
      </c>
      <c r="EG542" s="2">
        <v>40602</v>
      </c>
      <c r="EH542" s="2">
        <v>40633</v>
      </c>
      <c r="EI542" s="2">
        <v>40662</v>
      </c>
      <c r="EJ542" s="2">
        <v>40694</v>
      </c>
      <c r="EK542" s="2">
        <v>40724</v>
      </c>
      <c r="EL542" s="2">
        <v>40753</v>
      </c>
      <c r="EM542" s="2">
        <v>40786</v>
      </c>
      <c r="EN542" s="2">
        <v>40816</v>
      </c>
      <c r="EO542" s="2">
        <v>40847</v>
      </c>
      <c r="EP542" s="2">
        <v>40877</v>
      </c>
      <c r="EQ542" s="2">
        <v>40907</v>
      </c>
      <c r="ER542" s="2">
        <v>40939</v>
      </c>
      <c r="ES542" s="2">
        <v>40968</v>
      </c>
      <c r="ET542" s="2">
        <v>40998</v>
      </c>
      <c r="EU542" s="2">
        <v>41029</v>
      </c>
      <c r="EV542" s="2">
        <v>41060</v>
      </c>
      <c r="EW542" s="2">
        <v>41089</v>
      </c>
      <c r="EX542" s="2">
        <v>41121</v>
      </c>
      <c r="EY542" s="2">
        <v>41152</v>
      </c>
      <c r="EZ542" s="2">
        <v>41180</v>
      </c>
      <c r="FA542" s="2">
        <v>41213</v>
      </c>
      <c r="FB542" s="2">
        <v>41243</v>
      </c>
      <c r="FC542" s="2">
        <v>41274</v>
      </c>
      <c r="FD542" s="2">
        <v>41305</v>
      </c>
      <c r="FE542" s="2">
        <v>41333</v>
      </c>
      <c r="FF542" s="2">
        <v>41362</v>
      </c>
      <c r="FG542" s="2">
        <v>41394</v>
      </c>
      <c r="FH542" s="2">
        <v>41425</v>
      </c>
      <c r="FI542" s="2">
        <v>41453</v>
      </c>
      <c r="FJ542" s="2">
        <v>41486</v>
      </c>
      <c r="FK542" s="2">
        <v>41516</v>
      </c>
      <c r="FL542" s="2">
        <v>41547</v>
      </c>
      <c r="FM542" s="2">
        <v>41578</v>
      </c>
      <c r="FN542" s="2">
        <v>41607</v>
      </c>
      <c r="FO542" s="2">
        <v>41639</v>
      </c>
      <c r="FP542" s="2">
        <v>41670</v>
      </c>
      <c r="FQ542" s="2">
        <v>41698</v>
      </c>
      <c r="FR542" s="2">
        <v>41729</v>
      </c>
      <c r="FS542" s="2">
        <v>41759</v>
      </c>
      <c r="FT542" s="2">
        <v>41789</v>
      </c>
      <c r="FU542" s="2">
        <v>41820</v>
      </c>
      <c r="FV542" s="2">
        <v>41851</v>
      </c>
      <c r="FW542" s="2">
        <v>41880</v>
      </c>
      <c r="FX542" s="2">
        <v>41912</v>
      </c>
      <c r="FY542" s="2">
        <v>41943</v>
      </c>
      <c r="FZ542" s="2">
        <v>41971</v>
      </c>
      <c r="GA542" s="2">
        <v>42004</v>
      </c>
      <c r="GB542" s="2">
        <v>42034</v>
      </c>
      <c r="GC542" s="2">
        <v>42062</v>
      </c>
      <c r="GD542" s="2">
        <v>42094</v>
      </c>
      <c r="GE542" s="2">
        <v>42124</v>
      </c>
      <c r="GF542" s="2">
        <v>42153</v>
      </c>
      <c r="GG542" s="2">
        <v>42185</v>
      </c>
      <c r="GH542" s="2">
        <v>42216</v>
      </c>
      <c r="GI542" s="2">
        <v>42247</v>
      </c>
      <c r="GJ542" s="2">
        <v>42277</v>
      </c>
      <c r="GK542" s="2">
        <v>42307</v>
      </c>
      <c r="GL542" s="2">
        <v>42338</v>
      </c>
      <c r="GM542" s="2">
        <v>42369</v>
      </c>
      <c r="GN542" s="2">
        <v>42398</v>
      </c>
      <c r="GO542" s="2">
        <v>42429</v>
      </c>
      <c r="GP542" s="2">
        <v>42460</v>
      </c>
      <c r="GQ542" s="2">
        <v>42489</v>
      </c>
      <c r="GR542" s="2">
        <v>42521</v>
      </c>
      <c r="GS542" s="2">
        <v>42551</v>
      </c>
      <c r="GT542" s="2">
        <v>42580</v>
      </c>
      <c r="GU542" s="2">
        <v>42613</v>
      </c>
      <c r="GV542" s="2">
        <v>42643</v>
      </c>
      <c r="GW542" s="2">
        <v>42674</v>
      </c>
      <c r="GX542" s="2">
        <v>42704</v>
      </c>
      <c r="GY542" s="2">
        <v>42734</v>
      </c>
      <c r="GZ542" s="2">
        <v>42766</v>
      </c>
      <c r="HA542" s="2">
        <v>42794</v>
      </c>
      <c r="HB542" s="2">
        <v>42825</v>
      </c>
      <c r="HC542" s="2">
        <v>42853</v>
      </c>
      <c r="HD542" s="2">
        <v>42886</v>
      </c>
      <c r="HE542" s="2">
        <v>42916</v>
      </c>
      <c r="HF542" s="2">
        <v>42947</v>
      </c>
      <c r="HG542" s="2">
        <v>42978</v>
      </c>
      <c r="HH542" s="2">
        <v>43007</v>
      </c>
      <c r="HI542" s="2">
        <v>43039</v>
      </c>
      <c r="HJ542" s="2">
        <v>43069</v>
      </c>
      <c r="HK542" s="2">
        <v>43098</v>
      </c>
      <c r="HL542" s="2">
        <v>43131</v>
      </c>
      <c r="HM542" s="2">
        <v>43159</v>
      </c>
      <c r="HN542" s="2">
        <v>43189</v>
      </c>
      <c r="HO542" s="2">
        <v>43220</v>
      </c>
      <c r="HP542" s="2">
        <v>43251</v>
      </c>
      <c r="HQ542" s="2">
        <v>43280</v>
      </c>
      <c r="HR542" s="2">
        <v>43312</v>
      </c>
      <c r="HS542" s="2">
        <v>43343</v>
      </c>
      <c r="HT542" s="2">
        <v>43371</v>
      </c>
      <c r="HU542" s="2">
        <v>43404</v>
      </c>
      <c r="HV542" s="2">
        <v>43434</v>
      </c>
      <c r="HW542" s="2">
        <v>43465</v>
      </c>
      <c r="HX542" s="2">
        <v>43496</v>
      </c>
      <c r="HY542" s="2">
        <v>43524</v>
      </c>
      <c r="HZ542" s="2">
        <v>43553</v>
      </c>
      <c r="IA542" s="2">
        <v>43585</v>
      </c>
      <c r="IB542" s="2">
        <v>43616</v>
      </c>
      <c r="IC542" s="2">
        <v>43644</v>
      </c>
      <c r="ID542" s="2">
        <v>43677</v>
      </c>
      <c r="IE542" s="2">
        <v>43707</v>
      </c>
      <c r="IF542" s="2">
        <v>43738</v>
      </c>
      <c r="IG542" s="2">
        <v>43769</v>
      </c>
      <c r="IH542" s="2">
        <v>43798</v>
      </c>
      <c r="II542" s="2">
        <v>43830</v>
      </c>
      <c r="IJ542" s="2">
        <v>43861</v>
      </c>
      <c r="IK542" s="2">
        <v>43889</v>
      </c>
      <c r="IL542" s="2">
        <v>43921</v>
      </c>
      <c r="IM542" s="2">
        <v>43951</v>
      </c>
      <c r="IN542" s="2">
        <v>43980</v>
      </c>
      <c r="IO542" s="2">
        <v>44012</v>
      </c>
      <c r="IP542" s="2">
        <v>44043</v>
      </c>
      <c r="IQ542" s="2">
        <v>44074</v>
      </c>
      <c r="IR542" s="2">
        <v>44104</v>
      </c>
      <c r="IS542" s="2">
        <v>44134</v>
      </c>
      <c r="IT542" s="2">
        <v>44165</v>
      </c>
      <c r="IU542" s="2">
        <v>44196</v>
      </c>
      <c r="IV542" s="2">
        <v>44225</v>
      </c>
      <c r="IW542" s="2">
        <v>44253</v>
      </c>
      <c r="IX542" s="2">
        <v>44286</v>
      </c>
      <c r="IY542" s="2">
        <v>44316</v>
      </c>
      <c r="IZ542" s="2">
        <v>44347</v>
      </c>
      <c r="JA542" s="2">
        <v>44377</v>
      </c>
      <c r="JB542" s="2">
        <v>44407</v>
      </c>
      <c r="JC542" s="2">
        <v>44439</v>
      </c>
      <c r="JD542" s="2">
        <v>44469</v>
      </c>
      <c r="JE542" s="2">
        <v>44498</v>
      </c>
      <c r="JF542" s="2">
        <v>44530</v>
      </c>
      <c r="JG542" s="2">
        <v>44561</v>
      </c>
      <c r="JH542" s="2">
        <v>44592</v>
      </c>
      <c r="JI542" s="2">
        <v>44620</v>
      </c>
      <c r="JJ542" s="2">
        <v>44651</v>
      </c>
      <c r="JK542" s="2">
        <v>44680</v>
      </c>
      <c r="JL542" s="2">
        <v>44712</v>
      </c>
      <c r="JM542" s="2">
        <v>44742</v>
      </c>
      <c r="JN542" s="2">
        <v>44771</v>
      </c>
      <c r="JO542" s="2">
        <v>44804</v>
      </c>
      <c r="JP542" s="2">
        <v>44834</v>
      </c>
      <c r="JQ542" s="2">
        <v>44865</v>
      </c>
    </row>
    <row r="543" spans="1:277" x14ac:dyDescent="0.25">
      <c r="A543" s="4"/>
      <c r="D543" s="3">
        <v>33606900</v>
      </c>
      <c r="E543">
        <v>31304700</v>
      </c>
      <c r="F543">
        <v>44984100</v>
      </c>
      <c r="G543">
        <v>28840200</v>
      </c>
      <c r="H543">
        <v>37195200</v>
      </c>
      <c r="I543">
        <v>35226600</v>
      </c>
      <c r="J543">
        <v>25740600</v>
      </c>
      <c r="K543">
        <v>39128100</v>
      </c>
      <c r="L543">
        <v>47198700</v>
      </c>
      <c r="M543">
        <v>44268600</v>
      </c>
      <c r="N543">
        <v>63494100</v>
      </c>
      <c r="O543">
        <v>66514500</v>
      </c>
      <c r="P543">
        <v>47674800</v>
      </c>
      <c r="Q543">
        <v>34215900</v>
      </c>
      <c r="R543">
        <v>49899000</v>
      </c>
      <c r="S543">
        <v>55050900</v>
      </c>
      <c r="T543">
        <v>42023100</v>
      </c>
      <c r="U543">
        <v>38081100</v>
      </c>
      <c r="V543">
        <v>46545900</v>
      </c>
      <c r="W543">
        <v>25291500</v>
      </c>
      <c r="X543">
        <v>37055400</v>
      </c>
      <c r="Y543">
        <v>53410500</v>
      </c>
      <c r="Z543">
        <v>46953000</v>
      </c>
      <c r="AA543">
        <v>40206900</v>
      </c>
      <c r="AB543">
        <v>31857900</v>
      </c>
      <c r="AC543">
        <v>36072300</v>
      </c>
      <c r="AD543">
        <v>34500600</v>
      </c>
      <c r="AE543">
        <v>41806500</v>
      </c>
      <c r="AF543">
        <v>40744200</v>
      </c>
      <c r="AG543">
        <v>40366200</v>
      </c>
      <c r="AH543">
        <v>53643600</v>
      </c>
      <c r="AI543">
        <v>35190000</v>
      </c>
      <c r="AJ543">
        <v>35856000</v>
      </c>
      <c r="AK543">
        <v>81075600</v>
      </c>
      <c r="AL543">
        <v>44517300</v>
      </c>
      <c r="AM543">
        <v>30764700</v>
      </c>
      <c r="AN543">
        <v>63960000</v>
      </c>
      <c r="AO543">
        <v>46726800</v>
      </c>
      <c r="AP543">
        <v>45574800</v>
      </c>
      <c r="AQ543">
        <v>29665200</v>
      </c>
      <c r="AR543">
        <v>29336400</v>
      </c>
      <c r="AS543">
        <v>28897800</v>
      </c>
      <c r="AT543">
        <v>45440100</v>
      </c>
      <c r="AU543">
        <v>32340000</v>
      </c>
      <c r="AV543">
        <v>31719000</v>
      </c>
      <c r="AW543">
        <v>39633600</v>
      </c>
      <c r="AX543">
        <v>58741500</v>
      </c>
      <c r="AY543">
        <v>58068000</v>
      </c>
      <c r="AZ543">
        <v>51788400</v>
      </c>
      <c r="BA543">
        <v>40960200</v>
      </c>
      <c r="BB543">
        <v>54155700</v>
      </c>
      <c r="BC543">
        <v>56838900</v>
      </c>
      <c r="BD543">
        <v>66572400</v>
      </c>
      <c r="BE543">
        <v>65387700</v>
      </c>
      <c r="BF543">
        <v>51143400</v>
      </c>
      <c r="BG543">
        <v>56810700</v>
      </c>
      <c r="BH543">
        <v>53050800</v>
      </c>
      <c r="BI543">
        <v>67486500</v>
      </c>
      <c r="BJ543">
        <v>71396400</v>
      </c>
      <c r="BK543">
        <v>55113000</v>
      </c>
      <c r="BL543">
        <v>64438200</v>
      </c>
      <c r="BM543">
        <v>60375600</v>
      </c>
      <c r="BN543">
        <v>98328300</v>
      </c>
      <c r="BO543">
        <v>91713600</v>
      </c>
      <c r="BP543">
        <v>65253000</v>
      </c>
      <c r="BQ543">
        <v>76031100</v>
      </c>
      <c r="BR543">
        <v>63087300</v>
      </c>
      <c r="BS543">
        <v>82186500</v>
      </c>
      <c r="BT543">
        <v>88127400</v>
      </c>
      <c r="BU543">
        <v>113894100</v>
      </c>
      <c r="BV543">
        <v>82664100</v>
      </c>
      <c r="BW543">
        <v>73110300</v>
      </c>
      <c r="BX543">
        <v>87957900</v>
      </c>
      <c r="BY543">
        <v>73283400</v>
      </c>
      <c r="BZ543">
        <v>65158800</v>
      </c>
      <c r="CA543">
        <v>71350200</v>
      </c>
      <c r="CB543">
        <v>80052600</v>
      </c>
      <c r="CC543">
        <v>45792700</v>
      </c>
      <c r="CD543">
        <v>41411700</v>
      </c>
      <c r="CE543">
        <v>42416400</v>
      </c>
      <c r="CF543">
        <v>61899500</v>
      </c>
      <c r="CG543">
        <v>61496100</v>
      </c>
      <c r="CH543">
        <v>47228600</v>
      </c>
      <c r="CI543">
        <v>40240700</v>
      </c>
      <c r="CJ543">
        <v>51042500</v>
      </c>
      <c r="CK543">
        <v>32068700</v>
      </c>
      <c r="CL543">
        <v>41443600</v>
      </c>
      <c r="CM543">
        <v>29668200</v>
      </c>
      <c r="CN543">
        <v>36236100</v>
      </c>
      <c r="CO543">
        <v>37120500</v>
      </c>
      <c r="CP543">
        <v>37527400</v>
      </c>
      <c r="CQ543">
        <v>36296200</v>
      </c>
      <c r="CR543">
        <v>23160300</v>
      </c>
      <c r="CS543">
        <v>34418100</v>
      </c>
      <c r="CT543">
        <v>33891700</v>
      </c>
      <c r="CU543">
        <v>39711600</v>
      </c>
      <c r="CV543">
        <v>44927400</v>
      </c>
      <c r="CW543">
        <v>26077500</v>
      </c>
      <c r="CX543">
        <v>29712800</v>
      </c>
      <c r="CY543">
        <v>29669700</v>
      </c>
      <c r="CZ543">
        <v>33599100</v>
      </c>
      <c r="DA543">
        <v>28492600</v>
      </c>
      <c r="DB543">
        <v>33924700</v>
      </c>
      <c r="DC543">
        <v>22410400</v>
      </c>
      <c r="DD543">
        <v>35421300</v>
      </c>
      <c r="DE543">
        <v>44826000</v>
      </c>
      <c r="DF543">
        <v>26358900</v>
      </c>
      <c r="DG543">
        <v>29502900</v>
      </c>
      <c r="DH543">
        <v>27073700</v>
      </c>
      <c r="DI543">
        <v>21154900</v>
      </c>
      <c r="DJ543">
        <v>34745800</v>
      </c>
      <c r="DK543">
        <v>26543400</v>
      </c>
      <c r="DL543">
        <v>23874100</v>
      </c>
      <c r="DM543">
        <v>39430600</v>
      </c>
      <c r="DN543">
        <v>29037400</v>
      </c>
      <c r="DO543">
        <v>22988200</v>
      </c>
      <c r="DP543">
        <v>28075900</v>
      </c>
      <c r="DQ543">
        <v>29966900</v>
      </c>
      <c r="DR543">
        <v>21838000</v>
      </c>
      <c r="DS543">
        <v>23397700</v>
      </c>
      <c r="DT543">
        <v>23643900</v>
      </c>
      <c r="DU543">
        <v>22267500</v>
      </c>
      <c r="DV543">
        <v>21026600</v>
      </c>
      <c r="DW543">
        <v>23120400</v>
      </c>
      <c r="DX543">
        <v>37132300</v>
      </c>
      <c r="DY543">
        <v>33243000</v>
      </c>
      <c r="DZ543">
        <v>28490100</v>
      </c>
      <c r="EA543">
        <v>20172300</v>
      </c>
      <c r="EB543">
        <v>20685120</v>
      </c>
      <c r="EC543">
        <v>17877616</v>
      </c>
      <c r="ED543">
        <v>20426138</v>
      </c>
      <c r="EE543">
        <v>15499512</v>
      </c>
      <c r="EF543">
        <v>19516410</v>
      </c>
      <c r="EG543">
        <v>14454966</v>
      </c>
      <c r="EH543">
        <v>17719954</v>
      </c>
      <c r="EI543">
        <v>14995297</v>
      </c>
      <c r="EJ543">
        <v>21196386</v>
      </c>
      <c r="EK543">
        <v>22658652</v>
      </c>
      <c r="EL543">
        <v>17259901</v>
      </c>
      <c r="EM543">
        <v>27170794</v>
      </c>
      <c r="EN543">
        <v>25107307</v>
      </c>
      <c r="EO543">
        <v>21023236</v>
      </c>
      <c r="EP543">
        <v>16502259</v>
      </c>
      <c r="EQ543">
        <v>16348038</v>
      </c>
      <c r="ER543">
        <v>23923109</v>
      </c>
      <c r="ES543">
        <v>19458584</v>
      </c>
      <c r="ET543">
        <v>19660728</v>
      </c>
      <c r="EU543">
        <v>23038728</v>
      </c>
      <c r="EV543">
        <v>30939312</v>
      </c>
      <c r="EW543">
        <v>25941743</v>
      </c>
      <c r="EX543">
        <v>25980456</v>
      </c>
      <c r="EY543">
        <v>16811209</v>
      </c>
      <c r="EZ543">
        <v>13798191</v>
      </c>
      <c r="FA543">
        <v>13662368</v>
      </c>
      <c r="FB543">
        <v>17570236</v>
      </c>
      <c r="FC543">
        <v>14184048</v>
      </c>
      <c r="FD543">
        <v>24092843</v>
      </c>
      <c r="FE543">
        <v>15002571</v>
      </c>
      <c r="FF543">
        <v>16798193</v>
      </c>
      <c r="FG543">
        <v>14554534</v>
      </c>
      <c r="FH543">
        <v>15295122</v>
      </c>
      <c r="FI543">
        <v>17300583</v>
      </c>
      <c r="FJ543">
        <v>13871853</v>
      </c>
      <c r="FK543">
        <v>12582620</v>
      </c>
      <c r="FL543">
        <v>11504573</v>
      </c>
      <c r="FM543">
        <v>12450744</v>
      </c>
      <c r="FN543">
        <v>9155546</v>
      </c>
      <c r="FO543">
        <v>11015127</v>
      </c>
      <c r="FP543">
        <v>11741633</v>
      </c>
      <c r="FQ543">
        <v>10650741</v>
      </c>
      <c r="FR543">
        <v>11093002</v>
      </c>
      <c r="FS543">
        <v>13353771</v>
      </c>
      <c r="FT543">
        <v>12096296</v>
      </c>
      <c r="FU543">
        <v>14802279</v>
      </c>
      <c r="FV543">
        <v>12053631</v>
      </c>
      <c r="FW543">
        <v>12192663</v>
      </c>
      <c r="FX543">
        <v>16343852</v>
      </c>
      <c r="FY543">
        <v>23967797</v>
      </c>
      <c r="FZ543">
        <v>19891756</v>
      </c>
      <c r="GA543">
        <v>25975487</v>
      </c>
      <c r="GB543">
        <v>22512513</v>
      </c>
      <c r="GC543">
        <v>22302097</v>
      </c>
      <c r="GD543">
        <v>22491251</v>
      </c>
      <c r="GE543">
        <v>15111689</v>
      </c>
      <c r="GF543">
        <v>16218258</v>
      </c>
      <c r="GG543">
        <v>22403758</v>
      </c>
      <c r="GH543">
        <v>21316982</v>
      </c>
      <c r="GI543">
        <v>26914031</v>
      </c>
      <c r="GJ543">
        <v>22380842</v>
      </c>
      <c r="GK543">
        <v>23993266</v>
      </c>
      <c r="GL543">
        <v>15019897</v>
      </c>
      <c r="GM543">
        <v>21663170</v>
      </c>
      <c r="GN543">
        <v>36008255</v>
      </c>
      <c r="GO543">
        <v>48700362</v>
      </c>
      <c r="GP543">
        <v>36129476</v>
      </c>
      <c r="GQ543">
        <v>33824350</v>
      </c>
      <c r="GR543">
        <v>23141841</v>
      </c>
      <c r="GS543">
        <v>25069167</v>
      </c>
      <c r="GT543">
        <v>26744381</v>
      </c>
      <c r="GU543">
        <v>28850264</v>
      </c>
      <c r="GV543">
        <v>32855343</v>
      </c>
      <c r="GW543">
        <v>21435529</v>
      </c>
      <c r="GX543">
        <v>26757583</v>
      </c>
      <c r="GY543">
        <v>24413438</v>
      </c>
      <c r="GZ543">
        <v>24447715</v>
      </c>
      <c r="HA543">
        <v>18430758</v>
      </c>
      <c r="HB543">
        <v>22276961</v>
      </c>
      <c r="HC543">
        <v>23375130</v>
      </c>
      <c r="HD543">
        <v>20445578</v>
      </c>
      <c r="HE543">
        <v>29091647</v>
      </c>
      <c r="HF543">
        <v>23162086</v>
      </c>
      <c r="HG543">
        <v>23292412</v>
      </c>
      <c r="HH543">
        <v>24544183</v>
      </c>
      <c r="HI543">
        <v>28229874</v>
      </c>
      <c r="HJ543">
        <v>24084602</v>
      </c>
      <c r="HK543">
        <v>25268244</v>
      </c>
      <c r="HL543">
        <v>22071660</v>
      </c>
      <c r="HM543">
        <v>23622985</v>
      </c>
      <c r="HN543">
        <v>21454385</v>
      </c>
      <c r="HO543">
        <v>22419944</v>
      </c>
      <c r="HP543">
        <v>21150385</v>
      </c>
      <c r="HQ543">
        <v>19693738</v>
      </c>
      <c r="HR543">
        <v>13226839</v>
      </c>
      <c r="HS543">
        <v>10810058</v>
      </c>
      <c r="HT543">
        <v>14958691</v>
      </c>
      <c r="HU543">
        <v>16002273</v>
      </c>
      <c r="HV543">
        <v>14482316</v>
      </c>
      <c r="HW543">
        <v>26156916</v>
      </c>
      <c r="HX543">
        <v>24060824</v>
      </c>
      <c r="HY543">
        <v>13360682</v>
      </c>
      <c r="HZ543">
        <v>16563241</v>
      </c>
      <c r="IA543">
        <v>14587727</v>
      </c>
      <c r="IB543">
        <v>11058310</v>
      </c>
      <c r="IC543">
        <v>13223350</v>
      </c>
      <c r="ID543">
        <v>11955614</v>
      </c>
      <c r="IE543">
        <v>13291841</v>
      </c>
      <c r="IF543">
        <v>15925594</v>
      </c>
      <c r="IG543">
        <v>13475419</v>
      </c>
      <c r="IH543">
        <v>14156365</v>
      </c>
      <c r="II543">
        <v>12537181</v>
      </c>
      <c r="IJ543">
        <v>13842274</v>
      </c>
      <c r="IK543">
        <v>17663460</v>
      </c>
      <c r="IL543">
        <v>33454039</v>
      </c>
      <c r="IM543">
        <v>18755157</v>
      </c>
      <c r="IN543">
        <v>12563894</v>
      </c>
      <c r="IO543">
        <v>15818001</v>
      </c>
      <c r="IP543">
        <v>11756624</v>
      </c>
      <c r="IQ543">
        <v>10019980</v>
      </c>
      <c r="IR543">
        <v>14497417</v>
      </c>
      <c r="IS543">
        <v>13523609</v>
      </c>
      <c r="IT543">
        <v>16033409</v>
      </c>
      <c r="IU543">
        <v>15988266</v>
      </c>
      <c r="IV543">
        <v>12736415</v>
      </c>
      <c r="IW543">
        <v>12605035</v>
      </c>
      <c r="IX543">
        <v>17698635</v>
      </c>
      <c r="IY543">
        <v>13143344</v>
      </c>
      <c r="IZ543">
        <v>11375559</v>
      </c>
      <c r="JA543">
        <v>13317648</v>
      </c>
      <c r="JB543">
        <v>12360193</v>
      </c>
      <c r="JC543">
        <v>13319767</v>
      </c>
      <c r="JD543">
        <v>17200491</v>
      </c>
      <c r="JE543">
        <v>13781339</v>
      </c>
      <c r="JF543">
        <v>11723183</v>
      </c>
      <c r="JG543">
        <v>13690083</v>
      </c>
      <c r="JH543">
        <v>17528907</v>
      </c>
      <c r="JI543">
        <v>16305442</v>
      </c>
      <c r="JJ543">
        <v>20192788</v>
      </c>
      <c r="JK543">
        <v>10993517</v>
      </c>
      <c r="JL543">
        <v>13691653</v>
      </c>
      <c r="JM543">
        <v>22461234</v>
      </c>
      <c r="JN543">
        <v>12165227</v>
      </c>
      <c r="JO543">
        <v>9408910</v>
      </c>
      <c r="JP543">
        <v>14886204</v>
      </c>
      <c r="JQ543">
        <v>12870242</v>
      </c>
    </row>
    <row r="544" spans="1:277" x14ac:dyDescent="0.25">
      <c r="A544" s="1" t="s">
        <v>273</v>
      </c>
      <c r="B544" t="s">
        <v>1157</v>
      </c>
      <c r="C544" t="s">
        <v>1198</v>
      </c>
      <c r="D544" s="2">
        <f>_xll.BDH(A544, "volume", B544, C544, "Direction", "H", "Period", "M","cols=97;rows=2")</f>
        <v>36556</v>
      </c>
      <c r="E544" s="2">
        <v>36585</v>
      </c>
      <c r="F544" s="2">
        <v>36616</v>
      </c>
      <c r="G544" s="2">
        <v>36644</v>
      </c>
      <c r="H544" s="2">
        <v>36677</v>
      </c>
      <c r="I544" s="2">
        <v>36707</v>
      </c>
      <c r="J544" s="2">
        <v>36738</v>
      </c>
      <c r="K544" s="2">
        <v>36769</v>
      </c>
      <c r="L544" s="2">
        <v>36798</v>
      </c>
      <c r="M544" s="2">
        <v>36830</v>
      </c>
      <c r="N544" s="2">
        <v>36860</v>
      </c>
      <c r="O544" s="2">
        <v>36889</v>
      </c>
      <c r="P544" s="2">
        <v>36922</v>
      </c>
      <c r="Q544" s="2">
        <v>36950</v>
      </c>
      <c r="R544" s="2">
        <v>36980</v>
      </c>
      <c r="S544" s="2">
        <v>37011</v>
      </c>
      <c r="T544" s="2">
        <v>37042</v>
      </c>
      <c r="U544" s="2">
        <v>37071</v>
      </c>
      <c r="V544" s="2">
        <v>37103</v>
      </c>
      <c r="W544" s="2">
        <v>37134</v>
      </c>
      <c r="X544" s="2">
        <v>37162</v>
      </c>
      <c r="Y544" s="2">
        <v>37195</v>
      </c>
      <c r="Z544" s="2">
        <v>37225</v>
      </c>
      <c r="AA544" s="2">
        <v>37256</v>
      </c>
      <c r="AB544" s="2">
        <v>37287</v>
      </c>
      <c r="AC544" s="2">
        <v>37315</v>
      </c>
      <c r="AD544" s="2">
        <v>37344</v>
      </c>
      <c r="AE544" s="2">
        <v>37376</v>
      </c>
      <c r="AF544" s="2">
        <v>37407</v>
      </c>
      <c r="AG544" s="2">
        <v>37435</v>
      </c>
      <c r="AH544" s="2">
        <v>37468</v>
      </c>
      <c r="AI544" s="2">
        <v>37498</v>
      </c>
      <c r="AJ544" s="2">
        <v>37529</v>
      </c>
      <c r="AK544" s="2">
        <v>37560</v>
      </c>
      <c r="AL544" s="2">
        <v>37589</v>
      </c>
      <c r="AM544" s="2">
        <v>37621</v>
      </c>
      <c r="AN544" s="2">
        <v>37652</v>
      </c>
      <c r="AO544" s="2">
        <v>37680</v>
      </c>
      <c r="AP544" s="2">
        <v>37711</v>
      </c>
      <c r="AQ544" s="2">
        <v>37741</v>
      </c>
      <c r="AR544" s="2">
        <v>37771</v>
      </c>
      <c r="AS544" s="2">
        <v>37802</v>
      </c>
      <c r="AT544" s="2">
        <v>37833</v>
      </c>
      <c r="AU544" s="2">
        <v>37862</v>
      </c>
      <c r="AV544" s="2">
        <v>37894</v>
      </c>
      <c r="AW544" s="2">
        <v>37925</v>
      </c>
      <c r="AX544" s="2">
        <v>37953</v>
      </c>
      <c r="AY544" s="2">
        <v>37986</v>
      </c>
      <c r="AZ544" s="2">
        <v>38016</v>
      </c>
      <c r="BA544" s="2">
        <v>38044</v>
      </c>
      <c r="BB544" s="2">
        <v>38077</v>
      </c>
      <c r="BC544" s="2">
        <v>38107</v>
      </c>
      <c r="BD544" s="2">
        <v>38138</v>
      </c>
      <c r="BE544" s="2">
        <v>38168</v>
      </c>
      <c r="BF544" s="2">
        <v>38198</v>
      </c>
      <c r="BG544" s="2">
        <v>38230</v>
      </c>
      <c r="BH544" s="2">
        <v>38260</v>
      </c>
      <c r="BI544" s="2">
        <v>38289</v>
      </c>
      <c r="BJ544" s="2">
        <v>38321</v>
      </c>
      <c r="BK544" s="2">
        <v>38352</v>
      </c>
      <c r="BL544" s="2">
        <v>38383</v>
      </c>
      <c r="BM544" s="2">
        <v>38411</v>
      </c>
      <c r="BN544" s="2">
        <v>38442</v>
      </c>
      <c r="BO544" s="2">
        <v>38471</v>
      </c>
      <c r="BP544" s="2">
        <v>38503</v>
      </c>
      <c r="BQ544" s="2">
        <v>38533</v>
      </c>
      <c r="BR544" s="2">
        <v>38562</v>
      </c>
      <c r="BS544" s="2">
        <v>38595</v>
      </c>
      <c r="BT544" s="2">
        <v>38625</v>
      </c>
      <c r="BU544" s="2">
        <v>38656</v>
      </c>
      <c r="BV544" s="2">
        <v>38686</v>
      </c>
      <c r="BW544" s="2">
        <v>38716</v>
      </c>
      <c r="BX544" s="2">
        <v>38748</v>
      </c>
      <c r="BY544" s="2">
        <v>38776</v>
      </c>
      <c r="BZ544" s="2">
        <v>38807</v>
      </c>
      <c r="CA544" s="2">
        <v>38835</v>
      </c>
      <c r="CB544" s="2">
        <v>38868</v>
      </c>
      <c r="CC544" s="2">
        <v>38898</v>
      </c>
      <c r="CD544" s="2">
        <v>38929</v>
      </c>
      <c r="CE544" s="2">
        <v>38960</v>
      </c>
      <c r="CF544" s="2">
        <v>38989</v>
      </c>
      <c r="CG544" s="2">
        <v>39021</v>
      </c>
      <c r="CH544" s="2">
        <v>39051</v>
      </c>
      <c r="CI544" s="2">
        <v>39080</v>
      </c>
      <c r="CJ544" s="2">
        <v>39113</v>
      </c>
      <c r="CK544" s="2">
        <v>39141</v>
      </c>
      <c r="CL544" s="2">
        <v>39171</v>
      </c>
      <c r="CM544" s="2">
        <v>39202</v>
      </c>
      <c r="CN544" s="2">
        <v>39233</v>
      </c>
      <c r="CO544" s="2">
        <v>39262</v>
      </c>
      <c r="CP544" s="2">
        <v>39294</v>
      </c>
      <c r="CQ544" s="2">
        <v>39325</v>
      </c>
      <c r="CR544" s="2">
        <v>39353</v>
      </c>
      <c r="CS544" s="2">
        <v>39386</v>
      </c>
      <c r="CT544" s="2">
        <v>39416</v>
      </c>
      <c r="CU544" s="2">
        <v>39447</v>
      </c>
      <c r="CV544" s="2">
        <v>39478</v>
      </c>
    </row>
    <row r="545" spans="1:277" x14ac:dyDescent="0.25">
      <c r="A545" s="4"/>
      <c r="D545" s="3">
        <v>13124300</v>
      </c>
      <c r="E545">
        <v>10899400</v>
      </c>
      <c r="F545">
        <v>19658200</v>
      </c>
      <c r="G545">
        <v>14492600</v>
      </c>
      <c r="H545">
        <v>16362100</v>
      </c>
      <c r="I545">
        <v>13833000</v>
      </c>
      <c r="J545">
        <v>12578200</v>
      </c>
      <c r="K545">
        <v>11298200</v>
      </c>
      <c r="L545">
        <v>12332700</v>
      </c>
      <c r="M545">
        <v>11949300</v>
      </c>
      <c r="N545">
        <v>6696600</v>
      </c>
      <c r="O545">
        <v>8838500</v>
      </c>
      <c r="P545">
        <v>13937600</v>
      </c>
      <c r="Q545">
        <v>16545400</v>
      </c>
      <c r="R545">
        <v>15958800</v>
      </c>
      <c r="S545">
        <v>17041200</v>
      </c>
      <c r="T545">
        <v>11880400</v>
      </c>
      <c r="U545">
        <v>15313000</v>
      </c>
      <c r="V545">
        <v>25137000</v>
      </c>
      <c r="W545">
        <v>13591700</v>
      </c>
      <c r="X545">
        <v>16523000</v>
      </c>
      <c r="Y545">
        <v>15043700</v>
      </c>
      <c r="Z545">
        <v>10673700</v>
      </c>
      <c r="AA545">
        <v>11684400</v>
      </c>
      <c r="AB545">
        <v>17617400</v>
      </c>
      <c r="AC545">
        <v>13935400</v>
      </c>
      <c r="AD545">
        <v>18565100</v>
      </c>
      <c r="AE545">
        <v>21451000</v>
      </c>
      <c r="AF545">
        <v>18851200</v>
      </c>
      <c r="AG545">
        <v>25814000</v>
      </c>
      <c r="AH545">
        <v>24367300</v>
      </c>
      <c r="AI545">
        <v>23076800</v>
      </c>
      <c r="AJ545">
        <v>19374000</v>
      </c>
      <c r="AK545">
        <v>34410700</v>
      </c>
      <c r="AL545">
        <v>22690300</v>
      </c>
      <c r="AM545">
        <v>18403300</v>
      </c>
      <c r="AN545">
        <v>24537300</v>
      </c>
      <c r="AO545">
        <v>20803100</v>
      </c>
      <c r="AP545">
        <v>18023300</v>
      </c>
      <c r="AQ545">
        <v>20209300</v>
      </c>
      <c r="AR545">
        <v>22384400</v>
      </c>
      <c r="AS545">
        <v>21797400</v>
      </c>
      <c r="AT545">
        <v>17861700</v>
      </c>
      <c r="AU545">
        <v>14332800</v>
      </c>
      <c r="AV545">
        <v>18875200</v>
      </c>
      <c r="AW545">
        <v>21233800</v>
      </c>
      <c r="AX545">
        <v>13806000</v>
      </c>
      <c r="AY545">
        <v>8871200</v>
      </c>
      <c r="AZ545">
        <v>9978500</v>
      </c>
      <c r="BA545">
        <v>13244900</v>
      </c>
      <c r="BB545">
        <v>12699300</v>
      </c>
      <c r="BC545">
        <v>12514300</v>
      </c>
      <c r="BD545">
        <v>16585500</v>
      </c>
      <c r="BE545">
        <v>15811400</v>
      </c>
      <c r="BF545">
        <v>32811700</v>
      </c>
      <c r="BG545">
        <v>15324300</v>
      </c>
      <c r="BH545">
        <v>14965400</v>
      </c>
      <c r="BI545">
        <v>19887700</v>
      </c>
      <c r="BJ545">
        <v>14249400</v>
      </c>
      <c r="BK545">
        <v>15491400</v>
      </c>
      <c r="BL545">
        <v>20951700</v>
      </c>
      <c r="BM545">
        <v>23110200</v>
      </c>
      <c r="BN545">
        <v>23294300</v>
      </c>
      <c r="BO545">
        <v>34740900</v>
      </c>
      <c r="BP545">
        <v>22893600</v>
      </c>
      <c r="BQ545">
        <v>38915200</v>
      </c>
      <c r="BR545">
        <v>22236200</v>
      </c>
      <c r="BS545">
        <v>32380000</v>
      </c>
      <c r="BT545">
        <v>39448000</v>
      </c>
      <c r="BU545">
        <v>32453500</v>
      </c>
      <c r="BV545">
        <v>30203400</v>
      </c>
      <c r="BW545">
        <v>20962400</v>
      </c>
      <c r="BX545">
        <v>23166500</v>
      </c>
      <c r="BY545">
        <v>17748400</v>
      </c>
      <c r="BZ545">
        <v>24528600</v>
      </c>
      <c r="CA545">
        <v>20335500</v>
      </c>
      <c r="CB545">
        <v>27147400</v>
      </c>
      <c r="CC545">
        <v>25599000</v>
      </c>
      <c r="CD545">
        <v>33197200</v>
      </c>
      <c r="CE545">
        <v>32089700</v>
      </c>
      <c r="CF545">
        <v>31977500</v>
      </c>
      <c r="CG545">
        <v>59765400</v>
      </c>
      <c r="CH545">
        <v>30894700</v>
      </c>
      <c r="CI545">
        <v>49078300</v>
      </c>
      <c r="CJ545">
        <v>29218800</v>
      </c>
      <c r="CK545">
        <v>14578000</v>
      </c>
      <c r="CL545">
        <v>15442400</v>
      </c>
      <c r="CM545">
        <v>9816100</v>
      </c>
      <c r="CN545">
        <v>12257600</v>
      </c>
      <c r="CO545">
        <v>14986500</v>
      </c>
      <c r="CP545">
        <v>18261100</v>
      </c>
      <c r="CQ545">
        <v>33023500</v>
      </c>
      <c r="CR545">
        <v>8318100</v>
      </c>
      <c r="CS545">
        <v>12365200</v>
      </c>
      <c r="CT545">
        <v>22230200</v>
      </c>
      <c r="CU545">
        <v>15642600</v>
      </c>
      <c r="CV545">
        <v>32903600</v>
      </c>
    </row>
    <row r="546" spans="1:277" x14ac:dyDescent="0.25">
      <c r="A546" s="1" t="s">
        <v>274</v>
      </c>
      <c r="B546" t="s">
        <v>1157</v>
      </c>
      <c r="C546" t="s">
        <v>1199</v>
      </c>
      <c r="D546" s="2">
        <f>_xll.BDH(A546, "volume", B546, C546, "Direction", "H", "Period", "M","cols=274;rows=2")</f>
        <v>36556</v>
      </c>
      <c r="E546" s="2">
        <v>36585</v>
      </c>
      <c r="F546" s="2">
        <v>36616</v>
      </c>
      <c r="G546" s="2">
        <v>36644</v>
      </c>
      <c r="H546" s="2">
        <v>36677</v>
      </c>
      <c r="I546" s="2">
        <v>36707</v>
      </c>
      <c r="J546" s="2">
        <v>36738</v>
      </c>
      <c r="K546" s="2">
        <v>36769</v>
      </c>
      <c r="L546" s="2">
        <v>36798</v>
      </c>
      <c r="M546" s="2">
        <v>36830</v>
      </c>
      <c r="N546" s="2">
        <v>36860</v>
      </c>
      <c r="O546" s="2">
        <v>36889</v>
      </c>
      <c r="P546" s="2">
        <v>36922</v>
      </c>
      <c r="Q546" s="2">
        <v>36950</v>
      </c>
      <c r="R546" s="2">
        <v>36980</v>
      </c>
      <c r="S546" s="2">
        <v>37011</v>
      </c>
      <c r="T546" s="2">
        <v>37042</v>
      </c>
      <c r="U546" s="2">
        <v>37071</v>
      </c>
      <c r="V546" s="2">
        <v>37103</v>
      </c>
      <c r="W546" s="2">
        <v>37134</v>
      </c>
      <c r="X546" s="2">
        <v>37162</v>
      </c>
      <c r="Y546" s="2">
        <v>37195</v>
      </c>
      <c r="Z546" s="2">
        <v>37225</v>
      </c>
      <c r="AA546" s="2">
        <v>37256</v>
      </c>
      <c r="AB546" s="2">
        <v>37287</v>
      </c>
      <c r="AC546" s="2">
        <v>37315</v>
      </c>
      <c r="AD546" s="2">
        <v>37344</v>
      </c>
      <c r="AE546" s="2">
        <v>37376</v>
      </c>
      <c r="AF546" s="2">
        <v>37407</v>
      </c>
      <c r="AG546" s="2">
        <v>37435</v>
      </c>
      <c r="AH546" s="2">
        <v>37468</v>
      </c>
      <c r="AI546" s="2">
        <v>37498</v>
      </c>
      <c r="AJ546" s="2">
        <v>37529</v>
      </c>
      <c r="AK546" s="2">
        <v>37560</v>
      </c>
      <c r="AL546" s="2">
        <v>37589</v>
      </c>
      <c r="AM546" s="2">
        <v>37621</v>
      </c>
      <c r="AN546" s="2">
        <v>37652</v>
      </c>
      <c r="AO546" s="2">
        <v>37680</v>
      </c>
      <c r="AP546" s="2">
        <v>37711</v>
      </c>
      <c r="AQ546" s="2">
        <v>37741</v>
      </c>
      <c r="AR546" s="2">
        <v>37771</v>
      </c>
      <c r="AS546" s="2">
        <v>37802</v>
      </c>
      <c r="AT546" s="2">
        <v>37833</v>
      </c>
      <c r="AU546" s="2">
        <v>37862</v>
      </c>
      <c r="AV546" s="2">
        <v>37894</v>
      </c>
      <c r="AW546" s="2">
        <v>37925</v>
      </c>
      <c r="AX546" s="2">
        <v>37953</v>
      </c>
      <c r="AY546" s="2">
        <v>37986</v>
      </c>
      <c r="AZ546" s="2">
        <v>38016</v>
      </c>
      <c r="BA546" s="2">
        <v>38044</v>
      </c>
      <c r="BB546" s="2">
        <v>38077</v>
      </c>
      <c r="BC546" s="2">
        <v>38107</v>
      </c>
      <c r="BD546" s="2">
        <v>38138</v>
      </c>
      <c r="BE546" s="2">
        <v>38168</v>
      </c>
      <c r="BF546" s="2">
        <v>38198</v>
      </c>
      <c r="BG546" s="2">
        <v>38230</v>
      </c>
      <c r="BH546" s="2">
        <v>38260</v>
      </c>
      <c r="BI546" s="2">
        <v>38289</v>
      </c>
      <c r="BJ546" s="2">
        <v>38321</v>
      </c>
      <c r="BK546" s="2">
        <v>38352</v>
      </c>
      <c r="BL546" s="2">
        <v>38383</v>
      </c>
      <c r="BM546" s="2">
        <v>38411</v>
      </c>
      <c r="BN546" s="2">
        <v>38442</v>
      </c>
      <c r="BO546" s="2">
        <v>38471</v>
      </c>
      <c r="BP546" s="2">
        <v>38503</v>
      </c>
      <c r="BQ546" s="2">
        <v>38533</v>
      </c>
      <c r="BR546" s="2">
        <v>38562</v>
      </c>
      <c r="BS546" s="2">
        <v>38595</v>
      </c>
      <c r="BT546" s="2">
        <v>38625</v>
      </c>
      <c r="BU546" s="2">
        <v>38656</v>
      </c>
      <c r="BV546" s="2">
        <v>38686</v>
      </c>
      <c r="BW546" s="2">
        <v>38716</v>
      </c>
      <c r="BX546" s="2">
        <v>38748</v>
      </c>
      <c r="BY546" s="2">
        <v>38776</v>
      </c>
      <c r="BZ546" s="2">
        <v>38807</v>
      </c>
      <c r="CA546" s="2">
        <v>38835</v>
      </c>
      <c r="CB546" s="2">
        <v>38868</v>
      </c>
      <c r="CC546" s="2">
        <v>38898</v>
      </c>
      <c r="CD546" s="2">
        <v>38929</v>
      </c>
      <c r="CE546" s="2">
        <v>38960</v>
      </c>
      <c r="CF546" s="2">
        <v>38989</v>
      </c>
      <c r="CG546" s="2">
        <v>39021</v>
      </c>
      <c r="CH546" s="2">
        <v>39051</v>
      </c>
      <c r="CI546" s="2">
        <v>39080</v>
      </c>
      <c r="CJ546" s="2">
        <v>39113</v>
      </c>
      <c r="CK546" s="2">
        <v>39141</v>
      </c>
      <c r="CL546" s="2">
        <v>39171</v>
      </c>
      <c r="CM546" s="2">
        <v>39202</v>
      </c>
      <c r="CN546" s="2">
        <v>39233</v>
      </c>
      <c r="CO546" s="2">
        <v>39262</v>
      </c>
      <c r="CP546" s="2">
        <v>39294</v>
      </c>
      <c r="CQ546" s="2">
        <v>39325</v>
      </c>
      <c r="CR546" s="2">
        <v>39353</v>
      </c>
      <c r="CS546" s="2">
        <v>39386</v>
      </c>
      <c r="CT546" s="2">
        <v>39416</v>
      </c>
      <c r="CU546" s="2">
        <v>39447</v>
      </c>
      <c r="CV546" s="2">
        <v>39478</v>
      </c>
      <c r="CW546" s="2">
        <v>39507</v>
      </c>
      <c r="CX546" s="2">
        <v>39538</v>
      </c>
      <c r="CY546" s="2">
        <v>39568</v>
      </c>
      <c r="CZ546" s="2">
        <v>39598</v>
      </c>
      <c r="DA546" s="2">
        <v>39629</v>
      </c>
      <c r="DB546" s="2">
        <v>39660</v>
      </c>
      <c r="DC546" s="2">
        <v>39689</v>
      </c>
      <c r="DD546" s="2">
        <v>39721</v>
      </c>
      <c r="DE546" s="2">
        <v>39752</v>
      </c>
      <c r="DF546" s="2">
        <v>39780</v>
      </c>
      <c r="DG546" s="2">
        <v>39813</v>
      </c>
      <c r="DH546" s="2">
        <v>39843</v>
      </c>
      <c r="DI546" s="2">
        <v>39871</v>
      </c>
      <c r="DJ546" s="2">
        <v>39903</v>
      </c>
      <c r="DK546" s="2">
        <v>39933</v>
      </c>
      <c r="DL546" s="2">
        <v>39962</v>
      </c>
      <c r="DM546" s="2">
        <v>39994</v>
      </c>
      <c r="DN546" s="2">
        <v>40025</v>
      </c>
      <c r="DO546" s="2">
        <v>40056</v>
      </c>
      <c r="DP546" s="2">
        <v>40086</v>
      </c>
      <c r="DQ546" s="2">
        <v>40116</v>
      </c>
      <c r="DR546" s="2">
        <v>40147</v>
      </c>
      <c r="DS546" s="2">
        <v>40178</v>
      </c>
      <c r="DT546" s="2">
        <v>40207</v>
      </c>
      <c r="DU546" s="2">
        <v>40235</v>
      </c>
      <c r="DV546" s="2">
        <v>40268</v>
      </c>
      <c r="DW546" s="2">
        <v>40298</v>
      </c>
      <c r="DX546" s="2">
        <v>40329</v>
      </c>
      <c r="DY546" s="2">
        <v>40359</v>
      </c>
      <c r="DZ546" s="2">
        <v>40389</v>
      </c>
      <c r="EA546" s="2">
        <v>40421</v>
      </c>
      <c r="EB546" s="2">
        <v>40451</v>
      </c>
      <c r="EC546" s="2">
        <v>40480</v>
      </c>
      <c r="ED546" s="2">
        <v>40512</v>
      </c>
      <c r="EE546" s="2">
        <v>40543</v>
      </c>
      <c r="EF546" s="2">
        <v>40574</v>
      </c>
      <c r="EG546" s="2">
        <v>40602</v>
      </c>
      <c r="EH546" s="2">
        <v>40633</v>
      </c>
      <c r="EI546" s="2">
        <v>40662</v>
      </c>
      <c r="EJ546" s="2">
        <v>40694</v>
      </c>
      <c r="EK546" s="2">
        <v>40724</v>
      </c>
      <c r="EL546" s="2">
        <v>40753</v>
      </c>
      <c r="EM546" s="2">
        <v>40786</v>
      </c>
      <c r="EN546" s="2">
        <v>40816</v>
      </c>
      <c r="EO546" s="2">
        <v>40847</v>
      </c>
      <c r="EP546" s="2">
        <v>40877</v>
      </c>
      <c r="EQ546" s="2">
        <v>40907</v>
      </c>
      <c r="ER546" s="2">
        <v>40939</v>
      </c>
      <c r="ES546" s="2">
        <v>40968</v>
      </c>
      <c r="ET546" s="2">
        <v>40998</v>
      </c>
      <c r="EU546" s="2">
        <v>41029</v>
      </c>
      <c r="EV546" s="2">
        <v>41060</v>
      </c>
      <c r="EW546" s="2">
        <v>41089</v>
      </c>
      <c r="EX546" s="2">
        <v>41121</v>
      </c>
      <c r="EY546" s="2">
        <v>41152</v>
      </c>
      <c r="EZ546" s="2">
        <v>41180</v>
      </c>
      <c r="FA546" s="2">
        <v>41213</v>
      </c>
      <c r="FB546" s="2">
        <v>41243</v>
      </c>
      <c r="FC546" s="2">
        <v>41274</v>
      </c>
      <c r="FD546" s="2">
        <v>41305</v>
      </c>
      <c r="FE546" s="2">
        <v>41333</v>
      </c>
      <c r="FF546" s="2">
        <v>41362</v>
      </c>
      <c r="FG546" s="2">
        <v>41394</v>
      </c>
      <c r="FH546" s="2">
        <v>41425</v>
      </c>
      <c r="FI546" s="2">
        <v>41453</v>
      </c>
      <c r="FJ546" s="2">
        <v>41486</v>
      </c>
      <c r="FK546" s="2">
        <v>41516</v>
      </c>
      <c r="FL546" s="2">
        <v>41547</v>
      </c>
      <c r="FM546" s="2">
        <v>41578</v>
      </c>
      <c r="FN546" s="2">
        <v>41607</v>
      </c>
      <c r="FO546" s="2">
        <v>41639</v>
      </c>
      <c r="FP546" s="2">
        <v>41670</v>
      </c>
      <c r="FQ546" s="2">
        <v>41698</v>
      </c>
      <c r="FR546" s="2">
        <v>41729</v>
      </c>
      <c r="FS546" s="2">
        <v>41759</v>
      </c>
      <c r="FT546" s="2">
        <v>41789</v>
      </c>
      <c r="FU546" s="2">
        <v>41820</v>
      </c>
      <c r="FV546" s="2">
        <v>41851</v>
      </c>
      <c r="FW546" s="2">
        <v>41880</v>
      </c>
      <c r="FX546" s="2">
        <v>41912</v>
      </c>
      <c r="FY546" s="2">
        <v>41943</v>
      </c>
      <c r="FZ546" s="2">
        <v>41971</v>
      </c>
      <c r="GA546" s="2">
        <v>42004</v>
      </c>
      <c r="GB546" s="2">
        <v>42034</v>
      </c>
      <c r="GC546" s="2">
        <v>42062</v>
      </c>
      <c r="GD546" s="2">
        <v>42094</v>
      </c>
      <c r="GE546" s="2">
        <v>42124</v>
      </c>
      <c r="GF546" s="2">
        <v>42153</v>
      </c>
      <c r="GG546" s="2">
        <v>42185</v>
      </c>
      <c r="GH546" s="2">
        <v>42216</v>
      </c>
      <c r="GI546" s="2">
        <v>42247</v>
      </c>
      <c r="GJ546" s="2">
        <v>42277</v>
      </c>
      <c r="GK546" s="2">
        <v>42307</v>
      </c>
      <c r="GL546" s="2">
        <v>42338</v>
      </c>
      <c r="GM546" s="2">
        <v>42369</v>
      </c>
      <c r="GN546" s="2">
        <v>42398</v>
      </c>
      <c r="GO546" s="2">
        <v>42429</v>
      </c>
      <c r="GP546" s="2">
        <v>42460</v>
      </c>
      <c r="GQ546" s="2">
        <v>42489</v>
      </c>
      <c r="GR546" s="2">
        <v>42521</v>
      </c>
      <c r="GS546" s="2">
        <v>42551</v>
      </c>
      <c r="GT546" s="2">
        <v>42580</v>
      </c>
      <c r="GU546" s="2">
        <v>42613</v>
      </c>
      <c r="GV546" s="2">
        <v>42643</v>
      </c>
      <c r="GW546" s="2">
        <v>42674</v>
      </c>
      <c r="GX546" s="2">
        <v>42704</v>
      </c>
      <c r="GY546" s="2">
        <v>42734</v>
      </c>
      <c r="GZ546" s="2">
        <v>42766</v>
      </c>
      <c r="HA546" s="2">
        <v>42794</v>
      </c>
      <c r="HB546" s="2">
        <v>42825</v>
      </c>
      <c r="HC546" s="2">
        <v>42853</v>
      </c>
      <c r="HD546" s="2">
        <v>42886</v>
      </c>
      <c r="HE546" s="2">
        <v>42916</v>
      </c>
      <c r="HF546" s="2">
        <v>42947</v>
      </c>
      <c r="HG546" s="2">
        <v>42978</v>
      </c>
      <c r="HH546" s="2">
        <v>43007</v>
      </c>
      <c r="HI546" s="2">
        <v>43039</v>
      </c>
      <c r="HJ546" s="2">
        <v>43069</v>
      </c>
      <c r="HK546" s="2">
        <v>43098</v>
      </c>
      <c r="HL546" s="2">
        <v>43131</v>
      </c>
      <c r="HM546" s="2">
        <v>43159</v>
      </c>
      <c r="HN546" s="2">
        <v>43189</v>
      </c>
      <c r="HO546" s="2">
        <v>43220</v>
      </c>
      <c r="HP546" s="2">
        <v>43251</v>
      </c>
      <c r="HQ546" s="2">
        <v>43280</v>
      </c>
      <c r="HR546" s="2">
        <v>43312</v>
      </c>
      <c r="HS546" s="2">
        <v>43343</v>
      </c>
      <c r="HT546" s="2">
        <v>43371</v>
      </c>
      <c r="HU546" s="2">
        <v>43404</v>
      </c>
      <c r="HV546" s="2">
        <v>43434</v>
      </c>
      <c r="HW546" s="2">
        <v>43465</v>
      </c>
      <c r="HX546" s="2">
        <v>43496</v>
      </c>
      <c r="HY546" s="2">
        <v>43524</v>
      </c>
      <c r="HZ546" s="2">
        <v>43553</v>
      </c>
      <c r="IA546" s="2">
        <v>43585</v>
      </c>
      <c r="IB546" s="2">
        <v>43616</v>
      </c>
      <c r="IC546" s="2">
        <v>43644</v>
      </c>
      <c r="ID546" s="2">
        <v>43677</v>
      </c>
      <c r="IE546" s="2">
        <v>43707</v>
      </c>
      <c r="IF546" s="2">
        <v>43738</v>
      </c>
      <c r="IG546" s="2">
        <v>43769</v>
      </c>
      <c r="IH546" s="2">
        <v>43798</v>
      </c>
      <c r="II546" s="2">
        <v>43830</v>
      </c>
      <c r="IJ546" s="2">
        <v>43861</v>
      </c>
      <c r="IK546" s="2">
        <v>43889</v>
      </c>
      <c r="IL546" s="2">
        <v>43921</v>
      </c>
      <c r="IM546" s="2">
        <v>43951</v>
      </c>
      <c r="IN546" s="2">
        <v>43980</v>
      </c>
      <c r="IO546" s="2">
        <v>44012</v>
      </c>
      <c r="IP546" s="2">
        <v>44043</v>
      </c>
      <c r="IQ546" s="2">
        <v>44074</v>
      </c>
      <c r="IR546" s="2">
        <v>44104</v>
      </c>
      <c r="IS546" s="2">
        <v>44134</v>
      </c>
      <c r="IT546" s="2">
        <v>44165</v>
      </c>
      <c r="IU546" s="2">
        <v>44196</v>
      </c>
      <c r="IV546" s="2">
        <v>44225</v>
      </c>
      <c r="IW546" s="2">
        <v>44253</v>
      </c>
      <c r="IX546" s="2">
        <v>44286</v>
      </c>
      <c r="IY546" s="2">
        <v>44316</v>
      </c>
      <c r="IZ546" s="2">
        <v>44347</v>
      </c>
      <c r="JA546" s="2">
        <v>44377</v>
      </c>
      <c r="JB546" s="2">
        <v>44407</v>
      </c>
      <c r="JC546" s="2">
        <v>44439</v>
      </c>
      <c r="JD546" s="2">
        <v>44469</v>
      </c>
      <c r="JE546" s="2">
        <v>44498</v>
      </c>
      <c r="JF546" s="2">
        <v>44530</v>
      </c>
      <c r="JG546" s="2">
        <v>44561</v>
      </c>
      <c r="JH546" s="2">
        <v>44592</v>
      </c>
      <c r="JI546" s="2">
        <v>44620</v>
      </c>
      <c r="JJ546" s="2">
        <v>44651</v>
      </c>
      <c r="JK546" s="2">
        <v>44680</v>
      </c>
      <c r="JL546" s="2">
        <v>44712</v>
      </c>
      <c r="JM546" s="2">
        <v>44742</v>
      </c>
      <c r="JN546" s="2">
        <v>44771</v>
      </c>
      <c r="JO546" s="2">
        <v>44804</v>
      </c>
      <c r="JP546" s="2">
        <v>44834</v>
      </c>
      <c r="JQ546" s="2">
        <v>44865</v>
      </c>
    </row>
    <row r="547" spans="1:277" x14ac:dyDescent="0.25">
      <c r="A547" s="4"/>
      <c r="D547" s="3">
        <v>15990300</v>
      </c>
      <c r="E547">
        <v>19275100</v>
      </c>
      <c r="F547">
        <v>24221700</v>
      </c>
      <c r="G547">
        <v>18504000</v>
      </c>
      <c r="H547">
        <v>14405300</v>
      </c>
      <c r="I547">
        <v>24021900</v>
      </c>
      <c r="J547">
        <v>16807200</v>
      </c>
      <c r="K547">
        <v>14342300</v>
      </c>
      <c r="L547">
        <v>16151100</v>
      </c>
      <c r="M547">
        <v>20527000</v>
      </c>
      <c r="N547">
        <v>15448500</v>
      </c>
      <c r="O547">
        <v>17650800</v>
      </c>
      <c r="P547">
        <v>28893700</v>
      </c>
      <c r="Q547">
        <v>30408700</v>
      </c>
      <c r="R547">
        <v>29016600</v>
      </c>
      <c r="S547">
        <v>26553100</v>
      </c>
      <c r="T547">
        <v>18454400</v>
      </c>
      <c r="U547">
        <v>14907100</v>
      </c>
      <c r="V547">
        <v>18486900</v>
      </c>
      <c r="W547">
        <v>14491200</v>
      </c>
      <c r="X547">
        <v>21752200</v>
      </c>
      <c r="Y547">
        <v>28477300</v>
      </c>
      <c r="Z547">
        <v>15190400</v>
      </c>
      <c r="AA547">
        <v>14910500</v>
      </c>
      <c r="AB547">
        <v>17502200</v>
      </c>
      <c r="AC547">
        <v>15292700</v>
      </c>
      <c r="AD547">
        <v>16558200</v>
      </c>
      <c r="AE547">
        <v>19244500</v>
      </c>
      <c r="AF547">
        <v>16787800</v>
      </c>
      <c r="AG547">
        <v>17847900</v>
      </c>
      <c r="AH547">
        <v>29370500</v>
      </c>
      <c r="AI547">
        <v>21340300</v>
      </c>
      <c r="AJ547">
        <v>41411900</v>
      </c>
      <c r="AK547">
        <v>42769400</v>
      </c>
      <c r="AL547">
        <v>25346300</v>
      </c>
      <c r="AM547">
        <v>21952200</v>
      </c>
      <c r="AN547">
        <v>29488800</v>
      </c>
      <c r="AO547">
        <v>29500800</v>
      </c>
      <c r="AP547">
        <v>42305700</v>
      </c>
      <c r="AQ547">
        <v>29171900</v>
      </c>
      <c r="AR547">
        <v>88874900</v>
      </c>
      <c r="AS547">
        <v>49394800</v>
      </c>
      <c r="AT547">
        <v>33516900</v>
      </c>
      <c r="AU547">
        <v>27871200</v>
      </c>
      <c r="AV547">
        <v>27421500</v>
      </c>
      <c r="AW547">
        <v>26878700</v>
      </c>
      <c r="AX547">
        <v>22873500</v>
      </c>
      <c r="AY547">
        <v>24930000</v>
      </c>
      <c r="AZ547">
        <v>30726300</v>
      </c>
      <c r="BA547">
        <v>20880500</v>
      </c>
      <c r="BB547">
        <v>25218700</v>
      </c>
      <c r="BC547">
        <v>25565300</v>
      </c>
      <c r="BD547">
        <v>31692700</v>
      </c>
      <c r="BE547">
        <v>24201200</v>
      </c>
      <c r="BF547">
        <v>24955500</v>
      </c>
      <c r="BG547">
        <v>26884000</v>
      </c>
      <c r="BH547">
        <v>28274300</v>
      </c>
      <c r="BI547">
        <v>53929300</v>
      </c>
      <c r="BJ547">
        <v>26256500</v>
      </c>
      <c r="BK547">
        <v>19051100</v>
      </c>
      <c r="BL547">
        <v>23017300</v>
      </c>
      <c r="BM547">
        <v>21236300</v>
      </c>
      <c r="BN547">
        <v>24899800</v>
      </c>
      <c r="BO547">
        <v>25624600</v>
      </c>
      <c r="BP547">
        <v>29729600</v>
      </c>
      <c r="BQ547">
        <v>23403800</v>
      </c>
      <c r="BR547">
        <v>17631000</v>
      </c>
      <c r="BS547">
        <v>23340800</v>
      </c>
      <c r="BT547">
        <v>24786100</v>
      </c>
      <c r="BU547">
        <v>22361000</v>
      </c>
      <c r="BV547">
        <v>20744900</v>
      </c>
      <c r="BW547">
        <v>17135000</v>
      </c>
      <c r="BX547">
        <v>22170600</v>
      </c>
      <c r="BY547">
        <v>20932900</v>
      </c>
      <c r="BZ547">
        <v>25671300</v>
      </c>
      <c r="CA547">
        <v>26653200</v>
      </c>
      <c r="CB547">
        <v>27265600</v>
      </c>
      <c r="CC547">
        <v>27398300</v>
      </c>
      <c r="CD547">
        <v>21364200</v>
      </c>
      <c r="CE547">
        <v>20917500</v>
      </c>
      <c r="CF547">
        <v>18323200</v>
      </c>
      <c r="CG547">
        <v>26551000</v>
      </c>
      <c r="CH547">
        <v>22723300</v>
      </c>
      <c r="CI547">
        <v>21842800</v>
      </c>
      <c r="CJ547">
        <v>22072400</v>
      </c>
      <c r="CK547">
        <v>19739800</v>
      </c>
      <c r="CL547">
        <v>25170600</v>
      </c>
      <c r="CM547">
        <v>14960100</v>
      </c>
      <c r="CN547">
        <v>17303200</v>
      </c>
      <c r="CO547">
        <v>18766300</v>
      </c>
      <c r="CP547">
        <v>25244700</v>
      </c>
      <c r="CQ547">
        <v>31498000</v>
      </c>
      <c r="CR547">
        <v>18904400</v>
      </c>
      <c r="CS547">
        <v>18981100</v>
      </c>
      <c r="CT547">
        <v>23684100</v>
      </c>
      <c r="CU547">
        <v>17359300</v>
      </c>
      <c r="CV547">
        <v>30446900</v>
      </c>
      <c r="CW547">
        <v>23333400</v>
      </c>
      <c r="CX547">
        <v>23447200</v>
      </c>
      <c r="CY547">
        <v>17802700</v>
      </c>
      <c r="CZ547">
        <v>17559700</v>
      </c>
      <c r="DA547">
        <v>27107400</v>
      </c>
      <c r="DB547">
        <v>34288700</v>
      </c>
      <c r="DC547">
        <v>18591000</v>
      </c>
      <c r="DD547">
        <v>33007400</v>
      </c>
      <c r="DE547">
        <v>56719000</v>
      </c>
      <c r="DF547">
        <v>73561900</v>
      </c>
      <c r="DG547">
        <v>63715800</v>
      </c>
      <c r="DH547">
        <v>51992700</v>
      </c>
      <c r="DI547">
        <v>90684600</v>
      </c>
      <c r="DJ547">
        <v>115250600</v>
      </c>
      <c r="DK547">
        <v>89382600</v>
      </c>
      <c r="DL547">
        <v>109891900</v>
      </c>
      <c r="DM547">
        <v>62046300</v>
      </c>
      <c r="DN547">
        <v>57171200</v>
      </c>
      <c r="DO547">
        <v>78778500</v>
      </c>
      <c r="DP547">
        <v>61509800</v>
      </c>
      <c r="DQ547">
        <v>54244100</v>
      </c>
      <c r="DR547">
        <v>38488300</v>
      </c>
      <c r="DS547">
        <v>32204900</v>
      </c>
      <c r="DT547">
        <v>33439100</v>
      </c>
      <c r="DU547">
        <v>32607000</v>
      </c>
      <c r="DV547">
        <v>67170300</v>
      </c>
      <c r="DW547">
        <v>42969400</v>
      </c>
      <c r="DX547">
        <v>55578200</v>
      </c>
      <c r="DY547">
        <v>42748900</v>
      </c>
      <c r="DZ547">
        <v>36111800</v>
      </c>
      <c r="EA547">
        <v>37750600</v>
      </c>
      <c r="EB547">
        <v>41113636</v>
      </c>
      <c r="EC547">
        <v>32904944</v>
      </c>
      <c r="ED547">
        <v>34994209</v>
      </c>
      <c r="EE547">
        <v>27315921</v>
      </c>
      <c r="EF547">
        <v>28086349</v>
      </c>
      <c r="EG547">
        <v>28969044</v>
      </c>
      <c r="EH547">
        <v>38323072</v>
      </c>
      <c r="EI547">
        <v>23252069</v>
      </c>
      <c r="EJ547">
        <v>24305296</v>
      </c>
      <c r="EK547">
        <v>28409049</v>
      </c>
      <c r="EL547">
        <v>27978075</v>
      </c>
      <c r="EM547">
        <v>62474369</v>
      </c>
      <c r="EN547">
        <v>48290318</v>
      </c>
      <c r="EO547">
        <v>45446317</v>
      </c>
      <c r="EP547">
        <v>38115028</v>
      </c>
      <c r="EQ547">
        <v>35801480</v>
      </c>
      <c r="ER547">
        <v>31274374</v>
      </c>
      <c r="ES547">
        <v>37073924</v>
      </c>
      <c r="ET547">
        <v>32114883</v>
      </c>
      <c r="EU547">
        <v>22028153</v>
      </c>
      <c r="EV547">
        <v>36157922</v>
      </c>
      <c r="EW547">
        <v>25050771</v>
      </c>
      <c r="EX547">
        <v>21007115</v>
      </c>
      <c r="EY547">
        <v>27573790</v>
      </c>
      <c r="EZ547">
        <v>30099395</v>
      </c>
      <c r="FA547">
        <v>32459142</v>
      </c>
      <c r="FB547">
        <v>21133025</v>
      </c>
      <c r="FC547">
        <v>16825992</v>
      </c>
      <c r="FD547">
        <v>18997786</v>
      </c>
      <c r="FE547">
        <v>19628809</v>
      </c>
      <c r="FF547">
        <v>22694431</v>
      </c>
      <c r="FG547">
        <v>24141802</v>
      </c>
      <c r="FH547">
        <v>20079580</v>
      </c>
      <c r="FI547">
        <v>29042677</v>
      </c>
      <c r="FJ547">
        <v>21069511</v>
      </c>
      <c r="FK547">
        <v>19149518</v>
      </c>
      <c r="FL547">
        <v>17330751</v>
      </c>
      <c r="FM547">
        <v>20587604</v>
      </c>
      <c r="FN547">
        <v>16263640</v>
      </c>
      <c r="FO547">
        <v>16673848</v>
      </c>
      <c r="FP547">
        <v>17518027</v>
      </c>
      <c r="FQ547">
        <v>14294617</v>
      </c>
      <c r="FR547">
        <v>16654004</v>
      </c>
      <c r="FS547">
        <v>18218372</v>
      </c>
      <c r="FT547">
        <v>16196519</v>
      </c>
      <c r="FU547">
        <v>12359294</v>
      </c>
      <c r="FV547">
        <v>18128254</v>
      </c>
      <c r="FW547">
        <v>19118207</v>
      </c>
      <c r="FX547">
        <v>14346771</v>
      </c>
      <c r="FY547">
        <v>24565759</v>
      </c>
      <c r="FZ547">
        <v>13714627</v>
      </c>
      <c r="GA547">
        <v>19274790</v>
      </c>
      <c r="GB547">
        <v>15193099</v>
      </c>
      <c r="GC547">
        <v>17220417</v>
      </c>
      <c r="GD547">
        <v>19294744</v>
      </c>
      <c r="GE547">
        <v>14567282</v>
      </c>
      <c r="GF547">
        <v>12149380</v>
      </c>
      <c r="GG547">
        <v>17785323</v>
      </c>
      <c r="GH547">
        <v>21787278</v>
      </c>
      <c r="GI547">
        <v>20155269</v>
      </c>
      <c r="GJ547">
        <v>19023513</v>
      </c>
      <c r="GK547">
        <v>18214128</v>
      </c>
      <c r="GL547">
        <v>13862223</v>
      </c>
      <c r="GM547">
        <v>16339456</v>
      </c>
      <c r="GN547">
        <v>19180817</v>
      </c>
      <c r="GO547">
        <v>20335131</v>
      </c>
      <c r="GP547">
        <v>19916621</v>
      </c>
      <c r="GQ547">
        <v>16476744</v>
      </c>
      <c r="GR547">
        <v>13914864</v>
      </c>
      <c r="GS547">
        <v>17621282</v>
      </c>
      <c r="GT547">
        <v>17481142</v>
      </c>
      <c r="GU547">
        <v>19378204</v>
      </c>
      <c r="GV547">
        <v>18665279</v>
      </c>
      <c r="GW547">
        <v>14445087</v>
      </c>
      <c r="GX547">
        <v>16520051</v>
      </c>
      <c r="GY547">
        <v>14085458</v>
      </c>
      <c r="GZ547">
        <v>14771330</v>
      </c>
      <c r="HA547">
        <v>14905482</v>
      </c>
      <c r="HB547">
        <v>18098269</v>
      </c>
      <c r="HC547">
        <v>15474852</v>
      </c>
      <c r="HD547">
        <v>12717148</v>
      </c>
      <c r="HE547">
        <v>16462607</v>
      </c>
      <c r="HF547">
        <v>13198801</v>
      </c>
      <c r="HG547">
        <v>16170558</v>
      </c>
      <c r="HH547">
        <v>15366600</v>
      </c>
      <c r="HI547">
        <v>13283239</v>
      </c>
      <c r="HJ547">
        <v>10701417</v>
      </c>
      <c r="HK547">
        <v>14021828</v>
      </c>
      <c r="HL547">
        <v>12231619</v>
      </c>
      <c r="HM547">
        <v>13117223</v>
      </c>
      <c r="HN547">
        <v>12660557</v>
      </c>
      <c r="HO547">
        <v>9710847</v>
      </c>
      <c r="HP547">
        <v>11068719</v>
      </c>
      <c r="HQ547">
        <v>12971982</v>
      </c>
      <c r="HR547">
        <v>9730971</v>
      </c>
      <c r="HS547">
        <v>11215155</v>
      </c>
      <c r="HT547">
        <v>14313385</v>
      </c>
      <c r="HU547">
        <v>16134126</v>
      </c>
      <c r="HV547">
        <v>17033891</v>
      </c>
      <c r="HW547">
        <v>19475882</v>
      </c>
      <c r="HX547">
        <v>13274743</v>
      </c>
      <c r="HY547">
        <v>11764554</v>
      </c>
      <c r="HZ547">
        <v>12848437</v>
      </c>
      <c r="IA547">
        <v>9941937</v>
      </c>
      <c r="IB547">
        <v>16117869</v>
      </c>
      <c r="IC547">
        <v>13642880</v>
      </c>
      <c r="ID547">
        <v>11106237</v>
      </c>
      <c r="IE547">
        <v>11533808</v>
      </c>
      <c r="IF547">
        <v>10304257</v>
      </c>
      <c r="IG547">
        <v>11738436</v>
      </c>
      <c r="IH547">
        <v>13523166</v>
      </c>
      <c r="II547">
        <v>10997877</v>
      </c>
      <c r="IJ547">
        <v>13662039</v>
      </c>
      <c r="IK547">
        <v>16086080</v>
      </c>
      <c r="IL547">
        <v>27516401</v>
      </c>
      <c r="IM547">
        <v>18767904</v>
      </c>
      <c r="IN547">
        <v>18006927</v>
      </c>
      <c r="IO547">
        <v>22110767</v>
      </c>
      <c r="IP547">
        <v>11913958</v>
      </c>
      <c r="IQ547">
        <v>11134148</v>
      </c>
      <c r="IR547">
        <v>16131431</v>
      </c>
      <c r="IS547">
        <v>14569582</v>
      </c>
      <c r="IT547">
        <v>15524642</v>
      </c>
      <c r="IU547">
        <v>16399758</v>
      </c>
      <c r="IV547">
        <v>11510179</v>
      </c>
      <c r="IW547">
        <v>11248047</v>
      </c>
      <c r="IX547">
        <v>25809209</v>
      </c>
      <c r="IY547">
        <v>15795515</v>
      </c>
      <c r="IZ547">
        <v>17899909</v>
      </c>
      <c r="JA547">
        <v>15011408</v>
      </c>
      <c r="JB547">
        <v>11092822</v>
      </c>
      <c r="JC547">
        <v>13164876</v>
      </c>
      <c r="JD547">
        <v>19840917</v>
      </c>
      <c r="JE547">
        <v>12767966</v>
      </c>
      <c r="JF547">
        <v>13331752</v>
      </c>
      <c r="JG547">
        <v>15016517</v>
      </c>
      <c r="JH547">
        <v>13565685</v>
      </c>
      <c r="JI547">
        <v>12747336</v>
      </c>
      <c r="JJ547">
        <v>18728498</v>
      </c>
      <c r="JK547">
        <v>10982364</v>
      </c>
      <c r="JL547">
        <v>13134703</v>
      </c>
      <c r="JM547">
        <v>12659350</v>
      </c>
      <c r="JN547">
        <v>12962664</v>
      </c>
      <c r="JO547">
        <v>11557483</v>
      </c>
      <c r="JP547">
        <v>12844644</v>
      </c>
      <c r="JQ547">
        <v>13110519</v>
      </c>
    </row>
    <row r="548" spans="1:277" x14ac:dyDescent="0.25">
      <c r="A548" s="1" t="s">
        <v>275</v>
      </c>
      <c r="B548" t="s">
        <v>1157</v>
      </c>
      <c r="C548" t="s">
        <v>1191</v>
      </c>
      <c r="D548" s="2">
        <f>_xll.BDH(A548, "volume", B548, C548, "Direction", "H", "Period", "M","cols=24;rows=2")</f>
        <v>36556</v>
      </c>
      <c r="E548" s="2">
        <v>36585</v>
      </c>
      <c r="F548" s="2">
        <v>36616</v>
      </c>
      <c r="G548" s="2">
        <v>36644</v>
      </c>
      <c r="H548" s="2">
        <v>36677</v>
      </c>
      <c r="I548" s="2">
        <v>36707</v>
      </c>
      <c r="J548" s="2">
        <v>36738</v>
      </c>
      <c r="K548" s="2">
        <v>36769</v>
      </c>
      <c r="L548" s="2">
        <v>36798</v>
      </c>
      <c r="M548" s="2">
        <v>36830</v>
      </c>
      <c r="N548" s="2">
        <v>36860</v>
      </c>
      <c r="O548" s="2">
        <v>36889</v>
      </c>
      <c r="P548" s="2">
        <v>36922</v>
      </c>
      <c r="Q548" s="2">
        <v>36950</v>
      </c>
      <c r="R548" s="2">
        <v>36980</v>
      </c>
      <c r="S548" s="2">
        <v>37011</v>
      </c>
      <c r="T548" s="2">
        <v>37042</v>
      </c>
      <c r="U548" s="2">
        <v>37071</v>
      </c>
      <c r="V548" s="2">
        <v>37103</v>
      </c>
      <c r="W548" s="2">
        <v>37134</v>
      </c>
      <c r="X548" s="2">
        <v>37162</v>
      </c>
      <c r="Y548" s="2">
        <v>37195</v>
      </c>
      <c r="Z548" s="2">
        <v>37225</v>
      </c>
      <c r="AA548" s="2">
        <v>37256</v>
      </c>
    </row>
    <row r="549" spans="1:277" x14ac:dyDescent="0.25">
      <c r="A549" s="4"/>
      <c r="D549" s="3">
        <v>27409000</v>
      </c>
      <c r="E549">
        <v>32703100</v>
      </c>
      <c r="F549">
        <v>27673700</v>
      </c>
      <c r="G549">
        <v>22006100</v>
      </c>
      <c r="H549">
        <v>28400100</v>
      </c>
      <c r="I549">
        <v>19973100</v>
      </c>
      <c r="J549">
        <v>13208700</v>
      </c>
      <c r="K549">
        <v>16591900</v>
      </c>
      <c r="L549">
        <v>17948600</v>
      </c>
      <c r="M549">
        <v>19014800</v>
      </c>
      <c r="N549">
        <v>27388300</v>
      </c>
      <c r="O549">
        <v>22865800</v>
      </c>
      <c r="P549">
        <v>20255100</v>
      </c>
      <c r="Q549">
        <v>19666000</v>
      </c>
      <c r="R549">
        <v>26593100</v>
      </c>
      <c r="S549">
        <v>22459200</v>
      </c>
      <c r="T549">
        <v>35302900</v>
      </c>
      <c r="U549">
        <v>52931100</v>
      </c>
      <c r="V549">
        <v>30121100</v>
      </c>
      <c r="W549">
        <v>22400100</v>
      </c>
      <c r="X549">
        <v>18280600</v>
      </c>
      <c r="Y549">
        <v>18073100</v>
      </c>
      <c r="Z549">
        <v>16830000</v>
      </c>
      <c r="AA549">
        <v>13167200</v>
      </c>
    </row>
    <row r="550" spans="1:277" x14ac:dyDescent="0.25">
      <c r="A550" s="1" t="s">
        <v>276</v>
      </c>
      <c r="B550" t="s">
        <v>1157</v>
      </c>
      <c r="C550" t="s">
        <v>1184</v>
      </c>
      <c r="D550" s="2">
        <f>_xll.BDH(A550, "volume", B550, C550, "Direction", "H", "Period", "M","cols=162;rows=2")</f>
        <v>36556</v>
      </c>
      <c r="E550" s="2">
        <v>36585</v>
      </c>
      <c r="F550" s="2">
        <v>36616</v>
      </c>
      <c r="G550" s="2">
        <v>36644</v>
      </c>
      <c r="H550" s="2">
        <v>36677</v>
      </c>
      <c r="I550" s="2">
        <v>36707</v>
      </c>
      <c r="J550" s="2">
        <v>36738</v>
      </c>
      <c r="K550" s="2">
        <v>36769</v>
      </c>
      <c r="L550" s="2">
        <v>36798</v>
      </c>
      <c r="M550" s="2">
        <v>36830</v>
      </c>
      <c r="N550" s="2">
        <v>36860</v>
      </c>
      <c r="O550" s="2">
        <v>36889</v>
      </c>
      <c r="P550" s="2">
        <v>36922</v>
      </c>
      <c r="Q550" s="2">
        <v>36950</v>
      </c>
      <c r="R550" s="2">
        <v>36980</v>
      </c>
      <c r="S550" s="2">
        <v>37011</v>
      </c>
      <c r="T550" s="2">
        <v>37042</v>
      </c>
      <c r="U550" s="2">
        <v>37071</v>
      </c>
      <c r="V550" s="2">
        <v>37103</v>
      </c>
      <c r="W550" s="2">
        <v>37134</v>
      </c>
      <c r="X550" s="2">
        <v>37162</v>
      </c>
      <c r="Y550" s="2">
        <v>37195</v>
      </c>
      <c r="Z550" s="2">
        <v>37225</v>
      </c>
      <c r="AA550" s="2">
        <v>37256</v>
      </c>
      <c r="AB550" s="2">
        <v>37287</v>
      </c>
      <c r="AC550" s="2">
        <v>37315</v>
      </c>
      <c r="AD550" s="2">
        <v>37344</v>
      </c>
      <c r="AE550" s="2">
        <v>37376</v>
      </c>
      <c r="AF550" s="2">
        <v>37407</v>
      </c>
      <c r="AG550" s="2">
        <v>37435</v>
      </c>
      <c r="AH550" s="2">
        <v>37468</v>
      </c>
      <c r="AI550" s="2">
        <v>37498</v>
      </c>
      <c r="AJ550" s="2">
        <v>37529</v>
      </c>
      <c r="AK550" s="2">
        <v>37560</v>
      </c>
      <c r="AL550" s="2">
        <v>37589</v>
      </c>
      <c r="AM550" s="2">
        <v>37621</v>
      </c>
      <c r="AN550" s="2">
        <v>37652</v>
      </c>
      <c r="AO550" s="2">
        <v>37680</v>
      </c>
      <c r="AP550" s="2">
        <v>37711</v>
      </c>
      <c r="AQ550" s="2">
        <v>37741</v>
      </c>
      <c r="AR550" s="2">
        <v>37771</v>
      </c>
      <c r="AS550" s="2">
        <v>37802</v>
      </c>
      <c r="AT550" s="2">
        <v>37833</v>
      </c>
      <c r="AU550" s="2">
        <v>37862</v>
      </c>
      <c r="AV550" s="2">
        <v>37894</v>
      </c>
      <c r="AW550" s="2">
        <v>37925</v>
      </c>
      <c r="AX550" s="2">
        <v>37953</v>
      </c>
      <c r="AY550" s="2">
        <v>37986</v>
      </c>
      <c r="AZ550" s="2">
        <v>38016</v>
      </c>
      <c r="BA550" s="2">
        <v>38044</v>
      </c>
      <c r="BB550" s="2">
        <v>38077</v>
      </c>
      <c r="BC550" s="2">
        <v>38107</v>
      </c>
      <c r="BD550" s="2">
        <v>38138</v>
      </c>
      <c r="BE550" s="2">
        <v>38168</v>
      </c>
      <c r="BF550" s="2">
        <v>38198</v>
      </c>
      <c r="BG550" s="2">
        <v>38230</v>
      </c>
      <c r="BH550" s="2">
        <v>38260</v>
      </c>
      <c r="BI550" s="2">
        <v>38289</v>
      </c>
      <c r="BJ550" s="2">
        <v>38321</v>
      </c>
      <c r="BK550" s="2">
        <v>38352</v>
      </c>
      <c r="BL550" s="2">
        <v>38383</v>
      </c>
      <c r="BM550" s="2">
        <v>38411</v>
      </c>
      <c r="BN550" s="2">
        <v>38442</v>
      </c>
      <c r="BO550" s="2">
        <v>38471</v>
      </c>
      <c r="BP550" s="2">
        <v>38503</v>
      </c>
      <c r="BQ550" s="2">
        <v>38533</v>
      </c>
      <c r="BR550" s="2">
        <v>38562</v>
      </c>
      <c r="BS550" s="2">
        <v>38595</v>
      </c>
      <c r="BT550" s="2">
        <v>38625</v>
      </c>
      <c r="BU550" s="2">
        <v>38656</v>
      </c>
      <c r="BV550" s="2">
        <v>38686</v>
      </c>
      <c r="BW550" s="2">
        <v>38716</v>
      </c>
      <c r="BX550" s="2">
        <v>38748</v>
      </c>
      <c r="BY550" s="2">
        <v>38776</v>
      </c>
      <c r="BZ550" s="2">
        <v>38807</v>
      </c>
      <c r="CA550" s="2">
        <v>38835</v>
      </c>
      <c r="CB550" s="2">
        <v>38868</v>
      </c>
      <c r="CC550" s="2">
        <v>38898</v>
      </c>
      <c r="CD550" s="2">
        <v>38929</v>
      </c>
      <c r="CE550" s="2">
        <v>38960</v>
      </c>
      <c r="CF550" s="2">
        <v>38989</v>
      </c>
      <c r="CG550" s="2">
        <v>39021</v>
      </c>
      <c r="CH550" s="2">
        <v>39051</v>
      </c>
      <c r="CI550" s="2">
        <v>39080</v>
      </c>
      <c r="CJ550" s="2">
        <v>39113</v>
      </c>
      <c r="CK550" s="2">
        <v>39141</v>
      </c>
      <c r="CL550" s="2">
        <v>39171</v>
      </c>
      <c r="CM550" s="2">
        <v>39202</v>
      </c>
      <c r="CN550" s="2">
        <v>39233</v>
      </c>
      <c r="CO550" s="2">
        <v>39262</v>
      </c>
      <c r="CP550" s="2">
        <v>39294</v>
      </c>
      <c r="CQ550" s="2">
        <v>39325</v>
      </c>
      <c r="CR550" s="2">
        <v>39353</v>
      </c>
      <c r="CS550" s="2">
        <v>39386</v>
      </c>
      <c r="CT550" s="2">
        <v>39416</v>
      </c>
      <c r="CU550" s="2">
        <v>39447</v>
      </c>
      <c r="CV550" s="2">
        <v>39478</v>
      </c>
      <c r="CW550" s="2">
        <v>39507</v>
      </c>
      <c r="CX550" s="2">
        <v>39538</v>
      </c>
      <c r="CY550" s="2">
        <v>39568</v>
      </c>
      <c r="CZ550" s="2">
        <v>39598</v>
      </c>
      <c r="DA550" s="2">
        <v>39629</v>
      </c>
      <c r="DB550" s="2">
        <v>39660</v>
      </c>
      <c r="DC550" s="2">
        <v>39689</v>
      </c>
      <c r="DD550" s="2">
        <v>39721</v>
      </c>
      <c r="DE550" s="2">
        <v>39752</v>
      </c>
      <c r="DF550" s="2">
        <v>39780</v>
      </c>
      <c r="DG550" s="2">
        <v>39813</v>
      </c>
      <c r="DH550" s="2">
        <v>39843</v>
      </c>
      <c r="DI550" s="2">
        <v>39871</v>
      </c>
      <c r="DJ550" s="2">
        <v>39903</v>
      </c>
      <c r="DK550" s="2">
        <v>39933</v>
      </c>
      <c r="DL550" s="2">
        <v>39962</v>
      </c>
      <c r="DM550" s="2">
        <v>39994</v>
      </c>
      <c r="DN550" s="2">
        <v>40025</v>
      </c>
      <c r="DO550" s="2">
        <v>40056</v>
      </c>
      <c r="DP550" s="2">
        <v>40086</v>
      </c>
      <c r="DQ550" s="2">
        <v>40116</v>
      </c>
      <c r="DR550" s="2">
        <v>40147</v>
      </c>
      <c r="DS550" s="2">
        <v>40178</v>
      </c>
      <c r="DT550" s="2">
        <v>40207</v>
      </c>
      <c r="DU550" s="2">
        <v>40235</v>
      </c>
      <c r="DV550" s="2">
        <v>40268</v>
      </c>
      <c r="DW550" s="2">
        <v>40298</v>
      </c>
      <c r="DX550" s="2">
        <v>40329</v>
      </c>
      <c r="DY550" s="2">
        <v>40359</v>
      </c>
      <c r="DZ550" s="2">
        <v>40389</v>
      </c>
      <c r="EA550" s="2">
        <v>40421</v>
      </c>
      <c r="EB550" s="2">
        <v>40451</v>
      </c>
      <c r="EC550" s="2">
        <v>40480</v>
      </c>
      <c r="ED550" s="2">
        <v>40512</v>
      </c>
      <c r="EE550" s="2">
        <v>40543</v>
      </c>
      <c r="EF550" s="2">
        <v>40574</v>
      </c>
      <c r="EG550" s="2">
        <v>40602</v>
      </c>
      <c r="EH550" s="2">
        <v>40633</v>
      </c>
      <c r="EI550" s="2">
        <v>40662</v>
      </c>
      <c r="EJ550" s="2">
        <v>40694</v>
      </c>
      <c r="EK550" s="2">
        <v>40724</v>
      </c>
      <c r="EL550" s="2">
        <v>40753</v>
      </c>
      <c r="EM550" s="2">
        <v>40786</v>
      </c>
      <c r="EN550" s="2">
        <v>40816</v>
      </c>
      <c r="EO550" s="2">
        <v>40847</v>
      </c>
      <c r="EP550" s="2">
        <v>40877</v>
      </c>
      <c r="EQ550" s="2">
        <v>40907</v>
      </c>
      <c r="ER550" s="2">
        <v>40939</v>
      </c>
      <c r="ES550" s="2">
        <v>40968</v>
      </c>
      <c r="ET550" s="2">
        <v>40998</v>
      </c>
      <c r="EU550" s="2">
        <v>41029</v>
      </c>
      <c r="EV550" s="2">
        <v>41060</v>
      </c>
      <c r="EW550" s="2">
        <v>41089</v>
      </c>
      <c r="EX550" s="2">
        <v>41121</v>
      </c>
      <c r="EY550" s="2">
        <v>41152</v>
      </c>
      <c r="EZ550" s="2">
        <v>41180</v>
      </c>
      <c r="FA550" s="2">
        <v>41213</v>
      </c>
      <c r="FB550" s="2">
        <v>41243</v>
      </c>
      <c r="FC550" s="2">
        <v>41274</v>
      </c>
      <c r="FD550" s="2">
        <v>41305</v>
      </c>
      <c r="FE550" s="2">
        <v>41333</v>
      </c>
      <c r="FF550" s="2">
        <v>41362</v>
      </c>
      <c r="FG550" s="2">
        <v>41394</v>
      </c>
      <c r="FH550" s="2">
        <v>41425</v>
      </c>
      <c r="FI550" s="2">
        <v>41453</v>
      </c>
    </row>
    <row r="551" spans="1:277" x14ac:dyDescent="0.25">
      <c r="A551" s="4"/>
      <c r="D551" s="3">
        <v>24289300</v>
      </c>
      <c r="E551">
        <v>25157500</v>
      </c>
      <c r="F551">
        <v>38511600</v>
      </c>
      <c r="G551">
        <v>24343500</v>
      </c>
      <c r="H551">
        <v>20313900</v>
      </c>
      <c r="I551">
        <v>22933800</v>
      </c>
      <c r="J551">
        <v>16449900</v>
      </c>
      <c r="K551">
        <v>12078700</v>
      </c>
      <c r="L551">
        <v>18100500</v>
      </c>
      <c r="M551">
        <v>17839600</v>
      </c>
      <c r="N551">
        <v>16963500</v>
      </c>
      <c r="O551">
        <v>19746500</v>
      </c>
      <c r="P551">
        <v>19153800</v>
      </c>
      <c r="Q551">
        <v>15944400</v>
      </c>
      <c r="R551">
        <v>26936500</v>
      </c>
      <c r="S551">
        <v>17139200</v>
      </c>
      <c r="T551">
        <v>16916700</v>
      </c>
      <c r="U551">
        <v>20865400</v>
      </c>
      <c r="V551">
        <v>15357900</v>
      </c>
      <c r="W551">
        <v>21809200</v>
      </c>
      <c r="X551">
        <v>26157600</v>
      </c>
      <c r="Y551">
        <v>28181300</v>
      </c>
      <c r="Z551">
        <v>34167900</v>
      </c>
      <c r="AA551">
        <v>25720800</v>
      </c>
      <c r="AB551">
        <v>20678000</v>
      </c>
      <c r="AC551">
        <v>18923600</v>
      </c>
      <c r="AD551">
        <v>18884100</v>
      </c>
      <c r="AE551">
        <v>15838700</v>
      </c>
      <c r="AF551">
        <v>19322500</v>
      </c>
      <c r="AG551">
        <v>34039800</v>
      </c>
      <c r="AH551">
        <v>28540400</v>
      </c>
      <c r="AI551">
        <v>17295800</v>
      </c>
      <c r="AJ551">
        <v>22515900</v>
      </c>
      <c r="AK551">
        <v>41926900</v>
      </c>
      <c r="AL551">
        <v>22264800</v>
      </c>
      <c r="AM551">
        <v>23549000</v>
      </c>
      <c r="AN551">
        <v>22926700</v>
      </c>
      <c r="AO551">
        <v>16192500</v>
      </c>
      <c r="AP551">
        <v>28215400</v>
      </c>
      <c r="AQ551">
        <v>22526600</v>
      </c>
      <c r="AR551">
        <v>20465100</v>
      </c>
      <c r="AS551">
        <v>26846100</v>
      </c>
      <c r="AT551">
        <v>21530500</v>
      </c>
      <c r="AU551">
        <v>18342100</v>
      </c>
      <c r="AV551">
        <v>25474800</v>
      </c>
      <c r="AW551">
        <v>24286600</v>
      </c>
      <c r="AX551">
        <v>17103500</v>
      </c>
      <c r="AY551">
        <v>23383100</v>
      </c>
      <c r="AZ551">
        <v>20839200</v>
      </c>
      <c r="BA551">
        <v>17435900</v>
      </c>
      <c r="BB551">
        <v>26016500</v>
      </c>
      <c r="BC551">
        <v>22653500</v>
      </c>
      <c r="BD551">
        <v>19899800</v>
      </c>
      <c r="BE551">
        <v>22851100</v>
      </c>
      <c r="BF551">
        <v>16480700</v>
      </c>
      <c r="BG551">
        <v>19355400</v>
      </c>
      <c r="BH551">
        <v>21849600</v>
      </c>
      <c r="BI551">
        <v>17948200</v>
      </c>
      <c r="BJ551">
        <v>19841600</v>
      </c>
      <c r="BK551">
        <v>17171800</v>
      </c>
      <c r="BL551">
        <v>19688300</v>
      </c>
      <c r="BM551">
        <v>20467300</v>
      </c>
      <c r="BN551">
        <v>25110500</v>
      </c>
      <c r="BO551">
        <v>23823400</v>
      </c>
      <c r="BP551">
        <v>17448600</v>
      </c>
      <c r="BQ551">
        <v>20607800</v>
      </c>
      <c r="BR551">
        <v>19376800</v>
      </c>
      <c r="BS551">
        <v>16284800</v>
      </c>
      <c r="BT551">
        <v>23214800</v>
      </c>
      <c r="BU551">
        <v>25284100</v>
      </c>
      <c r="BV551">
        <v>25183800</v>
      </c>
      <c r="BW551">
        <v>23019400</v>
      </c>
      <c r="BX551">
        <v>28111500</v>
      </c>
      <c r="BY551">
        <v>43265400</v>
      </c>
      <c r="BZ551">
        <v>40173200</v>
      </c>
      <c r="CA551">
        <v>29167400</v>
      </c>
      <c r="CB551">
        <v>49949500</v>
      </c>
      <c r="CC551">
        <v>49029700</v>
      </c>
      <c r="CD551">
        <v>35808300</v>
      </c>
      <c r="CE551">
        <v>28692000</v>
      </c>
      <c r="CF551">
        <v>24232200</v>
      </c>
      <c r="CG551">
        <v>19226700</v>
      </c>
      <c r="CH551">
        <v>23242100</v>
      </c>
      <c r="CI551">
        <v>22437200</v>
      </c>
      <c r="CJ551">
        <v>21139100</v>
      </c>
      <c r="CK551">
        <v>14969300</v>
      </c>
      <c r="CL551">
        <v>23137100</v>
      </c>
      <c r="CM551">
        <v>20788800</v>
      </c>
      <c r="CN551">
        <v>26404900</v>
      </c>
      <c r="CO551">
        <v>20594500</v>
      </c>
      <c r="CP551">
        <v>21793900</v>
      </c>
      <c r="CQ551">
        <v>32757200</v>
      </c>
      <c r="CR551">
        <v>16337200</v>
      </c>
      <c r="CS551">
        <v>19196400</v>
      </c>
      <c r="CT551">
        <v>19988000</v>
      </c>
      <c r="CU551">
        <v>17149600</v>
      </c>
      <c r="CV551">
        <v>24816100</v>
      </c>
      <c r="CW551">
        <v>21783100</v>
      </c>
      <c r="CX551">
        <v>24441800</v>
      </c>
      <c r="CY551">
        <v>19816600</v>
      </c>
      <c r="CZ551">
        <v>17738400</v>
      </c>
      <c r="DA551">
        <v>24769800</v>
      </c>
      <c r="DB551">
        <v>21359900</v>
      </c>
      <c r="DC551">
        <v>15519200</v>
      </c>
      <c r="DD551">
        <v>22535000</v>
      </c>
      <c r="DE551">
        <v>32567000</v>
      </c>
      <c r="DF551">
        <v>19533800</v>
      </c>
      <c r="DG551">
        <v>21127600</v>
      </c>
      <c r="DH551">
        <v>18873000</v>
      </c>
      <c r="DI551">
        <v>21150700</v>
      </c>
      <c r="DJ551">
        <v>20522400</v>
      </c>
      <c r="DK551">
        <v>15938900</v>
      </c>
      <c r="DL551">
        <v>17424600</v>
      </c>
      <c r="DM551">
        <v>21874400</v>
      </c>
      <c r="DN551">
        <v>14632100</v>
      </c>
      <c r="DO551">
        <v>15515600</v>
      </c>
      <c r="DP551">
        <v>21948400</v>
      </c>
      <c r="DQ551">
        <v>17367800</v>
      </c>
      <c r="DR551">
        <v>16846000</v>
      </c>
      <c r="DS551">
        <v>13689100</v>
      </c>
      <c r="DT551">
        <v>15228600</v>
      </c>
      <c r="DU551">
        <v>14578500</v>
      </c>
      <c r="DV551">
        <v>19755700</v>
      </c>
      <c r="DW551">
        <v>18805600</v>
      </c>
      <c r="DX551">
        <v>22911200</v>
      </c>
      <c r="DY551">
        <v>23842700</v>
      </c>
      <c r="DZ551">
        <v>18734900</v>
      </c>
      <c r="EA551">
        <v>23059800</v>
      </c>
      <c r="EB551">
        <v>19155017</v>
      </c>
      <c r="EC551">
        <v>16638912</v>
      </c>
      <c r="ED551">
        <v>22180030</v>
      </c>
      <c r="EE551">
        <v>16055855</v>
      </c>
      <c r="EF551">
        <v>13659240</v>
      </c>
      <c r="EG551">
        <v>17150274</v>
      </c>
      <c r="EH551">
        <v>20340461</v>
      </c>
      <c r="EI551">
        <v>12206363</v>
      </c>
      <c r="EJ551">
        <v>16446673</v>
      </c>
      <c r="EK551">
        <v>21017875</v>
      </c>
      <c r="EL551">
        <v>13299682</v>
      </c>
      <c r="EM551">
        <v>26722553</v>
      </c>
      <c r="EN551">
        <v>24087992</v>
      </c>
      <c r="EO551">
        <v>15935890</v>
      </c>
      <c r="EP551">
        <v>14686252</v>
      </c>
      <c r="EQ551">
        <v>11955851</v>
      </c>
      <c r="ER551">
        <v>13659739</v>
      </c>
      <c r="ES551">
        <v>13290548</v>
      </c>
      <c r="ET551">
        <v>10913722</v>
      </c>
      <c r="EU551">
        <v>11284160</v>
      </c>
      <c r="EV551">
        <v>14738440</v>
      </c>
      <c r="EW551">
        <v>12263776</v>
      </c>
      <c r="EX551">
        <v>11527113</v>
      </c>
      <c r="EY551">
        <v>12646354</v>
      </c>
      <c r="EZ551">
        <v>11840993</v>
      </c>
      <c r="FA551">
        <v>9746388</v>
      </c>
      <c r="FB551">
        <v>11771853</v>
      </c>
      <c r="FC551">
        <v>10138327</v>
      </c>
      <c r="FD551">
        <v>8946301</v>
      </c>
      <c r="FE551">
        <v>27251740</v>
      </c>
      <c r="FF551">
        <v>15076225</v>
      </c>
      <c r="FG551">
        <v>15100421</v>
      </c>
      <c r="FH551">
        <v>15830218</v>
      </c>
      <c r="FI551">
        <v>12423728</v>
      </c>
    </row>
    <row r="552" spans="1:277" x14ac:dyDescent="0.25">
      <c r="A552" s="1" t="s">
        <v>277</v>
      </c>
      <c r="B552" t="s">
        <v>1157</v>
      </c>
      <c r="C552" t="s">
        <v>1202</v>
      </c>
      <c r="D552" s="2">
        <f>_xll.BDH(A552, "volume", B552, C552, "Direction", "H", "Period", "M","cols=264;rows=2")</f>
        <v>36556</v>
      </c>
      <c r="E552" s="2">
        <v>36585</v>
      </c>
      <c r="F552" s="2">
        <v>36616</v>
      </c>
      <c r="G552" s="2">
        <v>36644</v>
      </c>
      <c r="H552" s="2">
        <v>36677</v>
      </c>
      <c r="I552" s="2">
        <v>36707</v>
      </c>
      <c r="J552" s="2">
        <v>36738</v>
      </c>
      <c r="K552" s="2">
        <v>36769</v>
      </c>
      <c r="L552" s="2">
        <v>36798</v>
      </c>
      <c r="M552" s="2">
        <v>36830</v>
      </c>
      <c r="N552" s="2">
        <v>36860</v>
      </c>
      <c r="O552" s="2">
        <v>36889</v>
      </c>
      <c r="P552" s="2">
        <v>36922</v>
      </c>
      <c r="Q552" s="2">
        <v>36950</v>
      </c>
      <c r="R552" s="2">
        <v>36980</v>
      </c>
      <c r="S552" s="2">
        <v>37011</v>
      </c>
      <c r="T552" s="2">
        <v>37042</v>
      </c>
      <c r="U552" s="2">
        <v>37071</v>
      </c>
      <c r="V552" s="2">
        <v>37103</v>
      </c>
      <c r="W552" s="2">
        <v>37134</v>
      </c>
      <c r="X552" s="2">
        <v>37162</v>
      </c>
      <c r="Y552" s="2">
        <v>37195</v>
      </c>
      <c r="Z552" s="2">
        <v>37225</v>
      </c>
      <c r="AA552" s="2">
        <v>37256</v>
      </c>
      <c r="AB552" s="2">
        <v>37287</v>
      </c>
      <c r="AC552" s="2">
        <v>37315</v>
      </c>
      <c r="AD552" s="2">
        <v>37344</v>
      </c>
      <c r="AE552" s="2">
        <v>37376</v>
      </c>
      <c r="AF552" s="2">
        <v>37407</v>
      </c>
      <c r="AG552" s="2">
        <v>37435</v>
      </c>
      <c r="AH552" s="2">
        <v>37468</v>
      </c>
      <c r="AI552" s="2">
        <v>37498</v>
      </c>
      <c r="AJ552" s="2">
        <v>37529</v>
      </c>
      <c r="AK552" s="2">
        <v>37560</v>
      </c>
      <c r="AL552" s="2">
        <v>37589</v>
      </c>
      <c r="AM552" s="2">
        <v>37621</v>
      </c>
      <c r="AN552" s="2">
        <v>37652</v>
      </c>
      <c r="AO552" s="2">
        <v>37680</v>
      </c>
      <c r="AP552" s="2">
        <v>37711</v>
      </c>
      <c r="AQ552" s="2">
        <v>37741</v>
      </c>
      <c r="AR552" s="2">
        <v>37771</v>
      </c>
      <c r="AS552" s="2">
        <v>37802</v>
      </c>
      <c r="AT552" s="2">
        <v>37833</v>
      </c>
      <c r="AU552" s="2">
        <v>37862</v>
      </c>
      <c r="AV552" s="2">
        <v>37894</v>
      </c>
      <c r="AW552" s="2">
        <v>37925</v>
      </c>
      <c r="AX552" s="2">
        <v>37953</v>
      </c>
      <c r="AY552" s="2">
        <v>37986</v>
      </c>
      <c r="AZ552" s="2">
        <v>38016</v>
      </c>
      <c r="BA552" s="2">
        <v>38044</v>
      </c>
      <c r="BB552" s="2">
        <v>38077</v>
      </c>
      <c r="BC552" s="2">
        <v>38107</v>
      </c>
      <c r="BD552" s="2">
        <v>38138</v>
      </c>
      <c r="BE552" s="2">
        <v>38168</v>
      </c>
      <c r="BF552" s="2">
        <v>38198</v>
      </c>
      <c r="BG552" s="2">
        <v>38230</v>
      </c>
      <c r="BH552" s="2">
        <v>38260</v>
      </c>
      <c r="BI552" s="2">
        <v>38289</v>
      </c>
      <c r="BJ552" s="2">
        <v>38321</v>
      </c>
      <c r="BK552" s="2">
        <v>38352</v>
      </c>
      <c r="BL552" s="2">
        <v>38383</v>
      </c>
      <c r="BM552" s="2">
        <v>38411</v>
      </c>
      <c r="BN552" s="2">
        <v>38442</v>
      </c>
      <c r="BO552" s="2">
        <v>38471</v>
      </c>
      <c r="BP552" s="2">
        <v>38503</v>
      </c>
      <c r="BQ552" s="2">
        <v>38533</v>
      </c>
      <c r="BR552" s="2">
        <v>38562</v>
      </c>
      <c r="BS552" s="2">
        <v>38595</v>
      </c>
      <c r="BT552" s="2">
        <v>38625</v>
      </c>
      <c r="BU552" s="2">
        <v>38656</v>
      </c>
      <c r="BV552" s="2">
        <v>38686</v>
      </c>
      <c r="BW552" s="2">
        <v>38716</v>
      </c>
      <c r="BX552" s="2">
        <v>38748</v>
      </c>
      <c r="BY552" s="2">
        <v>38776</v>
      </c>
      <c r="BZ552" s="2">
        <v>38807</v>
      </c>
      <c r="CA552" s="2">
        <v>38835</v>
      </c>
      <c r="CB552" s="2">
        <v>38868</v>
      </c>
      <c r="CC552" s="2">
        <v>38898</v>
      </c>
      <c r="CD552" s="2">
        <v>38929</v>
      </c>
      <c r="CE552" s="2">
        <v>38960</v>
      </c>
      <c r="CF552" s="2">
        <v>38989</v>
      </c>
      <c r="CG552" s="2">
        <v>39021</v>
      </c>
      <c r="CH552" s="2">
        <v>39051</v>
      </c>
      <c r="CI552" s="2">
        <v>39080</v>
      </c>
      <c r="CJ552" s="2">
        <v>39113</v>
      </c>
      <c r="CK552" s="2">
        <v>39141</v>
      </c>
      <c r="CL552" s="2">
        <v>39171</v>
      </c>
      <c r="CM552" s="2">
        <v>39202</v>
      </c>
      <c r="CN552" s="2">
        <v>39233</v>
      </c>
      <c r="CO552" s="2">
        <v>39262</v>
      </c>
      <c r="CP552" s="2">
        <v>39294</v>
      </c>
      <c r="CQ552" s="2">
        <v>39325</v>
      </c>
      <c r="CR552" s="2">
        <v>39353</v>
      </c>
      <c r="CS552" s="2">
        <v>39386</v>
      </c>
      <c r="CT552" s="2">
        <v>39416</v>
      </c>
      <c r="CU552" s="2">
        <v>39447</v>
      </c>
      <c r="CV552" s="2">
        <v>39478</v>
      </c>
      <c r="CW552" s="2">
        <v>39507</v>
      </c>
      <c r="CX552" s="2">
        <v>39538</v>
      </c>
      <c r="CY552" s="2">
        <v>39568</v>
      </c>
      <c r="CZ552" s="2">
        <v>39598</v>
      </c>
      <c r="DA552" s="2">
        <v>39629</v>
      </c>
      <c r="DB552" s="2">
        <v>39660</v>
      </c>
      <c r="DC552" s="2">
        <v>39689</v>
      </c>
      <c r="DD552" s="2">
        <v>39721</v>
      </c>
      <c r="DE552" s="2">
        <v>39752</v>
      </c>
      <c r="DF552" s="2">
        <v>39780</v>
      </c>
      <c r="DG552" s="2">
        <v>39813</v>
      </c>
      <c r="DH552" s="2">
        <v>39843</v>
      </c>
      <c r="DI552" s="2">
        <v>39871</v>
      </c>
      <c r="DJ552" s="2">
        <v>39903</v>
      </c>
      <c r="DK552" s="2">
        <v>39933</v>
      </c>
      <c r="DL552" s="2">
        <v>39962</v>
      </c>
      <c r="DM552" s="2">
        <v>39994</v>
      </c>
      <c r="DN552" s="2">
        <v>40025</v>
      </c>
      <c r="DO552" s="2">
        <v>40056</v>
      </c>
      <c r="DP552" s="2">
        <v>40086</v>
      </c>
      <c r="DQ552" s="2">
        <v>40116</v>
      </c>
      <c r="DR552" s="2">
        <v>40147</v>
      </c>
      <c r="DS552" s="2">
        <v>40178</v>
      </c>
      <c r="DT552" s="2">
        <v>40207</v>
      </c>
      <c r="DU552" s="2">
        <v>40235</v>
      </c>
      <c r="DV552" s="2">
        <v>40268</v>
      </c>
      <c r="DW552" s="2">
        <v>40298</v>
      </c>
      <c r="DX552" s="2">
        <v>40329</v>
      </c>
      <c r="DY552" s="2">
        <v>40359</v>
      </c>
      <c r="DZ552" s="2">
        <v>40389</v>
      </c>
      <c r="EA552" s="2">
        <v>40421</v>
      </c>
      <c r="EB552" s="2">
        <v>40451</v>
      </c>
      <c r="EC552" s="2">
        <v>40480</v>
      </c>
      <c r="ED552" s="2">
        <v>40512</v>
      </c>
      <c r="EE552" s="2">
        <v>40543</v>
      </c>
      <c r="EF552" s="2">
        <v>40574</v>
      </c>
      <c r="EG552" s="2">
        <v>40602</v>
      </c>
      <c r="EH552" s="2">
        <v>40633</v>
      </c>
      <c r="EI552" s="2">
        <v>40662</v>
      </c>
      <c r="EJ552" s="2">
        <v>40694</v>
      </c>
      <c r="EK552" s="2">
        <v>40724</v>
      </c>
      <c r="EL552" s="2">
        <v>40753</v>
      </c>
      <c r="EM552" s="2">
        <v>40786</v>
      </c>
      <c r="EN552" s="2">
        <v>40816</v>
      </c>
      <c r="EO552" s="2">
        <v>40847</v>
      </c>
      <c r="EP552" s="2">
        <v>40877</v>
      </c>
      <c r="EQ552" s="2">
        <v>40907</v>
      </c>
      <c r="ER552" s="2">
        <v>40939</v>
      </c>
      <c r="ES552" s="2">
        <v>40968</v>
      </c>
      <c r="ET552" s="2">
        <v>40998</v>
      </c>
      <c r="EU552" s="2">
        <v>41029</v>
      </c>
      <c r="EV552" s="2">
        <v>41060</v>
      </c>
      <c r="EW552" s="2">
        <v>41089</v>
      </c>
      <c r="EX552" s="2">
        <v>41121</v>
      </c>
      <c r="EY552" s="2">
        <v>41152</v>
      </c>
      <c r="EZ552" s="2">
        <v>41180</v>
      </c>
      <c r="FA552" s="2">
        <v>41213</v>
      </c>
      <c r="FB552" s="2">
        <v>41243</v>
      </c>
      <c r="FC552" s="2">
        <v>41274</v>
      </c>
      <c r="FD552" s="2">
        <v>41305</v>
      </c>
      <c r="FE552" s="2">
        <v>41333</v>
      </c>
      <c r="FF552" s="2">
        <v>41362</v>
      </c>
      <c r="FG552" s="2">
        <v>41394</v>
      </c>
      <c r="FH552" s="2">
        <v>41425</v>
      </c>
      <c r="FI552" s="2">
        <v>41453</v>
      </c>
      <c r="FJ552" s="2">
        <v>41486</v>
      </c>
      <c r="FK552" s="2">
        <v>41516</v>
      </c>
      <c r="FL552" s="2">
        <v>41547</v>
      </c>
      <c r="FM552" s="2">
        <v>41578</v>
      </c>
      <c r="FN552" s="2">
        <v>41607</v>
      </c>
      <c r="FO552" s="2">
        <v>41639</v>
      </c>
      <c r="FP552" s="2">
        <v>41670</v>
      </c>
      <c r="FQ552" s="2">
        <v>41698</v>
      </c>
      <c r="FR552" s="2">
        <v>41729</v>
      </c>
      <c r="FS552" s="2">
        <v>41759</v>
      </c>
      <c r="FT552" s="2">
        <v>41789</v>
      </c>
      <c r="FU552" s="2">
        <v>41820</v>
      </c>
      <c r="FV552" s="2">
        <v>41851</v>
      </c>
      <c r="FW552" s="2">
        <v>41880</v>
      </c>
      <c r="FX552" s="2">
        <v>41912</v>
      </c>
      <c r="FY552" s="2">
        <v>41943</v>
      </c>
      <c r="FZ552" s="2">
        <v>41971</v>
      </c>
      <c r="GA552" s="2">
        <v>42004</v>
      </c>
      <c r="GB552" s="2">
        <v>42034</v>
      </c>
      <c r="GC552" s="2">
        <v>42062</v>
      </c>
      <c r="GD552" s="2">
        <v>42094</v>
      </c>
      <c r="GE552" s="2">
        <v>42124</v>
      </c>
      <c r="GF552" s="2">
        <v>42153</v>
      </c>
      <c r="GG552" s="2">
        <v>42185</v>
      </c>
      <c r="GH552" s="2">
        <v>42216</v>
      </c>
      <c r="GI552" s="2">
        <v>42247</v>
      </c>
      <c r="GJ552" s="2">
        <v>42277</v>
      </c>
      <c r="GK552" s="2">
        <v>42307</v>
      </c>
      <c r="GL552" s="2">
        <v>42338</v>
      </c>
      <c r="GM552" s="2">
        <v>42369</v>
      </c>
      <c r="GN552" s="2">
        <v>42398</v>
      </c>
      <c r="GO552" s="2">
        <v>42429</v>
      </c>
      <c r="GP552" s="2">
        <v>42460</v>
      </c>
      <c r="GQ552" s="2">
        <v>42489</v>
      </c>
      <c r="GR552" s="2">
        <v>42521</v>
      </c>
      <c r="GS552" s="2">
        <v>42551</v>
      </c>
      <c r="GT552" s="2">
        <v>42580</v>
      </c>
      <c r="GU552" s="2">
        <v>42613</v>
      </c>
      <c r="GV552" s="2">
        <v>42643</v>
      </c>
      <c r="GW552" s="2">
        <v>42674</v>
      </c>
      <c r="GX552" s="2">
        <v>42704</v>
      </c>
      <c r="GY552" s="2">
        <v>42734</v>
      </c>
      <c r="GZ552" s="2">
        <v>42766</v>
      </c>
      <c r="HA552" s="2">
        <v>42794</v>
      </c>
      <c r="HB552" s="2">
        <v>42825</v>
      </c>
      <c r="HC552" s="2">
        <v>42853</v>
      </c>
      <c r="HD552" s="2">
        <v>42886</v>
      </c>
      <c r="HE552" s="2">
        <v>42916</v>
      </c>
      <c r="HF552" s="2">
        <v>42947</v>
      </c>
      <c r="HG552" s="2">
        <v>42978</v>
      </c>
      <c r="HH552" s="2">
        <v>43007</v>
      </c>
      <c r="HI552" s="2">
        <v>43039</v>
      </c>
      <c r="HJ552" s="2">
        <v>43069</v>
      </c>
      <c r="HK552" s="2">
        <v>43098</v>
      </c>
      <c r="HL552" s="2">
        <v>43131</v>
      </c>
      <c r="HM552" s="2">
        <v>43159</v>
      </c>
      <c r="HN552" s="2">
        <v>43189</v>
      </c>
      <c r="HO552" s="2">
        <v>43220</v>
      </c>
      <c r="HP552" s="2">
        <v>43251</v>
      </c>
      <c r="HQ552" s="2">
        <v>43280</v>
      </c>
      <c r="HR552" s="2">
        <v>43312</v>
      </c>
      <c r="HS552" s="2">
        <v>43343</v>
      </c>
      <c r="HT552" s="2">
        <v>43371</v>
      </c>
      <c r="HU552" s="2">
        <v>43404</v>
      </c>
      <c r="HV552" s="2">
        <v>43434</v>
      </c>
      <c r="HW552" s="2">
        <v>43465</v>
      </c>
      <c r="HX552" s="2">
        <v>43496</v>
      </c>
      <c r="HY552" s="2">
        <v>43524</v>
      </c>
      <c r="HZ552" s="2">
        <v>43553</v>
      </c>
      <c r="IA552" s="2">
        <v>43585</v>
      </c>
      <c r="IB552" s="2">
        <v>43616</v>
      </c>
      <c r="IC552" s="2">
        <v>43644</v>
      </c>
      <c r="ID552" s="2">
        <v>43677</v>
      </c>
      <c r="IE552" s="2">
        <v>43707</v>
      </c>
      <c r="IF552" s="2">
        <v>43738</v>
      </c>
      <c r="IG552" s="2">
        <v>43769</v>
      </c>
      <c r="IH552" s="2">
        <v>43798</v>
      </c>
      <c r="II552" s="2">
        <v>43830</v>
      </c>
      <c r="IJ552" s="2">
        <v>43861</v>
      </c>
      <c r="IK552" s="2">
        <v>43889</v>
      </c>
      <c r="IL552" s="2">
        <v>43921</v>
      </c>
      <c r="IM552" s="2">
        <v>43951</v>
      </c>
      <c r="IN552" s="2">
        <v>43980</v>
      </c>
      <c r="IO552" s="2">
        <v>44012</v>
      </c>
      <c r="IP552" s="2">
        <v>44043</v>
      </c>
      <c r="IQ552" s="2">
        <v>44074</v>
      </c>
      <c r="IR552" s="2">
        <v>44104</v>
      </c>
      <c r="IS552" s="2">
        <v>44134</v>
      </c>
      <c r="IT552" s="2">
        <v>44165</v>
      </c>
      <c r="IU552" s="2">
        <v>44196</v>
      </c>
      <c r="IV552" s="2">
        <v>44225</v>
      </c>
      <c r="IW552" s="2">
        <v>44253</v>
      </c>
      <c r="IX552" s="2">
        <v>44286</v>
      </c>
      <c r="IY552" s="2">
        <v>44316</v>
      </c>
      <c r="IZ552" s="2">
        <v>44347</v>
      </c>
      <c r="JA552" s="2">
        <v>44377</v>
      </c>
      <c r="JB552" s="2">
        <v>44407</v>
      </c>
      <c r="JC552" s="2">
        <v>44439</v>
      </c>
      <c r="JD552" s="2">
        <v>44469</v>
      </c>
      <c r="JE552" s="2">
        <v>44498</v>
      </c>
      <c r="JF552" s="2">
        <v>44530</v>
      </c>
      <c r="JG552" s="2">
        <v>44561</v>
      </c>
    </row>
    <row r="553" spans="1:277" x14ac:dyDescent="0.25">
      <c r="A553" s="4"/>
      <c r="D553" s="3">
        <v>69775500</v>
      </c>
      <c r="E553">
        <v>52137600</v>
      </c>
      <c r="F553">
        <v>65560100</v>
      </c>
      <c r="G553">
        <v>40958900</v>
      </c>
      <c r="H553">
        <v>32307700</v>
      </c>
      <c r="I553">
        <v>121480400</v>
      </c>
      <c r="J553">
        <v>87584300</v>
      </c>
      <c r="K553">
        <v>79474500</v>
      </c>
      <c r="L553">
        <v>59157200</v>
      </c>
      <c r="M553">
        <v>172552000</v>
      </c>
      <c r="N553">
        <v>106470900</v>
      </c>
      <c r="O553">
        <v>81807400</v>
      </c>
      <c r="P553">
        <v>89330200</v>
      </c>
      <c r="Q553">
        <v>63255000</v>
      </c>
      <c r="R553">
        <v>100005700</v>
      </c>
      <c r="S553">
        <v>68700600</v>
      </c>
      <c r="T553">
        <v>63328400</v>
      </c>
      <c r="U553">
        <v>327495700</v>
      </c>
      <c r="V553">
        <v>135645300</v>
      </c>
      <c r="W553">
        <v>57859400</v>
      </c>
      <c r="X553">
        <v>101833000</v>
      </c>
      <c r="Y553">
        <v>72105000</v>
      </c>
      <c r="Z553">
        <v>55080600</v>
      </c>
      <c r="AA553">
        <v>47228100</v>
      </c>
      <c r="AB553">
        <v>87225700</v>
      </c>
      <c r="AC553">
        <v>82993500</v>
      </c>
      <c r="AD553">
        <v>61178900</v>
      </c>
      <c r="AE553">
        <v>64008200</v>
      </c>
      <c r="AF553">
        <v>49595200</v>
      </c>
      <c r="AG553">
        <v>51135300</v>
      </c>
      <c r="AH553">
        <v>71977000</v>
      </c>
      <c r="AI553">
        <v>67507700</v>
      </c>
      <c r="AJ553">
        <v>105187800</v>
      </c>
      <c r="AK553">
        <v>83083700</v>
      </c>
      <c r="AL553">
        <v>79644800</v>
      </c>
      <c r="AM553">
        <v>71009700</v>
      </c>
      <c r="AN553">
        <v>60472400</v>
      </c>
      <c r="AO553">
        <v>50913900</v>
      </c>
      <c r="AP553">
        <v>82347300</v>
      </c>
      <c r="AQ553">
        <v>61344200</v>
      </c>
      <c r="AR553">
        <v>66328700</v>
      </c>
      <c r="AS553">
        <v>73065200</v>
      </c>
      <c r="AT553">
        <v>61517300</v>
      </c>
      <c r="AU553">
        <v>48440400</v>
      </c>
      <c r="AV553">
        <v>65112600</v>
      </c>
      <c r="AW553">
        <v>67449200</v>
      </c>
      <c r="AX553">
        <v>46362600</v>
      </c>
      <c r="AY553">
        <v>83633800</v>
      </c>
      <c r="AZ553">
        <v>77829600</v>
      </c>
      <c r="BA553">
        <v>51545200</v>
      </c>
      <c r="BB553">
        <v>62506500</v>
      </c>
      <c r="BC553">
        <v>51752600</v>
      </c>
      <c r="BD553">
        <v>40987100</v>
      </c>
      <c r="BE553">
        <v>51006600</v>
      </c>
      <c r="BF553">
        <v>62431800</v>
      </c>
      <c r="BG553">
        <v>59041900</v>
      </c>
      <c r="BH553">
        <v>50221600</v>
      </c>
      <c r="BI553">
        <v>73739900</v>
      </c>
      <c r="BJ553">
        <v>56165500</v>
      </c>
      <c r="BK553">
        <v>72055500</v>
      </c>
      <c r="BL553">
        <v>70250500</v>
      </c>
      <c r="BM553">
        <v>63637400</v>
      </c>
      <c r="BN553">
        <v>70421600</v>
      </c>
      <c r="BO553">
        <v>56941200</v>
      </c>
      <c r="BP553">
        <v>71210500</v>
      </c>
      <c r="BQ553">
        <v>66710600</v>
      </c>
      <c r="BR553">
        <v>71253000</v>
      </c>
      <c r="BS553">
        <v>49800800</v>
      </c>
      <c r="BT553">
        <v>57153300</v>
      </c>
      <c r="BU553">
        <v>75071000</v>
      </c>
      <c r="BV553">
        <v>66563100</v>
      </c>
      <c r="BW553">
        <v>74713200</v>
      </c>
      <c r="BX553">
        <v>60776600</v>
      </c>
      <c r="BY553">
        <v>71914700</v>
      </c>
      <c r="BZ553">
        <v>54446200</v>
      </c>
      <c r="CA553">
        <v>55870700</v>
      </c>
      <c r="CB553">
        <v>57985500</v>
      </c>
      <c r="CC553">
        <v>59040600</v>
      </c>
      <c r="CD553">
        <v>72925600</v>
      </c>
      <c r="CE553">
        <v>51741000</v>
      </c>
      <c r="CF553">
        <v>46103400</v>
      </c>
      <c r="CG553">
        <v>55995900</v>
      </c>
      <c r="CH553">
        <v>49658900</v>
      </c>
      <c r="CI553">
        <v>55164000</v>
      </c>
      <c r="CJ553">
        <v>42106600</v>
      </c>
      <c r="CK553">
        <v>47891600</v>
      </c>
      <c r="CL553">
        <v>57392900</v>
      </c>
      <c r="CM553">
        <v>61848900</v>
      </c>
      <c r="CN553">
        <v>102889700</v>
      </c>
      <c r="CO553">
        <v>60197000</v>
      </c>
      <c r="CP553">
        <v>58753900</v>
      </c>
      <c r="CQ553">
        <v>61514900</v>
      </c>
      <c r="CR553">
        <v>38960700</v>
      </c>
      <c r="CS553">
        <v>35403500</v>
      </c>
      <c r="CT553">
        <v>47225500</v>
      </c>
      <c r="CU553">
        <v>38208000</v>
      </c>
      <c r="CV553">
        <v>55690300</v>
      </c>
      <c r="CW553">
        <v>49976600</v>
      </c>
      <c r="CX553">
        <v>36940600</v>
      </c>
      <c r="CY553">
        <v>34826900</v>
      </c>
      <c r="CZ553">
        <v>23119600</v>
      </c>
      <c r="DA553">
        <v>35904900</v>
      </c>
      <c r="DB553">
        <v>39179300</v>
      </c>
      <c r="DC553">
        <v>19813300</v>
      </c>
      <c r="DD553">
        <v>41209200</v>
      </c>
      <c r="DE553">
        <v>59084600</v>
      </c>
      <c r="DF553">
        <v>35512200</v>
      </c>
      <c r="DG553">
        <v>42862600</v>
      </c>
      <c r="DH553">
        <v>29156600</v>
      </c>
      <c r="DI553">
        <v>41565800</v>
      </c>
      <c r="DJ553">
        <v>44918800</v>
      </c>
      <c r="DK553">
        <v>38801500</v>
      </c>
      <c r="DL553">
        <v>30046400</v>
      </c>
      <c r="DM553">
        <v>33466400</v>
      </c>
      <c r="DN553">
        <v>28178100</v>
      </c>
      <c r="DO553">
        <v>25758500</v>
      </c>
      <c r="DP553">
        <v>41173400</v>
      </c>
      <c r="DQ553">
        <v>38586300</v>
      </c>
      <c r="DR553">
        <v>26907200</v>
      </c>
      <c r="DS553">
        <v>34611700</v>
      </c>
      <c r="DT553">
        <v>33347000</v>
      </c>
      <c r="DU553">
        <v>32908700</v>
      </c>
      <c r="DV553">
        <v>34370700</v>
      </c>
      <c r="DW553">
        <v>31471700</v>
      </c>
      <c r="DX553">
        <v>46249800</v>
      </c>
      <c r="DY553">
        <v>42095900</v>
      </c>
      <c r="DZ553">
        <v>31742200</v>
      </c>
      <c r="EA553">
        <v>29355400</v>
      </c>
      <c r="EB553">
        <v>27548956</v>
      </c>
      <c r="EC553">
        <v>26201645</v>
      </c>
      <c r="ED553">
        <v>27630101</v>
      </c>
      <c r="EE553">
        <v>25151214</v>
      </c>
      <c r="EF553">
        <v>23693840</v>
      </c>
      <c r="EG553">
        <v>22176583</v>
      </c>
      <c r="EH553">
        <v>29578359</v>
      </c>
      <c r="EI553">
        <v>25171732</v>
      </c>
      <c r="EJ553">
        <v>24173414</v>
      </c>
      <c r="EK553">
        <v>25499612</v>
      </c>
      <c r="EL553">
        <v>24169680</v>
      </c>
      <c r="EM553">
        <v>54848510</v>
      </c>
      <c r="EN553">
        <v>33067676</v>
      </c>
      <c r="EO553">
        <v>29559643</v>
      </c>
      <c r="EP553">
        <v>26213634</v>
      </c>
      <c r="EQ553">
        <v>23336926</v>
      </c>
      <c r="ER553">
        <v>20846839</v>
      </c>
      <c r="ES553">
        <v>17519603</v>
      </c>
      <c r="ET553">
        <v>25729580</v>
      </c>
      <c r="EU553">
        <v>24052009</v>
      </c>
      <c r="EV553">
        <v>22619709</v>
      </c>
      <c r="EW553">
        <v>24186504</v>
      </c>
      <c r="EX553">
        <v>21059553</v>
      </c>
      <c r="EY553">
        <v>14272867</v>
      </c>
      <c r="EZ553">
        <v>16653134</v>
      </c>
      <c r="FA553">
        <v>19176779</v>
      </c>
      <c r="FB553">
        <v>18091319</v>
      </c>
      <c r="FC553">
        <v>18137280</v>
      </c>
      <c r="FD553">
        <v>17226812</v>
      </c>
      <c r="FE553">
        <v>13297918</v>
      </c>
      <c r="FF553">
        <v>18527096</v>
      </c>
      <c r="FG553">
        <v>19834358</v>
      </c>
      <c r="FH553">
        <v>17179601</v>
      </c>
      <c r="FI553">
        <v>15892037</v>
      </c>
      <c r="FJ553">
        <v>17031149</v>
      </c>
      <c r="FK553">
        <v>13053672</v>
      </c>
      <c r="FL553">
        <v>13272754</v>
      </c>
      <c r="FM553">
        <v>15791773</v>
      </c>
      <c r="FN553">
        <v>12700187</v>
      </c>
      <c r="FO553">
        <v>14359036</v>
      </c>
      <c r="FP553">
        <v>15474372</v>
      </c>
      <c r="FQ553">
        <v>16578902</v>
      </c>
      <c r="FR553">
        <v>16719375</v>
      </c>
      <c r="FS553">
        <v>15878966</v>
      </c>
      <c r="FT553">
        <v>12820321</v>
      </c>
      <c r="FU553">
        <v>13169385</v>
      </c>
      <c r="FV553">
        <v>16273456</v>
      </c>
      <c r="FW553">
        <v>13583663</v>
      </c>
      <c r="FX553">
        <v>15026920</v>
      </c>
      <c r="FY553">
        <v>25914415</v>
      </c>
      <c r="FZ553">
        <v>11815962</v>
      </c>
      <c r="GA553">
        <v>15512669</v>
      </c>
      <c r="GB553">
        <v>20033480</v>
      </c>
      <c r="GC553">
        <v>14388918</v>
      </c>
      <c r="GD553">
        <v>22443344</v>
      </c>
      <c r="GE553">
        <v>15753373</v>
      </c>
      <c r="GF553">
        <v>17886096</v>
      </c>
      <c r="GG553">
        <v>16144003</v>
      </c>
      <c r="GH553">
        <v>18882966</v>
      </c>
      <c r="GI553">
        <v>21313772</v>
      </c>
      <c r="GJ553">
        <v>24919016</v>
      </c>
      <c r="GK553">
        <v>26481564</v>
      </c>
      <c r="GL553">
        <v>16372437</v>
      </c>
      <c r="GM553">
        <v>22762404</v>
      </c>
      <c r="GN553">
        <v>21631471</v>
      </c>
      <c r="GO553">
        <v>31988733</v>
      </c>
      <c r="GP553">
        <v>19634944</v>
      </c>
      <c r="GQ553">
        <v>16299336</v>
      </c>
      <c r="GR553">
        <v>18604954</v>
      </c>
      <c r="GS553">
        <v>20476447</v>
      </c>
      <c r="GT553">
        <v>18596792</v>
      </c>
      <c r="GU553">
        <v>13281874</v>
      </c>
      <c r="GV553">
        <v>19329048</v>
      </c>
      <c r="GW553">
        <v>24999922</v>
      </c>
      <c r="GX553">
        <v>18372930</v>
      </c>
      <c r="GY553">
        <v>21928798</v>
      </c>
      <c r="GZ553">
        <v>16855951</v>
      </c>
      <c r="HA553">
        <v>13999879</v>
      </c>
      <c r="HB553">
        <v>16314277</v>
      </c>
      <c r="HC553">
        <v>13062995</v>
      </c>
      <c r="HD553">
        <v>14405314</v>
      </c>
      <c r="HE553">
        <v>15945642</v>
      </c>
      <c r="HF553">
        <v>10724906</v>
      </c>
      <c r="HG553">
        <v>14448412</v>
      </c>
      <c r="HH553">
        <v>15560558</v>
      </c>
      <c r="HI553">
        <v>14240814</v>
      </c>
      <c r="HJ553">
        <v>14547975</v>
      </c>
      <c r="HK553">
        <v>18054027</v>
      </c>
      <c r="HL553">
        <v>19127064</v>
      </c>
      <c r="HM553">
        <v>16782224</v>
      </c>
      <c r="HN553">
        <v>17320603</v>
      </c>
      <c r="HO553">
        <v>15840940</v>
      </c>
      <c r="HP553">
        <v>15846807</v>
      </c>
      <c r="HQ553">
        <v>15388675</v>
      </c>
      <c r="HR553">
        <v>14400910</v>
      </c>
      <c r="HS553">
        <v>12507865</v>
      </c>
      <c r="HT553">
        <v>13784436</v>
      </c>
      <c r="HU553">
        <v>20342103</v>
      </c>
      <c r="HV553">
        <v>17661623</v>
      </c>
      <c r="HW553">
        <v>21848056</v>
      </c>
      <c r="HX553">
        <v>17827529</v>
      </c>
      <c r="HY553">
        <v>14775991</v>
      </c>
      <c r="HZ553">
        <v>16597601</v>
      </c>
      <c r="IA553">
        <v>13896811</v>
      </c>
      <c r="IB553">
        <v>17038319</v>
      </c>
      <c r="IC553">
        <v>14016999</v>
      </c>
      <c r="ID553">
        <v>11755051</v>
      </c>
      <c r="IE553">
        <v>14394879</v>
      </c>
      <c r="IF553">
        <v>14784649</v>
      </c>
      <c r="IG553">
        <v>14432737</v>
      </c>
      <c r="IH553">
        <v>16724638</v>
      </c>
      <c r="II553">
        <v>17425802</v>
      </c>
      <c r="IJ553">
        <v>16304157</v>
      </c>
      <c r="IK553">
        <v>16607801</v>
      </c>
      <c r="IL553">
        <v>37241991</v>
      </c>
      <c r="IM553">
        <v>19262770</v>
      </c>
      <c r="IN553">
        <v>18704897</v>
      </c>
      <c r="IO553">
        <v>24111030</v>
      </c>
      <c r="IP553">
        <v>18300386</v>
      </c>
      <c r="IQ553">
        <v>22955027</v>
      </c>
      <c r="IR553">
        <v>17362035</v>
      </c>
      <c r="IS553">
        <v>15107304</v>
      </c>
      <c r="IT553">
        <v>24526182</v>
      </c>
      <c r="IU553">
        <v>23127636</v>
      </c>
      <c r="IV553">
        <v>19478401</v>
      </c>
      <c r="IW553">
        <v>13917399</v>
      </c>
      <c r="IX553">
        <v>25546511</v>
      </c>
      <c r="IY553">
        <v>16290621</v>
      </c>
      <c r="IZ553">
        <v>4665992</v>
      </c>
      <c r="JA553">
        <v>780186</v>
      </c>
      <c r="JB553">
        <v>1405497</v>
      </c>
      <c r="JC553">
        <v>1060040</v>
      </c>
      <c r="JD553">
        <v>815298</v>
      </c>
      <c r="JE553">
        <v>351500</v>
      </c>
      <c r="JF553">
        <v>513559</v>
      </c>
      <c r="JG553">
        <v>1309060</v>
      </c>
    </row>
    <row r="554" spans="1:277" x14ac:dyDescent="0.25">
      <c r="A554" s="1" t="s">
        <v>278</v>
      </c>
      <c r="B554" t="s">
        <v>1157</v>
      </c>
      <c r="C554" t="s">
        <v>1198</v>
      </c>
      <c r="D554" s="2">
        <f>_xll.BDH(A554, "volume", B554, C554, "Direction", "H", "Period", "M","cols=107;rows=2")</f>
        <v>36556</v>
      </c>
      <c r="E554" s="2">
        <v>36585</v>
      </c>
      <c r="F554" s="2">
        <v>36616</v>
      </c>
      <c r="G554" s="2">
        <v>36644</v>
      </c>
      <c r="H554" s="2">
        <v>36677</v>
      </c>
      <c r="I554" s="2">
        <v>36707</v>
      </c>
      <c r="J554" s="2">
        <v>36738</v>
      </c>
      <c r="K554" s="2">
        <v>36769</v>
      </c>
      <c r="L554" s="2">
        <v>36798</v>
      </c>
      <c r="M554" s="2">
        <v>36830</v>
      </c>
      <c r="N554" s="2">
        <v>36860</v>
      </c>
      <c r="O554" s="2">
        <v>36889</v>
      </c>
      <c r="P554" s="2">
        <v>36922</v>
      </c>
      <c r="Q554" s="2">
        <v>36950</v>
      </c>
      <c r="R554" s="2">
        <v>36980</v>
      </c>
      <c r="S554" s="2">
        <v>37011</v>
      </c>
      <c r="T554" s="2">
        <v>37042</v>
      </c>
      <c r="U554" s="2">
        <v>37071</v>
      </c>
      <c r="V554" s="2">
        <v>37103</v>
      </c>
      <c r="W554" s="2">
        <v>37134</v>
      </c>
      <c r="X554" s="2">
        <v>37162</v>
      </c>
      <c r="Y554" s="2">
        <v>37195</v>
      </c>
      <c r="Z554" s="2">
        <v>37225</v>
      </c>
      <c r="AA554" s="2">
        <v>37256</v>
      </c>
      <c r="AB554" s="2">
        <v>37287</v>
      </c>
      <c r="AC554" s="2">
        <v>37315</v>
      </c>
      <c r="AD554" s="2">
        <v>37344</v>
      </c>
      <c r="AE554" s="2">
        <v>37376</v>
      </c>
      <c r="AF554" s="2">
        <v>37407</v>
      </c>
      <c r="AG554" s="2">
        <v>37435</v>
      </c>
      <c r="AH554" s="2">
        <v>37468</v>
      </c>
      <c r="AI554" s="2">
        <v>37498</v>
      </c>
      <c r="AJ554" s="2">
        <v>37529</v>
      </c>
      <c r="AK554" s="2">
        <v>37560</v>
      </c>
      <c r="AL554" s="2">
        <v>37589</v>
      </c>
      <c r="AM554" s="2">
        <v>37621</v>
      </c>
      <c r="AN554" s="2">
        <v>37652</v>
      </c>
      <c r="AO554" s="2">
        <v>37680</v>
      </c>
      <c r="AP554" s="2">
        <v>37711</v>
      </c>
      <c r="AQ554" s="2">
        <v>37741</v>
      </c>
      <c r="AR554" s="2">
        <v>37771</v>
      </c>
      <c r="AS554" s="2">
        <v>37802</v>
      </c>
      <c r="AT554" s="2">
        <v>37833</v>
      </c>
      <c r="AU554" s="2">
        <v>37862</v>
      </c>
      <c r="AV554" s="2">
        <v>37894</v>
      </c>
      <c r="AW554" s="2">
        <v>37925</v>
      </c>
      <c r="AX554" s="2">
        <v>37953</v>
      </c>
      <c r="AY554" s="2">
        <v>37986</v>
      </c>
      <c r="AZ554" s="2">
        <v>38016</v>
      </c>
      <c r="BA554" s="2">
        <v>38044</v>
      </c>
      <c r="BB554" s="2">
        <v>38077</v>
      </c>
      <c r="BC554" s="2">
        <v>38107</v>
      </c>
      <c r="BD554" s="2">
        <v>38138</v>
      </c>
      <c r="BE554" s="2">
        <v>38168</v>
      </c>
      <c r="BF554" s="2">
        <v>38198</v>
      </c>
      <c r="BG554" s="2">
        <v>38230</v>
      </c>
      <c r="BH554" s="2">
        <v>38260</v>
      </c>
      <c r="BI554" s="2">
        <v>38289</v>
      </c>
      <c r="BJ554" s="2">
        <v>38321</v>
      </c>
      <c r="BK554" s="2">
        <v>38352</v>
      </c>
      <c r="BL554" s="2">
        <v>38383</v>
      </c>
      <c r="BM554" s="2">
        <v>38411</v>
      </c>
      <c r="BN554" s="2">
        <v>38442</v>
      </c>
      <c r="BO554" s="2">
        <v>38471</v>
      </c>
      <c r="BP554" s="2">
        <v>38503</v>
      </c>
      <c r="BQ554" s="2">
        <v>38533</v>
      </c>
      <c r="BR554" s="2">
        <v>38562</v>
      </c>
      <c r="BS554" s="2">
        <v>38595</v>
      </c>
      <c r="BT554" s="2">
        <v>38625</v>
      </c>
      <c r="BU554" s="2">
        <v>38656</v>
      </c>
      <c r="BV554" s="2">
        <v>38686</v>
      </c>
      <c r="BW554" s="2">
        <v>38716</v>
      </c>
      <c r="BX554" s="2">
        <v>38748</v>
      </c>
      <c r="BY554" s="2">
        <v>38776</v>
      </c>
      <c r="BZ554" s="2">
        <v>38807</v>
      </c>
      <c r="CA554" s="2">
        <v>38835</v>
      </c>
      <c r="CB554" s="2">
        <v>38868</v>
      </c>
      <c r="CC554" s="2">
        <v>38898</v>
      </c>
      <c r="CD554" s="2">
        <v>38929</v>
      </c>
      <c r="CE554" s="2">
        <v>38960</v>
      </c>
      <c r="CF554" s="2">
        <v>38989</v>
      </c>
      <c r="CG554" s="2">
        <v>39021</v>
      </c>
      <c r="CH554" s="2">
        <v>39051</v>
      </c>
      <c r="CI554" s="2">
        <v>39080</v>
      </c>
      <c r="CJ554" s="2">
        <v>39113</v>
      </c>
      <c r="CK554" s="2">
        <v>39141</v>
      </c>
      <c r="CL554" s="2">
        <v>39171</v>
      </c>
      <c r="CM554" s="2">
        <v>39202</v>
      </c>
      <c r="CN554" s="2">
        <v>39233</v>
      </c>
      <c r="CO554" s="2">
        <v>39262</v>
      </c>
      <c r="CP554" s="2">
        <v>39294</v>
      </c>
      <c r="CQ554" s="2">
        <v>39325</v>
      </c>
      <c r="CR554" s="2">
        <v>39353</v>
      </c>
      <c r="CS554" s="2">
        <v>39386</v>
      </c>
      <c r="CT554" s="2">
        <v>39416</v>
      </c>
      <c r="CU554" s="2">
        <v>39447</v>
      </c>
      <c r="CV554" s="2">
        <v>39478</v>
      </c>
      <c r="CW554" s="2">
        <v>39507</v>
      </c>
      <c r="CX554" s="2">
        <v>39538</v>
      </c>
      <c r="CY554" s="2">
        <v>39568</v>
      </c>
      <c r="CZ554" s="2">
        <v>39598</v>
      </c>
      <c r="DA554" s="2">
        <v>39629</v>
      </c>
      <c r="DB554" s="2">
        <v>39660</v>
      </c>
      <c r="DC554" s="2">
        <v>39689</v>
      </c>
      <c r="DD554" s="2">
        <v>39721</v>
      </c>
      <c r="DE554" s="2">
        <v>39752</v>
      </c>
      <c r="DF554" s="2">
        <v>39780</v>
      </c>
    </row>
    <row r="555" spans="1:277" x14ac:dyDescent="0.25">
      <c r="A555" s="4"/>
      <c r="D555" s="3">
        <v>15078000</v>
      </c>
      <c r="E555">
        <v>11799800</v>
      </c>
      <c r="F555">
        <v>21632000</v>
      </c>
      <c r="G555">
        <v>11264200</v>
      </c>
      <c r="H555">
        <v>7286000</v>
      </c>
      <c r="I555">
        <v>7638900</v>
      </c>
      <c r="J555">
        <v>27594900</v>
      </c>
      <c r="K555">
        <v>14997000</v>
      </c>
      <c r="L555">
        <v>12668200</v>
      </c>
      <c r="M555">
        <v>26139000</v>
      </c>
      <c r="N555">
        <v>18509400</v>
      </c>
      <c r="O555">
        <v>10853000</v>
      </c>
      <c r="P555">
        <v>26706100</v>
      </c>
      <c r="Q555">
        <v>8540900</v>
      </c>
      <c r="R555">
        <v>7468400</v>
      </c>
      <c r="S555">
        <v>6608900</v>
      </c>
      <c r="T555">
        <v>13036200</v>
      </c>
      <c r="U555">
        <v>7432400</v>
      </c>
      <c r="V555">
        <v>7707200</v>
      </c>
      <c r="W555">
        <v>5757800</v>
      </c>
      <c r="X555">
        <v>6158900</v>
      </c>
      <c r="Y555">
        <v>7430300</v>
      </c>
      <c r="Z555">
        <v>7209200</v>
      </c>
      <c r="AA555">
        <v>9641400</v>
      </c>
      <c r="AB555">
        <v>7432900</v>
      </c>
      <c r="AC555">
        <v>14256700</v>
      </c>
      <c r="AD555">
        <v>11201600</v>
      </c>
      <c r="AE555">
        <v>8237400</v>
      </c>
      <c r="AF555">
        <v>8282800</v>
      </c>
      <c r="AG555">
        <v>6707700</v>
      </c>
      <c r="AH555">
        <v>7656100</v>
      </c>
      <c r="AI555">
        <v>7916900</v>
      </c>
      <c r="AJ555">
        <v>7109800</v>
      </c>
      <c r="AK555">
        <v>8091500</v>
      </c>
      <c r="AL555">
        <v>6403400</v>
      </c>
      <c r="AM555">
        <v>5764500</v>
      </c>
      <c r="AN555">
        <v>6848900</v>
      </c>
      <c r="AO555">
        <v>7201500</v>
      </c>
      <c r="AP555">
        <v>9294300</v>
      </c>
      <c r="AQ555">
        <v>8441300</v>
      </c>
      <c r="AR555">
        <v>7653600</v>
      </c>
      <c r="AS555">
        <v>11806000</v>
      </c>
      <c r="AT555">
        <v>12961500</v>
      </c>
      <c r="AU555">
        <v>9945400</v>
      </c>
      <c r="AV555">
        <v>10935100</v>
      </c>
      <c r="AW555">
        <v>20927000</v>
      </c>
      <c r="AX555">
        <v>11222901</v>
      </c>
      <c r="AY555">
        <v>16143700</v>
      </c>
      <c r="AZ555">
        <v>11925900</v>
      </c>
      <c r="BA555">
        <v>12445200</v>
      </c>
      <c r="BB555">
        <v>17630300</v>
      </c>
      <c r="BC555">
        <v>12135400</v>
      </c>
      <c r="BD555">
        <v>11278800</v>
      </c>
      <c r="BE555">
        <v>13278700</v>
      </c>
      <c r="BF555">
        <v>12320700</v>
      </c>
      <c r="BG555">
        <v>16718400</v>
      </c>
      <c r="BH555">
        <v>13589700</v>
      </c>
      <c r="BI555">
        <v>16136900</v>
      </c>
      <c r="BJ555">
        <v>14022100</v>
      </c>
      <c r="BK555">
        <v>10447900</v>
      </c>
      <c r="BL555">
        <v>10190000</v>
      </c>
      <c r="BM555">
        <v>11728800</v>
      </c>
      <c r="BN555">
        <v>17726300</v>
      </c>
      <c r="BO555">
        <v>12032200</v>
      </c>
      <c r="BP555">
        <v>11365000</v>
      </c>
      <c r="BQ555">
        <v>10757600</v>
      </c>
      <c r="BR555">
        <v>9055000</v>
      </c>
      <c r="BS555">
        <v>13549400</v>
      </c>
      <c r="BT555">
        <v>12460800</v>
      </c>
      <c r="BU555">
        <v>14687600</v>
      </c>
      <c r="BV555">
        <v>21644800</v>
      </c>
      <c r="BW555">
        <v>15664500</v>
      </c>
      <c r="BX555">
        <v>14618800</v>
      </c>
      <c r="BY555">
        <v>17049500</v>
      </c>
      <c r="BZ555">
        <v>18399300</v>
      </c>
      <c r="CA555">
        <v>13825200</v>
      </c>
      <c r="CB555">
        <v>25080000</v>
      </c>
      <c r="CC555">
        <v>21289100</v>
      </c>
      <c r="CD555">
        <v>18635800</v>
      </c>
      <c r="CE555">
        <v>19744000</v>
      </c>
      <c r="CF555">
        <v>13380300</v>
      </c>
      <c r="CG555">
        <v>21781100</v>
      </c>
      <c r="CH555">
        <v>20158600</v>
      </c>
      <c r="CI555">
        <v>16325100</v>
      </c>
      <c r="CJ555">
        <v>17173600</v>
      </c>
      <c r="CK555">
        <v>16717086</v>
      </c>
      <c r="CL555">
        <v>25653542</v>
      </c>
      <c r="CM555">
        <v>22346235</v>
      </c>
      <c r="CN555">
        <v>24759095</v>
      </c>
      <c r="CO555">
        <v>38030619</v>
      </c>
      <c r="CP555">
        <v>52066551</v>
      </c>
      <c r="CQ555">
        <v>48173522</v>
      </c>
      <c r="CR555">
        <v>20158129</v>
      </c>
      <c r="CS555">
        <v>26949621</v>
      </c>
      <c r="CT555">
        <v>39615451</v>
      </c>
      <c r="CU555">
        <v>27847503</v>
      </c>
      <c r="CV555">
        <v>40362592</v>
      </c>
      <c r="CW555">
        <v>28225347</v>
      </c>
      <c r="CX555">
        <v>34995319</v>
      </c>
      <c r="CY555">
        <v>24155870</v>
      </c>
      <c r="CZ555">
        <v>19494629</v>
      </c>
      <c r="DA555">
        <v>24954075</v>
      </c>
      <c r="DB555">
        <v>95962824</v>
      </c>
      <c r="DC555">
        <v>37932566</v>
      </c>
      <c r="DD555">
        <v>70524625</v>
      </c>
      <c r="DE555">
        <v>71264730</v>
      </c>
      <c r="DF555">
        <v>72887141</v>
      </c>
    </row>
    <row r="556" spans="1:277" x14ac:dyDescent="0.25">
      <c r="A556" s="1" t="s">
        <v>279</v>
      </c>
      <c r="B556" t="s">
        <v>1157</v>
      </c>
      <c r="C556" t="s">
        <v>1199</v>
      </c>
      <c r="D556" s="2">
        <f>_xll.BDH(A556, "volume", B556, C556, "Direction", "H", "Period", "M","cols=274;rows=2")</f>
        <v>36556</v>
      </c>
      <c r="E556" s="2">
        <v>36585</v>
      </c>
      <c r="F556" s="2">
        <v>36616</v>
      </c>
      <c r="G556" s="2">
        <v>36644</v>
      </c>
      <c r="H556" s="2">
        <v>36677</v>
      </c>
      <c r="I556" s="2">
        <v>36707</v>
      </c>
      <c r="J556" s="2">
        <v>36738</v>
      </c>
      <c r="K556" s="2">
        <v>36769</v>
      </c>
      <c r="L556" s="2">
        <v>36798</v>
      </c>
      <c r="M556" s="2">
        <v>36830</v>
      </c>
      <c r="N556" s="2">
        <v>36860</v>
      </c>
      <c r="O556" s="2">
        <v>36889</v>
      </c>
      <c r="P556" s="2">
        <v>36922</v>
      </c>
      <c r="Q556" s="2">
        <v>36950</v>
      </c>
      <c r="R556" s="2">
        <v>36980</v>
      </c>
      <c r="S556" s="2">
        <v>37011</v>
      </c>
      <c r="T556" s="2">
        <v>37042</v>
      </c>
      <c r="U556" s="2">
        <v>37071</v>
      </c>
      <c r="V556" s="2">
        <v>37103</v>
      </c>
      <c r="W556" s="2">
        <v>37134</v>
      </c>
      <c r="X556" s="2">
        <v>37162</v>
      </c>
      <c r="Y556" s="2">
        <v>37195</v>
      </c>
      <c r="Z556" s="2">
        <v>37225</v>
      </c>
      <c r="AA556" s="2">
        <v>37256</v>
      </c>
      <c r="AB556" s="2">
        <v>37287</v>
      </c>
      <c r="AC556" s="2">
        <v>37315</v>
      </c>
      <c r="AD556" s="2">
        <v>37344</v>
      </c>
      <c r="AE556" s="2">
        <v>37376</v>
      </c>
      <c r="AF556" s="2">
        <v>37407</v>
      </c>
      <c r="AG556" s="2">
        <v>37435</v>
      </c>
      <c r="AH556" s="2">
        <v>37468</v>
      </c>
      <c r="AI556" s="2">
        <v>37498</v>
      </c>
      <c r="AJ556" s="2">
        <v>37529</v>
      </c>
      <c r="AK556" s="2">
        <v>37560</v>
      </c>
      <c r="AL556" s="2">
        <v>37589</v>
      </c>
      <c r="AM556" s="2">
        <v>37621</v>
      </c>
      <c r="AN556" s="2">
        <v>37652</v>
      </c>
      <c r="AO556" s="2">
        <v>37680</v>
      </c>
      <c r="AP556" s="2">
        <v>37711</v>
      </c>
      <c r="AQ556" s="2">
        <v>37741</v>
      </c>
      <c r="AR556" s="2">
        <v>37771</v>
      </c>
      <c r="AS556" s="2">
        <v>37802</v>
      </c>
      <c r="AT556" s="2">
        <v>37833</v>
      </c>
      <c r="AU556" s="2">
        <v>37862</v>
      </c>
      <c r="AV556" s="2">
        <v>37894</v>
      </c>
      <c r="AW556" s="2">
        <v>37925</v>
      </c>
      <c r="AX556" s="2">
        <v>37953</v>
      </c>
      <c r="AY556" s="2">
        <v>37986</v>
      </c>
      <c r="AZ556" s="2">
        <v>38016</v>
      </c>
      <c r="BA556" s="2">
        <v>38044</v>
      </c>
      <c r="BB556" s="2">
        <v>38077</v>
      </c>
      <c r="BC556" s="2">
        <v>38107</v>
      </c>
      <c r="BD556" s="2">
        <v>38138</v>
      </c>
      <c r="BE556" s="2">
        <v>38168</v>
      </c>
      <c r="BF556" s="2">
        <v>38198</v>
      </c>
      <c r="BG556" s="2">
        <v>38230</v>
      </c>
      <c r="BH556" s="2">
        <v>38260</v>
      </c>
      <c r="BI556" s="2">
        <v>38289</v>
      </c>
      <c r="BJ556" s="2">
        <v>38321</v>
      </c>
      <c r="BK556" s="2">
        <v>38352</v>
      </c>
      <c r="BL556" s="2">
        <v>38383</v>
      </c>
      <c r="BM556" s="2">
        <v>38411</v>
      </c>
      <c r="BN556" s="2">
        <v>38442</v>
      </c>
      <c r="BO556" s="2">
        <v>38471</v>
      </c>
      <c r="BP556" s="2">
        <v>38503</v>
      </c>
      <c r="BQ556" s="2">
        <v>38533</v>
      </c>
      <c r="BR556" s="2">
        <v>38562</v>
      </c>
      <c r="BS556" s="2">
        <v>38595</v>
      </c>
      <c r="BT556" s="2">
        <v>38625</v>
      </c>
      <c r="BU556" s="2">
        <v>38656</v>
      </c>
      <c r="BV556" s="2">
        <v>38686</v>
      </c>
      <c r="BW556" s="2">
        <v>38716</v>
      </c>
      <c r="BX556" s="2">
        <v>38748</v>
      </c>
      <c r="BY556" s="2">
        <v>38776</v>
      </c>
      <c r="BZ556" s="2">
        <v>38807</v>
      </c>
      <c r="CA556" s="2">
        <v>38835</v>
      </c>
      <c r="CB556" s="2">
        <v>38868</v>
      </c>
      <c r="CC556" s="2">
        <v>38898</v>
      </c>
      <c r="CD556" s="2">
        <v>38929</v>
      </c>
      <c r="CE556" s="2">
        <v>38960</v>
      </c>
      <c r="CF556" s="2">
        <v>38989</v>
      </c>
      <c r="CG556" s="2">
        <v>39021</v>
      </c>
      <c r="CH556" s="2">
        <v>39051</v>
      </c>
      <c r="CI556" s="2">
        <v>39080</v>
      </c>
      <c r="CJ556" s="2">
        <v>39113</v>
      </c>
      <c r="CK556" s="2">
        <v>39141</v>
      </c>
      <c r="CL556" s="2">
        <v>39171</v>
      </c>
      <c r="CM556" s="2">
        <v>39202</v>
      </c>
      <c r="CN556" s="2">
        <v>39233</v>
      </c>
      <c r="CO556" s="2">
        <v>39262</v>
      </c>
      <c r="CP556" s="2">
        <v>39294</v>
      </c>
      <c r="CQ556" s="2">
        <v>39325</v>
      </c>
      <c r="CR556" s="2">
        <v>39353</v>
      </c>
      <c r="CS556" s="2">
        <v>39386</v>
      </c>
      <c r="CT556" s="2">
        <v>39416</v>
      </c>
      <c r="CU556" s="2">
        <v>39447</v>
      </c>
      <c r="CV556" s="2">
        <v>39478</v>
      </c>
      <c r="CW556" s="2">
        <v>39507</v>
      </c>
      <c r="CX556" s="2">
        <v>39538</v>
      </c>
      <c r="CY556" s="2">
        <v>39568</v>
      </c>
      <c r="CZ556" s="2">
        <v>39598</v>
      </c>
      <c r="DA556" s="2">
        <v>39629</v>
      </c>
      <c r="DB556" s="2">
        <v>39660</v>
      </c>
      <c r="DC556" s="2">
        <v>39689</v>
      </c>
      <c r="DD556" s="2">
        <v>39721</v>
      </c>
      <c r="DE556" s="2">
        <v>39752</v>
      </c>
      <c r="DF556" s="2">
        <v>39780</v>
      </c>
      <c r="DG556" s="2">
        <v>39813</v>
      </c>
      <c r="DH556" s="2">
        <v>39843</v>
      </c>
      <c r="DI556" s="2">
        <v>39871</v>
      </c>
      <c r="DJ556" s="2">
        <v>39903</v>
      </c>
      <c r="DK556" s="2">
        <v>39933</v>
      </c>
      <c r="DL556" s="2">
        <v>39962</v>
      </c>
      <c r="DM556" s="2">
        <v>39994</v>
      </c>
      <c r="DN556" s="2">
        <v>40025</v>
      </c>
      <c r="DO556" s="2">
        <v>40056</v>
      </c>
      <c r="DP556" s="2">
        <v>40086</v>
      </c>
      <c r="DQ556" s="2">
        <v>40116</v>
      </c>
      <c r="DR556" s="2">
        <v>40147</v>
      </c>
      <c r="DS556" s="2">
        <v>40178</v>
      </c>
      <c r="DT556" s="2">
        <v>40207</v>
      </c>
      <c r="DU556" s="2">
        <v>40235</v>
      </c>
      <c r="DV556" s="2">
        <v>40268</v>
      </c>
      <c r="DW556" s="2">
        <v>40298</v>
      </c>
      <c r="DX556" s="2">
        <v>40329</v>
      </c>
      <c r="DY556" s="2">
        <v>40359</v>
      </c>
      <c r="DZ556" s="2">
        <v>40389</v>
      </c>
      <c r="EA556" s="2">
        <v>40421</v>
      </c>
      <c r="EB556" s="2">
        <v>40451</v>
      </c>
      <c r="EC556" s="2">
        <v>40480</v>
      </c>
      <c r="ED556" s="2">
        <v>40512</v>
      </c>
      <c r="EE556" s="2">
        <v>40543</v>
      </c>
      <c r="EF556" s="2">
        <v>40574</v>
      </c>
      <c r="EG556" s="2">
        <v>40602</v>
      </c>
      <c r="EH556" s="2">
        <v>40633</v>
      </c>
      <c r="EI556" s="2">
        <v>40662</v>
      </c>
      <c r="EJ556" s="2">
        <v>40694</v>
      </c>
      <c r="EK556" s="2">
        <v>40724</v>
      </c>
      <c r="EL556" s="2">
        <v>40753</v>
      </c>
      <c r="EM556" s="2">
        <v>40786</v>
      </c>
      <c r="EN556" s="2">
        <v>40816</v>
      </c>
      <c r="EO556" s="2">
        <v>40847</v>
      </c>
      <c r="EP556" s="2">
        <v>40877</v>
      </c>
      <c r="EQ556" s="2">
        <v>40907</v>
      </c>
      <c r="ER556" s="2">
        <v>40939</v>
      </c>
      <c r="ES556" s="2">
        <v>40968</v>
      </c>
      <c r="ET556" s="2">
        <v>40998</v>
      </c>
      <c r="EU556" s="2">
        <v>41029</v>
      </c>
      <c r="EV556" s="2">
        <v>41060</v>
      </c>
      <c r="EW556" s="2">
        <v>41089</v>
      </c>
      <c r="EX556" s="2">
        <v>41121</v>
      </c>
      <c r="EY556" s="2">
        <v>41152</v>
      </c>
      <c r="EZ556" s="2">
        <v>41180</v>
      </c>
      <c r="FA556" s="2">
        <v>41213</v>
      </c>
      <c r="FB556" s="2">
        <v>41243</v>
      </c>
      <c r="FC556" s="2">
        <v>41274</v>
      </c>
      <c r="FD556" s="2">
        <v>41305</v>
      </c>
      <c r="FE556" s="2">
        <v>41333</v>
      </c>
      <c r="FF556" s="2">
        <v>41362</v>
      </c>
      <c r="FG556" s="2">
        <v>41394</v>
      </c>
      <c r="FH556" s="2">
        <v>41425</v>
      </c>
      <c r="FI556" s="2">
        <v>41453</v>
      </c>
      <c r="FJ556" s="2">
        <v>41486</v>
      </c>
      <c r="FK556" s="2">
        <v>41516</v>
      </c>
      <c r="FL556" s="2">
        <v>41547</v>
      </c>
      <c r="FM556" s="2">
        <v>41578</v>
      </c>
      <c r="FN556" s="2">
        <v>41607</v>
      </c>
      <c r="FO556" s="2">
        <v>41639</v>
      </c>
      <c r="FP556" s="2">
        <v>41670</v>
      </c>
      <c r="FQ556" s="2">
        <v>41698</v>
      </c>
      <c r="FR556" s="2">
        <v>41729</v>
      </c>
      <c r="FS556" s="2">
        <v>41759</v>
      </c>
      <c r="FT556" s="2">
        <v>41789</v>
      </c>
      <c r="FU556" s="2">
        <v>41820</v>
      </c>
      <c r="FV556" s="2">
        <v>41851</v>
      </c>
      <c r="FW556" s="2">
        <v>41880</v>
      </c>
      <c r="FX556" s="2">
        <v>41912</v>
      </c>
      <c r="FY556" s="2">
        <v>41943</v>
      </c>
      <c r="FZ556" s="2">
        <v>41971</v>
      </c>
      <c r="GA556" s="2">
        <v>42004</v>
      </c>
      <c r="GB556" s="2">
        <v>42034</v>
      </c>
      <c r="GC556" s="2">
        <v>42062</v>
      </c>
      <c r="GD556" s="2">
        <v>42094</v>
      </c>
      <c r="GE556" s="2">
        <v>42124</v>
      </c>
      <c r="GF556" s="2">
        <v>42153</v>
      </c>
      <c r="GG556" s="2">
        <v>42185</v>
      </c>
      <c r="GH556" s="2">
        <v>42216</v>
      </c>
      <c r="GI556" s="2">
        <v>42247</v>
      </c>
      <c r="GJ556" s="2">
        <v>42277</v>
      </c>
      <c r="GK556" s="2">
        <v>42307</v>
      </c>
      <c r="GL556" s="2">
        <v>42338</v>
      </c>
      <c r="GM556" s="2">
        <v>42369</v>
      </c>
      <c r="GN556" s="2">
        <v>42398</v>
      </c>
      <c r="GO556" s="2">
        <v>42429</v>
      </c>
      <c r="GP556" s="2">
        <v>42460</v>
      </c>
      <c r="GQ556" s="2">
        <v>42489</v>
      </c>
      <c r="GR556" s="2">
        <v>42521</v>
      </c>
      <c r="GS556" s="2">
        <v>42551</v>
      </c>
      <c r="GT556" s="2">
        <v>42580</v>
      </c>
      <c r="GU556" s="2">
        <v>42613</v>
      </c>
      <c r="GV556" s="2">
        <v>42643</v>
      </c>
      <c r="GW556" s="2">
        <v>42674</v>
      </c>
      <c r="GX556" s="2">
        <v>42704</v>
      </c>
      <c r="GY556" s="2">
        <v>42734</v>
      </c>
      <c r="GZ556" s="2">
        <v>42766</v>
      </c>
      <c r="HA556" s="2">
        <v>42794</v>
      </c>
      <c r="HB556" s="2">
        <v>42825</v>
      </c>
      <c r="HC556" s="2">
        <v>42853</v>
      </c>
      <c r="HD556" s="2">
        <v>42886</v>
      </c>
      <c r="HE556" s="2">
        <v>42916</v>
      </c>
      <c r="HF556" s="2">
        <v>42947</v>
      </c>
      <c r="HG556" s="2">
        <v>42978</v>
      </c>
      <c r="HH556" s="2">
        <v>43007</v>
      </c>
      <c r="HI556" s="2">
        <v>43039</v>
      </c>
      <c r="HJ556" s="2">
        <v>43069</v>
      </c>
      <c r="HK556" s="2">
        <v>43098</v>
      </c>
      <c r="HL556" s="2">
        <v>43131</v>
      </c>
      <c r="HM556" s="2">
        <v>43159</v>
      </c>
      <c r="HN556" s="2">
        <v>43189</v>
      </c>
      <c r="HO556" s="2">
        <v>43220</v>
      </c>
      <c r="HP556" s="2">
        <v>43251</v>
      </c>
      <c r="HQ556" s="2">
        <v>43280</v>
      </c>
      <c r="HR556" s="2">
        <v>43312</v>
      </c>
      <c r="HS556" s="2">
        <v>43343</v>
      </c>
      <c r="HT556" s="2">
        <v>43371</v>
      </c>
      <c r="HU556" s="2">
        <v>43404</v>
      </c>
      <c r="HV556" s="2">
        <v>43434</v>
      </c>
      <c r="HW556" s="2">
        <v>43465</v>
      </c>
      <c r="HX556" s="2">
        <v>43496</v>
      </c>
      <c r="HY556" s="2">
        <v>43524</v>
      </c>
      <c r="HZ556" s="2">
        <v>43553</v>
      </c>
      <c r="IA556" s="2">
        <v>43585</v>
      </c>
      <c r="IB556" s="2">
        <v>43616</v>
      </c>
      <c r="IC556" s="2">
        <v>43644</v>
      </c>
      <c r="ID556" s="2">
        <v>43677</v>
      </c>
      <c r="IE556" s="2">
        <v>43707</v>
      </c>
      <c r="IF556" s="2">
        <v>43738</v>
      </c>
      <c r="IG556" s="2">
        <v>43769</v>
      </c>
      <c r="IH556" s="2">
        <v>43798</v>
      </c>
      <c r="II556" s="2">
        <v>43830</v>
      </c>
      <c r="IJ556" s="2">
        <v>43861</v>
      </c>
      <c r="IK556" s="2">
        <v>43889</v>
      </c>
      <c r="IL556" s="2">
        <v>43921</v>
      </c>
      <c r="IM556" s="2">
        <v>43951</v>
      </c>
      <c r="IN556" s="2">
        <v>43980</v>
      </c>
      <c r="IO556" s="2">
        <v>44012</v>
      </c>
      <c r="IP556" s="2">
        <v>44043</v>
      </c>
      <c r="IQ556" s="2">
        <v>44074</v>
      </c>
      <c r="IR556" s="2">
        <v>44104</v>
      </c>
      <c r="IS556" s="2">
        <v>44134</v>
      </c>
      <c r="IT556" s="2">
        <v>44165</v>
      </c>
      <c r="IU556" s="2">
        <v>44196</v>
      </c>
      <c r="IV556" s="2">
        <v>44225</v>
      </c>
      <c r="IW556" s="2">
        <v>44253</v>
      </c>
      <c r="IX556" s="2">
        <v>44286</v>
      </c>
      <c r="IY556" s="2">
        <v>44316</v>
      </c>
      <c r="IZ556" s="2">
        <v>44347</v>
      </c>
      <c r="JA556" s="2">
        <v>44377</v>
      </c>
      <c r="JB556" s="2">
        <v>44407</v>
      </c>
      <c r="JC556" s="2">
        <v>44439</v>
      </c>
      <c r="JD556" s="2">
        <v>44469</v>
      </c>
      <c r="JE556" s="2">
        <v>44498</v>
      </c>
      <c r="JF556" s="2">
        <v>44530</v>
      </c>
      <c r="JG556" s="2">
        <v>44561</v>
      </c>
      <c r="JH556" s="2">
        <v>44592</v>
      </c>
      <c r="JI556" s="2">
        <v>44620</v>
      </c>
      <c r="JJ556" s="2">
        <v>44651</v>
      </c>
      <c r="JK556" s="2">
        <v>44680</v>
      </c>
      <c r="JL556" s="2">
        <v>44712</v>
      </c>
      <c r="JM556" s="2">
        <v>44742</v>
      </c>
      <c r="JN556" s="2">
        <v>44771</v>
      </c>
      <c r="JO556" s="2">
        <v>44804</v>
      </c>
      <c r="JP556" s="2">
        <v>44834</v>
      </c>
      <c r="JQ556" s="2">
        <v>44865</v>
      </c>
    </row>
    <row r="557" spans="1:277" x14ac:dyDescent="0.25">
      <c r="A557" s="4"/>
      <c r="D557" s="3">
        <v>114861400</v>
      </c>
      <c r="E557">
        <v>144634200</v>
      </c>
      <c r="F557">
        <v>160442000</v>
      </c>
      <c r="G557">
        <v>134295000</v>
      </c>
      <c r="H557">
        <v>124076400</v>
      </c>
      <c r="I557">
        <v>156936000</v>
      </c>
      <c r="J557">
        <v>130939800</v>
      </c>
      <c r="K557">
        <v>127800400</v>
      </c>
      <c r="L557">
        <v>166343200</v>
      </c>
      <c r="M557">
        <v>193687000</v>
      </c>
      <c r="N557">
        <v>156131900</v>
      </c>
      <c r="O557">
        <v>123908900</v>
      </c>
      <c r="P557">
        <v>159693700</v>
      </c>
      <c r="Q557">
        <v>119523900</v>
      </c>
      <c r="R557">
        <v>126998300</v>
      </c>
      <c r="S557">
        <v>132690000</v>
      </c>
      <c r="T557">
        <v>140743200</v>
      </c>
      <c r="U557">
        <v>101060400</v>
      </c>
      <c r="V557">
        <v>107066800</v>
      </c>
      <c r="W557">
        <v>88981200</v>
      </c>
      <c r="X557">
        <v>220545800</v>
      </c>
      <c r="Y557">
        <v>186979200</v>
      </c>
      <c r="Z557">
        <v>192843000</v>
      </c>
      <c r="AA557">
        <v>145689300</v>
      </c>
      <c r="AB557">
        <v>126944800</v>
      </c>
      <c r="AC557">
        <v>122709100</v>
      </c>
      <c r="AD557">
        <v>222069400</v>
      </c>
      <c r="AE557">
        <v>202219300</v>
      </c>
      <c r="AF557">
        <v>282270500</v>
      </c>
      <c r="AG557">
        <v>179597500</v>
      </c>
      <c r="AH557">
        <v>232544300</v>
      </c>
      <c r="AI557">
        <v>162392700</v>
      </c>
      <c r="AJ557">
        <v>150280600</v>
      </c>
      <c r="AK557">
        <v>212670200</v>
      </c>
      <c r="AL557">
        <v>294827500</v>
      </c>
      <c r="AM557">
        <v>186892400</v>
      </c>
      <c r="AN557">
        <v>203402700</v>
      </c>
      <c r="AO557">
        <v>208564500</v>
      </c>
      <c r="AP557">
        <v>207831100</v>
      </c>
      <c r="AQ557">
        <v>196522500</v>
      </c>
      <c r="AR557">
        <v>211103800</v>
      </c>
      <c r="AS557">
        <v>235382300</v>
      </c>
      <c r="AT557">
        <v>220663700</v>
      </c>
      <c r="AU557">
        <v>221254900</v>
      </c>
      <c r="AV557">
        <v>200128800</v>
      </c>
      <c r="AW557">
        <v>217165400</v>
      </c>
      <c r="AX557">
        <v>175409800</v>
      </c>
      <c r="AY557">
        <v>174375700</v>
      </c>
      <c r="AZ557">
        <v>213791700</v>
      </c>
      <c r="BA557">
        <v>209420000</v>
      </c>
      <c r="BB557">
        <v>195427800</v>
      </c>
      <c r="BC557">
        <v>189455700</v>
      </c>
      <c r="BD557">
        <v>197734800</v>
      </c>
      <c r="BE557">
        <v>150241000</v>
      </c>
      <c r="BF557">
        <v>140241400</v>
      </c>
      <c r="BG557">
        <v>251279900</v>
      </c>
      <c r="BH557">
        <v>166399600</v>
      </c>
      <c r="BI557">
        <v>162062300</v>
      </c>
      <c r="BJ557">
        <v>194330600</v>
      </c>
      <c r="BK557">
        <v>155691300</v>
      </c>
      <c r="BL557">
        <v>189256800</v>
      </c>
      <c r="BM557">
        <v>242516600</v>
      </c>
      <c r="BN557">
        <v>236452800</v>
      </c>
      <c r="BO557">
        <v>202148800</v>
      </c>
      <c r="BP557">
        <v>176986900</v>
      </c>
      <c r="BQ557">
        <v>163603000</v>
      </c>
      <c r="BR557">
        <v>160143800</v>
      </c>
      <c r="BS557">
        <v>220843600</v>
      </c>
      <c r="BT557">
        <v>188821500</v>
      </c>
      <c r="BU557">
        <v>183874100</v>
      </c>
      <c r="BV557">
        <v>189156000</v>
      </c>
      <c r="BW557">
        <v>183351200</v>
      </c>
      <c r="BX557">
        <v>189650900</v>
      </c>
      <c r="BY557">
        <v>187755300</v>
      </c>
      <c r="BZ557">
        <v>178054300</v>
      </c>
      <c r="CA557">
        <v>113200500</v>
      </c>
      <c r="CB557">
        <v>174679600</v>
      </c>
      <c r="CC557">
        <v>227783500</v>
      </c>
      <c r="CD557">
        <v>175910100</v>
      </c>
      <c r="CE557">
        <v>182992700</v>
      </c>
      <c r="CF557">
        <v>173654800</v>
      </c>
      <c r="CG557">
        <v>168841600</v>
      </c>
      <c r="CH557">
        <v>152465900</v>
      </c>
      <c r="CI557">
        <v>133518500</v>
      </c>
      <c r="CJ557">
        <v>146145000</v>
      </c>
      <c r="CK557">
        <v>149920600</v>
      </c>
      <c r="CL557">
        <v>177607700</v>
      </c>
      <c r="CM557">
        <v>129504200</v>
      </c>
      <c r="CN557">
        <v>167646900</v>
      </c>
      <c r="CO557">
        <v>145996600</v>
      </c>
      <c r="CP557">
        <v>127669000</v>
      </c>
      <c r="CQ557">
        <v>164811100</v>
      </c>
      <c r="CR557">
        <v>111325300</v>
      </c>
      <c r="CS557">
        <v>99379000</v>
      </c>
      <c r="CT557">
        <v>130334800</v>
      </c>
      <c r="CU557">
        <v>93457900</v>
      </c>
      <c r="CV557">
        <v>225904700</v>
      </c>
      <c r="CW557">
        <v>188621000</v>
      </c>
      <c r="CX557">
        <v>133459600</v>
      </c>
      <c r="CY557">
        <v>98469300</v>
      </c>
      <c r="CZ557">
        <v>148002000</v>
      </c>
      <c r="DA557">
        <v>89613100</v>
      </c>
      <c r="DB557">
        <v>90748200</v>
      </c>
      <c r="DC557">
        <v>66895100</v>
      </c>
      <c r="DD557">
        <v>118542700</v>
      </c>
      <c r="DE557">
        <v>174303700</v>
      </c>
      <c r="DF557">
        <v>128139500</v>
      </c>
      <c r="DG557">
        <v>102229200</v>
      </c>
      <c r="DH557">
        <v>92029300</v>
      </c>
      <c r="DI557">
        <v>99270300</v>
      </c>
      <c r="DJ557">
        <v>135989600</v>
      </c>
      <c r="DK557">
        <v>94801900</v>
      </c>
      <c r="DL557">
        <v>86382300</v>
      </c>
      <c r="DM557">
        <v>96720200</v>
      </c>
      <c r="DN557">
        <v>73649600</v>
      </c>
      <c r="DO557">
        <v>84337200</v>
      </c>
      <c r="DP557">
        <v>97002100</v>
      </c>
      <c r="DQ557">
        <v>87279200</v>
      </c>
      <c r="DR557">
        <v>83538400</v>
      </c>
      <c r="DS557">
        <v>88267400</v>
      </c>
      <c r="DT557">
        <v>77526300</v>
      </c>
      <c r="DU557">
        <v>88060600</v>
      </c>
      <c r="DV557">
        <v>86000800</v>
      </c>
      <c r="DW557">
        <v>68354000</v>
      </c>
      <c r="DX557">
        <v>117998700</v>
      </c>
      <c r="DY557">
        <v>105902300</v>
      </c>
      <c r="DZ557">
        <v>77008000</v>
      </c>
      <c r="EA557">
        <v>146703100</v>
      </c>
      <c r="EB557">
        <v>112496050</v>
      </c>
      <c r="EC557">
        <v>97221223</v>
      </c>
      <c r="ED557">
        <v>102107531</v>
      </c>
      <c r="EE557">
        <v>79518680</v>
      </c>
      <c r="EF557">
        <v>93803498</v>
      </c>
      <c r="EG557">
        <v>101323214</v>
      </c>
      <c r="EH557">
        <v>127721384</v>
      </c>
      <c r="EI557">
        <v>94548853</v>
      </c>
      <c r="EJ557">
        <v>151901806</v>
      </c>
      <c r="EK557">
        <v>113942979</v>
      </c>
      <c r="EL557">
        <v>78382988</v>
      </c>
      <c r="EM557">
        <v>180831953</v>
      </c>
      <c r="EN557">
        <v>137264812</v>
      </c>
      <c r="EO557">
        <v>90435153</v>
      </c>
      <c r="EP557">
        <v>86744148</v>
      </c>
      <c r="EQ557">
        <v>81774800</v>
      </c>
      <c r="ER557">
        <v>58082634</v>
      </c>
      <c r="ES557">
        <v>75796009</v>
      </c>
      <c r="ET557">
        <v>87279548</v>
      </c>
      <c r="EU557">
        <v>71270818</v>
      </c>
      <c r="EV557">
        <v>76124559</v>
      </c>
      <c r="EW557">
        <v>75372826</v>
      </c>
      <c r="EX557">
        <v>80326257</v>
      </c>
      <c r="EY557">
        <v>104543583</v>
      </c>
      <c r="EZ557">
        <v>82703229</v>
      </c>
      <c r="FA557">
        <v>115208407</v>
      </c>
      <c r="FB557">
        <v>116824356</v>
      </c>
      <c r="FC557">
        <v>116626015</v>
      </c>
      <c r="FD557">
        <v>126285845</v>
      </c>
      <c r="FE557">
        <v>86271679</v>
      </c>
      <c r="FF557">
        <v>92995928</v>
      </c>
      <c r="FG557">
        <v>97722162</v>
      </c>
      <c r="FH557">
        <v>77033800</v>
      </c>
      <c r="FI557">
        <v>73644366</v>
      </c>
      <c r="FJ557">
        <v>65765827</v>
      </c>
      <c r="FK557">
        <v>82481282</v>
      </c>
      <c r="FL557">
        <v>79957435</v>
      </c>
      <c r="FM557">
        <v>78973369</v>
      </c>
      <c r="FN557">
        <v>76332031</v>
      </c>
      <c r="FO557">
        <v>78667498</v>
      </c>
      <c r="FP557">
        <v>74133148</v>
      </c>
      <c r="FQ557">
        <v>53170869</v>
      </c>
      <c r="FR557">
        <v>60694161</v>
      </c>
      <c r="FS557">
        <v>64470988</v>
      </c>
      <c r="FT557">
        <v>49651121</v>
      </c>
      <c r="FU557">
        <v>45543376</v>
      </c>
      <c r="FV557">
        <v>44929399</v>
      </c>
      <c r="FW557">
        <v>49982683</v>
      </c>
      <c r="FX557">
        <v>50976452</v>
      </c>
      <c r="FY557">
        <v>76975334</v>
      </c>
      <c r="FZ557">
        <v>46140454</v>
      </c>
      <c r="GA557">
        <v>62146147</v>
      </c>
      <c r="GB557">
        <v>46819455</v>
      </c>
      <c r="GC557">
        <v>51307473</v>
      </c>
      <c r="GD557">
        <v>70311009</v>
      </c>
      <c r="GE557">
        <v>51111668</v>
      </c>
      <c r="GF557">
        <v>49176834</v>
      </c>
      <c r="GG557">
        <v>68200115</v>
      </c>
      <c r="GH557">
        <v>59804021</v>
      </c>
      <c r="GI557">
        <v>75931224</v>
      </c>
      <c r="GJ557">
        <v>92731328</v>
      </c>
      <c r="GK557">
        <v>82540370</v>
      </c>
      <c r="GL557">
        <v>104784576</v>
      </c>
      <c r="GM557">
        <v>125254026</v>
      </c>
      <c r="GN557">
        <v>111435492</v>
      </c>
      <c r="GO557">
        <v>87107351</v>
      </c>
      <c r="GP557">
        <v>86550047</v>
      </c>
      <c r="GQ557">
        <v>76355377</v>
      </c>
      <c r="GR557">
        <v>72887373</v>
      </c>
      <c r="GS557">
        <v>76725702</v>
      </c>
      <c r="GT557">
        <v>59740933</v>
      </c>
      <c r="GU557">
        <v>75449935</v>
      </c>
      <c r="GV557">
        <v>64534911</v>
      </c>
      <c r="GW557">
        <v>60020087</v>
      </c>
      <c r="GX557">
        <v>83846527</v>
      </c>
      <c r="GY557">
        <v>58896688</v>
      </c>
      <c r="GZ557">
        <v>68114817</v>
      </c>
      <c r="HA557">
        <v>74019800</v>
      </c>
      <c r="HB557">
        <v>67784279</v>
      </c>
      <c r="HC557">
        <v>56554942</v>
      </c>
      <c r="HD557">
        <v>66631262</v>
      </c>
      <c r="HE557">
        <v>70433407</v>
      </c>
      <c r="HF557">
        <v>52497512</v>
      </c>
      <c r="HG557">
        <v>63597366</v>
      </c>
      <c r="HH557">
        <v>51992446</v>
      </c>
      <c r="HI557">
        <v>55168436</v>
      </c>
      <c r="HJ557">
        <v>62512584</v>
      </c>
      <c r="HK557">
        <v>59009453</v>
      </c>
      <c r="HL557">
        <v>53828571</v>
      </c>
      <c r="HM557">
        <v>69972959</v>
      </c>
      <c r="HN557">
        <v>78204540</v>
      </c>
      <c r="HO557">
        <v>49475040</v>
      </c>
      <c r="HP557">
        <v>56797703</v>
      </c>
      <c r="HQ557">
        <v>63483078</v>
      </c>
      <c r="HR557">
        <v>39241218</v>
      </c>
      <c r="HS557">
        <v>41486957</v>
      </c>
      <c r="HT557">
        <v>58283259</v>
      </c>
      <c r="HU557">
        <v>69965605</v>
      </c>
      <c r="HV557">
        <v>57744329</v>
      </c>
      <c r="HW557">
        <v>78585014</v>
      </c>
      <c r="HX557">
        <v>57914263</v>
      </c>
      <c r="HY557">
        <v>49026270</v>
      </c>
      <c r="HZ557">
        <v>90344679</v>
      </c>
      <c r="IA557">
        <v>47654571</v>
      </c>
      <c r="IB557">
        <v>57749004</v>
      </c>
      <c r="IC557">
        <v>48417228</v>
      </c>
      <c r="ID557">
        <v>38008361</v>
      </c>
      <c r="IE557">
        <v>54824330</v>
      </c>
      <c r="IF557">
        <v>70552549</v>
      </c>
      <c r="IG557">
        <v>102395465</v>
      </c>
      <c r="IH557">
        <v>95609373</v>
      </c>
      <c r="II557">
        <v>68140899</v>
      </c>
      <c r="IJ557">
        <v>59335942</v>
      </c>
      <c r="IK557">
        <v>72293176</v>
      </c>
      <c r="IL557">
        <v>96960897</v>
      </c>
      <c r="IM557">
        <v>76899893</v>
      </c>
      <c r="IN557">
        <v>60741812</v>
      </c>
      <c r="IO557">
        <v>97090558</v>
      </c>
      <c r="IP557">
        <v>63688595</v>
      </c>
      <c r="IQ557">
        <v>71148198</v>
      </c>
      <c r="IR557">
        <v>89400386</v>
      </c>
      <c r="IS557">
        <v>69182412</v>
      </c>
      <c r="IT557">
        <v>56604494</v>
      </c>
      <c r="IU557">
        <v>62915913</v>
      </c>
      <c r="IV557">
        <v>50346129</v>
      </c>
      <c r="IW557">
        <v>44351728</v>
      </c>
      <c r="IX557">
        <v>92711295</v>
      </c>
      <c r="IY557">
        <v>38225898</v>
      </c>
      <c r="IZ557">
        <v>61706978</v>
      </c>
      <c r="JA557">
        <v>82710635</v>
      </c>
      <c r="JB557">
        <v>55084298</v>
      </c>
      <c r="JC557">
        <v>48527445</v>
      </c>
      <c r="JD557">
        <v>49461337</v>
      </c>
      <c r="JE557">
        <v>44260891</v>
      </c>
      <c r="JF557">
        <v>68777357</v>
      </c>
      <c r="JG557">
        <v>94643280</v>
      </c>
      <c r="JH557">
        <v>64486538</v>
      </c>
      <c r="JI557">
        <v>50855972</v>
      </c>
      <c r="JJ557">
        <v>125433502</v>
      </c>
      <c r="JK557">
        <v>67555613</v>
      </c>
      <c r="JL557">
        <v>64894288</v>
      </c>
      <c r="JM557">
        <v>64332358</v>
      </c>
      <c r="JN557">
        <v>40556465</v>
      </c>
      <c r="JO557">
        <v>50750881</v>
      </c>
      <c r="JP557">
        <v>80457483</v>
      </c>
      <c r="JQ557">
        <v>51031333</v>
      </c>
    </row>
    <row r="558" spans="1:277" x14ac:dyDescent="0.25">
      <c r="A558" s="1" t="s">
        <v>280</v>
      </c>
      <c r="B558" t="s">
        <v>1157</v>
      </c>
      <c r="C558" t="s">
        <v>1200</v>
      </c>
      <c r="D558" s="2">
        <f>_xll.BDH(A558, "volume", B558, C558, "Direction", "H", "Period", "M","cols=252;rows=2")</f>
        <v>36556</v>
      </c>
      <c r="E558" s="2">
        <v>36585</v>
      </c>
      <c r="F558" s="2">
        <v>36616</v>
      </c>
      <c r="G558" s="2">
        <v>36644</v>
      </c>
      <c r="H558" s="2">
        <v>36677</v>
      </c>
      <c r="I558" s="2">
        <v>36707</v>
      </c>
      <c r="J558" s="2">
        <v>36738</v>
      </c>
      <c r="K558" s="2">
        <v>36769</v>
      </c>
      <c r="L558" s="2">
        <v>36798</v>
      </c>
      <c r="M558" s="2">
        <v>36830</v>
      </c>
      <c r="N558" s="2">
        <v>36860</v>
      </c>
      <c r="O558" s="2">
        <v>36889</v>
      </c>
      <c r="P558" s="2">
        <v>36922</v>
      </c>
      <c r="Q558" s="2">
        <v>36950</v>
      </c>
      <c r="R558" s="2">
        <v>36980</v>
      </c>
      <c r="S558" s="2">
        <v>37011</v>
      </c>
      <c r="T558" s="2">
        <v>37042</v>
      </c>
      <c r="U558" s="2">
        <v>37071</v>
      </c>
      <c r="V558" s="2">
        <v>37103</v>
      </c>
      <c r="W558" s="2">
        <v>37134</v>
      </c>
      <c r="X558" s="2">
        <v>37162</v>
      </c>
      <c r="Y558" s="2">
        <v>37195</v>
      </c>
      <c r="Z558" s="2">
        <v>37225</v>
      </c>
      <c r="AA558" s="2">
        <v>37256</v>
      </c>
      <c r="AB558" s="2">
        <v>37287</v>
      </c>
      <c r="AC558" s="2">
        <v>37315</v>
      </c>
      <c r="AD558" s="2">
        <v>37344</v>
      </c>
      <c r="AE558" s="2">
        <v>37376</v>
      </c>
      <c r="AF558" s="2">
        <v>37407</v>
      </c>
      <c r="AG558" s="2">
        <v>37435</v>
      </c>
      <c r="AH558" s="2">
        <v>37468</v>
      </c>
      <c r="AI558" s="2">
        <v>37498</v>
      </c>
      <c r="AJ558" s="2">
        <v>37529</v>
      </c>
      <c r="AK558" s="2">
        <v>37560</v>
      </c>
      <c r="AL558" s="2">
        <v>37589</v>
      </c>
      <c r="AM558" s="2">
        <v>37621</v>
      </c>
      <c r="AN558" s="2">
        <v>37652</v>
      </c>
      <c r="AO558" s="2">
        <v>37680</v>
      </c>
      <c r="AP558" s="2">
        <v>37711</v>
      </c>
      <c r="AQ558" s="2">
        <v>37741</v>
      </c>
      <c r="AR558" s="2">
        <v>37771</v>
      </c>
      <c r="AS558" s="2">
        <v>37802</v>
      </c>
      <c r="AT558" s="2">
        <v>37833</v>
      </c>
      <c r="AU558" s="2">
        <v>37862</v>
      </c>
      <c r="AV558" s="2">
        <v>37894</v>
      </c>
      <c r="AW558" s="2">
        <v>37925</v>
      </c>
      <c r="AX558" s="2">
        <v>37953</v>
      </c>
      <c r="AY558" s="2">
        <v>37986</v>
      </c>
      <c r="AZ558" s="2">
        <v>38016</v>
      </c>
      <c r="BA558" s="2">
        <v>38044</v>
      </c>
      <c r="BB558" s="2">
        <v>38077</v>
      </c>
      <c r="BC558" s="2">
        <v>38107</v>
      </c>
      <c r="BD558" s="2">
        <v>38138</v>
      </c>
      <c r="BE558" s="2">
        <v>38168</v>
      </c>
      <c r="BF558" s="2">
        <v>38198</v>
      </c>
      <c r="BG558" s="2">
        <v>38230</v>
      </c>
      <c r="BH558" s="2">
        <v>38260</v>
      </c>
      <c r="BI558" s="2">
        <v>38289</v>
      </c>
      <c r="BJ558" s="2">
        <v>38321</v>
      </c>
      <c r="BK558" s="2">
        <v>38352</v>
      </c>
      <c r="BL558" s="2">
        <v>38383</v>
      </c>
      <c r="BM558" s="2">
        <v>38411</v>
      </c>
      <c r="BN558" s="2">
        <v>38442</v>
      </c>
      <c r="BO558" s="2">
        <v>38471</v>
      </c>
      <c r="BP558" s="2">
        <v>38503</v>
      </c>
      <c r="BQ558" s="2">
        <v>38533</v>
      </c>
      <c r="BR558" s="2">
        <v>38562</v>
      </c>
      <c r="BS558" s="2">
        <v>38595</v>
      </c>
      <c r="BT558" s="2">
        <v>38625</v>
      </c>
      <c r="BU558" s="2">
        <v>38656</v>
      </c>
      <c r="BV558" s="2">
        <v>38686</v>
      </c>
      <c r="BW558" s="2">
        <v>38716</v>
      </c>
      <c r="BX558" s="2">
        <v>38748</v>
      </c>
      <c r="BY558" s="2">
        <v>38776</v>
      </c>
      <c r="BZ558" s="2">
        <v>38807</v>
      </c>
      <c r="CA558" s="2">
        <v>38835</v>
      </c>
      <c r="CB558" s="2">
        <v>38868</v>
      </c>
      <c r="CC558" s="2">
        <v>38898</v>
      </c>
      <c r="CD558" s="2">
        <v>38929</v>
      </c>
      <c r="CE558" s="2">
        <v>38960</v>
      </c>
      <c r="CF558" s="2">
        <v>38989</v>
      </c>
      <c r="CG558" s="2">
        <v>39021</v>
      </c>
      <c r="CH558" s="2">
        <v>39051</v>
      </c>
      <c r="CI558" s="2">
        <v>39080</v>
      </c>
      <c r="CJ558" s="2">
        <v>39113</v>
      </c>
      <c r="CK558" s="2">
        <v>39141</v>
      </c>
      <c r="CL558" s="2">
        <v>39171</v>
      </c>
      <c r="CM558" s="2">
        <v>39202</v>
      </c>
      <c r="CN558" s="2">
        <v>39233</v>
      </c>
      <c r="CO558" s="2">
        <v>39262</v>
      </c>
      <c r="CP558" s="2">
        <v>39294</v>
      </c>
      <c r="CQ558" s="2">
        <v>39325</v>
      </c>
      <c r="CR558" s="2">
        <v>39353</v>
      </c>
      <c r="CS558" s="2">
        <v>39386</v>
      </c>
      <c r="CT558" s="2">
        <v>39416</v>
      </c>
      <c r="CU558" s="2">
        <v>39447</v>
      </c>
      <c r="CV558" s="2">
        <v>39478</v>
      </c>
      <c r="CW558" s="2">
        <v>39507</v>
      </c>
      <c r="CX558" s="2">
        <v>39538</v>
      </c>
      <c r="CY558" s="2">
        <v>39568</v>
      </c>
      <c r="CZ558" s="2">
        <v>39598</v>
      </c>
      <c r="DA558" s="2">
        <v>39629</v>
      </c>
      <c r="DB558" s="2">
        <v>39660</v>
      </c>
      <c r="DC558" s="2">
        <v>39689</v>
      </c>
      <c r="DD558" s="2">
        <v>39721</v>
      </c>
      <c r="DE558" s="2">
        <v>39752</v>
      </c>
      <c r="DF558" s="2">
        <v>39780</v>
      </c>
      <c r="DG558" s="2">
        <v>39813</v>
      </c>
      <c r="DH558" s="2">
        <v>39843</v>
      </c>
      <c r="DI558" s="2">
        <v>39871</v>
      </c>
      <c r="DJ558" s="2">
        <v>39903</v>
      </c>
      <c r="DK558" s="2">
        <v>39933</v>
      </c>
      <c r="DL558" s="2">
        <v>39962</v>
      </c>
      <c r="DM558" s="2">
        <v>39994</v>
      </c>
      <c r="DN558" s="2">
        <v>40025</v>
      </c>
      <c r="DO558" s="2">
        <v>40056</v>
      </c>
      <c r="DP558" s="2">
        <v>40086</v>
      </c>
      <c r="DQ558" s="2">
        <v>40116</v>
      </c>
      <c r="DR558" s="2">
        <v>40147</v>
      </c>
      <c r="DS558" s="2">
        <v>40178</v>
      </c>
      <c r="DT558" s="2">
        <v>40207</v>
      </c>
      <c r="DU558" s="2">
        <v>40235</v>
      </c>
      <c r="DV558" s="2">
        <v>40268</v>
      </c>
      <c r="DW558" s="2">
        <v>40298</v>
      </c>
      <c r="DX558" s="2">
        <v>40329</v>
      </c>
      <c r="DY558" s="2">
        <v>40359</v>
      </c>
      <c r="DZ558" s="2">
        <v>40389</v>
      </c>
      <c r="EA558" s="2">
        <v>40421</v>
      </c>
      <c r="EB558" s="2">
        <v>40451</v>
      </c>
      <c r="EC558" s="2">
        <v>40480</v>
      </c>
      <c r="ED558" s="2">
        <v>40512</v>
      </c>
      <c r="EE558" s="2">
        <v>40543</v>
      </c>
      <c r="EF558" s="2">
        <v>40574</v>
      </c>
      <c r="EG558" s="2">
        <v>40602</v>
      </c>
      <c r="EH558" s="2">
        <v>40633</v>
      </c>
      <c r="EI558" s="2">
        <v>40662</v>
      </c>
      <c r="EJ558" s="2">
        <v>40694</v>
      </c>
      <c r="EK558" s="2">
        <v>40724</v>
      </c>
      <c r="EL558" s="2">
        <v>40753</v>
      </c>
      <c r="EM558" s="2">
        <v>40786</v>
      </c>
      <c r="EN558" s="2">
        <v>40816</v>
      </c>
      <c r="EO558" s="2">
        <v>40847</v>
      </c>
      <c r="EP558" s="2">
        <v>40877</v>
      </c>
      <c r="EQ558" s="2">
        <v>40907</v>
      </c>
      <c r="ER558" s="2">
        <v>40939</v>
      </c>
      <c r="ES558" s="2">
        <v>40968</v>
      </c>
      <c r="ET558" s="2">
        <v>40998</v>
      </c>
      <c r="EU558" s="2">
        <v>41029</v>
      </c>
      <c r="EV558" s="2">
        <v>41060</v>
      </c>
      <c r="EW558" s="2">
        <v>41089</v>
      </c>
      <c r="EX558" s="2">
        <v>41121</v>
      </c>
      <c r="EY558" s="2">
        <v>41152</v>
      </c>
      <c r="EZ558" s="2">
        <v>41180</v>
      </c>
      <c r="FA558" s="2">
        <v>41213</v>
      </c>
      <c r="FB558" s="2">
        <v>41243</v>
      </c>
      <c r="FC558" s="2">
        <v>41274</v>
      </c>
      <c r="FD558" s="2">
        <v>41305</v>
      </c>
      <c r="FE558" s="2">
        <v>41333</v>
      </c>
      <c r="FF558" s="2">
        <v>41362</v>
      </c>
      <c r="FG558" s="2">
        <v>41394</v>
      </c>
      <c r="FH558" s="2">
        <v>41425</v>
      </c>
      <c r="FI558" s="2">
        <v>41453</v>
      </c>
      <c r="FJ558" s="2">
        <v>41486</v>
      </c>
      <c r="FK558" s="2">
        <v>41516</v>
      </c>
      <c r="FL558" s="2">
        <v>41547</v>
      </c>
      <c r="FM558" s="2">
        <v>41578</v>
      </c>
      <c r="FN558" s="2">
        <v>41607</v>
      </c>
      <c r="FO558" s="2">
        <v>41639</v>
      </c>
      <c r="FP558" s="2">
        <v>41670</v>
      </c>
      <c r="FQ558" s="2">
        <v>41698</v>
      </c>
      <c r="FR558" s="2">
        <v>41729</v>
      </c>
      <c r="FS558" s="2">
        <v>41759</v>
      </c>
      <c r="FT558" s="2">
        <v>41789</v>
      </c>
      <c r="FU558" s="2">
        <v>41820</v>
      </c>
      <c r="FV558" s="2">
        <v>41851</v>
      </c>
      <c r="FW558" s="2">
        <v>41880</v>
      </c>
      <c r="FX558" s="2">
        <v>41912</v>
      </c>
      <c r="FY558" s="2">
        <v>41943</v>
      </c>
      <c r="FZ558" s="2">
        <v>41971</v>
      </c>
      <c r="GA558" s="2">
        <v>42004</v>
      </c>
      <c r="GB558" s="2">
        <v>42034</v>
      </c>
      <c r="GC558" s="2">
        <v>42062</v>
      </c>
      <c r="GD558" s="2">
        <v>42094</v>
      </c>
      <c r="GE558" s="2">
        <v>42124</v>
      </c>
      <c r="GF558" s="2">
        <v>42153</v>
      </c>
      <c r="GG558" s="2">
        <v>42185</v>
      </c>
      <c r="GH558" s="2">
        <v>42216</v>
      </c>
      <c r="GI558" s="2">
        <v>42247</v>
      </c>
      <c r="GJ558" s="2">
        <v>42277</v>
      </c>
      <c r="GK558" s="2">
        <v>42307</v>
      </c>
      <c r="GL558" s="2">
        <v>42338</v>
      </c>
      <c r="GM558" s="2">
        <v>42369</v>
      </c>
      <c r="GN558" s="2">
        <v>42398</v>
      </c>
      <c r="GO558" s="2">
        <v>42429</v>
      </c>
      <c r="GP558" s="2">
        <v>42460</v>
      </c>
      <c r="GQ558" s="2">
        <v>42489</v>
      </c>
      <c r="GR558" s="2">
        <v>42521</v>
      </c>
      <c r="GS558" s="2">
        <v>42551</v>
      </c>
      <c r="GT558" s="2">
        <v>42580</v>
      </c>
      <c r="GU558" s="2">
        <v>42613</v>
      </c>
      <c r="GV558" s="2">
        <v>42643</v>
      </c>
      <c r="GW558" s="2">
        <v>42674</v>
      </c>
      <c r="GX558" s="2">
        <v>42704</v>
      </c>
      <c r="GY558" s="2">
        <v>42734</v>
      </c>
      <c r="GZ558" s="2">
        <v>42766</v>
      </c>
      <c r="HA558" s="2">
        <v>42794</v>
      </c>
      <c r="HB558" s="2">
        <v>42825</v>
      </c>
      <c r="HC558" s="2">
        <v>42853</v>
      </c>
      <c r="HD558" s="2">
        <v>42886</v>
      </c>
      <c r="HE558" s="2">
        <v>42916</v>
      </c>
      <c r="HF558" s="2">
        <v>42947</v>
      </c>
      <c r="HG558" s="2">
        <v>42978</v>
      </c>
      <c r="HH558" s="2">
        <v>43007</v>
      </c>
      <c r="HI558" s="2">
        <v>43039</v>
      </c>
      <c r="HJ558" s="2">
        <v>43069</v>
      </c>
      <c r="HK558" s="2">
        <v>43098</v>
      </c>
      <c r="HL558" s="2">
        <v>43131</v>
      </c>
      <c r="HM558" s="2">
        <v>43159</v>
      </c>
      <c r="HN558" s="2">
        <v>43189</v>
      </c>
      <c r="HO558" s="2">
        <v>43220</v>
      </c>
      <c r="HP558" s="2">
        <v>43251</v>
      </c>
      <c r="HQ558" s="2">
        <v>43280</v>
      </c>
      <c r="HR558" s="2">
        <v>43312</v>
      </c>
      <c r="HS558" s="2">
        <v>43343</v>
      </c>
      <c r="HT558" s="2">
        <v>43371</v>
      </c>
      <c r="HU558" s="2">
        <v>43404</v>
      </c>
      <c r="HV558" s="2">
        <v>43434</v>
      </c>
      <c r="HW558" s="2">
        <v>43465</v>
      </c>
      <c r="HX558" s="2">
        <v>43496</v>
      </c>
      <c r="HY558" s="2">
        <v>43524</v>
      </c>
      <c r="HZ558" s="2">
        <v>43553</v>
      </c>
      <c r="IA558" s="2">
        <v>43585</v>
      </c>
      <c r="IB558" s="2">
        <v>43616</v>
      </c>
      <c r="IC558" s="2">
        <v>43644</v>
      </c>
      <c r="ID558" s="2">
        <v>43677</v>
      </c>
      <c r="IE558" s="2">
        <v>43707</v>
      </c>
      <c r="IF558" s="2">
        <v>43738</v>
      </c>
      <c r="IG558" s="2">
        <v>43769</v>
      </c>
      <c r="IH558" s="2">
        <v>43798</v>
      </c>
      <c r="II558" s="2">
        <v>43830</v>
      </c>
      <c r="IJ558" s="2">
        <v>43861</v>
      </c>
      <c r="IK558" s="2">
        <v>43889</v>
      </c>
      <c r="IL558" s="2">
        <v>43921</v>
      </c>
      <c r="IM558" s="2">
        <v>43951</v>
      </c>
      <c r="IN558" s="2">
        <v>43980</v>
      </c>
      <c r="IO558" s="2">
        <v>44012</v>
      </c>
      <c r="IP558" s="2">
        <v>44043</v>
      </c>
      <c r="IQ558" s="2">
        <v>44074</v>
      </c>
      <c r="IR558" s="2">
        <v>44104</v>
      </c>
      <c r="IS558" s="2">
        <v>44134</v>
      </c>
      <c r="IT558" s="2">
        <v>44165</v>
      </c>
      <c r="IU558" s="2">
        <v>44196</v>
      </c>
    </row>
    <row r="559" spans="1:277" x14ac:dyDescent="0.25">
      <c r="A559" s="4"/>
      <c r="D559" s="3">
        <v>30458000</v>
      </c>
      <c r="E559">
        <v>30973600</v>
      </c>
      <c r="F559">
        <v>41750000</v>
      </c>
      <c r="G559">
        <v>28824000</v>
      </c>
      <c r="H559">
        <v>80789200</v>
      </c>
      <c r="I559">
        <v>70575200</v>
      </c>
      <c r="J559">
        <v>30251600</v>
      </c>
      <c r="K559">
        <v>27245200</v>
      </c>
      <c r="L559">
        <v>35179200</v>
      </c>
      <c r="M559">
        <v>26229600</v>
      </c>
      <c r="N559">
        <v>41644800</v>
      </c>
      <c r="O559">
        <v>30542400</v>
      </c>
      <c r="P559">
        <v>42550400</v>
      </c>
      <c r="Q559">
        <v>34362800</v>
      </c>
      <c r="R559">
        <v>51370800</v>
      </c>
      <c r="S559">
        <v>40690800</v>
      </c>
      <c r="T559">
        <v>42734800</v>
      </c>
      <c r="U559">
        <v>41542400</v>
      </c>
      <c r="V559">
        <v>56377600</v>
      </c>
      <c r="W559">
        <v>36653200</v>
      </c>
      <c r="X559">
        <v>55895800</v>
      </c>
      <c r="Y559">
        <v>67253000</v>
      </c>
      <c r="Z559">
        <v>40140000</v>
      </c>
      <c r="AA559">
        <v>29857800</v>
      </c>
      <c r="AB559">
        <v>38686400</v>
      </c>
      <c r="AC559">
        <v>30641800</v>
      </c>
      <c r="AD559">
        <v>51392800</v>
      </c>
      <c r="AE559">
        <v>52920200</v>
      </c>
      <c r="AF559">
        <v>35832800</v>
      </c>
      <c r="AG559">
        <v>36921200</v>
      </c>
      <c r="AH559">
        <v>67107600</v>
      </c>
      <c r="AI559">
        <v>60851200</v>
      </c>
      <c r="AJ559">
        <v>101380400</v>
      </c>
      <c r="AK559">
        <v>95545200</v>
      </c>
      <c r="AL559">
        <v>138556000</v>
      </c>
      <c r="AM559">
        <v>44909600</v>
      </c>
      <c r="AN559">
        <v>47240400</v>
      </c>
      <c r="AO559">
        <v>46048000</v>
      </c>
      <c r="AP559">
        <v>54986000</v>
      </c>
      <c r="AQ559">
        <v>69987800</v>
      </c>
      <c r="AR559">
        <v>65529800</v>
      </c>
      <c r="AS559">
        <v>51862400</v>
      </c>
      <c r="AT559">
        <v>56160200</v>
      </c>
      <c r="AU559">
        <v>59474400</v>
      </c>
      <c r="AV559">
        <v>56892400</v>
      </c>
      <c r="AW559">
        <v>42733600</v>
      </c>
      <c r="AX559">
        <v>33951400</v>
      </c>
      <c r="AY559">
        <v>45846600</v>
      </c>
      <c r="AZ559">
        <v>41440400</v>
      </c>
      <c r="BA559">
        <v>50828800</v>
      </c>
      <c r="BB559">
        <v>50077600</v>
      </c>
      <c r="BC559">
        <v>56021600</v>
      </c>
      <c r="BD559">
        <v>40063200</v>
      </c>
      <c r="BE559">
        <v>39582000</v>
      </c>
      <c r="BF559">
        <v>31874200</v>
      </c>
      <c r="BG559">
        <v>40846400</v>
      </c>
      <c r="BH559">
        <v>39959000</v>
      </c>
      <c r="BI559">
        <v>32226200</v>
      </c>
      <c r="BJ559">
        <v>50550200</v>
      </c>
      <c r="BK559">
        <v>32662800</v>
      </c>
      <c r="BL559">
        <v>43035000</v>
      </c>
      <c r="BM559">
        <v>63430600</v>
      </c>
      <c r="BN559">
        <v>46685200</v>
      </c>
      <c r="BO559">
        <v>34881400</v>
      </c>
      <c r="BP559">
        <v>39025000</v>
      </c>
      <c r="BQ559">
        <v>53190200</v>
      </c>
      <c r="BR559">
        <v>27825400</v>
      </c>
      <c r="BS559">
        <v>45927200</v>
      </c>
      <c r="BT559">
        <v>42871500</v>
      </c>
      <c r="BU559">
        <v>23318600</v>
      </c>
      <c r="BV559">
        <v>38890400</v>
      </c>
      <c r="BW559">
        <v>22586700</v>
      </c>
      <c r="BX559">
        <v>26948100</v>
      </c>
      <c r="BY559">
        <v>24200900</v>
      </c>
      <c r="BZ559">
        <v>44187200</v>
      </c>
      <c r="CA559">
        <v>24882900</v>
      </c>
      <c r="CB559">
        <v>39962900</v>
      </c>
      <c r="CC559">
        <v>36979300</v>
      </c>
      <c r="CD559">
        <v>18801500</v>
      </c>
      <c r="CE559">
        <v>22759900</v>
      </c>
      <c r="CF559">
        <v>21710400</v>
      </c>
      <c r="CG559">
        <v>20580100</v>
      </c>
      <c r="CH559">
        <v>25611600</v>
      </c>
      <c r="CI559">
        <v>21692800</v>
      </c>
      <c r="CJ559">
        <v>19333500</v>
      </c>
      <c r="CK559">
        <v>34966400</v>
      </c>
      <c r="CL559">
        <v>44346400</v>
      </c>
      <c r="CM559">
        <v>34872500</v>
      </c>
      <c r="CN559">
        <v>21409600</v>
      </c>
      <c r="CO559">
        <v>36151700</v>
      </c>
      <c r="CP559">
        <v>29544000</v>
      </c>
      <c r="CQ559">
        <v>42499700</v>
      </c>
      <c r="CR559">
        <v>19303000</v>
      </c>
      <c r="CS559">
        <v>17710000</v>
      </c>
      <c r="CT559">
        <v>23913900</v>
      </c>
      <c r="CU559">
        <v>23945700</v>
      </c>
      <c r="CV559">
        <v>27945100</v>
      </c>
      <c r="CW559">
        <v>15263200</v>
      </c>
      <c r="CX559">
        <v>33351800</v>
      </c>
      <c r="CY559">
        <v>17491900</v>
      </c>
      <c r="CZ559">
        <v>15124400</v>
      </c>
      <c r="DA559">
        <v>19121400</v>
      </c>
      <c r="DB559">
        <v>33044900</v>
      </c>
      <c r="DC559">
        <v>14495100</v>
      </c>
      <c r="DD559">
        <v>22204800</v>
      </c>
      <c r="DE559">
        <v>22156400</v>
      </c>
      <c r="DF559">
        <v>16889500</v>
      </c>
      <c r="DG559">
        <v>24168200</v>
      </c>
      <c r="DH559">
        <v>27143800</v>
      </c>
      <c r="DI559">
        <v>19201800</v>
      </c>
      <c r="DJ559">
        <v>34079700</v>
      </c>
      <c r="DK559">
        <v>32450900</v>
      </c>
      <c r="DL559">
        <v>25252400</v>
      </c>
      <c r="DM559">
        <v>25734200</v>
      </c>
      <c r="DN559">
        <v>23173400</v>
      </c>
      <c r="DO559">
        <v>13357200</v>
      </c>
      <c r="DP559">
        <v>28328300</v>
      </c>
      <c r="DQ559">
        <v>23385200</v>
      </c>
      <c r="DR559">
        <v>14491900</v>
      </c>
      <c r="DS559">
        <v>19380100</v>
      </c>
      <c r="DT559">
        <v>19128700</v>
      </c>
      <c r="DU559">
        <v>22864800</v>
      </c>
      <c r="DV559">
        <v>27384500</v>
      </c>
      <c r="DW559">
        <v>23916800</v>
      </c>
      <c r="DX559">
        <v>22426300</v>
      </c>
      <c r="DY559">
        <v>27507500</v>
      </c>
      <c r="DZ559">
        <v>35593300</v>
      </c>
      <c r="EA559">
        <v>24139600</v>
      </c>
      <c r="EB559">
        <v>30467709</v>
      </c>
      <c r="EC559">
        <v>51112079</v>
      </c>
      <c r="ED559">
        <v>30006092</v>
      </c>
      <c r="EE559">
        <v>26457136</v>
      </c>
      <c r="EF559">
        <v>26407150</v>
      </c>
      <c r="EG559">
        <v>22552066</v>
      </c>
      <c r="EH559">
        <v>26110815</v>
      </c>
      <c r="EI559">
        <v>20984722</v>
      </c>
      <c r="EJ559">
        <v>25759445</v>
      </c>
      <c r="EK559">
        <v>20507572</v>
      </c>
      <c r="EL559">
        <v>14491401</v>
      </c>
      <c r="EM559">
        <v>26120147</v>
      </c>
      <c r="EN559">
        <v>25995250</v>
      </c>
      <c r="EO559">
        <v>16813661</v>
      </c>
      <c r="EP559">
        <v>13967905</v>
      </c>
      <c r="EQ559">
        <v>17967762</v>
      </c>
      <c r="ER559">
        <v>11610863</v>
      </c>
      <c r="ES559">
        <v>11317349</v>
      </c>
      <c r="ET559">
        <v>15153249</v>
      </c>
      <c r="EU559">
        <v>18071899</v>
      </c>
      <c r="EV559">
        <v>24739234</v>
      </c>
      <c r="EW559">
        <v>19340574</v>
      </c>
      <c r="EX559">
        <v>19609771</v>
      </c>
      <c r="EY559">
        <v>14644210</v>
      </c>
      <c r="EZ559">
        <v>15903496</v>
      </c>
      <c r="FA559">
        <v>14558159</v>
      </c>
      <c r="FB559">
        <v>10091455</v>
      </c>
      <c r="FC559">
        <v>15395226</v>
      </c>
      <c r="FD559">
        <v>20692054</v>
      </c>
      <c r="FE559">
        <v>15634753</v>
      </c>
      <c r="FF559">
        <v>19392305</v>
      </c>
      <c r="FG559">
        <v>17509297</v>
      </c>
      <c r="FH559">
        <v>14713952</v>
      </c>
      <c r="FI559">
        <v>13928539</v>
      </c>
      <c r="FJ559">
        <v>10635905</v>
      </c>
      <c r="FK559">
        <v>7210007</v>
      </c>
      <c r="FL559">
        <v>13746850</v>
      </c>
      <c r="FM559">
        <v>12282536</v>
      </c>
      <c r="FN559">
        <v>7575343</v>
      </c>
      <c r="FO559">
        <v>11968913</v>
      </c>
      <c r="FP559">
        <v>14572354</v>
      </c>
      <c r="FQ559">
        <v>10560032</v>
      </c>
      <c r="FR559">
        <v>13681327</v>
      </c>
      <c r="FS559">
        <v>14431674</v>
      </c>
      <c r="FT559">
        <v>10282531</v>
      </c>
      <c r="FU559">
        <v>13093045</v>
      </c>
      <c r="FV559">
        <v>9623196</v>
      </c>
      <c r="FW559">
        <v>7010200</v>
      </c>
      <c r="FX559">
        <v>10126080</v>
      </c>
      <c r="FY559">
        <v>13308728</v>
      </c>
      <c r="FZ559">
        <v>5404037</v>
      </c>
      <c r="GA559">
        <v>13132547</v>
      </c>
      <c r="GB559">
        <v>9914972</v>
      </c>
      <c r="GC559">
        <v>9952168</v>
      </c>
      <c r="GD559">
        <v>15634816</v>
      </c>
      <c r="GE559">
        <v>12474721</v>
      </c>
      <c r="GF559">
        <v>11133872</v>
      </c>
      <c r="GG559">
        <v>16377345</v>
      </c>
      <c r="GH559">
        <v>14305230</v>
      </c>
      <c r="GI559">
        <v>14985497</v>
      </c>
      <c r="GJ559">
        <v>21349537</v>
      </c>
      <c r="GK559">
        <v>22292623</v>
      </c>
      <c r="GL559">
        <v>11802622</v>
      </c>
      <c r="GM559">
        <v>21855212</v>
      </c>
      <c r="GN559">
        <v>16581593</v>
      </c>
      <c r="GO559">
        <v>13042548</v>
      </c>
      <c r="GP559">
        <v>25570879</v>
      </c>
      <c r="GQ559">
        <v>24434936</v>
      </c>
      <c r="GR559">
        <v>21745664</v>
      </c>
      <c r="GS559">
        <v>33563877</v>
      </c>
      <c r="GT559">
        <v>13708354</v>
      </c>
      <c r="GU559">
        <v>16446762</v>
      </c>
      <c r="GV559">
        <v>18281254</v>
      </c>
      <c r="GW559">
        <v>12398181</v>
      </c>
      <c r="GX559">
        <v>15854974</v>
      </c>
      <c r="GY559">
        <v>18495147</v>
      </c>
      <c r="GZ559">
        <v>9958970</v>
      </c>
      <c r="HA559">
        <v>15555713</v>
      </c>
      <c r="HB559">
        <v>28710374</v>
      </c>
      <c r="HC559">
        <v>17956531</v>
      </c>
      <c r="HD559">
        <v>14852414</v>
      </c>
      <c r="HE559">
        <v>21067973</v>
      </c>
      <c r="HF559">
        <v>15758021</v>
      </c>
      <c r="HG559">
        <v>16418096</v>
      </c>
      <c r="HH559">
        <v>16371833</v>
      </c>
      <c r="HI559">
        <v>14898199</v>
      </c>
      <c r="HJ559">
        <v>13649513</v>
      </c>
      <c r="HK559">
        <v>17556460</v>
      </c>
      <c r="HL559">
        <v>15034849</v>
      </c>
      <c r="HM559">
        <v>17145979</v>
      </c>
      <c r="HN559">
        <v>24210691</v>
      </c>
      <c r="HO559">
        <v>13596345</v>
      </c>
      <c r="HP559">
        <v>10936828</v>
      </c>
      <c r="HQ559">
        <v>23923279</v>
      </c>
      <c r="HR559">
        <v>13441153</v>
      </c>
      <c r="HS559">
        <v>12363089</v>
      </c>
      <c r="HT559">
        <v>14134269</v>
      </c>
      <c r="HU559">
        <v>16374590</v>
      </c>
      <c r="HV559">
        <v>13334606</v>
      </c>
      <c r="HW559">
        <v>16489929</v>
      </c>
      <c r="HX559">
        <v>17301484</v>
      </c>
      <c r="HY559">
        <v>14401285</v>
      </c>
      <c r="HZ559">
        <v>21283533</v>
      </c>
      <c r="IA559">
        <v>12689247</v>
      </c>
      <c r="IB559">
        <v>12043663</v>
      </c>
      <c r="IC559">
        <v>17114350</v>
      </c>
      <c r="ID559">
        <v>15563167</v>
      </c>
      <c r="IE559">
        <v>16190069</v>
      </c>
      <c r="IF559">
        <v>18551911</v>
      </c>
      <c r="IG559">
        <v>15357820</v>
      </c>
      <c r="IH559">
        <v>23950157</v>
      </c>
      <c r="II559">
        <v>21518266</v>
      </c>
      <c r="IJ559">
        <v>22204529</v>
      </c>
      <c r="IK559">
        <v>18549227</v>
      </c>
      <c r="IL559">
        <v>31580395</v>
      </c>
      <c r="IM559">
        <v>17162234</v>
      </c>
      <c r="IN559">
        <v>12303396</v>
      </c>
      <c r="IO559">
        <v>24606159</v>
      </c>
      <c r="IP559">
        <v>22514197</v>
      </c>
      <c r="IQ559">
        <v>14170416</v>
      </c>
      <c r="IR559">
        <v>53121862</v>
      </c>
      <c r="IS559">
        <v>20704435</v>
      </c>
      <c r="IT559">
        <v>12513030</v>
      </c>
      <c r="IU559">
        <v>18355066</v>
      </c>
    </row>
    <row r="560" spans="1:277" x14ac:dyDescent="0.25">
      <c r="A560" s="1" t="s">
        <v>281</v>
      </c>
      <c r="B560" t="s">
        <v>1157</v>
      </c>
      <c r="C560" t="s">
        <v>1188</v>
      </c>
      <c r="D560" s="2">
        <f>_xll.BDH(A560, "volume", B560, C560, "Direction", "H", "Period", "M","cols=156;rows=2")</f>
        <v>36556</v>
      </c>
      <c r="E560" s="2">
        <v>36585</v>
      </c>
      <c r="F560" s="2">
        <v>36616</v>
      </c>
      <c r="G560" s="2">
        <v>36644</v>
      </c>
      <c r="H560" s="2">
        <v>36677</v>
      </c>
      <c r="I560" s="2">
        <v>36707</v>
      </c>
      <c r="J560" s="2">
        <v>36738</v>
      </c>
      <c r="K560" s="2">
        <v>36769</v>
      </c>
      <c r="L560" s="2">
        <v>36798</v>
      </c>
      <c r="M560" s="2">
        <v>36830</v>
      </c>
      <c r="N560" s="2">
        <v>36860</v>
      </c>
      <c r="O560" s="2">
        <v>36889</v>
      </c>
      <c r="P560" s="2">
        <v>36922</v>
      </c>
      <c r="Q560" s="2">
        <v>36950</v>
      </c>
      <c r="R560" s="2">
        <v>36980</v>
      </c>
      <c r="S560" s="2">
        <v>37011</v>
      </c>
      <c r="T560" s="2">
        <v>37042</v>
      </c>
      <c r="U560" s="2">
        <v>37071</v>
      </c>
      <c r="V560" s="2">
        <v>37103</v>
      </c>
      <c r="W560" s="2">
        <v>37134</v>
      </c>
      <c r="X560" s="2">
        <v>37162</v>
      </c>
      <c r="Y560" s="2">
        <v>37195</v>
      </c>
      <c r="Z560" s="2">
        <v>37225</v>
      </c>
      <c r="AA560" s="2">
        <v>37256</v>
      </c>
      <c r="AB560" s="2">
        <v>37287</v>
      </c>
      <c r="AC560" s="2">
        <v>37315</v>
      </c>
      <c r="AD560" s="2">
        <v>37344</v>
      </c>
      <c r="AE560" s="2">
        <v>37376</v>
      </c>
      <c r="AF560" s="2">
        <v>37407</v>
      </c>
      <c r="AG560" s="2">
        <v>37435</v>
      </c>
      <c r="AH560" s="2">
        <v>37468</v>
      </c>
      <c r="AI560" s="2">
        <v>37498</v>
      </c>
      <c r="AJ560" s="2">
        <v>37529</v>
      </c>
      <c r="AK560" s="2">
        <v>37560</v>
      </c>
      <c r="AL560" s="2">
        <v>37589</v>
      </c>
      <c r="AM560" s="2">
        <v>37621</v>
      </c>
      <c r="AN560" s="2">
        <v>37652</v>
      </c>
      <c r="AO560" s="2">
        <v>37680</v>
      </c>
      <c r="AP560" s="2">
        <v>37711</v>
      </c>
      <c r="AQ560" s="2">
        <v>37741</v>
      </c>
      <c r="AR560" s="2">
        <v>37771</v>
      </c>
      <c r="AS560" s="2">
        <v>37802</v>
      </c>
      <c r="AT560" s="2">
        <v>37833</v>
      </c>
      <c r="AU560" s="2">
        <v>37862</v>
      </c>
      <c r="AV560" s="2">
        <v>37894</v>
      </c>
      <c r="AW560" s="2">
        <v>37925</v>
      </c>
      <c r="AX560" s="2">
        <v>37953</v>
      </c>
      <c r="AY560" s="2">
        <v>37986</v>
      </c>
      <c r="AZ560" s="2">
        <v>38016</v>
      </c>
      <c r="BA560" s="2">
        <v>38044</v>
      </c>
      <c r="BB560" s="2">
        <v>38077</v>
      </c>
      <c r="BC560" s="2">
        <v>38107</v>
      </c>
      <c r="BD560" s="2">
        <v>38138</v>
      </c>
      <c r="BE560" s="2">
        <v>38168</v>
      </c>
      <c r="BF560" s="2">
        <v>38198</v>
      </c>
      <c r="BG560" s="2">
        <v>38230</v>
      </c>
      <c r="BH560" s="2">
        <v>38260</v>
      </c>
      <c r="BI560" s="2">
        <v>38289</v>
      </c>
      <c r="BJ560" s="2">
        <v>38321</v>
      </c>
      <c r="BK560" s="2">
        <v>38352</v>
      </c>
      <c r="BL560" s="2">
        <v>38383</v>
      </c>
      <c r="BM560" s="2">
        <v>38411</v>
      </c>
      <c r="BN560" s="2">
        <v>38442</v>
      </c>
      <c r="BO560" s="2">
        <v>38471</v>
      </c>
      <c r="BP560" s="2">
        <v>38503</v>
      </c>
      <c r="BQ560" s="2">
        <v>38533</v>
      </c>
      <c r="BR560" s="2">
        <v>38562</v>
      </c>
      <c r="BS560" s="2">
        <v>38595</v>
      </c>
      <c r="BT560" s="2">
        <v>38625</v>
      </c>
      <c r="BU560" s="2">
        <v>38656</v>
      </c>
      <c r="BV560" s="2">
        <v>38686</v>
      </c>
      <c r="BW560" s="2">
        <v>38716</v>
      </c>
      <c r="BX560" s="2">
        <v>38748</v>
      </c>
      <c r="BY560" s="2">
        <v>38776</v>
      </c>
      <c r="BZ560" s="2">
        <v>38807</v>
      </c>
      <c r="CA560" s="2">
        <v>38835</v>
      </c>
      <c r="CB560" s="2">
        <v>38868</v>
      </c>
      <c r="CC560" s="2">
        <v>38898</v>
      </c>
      <c r="CD560" s="2">
        <v>38929</v>
      </c>
      <c r="CE560" s="2">
        <v>38960</v>
      </c>
      <c r="CF560" s="2">
        <v>38989</v>
      </c>
      <c r="CG560" s="2">
        <v>39021</v>
      </c>
      <c r="CH560" s="2">
        <v>39051</v>
      </c>
      <c r="CI560" s="2">
        <v>39080</v>
      </c>
      <c r="CJ560" s="2">
        <v>39113</v>
      </c>
      <c r="CK560" s="2">
        <v>39141</v>
      </c>
      <c r="CL560" s="2">
        <v>39171</v>
      </c>
      <c r="CM560" s="2">
        <v>39202</v>
      </c>
      <c r="CN560" s="2">
        <v>39233</v>
      </c>
      <c r="CO560" s="2">
        <v>39262</v>
      </c>
      <c r="CP560" s="2">
        <v>39294</v>
      </c>
      <c r="CQ560" s="2">
        <v>39325</v>
      </c>
      <c r="CR560" s="2">
        <v>39353</v>
      </c>
      <c r="CS560" s="2">
        <v>39386</v>
      </c>
      <c r="CT560" s="2">
        <v>39416</v>
      </c>
      <c r="CU560" s="2">
        <v>39447</v>
      </c>
      <c r="CV560" s="2">
        <v>39478</v>
      </c>
      <c r="CW560" s="2">
        <v>39507</v>
      </c>
      <c r="CX560" s="2">
        <v>39538</v>
      </c>
      <c r="CY560" s="2">
        <v>39568</v>
      </c>
      <c r="CZ560" s="2">
        <v>39598</v>
      </c>
      <c r="DA560" s="2">
        <v>39629</v>
      </c>
      <c r="DB560" s="2">
        <v>39660</v>
      </c>
      <c r="DC560" s="2">
        <v>39689</v>
      </c>
      <c r="DD560" s="2">
        <v>39721</v>
      </c>
      <c r="DE560" s="2">
        <v>39752</v>
      </c>
      <c r="DF560" s="2">
        <v>39780</v>
      </c>
      <c r="DG560" s="2">
        <v>39813</v>
      </c>
      <c r="DH560" s="2">
        <v>39843</v>
      </c>
      <c r="DI560" s="2">
        <v>39871</v>
      </c>
      <c r="DJ560" s="2">
        <v>39903</v>
      </c>
      <c r="DK560" s="2">
        <v>39933</v>
      </c>
      <c r="DL560" s="2">
        <v>39962</v>
      </c>
      <c r="DM560" s="2">
        <v>39994</v>
      </c>
      <c r="DN560" s="2">
        <v>40025</v>
      </c>
      <c r="DO560" s="2">
        <v>40056</v>
      </c>
      <c r="DP560" s="2">
        <v>40086</v>
      </c>
      <c r="DQ560" s="2">
        <v>40116</v>
      </c>
      <c r="DR560" s="2">
        <v>40147</v>
      </c>
      <c r="DS560" s="2">
        <v>40178</v>
      </c>
      <c r="DT560" s="2">
        <v>40207</v>
      </c>
      <c r="DU560" s="2">
        <v>40235</v>
      </c>
      <c r="DV560" s="2">
        <v>40268</v>
      </c>
      <c r="DW560" s="2">
        <v>40298</v>
      </c>
      <c r="DX560" s="2">
        <v>40329</v>
      </c>
      <c r="DY560" s="2">
        <v>40359</v>
      </c>
      <c r="DZ560" s="2">
        <v>40389</v>
      </c>
      <c r="EA560" s="2">
        <v>40421</v>
      </c>
      <c r="EB560" s="2">
        <v>40451</v>
      </c>
      <c r="EC560" s="2">
        <v>40480</v>
      </c>
      <c r="ED560" s="2">
        <v>40512</v>
      </c>
      <c r="EE560" s="2">
        <v>40543</v>
      </c>
      <c r="EF560" s="2">
        <v>40574</v>
      </c>
      <c r="EG560" s="2">
        <v>40602</v>
      </c>
      <c r="EH560" s="2">
        <v>40633</v>
      </c>
      <c r="EI560" s="2">
        <v>40662</v>
      </c>
      <c r="EJ560" s="2">
        <v>40694</v>
      </c>
      <c r="EK560" s="2">
        <v>40724</v>
      </c>
      <c r="EL560" s="2">
        <v>40753</v>
      </c>
      <c r="EM560" s="2">
        <v>40786</v>
      </c>
      <c r="EN560" s="2">
        <v>40816</v>
      </c>
      <c r="EO560" s="2">
        <v>40847</v>
      </c>
      <c r="EP560" s="2">
        <v>40877</v>
      </c>
      <c r="EQ560" s="2">
        <v>40907</v>
      </c>
      <c r="ER560" s="2">
        <v>40939</v>
      </c>
      <c r="ES560" s="2">
        <v>40968</v>
      </c>
      <c r="ET560" s="2">
        <v>40998</v>
      </c>
      <c r="EU560" s="2">
        <v>41029</v>
      </c>
      <c r="EV560" s="2">
        <v>41060</v>
      </c>
      <c r="EW560" s="2">
        <v>41089</v>
      </c>
      <c r="EX560" s="2">
        <v>41121</v>
      </c>
      <c r="EY560" s="2">
        <v>41152</v>
      </c>
      <c r="EZ560" s="2">
        <v>41180</v>
      </c>
      <c r="FA560" s="2">
        <v>41213</v>
      </c>
      <c r="FB560" s="2">
        <v>41243</v>
      </c>
      <c r="FC560" s="2">
        <v>41274</v>
      </c>
    </row>
    <row r="561" spans="1:277" x14ac:dyDescent="0.25">
      <c r="A561" s="4"/>
      <c r="D561" s="3">
        <v>7708500</v>
      </c>
      <c r="E561">
        <v>9784760</v>
      </c>
      <c r="F561">
        <v>12367800</v>
      </c>
      <c r="G561">
        <v>8391780</v>
      </c>
      <c r="H561">
        <v>10562100</v>
      </c>
      <c r="I561">
        <v>11351400</v>
      </c>
      <c r="J561">
        <v>5487160</v>
      </c>
      <c r="K561">
        <v>6471200</v>
      </c>
      <c r="L561">
        <v>7428960</v>
      </c>
      <c r="M561">
        <v>8189820</v>
      </c>
      <c r="N561">
        <v>7303220</v>
      </c>
      <c r="O561">
        <v>7465060</v>
      </c>
      <c r="P561">
        <v>8228500</v>
      </c>
      <c r="Q561">
        <v>5549240</v>
      </c>
      <c r="R561">
        <v>9033740</v>
      </c>
      <c r="S561">
        <v>10409200</v>
      </c>
      <c r="T561">
        <v>7549820</v>
      </c>
      <c r="U561">
        <v>7035720</v>
      </c>
      <c r="V561">
        <v>5082020</v>
      </c>
      <c r="W561">
        <v>7663760</v>
      </c>
      <c r="X561">
        <v>6352220</v>
      </c>
      <c r="Y561">
        <v>7933000</v>
      </c>
      <c r="Z561">
        <v>7467940</v>
      </c>
      <c r="AA561">
        <v>5406600</v>
      </c>
      <c r="AB561">
        <v>6143440</v>
      </c>
      <c r="AC561">
        <v>6086040</v>
      </c>
      <c r="AD561">
        <v>6022200</v>
      </c>
      <c r="AE561">
        <v>7258460</v>
      </c>
      <c r="AF561">
        <v>10233720</v>
      </c>
      <c r="AG561">
        <v>8308880</v>
      </c>
      <c r="AH561">
        <v>9160480</v>
      </c>
      <c r="AI561">
        <v>7399040</v>
      </c>
      <c r="AJ561">
        <v>7621360</v>
      </c>
      <c r="AK561">
        <v>14439140</v>
      </c>
      <c r="AL561">
        <v>7364040</v>
      </c>
      <c r="AM561">
        <v>8725060</v>
      </c>
      <c r="AN561">
        <v>9456140</v>
      </c>
      <c r="AO561">
        <v>6790800</v>
      </c>
      <c r="AP561">
        <v>8725860</v>
      </c>
      <c r="AQ561">
        <v>11946040</v>
      </c>
      <c r="AR561">
        <v>11840060</v>
      </c>
      <c r="AS561">
        <v>7308880</v>
      </c>
      <c r="AT561">
        <v>7677440</v>
      </c>
      <c r="AU561">
        <v>6865000</v>
      </c>
      <c r="AV561">
        <v>7352920</v>
      </c>
      <c r="AW561">
        <v>6539720</v>
      </c>
      <c r="AX561">
        <v>5769680</v>
      </c>
      <c r="AY561">
        <v>7646840</v>
      </c>
      <c r="AZ561">
        <v>9057260</v>
      </c>
      <c r="BA561">
        <v>6107140</v>
      </c>
      <c r="BB561">
        <v>7744780</v>
      </c>
      <c r="BC561">
        <v>6638180</v>
      </c>
      <c r="BD561">
        <v>7146600</v>
      </c>
      <c r="BE561">
        <v>6151800</v>
      </c>
      <c r="BF561">
        <v>6619840</v>
      </c>
      <c r="BG561">
        <v>10993840</v>
      </c>
      <c r="BH561">
        <v>6996820</v>
      </c>
      <c r="BI561">
        <v>7424760</v>
      </c>
      <c r="BJ561">
        <v>7719460</v>
      </c>
      <c r="BK561">
        <v>7198940</v>
      </c>
      <c r="BL561">
        <v>9885360</v>
      </c>
      <c r="BM561">
        <v>11447200</v>
      </c>
      <c r="BN561">
        <v>12014360</v>
      </c>
      <c r="BO561">
        <v>9151120</v>
      </c>
      <c r="BP561">
        <v>7449000</v>
      </c>
      <c r="BQ561">
        <v>9473460</v>
      </c>
      <c r="BR561">
        <v>8985320</v>
      </c>
      <c r="BS561">
        <v>13416780</v>
      </c>
      <c r="BT561">
        <v>9457280</v>
      </c>
      <c r="BU561">
        <v>8848580</v>
      </c>
      <c r="BV561">
        <v>10996540</v>
      </c>
      <c r="BW561">
        <v>11858100</v>
      </c>
      <c r="BX561">
        <v>10162640</v>
      </c>
      <c r="BY561">
        <v>8968480</v>
      </c>
      <c r="BZ561">
        <v>7489200</v>
      </c>
      <c r="CA561">
        <v>5529660</v>
      </c>
      <c r="CB561">
        <v>11081660</v>
      </c>
      <c r="CC561">
        <v>13630220</v>
      </c>
      <c r="CD561">
        <v>8273520</v>
      </c>
      <c r="CE561">
        <v>13270480</v>
      </c>
      <c r="CF561">
        <v>13263460</v>
      </c>
      <c r="CG561">
        <v>12926820</v>
      </c>
      <c r="CH561">
        <v>11946960</v>
      </c>
      <c r="CI561">
        <v>6502300</v>
      </c>
      <c r="CJ561">
        <v>8622280</v>
      </c>
      <c r="CK561">
        <v>6635820</v>
      </c>
      <c r="CL561">
        <v>8569580</v>
      </c>
      <c r="CM561">
        <v>8051800</v>
      </c>
      <c r="CN561">
        <v>11339680</v>
      </c>
      <c r="CO561">
        <v>9343100</v>
      </c>
      <c r="CP561">
        <v>9206700</v>
      </c>
      <c r="CQ561">
        <v>11214540</v>
      </c>
      <c r="CR561">
        <v>7340080</v>
      </c>
      <c r="CS561">
        <v>8822560</v>
      </c>
      <c r="CT561">
        <v>11969000</v>
      </c>
      <c r="CU561">
        <v>8223760</v>
      </c>
      <c r="CV561">
        <v>12543620</v>
      </c>
      <c r="CW561">
        <v>13222460</v>
      </c>
      <c r="CX561">
        <v>13500820</v>
      </c>
      <c r="CY561">
        <v>8935680</v>
      </c>
      <c r="CZ561">
        <v>7842960</v>
      </c>
      <c r="DA561">
        <v>8550480</v>
      </c>
      <c r="DB561">
        <v>7929600</v>
      </c>
      <c r="DC561">
        <v>6545160</v>
      </c>
      <c r="DD561">
        <v>7648640</v>
      </c>
      <c r="DE561">
        <v>9669060</v>
      </c>
      <c r="DF561">
        <v>8196020</v>
      </c>
      <c r="DG561">
        <v>8005960</v>
      </c>
      <c r="DH561">
        <v>9422080</v>
      </c>
      <c r="DI561">
        <v>11052220</v>
      </c>
      <c r="DJ561">
        <v>11966620</v>
      </c>
      <c r="DK561">
        <v>8698900</v>
      </c>
      <c r="DL561">
        <v>10754740</v>
      </c>
      <c r="DM561">
        <v>11723600</v>
      </c>
      <c r="DN561">
        <v>9089160</v>
      </c>
      <c r="DO561">
        <v>9647980</v>
      </c>
      <c r="DP561">
        <v>13820220</v>
      </c>
      <c r="DQ561">
        <v>9660060</v>
      </c>
      <c r="DR561">
        <v>8431460</v>
      </c>
      <c r="DS561">
        <v>6016740</v>
      </c>
      <c r="DT561">
        <v>5400900</v>
      </c>
      <c r="DU561">
        <v>7939880</v>
      </c>
      <c r="DV561">
        <v>12984700</v>
      </c>
      <c r="DW561">
        <v>10249920</v>
      </c>
      <c r="DX561">
        <v>17336600</v>
      </c>
      <c r="DY561">
        <v>13271900</v>
      </c>
      <c r="DZ561">
        <v>9686440</v>
      </c>
      <c r="EA561">
        <v>11657400</v>
      </c>
      <c r="EB561">
        <v>9026722</v>
      </c>
      <c r="EC561">
        <v>8824472</v>
      </c>
      <c r="ED561">
        <v>6635394</v>
      </c>
      <c r="EE561">
        <v>8566079</v>
      </c>
      <c r="EF561">
        <v>13386975</v>
      </c>
      <c r="EG561">
        <v>8617985</v>
      </c>
      <c r="EH561">
        <v>8714887</v>
      </c>
      <c r="EI561">
        <v>4674670</v>
      </c>
      <c r="EJ561">
        <v>7393470</v>
      </c>
      <c r="EK561">
        <v>5545427</v>
      </c>
      <c r="EL561">
        <v>3866170</v>
      </c>
      <c r="EM561">
        <v>10013071</v>
      </c>
      <c r="EN561">
        <v>5951296</v>
      </c>
      <c r="EO561">
        <v>5020399</v>
      </c>
      <c r="EP561">
        <v>4451768</v>
      </c>
      <c r="EQ561">
        <v>4243307</v>
      </c>
      <c r="ER561">
        <v>3884930</v>
      </c>
      <c r="ES561">
        <v>4781306</v>
      </c>
      <c r="ET561">
        <v>8206720</v>
      </c>
      <c r="EU561">
        <v>5679746</v>
      </c>
      <c r="EV561">
        <v>9410244</v>
      </c>
      <c r="EW561">
        <v>30158579</v>
      </c>
      <c r="EX561">
        <v>15688895</v>
      </c>
      <c r="EY561">
        <v>9637331</v>
      </c>
      <c r="EZ561">
        <v>6683568</v>
      </c>
      <c r="FA561">
        <v>6199690</v>
      </c>
      <c r="FB561">
        <v>6370462</v>
      </c>
      <c r="FC561">
        <v>5424157</v>
      </c>
    </row>
    <row r="562" spans="1:277" x14ac:dyDescent="0.25">
      <c r="A562" s="1" t="s">
        <v>282</v>
      </c>
      <c r="B562" t="s">
        <v>1157</v>
      </c>
      <c r="C562" t="s">
        <v>1199</v>
      </c>
      <c r="D562" s="2">
        <f>_xll.BDH(A562, "volume", B562, C562, "Direction", "H", "Period", "M","cols=274;rows=2")</f>
        <v>36556</v>
      </c>
      <c r="E562" s="2">
        <v>36585</v>
      </c>
      <c r="F562" s="2">
        <v>36616</v>
      </c>
      <c r="G562" s="2">
        <v>36644</v>
      </c>
      <c r="H562" s="2">
        <v>36677</v>
      </c>
      <c r="I562" s="2">
        <v>36707</v>
      </c>
      <c r="J562" s="2">
        <v>36738</v>
      </c>
      <c r="K562" s="2">
        <v>36769</v>
      </c>
      <c r="L562" s="2">
        <v>36798</v>
      </c>
      <c r="M562" s="2">
        <v>36830</v>
      </c>
      <c r="N562" s="2">
        <v>36860</v>
      </c>
      <c r="O562" s="2">
        <v>36889</v>
      </c>
      <c r="P562" s="2">
        <v>36922</v>
      </c>
      <c r="Q562" s="2">
        <v>36950</v>
      </c>
      <c r="R562" s="2">
        <v>36980</v>
      </c>
      <c r="S562" s="2">
        <v>37011</v>
      </c>
      <c r="T562" s="2">
        <v>37042</v>
      </c>
      <c r="U562" s="2">
        <v>37071</v>
      </c>
      <c r="V562" s="2">
        <v>37103</v>
      </c>
      <c r="W562" s="2">
        <v>37134</v>
      </c>
      <c r="X562" s="2">
        <v>37162</v>
      </c>
      <c r="Y562" s="2">
        <v>37195</v>
      </c>
      <c r="Z562" s="2">
        <v>37225</v>
      </c>
      <c r="AA562" s="2">
        <v>37256</v>
      </c>
      <c r="AB562" s="2">
        <v>37287</v>
      </c>
      <c r="AC562" s="2">
        <v>37315</v>
      </c>
      <c r="AD562" s="2">
        <v>37344</v>
      </c>
      <c r="AE562" s="2">
        <v>37376</v>
      </c>
      <c r="AF562" s="2">
        <v>37407</v>
      </c>
      <c r="AG562" s="2">
        <v>37435</v>
      </c>
      <c r="AH562" s="2">
        <v>37468</v>
      </c>
      <c r="AI562" s="2">
        <v>37498</v>
      </c>
      <c r="AJ562" s="2">
        <v>37529</v>
      </c>
      <c r="AK562" s="2">
        <v>37560</v>
      </c>
      <c r="AL562" s="2">
        <v>37589</v>
      </c>
      <c r="AM562" s="2">
        <v>37621</v>
      </c>
      <c r="AN562" s="2">
        <v>37652</v>
      </c>
      <c r="AO562" s="2">
        <v>37680</v>
      </c>
      <c r="AP562" s="2">
        <v>37711</v>
      </c>
      <c r="AQ562" s="2">
        <v>37741</v>
      </c>
      <c r="AR562" s="2">
        <v>37771</v>
      </c>
      <c r="AS562" s="2">
        <v>37802</v>
      </c>
      <c r="AT562" s="2">
        <v>37833</v>
      </c>
      <c r="AU562" s="2">
        <v>37862</v>
      </c>
      <c r="AV562" s="2">
        <v>37894</v>
      </c>
      <c r="AW562" s="2">
        <v>37925</v>
      </c>
      <c r="AX562" s="2">
        <v>37953</v>
      </c>
      <c r="AY562" s="2">
        <v>37986</v>
      </c>
      <c r="AZ562" s="2">
        <v>38016</v>
      </c>
      <c r="BA562" s="2">
        <v>38044</v>
      </c>
      <c r="BB562" s="2">
        <v>38077</v>
      </c>
      <c r="BC562" s="2">
        <v>38107</v>
      </c>
      <c r="BD562" s="2">
        <v>38138</v>
      </c>
      <c r="BE562" s="2">
        <v>38168</v>
      </c>
      <c r="BF562" s="2">
        <v>38198</v>
      </c>
      <c r="BG562" s="2">
        <v>38230</v>
      </c>
      <c r="BH562" s="2">
        <v>38260</v>
      </c>
      <c r="BI562" s="2">
        <v>38289</v>
      </c>
      <c r="BJ562" s="2">
        <v>38321</v>
      </c>
      <c r="BK562" s="2">
        <v>38352</v>
      </c>
      <c r="BL562" s="2">
        <v>38383</v>
      </c>
      <c r="BM562" s="2">
        <v>38411</v>
      </c>
      <c r="BN562" s="2">
        <v>38442</v>
      </c>
      <c r="BO562" s="2">
        <v>38471</v>
      </c>
      <c r="BP562" s="2">
        <v>38503</v>
      </c>
      <c r="BQ562" s="2">
        <v>38533</v>
      </c>
      <c r="BR562" s="2">
        <v>38562</v>
      </c>
      <c r="BS562" s="2">
        <v>38595</v>
      </c>
      <c r="BT562" s="2">
        <v>38625</v>
      </c>
      <c r="BU562" s="2">
        <v>38656</v>
      </c>
      <c r="BV562" s="2">
        <v>38686</v>
      </c>
      <c r="BW562" s="2">
        <v>38716</v>
      </c>
      <c r="BX562" s="2">
        <v>38748</v>
      </c>
      <c r="BY562" s="2">
        <v>38776</v>
      </c>
      <c r="BZ562" s="2">
        <v>38807</v>
      </c>
      <c r="CA562" s="2">
        <v>38835</v>
      </c>
      <c r="CB562" s="2">
        <v>38868</v>
      </c>
      <c r="CC562" s="2">
        <v>38898</v>
      </c>
      <c r="CD562" s="2">
        <v>38929</v>
      </c>
      <c r="CE562" s="2">
        <v>38960</v>
      </c>
      <c r="CF562" s="2">
        <v>38989</v>
      </c>
      <c r="CG562" s="2">
        <v>39021</v>
      </c>
      <c r="CH562" s="2">
        <v>39051</v>
      </c>
      <c r="CI562" s="2">
        <v>39080</v>
      </c>
      <c r="CJ562" s="2">
        <v>39113</v>
      </c>
      <c r="CK562" s="2">
        <v>39141</v>
      </c>
      <c r="CL562" s="2">
        <v>39171</v>
      </c>
      <c r="CM562" s="2">
        <v>39202</v>
      </c>
      <c r="CN562" s="2">
        <v>39233</v>
      </c>
      <c r="CO562" s="2">
        <v>39262</v>
      </c>
      <c r="CP562" s="2">
        <v>39294</v>
      </c>
      <c r="CQ562" s="2">
        <v>39325</v>
      </c>
      <c r="CR562" s="2">
        <v>39353</v>
      </c>
      <c r="CS562" s="2">
        <v>39386</v>
      </c>
      <c r="CT562" s="2">
        <v>39416</v>
      </c>
      <c r="CU562" s="2">
        <v>39447</v>
      </c>
      <c r="CV562" s="2">
        <v>39478</v>
      </c>
      <c r="CW562" s="2">
        <v>39507</v>
      </c>
      <c r="CX562" s="2">
        <v>39538</v>
      </c>
      <c r="CY562" s="2">
        <v>39568</v>
      </c>
      <c r="CZ562" s="2">
        <v>39598</v>
      </c>
      <c r="DA562" s="2">
        <v>39629</v>
      </c>
      <c r="DB562" s="2">
        <v>39660</v>
      </c>
      <c r="DC562" s="2">
        <v>39689</v>
      </c>
      <c r="DD562" s="2">
        <v>39721</v>
      </c>
      <c r="DE562" s="2">
        <v>39752</v>
      </c>
      <c r="DF562" s="2">
        <v>39780</v>
      </c>
      <c r="DG562" s="2">
        <v>39813</v>
      </c>
      <c r="DH562" s="2">
        <v>39843</v>
      </c>
      <c r="DI562" s="2">
        <v>39871</v>
      </c>
      <c r="DJ562" s="2">
        <v>39903</v>
      </c>
      <c r="DK562" s="2">
        <v>39933</v>
      </c>
      <c r="DL562" s="2">
        <v>39962</v>
      </c>
      <c r="DM562" s="2">
        <v>39994</v>
      </c>
      <c r="DN562" s="2">
        <v>40025</v>
      </c>
      <c r="DO562" s="2">
        <v>40056</v>
      </c>
      <c r="DP562" s="2">
        <v>40086</v>
      </c>
      <c r="DQ562" s="2">
        <v>40116</v>
      </c>
      <c r="DR562" s="2">
        <v>40147</v>
      </c>
      <c r="DS562" s="2">
        <v>40178</v>
      </c>
      <c r="DT562" s="2">
        <v>40207</v>
      </c>
      <c r="DU562" s="2">
        <v>40235</v>
      </c>
      <c r="DV562" s="2">
        <v>40268</v>
      </c>
      <c r="DW562" s="2">
        <v>40298</v>
      </c>
      <c r="DX562" s="2">
        <v>40329</v>
      </c>
      <c r="DY562" s="2">
        <v>40359</v>
      </c>
      <c r="DZ562" s="2">
        <v>40389</v>
      </c>
      <c r="EA562" s="2">
        <v>40421</v>
      </c>
      <c r="EB562" s="2">
        <v>40451</v>
      </c>
      <c r="EC562" s="2">
        <v>40480</v>
      </c>
      <c r="ED562" s="2">
        <v>40512</v>
      </c>
      <c r="EE562" s="2">
        <v>40543</v>
      </c>
      <c r="EF562" s="2">
        <v>40574</v>
      </c>
      <c r="EG562" s="2">
        <v>40602</v>
      </c>
      <c r="EH562" s="2">
        <v>40633</v>
      </c>
      <c r="EI562" s="2">
        <v>40662</v>
      </c>
      <c r="EJ562" s="2">
        <v>40694</v>
      </c>
      <c r="EK562" s="2">
        <v>40724</v>
      </c>
      <c r="EL562" s="2">
        <v>40753</v>
      </c>
      <c r="EM562" s="2">
        <v>40786</v>
      </c>
      <c r="EN562" s="2">
        <v>40816</v>
      </c>
      <c r="EO562" s="2">
        <v>40847</v>
      </c>
      <c r="EP562" s="2">
        <v>40877</v>
      </c>
      <c r="EQ562" s="2">
        <v>40907</v>
      </c>
      <c r="ER562" s="2">
        <v>40939</v>
      </c>
      <c r="ES562" s="2">
        <v>40968</v>
      </c>
      <c r="ET562" s="2">
        <v>40998</v>
      </c>
      <c r="EU562" s="2">
        <v>41029</v>
      </c>
      <c r="EV562" s="2">
        <v>41060</v>
      </c>
      <c r="EW562" s="2">
        <v>41089</v>
      </c>
      <c r="EX562" s="2">
        <v>41121</v>
      </c>
      <c r="EY562" s="2">
        <v>41152</v>
      </c>
      <c r="EZ562" s="2">
        <v>41180</v>
      </c>
      <c r="FA562" s="2">
        <v>41213</v>
      </c>
      <c r="FB562" s="2">
        <v>41243</v>
      </c>
      <c r="FC562" s="2">
        <v>41274</v>
      </c>
      <c r="FD562" s="2">
        <v>41305</v>
      </c>
      <c r="FE562" s="2">
        <v>41333</v>
      </c>
      <c r="FF562" s="2">
        <v>41362</v>
      </c>
      <c r="FG562" s="2">
        <v>41394</v>
      </c>
      <c r="FH562" s="2">
        <v>41425</v>
      </c>
      <c r="FI562" s="2">
        <v>41453</v>
      </c>
      <c r="FJ562" s="2">
        <v>41486</v>
      </c>
      <c r="FK562" s="2">
        <v>41516</v>
      </c>
      <c r="FL562" s="2">
        <v>41547</v>
      </c>
      <c r="FM562" s="2">
        <v>41578</v>
      </c>
      <c r="FN562" s="2">
        <v>41607</v>
      </c>
      <c r="FO562" s="2">
        <v>41639</v>
      </c>
      <c r="FP562" s="2">
        <v>41670</v>
      </c>
      <c r="FQ562" s="2">
        <v>41698</v>
      </c>
      <c r="FR562" s="2">
        <v>41729</v>
      </c>
      <c r="FS562" s="2">
        <v>41759</v>
      </c>
      <c r="FT562" s="2">
        <v>41789</v>
      </c>
      <c r="FU562" s="2">
        <v>41820</v>
      </c>
      <c r="FV562" s="2">
        <v>41851</v>
      </c>
      <c r="FW562" s="2">
        <v>41880</v>
      </c>
      <c r="FX562" s="2">
        <v>41912</v>
      </c>
      <c r="FY562" s="2">
        <v>41943</v>
      </c>
      <c r="FZ562" s="2">
        <v>41971</v>
      </c>
      <c r="GA562" s="2">
        <v>42004</v>
      </c>
      <c r="GB562" s="2">
        <v>42034</v>
      </c>
      <c r="GC562" s="2">
        <v>42062</v>
      </c>
      <c r="GD562" s="2">
        <v>42094</v>
      </c>
      <c r="GE562" s="2">
        <v>42124</v>
      </c>
      <c r="GF562" s="2">
        <v>42153</v>
      </c>
      <c r="GG562" s="2">
        <v>42185</v>
      </c>
      <c r="GH562" s="2">
        <v>42216</v>
      </c>
      <c r="GI562" s="2">
        <v>42247</v>
      </c>
      <c r="GJ562" s="2">
        <v>42277</v>
      </c>
      <c r="GK562" s="2">
        <v>42307</v>
      </c>
      <c r="GL562" s="2">
        <v>42338</v>
      </c>
      <c r="GM562" s="2">
        <v>42369</v>
      </c>
      <c r="GN562" s="2">
        <v>42398</v>
      </c>
      <c r="GO562" s="2">
        <v>42429</v>
      </c>
      <c r="GP562" s="2">
        <v>42460</v>
      </c>
      <c r="GQ562" s="2">
        <v>42489</v>
      </c>
      <c r="GR562" s="2">
        <v>42521</v>
      </c>
      <c r="GS562" s="2">
        <v>42551</v>
      </c>
      <c r="GT562" s="2">
        <v>42580</v>
      </c>
      <c r="GU562" s="2">
        <v>42613</v>
      </c>
      <c r="GV562" s="2">
        <v>42643</v>
      </c>
      <c r="GW562" s="2">
        <v>42674</v>
      </c>
      <c r="GX562" s="2">
        <v>42704</v>
      </c>
      <c r="GY562" s="2">
        <v>42734</v>
      </c>
      <c r="GZ562" s="2">
        <v>42766</v>
      </c>
      <c r="HA562" s="2">
        <v>42794</v>
      </c>
      <c r="HB562" s="2">
        <v>42825</v>
      </c>
      <c r="HC562" s="2">
        <v>42853</v>
      </c>
      <c r="HD562" s="2">
        <v>42886</v>
      </c>
      <c r="HE562" s="2">
        <v>42916</v>
      </c>
      <c r="HF562" s="2">
        <v>42947</v>
      </c>
      <c r="HG562" s="2">
        <v>42978</v>
      </c>
      <c r="HH562" s="2">
        <v>43007</v>
      </c>
      <c r="HI562" s="2">
        <v>43039</v>
      </c>
      <c r="HJ562" s="2">
        <v>43069</v>
      </c>
      <c r="HK562" s="2">
        <v>43098</v>
      </c>
      <c r="HL562" s="2">
        <v>43131</v>
      </c>
      <c r="HM562" s="2">
        <v>43159</v>
      </c>
      <c r="HN562" s="2">
        <v>43189</v>
      </c>
      <c r="HO562" s="2">
        <v>43220</v>
      </c>
      <c r="HP562" s="2">
        <v>43251</v>
      </c>
      <c r="HQ562" s="2">
        <v>43280</v>
      </c>
      <c r="HR562" s="2">
        <v>43312</v>
      </c>
      <c r="HS562" s="2">
        <v>43343</v>
      </c>
      <c r="HT562" s="2">
        <v>43371</v>
      </c>
      <c r="HU562" s="2">
        <v>43404</v>
      </c>
      <c r="HV562" s="2">
        <v>43434</v>
      </c>
      <c r="HW562" s="2">
        <v>43465</v>
      </c>
      <c r="HX562" s="2">
        <v>43496</v>
      </c>
      <c r="HY562" s="2">
        <v>43524</v>
      </c>
      <c r="HZ562" s="2">
        <v>43553</v>
      </c>
      <c r="IA562" s="2">
        <v>43585</v>
      </c>
      <c r="IB562" s="2">
        <v>43616</v>
      </c>
      <c r="IC562" s="2">
        <v>43644</v>
      </c>
      <c r="ID562" s="2">
        <v>43677</v>
      </c>
      <c r="IE562" s="2">
        <v>43707</v>
      </c>
      <c r="IF562" s="2">
        <v>43738</v>
      </c>
      <c r="IG562" s="2">
        <v>43769</v>
      </c>
      <c r="IH562" s="2">
        <v>43798</v>
      </c>
      <c r="II562" s="2">
        <v>43830</v>
      </c>
      <c r="IJ562" s="2">
        <v>43861</v>
      </c>
      <c r="IK562" s="2">
        <v>43889</v>
      </c>
      <c r="IL562" s="2">
        <v>43921</v>
      </c>
      <c r="IM562" s="2">
        <v>43951</v>
      </c>
      <c r="IN562" s="2">
        <v>43980</v>
      </c>
      <c r="IO562" s="2">
        <v>44012</v>
      </c>
      <c r="IP562" s="2">
        <v>44043</v>
      </c>
      <c r="IQ562" s="2">
        <v>44074</v>
      </c>
      <c r="IR562" s="2">
        <v>44104</v>
      </c>
      <c r="IS562" s="2">
        <v>44134</v>
      </c>
      <c r="IT562" s="2">
        <v>44165</v>
      </c>
      <c r="IU562" s="2">
        <v>44196</v>
      </c>
      <c r="IV562" s="2">
        <v>44225</v>
      </c>
      <c r="IW562" s="2">
        <v>44253</v>
      </c>
      <c r="IX562" s="2">
        <v>44286</v>
      </c>
      <c r="IY562" s="2">
        <v>44316</v>
      </c>
      <c r="IZ562" s="2">
        <v>44347</v>
      </c>
      <c r="JA562" s="2">
        <v>44377</v>
      </c>
      <c r="JB562" s="2">
        <v>44407</v>
      </c>
      <c r="JC562" s="2">
        <v>44439</v>
      </c>
      <c r="JD562" s="2">
        <v>44469</v>
      </c>
      <c r="JE562" s="2">
        <v>44498</v>
      </c>
      <c r="JF562" s="2">
        <v>44530</v>
      </c>
      <c r="JG562" s="2">
        <v>44561</v>
      </c>
      <c r="JH562" s="2">
        <v>44592</v>
      </c>
      <c r="JI562" s="2">
        <v>44620</v>
      </c>
      <c r="JJ562" s="2">
        <v>44651</v>
      </c>
      <c r="JK562" s="2">
        <v>44680</v>
      </c>
      <c r="JL562" s="2">
        <v>44712</v>
      </c>
      <c r="JM562" s="2">
        <v>44742</v>
      </c>
      <c r="JN562" s="2">
        <v>44771</v>
      </c>
      <c r="JO562" s="2">
        <v>44804</v>
      </c>
      <c r="JP562" s="2">
        <v>44834</v>
      </c>
      <c r="JQ562" s="2">
        <v>44865</v>
      </c>
    </row>
    <row r="563" spans="1:277" x14ac:dyDescent="0.25">
      <c r="A563" s="4"/>
      <c r="D563" s="3">
        <v>23372400</v>
      </c>
      <c r="E563">
        <v>23292800</v>
      </c>
      <c r="F563">
        <v>27149800</v>
      </c>
      <c r="G563">
        <v>16992200</v>
      </c>
      <c r="H563">
        <v>15739600</v>
      </c>
      <c r="I563">
        <v>16812000</v>
      </c>
      <c r="J563">
        <v>16691600</v>
      </c>
      <c r="K563">
        <v>14597600</v>
      </c>
      <c r="L563">
        <v>21040400</v>
      </c>
      <c r="M563">
        <v>21093800</v>
      </c>
      <c r="N563">
        <v>26790200</v>
      </c>
      <c r="O563">
        <v>21413200</v>
      </c>
      <c r="P563">
        <v>20355200</v>
      </c>
      <c r="Q563">
        <v>17167400</v>
      </c>
      <c r="R563">
        <v>25087400</v>
      </c>
      <c r="S563">
        <v>28714200</v>
      </c>
      <c r="T563">
        <v>23730200</v>
      </c>
      <c r="U563">
        <v>14621600</v>
      </c>
      <c r="V563">
        <v>14715000</v>
      </c>
      <c r="W563">
        <v>16006200</v>
      </c>
      <c r="X563">
        <v>18755400</v>
      </c>
      <c r="Y563">
        <v>25413400</v>
      </c>
      <c r="Z563">
        <v>13588400</v>
      </c>
      <c r="AA563">
        <v>14255400</v>
      </c>
      <c r="AB563">
        <v>22143600</v>
      </c>
      <c r="AC563">
        <v>19348000</v>
      </c>
      <c r="AD563">
        <v>27592600</v>
      </c>
      <c r="AE563">
        <v>23138400</v>
      </c>
      <c r="AF563">
        <v>13276600</v>
      </c>
      <c r="AG563">
        <v>17434200</v>
      </c>
      <c r="AH563">
        <v>53694600</v>
      </c>
      <c r="AI563">
        <v>56664800</v>
      </c>
      <c r="AJ563">
        <v>66159800</v>
      </c>
      <c r="AK563">
        <v>31722200</v>
      </c>
      <c r="AL563">
        <v>18248800</v>
      </c>
      <c r="AM563">
        <v>24963000</v>
      </c>
      <c r="AN563">
        <v>16745400</v>
      </c>
      <c r="AO563">
        <v>18193800</v>
      </c>
      <c r="AP563">
        <v>19259200</v>
      </c>
      <c r="AQ563">
        <v>16285400</v>
      </c>
      <c r="AR563">
        <v>18699000</v>
      </c>
      <c r="AS563">
        <v>16245200</v>
      </c>
      <c r="AT563">
        <v>17088600</v>
      </c>
      <c r="AU563">
        <v>13445000</v>
      </c>
      <c r="AV563">
        <v>16144400</v>
      </c>
      <c r="AW563">
        <v>14035400</v>
      </c>
      <c r="AX563">
        <v>8817600</v>
      </c>
      <c r="AY563">
        <v>11165200</v>
      </c>
      <c r="AZ563">
        <v>13592800</v>
      </c>
      <c r="BA563">
        <v>18923800</v>
      </c>
      <c r="BB563">
        <v>17885800</v>
      </c>
      <c r="BC563">
        <v>17243000</v>
      </c>
      <c r="BD563">
        <v>18382400</v>
      </c>
      <c r="BE563">
        <v>13957700</v>
      </c>
      <c r="BF563">
        <v>13325000</v>
      </c>
      <c r="BG563">
        <v>10912600</v>
      </c>
      <c r="BH563">
        <v>14326500</v>
      </c>
      <c r="BI563">
        <v>9960400</v>
      </c>
      <c r="BJ563">
        <v>9763800</v>
      </c>
      <c r="BK563">
        <v>11425700</v>
      </c>
      <c r="BL563">
        <v>12905400</v>
      </c>
      <c r="BM563">
        <v>16835200</v>
      </c>
      <c r="BN563">
        <v>20225900</v>
      </c>
      <c r="BO563">
        <v>15869900</v>
      </c>
      <c r="BP563">
        <v>13181100</v>
      </c>
      <c r="BQ563">
        <v>11921300</v>
      </c>
      <c r="BR563">
        <v>13602700</v>
      </c>
      <c r="BS563">
        <v>15485800</v>
      </c>
      <c r="BT563">
        <v>18052400</v>
      </c>
      <c r="BU563">
        <v>16448100</v>
      </c>
      <c r="BV563">
        <v>14944700</v>
      </c>
      <c r="BW563">
        <v>18101400</v>
      </c>
      <c r="BX563">
        <v>19823300</v>
      </c>
      <c r="BY563">
        <v>17388700</v>
      </c>
      <c r="BZ563">
        <v>20217900</v>
      </c>
      <c r="CA563">
        <v>23990500</v>
      </c>
      <c r="CB563">
        <v>18415000</v>
      </c>
      <c r="CC563">
        <v>13938800</v>
      </c>
      <c r="CD563">
        <v>12262600</v>
      </c>
      <c r="CE563">
        <v>14431300</v>
      </c>
      <c r="CF563">
        <v>14355300</v>
      </c>
      <c r="CG563">
        <v>22798300</v>
      </c>
      <c r="CH563">
        <v>13409000</v>
      </c>
      <c r="CI563">
        <v>20192500</v>
      </c>
      <c r="CJ563">
        <v>17080900</v>
      </c>
      <c r="CK563">
        <v>14464000</v>
      </c>
      <c r="CL563">
        <v>17464200</v>
      </c>
      <c r="CM563">
        <v>14870000</v>
      </c>
      <c r="CN563">
        <v>14376400</v>
      </c>
      <c r="CO563">
        <v>14581500</v>
      </c>
      <c r="CP563">
        <v>22928900</v>
      </c>
      <c r="CQ563">
        <v>17914400</v>
      </c>
      <c r="CR563">
        <v>6823000</v>
      </c>
      <c r="CS563">
        <v>19510300</v>
      </c>
      <c r="CT563">
        <v>15029000</v>
      </c>
      <c r="CU563">
        <v>12943900</v>
      </c>
      <c r="CV563">
        <v>21350400</v>
      </c>
      <c r="CW563">
        <v>17979100</v>
      </c>
      <c r="CX563">
        <v>14262800</v>
      </c>
      <c r="CY563">
        <v>16577500</v>
      </c>
      <c r="CZ563">
        <v>15262400</v>
      </c>
      <c r="DA563">
        <v>16093900</v>
      </c>
      <c r="DB563">
        <v>11954000</v>
      </c>
      <c r="DC563">
        <v>13165400</v>
      </c>
      <c r="DD563">
        <v>17331200</v>
      </c>
      <c r="DE563">
        <v>16220900</v>
      </c>
      <c r="DF563">
        <v>9146200</v>
      </c>
      <c r="DG563">
        <v>8431200</v>
      </c>
      <c r="DH563">
        <v>9181100</v>
      </c>
      <c r="DI563">
        <v>9482500</v>
      </c>
      <c r="DJ563">
        <v>12957300</v>
      </c>
      <c r="DK563">
        <v>11194600</v>
      </c>
      <c r="DL563">
        <v>8556900</v>
      </c>
      <c r="DM563">
        <v>8399800</v>
      </c>
      <c r="DN563">
        <v>10091300</v>
      </c>
      <c r="DO563">
        <v>7748800</v>
      </c>
      <c r="DP563">
        <v>12286200</v>
      </c>
      <c r="DQ563">
        <v>15023000</v>
      </c>
      <c r="DR563">
        <v>12325200</v>
      </c>
      <c r="DS563">
        <v>7952600</v>
      </c>
      <c r="DT563">
        <v>15140500</v>
      </c>
      <c r="DU563">
        <v>13004300</v>
      </c>
      <c r="DV563">
        <v>12805700</v>
      </c>
      <c r="DW563">
        <v>13172200</v>
      </c>
      <c r="DX563">
        <v>13862400</v>
      </c>
      <c r="DY563">
        <v>18005600</v>
      </c>
      <c r="DZ563">
        <v>14870000</v>
      </c>
      <c r="EA563">
        <v>10531300</v>
      </c>
      <c r="EB563">
        <v>11894359</v>
      </c>
      <c r="EC563">
        <v>9500477</v>
      </c>
      <c r="ED563">
        <v>8439195</v>
      </c>
      <c r="EE563">
        <v>7351654</v>
      </c>
      <c r="EF563">
        <v>7349517</v>
      </c>
      <c r="EG563">
        <v>7926466</v>
      </c>
      <c r="EH563">
        <v>7357182</v>
      </c>
      <c r="EI563">
        <v>6042933</v>
      </c>
      <c r="EJ563">
        <v>8479272</v>
      </c>
      <c r="EK563">
        <v>7515225</v>
      </c>
      <c r="EL563">
        <v>7087929</v>
      </c>
      <c r="EM563">
        <v>11763650</v>
      </c>
      <c r="EN563">
        <v>7703899</v>
      </c>
      <c r="EO563">
        <v>7600254</v>
      </c>
      <c r="EP563">
        <v>8832887</v>
      </c>
      <c r="EQ563">
        <v>6888180</v>
      </c>
      <c r="ER563">
        <v>6111068</v>
      </c>
      <c r="ES563">
        <v>8415531</v>
      </c>
      <c r="ET563">
        <v>7332349</v>
      </c>
      <c r="EU563">
        <v>9545070</v>
      </c>
      <c r="EV563">
        <v>8306792</v>
      </c>
      <c r="EW563">
        <v>7577525</v>
      </c>
      <c r="EX563">
        <v>6171249</v>
      </c>
      <c r="EY563">
        <v>5483753</v>
      </c>
      <c r="EZ563">
        <v>5001520</v>
      </c>
      <c r="FA563">
        <v>5464299</v>
      </c>
      <c r="FB563">
        <v>6446517</v>
      </c>
      <c r="FC563">
        <v>5031079</v>
      </c>
      <c r="FD563">
        <v>5839119</v>
      </c>
      <c r="FE563">
        <v>5209324</v>
      </c>
      <c r="FF563">
        <v>5582153</v>
      </c>
      <c r="FG563">
        <v>6533597</v>
      </c>
      <c r="FH563">
        <v>6624938</v>
      </c>
      <c r="FI563">
        <v>7943054</v>
      </c>
      <c r="FJ563">
        <v>4973707</v>
      </c>
      <c r="FK563">
        <v>4139356</v>
      </c>
      <c r="FL563">
        <v>4212500</v>
      </c>
      <c r="FM563">
        <v>4461544</v>
      </c>
      <c r="FN563">
        <v>3925327</v>
      </c>
      <c r="FO563">
        <v>3439373</v>
      </c>
      <c r="FP563">
        <v>4871090</v>
      </c>
      <c r="FQ563">
        <v>6605801</v>
      </c>
      <c r="FR563">
        <v>5972885</v>
      </c>
      <c r="FS563">
        <v>6422836</v>
      </c>
      <c r="FT563">
        <v>5694836</v>
      </c>
      <c r="FU563">
        <v>6078629</v>
      </c>
      <c r="FV563">
        <v>6514641</v>
      </c>
      <c r="FW563">
        <v>5538190</v>
      </c>
      <c r="FX563">
        <v>5906613</v>
      </c>
      <c r="FY563">
        <v>6043407</v>
      </c>
      <c r="FZ563">
        <v>4771983</v>
      </c>
      <c r="GA563">
        <v>5290848</v>
      </c>
      <c r="GB563">
        <v>6491424</v>
      </c>
      <c r="GC563">
        <v>5667833</v>
      </c>
      <c r="GD563">
        <v>5759204</v>
      </c>
      <c r="GE563">
        <v>6699784</v>
      </c>
      <c r="GF563">
        <v>5201094</v>
      </c>
      <c r="GG563">
        <v>7908365</v>
      </c>
      <c r="GH563">
        <v>5059939</v>
      </c>
      <c r="GI563">
        <v>7266002</v>
      </c>
      <c r="GJ563">
        <v>6177858</v>
      </c>
      <c r="GK563">
        <v>6075706</v>
      </c>
      <c r="GL563">
        <v>5858222</v>
      </c>
      <c r="GM563">
        <v>5847549</v>
      </c>
      <c r="GN563">
        <v>6825173</v>
      </c>
      <c r="GO563">
        <v>6485269</v>
      </c>
      <c r="GP563">
        <v>5976573</v>
      </c>
      <c r="GQ563">
        <v>7802178</v>
      </c>
      <c r="GR563">
        <v>7381658</v>
      </c>
      <c r="GS563">
        <v>11151779</v>
      </c>
      <c r="GT563">
        <v>9338549</v>
      </c>
      <c r="GU563">
        <v>8023529</v>
      </c>
      <c r="GV563">
        <v>7910748</v>
      </c>
      <c r="GW563">
        <v>7413959</v>
      </c>
      <c r="GX563">
        <v>9268123</v>
      </c>
      <c r="GY563">
        <v>5666159</v>
      </c>
      <c r="GZ563">
        <v>4939706</v>
      </c>
      <c r="HA563">
        <v>6393132</v>
      </c>
      <c r="HB563">
        <v>5926649</v>
      </c>
      <c r="HC563">
        <v>4212249</v>
      </c>
      <c r="HD563">
        <v>6456952</v>
      </c>
      <c r="HE563">
        <v>7164271</v>
      </c>
      <c r="HF563">
        <v>6059368</v>
      </c>
      <c r="HG563">
        <v>6186020</v>
      </c>
      <c r="HH563">
        <v>6033108</v>
      </c>
      <c r="HI563">
        <v>5384463</v>
      </c>
      <c r="HJ563">
        <v>5904965</v>
      </c>
      <c r="HK563">
        <v>4550192</v>
      </c>
      <c r="HL563">
        <v>5288753</v>
      </c>
      <c r="HM563">
        <v>7327940</v>
      </c>
      <c r="HN563">
        <v>7009433</v>
      </c>
      <c r="HO563">
        <v>6679429</v>
      </c>
      <c r="HP563">
        <v>7100692</v>
      </c>
      <c r="HQ563">
        <v>7564366</v>
      </c>
      <c r="HR563">
        <v>6092408</v>
      </c>
      <c r="HS563">
        <v>5961919</v>
      </c>
      <c r="HT563">
        <v>6280991</v>
      </c>
      <c r="HU563">
        <v>6822683</v>
      </c>
      <c r="HV563">
        <v>7011177</v>
      </c>
      <c r="HW563">
        <v>6825323</v>
      </c>
      <c r="HX563">
        <v>6552129</v>
      </c>
      <c r="HY563">
        <v>7066216</v>
      </c>
      <c r="HZ563">
        <v>5706692</v>
      </c>
      <c r="IA563">
        <v>5551155</v>
      </c>
      <c r="IB563">
        <v>8340578</v>
      </c>
      <c r="IC563">
        <v>8126719</v>
      </c>
      <c r="ID563">
        <v>6673614</v>
      </c>
      <c r="IE563">
        <v>6844061</v>
      </c>
      <c r="IF563">
        <v>9336032</v>
      </c>
      <c r="IG563">
        <v>7337333</v>
      </c>
      <c r="IH563">
        <v>6408734</v>
      </c>
      <c r="II563">
        <v>5617760</v>
      </c>
      <c r="IJ563">
        <v>6360019</v>
      </c>
      <c r="IK563">
        <v>6936575</v>
      </c>
      <c r="IL563">
        <v>12474749</v>
      </c>
      <c r="IM563">
        <v>8226436</v>
      </c>
      <c r="IN563">
        <v>9228041</v>
      </c>
      <c r="IO563">
        <v>8788425</v>
      </c>
      <c r="IP563">
        <v>8130463</v>
      </c>
      <c r="IQ563">
        <v>5019560</v>
      </c>
      <c r="IR563">
        <v>5808024</v>
      </c>
      <c r="IS563">
        <v>4677672</v>
      </c>
      <c r="IT563">
        <v>5758140</v>
      </c>
      <c r="IU563">
        <v>6507576</v>
      </c>
      <c r="IV563">
        <v>5914848</v>
      </c>
      <c r="IW563">
        <v>6834018</v>
      </c>
      <c r="IX563">
        <v>7868252</v>
      </c>
      <c r="IY563">
        <v>6890638</v>
      </c>
      <c r="IZ563">
        <v>6613137</v>
      </c>
      <c r="JA563">
        <v>6594972</v>
      </c>
      <c r="JB563">
        <v>6141870</v>
      </c>
      <c r="JC563">
        <v>4976080</v>
      </c>
      <c r="JD563">
        <v>5521470</v>
      </c>
      <c r="JE563">
        <v>7990784</v>
      </c>
      <c r="JF563">
        <v>7470372</v>
      </c>
      <c r="JG563">
        <v>6666024</v>
      </c>
      <c r="JH563">
        <v>7125272</v>
      </c>
      <c r="JI563">
        <v>6818274</v>
      </c>
      <c r="JJ563">
        <v>8093095</v>
      </c>
      <c r="JK563">
        <v>6913478</v>
      </c>
      <c r="JL563">
        <v>8838516</v>
      </c>
      <c r="JM563">
        <v>8482858</v>
      </c>
      <c r="JN563">
        <v>5761218</v>
      </c>
      <c r="JO563">
        <v>5545926</v>
      </c>
      <c r="JP563">
        <v>6257594</v>
      </c>
      <c r="JQ563">
        <v>5930639</v>
      </c>
    </row>
    <row r="564" spans="1:277" x14ac:dyDescent="0.25">
      <c r="A564" s="1" t="s">
        <v>283</v>
      </c>
      <c r="B564" t="s">
        <v>1157</v>
      </c>
      <c r="C564" t="s">
        <v>1199</v>
      </c>
      <c r="D564" s="2">
        <f>_xll.BDH(A564, "volume", B564, C564, "Direction", "H", "Period", "M","cols=274;rows=2")</f>
        <v>36556</v>
      </c>
      <c r="E564" s="2">
        <v>36585</v>
      </c>
      <c r="F564" s="2">
        <v>36616</v>
      </c>
      <c r="G564" s="2">
        <v>36644</v>
      </c>
      <c r="H564" s="2">
        <v>36677</v>
      </c>
      <c r="I564" s="2">
        <v>36707</v>
      </c>
      <c r="J564" s="2">
        <v>36738</v>
      </c>
      <c r="K564" s="2">
        <v>36769</v>
      </c>
      <c r="L564" s="2">
        <v>36798</v>
      </c>
      <c r="M564" s="2">
        <v>36830</v>
      </c>
      <c r="N564" s="2">
        <v>36860</v>
      </c>
      <c r="O564" s="2">
        <v>36889</v>
      </c>
      <c r="P564" s="2">
        <v>36922</v>
      </c>
      <c r="Q564" s="2">
        <v>36950</v>
      </c>
      <c r="R564" s="2">
        <v>36980</v>
      </c>
      <c r="S564" s="2">
        <v>37011</v>
      </c>
      <c r="T564" s="2">
        <v>37042</v>
      </c>
      <c r="U564" s="2">
        <v>37071</v>
      </c>
      <c r="V564" s="2">
        <v>37103</v>
      </c>
      <c r="W564" s="2">
        <v>37134</v>
      </c>
      <c r="X564" s="2">
        <v>37162</v>
      </c>
      <c r="Y564" s="2">
        <v>37195</v>
      </c>
      <c r="Z564" s="2">
        <v>37225</v>
      </c>
      <c r="AA564" s="2">
        <v>37256</v>
      </c>
      <c r="AB564" s="2">
        <v>37287</v>
      </c>
      <c r="AC564" s="2">
        <v>37315</v>
      </c>
      <c r="AD564" s="2">
        <v>37344</v>
      </c>
      <c r="AE564" s="2">
        <v>37376</v>
      </c>
      <c r="AF564" s="2">
        <v>37407</v>
      </c>
      <c r="AG564" s="2">
        <v>37435</v>
      </c>
      <c r="AH564" s="2">
        <v>37468</v>
      </c>
      <c r="AI564" s="2">
        <v>37498</v>
      </c>
      <c r="AJ564" s="2">
        <v>37529</v>
      </c>
      <c r="AK564" s="2">
        <v>37560</v>
      </c>
      <c r="AL564" s="2">
        <v>37589</v>
      </c>
      <c r="AM564" s="2">
        <v>37621</v>
      </c>
      <c r="AN564" s="2">
        <v>37652</v>
      </c>
      <c r="AO564" s="2">
        <v>37680</v>
      </c>
      <c r="AP564" s="2">
        <v>37711</v>
      </c>
      <c r="AQ564" s="2">
        <v>37741</v>
      </c>
      <c r="AR564" s="2">
        <v>37771</v>
      </c>
      <c r="AS564" s="2">
        <v>37802</v>
      </c>
      <c r="AT564" s="2">
        <v>37833</v>
      </c>
      <c r="AU564" s="2">
        <v>37862</v>
      </c>
      <c r="AV564" s="2">
        <v>37894</v>
      </c>
      <c r="AW564" s="2">
        <v>37925</v>
      </c>
      <c r="AX564" s="2">
        <v>37953</v>
      </c>
      <c r="AY564" s="2">
        <v>37986</v>
      </c>
      <c r="AZ564" s="2">
        <v>38016</v>
      </c>
      <c r="BA564" s="2">
        <v>38044</v>
      </c>
      <c r="BB564" s="2">
        <v>38077</v>
      </c>
      <c r="BC564" s="2">
        <v>38107</v>
      </c>
      <c r="BD564" s="2">
        <v>38138</v>
      </c>
      <c r="BE564" s="2">
        <v>38168</v>
      </c>
      <c r="BF564" s="2">
        <v>38198</v>
      </c>
      <c r="BG564" s="2">
        <v>38230</v>
      </c>
      <c r="BH564" s="2">
        <v>38260</v>
      </c>
      <c r="BI564" s="2">
        <v>38289</v>
      </c>
      <c r="BJ564" s="2">
        <v>38321</v>
      </c>
      <c r="BK564" s="2">
        <v>38352</v>
      </c>
      <c r="BL564" s="2">
        <v>38383</v>
      </c>
      <c r="BM564" s="2">
        <v>38411</v>
      </c>
      <c r="BN564" s="2">
        <v>38442</v>
      </c>
      <c r="BO564" s="2">
        <v>38471</v>
      </c>
      <c r="BP564" s="2">
        <v>38503</v>
      </c>
      <c r="BQ564" s="2">
        <v>38533</v>
      </c>
      <c r="BR564" s="2">
        <v>38562</v>
      </c>
      <c r="BS564" s="2">
        <v>38595</v>
      </c>
      <c r="BT564" s="2">
        <v>38625</v>
      </c>
      <c r="BU564" s="2">
        <v>38656</v>
      </c>
      <c r="BV564" s="2">
        <v>38686</v>
      </c>
      <c r="BW564" s="2">
        <v>38716</v>
      </c>
      <c r="BX564" s="2">
        <v>38748</v>
      </c>
      <c r="BY564" s="2">
        <v>38776</v>
      </c>
      <c r="BZ564" s="2">
        <v>38807</v>
      </c>
      <c r="CA564" s="2">
        <v>38835</v>
      </c>
      <c r="CB564" s="2">
        <v>38868</v>
      </c>
      <c r="CC564" s="2">
        <v>38898</v>
      </c>
      <c r="CD564" s="2">
        <v>38929</v>
      </c>
      <c r="CE564" s="2">
        <v>38960</v>
      </c>
      <c r="CF564" s="2">
        <v>38989</v>
      </c>
      <c r="CG564" s="2">
        <v>39021</v>
      </c>
      <c r="CH564" s="2">
        <v>39051</v>
      </c>
      <c r="CI564" s="2">
        <v>39080</v>
      </c>
      <c r="CJ564" s="2">
        <v>39113</v>
      </c>
      <c r="CK564" s="2">
        <v>39141</v>
      </c>
      <c r="CL564" s="2">
        <v>39171</v>
      </c>
      <c r="CM564" s="2">
        <v>39202</v>
      </c>
      <c r="CN564" s="2">
        <v>39233</v>
      </c>
      <c r="CO564" s="2">
        <v>39262</v>
      </c>
      <c r="CP564" s="2">
        <v>39294</v>
      </c>
      <c r="CQ564" s="2">
        <v>39325</v>
      </c>
      <c r="CR564" s="2">
        <v>39353</v>
      </c>
      <c r="CS564" s="2">
        <v>39386</v>
      </c>
      <c r="CT564" s="2">
        <v>39416</v>
      </c>
      <c r="CU564" s="2">
        <v>39447</v>
      </c>
      <c r="CV564" s="2">
        <v>39478</v>
      </c>
      <c r="CW564" s="2">
        <v>39507</v>
      </c>
      <c r="CX564" s="2">
        <v>39538</v>
      </c>
      <c r="CY564" s="2">
        <v>39568</v>
      </c>
      <c r="CZ564" s="2">
        <v>39598</v>
      </c>
      <c r="DA564" s="2">
        <v>39629</v>
      </c>
      <c r="DB564" s="2">
        <v>39660</v>
      </c>
      <c r="DC564" s="2">
        <v>39689</v>
      </c>
      <c r="DD564" s="2">
        <v>39721</v>
      </c>
      <c r="DE564" s="2">
        <v>39752</v>
      </c>
      <c r="DF564" s="2">
        <v>39780</v>
      </c>
      <c r="DG564" s="2">
        <v>39813</v>
      </c>
      <c r="DH564" s="2">
        <v>39843</v>
      </c>
      <c r="DI564" s="2">
        <v>39871</v>
      </c>
      <c r="DJ564" s="2">
        <v>39903</v>
      </c>
      <c r="DK564" s="2">
        <v>39933</v>
      </c>
      <c r="DL564" s="2">
        <v>39962</v>
      </c>
      <c r="DM564" s="2">
        <v>39994</v>
      </c>
      <c r="DN564" s="2">
        <v>40025</v>
      </c>
      <c r="DO564" s="2">
        <v>40056</v>
      </c>
      <c r="DP564" s="2">
        <v>40086</v>
      </c>
      <c r="DQ564" s="2">
        <v>40116</v>
      </c>
      <c r="DR564" s="2">
        <v>40147</v>
      </c>
      <c r="DS564" s="2">
        <v>40178</v>
      </c>
      <c r="DT564" s="2">
        <v>40207</v>
      </c>
      <c r="DU564" s="2">
        <v>40235</v>
      </c>
      <c r="DV564" s="2">
        <v>40268</v>
      </c>
      <c r="DW564" s="2">
        <v>40298</v>
      </c>
      <c r="DX564" s="2">
        <v>40329</v>
      </c>
      <c r="DY564" s="2">
        <v>40359</v>
      </c>
      <c r="DZ564" s="2">
        <v>40389</v>
      </c>
      <c r="EA564" s="2">
        <v>40421</v>
      </c>
      <c r="EB564" s="2">
        <v>40451</v>
      </c>
      <c r="EC564" s="2">
        <v>40480</v>
      </c>
      <c r="ED564" s="2">
        <v>40512</v>
      </c>
      <c r="EE564" s="2">
        <v>40543</v>
      </c>
      <c r="EF564" s="2">
        <v>40574</v>
      </c>
      <c r="EG564" s="2">
        <v>40602</v>
      </c>
      <c r="EH564" s="2">
        <v>40633</v>
      </c>
      <c r="EI564" s="2">
        <v>40662</v>
      </c>
      <c r="EJ564" s="2">
        <v>40694</v>
      </c>
      <c r="EK564" s="2">
        <v>40724</v>
      </c>
      <c r="EL564" s="2">
        <v>40753</v>
      </c>
      <c r="EM564" s="2">
        <v>40786</v>
      </c>
      <c r="EN564" s="2">
        <v>40816</v>
      </c>
      <c r="EO564" s="2">
        <v>40847</v>
      </c>
      <c r="EP564" s="2">
        <v>40877</v>
      </c>
      <c r="EQ564" s="2">
        <v>40907</v>
      </c>
      <c r="ER564" s="2">
        <v>40939</v>
      </c>
      <c r="ES564" s="2">
        <v>40968</v>
      </c>
      <c r="ET564" s="2">
        <v>40998</v>
      </c>
      <c r="EU564" s="2">
        <v>41029</v>
      </c>
      <c r="EV564" s="2">
        <v>41060</v>
      </c>
      <c r="EW564" s="2">
        <v>41089</v>
      </c>
      <c r="EX564" s="2">
        <v>41121</v>
      </c>
      <c r="EY564" s="2">
        <v>41152</v>
      </c>
      <c r="EZ564" s="2">
        <v>41180</v>
      </c>
      <c r="FA564" s="2">
        <v>41213</v>
      </c>
      <c r="FB564" s="2">
        <v>41243</v>
      </c>
      <c r="FC564" s="2">
        <v>41274</v>
      </c>
      <c r="FD564" s="2">
        <v>41305</v>
      </c>
      <c r="FE564" s="2">
        <v>41333</v>
      </c>
      <c r="FF564" s="2">
        <v>41362</v>
      </c>
      <c r="FG564" s="2">
        <v>41394</v>
      </c>
      <c r="FH564" s="2">
        <v>41425</v>
      </c>
      <c r="FI564" s="2">
        <v>41453</v>
      </c>
      <c r="FJ564" s="2">
        <v>41486</v>
      </c>
      <c r="FK564" s="2">
        <v>41516</v>
      </c>
      <c r="FL564" s="2">
        <v>41547</v>
      </c>
      <c r="FM564" s="2">
        <v>41578</v>
      </c>
      <c r="FN564" s="2">
        <v>41607</v>
      </c>
      <c r="FO564" s="2">
        <v>41639</v>
      </c>
      <c r="FP564" s="2">
        <v>41670</v>
      </c>
      <c r="FQ564" s="2">
        <v>41698</v>
      </c>
      <c r="FR564" s="2">
        <v>41729</v>
      </c>
      <c r="FS564" s="2">
        <v>41759</v>
      </c>
      <c r="FT564" s="2">
        <v>41789</v>
      </c>
      <c r="FU564" s="2">
        <v>41820</v>
      </c>
      <c r="FV564" s="2">
        <v>41851</v>
      </c>
      <c r="FW564" s="2">
        <v>41880</v>
      </c>
      <c r="FX564" s="2">
        <v>41912</v>
      </c>
      <c r="FY564" s="2">
        <v>41943</v>
      </c>
      <c r="FZ564" s="2">
        <v>41971</v>
      </c>
      <c r="GA564" s="2">
        <v>42004</v>
      </c>
      <c r="GB564" s="2">
        <v>42034</v>
      </c>
      <c r="GC564" s="2">
        <v>42062</v>
      </c>
      <c r="GD564" s="2">
        <v>42094</v>
      </c>
      <c r="GE564" s="2">
        <v>42124</v>
      </c>
      <c r="GF564" s="2">
        <v>42153</v>
      </c>
      <c r="GG564" s="2">
        <v>42185</v>
      </c>
      <c r="GH564" s="2">
        <v>42216</v>
      </c>
      <c r="GI564" s="2">
        <v>42247</v>
      </c>
      <c r="GJ564" s="2">
        <v>42277</v>
      </c>
      <c r="GK564" s="2">
        <v>42307</v>
      </c>
      <c r="GL564" s="2">
        <v>42338</v>
      </c>
      <c r="GM564" s="2">
        <v>42369</v>
      </c>
      <c r="GN564" s="2">
        <v>42398</v>
      </c>
      <c r="GO564" s="2">
        <v>42429</v>
      </c>
      <c r="GP564" s="2">
        <v>42460</v>
      </c>
      <c r="GQ564" s="2">
        <v>42489</v>
      </c>
      <c r="GR564" s="2">
        <v>42521</v>
      </c>
      <c r="GS564" s="2">
        <v>42551</v>
      </c>
      <c r="GT564" s="2">
        <v>42580</v>
      </c>
      <c r="GU564" s="2">
        <v>42613</v>
      </c>
      <c r="GV564" s="2">
        <v>42643</v>
      </c>
      <c r="GW564" s="2">
        <v>42674</v>
      </c>
      <c r="GX564" s="2">
        <v>42704</v>
      </c>
      <c r="GY564" s="2">
        <v>42734</v>
      </c>
      <c r="GZ564" s="2">
        <v>42766</v>
      </c>
      <c r="HA564" s="2">
        <v>42794</v>
      </c>
      <c r="HB564" s="2">
        <v>42825</v>
      </c>
      <c r="HC564" s="2">
        <v>42853</v>
      </c>
      <c r="HD564" s="2">
        <v>42886</v>
      </c>
      <c r="HE564" s="2">
        <v>42916</v>
      </c>
      <c r="HF564" s="2">
        <v>42947</v>
      </c>
      <c r="HG564" s="2">
        <v>42978</v>
      </c>
      <c r="HH564" s="2">
        <v>43007</v>
      </c>
      <c r="HI564" s="2">
        <v>43039</v>
      </c>
      <c r="HJ564" s="2">
        <v>43069</v>
      </c>
      <c r="HK564" s="2">
        <v>43098</v>
      </c>
      <c r="HL564" s="2">
        <v>43131</v>
      </c>
      <c r="HM564" s="2">
        <v>43159</v>
      </c>
      <c r="HN564" s="2">
        <v>43189</v>
      </c>
      <c r="HO564" s="2">
        <v>43220</v>
      </c>
      <c r="HP564" s="2">
        <v>43251</v>
      </c>
      <c r="HQ564" s="2">
        <v>43280</v>
      </c>
      <c r="HR564" s="2">
        <v>43312</v>
      </c>
      <c r="HS564" s="2">
        <v>43343</v>
      </c>
      <c r="HT564" s="2">
        <v>43371</v>
      </c>
      <c r="HU564" s="2">
        <v>43404</v>
      </c>
      <c r="HV564" s="2">
        <v>43434</v>
      </c>
      <c r="HW564" s="2">
        <v>43465</v>
      </c>
      <c r="HX564" s="2">
        <v>43496</v>
      </c>
      <c r="HY564" s="2">
        <v>43524</v>
      </c>
      <c r="HZ564" s="2">
        <v>43553</v>
      </c>
      <c r="IA564" s="2">
        <v>43585</v>
      </c>
      <c r="IB564" s="2">
        <v>43616</v>
      </c>
      <c r="IC564" s="2">
        <v>43644</v>
      </c>
      <c r="ID564" s="2">
        <v>43677</v>
      </c>
      <c r="IE564" s="2">
        <v>43707</v>
      </c>
      <c r="IF564" s="2">
        <v>43738</v>
      </c>
      <c r="IG564" s="2">
        <v>43769</v>
      </c>
      <c r="IH564" s="2">
        <v>43798</v>
      </c>
      <c r="II564" s="2">
        <v>43830</v>
      </c>
      <c r="IJ564" s="2">
        <v>43861</v>
      </c>
      <c r="IK564" s="2">
        <v>43889</v>
      </c>
      <c r="IL564" s="2">
        <v>43921</v>
      </c>
      <c r="IM564" s="2">
        <v>43951</v>
      </c>
      <c r="IN564" s="2">
        <v>43980</v>
      </c>
      <c r="IO564" s="2">
        <v>44012</v>
      </c>
      <c r="IP564" s="2">
        <v>44043</v>
      </c>
      <c r="IQ564" s="2">
        <v>44074</v>
      </c>
      <c r="IR564" s="2">
        <v>44104</v>
      </c>
      <c r="IS564" s="2">
        <v>44134</v>
      </c>
      <c r="IT564" s="2">
        <v>44165</v>
      </c>
      <c r="IU564" s="2">
        <v>44196</v>
      </c>
      <c r="IV564" s="2">
        <v>44225</v>
      </c>
      <c r="IW564" s="2">
        <v>44253</v>
      </c>
      <c r="IX564" s="2">
        <v>44286</v>
      </c>
      <c r="IY564" s="2">
        <v>44316</v>
      </c>
      <c r="IZ564" s="2">
        <v>44347</v>
      </c>
      <c r="JA564" s="2">
        <v>44377</v>
      </c>
      <c r="JB564" s="2">
        <v>44407</v>
      </c>
      <c r="JC564" s="2">
        <v>44439</v>
      </c>
      <c r="JD564" s="2">
        <v>44469</v>
      </c>
      <c r="JE564" s="2">
        <v>44498</v>
      </c>
      <c r="JF564" s="2">
        <v>44530</v>
      </c>
      <c r="JG564" s="2">
        <v>44561</v>
      </c>
      <c r="JH564" s="2">
        <v>44592</v>
      </c>
      <c r="JI564" s="2">
        <v>44620</v>
      </c>
      <c r="JJ564" s="2">
        <v>44651</v>
      </c>
      <c r="JK564" s="2">
        <v>44680</v>
      </c>
      <c r="JL564" s="2">
        <v>44712</v>
      </c>
      <c r="JM564" s="2">
        <v>44742</v>
      </c>
      <c r="JN564" s="2">
        <v>44771</v>
      </c>
      <c r="JO564" s="2">
        <v>44804</v>
      </c>
      <c r="JP564" s="2">
        <v>44834</v>
      </c>
      <c r="JQ564" s="2">
        <v>44865</v>
      </c>
    </row>
    <row r="565" spans="1:277" x14ac:dyDescent="0.25">
      <c r="A565" s="4"/>
      <c r="D565" s="3">
        <v>17021200</v>
      </c>
      <c r="E565">
        <v>9066800</v>
      </c>
      <c r="F565">
        <v>8941000</v>
      </c>
      <c r="G565">
        <v>8580700</v>
      </c>
      <c r="H565">
        <v>10563200</v>
      </c>
      <c r="I565">
        <v>17370500</v>
      </c>
      <c r="J565">
        <v>15565600</v>
      </c>
      <c r="K565">
        <v>11517600</v>
      </c>
      <c r="L565">
        <v>12381400</v>
      </c>
      <c r="M565">
        <v>21015900</v>
      </c>
      <c r="N565">
        <v>17398300</v>
      </c>
      <c r="O565">
        <v>11990400</v>
      </c>
      <c r="P565">
        <v>15910400</v>
      </c>
      <c r="Q565">
        <v>16807100</v>
      </c>
      <c r="R565">
        <v>15965000</v>
      </c>
      <c r="S565">
        <v>16573200</v>
      </c>
      <c r="T565">
        <v>13215900</v>
      </c>
      <c r="U565">
        <v>14379700</v>
      </c>
      <c r="V565">
        <v>14706300</v>
      </c>
      <c r="W565">
        <v>15705900</v>
      </c>
      <c r="X565">
        <v>11816600</v>
      </c>
      <c r="Y565">
        <v>15201600</v>
      </c>
      <c r="Z565">
        <v>12710600</v>
      </c>
      <c r="AA565">
        <v>11542400</v>
      </c>
      <c r="AB565">
        <v>13400700</v>
      </c>
      <c r="AC565">
        <v>21406600</v>
      </c>
      <c r="AD565">
        <v>13315200</v>
      </c>
      <c r="AE565">
        <v>24969800</v>
      </c>
      <c r="AF565">
        <v>20718000</v>
      </c>
      <c r="AG565">
        <v>22123500</v>
      </c>
      <c r="AH565">
        <v>28957300</v>
      </c>
      <c r="AI565">
        <v>18103000</v>
      </c>
      <c r="AJ565">
        <v>17646700</v>
      </c>
      <c r="AK565">
        <v>25946700</v>
      </c>
      <c r="AL565">
        <v>37248100</v>
      </c>
      <c r="AM565">
        <v>22535800</v>
      </c>
      <c r="AN565">
        <v>17146100</v>
      </c>
      <c r="AO565">
        <v>19196000</v>
      </c>
      <c r="AP565">
        <v>15479000</v>
      </c>
      <c r="AQ565">
        <v>18241300</v>
      </c>
      <c r="AR565">
        <v>16010200</v>
      </c>
      <c r="AS565">
        <v>19304800</v>
      </c>
      <c r="AT565">
        <v>27440900</v>
      </c>
      <c r="AU565">
        <v>20743100</v>
      </c>
      <c r="AV565">
        <v>15285700</v>
      </c>
      <c r="AW565">
        <v>16835200</v>
      </c>
      <c r="AX565">
        <v>21468600</v>
      </c>
      <c r="AY565">
        <v>17119200</v>
      </c>
      <c r="AZ565">
        <v>23536300</v>
      </c>
      <c r="BA565">
        <v>21434000</v>
      </c>
      <c r="BB565">
        <v>23439600</v>
      </c>
      <c r="BC565">
        <v>29187400</v>
      </c>
      <c r="BD565">
        <v>26798900</v>
      </c>
      <c r="BE565">
        <v>17279400</v>
      </c>
      <c r="BF565">
        <v>26504400</v>
      </c>
      <c r="BG565">
        <v>18538000</v>
      </c>
      <c r="BH565">
        <v>12909700</v>
      </c>
      <c r="BI565">
        <v>19272500</v>
      </c>
      <c r="BJ565">
        <v>22825400</v>
      </c>
      <c r="BK565">
        <v>24318300</v>
      </c>
      <c r="BL565">
        <v>26905200</v>
      </c>
      <c r="BM565">
        <v>24060300</v>
      </c>
      <c r="BN565">
        <v>21549400</v>
      </c>
      <c r="BO565">
        <v>20097000</v>
      </c>
      <c r="BP565">
        <v>19195500</v>
      </c>
      <c r="BQ565">
        <v>16793300</v>
      </c>
      <c r="BR565">
        <v>28101000</v>
      </c>
      <c r="BS565">
        <v>25055900</v>
      </c>
      <c r="BT565">
        <v>24210100</v>
      </c>
      <c r="BU565">
        <v>28997300</v>
      </c>
      <c r="BV565">
        <v>20273000</v>
      </c>
      <c r="BW565">
        <v>29088900</v>
      </c>
      <c r="BX565">
        <v>30039400</v>
      </c>
      <c r="BY565">
        <v>31637500</v>
      </c>
      <c r="BZ565">
        <v>26533600</v>
      </c>
      <c r="CA565">
        <v>27920100</v>
      </c>
      <c r="CB565">
        <v>42727100</v>
      </c>
      <c r="CC565">
        <v>21139400</v>
      </c>
      <c r="CD565">
        <v>22441600</v>
      </c>
      <c r="CE565">
        <v>23155300</v>
      </c>
      <c r="CF565">
        <v>19736700</v>
      </c>
      <c r="CG565">
        <v>31198600</v>
      </c>
      <c r="CH565">
        <v>39847000</v>
      </c>
      <c r="CI565">
        <v>19858300</v>
      </c>
      <c r="CJ565">
        <v>28836700</v>
      </c>
      <c r="CK565">
        <v>27593800</v>
      </c>
      <c r="CL565">
        <v>24781600</v>
      </c>
      <c r="CM565">
        <v>18480000</v>
      </c>
      <c r="CN565">
        <v>18009200</v>
      </c>
      <c r="CO565">
        <v>20573500</v>
      </c>
      <c r="CP565">
        <v>21039800</v>
      </c>
      <c r="CQ565">
        <v>23918300</v>
      </c>
      <c r="CR565">
        <v>15662800</v>
      </c>
      <c r="CS565">
        <v>19358900</v>
      </c>
      <c r="CT565">
        <v>14493800</v>
      </c>
      <c r="CU565">
        <v>12886600</v>
      </c>
      <c r="CV565">
        <v>19529700</v>
      </c>
      <c r="CW565">
        <v>18583900</v>
      </c>
      <c r="CX565">
        <v>47324400</v>
      </c>
      <c r="CY565">
        <v>27745800</v>
      </c>
      <c r="CZ565">
        <v>22079600</v>
      </c>
      <c r="DA565">
        <v>21867300</v>
      </c>
      <c r="DB565">
        <v>18222700</v>
      </c>
      <c r="DC565">
        <v>15111100</v>
      </c>
      <c r="DD565">
        <v>14416600</v>
      </c>
      <c r="DE565">
        <v>20793200</v>
      </c>
      <c r="DF565">
        <v>20739900</v>
      </c>
      <c r="DG565">
        <v>14509700</v>
      </c>
      <c r="DH565">
        <v>16452700</v>
      </c>
      <c r="DI565">
        <v>22886100</v>
      </c>
      <c r="DJ565">
        <v>26191000</v>
      </c>
      <c r="DK565">
        <v>23718900</v>
      </c>
      <c r="DL565">
        <v>14336000</v>
      </c>
      <c r="DM565">
        <v>15373200</v>
      </c>
      <c r="DN565">
        <v>18317400</v>
      </c>
      <c r="DO565">
        <v>13450400</v>
      </c>
      <c r="DP565">
        <v>18651800</v>
      </c>
      <c r="DQ565">
        <v>19153600</v>
      </c>
      <c r="DR565">
        <v>12026100</v>
      </c>
      <c r="DS565">
        <v>16332000</v>
      </c>
      <c r="DT565">
        <v>20388300</v>
      </c>
      <c r="DU565">
        <v>14112000</v>
      </c>
      <c r="DV565">
        <v>12617800</v>
      </c>
      <c r="DW565">
        <v>17172500</v>
      </c>
      <c r="DX565">
        <v>17242400</v>
      </c>
      <c r="DY565">
        <v>15038700</v>
      </c>
      <c r="DZ565">
        <v>12116900</v>
      </c>
      <c r="EA565">
        <v>11681700</v>
      </c>
      <c r="EB565">
        <v>13799347</v>
      </c>
      <c r="EC565">
        <v>12142595</v>
      </c>
      <c r="ED565">
        <v>14092381</v>
      </c>
      <c r="EE565">
        <v>9450188</v>
      </c>
      <c r="EF565">
        <v>10266277</v>
      </c>
      <c r="EG565">
        <v>12274979</v>
      </c>
      <c r="EH565">
        <v>10988154</v>
      </c>
      <c r="EI565">
        <v>8744324</v>
      </c>
      <c r="EJ565">
        <v>11800759</v>
      </c>
      <c r="EK565">
        <v>9896180</v>
      </c>
      <c r="EL565">
        <v>8323645</v>
      </c>
      <c r="EM565">
        <v>17788251</v>
      </c>
      <c r="EN565">
        <v>9330322</v>
      </c>
      <c r="EO565">
        <v>10059786</v>
      </c>
      <c r="EP565">
        <v>8121619</v>
      </c>
      <c r="EQ565">
        <v>6649266</v>
      </c>
      <c r="ER565">
        <v>8213371</v>
      </c>
      <c r="ES565">
        <v>11031548</v>
      </c>
      <c r="ET565">
        <v>7737000</v>
      </c>
      <c r="EU565">
        <v>7836855</v>
      </c>
      <c r="EV565">
        <v>9994176</v>
      </c>
      <c r="EW565">
        <v>8987215</v>
      </c>
      <c r="EX565">
        <v>12537644</v>
      </c>
      <c r="EY565">
        <v>13174492</v>
      </c>
      <c r="EZ565">
        <v>7507389</v>
      </c>
      <c r="FA565">
        <v>8411707</v>
      </c>
      <c r="FB565">
        <v>13561081</v>
      </c>
      <c r="FC565">
        <v>7654904</v>
      </c>
      <c r="FD565">
        <v>8848061</v>
      </c>
      <c r="FE565">
        <v>11327827</v>
      </c>
      <c r="FF565">
        <v>9981404</v>
      </c>
      <c r="FG565">
        <v>12734188</v>
      </c>
      <c r="FH565">
        <v>8678861</v>
      </c>
      <c r="FI565">
        <v>6434943</v>
      </c>
      <c r="FJ565">
        <v>6354431</v>
      </c>
      <c r="FK565">
        <v>5883740</v>
      </c>
      <c r="FL565">
        <v>6114224</v>
      </c>
      <c r="FM565">
        <v>7049765</v>
      </c>
      <c r="FN565">
        <v>6210689</v>
      </c>
      <c r="FO565">
        <v>5184749</v>
      </c>
      <c r="FP565">
        <v>7490189</v>
      </c>
      <c r="FQ565">
        <v>8833803</v>
      </c>
      <c r="FR565">
        <v>6692316</v>
      </c>
      <c r="FS565">
        <v>6696740</v>
      </c>
      <c r="FT565">
        <v>5754111</v>
      </c>
      <c r="FU565">
        <v>4936761</v>
      </c>
      <c r="FV565">
        <v>5649896</v>
      </c>
      <c r="FW565">
        <v>5013378</v>
      </c>
      <c r="FX565">
        <v>5020934</v>
      </c>
      <c r="FY565">
        <v>5923847</v>
      </c>
      <c r="FZ565">
        <v>5882388</v>
      </c>
      <c r="GA565">
        <v>6254981</v>
      </c>
      <c r="GB565">
        <v>5120157</v>
      </c>
      <c r="GC565">
        <v>4826617</v>
      </c>
      <c r="GD565">
        <v>7821194</v>
      </c>
      <c r="GE565">
        <v>4721113</v>
      </c>
      <c r="GF565">
        <v>6679437</v>
      </c>
      <c r="GG565">
        <v>14452558</v>
      </c>
      <c r="GH565">
        <v>8456949</v>
      </c>
      <c r="GI565">
        <v>5562094</v>
      </c>
      <c r="GJ565">
        <v>4013992</v>
      </c>
      <c r="GK565">
        <v>5128450</v>
      </c>
      <c r="GL565">
        <v>3293610</v>
      </c>
      <c r="GM565">
        <v>3358054</v>
      </c>
      <c r="GN565">
        <v>3979998</v>
      </c>
      <c r="GO565">
        <v>4247499</v>
      </c>
      <c r="GP565">
        <v>2655896</v>
      </c>
      <c r="GQ565">
        <v>4108642</v>
      </c>
      <c r="GR565">
        <v>3733851</v>
      </c>
      <c r="GS565">
        <v>6383085</v>
      </c>
      <c r="GT565">
        <v>10740002</v>
      </c>
      <c r="GU565">
        <v>3742255</v>
      </c>
      <c r="GV565">
        <v>2751786</v>
      </c>
      <c r="GW565">
        <v>4016532</v>
      </c>
      <c r="GX565">
        <v>5503709</v>
      </c>
      <c r="GY565">
        <v>4954995</v>
      </c>
      <c r="GZ565">
        <v>5710170</v>
      </c>
      <c r="HA565">
        <v>6610352</v>
      </c>
      <c r="HB565">
        <v>8657332</v>
      </c>
      <c r="HC565">
        <v>6047508</v>
      </c>
      <c r="HD565">
        <v>7440212</v>
      </c>
      <c r="HE565">
        <v>9032742</v>
      </c>
      <c r="HF565">
        <v>5164829</v>
      </c>
      <c r="HG565">
        <v>6763949</v>
      </c>
      <c r="HH565">
        <v>5607671</v>
      </c>
      <c r="HI565">
        <v>5694997</v>
      </c>
      <c r="HJ565">
        <v>6107690</v>
      </c>
      <c r="HK565">
        <v>6262074</v>
      </c>
      <c r="HL565">
        <v>6228200</v>
      </c>
      <c r="HM565">
        <v>5188325</v>
      </c>
      <c r="HN565">
        <v>5512994</v>
      </c>
      <c r="HO565">
        <v>4575807</v>
      </c>
      <c r="HP565">
        <v>4159491</v>
      </c>
      <c r="HQ565">
        <v>3792501</v>
      </c>
      <c r="HR565">
        <v>3536546</v>
      </c>
      <c r="HS565">
        <v>2920661</v>
      </c>
      <c r="HT565">
        <v>3145264</v>
      </c>
      <c r="HU565">
        <v>3988300</v>
      </c>
      <c r="HV565">
        <v>5900220</v>
      </c>
      <c r="HW565">
        <v>7383284</v>
      </c>
      <c r="HX565">
        <v>5476484</v>
      </c>
      <c r="HY565">
        <v>5283746</v>
      </c>
      <c r="HZ565">
        <v>5037873</v>
      </c>
      <c r="IA565">
        <v>6981799</v>
      </c>
      <c r="IB565">
        <v>6789406</v>
      </c>
      <c r="IC565">
        <v>5508937</v>
      </c>
      <c r="ID565">
        <v>5158692</v>
      </c>
      <c r="IE565">
        <v>5678791</v>
      </c>
      <c r="IF565">
        <v>4998652</v>
      </c>
      <c r="IG565">
        <v>4935330</v>
      </c>
      <c r="IH565">
        <v>5036161</v>
      </c>
      <c r="II565">
        <v>4962438</v>
      </c>
      <c r="IJ565">
        <v>4852407</v>
      </c>
      <c r="IK565">
        <v>5492792</v>
      </c>
      <c r="IL565">
        <v>11018219</v>
      </c>
      <c r="IM565">
        <v>6272023</v>
      </c>
      <c r="IN565">
        <v>4346350</v>
      </c>
      <c r="IO565">
        <v>5899915</v>
      </c>
      <c r="IP565">
        <v>3793575</v>
      </c>
      <c r="IQ565">
        <v>3348161</v>
      </c>
      <c r="IR565">
        <v>4501929</v>
      </c>
      <c r="IS565">
        <v>3647098</v>
      </c>
      <c r="IT565">
        <v>5371566</v>
      </c>
      <c r="IU565">
        <v>5472277</v>
      </c>
      <c r="IV565">
        <v>7046632</v>
      </c>
      <c r="IW565">
        <v>7050295</v>
      </c>
      <c r="IX565">
        <v>8078152</v>
      </c>
      <c r="IY565">
        <v>6135982</v>
      </c>
      <c r="IZ565">
        <v>4719333</v>
      </c>
      <c r="JA565">
        <v>5847060</v>
      </c>
      <c r="JB565">
        <v>4170327</v>
      </c>
      <c r="JC565">
        <v>4379024</v>
      </c>
      <c r="JD565">
        <v>4622519</v>
      </c>
      <c r="JE565">
        <v>5756072</v>
      </c>
      <c r="JF565">
        <v>4323926</v>
      </c>
      <c r="JG565">
        <v>4583691</v>
      </c>
      <c r="JH565">
        <v>9156411</v>
      </c>
      <c r="JI565">
        <v>5705957</v>
      </c>
      <c r="JJ565">
        <v>6795232</v>
      </c>
      <c r="JK565">
        <v>5662784</v>
      </c>
      <c r="JL565">
        <v>4175658</v>
      </c>
      <c r="JM565">
        <v>5204178</v>
      </c>
      <c r="JN565">
        <v>4795843</v>
      </c>
      <c r="JO565">
        <v>3633665</v>
      </c>
      <c r="JP565">
        <v>4800960</v>
      </c>
      <c r="JQ565">
        <v>4154569</v>
      </c>
    </row>
    <row r="566" spans="1:277" x14ac:dyDescent="0.25">
      <c r="A566" s="1" t="s">
        <v>284</v>
      </c>
      <c r="B566" t="s">
        <v>1157</v>
      </c>
      <c r="C566" t="s">
        <v>1199</v>
      </c>
      <c r="D566" s="2">
        <f>_xll.BDH(A566, "volume", B566, C566, "Direction", "H", "Period", "M","cols=274;rows=2")</f>
        <v>36556</v>
      </c>
      <c r="E566" s="2">
        <v>36585</v>
      </c>
      <c r="F566" s="2">
        <v>36616</v>
      </c>
      <c r="G566" s="2">
        <v>36644</v>
      </c>
      <c r="H566" s="2">
        <v>36677</v>
      </c>
      <c r="I566" s="2">
        <v>36707</v>
      </c>
      <c r="J566" s="2">
        <v>36738</v>
      </c>
      <c r="K566" s="2">
        <v>36769</v>
      </c>
      <c r="L566" s="2">
        <v>36798</v>
      </c>
      <c r="M566" s="2">
        <v>36830</v>
      </c>
      <c r="N566" s="2">
        <v>36860</v>
      </c>
      <c r="O566" s="2">
        <v>36889</v>
      </c>
      <c r="P566" s="2">
        <v>36922</v>
      </c>
      <c r="Q566" s="2">
        <v>36950</v>
      </c>
      <c r="R566" s="2">
        <v>36980</v>
      </c>
      <c r="S566" s="2">
        <v>37011</v>
      </c>
      <c r="T566" s="2">
        <v>37042</v>
      </c>
      <c r="U566" s="2">
        <v>37071</v>
      </c>
      <c r="V566" s="2">
        <v>37103</v>
      </c>
      <c r="W566" s="2">
        <v>37134</v>
      </c>
      <c r="X566" s="2">
        <v>37162</v>
      </c>
      <c r="Y566" s="2">
        <v>37195</v>
      </c>
      <c r="Z566" s="2">
        <v>37225</v>
      </c>
      <c r="AA566" s="2">
        <v>37256</v>
      </c>
      <c r="AB566" s="2">
        <v>37287</v>
      </c>
      <c r="AC566" s="2">
        <v>37315</v>
      </c>
      <c r="AD566" s="2">
        <v>37344</v>
      </c>
      <c r="AE566" s="2">
        <v>37376</v>
      </c>
      <c r="AF566" s="2">
        <v>37407</v>
      </c>
      <c r="AG566" s="2">
        <v>37435</v>
      </c>
      <c r="AH566" s="2">
        <v>37468</v>
      </c>
      <c r="AI566" s="2">
        <v>37498</v>
      </c>
      <c r="AJ566" s="2">
        <v>37529</v>
      </c>
      <c r="AK566" s="2">
        <v>37560</v>
      </c>
      <c r="AL566" s="2">
        <v>37589</v>
      </c>
      <c r="AM566" s="2">
        <v>37621</v>
      </c>
      <c r="AN566" s="2">
        <v>37652</v>
      </c>
      <c r="AO566" s="2">
        <v>37680</v>
      </c>
      <c r="AP566" s="2">
        <v>37711</v>
      </c>
      <c r="AQ566" s="2">
        <v>37741</v>
      </c>
      <c r="AR566" s="2">
        <v>37771</v>
      </c>
      <c r="AS566" s="2">
        <v>37802</v>
      </c>
      <c r="AT566" s="2">
        <v>37833</v>
      </c>
      <c r="AU566" s="2">
        <v>37862</v>
      </c>
      <c r="AV566" s="2">
        <v>37894</v>
      </c>
      <c r="AW566" s="2">
        <v>37925</v>
      </c>
      <c r="AX566" s="2">
        <v>37953</v>
      </c>
      <c r="AY566" s="2">
        <v>37986</v>
      </c>
      <c r="AZ566" s="2">
        <v>38016</v>
      </c>
      <c r="BA566" s="2">
        <v>38044</v>
      </c>
      <c r="BB566" s="2">
        <v>38077</v>
      </c>
      <c r="BC566" s="2">
        <v>38107</v>
      </c>
      <c r="BD566" s="2">
        <v>38138</v>
      </c>
      <c r="BE566" s="2">
        <v>38168</v>
      </c>
      <c r="BF566" s="2">
        <v>38198</v>
      </c>
      <c r="BG566" s="2">
        <v>38230</v>
      </c>
      <c r="BH566" s="2">
        <v>38260</v>
      </c>
      <c r="BI566" s="2">
        <v>38289</v>
      </c>
      <c r="BJ566" s="2">
        <v>38321</v>
      </c>
      <c r="BK566" s="2">
        <v>38352</v>
      </c>
      <c r="BL566" s="2">
        <v>38383</v>
      </c>
      <c r="BM566" s="2">
        <v>38411</v>
      </c>
      <c r="BN566" s="2">
        <v>38442</v>
      </c>
      <c r="BO566" s="2">
        <v>38471</v>
      </c>
      <c r="BP566" s="2">
        <v>38503</v>
      </c>
      <c r="BQ566" s="2">
        <v>38533</v>
      </c>
      <c r="BR566" s="2">
        <v>38562</v>
      </c>
      <c r="BS566" s="2">
        <v>38595</v>
      </c>
      <c r="BT566" s="2">
        <v>38625</v>
      </c>
      <c r="BU566" s="2">
        <v>38656</v>
      </c>
      <c r="BV566" s="2">
        <v>38686</v>
      </c>
      <c r="BW566" s="2">
        <v>38716</v>
      </c>
      <c r="BX566" s="2">
        <v>38748</v>
      </c>
      <c r="BY566" s="2">
        <v>38776</v>
      </c>
      <c r="BZ566" s="2">
        <v>38807</v>
      </c>
      <c r="CA566" s="2">
        <v>38835</v>
      </c>
      <c r="CB566" s="2">
        <v>38868</v>
      </c>
      <c r="CC566" s="2">
        <v>38898</v>
      </c>
      <c r="CD566" s="2">
        <v>38929</v>
      </c>
      <c r="CE566" s="2">
        <v>38960</v>
      </c>
      <c r="CF566" s="2">
        <v>38989</v>
      </c>
      <c r="CG566" s="2">
        <v>39021</v>
      </c>
      <c r="CH566" s="2">
        <v>39051</v>
      </c>
      <c r="CI566" s="2">
        <v>39080</v>
      </c>
      <c r="CJ566" s="2">
        <v>39113</v>
      </c>
      <c r="CK566" s="2">
        <v>39141</v>
      </c>
      <c r="CL566" s="2">
        <v>39171</v>
      </c>
      <c r="CM566" s="2">
        <v>39202</v>
      </c>
      <c r="CN566" s="2">
        <v>39233</v>
      </c>
      <c r="CO566" s="2">
        <v>39262</v>
      </c>
      <c r="CP566" s="2">
        <v>39294</v>
      </c>
      <c r="CQ566" s="2">
        <v>39325</v>
      </c>
      <c r="CR566" s="2">
        <v>39353</v>
      </c>
      <c r="CS566" s="2">
        <v>39386</v>
      </c>
      <c r="CT566" s="2">
        <v>39416</v>
      </c>
      <c r="CU566" s="2">
        <v>39447</v>
      </c>
      <c r="CV566" s="2">
        <v>39478</v>
      </c>
      <c r="CW566" s="2">
        <v>39507</v>
      </c>
      <c r="CX566" s="2">
        <v>39538</v>
      </c>
      <c r="CY566" s="2">
        <v>39568</v>
      </c>
      <c r="CZ566" s="2">
        <v>39598</v>
      </c>
      <c r="DA566" s="2">
        <v>39629</v>
      </c>
      <c r="DB566" s="2">
        <v>39660</v>
      </c>
      <c r="DC566" s="2">
        <v>39689</v>
      </c>
      <c r="DD566" s="2">
        <v>39721</v>
      </c>
      <c r="DE566" s="2">
        <v>39752</v>
      </c>
      <c r="DF566" s="2">
        <v>39780</v>
      </c>
      <c r="DG566" s="2">
        <v>39813</v>
      </c>
      <c r="DH566" s="2">
        <v>39843</v>
      </c>
      <c r="DI566" s="2">
        <v>39871</v>
      </c>
      <c r="DJ566" s="2">
        <v>39903</v>
      </c>
      <c r="DK566" s="2">
        <v>39933</v>
      </c>
      <c r="DL566" s="2">
        <v>39962</v>
      </c>
      <c r="DM566" s="2">
        <v>39994</v>
      </c>
      <c r="DN566" s="2">
        <v>40025</v>
      </c>
      <c r="DO566" s="2">
        <v>40056</v>
      </c>
      <c r="DP566" s="2">
        <v>40086</v>
      </c>
      <c r="DQ566" s="2">
        <v>40116</v>
      </c>
      <c r="DR566" s="2">
        <v>40147</v>
      </c>
      <c r="DS566" s="2">
        <v>40178</v>
      </c>
      <c r="DT566" s="2">
        <v>40207</v>
      </c>
      <c r="DU566" s="2">
        <v>40235</v>
      </c>
      <c r="DV566" s="2">
        <v>40268</v>
      </c>
      <c r="DW566" s="2">
        <v>40298</v>
      </c>
      <c r="DX566" s="2">
        <v>40329</v>
      </c>
      <c r="DY566" s="2">
        <v>40359</v>
      </c>
      <c r="DZ566" s="2">
        <v>40389</v>
      </c>
      <c r="EA566" s="2">
        <v>40421</v>
      </c>
      <c r="EB566" s="2">
        <v>40451</v>
      </c>
      <c r="EC566" s="2">
        <v>40480</v>
      </c>
      <c r="ED566" s="2">
        <v>40512</v>
      </c>
      <c r="EE566" s="2">
        <v>40543</v>
      </c>
      <c r="EF566" s="2">
        <v>40574</v>
      </c>
      <c r="EG566" s="2">
        <v>40602</v>
      </c>
      <c r="EH566" s="2">
        <v>40633</v>
      </c>
      <c r="EI566" s="2">
        <v>40662</v>
      </c>
      <c r="EJ566" s="2">
        <v>40694</v>
      </c>
      <c r="EK566" s="2">
        <v>40724</v>
      </c>
      <c r="EL566" s="2">
        <v>40753</v>
      </c>
      <c r="EM566" s="2">
        <v>40786</v>
      </c>
      <c r="EN566" s="2">
        <v>40816</v>
      </c>
      <c r="EO566" s="2">
        <v>40847</v>
      </c>
      <c r="EP566" s="2">
        <v>40877</v>
      </c>
      <c r="EQ566" s="2">
        <v>40907</v>
      </c>
      <c r="ER566" s="2">
        <v>40939</v>
      </c>
      <c r="ES566" s="2">
        <v>40968</v>
      </c>
      <c r="ET566" s="2">
        <v>40998</v>
      </c>
      <c r="EU566" s="2">
        <v>41029</v>
      </c>
      <c r="EV566" s="2">
        <v>41060</v>
      </c>
      <c r="EW566" s="2">
        <v>41089</v>
      </c>
      <c r="EX566" s="2">
        <v>41121</v>
      </c>
      <c r="EY566" s="2">
        <v>41152</v>
      </c>
      <c r="EZ566" s="2">
        <v>41180</v>
      </c>
      <c r="FA566" s="2">
        <v>41213</v>
      </c>
      <c r="FB566" s="2">
        <v>41243</v>
      </c>
      <c r="FC566" s="2">
        <v>41274</v>
      </c>
      <c r="FD566" s="2">
        <v>41305</v>
      </c>
      <c r="FE566" s="2">
        <v>41333</v>
      </c>
      <c r="FF566" s="2">
        <v>41362</v>
      </c>
      <c r="FG566" s="2">
        <v>41394</v>
      </c>
      <c r="FH566" s="2">
        <v>41425</v>
      </c>
      <c r="FI566" s="2">
        <v>41453</v>
      </c>
      <c r="FJ566" s="2">
        <v>41486</v>
      </c>
      <c r="FK566" s="2">
        <v>41516</v>
      </c>
      <c r="FL566" s="2">
        <v>41547</v>
      </c>
      <c r="FM566" s="2">
        <v>41578</v>
      </c>
      <c r="FN566" s="2">
        <v>41607</v>
      </c>
      <c r="FO566" s="2">
        <v>41639</v>
      </c>
      <c r="FP566" s="2">
        <v>41670</v>
      </c>
      <c r="FQ566" s="2">
        <v>41698</v>
      </c>
      <c r="FR566" s="2">
        <v>41729</v>
      </c>
      <c r="FS566" s="2">
        <v>41759</v>
      </c>
      <c r="FT566" s="2">
        <v>41789</v>
      </c>
      <c r="FU566" s="2">
        <v>41820</v>
      </c>
      <c r="FV566" s="2">
        <v>41851</v>
      </c>
      <c r="FW566" s="2">
        <v>41880</v>
      </c>
      <c r="FX566" s="2">
        <v>41912</v>
      </c>
      <c r="FY566" s="2">
        <v>41943</v>
      </c>
      <c r="FZ566" s="2">
        <v>41971</v>
      </c>
      <c r="GA566" s="2">
        <v>42004</v>
      </c>
      <c r="GB566" s="2">
        <v>42034</v>
      </c>
      <c r="GC566" s="2">
        <v>42062</v>
      </c>
      <c r="GD566" s="2">
        <v>42094</v>
      </c>
      <c r="GE566" s="2">
        <v>42124</v>
      </c>
      <c r="GF566" s="2">
        <v>42153</v>
      </c>
      <c r="GG566" s="2">
        <v>42185</v>
      </c>
      <c r="GH566" s="2">
        <v>42216</v>
      </c>
      <c r="GI566" s="2">
        <v>42247</v>
      </c>
      <c r="GJ566" s="2">
        <v>42277</v>
      </c>
      <c r="GK566" s="2">
        <v>42307</v>
      </c>
      <c r="GL566" s="2">
        <v>42338</v>
      </c>
      <c r="GM566" s="2">
        <v>42369</v>
      </c>
      <c r="GN566" s="2">
        <v>42398</v>
      </c>
      <c r="GO566" s="2">
        <v>42429</v>
      </c>
      <c r="GP566" s="2">
        <v>42460</v>
      </c>
      <c r="GQ566" s="2">
        <v>42489</v>
      </c>
      <c r="GR566" s="2">
        <v>42521</v>
      </c>
      <c r="GS566" s="2">
        <v>42551</v>
      </c>
      <c r="GT566" s="2">
        <v>42580</v>
      </c>
      <c r="GU566" s="2">
        <v>42613</v>
      </c>
      <c r="GV566" s="2">
        <v>42643</v>
      </c>
      <c r="GW566" s="2">
        <v>42674</v>
      </c>
      <c r="GX566" s="2">
        <v>42704</v>
      </c>
      <c r="GY566" s="2">
        <v>42734</v>
      </c>
      <c r="GZ566" s="2">
        <v>42766</v>
      </c>
      <c r="HA566" s="2">
        <v>42794</v>
      </c>
      <c r="HB566" s="2">
        <v>42825</v>
      </c>
      <c r="HC566" s="2">
        <v>42853</v>
      </c>
      <c r="HD566" s="2">
        <v>42886</v>
      </c>
      <c r="HE566" s="2">
        <v>42916</v>
      </c>
      <c r="HF566" s="2">
        <v>42947</v>
      </c>
      <c r="HG566" s="2">
        <v>42978</v>
      </c>
      <c r="HH566" s="2">
        <v>43007</v>
      </c>
      <c r="HI566" s="2">
        <v>43039</v>
      </c>
      <c r="HJ566" s="2">
        <v>43069</v>
      </c>
      <c r="HK566" s="2">
        <v>43098</v>
      </c>
      <c r="HL566" s="2">
        <v>43131</v>
      </c>
      <c r="HM566" s="2">
        <v>43159</v>
      </c>
      <c r="HN566" s="2">
        <v>43189</v>
      </c>
      <c r="HO566" s="2">
        <v>43220</v>
      </c>
      <c r="HP566" s="2">
        <v>43251</v>
      </c>
      <c r="HQ566" s="2">
        <v>43280</v>
      </c>
      <c r="HR566" s="2">
        <v>43312</v>
      </c>
      <c r="HS566" s="2">
        <v>43343</v>
      </c>
      <c r="HT566" s="2">
        <v>43371</v>
      </c>
      <c r="HU566" s="2">
        <v>43404</v>
      </c>
      <c r="HV566" s="2">
        <v>43434</v>
      </c>
      <c r="HW566" s="2">
        <v>43465</v>
      </c>
      <c r="HX566" s="2">
        <v>43496</v>
      </c>
      <c r="HY566" s="2">
        <v>43524</v>
      </c>
      <c r="HZ566" s="2">
        <v>43553</v>
      </c>
      <c r="IA566" s="2">
        <v>43585</v>
      </c>
      <c r="IB566" s="2">
        <v>43616</v>
      </c>
      <c r="IC566" s="2">
        <v>43644</v>
      </c>
      <c r="ID566" s="2">
        <v>43677</v>
      </c>
      <c r="IE566" s="2">
        <v>43707</v>
      </c>
      <c r="IF566" s="2">
        <v>43738</v>
      </c>
      <c r="IG566" s="2">
        <v>43769</v>
      </c>
      <c r="IH566" s="2">
        <v>43798</v>
      </c>
      <c r="II566" s="2">
        <v>43830</v>
      </c>
      <c r="IJ566" s="2">
        <v>43861</v>
      </c>
      <c r="IK566" s="2">
        <v>43889</v>
      </c>
      <c r="IL566" s="2">
        <v>43921</v>
      </c>
      <c r="IM566" s="2">
        <v>43951</v>
      </c>
      <c r="IN566" s="2">
        <v>43980</v>
      </c>
      <c r="IO566" s="2">
        <v>44012</v>
      </c>
      <c r="IP566" s="2">
        <v>44043</v>
      </c>
      <c r="IQ566" s="2">
        <v>44074</v>
      </c>
      <c r="IR566" s="2">
        <v>44104</v>
      </c>
      <c r="IS566" s="2">
        <v>44134</v>
      </c>
      <c r="IT566" s="2">
        <v>44165</v>
      </c>
      <c r="IU566" s="2">
        <v>44196</v>
      </c>
      <c r="IV566" s="2">
        <v>44225</v>
      </c>
      <c r="IW566" s="2">
        <v>44253</v>
      </c>
      <c r="IX566" s="2">
        <v>44286</v>
      </c>
      <c r="IY566" s="2">
        <v>44316</v>
      </c>
      <c r="IZ566" s="2">
        <v>44347</v>
      </c>
      <c r="JA566" s="2">
        <v>44377</v>
      </c>
      <c r="JB566" s="2">
        <v>44407</v>
      </c>
      <c r="JC566" s="2">
        <v>44439</v>
      </c>
      <c r="JD566" s="2">
        <v>44469</v>
      </c>
      <c r="JE566" s="2">
        <v>44498</v>
      </c>
      <c r="JF566" s="2">
        <v>44530</v>
      </c>
      <c r="JG566" s="2">
        <v>44561</v>
      </c>
      <c r="JH566" s="2">
        <v>44592</v>
      </c>
      <c r="JI566" s="2">
        <v>44620</v>
      </c>
      <c r="JJ566" s="2">
        <v>44651</v>
      </c>
      <c r="JK566" s="2">
        <v>44680</v>
      </c>
      <c r="JL566" s="2">
        <v>44712</v>
      </c>
      <c r="JM566" s="2">
        <v>44742</v>
      </c>
      <c r="JN566" s="2">
        <v>44771</v>
      </c>
      <c r="JO566" s="2">
        <v>44804</v>
      </c>
      <c r="JP566" s="2">
        <v>44834</v>
      </c>
      <c r="JQ566" s="2">
        <v>44865</v>
      </c>
    </row>
    <row r="567" spans="1:277" x14ac:dyDescent="0.25">
      <c r="A567" s="4"/>
      <c r="D567" s="3">
        <v>141103100</v>
      </c>
      <c r="E567">
        <v>109690400</v>
      </c>
      <c r="F567">
        <v>156890700</v>
      </c>
      <c r="G567">
        <v>138229500</v>
      </c>
      <c r="H567">
        <v>105307900</v>
      </c>
      <c r="I567">
        <v>115163000</v>
      </c>
      <c r="J567">
        <v>119698700</v>
      </c>
      <c r="K567">
        <v>100555500</v>
      </c>
      <c r="L567">
        <v>92542400</v>
      </c>
      <c r="M567">
        <v>183986400</v>
      </c>
      <c r="N567">
        <v>112261100</v>
      </c>
      <c r="O567">
        <v>138173600</v>
      </c>
      <c r="P567">
        <v>165716000</v>
      </c>
      <c r="Q567">
        <v>134477600</v>
      </c>
      <c r="R567">
        <v>214686500</v>
      </c>
      <c r="S567">
        <v>188304500</v>
      </c>
      <c r="T567">
        <v>136255700</v>
      </c>
      <c r="U567">
        <v>124084400</v>
      </c>
      <c r="V567">
        <v>137690400</v>
      </c>
      <c r="W567">
        <v>121249800</v>
      </c>
      <c r="X567">
        <v>159166500</v>
      </c>
      <c r="Y567">
        <v>190892000</v>
      </c>
      <c r="Z567">
        <v>113390600</v>
      </c>
      <c r="AA567">
        <v>111234100</v>
      </c>
      <c r="AB567">
        <v>156896200</v>
      </c>
      <c r="AC567">
        <v>139248100</v>
      </c>
      <c r="AD567">
        <v>122187400</v>
      </c>
      <c r="AE567">
        <v>190954200</v>
      </c>
      <c r="AF567">
        <v>136003500</v>
      </c>
      <c r="AG567">
        <v>153253500</v>
      </c>
      <c r="AH567">
        <v>192599400</v>
      </c>
      <c r="AI567">
        <v>127340500</v>
      </c>
      <c r="AJ567">
        <v>139719200</v>
      </c>
      <c r="AK567">
        <v>210900700</v>
      </c>
      <c r="AL567">
        <v>129938400</v>
      </c>
      <c r="AM567">
        <v>106390100</v>
      </c>
      <c r="AN567">
        <v>141026200</v>
      </c>
      <c r="AO567">
        <v>107230500</v>
      </c>
      <c r="AP567">
        <v>142269100</v>
      </c>
      <c r="AQ567">
        <v>131652200</v>
      </c>
      <c r="AR567">
        <v>109115600</v>
      </c>
      <c r="AS567">
        <v>134603000</v>
      </c>
      <c r="AT567">
        <v>117297000</v>
      </c>
      <c r="AU567">
        <v>89792700</v>
      </c>
      <c r="AV567">
        <v>131587100</v>
      </c>
      <c r="AW567">
        <v>124177300</v>
      </c>
      <c r="AX567">
        <v>77928700</v>
      </c>
      <c r="AY567">
        <v>91956400</v>
      </c>
      <c r="AZ567">
        <v>108051900</v>
      </c>
      <c r="BA567">
        <v>79259300</v>
      </c>
      <c r="BB567">
        <v>103335700</v>
      </c>
      <c r="BC567">
        <v>88750500</v>
      </c>
      <c r="BD567">
        <v>83239900</v>
      </c>
      <c r="BE567">
        <v>75189100</v>
      </c>
      <c r="BF567">
        <v>95902800</v>
      </c>
      <c r="BG567">
        <v>74291600</v>
      </c>
      <c r="BH567">
        <v>74601400</v>
      </c>
      <c r="BI567">
        <v>92123500</v>
      </c>
      <c r="BJ567">
        <v>89966600</v>
      </c>
      <c r="BK567">
        <v>87068200</v>
      </c>
      <c r="BL567">
        <v>92464400</v>
      </c>
      <c r="BM567">
        <v>64674700</v>
      </c>
      <c r="BN567">
        <v>86279700</v>
      </c>
      <c r="BO567">
        <v>161200900</v>
      </c>
      <c r="BP567">
        <v>104303300</v>
      </c>
      <c r="BQ567">
        <v>103882400</v>
      </c>
      <c r="BR567">
        <v>114328600</v>
      </c>
      <c r="BS567">
        <v>77525100</v>
      </c>
      <c r="BT567">
        <v>86405800</v>
      </c>
      <c r="BU567">
        <v>101621500</v>
      </c>
      <c r="BV567">
        <v>81359700</v>
      </c>
      <c r="BW567">
        <v>87883000</v>
      </c>
      <c r="BX567">
        <v>105337500</v>
      </c>
      <c r="BY567">
        <v>83566500</v>
      </c>
      <c r="BZ567">
        <v>82622200</v>
      </c>
      <c r="CA567">
        <v>81745300</v>
      </c>
      <c r="CB567">
        <v>82464800</v>
      </c>
      <c r="CC567">
        <v>103858800</v>
      </c>
      <c r="CD567">
        <v>97393700</v>
      </c>
      <c r="CE567">
        <v>67316300</v>
      </c>
      <c r="CF567">
        <v>70972300</v>
      </c>
      <c r="CG567">
        <v>108465800</v>
      </c>
      <c r="CH567">
        <v>68033000</v>
      </c>
      <c r="CI567">
        <v>67517800</v>
      </c>
      <c r="CJ567">
        <v>115529500</v>
      </c>
      <c r="CK567">
        <v>76858700</v>
      </c>
      <c r="CL567">
        <v>95912600</v>
      </c>
      <c r="CM567">
        <v>92671300</v>
      </c>
      <c r="CN567">
        <v>79316700</v>
      </c>
      <c r="CO567">
        <v>101272900</v>
      </c>
      <c r="CP567">
        <v>107623400</v>
      </c>
      <c r="CQ567">
        <v>107399400</v>
      </c>
      <c r="CR567">
        <v>71025900</v>
      </c>
      <c r="CS567">
        <v>83954700</v>
      </c>
      <c r="CT567">
        <v>98169300</v>
      </c>
      <c r="CU567">
        <v>65406700</v>
      </c>
      <c r="CV567">
        <v>104105100</v>
      </c>
      <c r="CW567">
        <v>72808000</v>
      </c>
      <c r="CX567">
        <v>74134500</v>
      </c>
      <c r="CY567">
        <v>65056600</v>
      </c>
      <c r="CZ567">
        <v>52698000</v>
      </c>
      <c r="DA567">
        <v>55167000</v>
      </c>
      <c r="DB567">
        <v>66915500</v>
      </c>
      <c r="DC567">
        <v>41240000</v>
      </c>
      <c r="DD567">
        <v>81091700</v>
      </c>
      <c r="DE567">
        <v>110637800</v>
      </c>
      <c r="DF567">
        <v>80053800</v>
      </c>
      <c r="DG567">
        <v>73144400</v>
      </c>
      <c r="DH567">
        <v>70256700</v>
      </c>
      <c r="DI567">
        <v>69333100</v>
      </c>
      <c r="DJ567">
        <v>92270200</v>
      </c>
      <c r="DK567">
        <v>65864100</v>
      </c>
      <c r="DL567">
        <v>49332600</v>
      </c>
      <c r="DM567">
        <v>51941500</v>
      </c>
      <c r="DN567">
        <v>46755400</v>
      </c>
      <c r="DO567">
        <v>34781900</v>
      </c>
      <c r="DP567">
        <v>43647300</v>
      </c>
      <c r="DQ567">
        <v>52678700</v>
      </c>
      <c r="DR567">
        <v>33728100</v>
      </c>
      <c r="DS567">
        <v>41239800</v>
      </c>
      <c r="DT567">
        <v>45222300</v>
      </c>
      <c r="DU567">
        <v>41639700</v>
      </c>
      <c r="DV567">
        <v>44383300</v>
      </c>
      <c r="DW567">
        <v>39775700</v>
      </c>
      <c r="DX567">
        <v>71874400</v>
      </c>
      <c r="DY567">
        <v>70625900</v>
      </c>
      <c r="DZ567">
        <v>55045900</v>
      </c>
      <c r="EA567">
        <v>41861500</v>
      </c>
      <c r="EB567">
        <v>44143549</v>
      </c>
      <c r="EC567">
        <v>39851063</v>
      </c>
      <c r="ED567">
        <v>31263673</v>
      </c>
      <c r="EE567">
        <v>30683426</v>
      </c>
      <c r="EF567">
        <v>35487371</v>
      </c>
      <c r="EG567">
        <v>28981401</v>
      </c>
      <c r="EH567">
        <v>41029596</v>
      </c>
      <c r="EI567">
        <v>28422501</v>
      </c>
      <c r="EJ567">
        <v>29881062</v>
      </c>
      <c r="EK567">
        <v>35245020</v>
      </c>
      <c r="EL567">
        <v>30867175</v>
      </c>
      <c r="EM567">
        <v>52244262</v>
      </c>
      <c r="EN567">
        <v>34930081</v>
      </c>
      <c r="EO567">
        <v>30716869</v>
      </c>
      <c r="EP567">
        <v>28802125</v>
      </c>
      <c r="EQ567">
        <v>33253770</v>
      </c>
      <c r="ER567">
        <v>30085622</v>
      </c>
      <c r="ES567">
        <v>19647767</v>
      </c>
      <c r="ET567">
        <v>26175721</v>
      </c>
      <c r="EU567">
        <v>20505186</v>
      </c>
      <c r="EV567">
        <v>22951143</v>
      </c>
      <c r="EW567">
        <v>24489357</v>
      </c>
      <c r="EX567">
        <v>22779688</v>
      </c>
      <c r="EY567">
        <v>17302760</v>
      </c>
      <c r="EZ567">
        <v>26246292</v>
      </c>
      <c r="FA567">
        <v>22067442</v>
      </c>
      <c r="FB567">
        <v>20149694</v>
      </c>
      <c r="FC567">
        <v>19842769</v>
      </c>
      <c r="FD567">
        <v>20133369</v>
      </c>
      <c r="FE567">
        <v>18874687</v>
      </c>
      <c r="FF567">
        <v>21693781</v>
      </c>
      <c r="FG567">
        <v>29408191</v>
      </c>
      <c r="FH567">
        <v>22661475</v>
      </c>
      <c r="FI567">
        <v>23273056</v>
      </c>
      <c r="FJ567">
        <v>22858077</v>
      </c>
      <c r="FK567">
        <v>17529308</v>
      </c>
      <c r="FL567">
        <v>24689334</v>
      </c>
      <c r="FM567">
        <v>29550358</v>
      </c>
      <c r="FN567">
        <v>23588647</v>
      </c>
      <c r="FO567">
        <v>25154474</v>
      </c>
      <c r="FP567">
        <v>25369798</v>
      </c>
      <c r="FQ567">
        <v>19269947</v>
      </c>
      <c r="FR567">
        <v>28992130</v>
      </c>
      <c r="FS567">
        <v>23443736</v>
      </c>
      <c r="FT567">
        <v>16334947</v>
      </c>
      <c r="FU567">
        <v>23489189</v>
      </c>
      <c r="FV567">
        <v>19468687</v>
      </c>
      <c r="FW567">
        <v>13000740</v>
      </c>
      <c r="FX567">
        <v>18001892</v>
      </c>
      <c r="FY567">
        <v>26815540</v>
      </c>
      <c r="FZ567">
        <v>18714035</v>
      </c>
      <c r="GA567">
        <v>27440181</v>
      </c>
      <c r="GB567">
        <v>23978351</v>
      </c>
      <c r="GC567">
        <v>17338688</v>
      </c>
      <c r="GD567">
        <v>30090598</v>
      </c>
      <c r="GE567">
        <v>22095006</v>
      </c>
      <c r="GF567">
        <v>14501303</v>
      </c>
      <c r="GG567">
        <v>25321927</v>
      </c>
      <c r="GH567">
        <v>23945710</v>
      </c>
      <c r="GI567">
        <v>27518638</v>
      </c>
      <c r="GJ567">
        <v>27331815</v>
      </c>
      <c r="GK567">
        <v>28806716</v>
      </c>
      <c r="GL567">
        <v>23062631</v>
      </c>
      <c r="GM567">
        <v>28614270</v>
      </c>
      <c r="GN567">
        <v>34748139</v>
      </c>
      <c r="GO567">
        <v>26890364</v>
      </c>
      <c r="GP567">
        <v>30085235</v>
      </c>
      <c r="GQ567">
        <v>25160625</v>
      </c>
      <c r="GR567">
        <v>23875933</v>
      </c>
      <c r="GS567">
        <v>25813993</v>
      </c>
      <c r="GT567">
        <v>21649148</v>
      </c>
      <c r="GU567">
        <v>19959004</v>
      </c>
      <c r="GV567">
        <v>23762577</v>
      </c>
      <c r="GW567">
        <v>20962975</v>
      </c>
      <c r="GX567">
        <v>24168996</v>
      </c>
      <c r="GY567">
        <v>21689891</v>
      </c>
      <c r="GZ567">
        <v>25888975</v>
      </c>
      <c r="HA567">
        <v>17584932</v>
      </c>
      <c r="HB567">
        <v>22720777</v>
      </c>
      <c r="HC567">
        <v>21898303</v>
      </c>
      <c r="HD567">
        <v>26326799</v>
      </c>
      <c r="HE567">
        <v>26849843</v>
      </c>
      <c r="HF567">
        <v>22870035</v>
      </c>
      <c r="HG567">
        <v>21629300</v>
      </c>
      <c r="HH567">
        <v>23643696</v>
      </c>
      <c r="HI567">
        <v>29366229</v>
      </c>
      <c r="HJ567">
        <v>22781226</v>
      </c>
      <c r="HK567">
        <v>25337697</v>
      </c>
      <c r="HL567">
        <v>35334324</v>
      </c>
      <c r="HM567">
        <v>26532206</v>
      </c>
      <c r="HN567">
        <v>27353631</v>
      </c>
      <c r="HO567">
        <v>29986424</v>
      </c>
      <c r="HP567">
        <v>26009000</v>
      </c>
      <c r="HQ567">
        <v>28825599</v>
      </c>
      <c r="HR567">
        <v>23881353</v>
      </c>
      <c r="HS567">
        <v>19439933</v>
      </c>
      <c r="HT567">
        <v>34860654</v>
      </c>
      <c r="HU567">
        <v>45837284</v>
      </c>
      <c r="HV567">
        <v>35774285</v>
      </c>
      <c r="HW567">
        <v>32708204</v>
      </c>
      <c r="HX567">
        <v>30794054</v>
      </c>
      <c r="HY567">
        <v>19532763</v>
      </c>
      <c r="HZ567">
        <v>23710893</v>
      </c>
      <c r="IA567">
        <v>19557695</v>
      </c>
      <c r="IB567">
        <v>20953134</v>
      </c>
      <c r="IC567">
        <v>20804607</v>
      </c>
      <c r="ID567">
        <v>19192383</v>
      </c>
      <c r="IE567">
        <v>22542792</v>
      </c>
      <c r="IF567">
        <v>18639585</v>
      </c>
      <c r="IG567">
        <v>24134565</v>
      </c>
      <c r="IH567">
        <v>19688074</v>
      </c>
      <c r="II567">
        <v>23081790</v>
      </c>
      <c r="IJ567">
        <v>26277353</v>
      </c>
      <c r="IK567">
        <v>31806285</v>
      </c>
      <c r="IL567">
        <v>57531241</v>
      </c>
      <c r="IM567">
        <v>32849871</v>
      </c>
      <c r="IN567">
        <v>25325231</v>
      </c>
      <c r="IO567">
        <v>32889323</v>
      </c>
      <c r="IP567">
        <v>25561581</v>
      </c>
      <c r="IQ567">
        <v>20684344</v>
      </c>
      <c r="IR567">
        <v>25642127</v>
      </c>
      <c r="IS567">
        <v>34621929</v>
      </c>
      <c r="IT567">
        <v>29622569</v>
      </c>
      <c r="IU567">
        <v>32087339</v>
      </c>
      <c r="IV567">
        <v>37919120</v>
      </c>
      <c r="IW567">
        <v>24100464</v>
      </c>
      <c r="IX567">
        <v>35051733</v>
      </c>
      <c r="IY567">
        <v>28814350</v>
      </c>
      <c r="IZ567">
        <v>24428358</v>
      </c>
      <c r="JA567">
        <v>24789817</v>
      </c>
      <c r="JB567">
        <v>24362471</v>
      </c>
      <c r="JC567">
        <v>17230489</v>
      </c>
      <c r="JD567">
        <v>24071267</v>
      </c>
      <c r="JE567">
        <v>30359289</v>
      </c>
      <c r="JF567">
        <v>27756895</v>
      </c>
      <c r="JG567">
        <v>32641330</v>
      </c>
      <c r="JH567">
        <v>34830153</v>
      </c>
      <c r="JI567">
        <v>26092449</v>
      </c>
      <c r="JJ567">
        <v>30653355</v>
      </c>
      <c r="JK567">
        <v>26191007</v>
      </c>
      <c r="JL567">
        <v>31641636</v>
      </c>
      <c r="JM567">
        <v>33369346</v>
      </c>
      <c r="JN567">
        <v>28651473</v>
      </c>
      <c r="JO567">
        <v>21771121</v>
      </c>
      <c r="JP567">
        <v>30234429</v>
      </c>
      <c r="JQ567">
        <v>32981851</v>
      </c>
    </row>
    <row r="568" spans="1:277" x14ac:dyDescent="0.25">
      <c r="A568" s="1" t="s">
        <v>285</v>
      </c>
      <c r="B568" t="s">
        <v>1157</v>
      </c>
      <c r="C568" t="s">
        <v>1199</v>
      </c>
      <c r="D568" s="2">
        <f>_xll.BDH(A568, "volume", B568, C568, "Direction", "H", "Period", "M","cols=274;rows=2")</f>
        <v>36556</v>
      </c>
      <c r="E568" s="2">
        <v>36585</v>
      </c>
      <c r="F568" s="2">
        <v>36616</v>
      </c>
      <c r="G568" s="2">
        <v>36644</v>
      </c>
      <c r="H568" s="2">
        <v>36677</v>
      </c>
      <c r="I568" s="2">
        <v>36707</v>
      </c>
      <c r="J568" s="2">
        <v>36738</v>
      </c>
      <c r="K568" s="2">
        <v>36769</v>
      </c>
      <c r="L568" s="2">
        <v>36798</v>
      </c>
      <c r="M568" s="2">
        <v>36830</v>
      </c>
      <c r="N568" s="2">
        <v>36860</v>
      </c>
      <c r="O568" s="2">
        <v>36889</v>
      </c>
      <c r="P568" s="2">
        <v>36922</v>
      </c>
      <c r="Q568" s="2">
        <v>36950</v>
      </c>
      <c r="R568" s="2">
        <v>36980</v>
      </c>
      <c r="S568" s="2">
        <v>37011</v>
      </c>
      <c r="T568" s="2">
        <v>37042</v>
      </c>
      <c r="U568" s="2">
        <v>37071</v>
      </c>
      <c r="V568" s="2">
        <v>37103</v>
      </c>
      <c r="W568" s="2">
        <v>37134</v>
      </c>
      <c r="X568" s="2">
        <v>37162</v>
      </c>
      <c r="Y568" s="2">
        <v>37195</v>
      </c>
      <c r="Z568" s="2">
        <v>37225</v>
      </c>
      <c r="AA568" s="2">
        <v>37256</v>
      </c>
      <c r="AB568" s="2">
        <v>37287</v>
      </c>
      <c r="AC568" s="2">
        <v>37315</v>
      </c>
      <c r="AD568" s="2">
        <v>37344</v>
      </c>
      <c r="AE568" s="2">
        <v>37376</v>
      </c>
      <c r="AF568" s="2">
        <v>37407</v>
      </c>
      <c r="AG568" s="2">
        <v>37435</v>
      </c>
      <c r="AH568" s="2">
        <v>37468</v>
      </c>
      <c r="AI568" s="2">
        <v>37498</v>
      </c>
      <c r="AJ568" s="2">
        <v>37529</v>
      </c>
      <c r="AK568" s="2">
        <v>37560</v>
      </c>
      <c r="AL568" s="2">
        <v>37589</v>
      </c>
      <c r="AM568" s="2">
        <v>37621</v>
      </c>
      <c r="AN568" s="2">
        <v>37652</v>
      </c>
      <c r="AO568" s="2">
        <v>37680</v>
      </c>
      <c r="AP568" s="2">
        <v>37711</v>
      </c>
      <c r="AQ568" s="2">
        <v>37741</v>
      </c>
      <c r="AR568" s="2">
        <v>37771</v>
      </c>
      <c r="AS568" s="2">
        <v>37802</v>
      </c>
      <c r="AT568" s="2">
        <v>37833</v>
      </c>
      <c r="AU568" s="2">
        <v>37862</v>
      </c>
      <c r="AV568" s="2">
        <v>37894</v>
      </c>
      <c r="AW568" s="2">
        <v>37925</v>
      </c>
      <c r="AX568" s="2">
        <v>37953</v>
      </c>
      <c r="AY568" s="2">
        <v>37986</v>
      </c>
      <c r="AZ568" s="2">
        <v>38016</v>
      </c>
      <c r="BA568" s="2">
        <v>38044</v>
      </c>
      <c r="BB568" s="2">
        <v>38077</v>
      </c>
      <c r="BC568" s="2">
        <v>38107</v>
      </c>
      <c r="BD568" s="2">
        <v>38138</v>
      </c>
      <c r="BE568" s="2">
        <v>38168</v>
      </c>
      <c r="BF568" s="2">
        <v>38198</v>
      </c>
      <c r="BG568" s="2">
        <v>38230</v>
      </c>
      <c r="BH568" s="2">
        <v>38260</v>
      </c>
      <c r="BI568" s="2">
        <v>38289</v>
      </c>
      <c r="BJ568" s="2">
        <v>38321</v>
      </c>
      <c r="BK568" s="2">
        <v>38352</v>
      </c>
      <c r="BL568" s="2">
        <v>38383</v>
      </c>
      <c r="BM568" s="2">
        <v>38411</v>
      </c>
      <c r="BN568" s="2">
        <v>38442</v>
      </c>
      <c r="BO568" s="2">
        <v>38471</v>
      </c>
      <c r="BP568" s="2">
        <v>38503</v>
      </c>
      <c r="BQ568" s="2">
        <v>38533</v>
      </c>
      <c r="BR568" s="2">
        <v>38562</v>
      </c>
      <c r="BS568" s="2">
        <v>38595</v>
      </c>
      <c r="BT568" s="2">
        <v>38625</v>
      </c>
      <c r="BU568" s="2">
        <v>38656</v>
      </c>
      <c r="BV568" s="2">
        <v>38686</v>
      </c>
      <c r="BW568" s="2">
        <v>38716</v>
      </c>
      <c r="BX568" s="2">
        <v>38748</v>
      </c>
      <c r="BY568" s="2">
        <v>38776</v>
      </c>
      <c r="BZ568" s="2">
        <v>38807</v>
      </c>
      <c r="CA568" s="2">
        <v>38835</v>
      </c>
      <c r="CB568" s="2">
        <v>38868</v>
      </c>
      <c r="CC568" s="2">
        <v>38898</v>
      </c>
      <c r="CD568" s="2">
        <v>38929</v>
      </c>
      <c r="CE568" s="2">
        <v>38960</v>
      </c>
      <c r="CF568" s="2">
        <v>38989</v>
      </c>
      <c r="CG568" s="2">
        <v>39021</v>
      </c>
      <c r="CH568" s="2">
        <v>39051</v>
      </c>
      <c r="CI568" s="2">
        <v>39080</v>
      </c>
      <c r="CJ568" s="2">
        <v>39113</v>
      </c>
      <c r="CK568" s="2">
        <v>39141</v>
      </c>
      <c r="CL568" s="2">
        <v>39171</v>
      </c>
      <c r="CM568" s="2">
        <v>39202</v>
      </c>
      <c r="CN568" s="2">
        <v>39233</v>
      </c>
      <c r="CO568" s="2">
        <v>39262</v>
      </c>
      <c r="CP568" s="2">
        <v>39294</v>
      </c>
      <c r="CQ568" s="2">
        <v>39325</v>
      </c>
      <c r="CR568" s="2">
        <v>39353</v>
      </c>
      <c r="CS568" s="2">
        <v>39386</v>
      </c>
      <c r="CT568" s="2">
        <v>39416</v>
      </c>
      <c r="CU568" s="2">
        <v>39447</v>
      </c>
      <c r="CV568" s="2">
        <v>39478</v>
      </c>
      <c r="CW568" s="2">
        <v>39507</v>
      </c>
      <c r="CX568" s="2">
        <v>39538</v>
      </c>
      <c r="CY568" s="2">
        <v>39568</v>
      </c>
      <c r="CZ568" s="2">
        <v>39598</v>
      </c>
      <c r="DA568" s="2">
        <v>39629</v>
      </c>
      <c r="DB568" s="2">
        <v>39660</v>
      </c>
      <c r="DC568" s="2">
        <v>39689</v>
      </c>
      <c r="DD568" s="2">
        <v>39721</v>
      </c>
      <c r="DE568" s="2">
        <v>39752</v>
      </c>
      <c r="DF568" s="2">
        <v>39780</v>
      </c>
      <c r="DG568" s="2">
        <v>39813</v>
      </c>
      <c r="DH568" s="2">
        <v>39843</v>
      </c>
      <c r="DI568" s="2">
        <v>39871</v>
      </c>
      <c r="DJ568" s="2">
        <v>39903</v>
      </c>
      <c r="DK568" s="2">
        <v>39933</v>
      </c>
      <c r="DL568" s="2">
        <v>39962</v>
      </c>
      <c r="DM568" s="2">
        <v>39994</v>
      </c>
      <c r="DN568" s="2">
        <v>40025</v>
      </c>
      <c r="DO568" s="2">
        <v>40056</v>
      </c>
      <c r="DP568" s="2">
        <v>40086</v>
      </c>
      <c r="DQ568" s="2">
        <v>40116</v>
      </c>
      <c r="DR568" s="2">
        <v>40147</v>
      </c>
      <c r="DS568" s="2">
        <v>40178</v>
      </c>
      <c r="DT568" s="2">
        <v>40207</v>
      </c>
      <c r="DU568" s="2">
        <v>40235</v>
      </c>
      <c r="DV568" s="2">
        <v>40268</v>
      </c>
      <c r="DW568" s="2">
        <v>40298</v>
      </c>
      <c r="DX568" s="2">
        <v>40329</v>
      </c>
      <c r="DY568" s="2">
        <v>40359</v>
      </c>
      <c r="DZ568" s="2">
        <v>40389</v>
      </c>
      <c r="EA568" s="2">
        <v>40421</v>
      </c>
      <c r="EB568" s="2">
        <v>40451</v>
      </c>
      <c r="EC568" s="2">
        <v>40480</v>
      </c>
      <c r="ED568" s="2">
        <v>40512</v>
      </c>
      <c r="EE568" s="2">
        <v>40543</v>
      </c>
      <c r="EF568" s="2">
        <v>40574</v>
      </c>
      <c r="EG568" s="2">
        <v>40602</v>
      </c>
      <c r="EH568" s="2">
        <v>40633</v>
      </c>
      <c r="EI568" s="2">
        <v>40662</v>
      </c>
      <c r="EJ568" s="2">
        <v>40694</v>
      </c>
      <c r="EK568" s="2">
        <v>40724</v>
      </c>
      <c r="EL568" s="2">
        <v>40753</v>
      </c>
      <c r="EM568" s="2">
        <v>40786</v>
      </c>
      <c r="EN568" s="2">
        <v>40816</v>
      </c>
      <c r="EO568" s="2">
        <v>40847</v>
      </c>
      <c r="EP568" s="2">
        <v>40877</v>
      </c>
      <c r="EQ568" s="2">
        <v>40907</v>
      </c>
      <c r="ER568" s="2">
        <v>40939</v>
      </c>
      <c r="ES568" s="2">
        <v>40968</v>
      </c>
      <c r="ET568" s="2">
        <v>40998</v>
      </c>
      <c r="EU568" s="2">
        <v>41029</v>
      </c>
      <c r="EV568" s="2">
        <v>41060</v>
      </c>
      <c r="EW568" s="2">
        <v>41089</v>
      </c>
      <c r="EX568" s="2">
        <v>41121</v>
      </c>
      <c r="EY568" s="2">
        <v>41152</v>
      </c>
      <c r="EZ568" s="2">
        <v>41180</v>
      </c>
      <c r="FA568" s="2">
        <v>41213</v>
      </c>
      <c r="FB568" s="2">
        <v>41243</v>
      </c>
      <c r="FC568" s="2">
        <v>41274</v>
      </c>
      <c r="FD568" s="2">
        <v>41305</v>
      </c>
      <c r="FE568" s="2">
        <v>41333</v>
      </c>
      <c r="FF568" s="2">
        <v>41362</v>
      </c>
      <c r="FG568" s="2">
        <v>41394</v>
      </c>
      <c r="FH568" s="2">
        <v>41425</v>
      </c>
      <c r="FI568" s="2">
        <v>41453</v>
      </c>
      <c r="FJ568" s="2">
        <v>41486</v>
      </c>
      <c r="FK568" s="2">
        <v>41516</v>
      </c>
      <c r="FL568" s="2">
        <v>41547</v>
      </c>
      <c r="FM568" s="2">
        <v>41578</v>
      </c>
      <c r="FN568" s="2">
        <v>41607</v>
      </c>
      <c r="FO568" s="2">
        <v>41639</v>
      </c>
      <c r="FP568" s="2">
        <v>41670</v>
      </c>
      <c r="FQ568" s="2">
        <v>41698</v>
      </c>
      <c r="FR568" s="2">
        <v>41729</v>
      </c>
      <c r="FS568" s="2">
        <v>41759</v>
      </c>
      <c r="FT568" s="2">
        <v>41789</v>
      </c>
      <c r="FU568" s="2">
        <v>41820</v>
      </c>
      <c r="FV568" s="2">
        <v>41851</v>
      </c>
      <c r="FW568" s="2">
        <v>41880</v>
      </c>
      <c r="FX568" s="2">
        <v>41912</v>
      </c>
      <c r="FY568" s="2">
        <v>41943</v>
      </c>
      <c r="FZ568" s="2">
        <v>41971</v>
      </c>
      <c r="GA568" s="2">
        <v>42004</v>
      </c>
      <c r="GB568" s="2">
        <v>42034</v>
      </c>
      <c r="GC568" s="2">
        <v>42062</v>
      </c>
      <c r="GD568" s="2">
        <v>42094</v>
      </c>
      <c r="GE568" s="2">
        <v>42124</v>
      </c>
      <c r="GF568" s="2">
        <v>42153</v>
      </c>
      <c r="GG568" s="2">
        <v>42185</v>
      </c>
      <c r="GH568" s="2">
        <v>42216</v>
      </c>
      <c r="GI568" s="2">
        <v>42247</v>
      </c>
      <c r="GJ568" s="2">
        <v>42277</v>
      </c>
      <c r="GK568" s="2">
        <v>42307</v>
      </c>
      <c r="GL568" s="2">
        <v>42338</v>
      </c>
      <c r="GM568" s="2">
        <v>42369</v>
      </c>
      <c r="GN568" s="2">
        <v>42398</v>
      </c>
      <c r="GO568" s="2">
        <v>42429</v>
      </c>
      <c r="GP568" s="2">
        <v>42460</v>
      </c>
      <c r="GQ568" s="2">
        <v>42489</v>
      </c>
      <c r="GR568" s="2">
        <v>42521</v>
      </c>
      <c r="GS568" s="2">
        <v>42551</v>
      </c>
      <c r="GT568" s="2">
        <v>42580</v>
      </c>
      <c r="GU568" s="2">
        <v>42613</v>
      </c>
      <c r="GV568" s="2">
        <v>42643</v>
      </c>
      <c r="GW568" s="2">
        <v>42674</v>
      </c>
      <c r="GX568" s="2">
        <v>42704</v>
      </c>
      <c r="GY568" s="2">
        <v>42734</v>
      </c>
      <c r="GZ568" s="2">
        <v>42766</v>
      </c>
      <c r="HA568" s="2">
        <v>42794</v>
      </c>
      <c r="HB568" s="2">
        <v>42825</v>
      </c>
      <c r="HC568" s="2">
        <v>42853</v>
      </c>
      <c r="HD568" s="2">
        <v>42886</v>
      </c>
      <c r="HE568" s="2">
        <v>42916</v>
      </c>
      <c r="HF568" s="2">
        <v>42947</v>
      </c>
      <c r="HG568" s="2">
        <v>42978</v>
      </c>
      <c r="HH568" s="2">
        <v>43007</v>
      </c>
      <c r="HI568" s="2">
        <v>43039</v>
      </c>
      <c r="HJ568" s="2">
        <v>43069</v>
      </c>
      <c r="HK568" s="2">
        <v>43098</v>
      </c>
      <c r="HL568" s="2">
        <v>43131</v>
      </c>
      <c r="HM568" s="2">
        <v>43159</v>
      </c>
      <c r="HN568" s="2">
        <v>43189</v>
      </c>
      <c r="HO568" s="2">
        <v>43220</v>
      </c>
      <c r="HP568" s="2">
        <v>43251</v>
      </c>
      <c r="HQ568" s="2">
        <v>43280</v>
      </c>
      <c r="HR568" s="2">
        <v>43312</v>
      </c>
      <c r="HS568" s="2">
        <v>43343</v>
      </c>
      <c r="HT568" s="2">
        <v>43371</v>
      </c>
      <c r="HU568" s="2">
        <v>43404</v>
      </c>
      <c r="HV568" s="2">
        <v>43434</v>
      </c>
      <c r="HW568" s="2">
        <v>43465</v>
      </c>
      <c r="HX568" s="2">
        <v>43496</v>
      </c>
      <c r="HY568" s="2">
        <v>43524</v>
      </c>
      <c r="HZ568" s="2">
        <v>43553</v>
      </c>
      <c r="IA568" s="2">
        <v>43585</v>
      </c>
      <c r="IB568" s="2">
        <v>43616</v>
      </c>
      <c r="IC568" s="2">
        <v>43644</v>
      </c>
      <c r="ID568" s="2">
        <v>43677</v>
      </c>
      <c r="IE568" s="2">
        <v>43707</v>
      </c>
      <c r="IF568" s="2">
        <v>43738</v>
      </c>
      <c r="IG568" s="2">
        <v>43769</v>
      </c>
      <c r="IH568" s="2">
        <v>43798</v>
      </c>
      <c r="II568" s="2">
        <v>43830</v>
      </c>
      <c r="IJ568" s="2">
        <v>43861</v>
      </c>
      <c r="IK568" s="2">
        <v>43889</v>
      </c>
      <c r="IL568" s="2">
        <v>43921</v>
      </c>
      <c r="IM568" s="2">
        <v>43951</v>
      </c>
      <c r="IN568" s="2">
        <v>43980</v>
      </c>
      <c r="IO568" s="2">
        <v>44012</v>
      </c>
      <c r="IP568" s="2">
        <v>44043</v>
      </c>
      <c r="IQ568" s="2">
        <v>44074</v>
      </c>
      <c r="IR568" s="2">
        <v>44104</v>
      </c>
      <c r="IS568" s="2">
        <v>44134</v>
      </c>
      <c r="IT568" s="2">
        <v>44165</v>
      </c>
      <c r="IU568" s="2">
        <v>44196</v>
      </c>
      <c r="IV568" s="2">
        <v>44225</v>
      </c>
      <c r="IW568" s="2">
        <v>44253</v>
      </c>
      <c r="IX568" s="2">
        <v>44286</v>
      </c>
      <c r="IY568" s="2">
        <v>44316</v>
      </c>
      <c r="IZ568" s="2">
        <v>44347</v>
      </c>
      <c r="JA568" s="2">
        <v>44377</v>
      </c>
      <c r="JB568" s="2">
        <v>44407</v>
      </c>
      <c r="JC568" s="2">
        <v>44439</v>
      </c>
      <c r="JD568" s="2">
        <v>44469</v>
      </c>
      <c r="JE568" s="2">
        <v>44498</v>
      </c>
      <c r="JF568" s="2">
        <v>44530</v>
      </c>
      <c r="JG568" s="2">
        <v>44561</v>
      </c>
      <c r="JH568" s="2">
        <v>44592</v>
      </c>
      <c r="JI568" s="2">
        <v>44620</v>
      </c>
      <c r="JJ568" s="2">
        <v>44651</v>
      </c>
      <c r="JK568" s="2">
        <v>44680</v>
      </c>
      <c r="JL568" s="2">
        <v>44712</v>
      </c>
      <c r="JM568" s="2">
        <v>44742</v>
      </c>
      <c r="JN568" s="2">
        <v>44771</v>
      </c>
      <c r="JO568" s="2">
        <v>44804</v>
      </c>
      <c r="JP568" s="2">
        <v>44834</v>
      </c>
      <c r="JQ568" s="2">
        <v>44865</v>
      </c>
    </row>
    <row r="569" spans="1:277" x14ac:dyDescent="0.25">
      <c r="A569" s="4"/>
      <c r="D569" s="3">
        <v>4236200</v>
      </c>
      <c r="E569">
        <v>5906800</v>
      </c>
      <c r="F569">
        <v>13089600</v>
      </c>
      <c r="G569">
        <v>3766700</v>
      </c>
      <c r="H569">
        <v>5338200</v>
      </c>
      <c r="I569">
        <v>7734500</v>
      </c>
      <c r="J569">
        <v>5231900</v>
      </c>
      <c r="K569">
        <v>6433900</v>
      </c>
      <c r="L569">
        <v>11157000</v>
      </c>
      <c r="M569">
        <v>11268800</v>
      </c>
      <c r="N569">
        <v>6832700</v>
      </c>
      <c r="O569">
        <v>7853400</v>
      </c>
      <c r="P569">
        <v>7427700</v>
      </c>
      <c r="Q569">
        <v>6883300</v>
      </c>
      <c r="R569">
        <v>13386400</v>
      </c>
      <c r="S569">
        <v>9714200</v>
      </c>
      <c r="T569">
        <v>10297100</v>
      </c>
      <c r="U569">
        <v>6562800</v>
      </c>
      <c r="V569">
        <v>6592700</v>
      </c>
      <c r="W569">
        <v>8402600</v>
      </c>
      <c r="X569">
        <v>6964600</v>
      </c>
      <c r="Y569">
        <v>12986500</v>
      </c>
      <c r="Z569">
        <v>7041700</v>
      </c>
      <c r="AA569">
        <v>4547600</v>
      </c>
      <c r="AB569">
        <v>8477100</v>
      </c>
      <c r="AC569">
        <v>8050500</v>
      </c>
      <c r="AD569">
        <v>6655400</v>
      </c>
      <c r="AE569">
        <v>9663500</v>
      </c>
      <c r="AF569">
        <v>6735400</v>
      </c>
      <c r="AG569">
        <v>8182000</v>
      </c>
      <c r="AH569">
        <v>8140100</v>
      </c>
      <c r="AI569">
        <v>9723600</v>
      </c>
      <c r="AJ569">
        <v>6967700</v>
      </c>
      <c r="AK569">
        <v>11508700</v>
      </c>
      <c r="AL569">
        <v>5745900</v>
      </c>
      <c r="AM569">
        <v>5404600</v>
      </c>
      <c r="AN569">
        <v>7433300</v>
      </c>
      <c r="AO569">
        <v>4741800</v>
      </c>
      <c r="AP569">
        <v>8469400</v>
      </c>
      <c r="AQ569">
        <v>7594300</v>
      </c>
      <c r="AR569">
        <v>8600500</v>
      </c>
      <c r="AS569">
        <v>10583100</v>
      </c>
      <c r="AT569">
        <v>14886200</v>
      </c>
      <c r="AU569">
        <v>11953000</v>
      </c>
      <c r="AV569">
        <v>7689500</v>
      </c>
      <c r="AW569">
        <v>9798600</v>
      </c>
      <c r="AX569">
        <v>6015500</v>
      </c>
      <c r="AY569">
        <v>4820400</v>
      </c>
      <c r="AZ569">
        <v>6938200</v>
      </c>
      <c r="BA569">
        <v>5987500</v>
      </c>
      <c r="BB569">
        <v>10416100</v>
      </c>
      <c r="BC569">
        <v>6728300</v>
      </c>
      <c r="BD569">
        <v>6034900</v>
      </c>
      <c r="BE569">
        <v>4739900</v>
      </c>
      <c r="BF569">
        <v>4678900</v>
      </c>
      <c r="BG569">
        <v>5648300</v>
      </c>
      <c r="BH569">
        <v>5683400</v>
      </c>
      <c r="BI569">
        <v>7047600</v>
      </c>
      <c r="BJ569">
        <v>7688400</v>
      </c>
      <c r="BK569">
        <v>6244900</v>
      </c>
      <c r="BL569">
        <v>5363700</v>
      </c>
      <c r="BM569">
        <v>4210400</v>
      </c>
      <c r="BN569">
        <v>5402300</v>
      </c>
      <c r="BO569">
        <v>9042400</v>
      </c>
      <c r="BP569">
        <v>7004100</v>
      </c>
      <c r="BQ569">
        <v>7994600</v>
      </c>
      <c r="BR569">
        <v>6464400</v>
      </c>
      <c r="BS569">
        <v>5322200</v>
      </c>
      <c r="BT569">
        <v>7073800</v>
      </c>
      <c r="BU569">
        <v>7812700</v>
      </c>
      <c r="BV569">
        <v>10760300</v>
      </c>
      <c r="BW569">
        <v>7195500</v>
      </c>
      <c r="BX569">
        <v>9293200</v>
      </c>
      <c r="BY569">
        <v>8138100</v>
      </c>
      <c r="BZ569">
        <v>8932700</v>
      </c>
      <c r="CA569">
        <v>10083300</v>
      </c>
      <c r="CB569">
        <v>8458200</v>
      </c>
      <c r="CC569">
        <v>7286400</v>
      </c>
      <c r="CD569">
        <v>5426900</v>
      </c>
      <c r="CE569">
        <v>8654500</v>
      </c>
      <c r="CF569">
        <v>6522300</v>
      </c>
      <c r="CG569">
        <v>6105500</v>
      </c>
      <c r="CH569">
        <v>11524800</v>
      </c>
      <c r="CI569">
        <v>7652000</v>
      </c>
      <c r="CJ569">
        <v>9129500</v>
      </c>
      <c r="CK569">
        <v>6993100</v>
      </c>
      <c r="CL569">
        <v>8010600</v>
      </c>
      <c r="CM569">
        <v>4619200</v>
      </c>
      <c r="CN569">
        <v>9446600</v>
      </c>
      <c r="CO569">
        <v>8223200</v>
      </c>
      <c r="CP569">
        <v>8713700</v>
      </c>
      <c r="CQ569">
        <v>12536900</v>
      </c>
      <c r="CR569">
        <v>10260200</v>
      </c>
      <c r="CS569">
        <v>9015600</v>
      </c>
      <c r="CT569">
        <v>10922900</v>
      </c>
      <c r="CU569">
        <v>7415200</v>
      </c>
      <c r="CV569">
        <v>14227800</v>
      </c>
      <c r="CW569">
        <v>9415400</v>
      </c>
      <c r="CX569">
        <v>7855900</v>
      </c>
      <c r="CY569">
        <v>6718700</v>
      </c>
      <c r="CZ569">
        <v>8267400</v>
      </c>
      <c r="DA569">
        <v>5794500</v>
      </c>
      <c r="DB569">
        <v>6713300</v>
      </c>
      <c r="DC569">
        <v>4954100</v>
      </c>
      <c r="DD569">
        <v>6577000</v>
      </c>
      <c r="DE569">
        <v>10588600</v>
      </c>
      <c r="DF569">
        <v>7062200</v>
      </c>
      <c r="DG569">
        <v>7048000</v>
      </c>
      <c r="DH569">
        <v>7339300</v>
      </c>
      <c r="DI569">
        <v>7273700</v>
      </c>
      <c r="DJ569">
        <v>6985000</v>
      </c>
      <c r="DK569">
        <v>5487400</v>
      </c>
      <c r="DL569">
        <v>5581700</v>
      </c>
      <c r="DM569">
        <v>6139300</v>
      </c>
      <c r="DN569">
        <v>4757200</v>
      </c>
      <c r="DO569">
        <v>3855000</v>
      </c>
      <c r="DP569">
        <v>3495600</v>
      </c>
      <c r="DQ569">
        <v>4433200</v>
      </c>
      <c r="DR569">
        <v>3190700</v>
      </c>
      <c r="DS569">
        <v>3434900</v>
      </c>
      <c r="DT569">
        <v>2785300</v>
      </c>
      <c r="DU569">
        <v>3731800</v>
      </c>
      <c r="DV569">
        <v>3728000</v>
      </c>
      <c r="DW569">
        <v>4189900</v>
      </c>
      <c r="DX569">
        <v>6973000</v>
      </c>
      <c r="DY569">
        <v>5993400</v>
      </c>
      <c r="DZ569">
        <v>4640300</v>
      </c>
      <c r="EA569">
        <v>5215300</v>
      </c>
      <c r="EB569">
        <v>4176827</v>
      </c>
      <c r="EC569">
        <v>3347534</v>
      </c>
      <c r="ED569">
        <v>3940799</v>
      </c>
      <c r="EE569">
        <v>3242586</v>
      </c>
      <c r="EF569">
        <v>3379964</v>
      </c>
      <c r="EG569">
        <v>5385054</v>
      </c>
      <c r="EH569">
        <v>5635454</v>
      </c>
      <c r="EI569">
        <v>4007026</v>
      </c>
      <c r="EJ569">
        <v>5409992</v>
      </c>
      <c r="EK569">
        <v>5589591</v>
      </c>
      <c r="EL569">
        <v>4786226</v>
      </c>
      <c r="EM569">
        <v>9529209</v>
      </c>
      <c r="EN569">
        <v>6007874</v>
      </c>
      <c r="EO569">
        <v>5333077</v>
      </c>
      <c r="EP569">
        <v>7149976</v>
      </c>
      <c r="EQ569">
        <v>4037191</v>
      </c>
      <c r="ER569">
        <v>3312931</v>
      </c>
      <c r="ES569">
        <v>3665220</v>
      </c>
      <c r="ET569">
        <v>3521190</v>
      </c>
      <c r="EU569">
        <v>3830819</v>
      </c>
      <c r="EV569">
        <v>4596578</v>
      </c>
      <c r="EW569">
        <v>3903062</v>
      </c>
      <c r="EX569">
        <v>3266710</v>
      </c>
      <c r="EY569">
        <v>3558714</v>
      </c>
      <c r="EZ569">
        <v>2166678</v>
      </c>
      <c r="FA569">
        <v>2330823</v>
      </c>
      <c r="FB569">
        <v>2355848</v>
      </c>
      <c r="FC569">
        <v>2616973</v>
      </c>
      <c r="FD569">
        <v>2714651</v>
      </c>
      <c r="FE569">
        <v>2191658</v>
      </c>
      <c r="FF569">
        <v>2303374</v>
      </c>
      <c r="FG569">
        <v>2258197</v>
      </c>
      <c r="FH569">
        <v>1801284</v>
      </c>
      <c r="FI569">
        <v>2132155</v>
      </c>
      <c r="FJ569">
        <v>2220849</v>
      </c>
      <c r="FK569">
        <v>1625227</v>
      </c>
      <c r="FL569">
        <v>1958052</v>
      </c>
      <c r="FM569">
        <v>2012051</v>
      </c>
      <c r="FN569">
        <v>2809315</v>
      </c>
      <c r="FO569">
        <v>3702421</v>
      </c>
      <c r="FP569">
        <v>2529165</v>
      </c>
      <c r="FQ569">
        <v>2239612</v>
      </c>
      <c r="FR569">
        <v>2819857</v>
      </c>
      <c r="FS569">
        <v>2589466</v>
      </c>
      <c r="FT569">
        <v>2069086</v>
      </c>
      <c r="FU569">
        <v>2152523</v>
      </c>
      <c r="FV569">
        <v>1682093</v>
      </c>
      <c r="FW569">
        <v>2074643</v>
      </c>
      <c r="FX569">
        <v>2558102</v>
      </c>
      <c r="FY569">
        <v>3236932</v>
      </c>
      <c r="FZ569">
        <v>2507847</v>
      </c>
      <c r="GA569">
        <v>2401649</v>
      </c>
      <c r="GB569">
        <v>2681754</v>
      </c>
      <c r="GC569">
        <v>2169738</v>
      </c>
      <c r="GD569">
        <v>2604439</v>
      </c>
      <c r="GE569">
        <v>1775936</v>
      </c>
      <c r="GF569">
        <v>1847713</v>
      </c>
      <c r="GG569">
        <v>2659445</v>
      </c>
      <c r="GH569">
        <v>2194542</v>
      </c>
      <c r="GI569">
        <v>2833162</v>
      </c>
      <c r="GJ569">
        <v>2492009</v>
      </c>
      <c r="GK569">
        <v>2439799</v>
      </c>
      <c r="GL569">
        <v>1672835</v>
      </c>
      <c r="GM569">
        <v>2025096</v>
      </c>
      <c r="GN569">
        <v>2722483</v>
      </c>
      <c r="GO569">
        <v>4919267</v>
      </c>
      <c r="GP569">
        <v>3027440</v>
      </c>
      <c r="GQ569">
        <v>2440544</v>
      </c>
      <c r="GR569">
        <v>3089564</v>
      </c>
      <c r="GS569">
        <v>4075901</v>
      </c>
      <c r="GT569">
        <v>2154683</v>
      </c>
      <c r="GU569">
        <v>2599205</v>
      </c>
      <c r="GV569">
        <v>2176855</v>
      </c>
      <c r="GW569">
        <v>3197445</v>
      </c>
      <c r="GX569">
        <v>4448142</v>
      </c>
      <c r="GY569">
        <v>3726410</v>
      </c>
      <c r="GZ569">
        <v>2814875</v>
      </c>
      <c r="HA569">
        <v>3846296</v>
      </c>
      <c r="HB569">
        <v>4626223</v>
      </c>
      <c r="HC569">
        <v>2246012</v>
      </c>
      <c r="HD569">
        <v>3070013</v>
      </c>
      <c r="HE569">
        <v>3094062</v>
      </c>
      <c r="HF569">
        <v>2441543</v>
      </c>
      <c r="HG569">
        <v>2395652</v>
      </c>
      <c r="HH569">
        <v>2215182</v>
      </c>
      <c r="HI569">
        <v>2212897</v>
      </c>
      <c r="HJ569">
        <v>2178260</v>
      </c>
      <c r="HK569">
        <v>1861648</v>
      </c>
      <c r="HL569">
        <v>2325868</v>
      </c>
      <c r="HM569">
        <v>2821678</v>
      </c>
      <c r="HN569">
        <v>3665882</v>
      </c>
      <c r="HO569">
        <v>2708847</v>
      </c>
      <c r="HP569">
        <v>5731955</v>
      </c>
      <c r="HQ569">
        <v>4589942</v>
      </c>
      <c r="HR569">
        <v>2943929</v>
      </c>
      <c r="HS569">
        <v>3884879</v>
      </c>
      <c r="HT569">
        <v>8719282</v>
      </c>
      <c r="HU569">
        <v>8445066</v>
      </c>
      <c r="HV569">
        <v>4729528</v>
      </c>
      <c r="HW569">
        <v>6621787</v>
      </c>
      <c r="HX569">
        <v>4193470</v>
      </c>
      <c r="HY569">
        <v>5276713</v>
      </c>
      <c r="HZ569">
        <v>6126270</v>
      </c>
      <c r="IA569">
        <v>4697620</v>
      </c>
      <c r="IB569">
        <v>5348370</v>
      </c>
      <c r="IC569">
        <v>6385785</v>
      </c>
      <c r="ID569">
        <v>4321583</v>
      </c>
      <c r="IE569">
        <v>9371557</v>
      </c>
      <c r="IF569">
        <v>7886029</v>
      </c>
      <c r="IG569">
        <v>5095844</v>
      </c>
      <c r="IH569">
        <v>5342511</v>
      </c>
      <c r="II569">
        <v>8434921</v>
      </c>
      <c r="IJ569">
        <v>6450002</v>
      </c>
      <c r="IK569">
        <v>7714675</v>
      </c>
      <c r="IL569">
        <v>12868972</v>
      </c>
      <c r="IM569">
        <v>5870583</v>
      </c>
      <c r="IN569">
        <v>5849877</v>
      </c>
      <c r="IO569">
        <v>6315015</v>
      </c>
      <c r="IP569">
        <v>5125427</v>
      </c>
      <c r="IQ569">
        <v>4998427</v>
      </c>
      <c r="IR569">
        <v>6409996</v>
      </c>
      <c r="IS569">
        <v>8423975</v>
      </c>
      <c r="IT569">
        <v>7698591</v>
      </c>
      <c r="IU569">
        <v>8620069</v>
      </c>
      <c r="IV569">
        <v>27144151</v>
      </c>
      <c r="IW569">
        <v>56726940</v>
      </c>
      <c r="IX569">
        <v>18041570</v>
      </c>
      <c r="IY569">
        <v>9952248</v>
      </c>
      <c r="IZ569">
        <v>10036487</v>
      </c>
      <c r="JA569">
        <v>8704468</v>
      </c>
      <c r="JB569">
        <v>8323222</v>
      </c>
      <c r="JC569">
        <v>6884753</v>
      </c>
      <c r="JD569">
        <v>10230816</v>
      </c>
      <c r="JE569">
        <v>9164393</v>
      </c>
      <c r="JF569">
        <v>9294121</v>
      </c>
      <c r="JG569">
        <v>10390066</v>
      </c>
      <c r="JH569">
        <v>10488656</v>
      </c>
      <c r="JI569">
        <v>11586102</v>
      </c>
      <c r="JJ569">
        <v>12885875</v>
      </c>
      <c r="JK569">
        <v>9847230</v>
      </c>
      <c r="JL569">
        <v>9195048</v>
      </c>
      <c r="JM569">
        <v>10380844</v>
      </c>
      <c r="JN569">
        <v>7062985</v>
      </c>
      <c r="JO569">
        <v>8633995</v>
      </c>
      <c r="JP569">
        <v>14192670</v>
      </c>
      <c r="JQ569">
        <v>12720167</v>
      </c>
    </row>
    <row r="570" spans="1:277" x14ac:dyDescent="0.25">
      <c r="A570" s="1" t="s">
        <v>286</v>
      </c>
      <c r="B570" t="s">
        <v>1157</v>
      </c>
      <c r="C570" t="s">
        <v>1185</v>
      </c>
      <c r="D570" s="2">
        <f>_xll.BDH(A570, "volume", B570, C570, "Direction", "H", "Period", "M","cols=12;rows=2")</f>
        <v>36556</v>
      </c>
      <c r="E570" s="2">
        <v>36585</v>
      </c>
      <c r="F570" s="2">
        <v>36616</v>
      </c>
      <c r="G570" s="2">
        <v>36644</v>
      </c>
      <c r="H570" s="2">
        <v>36677</v>
      </c>
      <c r="I570" s="2">
        <v>36707</v>
      </c>
      <c r="J570" s="2">
        <v>36738</v>
      </c>
      <c r="K570" s="2">
        <v>36769</v>
      </c>
      <c r="L570" s="2">
        <v>36798</v>
      </c>
      <c r="M570" s="2">
        <v>36830</v>
      </c>
      <c r="N570" s="2">
        <v>36860</v>
      </c>
      <c r="O570" s="2">
        <v>36889</v>
      </c>
    </row>
    <row r="571" spans="1:277" x14ac:dyDescent="0.25">
      <c r="A571" s="4"/>
      <c r="D571" s="3">
        <v>8932200</v>
      </c>
      <c r="E571">
        <v>6987400</v>
      </c>
      <c r="F571">
        <v>6674300</v>
      </c>
      <c r="G571">
        <v>5765200</v>
      </c>
      <c r="H571">
        <v>6272100</v>
      </c>
      <c r="I571">
        <v>21785200</v>
      </c>
      <c r="J571">
        <v>10220300</v>
      </c>
      <c r="K571">
        <v>6881600</v>
      </c>
      <c r="L571">
        <v>5706300</v>
      </c>
      <c r="M571">
        <v>9291500</v>
      </c>
      <c r="N571">
        <v>4005700</v>
      </c>
      <c r="O571">
        <v>6688400</v>
      </c>
    </row>
    <row r="572" spans="1:277" x14ac:dyDescent="0.25">
      <c r="A572" s="1" t="s">
        <v>287</v>
      </c>
      <c r="B572" t="s">
        <v>1157</v>
      </c>
      <c r="C572" t="s">
        <v>1190</v>
      </c>
      <c r="D572" s="2">
        <f>_xll.BDH(A572, "volume", B572, C572, "Direction", "H", "Period", "M","cols=36;rows=2")</f>
        <v>36556</v>
      </c>
      <c r="E572" s="2">
        <v>36585</v>
      </c>
      <c r="F572" s="2">
        <v>36616</v>
      </c>
      <c r="G572" s="2">
        <v>36644</v>
      </c>
      <c r="H572" s="2">
        <v>36677</v>
      </c>
      <c r="I572" s="2">
        <v>36707</v>
      </c>
      <c r="J572" s="2">
        <v>36738</v>
      </c>
      <c r="K572" s="2">
        <v>36769</v>
      </c>
      <c r="L572" s="2">
        <v>36798</v>
      </c>
      <c r="M572" s="2">
        <v>36830</v>
      </c>
      <c r="N572" s="2">
        <v>36860</v>
      </c>
      <c r="O572" s="2">
        <v>36889</v>
      </c>
      <c r="P572" s="2">
        <v>36922</v>
      </c>
      <c r="Q572" s="2">
        <v>36950</v>
      </c>
      <c r="R572" s="2">
        <v>36980</v>
      </c>
      <c r="S572" s="2">
        <v>37011</v>
      </c>
      <c r="T572" s="2">
        <v>37042</v>
      </c>
      <c r="U572" s="2">
        <v>37071</v>
      </c>
      <c r="V572" s="2">
        <v>37103</v>
      </c>
      <c r="W572" s="2">
        <v>37134</v>
      </c>
      <c r="X572" s="2">
        <v>37162</v>
      </c>
      <c r="Y572" s="2">
        <v>37195</v>
      </c>
      <c r="Z572" s="2">
        <v>37225</v>
      </c>
      <c r="AA572" s="2">
        <v>37256</v>
      </c>
      <c r="AB572" s="2">
        <v>37287</v>
      </c>
      <c r="AC572" s="2">
        <v>37315</v>
      </c>
      <c r="AD572" s="2">
        <v>37344</v>
      </c>
      <c r="AE572" s="2">
        <v>37376</v>
      </c>
      <c r="AF572" s="2">
        <v>37407</v>
      </c>
      <c r="AG572" s="2">
        <v>37435</v>
      </c>
      <c r="AH572" s="2">
        <v>37468</v>
      </c>
      <c r="AI572" s="2">
        <v>37498</v>
      </c>
      <c r="AJ572" s="2">
        <v>37529</v>
      </c>
      <c r="AK572" s="2">
        <v>37560</v>
      </c>
      <c r="AL572" s="2">
        <v>37589</v>
      </c>
      <c r="AM572" s="2">
        <v>37621</v>
      </c>
    </row>
    <row r="573" spans="1:277" x14ac:dyDescent="0.25">
      <c r="A573" s="4"/>
      <c r="D573" s="3">
        <v>18278700</v>
      </c>
      <c r="E573">
        <v>13471000</v>
      </c>
      <c r="F573">
        <v>16115400</v>
      </c>
      <c r="G573">
        <v>9511800</v>
      </c>
      <c r="H573">
        <v>9071700</v>
      </c>
      <c r="I573">
        <v>9484300</v>
      </c>
      <c r="J573">
        <v>9890000</v>
      </c>
      <c r="K573">
        <v>8845000</v>
      </c>
      <c r="L573">
        <v>11655600</v>
      </c>
      <c r="M573">
        <v>8949800</v>
      </c>
      <c r="N573">
        <v>5776600</v>
      </c>
      <c r="O573">
        <v>8727300</v>
      </c>
      <c r="P573">
        <v>10195600</v>
      </c>
      <c r="Q573">
        <v>11120400</v>
      </c>
      <c r="R573">
        <v>16614800</v>
      </c>
      <c r="S573">
        <v>15180300</v>
      </c>
      <c r="T573">
        <v>14294600</v>
      </c>
      <c r="U573">
        <v>10906100</v>
      </c>
      <c r="V573">
        <v>10134000</v>
      </c>
      <c r="W573">
        <v>9206000</v>
      </c>
      <c r="X573">
        <v>19081900</v>
      </c>
      <c r="Y573">
        <v>22267800</v>
      </c>
      <c r="Z573">
        <v>12973500</v>
      </c>
      <c r="AA573">
        <v>9907700</v>
      </c>
      <c r="AB573">
        <v>11263600</v>
      </c>
      <c r="AC573">
        <v>11531800</v>
      </c>
      <c r="AD573">
        <v>13281800</v>
      </c>
      <c r="AE573">
        <v>18287900</v>
      </c>
      <c r="AF573">
        <v>14067100</v>
      </c>
      <c r="AG573">
        <v>16321500</v>
      </c>
      <c r="AH573">
        <v>48435500</v>
      </c>
      <c r="AI573">
        <v>20429300</v>
      </c>
      <c r="AJ573">
        <v>10011500</v>
      </c>
      <c r="AK573">
        <v>16644100</v>
      </c>
      <c r="AL573">
        <v>10416800</v>
      </c>
      <c r="AM573">
        <v>13803400</v>
      </c>
    </row>
    <row r="574" spans="1:277" x14ac:dyDescent="0.25">
      <c r="A574" s="1" t="s">
        <v>288</v>
      </c>
      <c r="B574" t="s">
        <v>1157</v>
      </c>
      <c r="C574" t="s">
        <v>1183</v>
      </c>
      <c r="D574" s="2">
        <f>_xll.BDH(A574, "volume", B574, C574, "Direction", "H", "Period", "M","cols=84;rows=2")</f>
        <v>36556</v>
      </c>
      <c r="E574" s="2">
        <v>36585</v>
      </c>
      <c r="F574" s="2">
        <v>36616</v>
      </c>
      <c r="G574" s="2">
        <v>36644</v>
      </c>
      <c r="H574" s="2">
        <v>36677</v>
      </c>
      <c r="I574" s="2">
        <v>36707</v>
      </c>
      <c r="J574" s="2">
        <v>36738</v>
      </c>
      <c r="K574" s="2">
        <v>36769</v>
      </c>
      <c r="L574" s="2">
        <v>36798</v>
      </c>
      <c r="M574" s="2">
        <v>36830</v>
      </c>
      <c r="N574" s="2">
        <v>36860</v>
      </c>
      <c r="O574" s="2">
        <v>36889</v>
      </c>
      <c r="P574" s="2">
        <v>36922</v>
      </c>
      <c r="Q574" s="2">
        <v>36950</v>
      </c>
      <c r="R574" s="2">
        <v>36980</v>
      </c>
      <c r="S574" s="2">
        <v>37011</v>
      </c>
      <c r="T574" s="2">
        <v>37042</v>
      </c>
      <c r="U574" s="2">
        <v>37071</v>
      </c>
      <c r="V574" s="2">
        <v>37103</v>
      </c>
      <c r="W574" s="2">
        <v>37134</v>
      </c>
      <c r="X574" s="2">
        <v>37162</v>
      </c>
      <c r="Y574" s="2">
        <v>37195</v>
      </c>
      <c r="Z574" s="2">
        <v>37225</v>
      </c>
      <c r="AA574" s="2">
        <v>37256</v>
      </c>
      <c r="AB574" s="2">
        <v>37287</v>
      </c>
      <c r="AC574" s="2">
        <v>37315</v>
      </c>
      <c r="AD574" s="2">
        <v>37344</v>
      </c>
      <c r="AE574" s="2">
        <v>37376</v>
      </c>
      <c r="AF574" s="2">
        <v>37407</v>
      </c>
      <c r="AG574" s="2">
        <v>37435</v>
      </c>
      <c r="AH574" s="2">
        <v>37468</v>
      </c>
      <c r="AI574" s="2">
        <v>37498</v>
      </c>
      <c r="AJ574" s="2">
        <v>37529</v>
      </c>
      <c r="AK574" s="2">
        <v>37560</v>
      </c>
      <c r="AL574" s="2">
        <v>37589</v>
      </c>
      <c r="AM574" s="2">
        <v>37621</v>
      </c>
      <c r="AN574" s="2">
        <v>37652</v>
      </c>
      <c r="AO574" s="2">
        <v>37680</v>
      </c>
      <c r="AP574" s="2">
        <v>37711</v>
      </c>
      <c r="AQ574" s="2">
        <v>37741</v>
      </c>
      <c r="AR574" s="2">
        <v>37771</v>
      </c>
      <c r="AS574" s="2">
        <v>37802</v>
      </c>
      <c r="AT574" s="2">
        <v>37833</v>
      </c>
      <c r="AU574" s="2">
        <v>37862</v>
      </c>
      <c r="AV574" s="2">
        <v>37894</v>
      </c>
      <c r="AW574" s="2">
        <v>37925</v>
      </c>
      <c r="AX574" s="2">
        <v>37953</v>
      </c>
      <c r="AY574" s="2">
        <v>37986</v>
      </c>
      <c r="AZ574" s="2">
        <v>38016</v>
      </c>
      <c r="BA574" s="2">
        <v>38044</v>
      </c>
      <c r="BB574" s="2">
        <v>38077</v>
      </c>
      <c r="BC574" s="2">
        <v>38107</v>
      </c>
      <c r="BD574" s="2">
        <v>38138</v>
      </c>
      <c r="BE574" s="2">
        <v>38168</v>
      </c>
      <c r="BF574" s="2">
        <v>38198</v>
      </c>
      <c r="BG574" s="2">
        <v>38230</v>
      </c>
      <c r="BH574" s="2">
        <v>38260</v>
      </c>
      <c r="BI574" s="2">
        <v>38289</v>
      </c>
      <c r="BJ574" s="2">
        <v>38321</v>
      </c>
      <c r="BK574" s="2">
        <v>38352</v>
      </c>
      <c r="BL574" s="2">
        <v>38383</v>
      </c>
      <c r="BM574" s="2">
        <v>38411</v>
      </c>
      <c r="BN574" s="2">
        <v>38442</v>
      </c>
      <c r="BO574" s="2">
        <v>38471</v>
      </c>
      <c r="BP574" s="2">
        <v>38503</v>
      </c>
      <c r="BQ574" s="2">
        <v>38533</v>
      </c>
      <c r="BR574" s="2">
        <v>38562</v>
      </c>
      <c r="BS574" s="2">
        <v>38595</v>
      </c>
      <c r="BT574" s="2">
        <v>38625</v>
      </c>
      <c r="BU574" s="2">
        <v>38656</v>
      </c>
      <c r="BV574" s="2">
        <v>38686</v>
      </c>
      <c r="BW574" s="2">
        <v>38716</v>
      </c>
      <c r="BX574" s="2">
        <v>38748</v>
      </c>
      <c r="BY574" s="2">
        <v>38776</v>
      </c>
      <c r="BZ574" s="2">
        <v>38807</v>
      </c>
      <c r="CA574" s="2">
        <v>38835</v>
      </c>
      <c r="CB574" s="2">
        <v>38868</v>
      </c>
      <c r="CC574" s="2">
        <v>38898</v>
      </c>
      <c r="CD574" s="2">
        <v>38929</v>
      </c>
      <c r="CE574" s="2">
        <v>38960</v>
      </c>
      <c r="CF574" s="2">
        <v>38989</v>
      </c>
      <c r="CG574" s="2">
        <v>39021</v>
      </c>
      <c r="CH574" s="2">
        <v>39051</v>
      </c>
      <c r="CI574" s="2">
        <v>39080</v>
      </c>
    </row>
    <row r="575" spans="1:277" x14ac:dyDescent="0.25">
      <c r="A575" s="4"/>
      <c r="D575" s="3">
        <v>1406962000</v>
      </c>
      <c r="E575">
        <v>965308400</v>
      </c>
      <c r="F575">
        <v>1131390200</v>
      </c>
      <c r="G575">
        <v>1209599600</v>
      </c>
      <c r="H575">
        <v>1145914400</v>
      </c>
      <c r="I575">
        <v>851667400</v>
      </c>
      <c r="J575">
        <v>829141700</v>
      </c>
      <c r="K575">
        <v>688112400</v>
      </c>
      <c r="L575">
        <v>1468440512</v>
      </c>
      <c r="M575">
        <v>1528482200</v>
      </c>
      <c r="N575">
        <v>998115100</v>
      </c>
      <c r="O575">
        <v>1225644900</v>
      </c>
      <c r="P575">
        <v>1316364400</v>
      </c>
      <c r="Q575">
        <v>915460900</v>
      </c>
      <c r="R575">
        <v>1421872500</v>
      </c>
      <c r="S575">
        <v>1338908900</v>
      </c>
      <c r="T575">
        <v>966949300</v>
      </c>
      <c r="U575">
        <v>1009937000</v>
      </c>
      <c r="V575">
        <v>966254400</v>
      </c>
      <c r="W575">
        <v>952368300</v>
      </c>
      <c r="X575">
        <v>1068527300</v>
      </c>
      <c r="Y575">
        <v>1238422100</v>
      </c>
      <c r="Z575">
        <v>1113298700</v>
      </c>
      <c r="AA575">
        <v>852263400</v>
      </c>
      <c r="AB575">
        <v>1103478800</v>
      </c>
      <c r="AC575">
        <v>958852200</v>
      </c>
      <c r="AD575">
        <v>919102800</v>
      </c>
      <c r="AE575">
        <v>979127000</v>
      </c>
      <c r="AF575">
        <v>977272100</v>
      </c>
      <c r="AG575">
        <v>1337448300</v>
      </c>
      <c r="AH575">
        <v>1425364800</v>
      </c>
      <c r="AI575">
        <v>1021106800</v>
      </c>
      <c r="AJ575">
        <v>1085306800</v>
      </c>
      <c r="AK575">
        <v>1609719800</v>
      </c>
      <c r="AL575">
        <v>1076666100</v>
      </c>
      <c r="AM575">
        <v>1013047600</v>
      </c>
      <c r="AN575">
        <v>1116697800</v>
      </c>
      <c r="AO575">
        <v>787421400</v>
      </c>
      <c r="AP575">
        <v>981666300</v>
      </c>
      <c r="AQ575">
        <v>784475300</v>
      </c>
      <c r="AR575">
        <v>748704500</v>
      </c>
      <c r="AS575">
        <v>757995700</v>
      </c>
      <c r="AT575">
        <v>816031200</v>
      </c>
      <c r="AU575">
        <v>599243400</v>
      </c>
      <c r="AV575">
        <v>560869900</v>
      </c>
      <c r="AW575">
        <v>593632100</v>
      </c>
      <c r="AX575">
        <v>407592665</v>
      </c>
      <c r="AY575">
        <v>469396207</v>
      </c>
      <c r="AZ575">
        <v>494922146</v>
      </c>
      <c r="BA575">
        <v>455933754</v>
      </c>
      <c r="BB575">
        <v>579762009</v>
      </c>
      <c r="BC575">
        <v>464245746</v>
      </c>
      <c r="BD575">
        <v>397083097</v>
      </c>
      <c r="BE575">
        <v>330778991</v>
      </c>
      <c r="BF575">
        <v>616221624</v>
      </c>
      <c r="BG575">
        <v>410917165</v>
      </c>
      <c r="BH575">
        <v>769193049</v>
      </c>
      <c r="BI575">
        <v>754539515</v>
      </c>
      <c r="BJ575">
        <v>732914282</v>
      </c>
      <c r="BK575">
        <v>736077909</v>
      </c>
      <c r="BL575">
        <v>749653427</v>
      </c>
      <c r="BM575">
        <v>657251077</v>
      </c>
      <c r="BN575">
        <v>614512159</v>
      </c>
      <c r="BO575">
        <v>644094031</v>
      </c>
      <c r="BP575">
        <v>695235711</v>
      </c>
      <c r="BQ575">
        <v>599893615</v>
      </c>
      <c r="BR575">
        <v>538762447</v>
      </c>
      <c r="BS575">
        <v>509369982</v>
      </c>
      <c r="BT575">
        <v>511892896</v>
      </c>
      <c r="BU575">
        <v>529721399</v>
      </c>
      <c r="BV575">
        <v>563826443</v>
      </c>
      <c r="BW575">
        <v>575897215</v>
      </c>
      <c r="BX575">
        <v>1151104115</v>
      </c>
      <c r="BY575">
        <v>1274357046</v>
      </c>
      <c r="BZ575">
        <v>1527445237</v>
      </c>
      <c r="CA575">
        <v>1165136944</v>
      </c>
      <c r="CB575">
        <v>1312837543</v>
      </c>
      <c r="CC575">
        <v>1234360343</v>
      </c>
      <c r="CD575">
        <v>975942227</v>
      </c>
      <c r="CE575">
        <v>685314677</v>
      </c>
      <c r="CF575">
        <v>748135807</v>
      </c>
      <c r="CG575">
        <v>822642236</v>
      </c>
      <c r="CH575">
        <v>552055021</v>
      </c>
      <c r="CI575">
        <v>438680138</v>
      </c>
    </row>
    <row r="576" spans="1:277" x14ac:dyDescent="0.25">
      <c r="A576" s="1" t="s">
        <v>289</v>
      </c>
      <c r="B576" t="s">
        <v>1157</v>
      </c>
      <c r="C576" t="s">
        <v>1199</v>
      </c>
      <c r="D576" s="2">
        <f>_xll.BDH(A576, "volume", B576, C576, "Direction", "H", "Period", "M","cols=274;rows=2")</f>
        <v>36556</v>
      </c>
      <c r="E576" s="2">
        <v>36585</v>
      </c>
      <c r="F576" s="2">
        <v>36616</v>
      </c>
      <c r="G576" s="2">
        <v>36644</v>
      </c>
      <c r="H576" s="2">
        <v>36677</v>
      </c>
      <c r="I576" s="2">
        <v>36707</v>
      </c>
      <c r="J576" s="2">
        <v>36738</v>
      </c>
      <c r="K576" s="2">
        <v>36769</v>
      </c>
      <c r="L576" s="2">
        <v>36798</v>
      </c>
      <c r="M576" s="2">
        <v>36830</v>
      </c>
      <c r="N576" s="2">
        <v>36860</v>
      </c>
      <c r="O576" s="2">
        <v>36889</v>
      </c>
      <c r="P576" s="2">
        <v>36922</v>
      </c>
      <c r="Q576" s="2">
        <v>36950</v>
      </c>
      <c r="R576" s="2">
        <v>36980</v>
      </c>
      <c r="S576" s="2">
        <v>37011</v>
      </c>
      <c r="T576" s="2">
        <v>37042</v>
      </c>
      <c r="U576" s="2">
        <v>37071</v>
      </c>
      <c r="V576" s="2">
        <v>37103</v>
      </c>
      <c r="W576" s="2">
        <v>37134</v>
      </c>
      <c r="X576" s="2">
        <v>37162</v>
      </c>
      <c r="Y576" s="2">
        <v>37195</v>
      </c>
      <c r="Z576" s="2">
        <v>37225</v>
      </c>
      <c r="AA576" s="2">
        <v>37256</v>
      </c>
      <c r="AB576" s="2">
        <v>37287</v>
      </c>
      <c r="AC576" s="2">
        <v>37315</v>
      </c>
      <c r="AD576" s="2">
        <v>37344</v>
      </c>
      <c r="AE576" s="2">
        <v>37376</v>
      </c>
      <c r="AF576" s="2">
        <v>37407</v>
      </c>
      <c r="AG576" s="2">
        <v>37435</v>
      </c>
      <c r="AH576" s="2">
        <v>37468</v>
      </c>
      <c r="AI576" s="2">
        <v>37498</v>
      </c>
      <c r="AJ576" s="2">
        <v>37529</v>
      </c>
      <c r="AK576" s="2">
        <v>37560</v>
      </c>
      <c r="AL576" s="2">
        <v>37589</v>
      </c>
      <c r="AM576" s="2">
        <v>37621</v>
      </c>
      <c r="AN576" s="2">
        <v>37652</v>
      </c>
      <c r="AO576" s="2">
        <v>37680</v>
      </c>
      <c r="AP576" s="2">
        <v>37711</v>
      </c>
      <c r="AQ576" s="2">
        <v>37741</v>
      </c>
      <c r="AR576" s="2">
        <v>37771</v>
      </c>
      <c r="AS576" s="2">
        <v>37802</v>
      </c>
      <c r="AT576" s="2">
        <v>37833</v>
      </c>
      <c r="AU576" s="2">
        <v>37862</v>
      </c>
      <c r="AV576" s="2">
        <v>37894</v>
      </c>
      <c r="AW576" s="2">
        <v>37925</v>
      </c>
      <c r="AX576" s="2">
        <v>37953</v>
      </c>
      <c r="AY576" s="2">
        <v>37986</v>
      </c>
      <c r="AZ576" s="2">
        <v>38016</v>
      </c>
      <c r="BA576" s="2">
        <v>38044</v>
      </c>
      <c r="BB576" s="2">
        <v>38077</v>
      </c>
      <c r="BC576" s="2">
        <v>38107</v>
      </c>
      <c r="BD576" s="2">
        <v>38138</v>
      </c>
      <c r="BE576" s="2">
        <v>38168</v>
      </c>
      <c r="BF576" s="2">
        <v>38198</v>
      </c>
      <c r="BG576" s="2">
        <v>38230</v>
      </c>
      <c r="BH576" s="2">
        <v>38260</v>
      </c>
      <c r="BI576" s="2">
        <v>38289</v>
      </c>
      <c r="BJ576" s="2">
        <v>38321</v>
      </c>
      <c r="BK576" s="2">
        <v>38352</v>
      </c>
      <c r="BL576" s="2">
        <v>38383</v>
      </c>
      <c r="BM576" s="2">
        <v>38411</v>
      </c>
      <c r="BN576" s="2">
        <v>38442</v>
      </c>
      <c r="BO576" s="2">
        <v>38471</v>
      </c>
      <c r="BP576" s="2">
        <v>38503</v>
      </c>
      <c r="BQ576" s="2">
        <v>38533</v>
      </c>
      <c r="BR576" s="2">
        <v>38562</v>
      </c>
      <c r="BS576" s="2">
        <v>38595</v>
      </c>
      <c r="BT576" s="2">
        <v>38625</v>
      </c>
      <c r="BU576" s="2">
        <v>38656</v>
      </c>
      <c r="BV576" s="2">
        <v>38686</v>
      </c>
      <c r="BW576" s="2">
        <v>38716</v>
      </c>
      <c r="BX576" s="2">
        <v>38748</v>
      </c>
      <c r="BY576" s="2">
        <v>38776</v>
      </c>
      <c r="BZ576" s="2">
        <v>38807</v>
      </c>
      <c r="CA576" s="2">
        <v>38835</v>
      </c>
      <c r="CB576" s="2">
        <v>38868</v>
      </c>
      <c r="CC576" s="2">
        <v>38898</v>
      </c>
      <c r="CD576" s="2">
        <v>38929</v>
      </c>
      <c r="CE576" s="2">
        <v>38960</v>
      </c>
      <c r="CF576" s="2">
        <v>38989</v>
      </c>
      <c r="CG576" s="2">
        <v>39021</v>
      </c>
      <c r="CH576" s="2">
        <v>39051</v>
      </c>
      <c r="CI576" s="2">
        <v>39080</v>
      </c>
      <c r="CJ576" s="2">
        <v>39113</v>
      </c>
      <c r="CK576" s="2">
        <v>39141</v>
      </c>
      <c r="CL576" s="2">
        <v>39171</v>
      </c>
      <c r="CM576" s="2">
        <v>39202</v>
      </c>
      <c r="CN576" s="2">
        <v>39233</v>
      </c>
      <c r="CO576" s="2">
        <v>39262</v>
      </c>
      <c r="CP576" s="2">
        <v>39294</v>
      </c>
      <c r="CQ576" s="2">
        <v>39325</v>
      </c>
      <c r="CR576" s="2">
        <v>39353</v>
      </c>
      <c r="CS576" s="2">
        <v>39386</v>
      </c>
      <c r="CT576" s="2">
        <v>39416</v>
      </c>
      <c r="CU576" s="2">
        <v>39447</v>
      </c>
      <c r="CV576" s="2">
        <v>39478</v>
      </c>
      <c r="CW576" s="2">
        <v>39507</v>
      </c>
      <c r="CX576" s="2">
        <v>39538</v>
      </c>
      <c r="CY576" s="2">
        <v>39568</v>
      </c>
      <c r="CZ576" s="2">
        <v>39598</v>
      </c>
      <c r="DA576" s="2">
        <v>39629</v>
      </c>
      <c r="DB576" s="2">
        <v>39660</v>
      </c>
      <c r="DC576" s="2">
        <v>39689</v>
      </c>
      <c r="DD576" s="2">
        <v>39721</v>
      </c>
      <c r="DE576" s="2">
        <v>39752</v>
      </c>
      <c r="DF576" s="2">
        <v>39780</v>
      </c>
      <c r="DG576" s="2">
        <v>39813</v>
      </c>
      <c r="DH576" s="2">
        <v>39843</v>
      </c>
      <c r="DI576" s="2">
        <v>39871</v>
      </c>
      <c r="DJ576" s="2">
        <v>39903</v>
      </c>
      <c r="DK576" s="2">
        <v>39933</v>
      </c>
      <c r="DL576" s="2">
        <v>39962</v>
      </c>
      <c r="DM576" s="2">
        <v>39994</v>
      </c>
      <c r="DN576" s="2">
        <v>40025</v>
      </c>
      <c r="DO576" s="2">
        <v>40056</v>
      </c>
      <c r="DP576" s="2">
        <v>40086</v>
      </c>
      <c r="DQ576" s="2">
        <v>40116</v>
      </c>
      <c r="DR576" s="2">
        <v>40147</v>
      </c>
      <c r="DS576" s="2">
        <v>40178</v>
      </c>
      <c r="DT576" s="2">
        <v>40207</v>
      </c>
      <c r="DU576" s="2">
        <v>40235</v>
      </c>
      <c r="DV576" s="2">
        <v>40268</v>
      </c>
      <c r="DW576" s="2">
        <v>40298</v>
      </c>
      <c r="DX576" s="2">
        <v>40329</v>
      </c>
      <c r="DY576" s="2">
        <v>40359</v>
      </c>
      <c r="DZ576" s="2">
        <v>40389</v>
      </c>
      <c r="EA576" s="2">
        <v>40421</v>
      </c>
      <c r="EB576" s="2">
        <v>40451</v>
      </c>
      <c r="EC576" s="2">
        <v>40480</v>
      </c>
      <c r="ED576" s="2">
        <v>40512</v>
      </c>
      <c r="EE576" s="2">
        <v>40543</v>
      </c>
      <c r="EF576" s="2">
        <v>40574</v>
      </c>
      <c r="EG576" s="2">
        <v>40602</v>
      </c>
      <c r="EH576" s="2">
        <v>40633</v>
      </c>
      <c r="EI576" s="2">
        <v>40662</v>
      </c>
      <c r="EJ576" s="2">
        <v>40694</v>
      </c>
      <c r="EK576" s="2">
        <v>40724</v>
      </c>
      <c r="EL576" s="2">
        <v>40753</v>
      </c>
      <c r="EM576" s="2">
        <v>40786</v>
      </c>
      <c r="EN576" s="2">
        <v>40816</v>
      </c>
      <c r="EO576" s="2">
        <v>40847</v>
      </c>
      <c r="EP576" s="2">
        <v>40877</v>
      </c>
      <c r="EQ576" s="2">
        <v>40907</v>
      </c>
      <c r="ER576" s="2">
        <v>40939</v>
      </c>
      <c r="ES576" s="2">
        <v>40968</v>
      </c>
      <c r="ET576" s="2">
        <v>40998</v>
      </c>
      <c r="EU576" s="2">
        <v>41029</v>
      </c>
      <c r="EV576" s="2">
        <v>41060</v>
      </c>
      <c r="EW576" s="2">
        <v>41089</v>
      </c>
      <c r="EX576" s="2">
        <v>41121</v>
      </c>
      <c r="EY576" s="2">
        <v>41152</v>
      </c>
      <c r="EZ576" s="2">
        <v>41180</v>
      </c>
      <c r="FA576" s="2">
        <v>41213</v>
      </c>
      <c r="FB576" s="2">
        <v>41243</v>
      </c>
      <c r="FC576" s="2">
        <v>41274</v>
      </c>
      <c r="FD576" s="2">
        <v>41305</v>
      </c>
      <c r="FE576" s="2">
        <v>41333</v>
      </c>
      <c r="FF576" s="2">
        <v>41362</v>
      </c>
      <c r="FG576" s="2">
        <v>41394</v>
      </c>
      <c r="FH576" s="2">
        <v>41425</v>
      </c>
      <c r="FI576" s="2">
        <v>41453</v>
      </c>
      <c r="FJ576" s="2">
        <v>41486</v>
      </c>
      <c r="FK576" s="2">
        <v>41516</v>
      </c>
      <c r="FL576" s="2">
        <v>41547</v>
      </c>
      <c r="FM576" s="2">
        <v>41578</v>
      </c>
      <c r="FN576" s="2">
        <v>41607</v>
      </c>
      <c r="FO576" s="2">
        <v>41639</v>
      </c>
      <c r="FP576" s="2">
        <v>41670</v>
      </c>
      <c r="FQ576" s="2">
        <v>41698</v>
      </c>
      <c r="FR576" s="2">
        <v>41729</v>
      </c>
      <c r="FS576" s="2">
        <v>41759</v>
      </c>
      <c r="FT576" s="2">
        <v>41789</v>
      </c>
      <c r="FU576" s="2">
        <v>41820</v>
      </c>
      <c r="FV576" s="2">
        <v>41851</v>
      </c>
      <c r="FW576" s="2">
        <v>41880</v>
      </c>
      <c r="FX576" s="2">
        <v>41912</v>
      </c>
      <c r="FY576" s="2">
        <v>41943</v>
      </c>
      <c r="FZ576" s="2">
        <v>41971</v>
      </c>
      <c r="GA576" s="2">
        <v>42004</v>
      </c>
      <c r="GB576" s="2">
        <v>42034</v>
      </c>
      <c r="GC576" s="2">
        <v>42062</v>
      </c>
      <c r="GD576" s="2">
        <v>42094</v>
      </c>
      <c r="GE576" s="2">
        <v>42124</v>
      </c>
      <c r="GF576" s="2">
        <v>42153</v>
      </c>
      <c r="GG576" s="2">
        <v>42185</v>
      </c>
      <c r="GH576" s="2">
        <v>42216</v>
      </c>
      <c r="GI576" s="2">
        <v>42247</v>
      </c>
      <c r="GJ576" s="2">
        <v>42277</v>
      </c>
      <c r="GK576" s="2">
        <v>42307</v>
      </c>
      <c r="GL576" s="2">
        <v>42338</v>
      </c>
      <c r="GM576" s="2">
        <v>42369</v>
      </c>
      <c r="GN576" s="2">
        <v>42398</v>
      </c>
      <c r="GO576" s="2">
        <v>42429</v>
      </c>
      <c r="GP576" s="2">
        <v>42460</v>
      </c>
      <c r="GQ576" s="2">
        <v>42489</v>
      </c>
      <c r="GR576" s="2">
        <v>42521</v>
      </c>
      <c r="GS576" s="2">
        <v>42551</v>
      </c>
      <c r="GT576" s="2">
        <v>42580</v>
      </c>
      <c r="GU576" s="2">
        <v>42613</v>
      </c>
      <c r="GV576" s="2">
        <v>42643</v>
      </c>
      <c r="GW576" s="2">
        <v>42674</v>
      </c>
      <c r="GX576" s="2">
        <v>42704</v>
      </c>
      <c r="GY576" s="2">
        <v>42734</v>
      </c>
      <c r="GZ576" s="2">
        <v>42766</v>
      </c>
      <c r="HA576" s="2">
        <v>42794</v>
      </c>
      <c r="HB576" s="2">
        <v>42825</v>
      </c>
      <c r="HC576" s="2">
        <v>42853</v>
      </c>
      <c r="HD576" s="2">
        <v>42886</v>
      </c>
      <c r="HE576" s="2">
        <v>42916</v>
      </c>
      <c r="HF576" s="2">
        <v>42947</v>
      </c>
      <c r="HG576" s="2">
        <v>42978</v>
      </c>
      <c r="HH576" s="2">
        <v>43007</v>
      </c>
      <c r="HI576" s="2">
        <v>43039</v>
      </c>
      <c r="HJ576" s="2">
        <v>43069</v>
      </c>
      <c r="HK576" s="2">
        <v>43098</v>
      </c>
      <c r="HL576" s="2">
        <v>43131</v>
      </c>
      <c r="HM576" s="2">
        <v>43159</v>
      </c>
      <c r="HN576" s="2">
        <v>43189</v>
      </c>
      <c r="HO576" s="2">
        <v>43220</v>
      </c>
      <c r="HP576" s="2">
        <v>43251</v>
      </c>
      <c r="HQ576" s="2">
        <v>43280</v>
      </c>
      <c r="HR576" s="2">
        <v>43312</v>
      </c>
      <c r="HS576" s="2">
        <v>43343</v>
      </c>
      <c r="HT576" s="2">
        <v>43371</v>
      </c>
      <c r="HU576" s="2">
        <v>43404</v>
      </c>
      <c r="HV576" s="2">
        <v>43434</v>
      </c>
      <c r="HW576" s="2">
        <v>43465</v>
      </c>
      <c r="HX576" s="2">
        <v>43496</v>
      </c>
      <c r="HY576" s="2">
        <v>43524</v>
      </c>
      <c r="HZ576" s="2">
        <v>43553</v>
      </c>
      <c r="IA576" s="2">
        <v>43585</v>
      </c>
      <c r="IB576" s="2">
        <v>43616</v>
      </c>
      <c r="IC576" s="2">
        <v>43644</v>
      </c>
      <c r="ID576" s="2">
        <v>43677</v>
      </c>
      <c r="IE576" s="2">
        <v>43707</v>
      </c>
      <c r="IF576" s="2">
        <v>43738</v>
      </c>
      <c r="IG576" s="2">
        <v>43769</v>
      </c>
      <c r="IH576" s="2">
        <v>43798</v>
      </c>
      <c r="II576" s="2">
        <v>43830</v>
      </c>
      <c r="IJ576" s="2">
        <v>43861</v>
      </c>
      <c r="IK576" s="2">
        <v>43889</v>
      </c>
      <c r="IL576" s="2">
        <v>43921</v>
      </c>
      <c r="IM576" s="2">
        <v>43951</v>
      </c>
      <c r="IN576" s="2">
        <v>43980</v>
      </c>
      <c r="IO576" s="2">
        <v>44012</v>
      </c>
      <c r="IP576" s="2">
        <v>44043</v>
      </c>
      <c r="IQ576" s="2">
        <v>44074</v>
      </c>
      <c r="IR576" s="2">
        <v>44104</v>
      </c>
      <c r="IS576" s="2">
        <v>44134</v>
      </c>
      <c r="IT576" s="2">
        <v>44165</v>
      </c>
      <c r="IU576" s="2">
        <v>44196</v>
      </c>
      <c r="IV576" s="2">
        <v>44225</v>
      </c>
      <c r="IW576" s="2">
        <v>44253</v>
      </c>
      <c r="IX576" s="2">
        <v>44286</v>
      </c>
      <c r="IY576" s="2">
        <v>44316</v>
      </c>
      <c r="IZ576" s="2">
        <v>44347</v>
      </c>
      <c r="JA576" s="2">
        <v>44377</v>
      </c>
      <c r="JB576" s="2">
        <v>44407</v>
      </c>
      <c r="JC576" s="2">
        <v>44439</v>
      </c>
      <c r="JD576" s="2">
        <v>44469</v>
      </c>
      <c r="JE576" s="2">
        <v>44498</v>
      </c>
      <c r="JF576" s="2">
        <v>44530</v>
      </c>
      <c r="JG576" s="2">
        <v>44561</v>
      </c>
      <c r="JH576" s="2">
        <v>44592</v>
      </c>
      <c r="JI576" s="2">
        <v>44620</v>
      </c>
      <c r="JJ576" s="2">
        <v>44651</v>
      </c>
      <c r="JK576" s="2">
        <v>44680</v>
      </c>
      <c r="JL576" s="2">
        <v>44712</v>
      </c>
      <c r="JM576" s="2">
        <v>44742</v>
      </c>
      <c r="JN576" s="2">
        <v>44771</v>
      </c>
      <c r="JO576" s="2">
        <v>44804</v>
      </c>
      <c r="JP576" s="2">
        <v>44834</v>
      </c>
      <c r="JQ576" s="2">
        <v>44865</v>
      </c>
    </row>
    <row r="577" spans="1:277" x14ac:dyDescent="0.25">
      <c r="A577" s="4"/>
      <c r="D577" s="3">
        <v>50475800</v>
      </c>
      <c r="E577">
        <v>50480800</v>
      </c>
      <c r="F577">
        <v>73838800</v>
      </c>
      <c r="G577">
        <v>51406000</v>
      </c>
      <c r="H577">
        <v>55847400</v>
      </c>
      <c r="I577">
        <v>71293900</v>
      </c>
      <c r="J577">
        <v>57044700</v>
      </c>
      <c r="K577">
        <v>47855400</v>
      </c>
      <c r="L577">
        <v>51798500</v>
      </c>
      <c r="M577">
        <v>71584200</v>
      </c>
      <c r="N577">
        <v>48561400</v>
      </c>
      <c r="O577">
        <v>53918900</v>
      </c>
      <c r="P577">
        <v>58260300</v>
      </c>
      <c r="Q577">
        <v>36945200</v>
      </c>
      <c r="R577">
        <v>60328300</v>
      </c>
      <c r="S577">
        <v>42595000</v>
      </c>
      <c r="T577">
        <v>53629500</v>
      </c>
      <c r="U577">
        <v>49928000</v>
      </c>
      <c r="V577">
        <v>46412200</v>
      </c>
      <c r="W577">
        <v>46698900</v>
      </c>
      <c r="X577">
        <v>54044700</v>
      </c>
      <c r="Y577">
        <v>57027400</v>
      </c>
      <c r="Z577">
        <v>37860000</v>
      </c>
      <c r="AA577">
        <v>37540200</v>
      </c>
      <c r="AB577">
        <v>57670300</v>
      </c>
      <c r="AC577">
        <v>54811100</v>
      </c>
      <c r="AD577">
        <v>57354900</v>
      </c>
      <c r="AE577">
        <v>63290400</v>
      </c>
      <c r="AF577">
        <v>45834900</v>
      </c>
      <c r="AG577">
        <v>44234700</v>
      </c>
      <c r="AH577">
        <v>60084300</v>
      </c>
      <c r="AI577">
        <v>58810500</v>
      </c>
      <c r="AJ577">
        <v>68843900</v>
      </c>
      <c r="AK577">
        <v>60748700</v>
      </c>
      <c r="AL577">
        <v>41283200</v>
      </c>
      <c r="AM577">
        <v>49775400</v>
      </c>
      <c r="AN577">
        <v>51758600</v>
      </c>
      <c r="AO577">
        <v>37433600</v>
      </c>
      <c r="AP577">
        <v>59411800</v>
      </c>
      <c r="AQ577">
        <v>57284700</v>
      </c>
      <c r="AR577">
        <v>51785000</v>
      </c>
      <c r="AS577">
        <v>53012900</v>
      </c>
      <c r="AT577">
        <v>54815000</v>
      </c>
      <c r="AU577">
        <v>37983800</v>
      </c>
      <c r="AV577">
        <v>41212200</v>
      </c>
      <c r="AW577">
        <v>51588800</v>
      </c>
      <c r="AX577">
        <v>38118700</v>
      </c>
      <c r="AY577">
        <v>47025300</v>
      </c>
      <c r="AZ577">
        <v>47950400</v>
      </c>
      <c r="BA577">
        <v>40990200</v>
      </c>
      <c r="BB577">
        <v>50084900</v>
      </c>
      <c r="BC577">
        <v>70627200</v>
      </c>
      <c r="BD577">
        <v>45462900</v>
      </c>
      <c r="BE577">
        <v>31864000</v>
      </c>
      <c r="BF577">
        <v>34346800</v>
      </c>
      <c r="BG577">
        <v>32911600</v>
      </c>
      <c r="BH577">
        <v>39707000</v>
      </c>
      <c r="BI577">
        <v>45471000</v>
      </c>
      <c r="BJ577">
        <v>33182000</v>
      </c>
      <c r="BK577">
        <v>40589500</v>
      </c>
      <c r="BL577">
        <v>46283000</v>
      </c>
      <c r="BM577">
        <v>61256900</v>
      </c>
      <c r="BN577">
        <v>46823400</v>
      </c>
      <c r="BO577">
        <v>50273200</v>
      </c>
      <c r="BP577">
        <v>47003000</v>
      </c>
      <c r="BQ577">
        <v>46172400</v>
      </c>
      <c r="BR577">
        <v>69106600</v>
      </c>
      <c r="BS577">
        <v>41201000</v>
      </c>
      <c r="BT577">
        <v>42151500</v>
      </c>
      <c r="BU577">
        <v>56914300</v>
      </c>
      <c r="BV577">
        <v>34595700</v>
      </c>
      <c r="BW577">
        <v>38874800</v>
      </c>
      <c r="BX577">
        <v>38440600</v>
      </c>
      <c r="BY577">
        <v>40440600</v>
      </c>
      <c r="BZ577">
        <v>48876900</v>
      </c>
      <c r="CA577">
        <v>49341600</v>
      </c>
      <c r="CB577">
        <v>46216900</v>
      </c>
      <c r="CC577">
        <v>41277000</v>
      </c>
      <c r="CD577">
        <v>29293500</v>
      </c>
      <c r="CE577">
        <v>33339500</v>
      </c>
      <c r="CF577">
        <v>37218000</v>
      </c>
      <c r="CG577">
        <v>30031900</v>
      </c>
      <c r="CH577">
        <v>29512700</v>
      </c>
      <c r="CI577">
        <v>27837500</v>
      </c>
      <c r="CJ577">
        <v>31052200</v>
      </c>
      <c r="CK577">
        <v>42306300</v>
      </c>
      <c r="CL577">
        <v>40126900</v>
      </c>
      <c r="CM577">
        <v>35997400</v>
      </c>
      <c r="CN577">
        <v>38494400</v>
      </c>
      <c r="CO577">
        <v>35209500</v>
      </c>
      <c r="CP577">
        <v>42342900</v>
      </c>
      <c r="CQ577">
        <v>59014100</v>
      </c>
      <c r="CR577">
        <v>27997300</v>
      </c>
      <c r="CS577">
        <v>28556500</v>
      </c>
      <c r="CT577">
        <v>31584400</v>
      </c>
      <c r="CU577">
        <v>29854500</v>
      </c>
      <c r="CV577">
        <v>44353500</v>
      </c>
      <c r="CW577">
        <v>32485000</v>
      </c>
      <c r="CX577">
        <v>61236000</v>
      </c>
      <c r="CY577">
        <v>40881200</v>
      </c>
      <c r="CZ577">
        <v>33111000</v>
      </c>
      <c r="DA577">
        <v>36592600</v>
      </c>
      <c r="DB577">
        <v>42560500</v>
      </c>
      <c r="DC577">
        <v>29459600</v>
      </c>
      <c r="DD577">
        <v>37875000</v>
      </c>
      <c r="DE577">
        <v>48455300</v>
      </c>
      <c r="DF577">
        <v>40679400</v>
      </c>
      <c r="DG577">
        <v>38873400</v>
      </c>
      <c r="DH577">
        <v>42985800</v>
      </c>
      <c r="DI577">
        <v>56555100</v>
      </c>
      <c r="DJ577">
        <v>72328200</v>
      </c>
      <c r="DK577">
        <v>49517900</v>
      </c>
      <c r="DL577">
        <v>40881300</v>
      </c>
      <c r="DM577">
        <v>45648800</v>
      </c>
      <c r="DN577">
        <v>42556000</v>
      </c>
      <c r="DO577">
        <v>44269200</v>
      </c>
      <c r="DP577">
        <v>49869400</v>
      </c>
      <c r="DQ577">
        <v>42557200</v>
      </c>
      <c r="DR577">
        <v>26978500</v>
      </c>
      <c r="DS577">
        <v>28303800</v>
      </c>
      <c r="DT577">
        <v>30434700</v>
      </c>
      <c r="DU577">
        <v>36291400</v>
      </c>
      <c r="DV577">
        <v>37797700</v>
      </c>
      <c r="DW577">
        <v>34983100</v>
      </c>
      <c r="DX577">
        <v>50688000</v>
      </c>
      <c r="DY577">
        <v>50627900</v>
      </c>
      <c r="DZ577">
        <v>37138900</v>
      </c>
      <c r="EA577">
        <v>34820000</v>
      </c>
      <c r="EB577">
        <v>36886142</v>
      </c>
      <c r="EC577">
        <v>33452215</v>
      </c>
      <c r="ED577">
        <v>29091352</v>
      </c>
      <c r="EE577">
        <v>22593913</v>
      </c>
      <c r="EF577">
        <v>28715312</v>
      </c>
      <c r="EG577">
        <v>25790444</v>
      </c>
      <c r="EH577">
        <v>34204917</v>
      </c>
      <c r="EI577">
        <v>23485844</v>
      </c>
      <c r="EJ577">
        <v>24294289</v>
      </c>
      <c r="EK577">
        <v>36360839</v>
      </c>
      <c r="EL577">
        <v>20145661</v>
      </c>
      <c r="EM577">
        <v>41200797</v>
      </c>
      <c r="EN577">
        <v>31086097</v>
      </c>
      <c r="EO577">
        <v>23837106</v>
      </c>
      <c r="EP577">
        <v>25307496</v>
      </c>
      <c r="EQ577">
        <v>21702429</v>
      </c>
      <c r="ER577">
        <v>20067577</v>
      </c>
      <c r="ES577">
        <v>23090813</v>
      </c>
      <c r="ET577">
        <v>22146211</v>
      </c>
      <c r="EU577">
        <v>18899528</v>
      </c>
      <c r="EV577">
        <v>21921154</v>
      </c>
      <c r="EW577">
        <v>18764588</v>
      </c>
      <c r="EX577">
        <v>20340398</v>
      </c>
      <c r="EY577">
        <v>15712364</v>
      </c>
      <c r="EZ577">
        <v>20322468</v>
      </c>
      <c r="FA577">
        <v>15058084</v>
      </c>
      <c r="FB577">
        <v>13465371</v>
      </c>
      <c r="FC577">
        <v>14568405</v>
      </c>
      <c r="FD577">
        <v>14771152</v>
      </c>
      <c r="FE577">
        <v>16516635</v>
      </c>
      <c r="FF577">
        <v>15802282</v>
      </c>
      <c r="FG577">
        <v>17792858</v>
      </c>
      <c r="FH577">
        <v>17173313</v>
      </c>
      <c r="FI577">
        <v>19166358</v>
      </c>
      <c r="FJ577">
        <v>16809029</v>
      </c>
      <c r="FK577">
        <v>13296292</v>
      </c>
      <c r="FL577">
        <v>14939256</v>
      </c>
      <c r="FM577">
        <v>21530327</v>
      </c>
      <c r="FN577">
        <v>15573747</v>
      </c>
      <c r="FO577">
        <v>14922994</v>
      </c>
      <c r="FP577">
        <v>15902607</v>
      </c>
      <c r="FQ577">
        <v>15208205</v>
      </c>
      <c r="FR577">
        <v>17887553</v>
      </c>
      <c r="FS577">
        <v>16541730</v>
      </c>
      <c r="FT577">
        <v>13322415</v>
      </c>
      <c r="FU577">
        <v>15370147</v>
      </c>
      <c r="FV577">
        <v>20781521</v>
      </c>
      <c r="FW577">
        <v>12288150</v>
      </c>
      <c r="FX577">
        <v>15092945</v>
      </c>
      <c r="FY577">
        <v>20092291</v>
      </c>
      <c r="FZ577">
        <v>13167800</v>
      </c>
      <c r="GA577">
        <v>14051511</v>
      </c>
      <c r="GB577">
        <v>15796199</v>
      </c>
      <c r="GC577">
        <v>13273355</v>
      </c>
      <c r="GD577">
        <v>15582401</v>
      </c>
      <c r="GE577">
        <v>15949296</v>
      </c>
      <c r="GF577">
        <v>14141182</v>
      </c>
      <c r="GG577">
        <v>18611235</v>
      </c>
      <c r="GH577">
        <v>15651927</v>
      </c>
      <c r="GI577">
        <v>15511779</v>
      </c>
      <c r="GJ577">
        <v>19209808</v>
      </c>
      <c r="GK577">
        <v>22158649</v>
      </c>
      <c r="GL577">
        <v>14129374</v>
      </c>
      <c r="GM577">
        <v>16851316</v>
      </c>
      <c r="GN577">
        <v>23619936</v>
      </c>
      <c r="GO577">
        <v>26439746</v>
      </c>
      <c r="GP577">
        <v>27660702</v>
      </c>
      <c r="GQ577">
        <v>18450236</v>
      </c>
      <c r="GR577">
        <v>18478725</v>
      </c>
      <c r="GS577">
        <v>18043906</v>
      </c>
      <c r="GT577">
        <v>13015308</v>
      </c>
      <c r="GU577">
        <v>14839775</v>
      </c>
      <c r="GV577">
        <v>17287814</v>
      </c>
      <c r="GW577">
        <v>17074774</v>
      </c>
      <c r="GX577">
        <v>16363708</v>
      </c>
      <c r="GY577">
        <v>15118019</v>
      </c>
      <c r="GZ577">
        <v>14753535</v>
      </c>
      <c r="HA577">
        <v>19531363</v>
      </c>
      <c r="HB577">
        <v>19060074</v>
      </c>
      <c r="HC577">
        <v>13549627</v>
      </c>
      <c r="HD577">
        <v>13188118</v>
      </c>
      <c r="HE577">
        <v>18433571</v>
      </c>
      <c r="HF577">
        <v>11352146</v>
      </c>
      <c r="HG577">
        <v>12110007</v>
      </c>
      <c r="HH577">
        <v>10691076</v>
      </c>
      <c r="HI577">
        <v>9274385</v>
      </c>
      <c r="HJ577">
        <v>10432688</v>
      </c>
      <c r="HK577">
        <v>11216719</v>
      </c>
      <c r="HL577">
        <v>12475908</v>
      </c>
      <c r="HM577">
        <v>12885220</v>
      </c>
      <c r="HN577">
        <v>16863575</v>
      </c>
      <c r="HO577">
        <v>12211954</v>
      </c>
      <c r="HP577">
        <v>13347410</v>
      </c>
      <c r="HQ577">
        <v>20417371</v>
      </c>
      <c r="HR577">
        <v>10525393</v>
      </c>
      <c r="HS577">
        <v>10170274</v>
      </c>
      <c r="HT577">
        <v>12701058</v>
      </c>
      <c r="HU577">
        <v>25761538</v>
      </c>
      <c r="HV577">
        <v>18956006</v>
      </c>
      <c r="HW577">
        <v>18530961</v>
      </c>
      <c r="HX577">
        <v>16688862</v>
      </c>
      <c r="HY577">
        <v>13066754</v>
      </c>
      <c r="HZ577">
        <v>18575902</v>
      </c>
      <c r="IA577">
        <v>16678401</v>
      </c>
      <c r="IB577">
        <v>15084500</v>
      </c>
      <c r="IC577">
        <v>20707042</v>
      </c>
      <c r="ID577">
        <v>17864165</v>
      </c>
      <c r="IE577">
        <v>19902452</v>
      </c>
      <c r="IF577">
        <v>23585101</v>
      </c>
      <c r="IG577">
        <v>17270176</v>
      </c>
      <c r="IH577">
        <v>12237315</v>
      </c>
      <c r="II577">
        <v>23089818</v>
      </c>
      <c r="IJ577">
        <v>17960630</v>
      </c>
      <c r="IK577">
        <v>15765659</v>
      </c>
      <c r="IL577">
        <v>26761349</v>
      </c>
      <c r="IM577">
        <v>19362304</v>
      </c>
      <c r="IN577">
        <v>12617556</v>
      </c>
      <c r="IO577">
        <v>20114771</v>
      </c>
      <c r="IP577">
        <v>14305119</v>
      </c>
      <c r="IQ577">
        <v>13593079</v>
      </c>
      <c r="IR577">
        <v>20926654</v>
      </c>
      <c r="IS577">
        <v>16356077</v>
      </c>
      <c r="IT577">
        <v>15527438</v>
      </c>
      <c r="IU577">
        <v>17183185</v>
      </c>
      <c r="IV577">
        <v>17007261</v>
      </c>
      <c r="IW577">
        <v>18806008</v>
      </c>
      <c r="IX577">
        <v>27717712</v>
      </c>
      <c r="IY577">
        <v>14429412</v>
      </c>
      <c r="IZ577">
        <v>18177489</v>
      </c>
      <c r="JA577">
        <v>16173803</v>
      </c>
      <c r="JB577">
        <v>15291507</v>
      </c>
      <c r="JC577">
        <v>13346123</v>
      </c>
      <c r="JD577">
        <v>15210227</v>
      </c>
      <c r="JE577">
        <v>17168327</v>
      </c>
      <c r="JF577">
        <v>16617379</v>
      </c>
      <c r="JG577">
        <v>23178731</v>
      </c>
      <c r="JH577">
        <v>18630181</v>
      </c>
      <c r="JI577">
        <v>18932904</v>
      </c>
      <c r="JJ577">
        <v>26573166</v>
      </c>
      <c r="JK577">
        <v>12606116</v>
      </c>
      <c r="JL577">
        <v>18287845</v>
      </c>
      <c r="JM577">
        <v>21829566</v>
      </c>
      <c r="JN577">
        <v>17686863</v>
      </c>
      <c r="JO577">
        <v>18457620</v>
      </c>
      <c r="JP577">
        <v>23862358</v>
      </c>
      <c r="JQ577">
        <v>27346439</v>
      </c>
    </row>
    <row r="578" spans="1:277" x14ac:dyDescent="0.25">
      <c r="A578" s="1" t="s">
        <v>290</v>
      </c>
      <c r="B578" t="s">
        <v>1157</v>
      </c>
      <c r="C578" t="s">
        <v>1199</v>
      </c>
      <c r="D578" s="2">
        <f>_xll.BDH(A578, "volume", B578, C578, "Direction", "H", "Period", "M","cols=274;rows=2")</f>
        <v>36556</v>
      </c>
      <c r="E578" s="2">
        <v>36585</v>
      </c>
      <c r="F578" s="2">
        <v>36616</v>
      </c>
      <c r="G578" s="2">
        <v>36644</v>
      </c>
      <c r="H578" s="2">
        <v>36677</v>
      </c>
      <c r="I578" s="2">
        <v>36707</v>
      </c>
      <c r="J578" s="2">
        <v>36738</v>
      </c>
      <c r="K578" s="2">
        <v>36769</v>
      </c>
      <c r="L578" s="2">
        <v>36798</v>
      </c>
      <c r="M578" s="2">
        <v>36830</v>
      </c>
      <c r="N578" s="2">
        <v>36860</v>
      </c>
      <c r="O578" s="2">
        <v>36889</v>
      </c>
      <c r="P578" s="2">
        <v>36922</v>
      </c>
      <c r="Q578" s="2">
        <v>36950</v>
      </c>
      <c r="R578" s="2">
        <v>36980</v>
      </c>
      <c r="S578" s="2">
        <v>37011</v>
      </c>
      <c r="T578" s="2">
        <v>37042</v>
      </c>
      <c r="U578" s="2">
        <v>37071</v>
      </c>
      <c r="V578" s="2">
        <v>37103</v>
      </c>
      <c r="W578" s="2">
        <v>37134</v>
      </c>
      <c r="X578" s="2">
        <v>37162</v>
      </c>
      <c r="Y578" s="2">
        <v>37195</v>
      </c>
      <c r="Z578" s="2">
        <v>37225</v>
      </c>
      <c r="AA578" s="2">
        <v>37256</v>
      </c>
      <c r="AB578" s="2">
        <v>37287</v>
      </c>
      <c r="AC578" s="2">
        <v>37315</v>
      </c>
      <c r="AD578" s="2">
        <v>37344</v>
      </c>
      <c r="AE578" s="2">
        <v>37376</v>
      </c>
      <c r="AF578" s="2">
        <v>37407</v>
      </c>
      <c r="AG578" s="2">
        <v>37435</v>
      </c>
      <c r="AH578" s="2">
        <v>37468</v>
      </c>
      <c r="AI578" s="2">
        <v>37498</v>
      </c>
      <c r="AJ578" s="2">
        <v>37529</v>
      </c>
      <c r="AK578" s="2">
        <v>37560</v>
      </c>
      <c r="AL578" s="2">
        <v>37589</v>
      </c>
      <c r="AM578" s="2">
        <v>37621</v>
      </c>
      <c r="AN578" s="2">
        <v>37652</v>
      </c>
      <c r="AO578" s="2">
        <v>37680</v>
      </c>
      <c r="AP578" s="2">
        <v>37711</v>
      </c>
      <c r="AQ578" s="2">
        <v>37741</v>
      </c>
      <c r="AR578" s="2">
        <v>37771</v>
      </c>
      <c r="AS578" s="2">
        <v>37802</v>
      </c>
      <c r="AT578" s="2">
        <v>37833</v>
      </c>
      <c r="AU578" s="2">
        <v>37862</v>
      </c>
      <c r="AV578" s="2">
        <v>37894</v>
      </c>
      <c r="AW578" s="2">
        <v>37925</v>
      </c>
      <c r="AX578" s="2">
        <v>37953</v>
      </c>
      <c r="AY578" s="2">
        <v>37986</v>
      </c>
      <c r="AZ578" s="2">
        <v>38016</v>
      </c>
      <c r="BA578" s="2">
        <v>38044</v>
      </c>
      <c r="BB578" s="2">
        <v>38077</v>
      </c>
      <c r="BC578" s="2">
        <v>38107</v>
      </c>
      <c r="BD578" s="2">
        <v>38138</v>
      </c>
      <c r="BE578" s="2">
        <v>38168</v>
      </c>
      <c r="BF578" s="2">
        <v>38198</v>
      </c>
      <c r="BG578" s="2">
        <v>38230</v>
      </c>
      <c r="BH578" s="2">
        <v>38260</v>
      </c>
      <c r="BI578" s="2">
        <v>38289</v>
      </c>
      <c r="BJ578" s="2">
        <v>38321</v>
      </c>
      <c r="BK578" s="2">
        <v>38352</v>
      </c>
      <c r="BL578" s="2">
        <v>38383</v>
      </c>
      <c r="BM578" s="2">
        <v>38411</v>
      </c>
      <c r="BN578" s="2">
        <v>38442</v>
      </c>
      <c r="BO578" s="2">
        <v>38471</v>
      </c>
      <c r="BP578" s="2">
        <v>38503</v>
      </c>
      <c r="BQ578" s="2">
        <v>38533</v>
      </c>
      <c r="BR578" s="2">
        <v>38562</v>
      </c>
      <c r="BS578" s="2">
        <v>38595</v>
      </c>
      <c r="BT578" s="2">
        <v>38625</v>
      </c>
      <c r="BU578" s="2">
        <v>38656</v>
      </c>
      <c r="BV578" s="2">
        <v>38686</v>
      </c>
      <c r="BW578" s="2">
        <v>38716</v>
      </c>
      <c r="BX578" s="2">
        <v>38748</v>
      </c>
      <c r="BY578" s="2">
        <v>38776</v>
      </c>
      <c r="BZ578" s="2">
        <v>38807</v>
      </c>
      <c r="CA578" s="2">
        <v>38835</v>
      </c>
      <c r="CB578" s="2">
        <v>38868</v>
      </c>
      <c r="CC578" s="2">
        <v>38898</v>
      </c>
      <c r="CD578" s="2">
        <v>38929</v>
      </c>
      <c r="CE578" s="2">
        <v>38960</v>
      </c>
      <c r="CF578" s="2">
        <v>38989</v>
      </c>
      <c r="CG578" s="2">
        <v>39021</v>
      </c>
      <c r="CH578" s="2">
        <v>39051</v>
      </c>
      <c r="CI578" s="2">
        <v>39080</v>
      </c>
      <c r="CJ578" s="2">
        <v>39113</v>
      </c>
      <c r="CK578" s="2">
        <v>39141</v>
      </c>
      <c r="CL578" s="2">
        <v>39171</v>
      </c>
      <c r="CM578" s="2">
        <v>39202</v>
      </c>
      <c r="CN578" s="2">
        <v>39233</v>
      </c>
      <c r="CO578" s="2">
        <v>39262</v>
      </c>
      <c r="CP578" s="2">
        <v>39294</v>
      </c>
      <c r="CQ578" s="2">
        <v>39325</v>
      </c>
      <c r="CR578" s="2">
        <v>39353</v>
      </c>
      <c r="CS578" s="2">
        <v>39386</v>
      </c>
      <c r="CT578" s="2">
        <v>39416</v>
      </c>
      <c r="CU578" s="2">
        <v>39447</v>
      </c>
      <c r="CV578" s="2">
        <v>39478</v>
      </c>
      <c r="CW578" s="2">
        <v>39507</v>
      </c>
      <c r="CX578" s="2">
        <v>39538</v>
      </c>
      <c r="CY578" s="2">
        <v>39568</v>
      </c>
      <c r="CZ578" s="2">
        <v>39598</v>
      </c>
      <c r="DA578" s="2">
        <v>39629</v>
      </c>
      <c r="DB578" s="2">
        <v>39660</v>
      </c>
      <c r="DC578" s="2">
        <v>39689</v>
      </c>
      <c r="DD578" s="2">
        <v>39721</v>
      </c>
      <c r="DE578" s="2">
        <v>39752</v>
      </c>
      <c r="DF578" s="2">
        <v>39780</v>
      </c>
      <c r="DG578" s="2">
        <v>39813</v>
      </c>
      <c r="DH578" s="2">
        <v>39843</v>
      </c>
      <c r="DI578" s="2">
        <v>39871</v>
      </c>
      <c r="DJ578" s="2">
        <v>39903</v>
      </c>
      <c r="DK578" s="2">
        <v>39933</v>
      </c>
      <c r="DL578" s="2">
        <v>39962</v>
      </c>
      <c r="DM578" s="2">
        <v>39994</v>
      </c>
      <c r="DN578" s="2">
        <v>40025</v>
      </c>
      <c r="DO578" s="2">
        <v>40056</v>
      </c>
      <c r="DP578" s="2">
        <v>40086</v>
      </c>
      <c r="DQ578" s="2">
        <v>40116</v>
      </c>
      <c r="DR578" s="2">
        <v>40147</v>
      </c>
      <c r="DS578" s="2">
        <v>40178</v>
      </c>
      <c r="DT578" s="2">
        <v>40207</v>
      </c>
      <c r="DU578" s="2">
        <v>40235</v>
      </c>
      <c r="DV578" s="2">
        <v>40268</v>
      </c>
      <c r="DW578" s="2">
        <v>40298</v>
      </c>
      <c r="DX578" s="2">
        <v>40329</v>
      </c>
      <c r="DY578" s="2">
        <v>40359</v>
      </c>
      <c r="DZ578" s="2">
        <v>40389</v>
      </c>
      <c r="EA578" s="2">
        <v>40421</v>
      </c>
      <c r="EB578" s="2">
        <v>40451</v>
      </c>
      <c r="EC578" s="2">
        <v>40480</v>
      </c>
      <c r="ED578" s="2">
        <v>40512</v>
      </c>
      <c r="EE578" s="2">
        <v>40543</v>
      </c>
      <c r="EF578" s="2">
        <v>40574</v>
      </c>
      <c r="EG578" s="2">
        <v>40602</v>
      </c>
      <c r="EH578" s="2">
        <v>40633</v>
      </c>
      <c r="EI578" s="2">
        <v>40662</v>
      </c>
      <c r="EJ578" s="2">
        <v>40694</v>
      </c>
      <c r="EK578" s="2">
        <v>40724</v>
      </c>
      <c r="EL578" s="2">
        <v>40753</v>
      </c>
      <c r="EM578" s="2">
        <v>40786</v>
      </c>
      <c r="EN578" s="2">
        <v>40816</v>
      </c>
      <c r="EO578" s="2">
        <v>40847</v>
      </c>
      <c r="EP578" s="2">
        <v>40877</v>
      </c>
      <c r="EQ578" s="2">
        <v>40907</v>
      </c>
      <c r="ER578" s="2">
        <v>40939</v>
      </c>
      <c r="ES578" s="2">
        <v>40968</v>
      </c>
      <c r="ET578" s="2">
        <v>40998</v>
      </c>
      <c r="EU578" s="2">
        <v>41029</v>
      </c>
      <c r="EV578" s="2">
        <v>41060</v>
      </c>
      <c r="EW578" s="2">
        <v>41089</v>
      </c>
      <c r="EX578" s="2">
        <v>41121</v>
      </c>
      <c r="EY578" s="2">
        <v>41152</v>
      </c>
      <c r="EZ578" s="2">
        <v>41180</v>
      </c>
      <c r="FA578" s="2">
        <v>41213</v>
      </c>
      <c r="FB578" s="2">
        <v>41243</v>
      </c>
      <c r="FC578" s="2">
        <v>41274</v>
      </c>
      <c r="FD578" s="2">
        <v>41305</v>
      </c>
      <c r="FE578" s="2">
        <v>41333</v>
      </c>
      <c r="FF578" s="2">
        <v>41362</v>
      </c>
      <c r="FG578" s="2">
        <v>41394</v>
      </c>
      <c r="FH578" s="2">
        <v>41425</v>
      </c>
      <c r="FI578" s="2">
        <v>41453</v>
      </c>
      <c r="FJ578" s="2">
        <v>41486</v>
      </c>
      <c r="FK578" s="2">
        <v>41516</v>
      </c>
      <c r="FL578" s="2">
        <v>41547</v>
      </c>
      <c r="FM578" s="2">
        <v>41578</v>
      </c>
      <c r="FN578" s="2">
        <v>41607</v>
      </c>
      <c r="FO578" s="2">
        <v>41639</v>
      </c>
      <c r="FP578" s="2">
        <v>41670</v>
      </c>
      <c r="FQ578" s="2">
        <v>41698</v>
      </c>
      <c r="FR578" s="2">
        <v>41729</v>
      </c>
      <c r="FS578" s="2">
        <v>41759</v>
      </c>
      <c r="FT578" s="2">
        <v>41789</v>
      </c>
      <c r="FU578" s="2">
        <v>41820</v>
      </c>
      <c r="FV578" s="2">
        <v>41851</v>
      </c>
      <c r="FW578" s="2">
        <v>41880</v>
      </c>
      <c r="FX578" s="2">
        <v>41912</v>
      </c>
      <c r="FY578" s="2">
        <v>41943</v>
      </c>
      <c r="FZ578" s="2">
        <v>41971</v>
      </c>
      <c r="GA578" s="2">
        <v>42004</v>
      </c>
      <c r="GB578" s="2">
        <v>42034</v>
      </c>
      <c r="GC578" s="2">
        <v>42062</v>
      </c>
      <c r="GD578" s="2">
        <v>42094</v>
      </c>
      <c r="GE578" s="2">
        <v>42124</v>
      </c>
      <c r="GF578" s="2">
        <v>42153</v>
      </c>
      <c r="GG578" s="2">
        <v>42185</v>
      </c>
      <c r="GH578" s="2">
        <v>42216</v>
      </c>
      <c r="GI578" s="2">
        <v>42247</v>
      </c>
      <c r="GJ578" s="2">
        <v>42277</v>
      </c>
      <c r="GK578" s="2">
        <v>42307</v>
      </c>
      <c r="GL578" s="2">
        <v>42338</v>
      </c>
      <c r="GM578" s="2">
        <v>42369</v>
      </c>
      <c r="GN578" s="2">
        <v>42398</v>
      </c>
      <c r="GO578" s="2">
        <v>42429</v>
      </c>
      <c r="GP578" s="2">
        <v>42460</v>
      </c>
      <c r="GQ578" s="2">
        <v>42489</v>
      </c>
      <c r="GR578" s="2">
        <v>42521</v>
      </c>
      <c r="GS578" s="2">
        <v>42551</v>
      </c>
      <c r="GT578" s="2">
        <v>42580</v>
      </c>
      <c r="GU578" s="2">
        <v>42613</v>
      </c>
      <c r="GV578" s="2">
        <v>42643</v>
      </c>
      <c r="GW578" s="2">
        <v>42674</v>
      </c>
      <c r="GX578" s="2">
        <v>42704</v>
      </c>
      <c r="GY578" s="2">
        <v>42734</v>
      </c>
      <c r="GZ578" s="2">
        <v>42766</v>
      </c>
      <c r="HA578" s="2">
        <v>42794</v>
      </c>
      <c r="HB578" s="2">
        <v>42825</v>
      </c>
      <c r="HC578" s="2">
        <v>42853</v>
      </c>
      <c r="HD578" s="2">
        <v>42886</v>
      </c>
      <c r="HE578" s="2">
        <v>42916</v>
      </c>
      <c r="HF578" s="2">
        <v>42947</v>
      </c>
      <c r="HG578" s="2">
        <v>42978</v>
      </c>
      <c r="HH578" s="2">
        <v>43007</v>
      </c>
      <c r="HI578" s="2">
        <v>43039</v>
      </c>
      <c r="HJ578" s="2">
        <v>43069</v>
      </c>
      <c r="HK578" s="2">
        <v>43098</v>
      </c>
      <c r="HL578" s="2">
        <v>43131</v>
      </c>
      <c r="HM578" s="2">
        <v>43159</v>
      </c>
      <c r="HN578" s="2">
        <v>43189</v>
      </c>
      <c r="HO578" s="2">
        <v>43220</v>
      </c>
      <c r="HP578" s="2">
        <v>43251</v>
      </c>
      <c r="HQ578" s="2">
        <v>43280</v>
      </c>
      <c r="HR578" s="2">
        <v>43312</v>
      </c>
      <c r="HS578" s="2">
        <v>43343</v>
      </c>
      <c r="HT578" s="2">
        <v>43371</v>
      </c>
      <c r="HU578" s="2">
        <v>43404</v>
      </c>
      <c r="HV578" s="2">
        <v>43434</v>
      </c>
      <c r="HW578" s="2">
        <v>43465</v>
      </c>
      <c r="HX578" s="2">
        <v>43496</v>
      </c>
      <c r="HY578" s="2">
        <v>43524</v>
      </c>
      <c r="HZ578" s="2">
        <v>43553</v>
      </c>
      <c r="IA578" s="2">
        <v>43585</v>
      </c>
      <c r="IB578" s="2">
        <v>43616</v>
      </c>
      <c r="IC578" s="2">
        <v>43644</v>
      </c>
      <c r="ID578" s="2">
        <v>43677</v>
      </c>
      <c r="IE578" s="2">
        <v>43707</v>
      </c>
      <c r="IF578" s="2">
        <v>43738</v>
      </c>
      <c r="IG578" s="2">
        <v>43769</v>
      </c>
      <c r="IH578" s="2">
        <v>43798</v>
      </c>
      <c r="II578" s="2">
        <v>43830</v>
      </c>
      <c r="IJ578" s="2">
        <v>43861</v>
      </c>
      <c r="IK578" s="2">
        <v>43889</v>
      </c>
      <c r="IL578" s="2">
        <v>43921</v>
      </c>
      <c r="IM578" s="2">
        <v>43951</v>
      </c>
      <c r="IN578" s="2">
        <v>43980</v>
      </c>
      <c r="IO578" s="2">
        <v>44012</v>
      </c>
      <c r="IP578" s="2">
        <v>44043</v>
      </c>
      <c r="IQ578" s="2">
        <v>44074</v>
      </c>
      <c r="IR578" s="2">
        <v>44104</v>
      </c>
      <c r="IS578" s="2">
        <v>44134</v>
      </c>
      <c r="IT578" s="2">
        <v>44165</v>
      </c>
      <c r="IU578" s="2">
        <v>44196</v>
      </c>
      <c r="IV578" s="2">
        <v>44225</v>
      </c>
      <c r="IW578" s="2">
        <v>44253</v>
      </c>
      <c r="IX578" s="2">
        <v>44286</v>
      </c>
      <c r="IY578" s="2">
        <v>44316</v>
      </c>
      <c r="IZ578" s="2">
        <v>44347</v>
      </c>
      <c r="JA578" s="2">
        <v>44377</v>
      </c>
      <c r="JB578" s="2">
        <v>44407</v>
      </c>
      <c r="JC578" s="2">
        <v>44439</v>
      </c>
      <c r="JD578" s="2">
        <v>44469</v>
      </c>
      <c r="JE578" s="2">
        <v>44498</v>
      </c>
      <c r="JF578" s="2">
        <v>44530</v>
      </c>
      <c r="JG578" s="2">
        <v>44561</v>
      </c>
      <c r="JH578" s="2">
        <v>44592</v>
      </c>
      <c r="JI578" s="2">
        <v>44620</v>
      </c>
      <c r="JJ578" s="2">
        <v>44651</v>
      </c>
      <c r="JK578" s="2">
        <v>44680</v>
      </c>
      <c r="JL578" s="2">
        <v>44712</v>
      </c>
      <c r="JM578" s="2">
        <v>44742</v>
      </c>
      <c r="JN578" s="2">
        <v>44771</v>
      </c>
      <c r="JO578" s="2">
        <v>44804</v>
      </c>
      <c r="JP578" s="2">
        <v>44834</v>
      </c>
      <c r="JQ578" s="2">
        <v>44865</v>
      </c>
    </row>
    <row r="579" spans="1:277" x14ac:dyDescent="0.25">
      <c r="A579" s="4"/>
      <c r="D579" s="3">
        <v>19242100</v>
      </c>
      <c r="E579">
        <v>23132000</v>
      </c>
      <c r="F579">
        <v>26552500</v>
      </c>
      <c r="G579">
        <v>23343000</v>
      </c>
      <c r="H579">
        <v>12945800</v>
      </c>
      <c r="I579">
        <v>16518500</v>
      </c>
      <c r="J579">
        <v>16151800</v>
      </c>
      <c r="K579">
        <v>21624700</v>
      </c>
      <c r="L579">
        <v>26407400</v>
      </c>
      <c r="M579">
        <v>21943600</v>
      </c>
      <c r="N579">
        <v>17973800</v>
      </c>
      <c r="O579">
        <v>18336700</v>
      </c>
      <c r="P579">
        <v>29111500</v>
      </c>
      <c r="Q579">
        <v>20396900</v>
      </c>
      <c r="R579">
        <v>39923800</v>
      </c>
      <c r="S579">
        <v>32040200</v>
      </c>
      <c r="T579">
        <v>37748700</v>
      </c>
      <c r="U579">
        <v>53921800</v>
      </c>
      <c r="V579">
        <v>40019900</v>
      </c>
      <c r="W579">
        <v>27052800</v>
      </c>
      <c r="X579">
        <v>34747300</v>
      </c>
      <c r="Y579">
        <v>42034800</v>
      </c>
      <c r="Z579">
        <v>41021300</v>
      </c>
      <c r="AA579">
        <v>38117900</v>
      </c>
      <c r="AB579">
        <v>33536800</v>
      </c>
      <c r="AC579">
        <v>33440900</v>
      </c>
      <c r="AD579">
        <v>40607400</v>
      </c>
      <c r="AE579">
        <v>33700900</v>
      </c>
      <c r="AF579">
        <v>29645500</v>
      </c>
      <c r="AG579">
        <v>58729700</v>
      </c>
      <c r="AH579">
        <v>45550300</v>
      </c>
      <c r="AI579">
        <v>86466500</v>
      </c>
      <c r="AJ579">
        <v>34774100</v>
      </c>
      <c r="AK579">
        <v>91297000</v>
      </c>
      <c r="AL579">
        <v>46061000</v>
      </c>
      <c r="AM579">
        <v>33652000</v>
      </c>
      <c r="AN579">
        <v>38315800</v>
      </c>
      <c r="AO579">
        <v>48676900</v>
      </c>
      <c r="AP579">
        <v>117004100</v>
      </c>
      <c r="AQ579">
        <v>48983700</v>
      </c>
      <c r="AR579">
        <v>54589000</v>
      </c>
      <c r="AS579">
        <v>46648800</v>
      </c>
      <c r="AT579">
        <v>25760300</v>
      </c>
      <c r="AU579">
        <v>32252000</v>
      </c>
      <c r="AV579">
        <v>33632000</v>
      </c>
      <c r="AW579">
        <v>43333500</v>
      </c>
      <c r="AX579">
        <v>38658300</v>
      </c>
      <c r="AY579">
        <v>66714200</v>
      </c>
      <c r="AZ579">
        <v>50930200</v>
      </c>
      <c r="BA579">
        <v>34535500</v>
      </c>
      <c r="BB579">
        <v>51168400</v>
      </c>
      <c r="BC579">
        <v>28872500</v>
      </c>
      <c r="BD579">
        <v>34346800</v>
      </c>
      <c r="BE579">
        <v>44901700</v>
      </c>
      <c r="BF579">
        <v>40594900</v>
      </c>
      <c r="BG579">
        <v>55868100</v>
      </c>
      <c r="BH579">
        <v>49042500</v>
      </c>
      <c r="BI579">
        <v>45841500</v>
      </c>
      <c r="BJ579">
        <v>34741500</v>
      </c>
      <c r="BK579">
        <v>38954700</v>
      </c>
      <c r="BL579">
        <v>43604000</v>
      </c>
      <c r="BM579">
        <v>38464900</v>
      </c>
      <c r="BN579">
        <v>78703200</v>
      </c>
      <c r="BO579">
        <v>46082000</v>
      </c>
      <c r="BP579">
        <v>33057500</v>
      </c>
      <c r="BQ579">
        <v>41939700</v>
      </c>
      <c r="BR579">
        <v>28553500</v>
      </c>
      <c r="BS579">
        <v>33318500</v>
      </c>
      <c r="BT579">
        <v>74135900</v>
      </c>
      <c r="BU579">
        <v>73689700</v>
      </c>
      <c r="BV579">
        <v>72323000</v>
      </c>
      <c r="BW579">
        <v>60950900</v>
      </c>
      <c r="BX579">
        <v>40774700</v>
      </c>
      <c r="BY579">
        <v>25011500</v>
      </c>
      <c r="BZ579">
        <v>46357000</v>
      </c>
      <c r="CA579">
        <v>31032300</v>
      </c>
      <c r="CB579">
        <v>38360700</v>
      </c>
      <c r="CC579">
        <v>61076400</v>
      </c>
      <c r="CD579">
        <v>41638100</v>
      </c>
      <c r="CE579">
        <v>34436100</v>
      </c>
      <c r="CF579">
        <v>38701900</v>
      </c>
      <c r="CG579">
        <v>46686700</v>
      </c>
      <c r="CH579">
        <v>40712900</v>
      </c>
      <c r="CI579">
        <v>39452300</v>
      </c>
      <c r="CJ579">
        <v>45818000</v>
      </c>
      <c r="CK579">
        <v>38092000</v>
      </c>
      <c r="CL579">
        <v>50862400</v>
      </c>
      <c r="CM579">
        <v>39796500</v>
      </c>
      <c r="CN579">
        <v>66306700</v>
      </c>
      <c r="CO579">
        <v>35644600</v>
      </c>
      <c r="CP579">
        <v>40584600</v>
      </c>
      <c r="CQ579">
        <v>56708500</v>
      </c>
      <c r="CR579">
        <v>29078800</v>
      </c>
      <c r="CS579">
        <v>33212400</v>
      </c>
      <c r="CT579">
        <v>44740000</v>
      </c>
      <c r="CU579">
        <v>37906500</v>
      </c>
      <c r="CV579">
        <v>55425100</v>
      </c>
      <c r="CW579">
        <v>43788000</v>
      </c>
      <c r="CX579">
        <v>43750200</v>
      </c>
      <c r="CY579">
        <v>36835400</v>
      </c>
      <c r="CZ579">
        <v>38543200</v>
      </c>
      <c r="DA579">
        <v>27008100</v>
      </c>
      <c r="DB579">
        <v>38251700</v>
      </c>
      <c r="DC579">
        <v>28733400</v>
      </c>
      <c r="DD579">
        <v>34203400</v>
      </c>
      <c r="DE579">
        <v>50485100</v>
      </c>
      <c r="DF579">
        <v>43886400</v>
      </c>
      <c r="DG579">
        <v>42239100</v>
      </c>
      <c r="DH579">
        <v>47071400</v>
      </c>
      <c r="DI579">
        <v>50177800</v>
      </c>
      <c r="DJ579">
        <v>52632000</v>
      </c>
      <c r="DK579">
        <v>49377500</v>
      </c>
      <c r="DL579">
        <v>45738000</v>
      </c>
      <c r="DM579">
        <v>49831400</v>
      </c>
      <c r="DN579">
        <v>53424700</v>
      </c>
      <c r="DO579">
        <v>45163900</v>
      </c>
      <c r="DP579">
        <v>44258000</v>
      </c>
      <c r="DQ579">
        <v>50576700</v>
      </c>
      <c r="DR579">
        <v>31664500</v>
      </c>
      <c r="DS579">
        <v>34008900</v>
      </c>
      <c r="DT579">
        <v>32110000</v>
      </c>
      <c r="DU579">
        <v>38744400</v>
      </c>
      <c r="DV579">
        <v>41813200</v>
      </c>
      <c r="DW579">
        <v>35781200</v>
      </c>
      <c r="DX579">
        <v>47760400</v>
      </c>
      <c r="DY579">
        <v>38559700</v>
      </c>
      <c r="DZ579">
        <v>33254900</v>
      </c>
      <c r="EA579">
        <v>31104400</v>
      </c>
      <c r="EB579">
        <v>29235599</v>
      </c>
      <c r="EC579">
        <v>29719454</v>
      </c>
      <c r="ED579">
        <v>31675219</v>
      </c>
      <c r="EE579">
        <v>28898987</v>
      </c>
      <c r="EF579">
        <v>26238649</v>
      </c>
      <c r="EG579">
        <v>32425409</v>
      </c>
      <c r="EH579">
        <v>42047980</v>
      </c>
      <c r="EI579">
        <v>33502197</v>
      </c>
      <c r="EJ579">
        <v>34630327</v>
      </c>
      <c r="EK579">
        <v>33706354</v>
      </c>
      <c r="EL579">
        <v>35033490</v>
      </c>
      <c r="EM579">
        <v>54922051</v>
      </c>
      <c r="EN579">
        <v>41420020</v>
      </c>
      <c r="EO579">
        <v>34468290</v>
      </c>
      <c r="EP579">
        <v>31033867</v>
      </c>
      <c r="EQ579">
        <v>20394672</v>
      </c>
      <c r="ER579">
        <v>21849050</v>
      </c>
      <c r="ES579">
        <v>20765672</v>
      </c>
      <c r="ET579">
        <v>27261589</v>
      </c>
      <c r="EU579">
        <v>24807058</v>
      </c>
      <c r="EV579">
        <v>27747943</v>
      </c>
      <c r="EW579">
        <v>30372343</v>
      </c>
      <c r="EX579">
        <v>35500575</v>
      </c>
      <c r="EY579">
        <v>35580783</v>
      </c>
      <c r="EZ579">
        <v>22250356</v>
      </c>
      <c r="FA579">
        <v>21188796</v>
      </c>
      <c r="FB579">
        <v>25970829</v>
      </c>
      <c r="FC579">
        <v>19387186</v>
      </c>
      <c r="FD579">
        <v>16401502</v>
      </c>
      <c r="FE579">
        <v>15434784</v>
      </c>
      <c r="FF579">
        <v>18712036</v>
      </c>
      <c r="FG579">
        <v>25240607</v>
      </c>
      <c r="FH579">
        <v>16841806</v>
      </c>
      <c r="FI579">
        <v>22551688</v>
      </c>
      <c r="FJ579">
        <v>24153823</v>
      </c>
      <c r="FK579">
        <v>17418947</v>
      </c>
      <c r="FL579">
        <v>15396036</v>
      </c>
      <c r="FM579">
        <v>30411447</v>
      </c>
      <c r="FN579">
        <v>18578868</v>
      </c>
      <c r="FO579">
        <v>20462020</v>
      </c>
      <c r="FP579">
        <v>16148726</v>
      </c>
      <c r="FQ579">
        <v>17257051</v>
      </c>
      <c r="FR579">
        <v>18310681</v>
      </c>
      <c r="FS579">
        <v>21456297</v>
      </c>
      <c r="FT579">
        <v>28838188</v>
      </c>
      <c r="FU579">
        <v>32251535</v>
      </c>
      <c r="FV579">
        <v>39750704</v>
      </c>
      <c r="FW579">
        <v>20700482</v>
      </c>
      <c r="FX579">
        <v>31730019</v>
      </c>
      <c r="FY579">
        <v>37524700</v>
      </c>
      <c r="FZ579">
        <v>15413884</v>
      </c>
      <c r="GA579">
        <v>14529144</v>
      </c>
      <c r="GB579">
        <v>18562808</v>
      </c>
      <c r="GC579">
        <v>15266264</v>
      </c>
      <c r="GD579">
        <v>17242889</v>
      </c>
      <c r="GE579">
        <v>19511964</v>
      </c>
      <c r="GF579">
        <v>12300716</v>
      </c>
      <c r="GG579">
        <v>15316526</v>
      </c>
      <c r="GH579">
        <v>18201517</v>
      </c>
      <c r="GI579">
        <v>19016684</v>
      </c>
      <c r="GJ579">
        <v>21515512</v>
      </c>
      <c r="GK579">
        <v>24317453</v>
      </c>
      <c r="GL579">
        <v>16296180</v>
      </c>
      <c r="GM579">
        <v>17186996</v>
      </c>
      <c r="GN579">
        <v>22177184</v>
      </c>
      <c r="GO579">
        <v>22561287</v>
      </c>
      <c r="GP579">
        <v>19739564</v>
      </c>
      <c r="GQ579">
        <v>25335809</v>
      </c>
      <c r="GR579">
        <v>20005936</v>
      </c>
      <c r="GS579">
        <v>23813087</v>
      </c>
      <c r="GT579">
        <v>23971425</v>
      </c>
      <c r="GU579">
        <v>17463215</v>
      </c>
      <c r="GV579">
        <v>21947335</v>
      </c>
      <c r="GW579">
        <v>23399144</v>
      </c>
      <c r="GX579">
        <v>21711719</v>
      </c>
      <c r="GY579">
        <v>16434264</v>
      </c>
      <c r="GZ579">
        <v>15213519</v>
      </c>
      <c r="HA579">
        <v>19225082</v>
      </c>
      <c r="HB579">
        <v>21008045</v>
      </c>
      <c r="HC579">
        <v>23466335</v>
      </c>
      <c r="HD579">
        <v>18857486</v>
      </c>
      <c r="HE579">
        <v>19401935</v>
      </c>
      <c r="HF579">
        <v>21193044</v>
      </c>
      <c r="HG579">
        <v>25148954</v>
      </c>
      <c r="HH579">
        <v>25651773</v>
      </c>
      <c r="HI579">
        <v>35188623</v>
      </c>
      <c r="HJ579">
        <v>30394435</v>
      </c>
      <c r="HK579">
        <v>26162545</v>
      </c>
      <c r="HL579">
        <v>23816789</v>
      </c>
      <c r="HM579">
        <v>30077212</v>
      </c>
      <c r="HN579">
        <v>37956302</v>
      </c>
      <c r="HO579">
        <v>24643978</v>
      </c>
      <c r="HP579">
        <v>16854381</v>
      </c>
      <c r="HQ579">
        <v>18412488</v>
      </c>
      <c r="HR579">
        <v>19867809</v>
      </c>
      <c r="HS579">
        <v>15531352</v>
      </c>
      <c r="HT579">
        <v>20052363</v>
      </c>
      <c r="HU579">
        <v>32828460</v>
      </c>
      <c r="HV579">
        <v>24771657</v>
      </c>
      <c r="HW579">
        <v>28538419</v>
      </c>
      <c r="HX579">
        <v>27473862</v>
      </c>
      <c r="HY579">
        <v>24249592</v>
      </c>
      <c r="HZ579">
        <v>30310658</v>
      </c>
      <c r="IA579">
        <v>19832713</v>
      </c>
      <c r="IB579">
        <v>16404585</v>
      </c>
      <c r="IC579">
        <v>17630750</v>
      </c>
      <c r="ID579">
        <v>19869236</v>
      </c>
      <c r="IE579">
        <v>17299291</v>
      </c>
      <c r="IF579">
        <v>18958828</v>
      </c>
      <c r="IG579">
        <v>21090655</v>
      </c>
      <c r="IH579">
        <v>15417733</v>
      </c>
      <c r="II579">
        <v>21620557</v>
      </c>
      <c r="IJ579">
        <v>22496641</v>
      </c>
      <c r="IK579">
        <v>23180982</v>
      </c>
      <c r="IL579">
        <v>41649135</v>
      </c>
      <c r="IM579">
        <v>30189131</v>
      </c>
      <c r="IN579">
        <v>21822183</v>
      </c>
      <c r="IO579">
        <v>29835670</v>
      </c>
      <c r="IP579">
        <v>21175212</v>
      </c>
      <c r="IQ579">
        <v>18399843</v>
      </c>
      <c r="IR579">
        <v>23265766</v>
      </c>
      <c r="IS579">
        <v>22897327</v>
      </c>
      <c r="IT579">
        <v>21157197</v>
      </c>
      <c r="IU579">
        <v>24962827</v>
      </c>
      <c r="IV579">
        <v>23758397</v>
      </c>
      <c r="IW579">
        <v>21864170</v>
      </c>
      <c r="IX579">
        <v>32976484</v>
      </c>
      <c r="IY579">
        <v>23137143</v>
      </c>
      <c r="IZ579">
        <v>25784501</v>
      </c>
      <c r="JA579">
        <v>25068924</v>
      </c>
      <c r="JB579">
        <v>29163565</v>
      </c>
      <c r="JC579">
        <v>21516168</v>
      </c>
      <c r="JD579">
        <v>22528700</v>
      </c>
      <c r="JE579">
        <v>20365533</v>
      </c>
      <c r="JF579">
        <v>22984856</v>
      </c>
      <c r="JG579">
        <v>27434871</v>
      </c>
      <c r="JH579">
        <v>25458759</v>
      </c>
      <c r="JI579">
        <v>25702434</v>
      </c>
      <c r="JJ579">
        <v>38183048</v>
      </c>
      <c r="JK579">
        <v>21213276</v>
      </c>
      <c r="JL579">
        <v>23394619</v>
      </c>
      <c r="JM579">
        <v>23530401</v>
      </c>
      <c r="JN579">
        <v>21169547</v>
      </c>
      <c r="JO579">
        <v>19786251</v>
      </c>
      <c r="JP579">
        <v>25739064</v>
      </c>
      <c r="JQ579">
        <v>32164327</v>
      </c>
    </row>
    <row r="580" spans="1:277" x14ac:dyDescent="0.25">
      <c r="A580" s="1" t="s">
        <v>291</v>
      </c>
      <c r="B580" t="s">
        <v>1157</v>
      </c>
      <c r="C580" t="s">
        <v>1180</v>
      </c>
      <c r="D580" s="2">
        <f>_xll.BDH(A580, "volume", B580, C580, "Direction", "H", "Period", "M","cols=144;rows=2")</f>
        <v>36556</v>
      </c>
      <c r="E580" s="2">
        <v>36585</v>
      </c>
      <c r="F580" s="2">
        <v>36616</v>
      </c>
      <c r="G580" s="2">
        <v>36644</v>
      </c>
      <c r="H580" s="2">
        <v>36677</v>
      </c>
      <c r="I580" s="2">
        <v>36707</v>
      </c>
      <c r="J580" s="2">
        <v>36738</v>
      </c>
      <c r="K580" s="2">
        <v>36769</v>
      </c>
      <c r="L580" s="2">
        <v>36798</v>
      </c>
      <c r="M580" s="2">
        <v>36830</v>
      </c>
      <c r="N580" s="2">
        <v>36860</v>
      </c>
      <c r="O580" s="2">
        <v>36889</v>
      </c>
      <c r="P580" s="2">
        <v>36922</v>
      </c>
      <c r="Q580" s="2">
        <v>36950</v>
      </c>
      <c r="R580" s="2">
        <v>36980</v>
      </c>
      <c r="S580" s="2">
        <v>37011</v>
      </c>
      <c r="T580" s="2">
        <v>37042</v>
      </c>
      <c r="U580" s="2">
        <v>37071</v>
      </c>
      <c r="V580" s="2">
        <v>37103</v>
      </c>
      <c r="W580" s="2">
        <v>37134</v>
      </c>
      <c r="X580" s="2">
        <v>37162</v>
      </c>
      <c r="Y580" s="2">
        <v>37195</v>
      </c>
      <c r="Z580" s="2">
        <v>37225</v>
      </c>
      <c r="AA580" s="2">
        <v>37256</v>
      </c>
      <c r="AB580" s="2">
        <v>37287</v>
      </c>
      <c r="AC580" s="2">
        <v>37315</v>
      </c>
      <c r="AD580" s="2">
        <v>37344</v>
      </c>
      <c r="AE580" s="2">
        <v>37376</v>
      </c>
      <c r="AF580" s="2">
        <v>37407</v>
      </c>
      <c r="AG580" s="2">
        <v>37435</v>
      </c>
      <c r="AH580" s="2">
        <v>37468</v>
      </c>
      <c r="AI580" s="2">
        <v>37498</v>
      </c>
      <c r="AJ580" s="2">
        <v>37529</v>
      </c>
      <c r="AK580" s="2">
        <v>37560</v>
      </c>
      <c r="AL580" s="2">
        <v>37589</v>
      </c>
      <c r="AM580" s="2">
        <v>37621</v>
      </c>
      <c r="AN580" s="2">
        <v>37652</v>
      </c>
      <c r="AO580" s="2">
        <v>37680</v>
      </c>
      <c r="AP580" s="2">
        <v>37711</v>
      </c>
      <c r="AQ580" s="2">
        <v>37741</v>
      </c>
      <c r="AR580" s="2">
        <v>37771</v>
      </c>
      <c r="AS580" s="2">
        <v>37802</v>
      </c>
      <c r="AT580" s="2">
        <v>37833</v>
      </c>
      <c r="AU580" s="2">
        <v>37862</v>
      </c>
      <c r="AV580" s="2">
        <v>37894</v>
      </c>
      <c r="AW580" s="2">
        <v>37925</v>
      </c>
      <c r="AX580" s="2">
        <v>37953</v>
      </c>
      <c r="AY580" s="2">
        <v>37986</v>
      </c>
      <c r="AZ580" s="2">
        <v>38016</v>
      </c>
      <c r="BA580" s="2">
        <v>38044</v>
      </c>
      <c r="BB580" s="2">
        <v>38077</v>
      </c>
      <c r="BC580" s="2">
        <v>38107</v>
      </c>
      <c r="BD580" s="2">
        <v>38138</v>
      </c>
      <c r="BE580" s="2">
        <v>38168</v>
      </c>
      <c r="BF580" s="2">
        <v>38198</v>
      </c>
      <c r="BG580" s="2">
        <v>38230</v>
      </c>
      <c r="BH580" s="2">
        <v>38260</v>
      </c>
      <c r="BI580" s="2">
        <v>38289</v>
      </c>
      <c r="BJ580" s="2">
        <v>38321</v>
      </c>
      <c r="BK580" s="2">
        <v>38352</v>
      </c>
      <c r="BL580" s="2">
        <v>38383</v>
      </c>
      <c r="BM580" s="2">
        <v>38411</v>
      </c>
      <c r="BN580" s="2">
        <v>38442</v>
      </c>
      <c r="BO580" s="2">
        <v>38471</v>
      </c>
      <c r="BP580" s="2">
        <v>38503</v>
      </c>
      <c r="BQ580" s="2">
        <v>38533</v>
      </c>
      <c r="BR580" s="2">
        <v>38562</v>
      </c>
      <c r="BS580" s="2">
        <v>38595</v>
      </c>
      <c r="BT580" s="2">
        <v>38625</v>
      </c>
      <c r="BU580" s="2">
        <v>38656</v>
      </c>
      <c r="BV580" s="2">
        <v>38686</v>
      </c>
      <c r="BW580" s="2">
        <v>38716</v>
      </c>
      <c r="BX580" s="2">
        <v>38748</v>
      </c>
      <c r="BY580" s="2">
        <v>38776</v>
      </c>
      <c r="BZ580" s="2">
        <v>38807</v>
      </c>
      <c r="CA580" s="2">
        <v>38835</v>
      </c>
      <c r="CB580" s="2">
        <v>38868</v>
      </c>
      <c r="CC580" s="2">
        <v>38898</v>
      </c>
      <c r="CD580" s="2">
        <v>38929</v>
      </c>
      <c r="CE580" s="2">
        <v>38960</v>
      </c>
      <c r="CF580" s="2">
        <v>38989</v>
      </c>
      <c r="CG580" s="2">
        <v>39021</v>
      </c>
      <c r="CH580" s="2">
        <v>39051</v>
      </c>
      <c r="CI580" s="2">
        <v>39080</v>
      </c>
      <c r="CJ580" s="2">
        <v>39113</v>
      </c>
      <c r="CK580" s="2">
        <v>39141</v>
      </c>
      <c r="CL580" s="2">
        <v>39171</v>
      </c>
      <c r="CM580" s="2">
        <v>39202</v>
      </c>
      <c r="CN580" s="2">
        <v>39233</v>
      </c>
      <c r="CO580" s="2">
        <v>39262</v>
      </c>
      <c r="CP580" s="2">
        <v>39294</v>
      </c>
      <c r="CQ580" s="2">
        <v>39325</v>
      </c>
      <c r="CR580" s="2">
        <v>39353</v>
      </c>
      <c r="CS580" s="2">
        <v>39386</v>
      </c>
      <c r="CT580" s="2">
        <v>39416</v>
      </c>
      <c r="CU580" s="2">
        <v>39447</v>
      </c>
      <c r="CV580" s="2">
        <v>39478</v>
      </c>
      <c r="CW580" s="2">
        <v>39507</v>
      </c>
      <c r="CX580" s="2">
        <v>39538</v>
      </c>
      <c r="CY580" s="2">
        <v>39568</v>
      </c>
      <c r="CZ580" s="2">
        <v>39598</v>
      </c>
      <c r="DA580" s="2">
        <v>39629</v>
      </c>
      <c r="DB580" s="2">
        <v>39660</v>
      </c>
      <c r="DC580" s="2">
        <v>39689</v>
      </c>
      <c r="DD580" s="2">
        <v>39721</v>
      </c>
      <c r="DE580" s="2">
        <v>39752</v>
      </c>
      <c r="DF580" s="2">
        <v>39780</v>
      </c>
      <c r="DG580" s="2">
        <v>39813</v>
      </c>
      <c r="DH580" s="2">
        <v>39843</v>
      </c>
      <c r="DI580" s="2">
        <v>39871</v>
      </c>
      <c r="DJ580" s="2">
        <v>39903</v>
      </c>
      <c r="DK580" s="2">
        <v>39933</v>
      </c>
      <c r="DL580" s="2">
        <v>39962</v>
      </c>
      <c r="DM580" s="2">
        <v>39994</v>
      </c>
      <c r="DN580" s="2">
        <v>40025</v>
      </c>
      <c r="DO580" s="2">
        <v>40056</v>
      </c>
      <c r="DP580" s="2">
        <v>40086</v>
      </c>
      <c r="DQ580" s="2">
        <v>40116</v>
      </c>
      <c r="DR580" s="2">
        <v>40147</v>
      </c>
      <c r="DS580" s="2">
        <v>40178</v>
      </c>
      <c r="DT580" s="2">
        <v>40207</v>
      </c>
      <c r="DU580" s="2">
        <v>40235</v>
      </c>
      <c r="DV580" s="2">
        <v>40268</v>
      </c>
      <c r="DW580" s="2">
        <v>40298</v>
      </c>
      <c r="DX580" s="2">
        <v>40329</v>
      </c>
      <c r="DY580" s="2">
        <v>40359</v>
      </c>
      <c r="DZ580" s="2">
        <v>40389</v>
      </c>
      <c r="EA580" s="2">
        <v>40421</v>
      </c>
      <c r="EB580" s="2">
        <v>40451</v>
      </c>
      <c r="EC580" s="2">
        <v>40480</v>
      </c>
      <c r="ED580" s="2">
        <v>40512</v>
      </c>
      <c r="EE580" s="2">
        <v>40543</v>
      </c>
      <c r="EF580" s="2">
        <v>40574</v>
      </c>
      <c r="EG580" s="2">
        <v>40602</v>
      </c>
      <c r="EH580" s="2">
        <v>40633</v>
      </c>
      <c r="EI580" s="2">
        <v>40662</v>
      </c>
      <c r="EJ580" s="2">
        <v>40694</v>
      </c>
      <c r="EK580" s="2">
        <v>40724</v>
      </c>
      <c r="EL580" s="2">
        <v>40753</v>
      </c>
      <c r="EM580" s="2">
        <v>40786</v>
      </c>
      <c r="EN580" s="2">
        <v>40816</v>
      </c>
      <c r="EO580" s="2">
        <v>40847</v>
      </c>
      <c r="EP580" s="2">
        <v>40877</v>
      </c>
      <c r="EQ580" s="2">
        <v>40907</v>
      </c>
    </row>
    <row r="581" spans="1:277" x14ac:dyDescent="0.25">
      <c r="A581" s="4"/>
      <c r="D581" s="3">
        <v>5008600</v>
      </c>
      <c r="E581">
        <v>5149800</v>
      </c>
      <c r="F581">
        <v>7319300</v>
      </c>
      <c r="G581">
        <v>6840900</v>
      </c>
      <c r="H581">
        <v>6635000</v>
      </c>
      <c r="I581">
        <v>6608800</v>
      </c>
      <c r="J581">
        <v>5212400</v>
      </c>
      <c r="K581">
        <v>6068700</v>
      </c>
      <c r="L581">
        <v>5757000</v>
      </c>
      <c r="M581">
        <v>4827800</v>
      </c>
      <c r="N581">
        <v>4737300</v>
      </c>
      <c r="O581">
        <v>6400200</v>
      </c>
      <c r="P581">
        <v>6521600</v>
      </c>
      <c r="Q581">
        <v>6475900</v>
      </c>
      <c r="R581">
        <v>6759400</v>
      </c>
      <c r="S581">
        <v>5374800</v>
      </c>
      <c r="T581">
        <v>6622600</v>
      </c>
      <c r="U581">
        <v>5243100</v>
      </c>
      <c r="V581">
        <v>6313500</v>
      </c>
      <c r="W581">
        <v>6237000</v>
      </c>
      <c r="X581">
        <v>8358600</v>
      </c>
      <c r="Y581">
        <v>10513900</v>
      </c>
      <c r="Z581">
        <v>6306200</v>
      </c>
      <c r="AA581">
        <v>5100300</v>
      </c>
      <c r="AB581">
        <v>6482800</v>
      </c>
      <c r="AC581">
        <v>8982400</v>
      </c>
      <c r="AD581">
        <v>7294400</v>
      </c>
      <c r="AE581">
        <v>9783800</v>
      </c>
      <c r="AF581">
        <v>6488800</v>
      </c>
      <c r="AG581">
        <v>9646400</v>
      </c>
      <c r="AH581">
        <v>14775400</v>
      </c>
      <c r="AI581">
        <v>9092800</v>
      </c>
      <c r="AJ581">
        <v>9801700</v>
      </c>
      <c r="AK581">
        <v>11588100</v>
      </c>
      <c r="AL581">
        <v>9485100</v>
      </c>
      <c r="AM581">
        <v>9991900</v>
      </c>
      <c r="AN581">
        <v>8179600</v>
      </c>
      <c r="AO581">
        <v>5609200</v>
      </c>
      <c r="AP581">
        <v>9221600</v>
      </c>
      <c r="AQ581">
        <v>11613700</v>
      </c>
      <c r="AR581">
        <v>12981200</v>
      </c>
      <c r="AS581">
        <v>8900800</v>
      </c>
      <c r="AT581">
        <v>10014100</v>
      </c>
      <c r="AU581">
        <v>7335100</v>
      </c>
      <c r="AV581">
        <v>12899000</v>
      </c>
      <c r="AW581">
        <v>13359500</v>
      </c>
      <c r="AX581">
        <v>8149800</v>
      </c>
      <c r="AY581">
        <v>11381200</v>
      </c>
      <c r="AZ581">
        <v>11195700</v>
      </c>
      <c r="BA581">
        <v>7683300</v>
      </c>
      <c r="BB581">
        <v>11974500</v>
      </c>
      <c r="BC581">
        <v>10542000</v>
      </c>
      <c r="BD581">
        <v>9304200</v>
      </c>
      <c r="BE581">
        <v>9089400</v>
      </c>
      <c r="BF581">
        <v>10831700</v>
      </c>
      <c r="BG581">
        <v>7261500</v>
      </c>
      <c r="BH581">
        <v>8871900</v>
      </c>
      <c r="BI581">
        <v>9436000</v>
      </c>
      <c r="BJ581">
        <v>10010000</v>
      </c>
      <c r="BK581">
        <v>8890700</v>
      </c>
      <c r="BL581">
        <v>8195700</v>
      </c>
      <c r="BM581">
        <v>9061800</v>
      </c>
      <c r="BN581">
        <v>11043600</v>
      </c>
      <c r="BO581">
        <v>11127900</v>
      </c>
      <c r="BP581">
        <v>10262900</v>
      </c>
      <c r="BQ581">
        <v>11134000</v>
      </c>
      <c r="BR581">
        <v>8707800</v>
      </c>
      <c r="BS581">
        <v>8950500</v>
      </c>
      <c r="BT581">
        <v>8755300</v>
      </c>
      <c r="BU581">
        <v>12997100</v>
      </c>
      <c r="BV581">
        <v>14868100</v>
      </c>
      <c r="BW581">
        <v>19915600</v>
      </c>
      <c r="BX581">
        <v>10365900</v>
      </c>
      <c r="BY581">
        <v>9679900</v>
      </c>
      <c r="BZ581">
        <v>10693350</v>
      </c>
      <c r="CA581">
        <v>8211700</v>
      </c>
      <c r="CB581">
        <v>8322550</v>
      </c>
      <c r="CC581">
        <v>9417050</v>
      </c>
      <c r="CD581">
        <v>9163900</v>
      </c>
      <c r="CE581">
        <v>6612000</v>
      </c>
      <c r="CF581">
        <v>6970900</v>
      </c>
      <c r="CG581">
        <v>7702050</v>
      </c>
      <c r="CH581">
        <v>6588950</v>
      </c>
      <c r="CI581">
        <v>8589200</v>
      </c>
      <c r="CJ581">
        <v>8962700</v>
      </c>
      <c r="CK581">
        <v>5762000</v>
      </c>
      <c r="CL581">
        <v>7174500</v>
      </c>
      <c r="CM581">
        <v>5616650</v>
      </c>
      <c r="CN581">
        <v>6228250</v>
      </c>
      <c r="CO581">
        <v>6739500</v>
      </c>
      <c r="CP581">
        <v>7226350</v>
      </c>
      <c r="CQ581">
        <v>9266750</v>
      </c>
      <c r="CR581">
        <v>4382900</v>
      </c>
      <c r="CS581">
        <v>6088800</v>
      </c>
      <c r="CT581">
        <v>6711950</v>
      </c>
      <c r="CU581">
        <v>5477500</v>
      </c>
      <c r="CV581">
        <v>9946950</v>
      </c>
      <c r="CW581">
        <v>6881850</v>
      </c>
      <c r="CX581">
        <v>6685050</v>
      </c>
      <c r="CY581">
        <v>9286450</v>
      </c>
      <c r="CZ581">
        <v>5298850</v>
      </c>
      <c r="DA581">
        <v>5310600</v>
      </c>
      <c r="DB581">
        <v>6958500</v>
      </c>
      <c r="DC581">
        <v>4154400</v>
      </c>
      <c r="DD581">
        <v>6165650</v>
      </c>
      <c r="DE581">
        <v>7859150</v>
      </c>
      <c r="DF581">
        <v>10688850</v>
      </c>
      <c r="DG581">
        <v>6085500</v>
      </c>
      <c r="DH581">
        <v>4595550</v>
      </c>
      <c r="DI581">
        <v>7119850</v>
      </c>
      <c r="DJ581">
        <v>9133300</v>
      </c>
      <c r="DK581">
        <v>6359350</v>
      </c>
      <c r="DL581">
        <v>4761200</v>
      </c>
      <c r="DM581">
        <v>5440700</v>
      </c>
      <c r="DN581">
        <v>4496800</v>
      </c>
      <c r="DO581">
        <v>4561000</v>
      </c>
      <c r="DP581">
        <v>6114900</v>
      </c>
      <c r="DQ581">
        <v>8167850</v>
      </c>
      <c r="DR581">
        <v>5180850</v>
      </c>
      <c r="DS581">
        <v>5436300</v>
      </c>
      <c r="DT581">
        <v>7358550</v>
      </c>
      <c r="DU581">
        <v>5585050</v>
      </c>
      <c r="DV581">
        <v>5267350</v>
      </c>
      <c r="DW581">
        <v>5863350</v>
      </c>
      <c r="DX581">
        <v>8185000</v>
      </c>
      <c r="DY581">
        <v>6774500</v>
      </c>
      <c r="DZ581">
        <v>5177650</v>
      </c>
      <c r="EA581">
        <v>6958300</v>
      </c>
      <c r="EB581">
        <v>5509171</v>
      </c>
      <c r="EC581">
        <v>4457712</v>
      </c>
      <c r="ED581">
        <v>5174601</v>
      </c>
      <c r="EE581">
        <v>4997844</v>
      </c>
      <c r="EF581">
        <v>6883618</v>
      </c>
      <c r="EG581">
        <v>3517259</v>
      </c>
      <c r="EH581">
        <v>4586635</v>
      </c>
      <c r="EI581">
        <v>3866447</v>
      </c>
      <c r="EJ581">
        <v>4481630</v>
      </c>
      <c r="EK581">
        <v>4900033</v>
      </c>
      <c r="EL581">
        <v>3302914</v>
      </c>
      <c r="EM581">
        <v>7064767</v>
      </c>
      <c r="EN581">
        <v>5330745</v>
      </c>
      <c r="EO581">
        <v>10897607</v>
      </c>
      <c r="EP581">
        <v>20248642</v>
      </c>
      <c r="EQ581">
        <v>9896448</v>
      </c>
    </row>
    <row r="582" spans="1:277" x14ac:dyDescent="0.25">
      <c r="A582" s="1" t="s">
        <v>292</v>
      </c>
      <c r="B582" t="s">
        <v>1157</v>
      </c>
      <c r="C582" t="s">
        <v>1199</v>
      </c>
      <c r="D582" s="2">
        <f>_xll.BDH(A582, "volume", B582, C582, "Direction", "H", "Period", "M","cols=274;rows=2")</f>
        <v>36556</v>
      </c>
      <c r="E582" s="2">
        <v>36585</v>
      </c>
      <c r="F582" s="2">
        <v>36616</v>
      </c>
      <c r="G582" s="2">
        <v>36644</v>
      </c>
      <c r="H582" s="2">
        <v>36677</v>
      </c>
      <c r="I582" s="2">
        <v>36707</v>
      </c>
      <c r="J582" s="2">
        <v>36738</v>
      </c>
      <c r="K582" s="2">
        <v>36769</v>
      </c>
      <c r="L582" s="2">
        <v>36798</v>
      </c>
      <c r="M582" s="2">
        <v>36830</v>
      </c>
      <c r="N582" s="2">
        <v>36860</v>
      </c>
      <c r="O582" s="2">
        <v>36889</v>
      </c>
      <c r="P582" s="2">
        <v>36922</v>
      </c>
      <c r="Q582" s="2">
        <v>36950</v>
      </c>
      <c r="R582" s="2">
        <v>36980</v>
      </c>
      <c r="S582" s="2">
        <v>37011</v>
      </c>
      <c r="T582" s="2">
        <v>37042</v>
      </c>
      <c r="U582" s="2">
        <v>37071</v>
      </c>
      <c r="V582" s="2">
        <v>37103</v>
      </c>
      <c r="W582" s="2">
        <v>37134</v>
      </c>
      <c r="X582" s="2">
        <v>37162</v>
      </c>
      <c r="Y582" s="2">
        <v>37195</v>
      </c>
      <c r="Z582" s="2">
        <v>37225</v>
      </c>
      <c r="AA582" s="2">
        <v>37256</v>
      </c>
      <c r="AB582" s="2">
        <v>37287</v>
      </c>
      <c r="AC582" s="2">
        <v>37315</v>
      </c>
      <c r="AD582" s="2">
        <v>37344</v>
      </c>
      <c r="AE582" s="2">
        <v>37376</v>
      </c>
      <c r="AF582" s="2">
        <v>37407</v>
      </c>
      <c r="AG582" s="2">
        <v>37435</v>
      </c>
      <c r="AH582" s="2">
        <v>37468</v>
      </c>
      <c r="AI582" s="2">
        <v>37498</v>
      </c>
      <c r="AJ582" s="2">
        <v>37529</v>
      </c>
      <c r="AK582" s="2">
        <v>37560</v>
      </c>
      <c r="AL582" s="2">
        <v>37589</v>
      </c>
      <c r="AM582" s="2">
        <v>37621</v>
      </c>
      <c r="AN582" s="2">
        <v>37652</v>
      </c>
      <c r="AO582" s="2">
        <v>37680</v>
      </c>
      <c r="AP582" s="2">
        <v>37711</v>
      </c>
      <c r="AQ582" s="2">
        <v>37741</v>
      </c>
      <c r="AR582" s="2">
        <v>37771</v>
      </c>
      <c r="AS582" s="2">
        <v>37802</v>
      </c>
      <c r="AT582" s="2">
        <v>37833</v>
      </c>
      <c r="AU582" s="2">
        <v>37862</v>
      </c>
      <c r="AV582" s="2">
        <v>37894</v>
      </c>
      <c r="AW582" s="2">
        <v>37925</v>
      </c>
      <c r="AX582" s="2">
        <v>37953</v>
      </c>
      <c r="AY582" s="2">
        <v>37986</v>
      </c>
      <c r="AZ582" s="2">
        <v>38016</v>
      </c>
      <c r="BA582" s="2">
        <v>38044</v>
      </c>
      <c r="BB582" s="2">
        <v>38077</v>
      </c>
      <c r="BC582" s="2">
        <v>38107</v>
      </c>
      <c r="BD582" s="2">
        <v>38138</v>
      </c>
      <c r="BE582" s="2">
        <v>38168</v>
      </c>
      <c r="BF582" s="2">
        <v>38198</v>
      </c>
      <c r="BG582" s="2">
        <v>38230</v>
      </c>
      <c r="BH582" s="2">
        <v>38260</v>
      </c>
      <c r="BI582" s="2">
        <v>38289</v>
      </c>
      <c r="BJ582" s="2">
        <v>38321</v>
      </c>
      <c r="BK582" s="2">
        <v>38352</v>
      </c>
      <c r="BL582" s="2">
        <v>38383</v>
      </c>
      <c r="BM582" s="2">
        <v>38411</v>
      </c>
      <c r="BN582" s="2">
        <v>38442</v>
      </c>
      <c r="BO582" s="2">
        <v>38471</v>
      </c>
      <c r="BP582" s="2">
        <v>38503</v>
      </c>
      <c r="BQ582" s="2">
        <v>38533</v>
      </c>
      <c r="BR582" s="2">
        <v>38562</v>
      </c>
      <c r="BS582" s="2">
        <v>38595</v>
      </c>
      <c r="BT582" s="2">
        <v>38625</v>
      </c>
      <c r="BU582" s="2">
        <v>38656</v>
      </c>
      <c r="BV582" s="2">
        <v>38686</v>
      </c>
      <c r="BW582" s="2">
        <v>38716</v>
      </c>
      <c r="BX582" s="2">
        <v>38748</v>
      </c>
      <c r="BY582" s="2">
        <v>38776</v>
      </c>
      <c r="BZ582" s="2">
        <v>38807</v>
      </c>
      <c r="CA582" s="2">
        <v>38835</v>
      </c>
      <c r="CB582" s="2">
        <v>38868</v>
      </c>
      <c r="CC582" s="2">
        <v>38898</v>
      </c>
      <c r="CD582" s="2">
        <v>38929</v>
      </c>
      <c r="CE582" s="2">
        <v>38960</v>
      </c>
      <c r="CF582" s="2">
        <v>38989</v>
      </c>
      <c r="CG582" s="2">
        <v>39021</v>
      </c>
      <c r="CH582" s="2">
        <v>39051</v>
      </c>
      <c r="CI582" s="2">
        <v>39080</v>
      </c>
      <c r="CJ582" s="2">
        <v>39113</v>
      </c>
      <c r="CK582" s="2">
        <v>39141</v>
      </c>
      <c r="CL582" s="2">
        <v>39171</v>
      </c>
      <c r="CM582" s="2">
        <v>39202</v>
      </c>
      <c r="CN582" s="2">
        <v>39233</v>
      </c>
      <c r="CO582" s="2">
        <v>39262</v>
      </c>
      <c r="CP582" s="2">
        <v>39294</v>
      </c>
      <c r="CQ582" s="2">
        <v>39325</v>
      </c>
      <c r="CR582" s="2">
        <v>39353</v>
      </c>
      <c r="CS582" s="2">
        <v>39386</v>
      </c>
      <c r="CT582" s="2">
        <v>39416</v>
      </c>
      <c r="CU582" s="2">
        <v>39447</v>
      </c>
      <c r="CV582" s="2">
        <v>39478</v>
      </c>
      <c r="CW582" s="2">
        <v>39507</v>
      </c>
      <c r="CX582" s="2">
        <v>39538</v>
      </c>
      <c r="CY582" s="2">
        <v>39568</v>
      </c>
      <c r="CZ582" s="2">
        <v>39598</v>
      </c>
      <c r="DA582" s="2">
        <v>39629</v>
      </c>
      <c r="DB582" s="2">
        <v>39660</v>
      </c>
      <c r="DC582" s="2">
        <v>39689</v>
      </c>
      <c r="DD582" s="2">
        <v>39721</v>
      </c>
      <c r="DE582" s="2">
        <v>39752</v>
      </c>
      <c r="DF582" s="2">
        <v>39780</v>
      </c>
      <c r="DG582" s="2">
        <v>39813</v>
      </c>
      <c r="DH582" s="2">
        <v>39843</v>
      </c>
      <c r="DI582" s="2">
        <v>39871</v>
      </c>
      <c r="DJ582" s="2">
        <v>39903</v>
      </c>
      <c r="DK582" s="2">
        <v>39933</v>
      </c>
      <c r="DL582" s="2">
        <v>39962</v>
      </c>
      <c r="DM582" s="2">
        <v>39994</v>
      </c>
      <c r="DN582" s="2">
        <v>40025</v>
      </c>
      <c r="DO582" s="2">
        <v>40056</v>
      </c>
      <c r="DP582" s="2">
        <v>40086</v>
      </c>
      <c r="DQ582" s="2">
        <v>40116</v>
      </c>
      <c r="DR582" s="2">
        <v>40147</v>
      </c>
      <c r="DS582" s="2">
        <v>40178</v>
      </c>
      <c r="DT582" s="2">
        <v>40207</v>
      </c>
      <c r="DU582" s="2">
        <v>40235</v>
      </c>
      <c r="DV582" s="2">
        <v>40268</v>
      </c>
      <c r="DW582" s="2">
        <v>40298</v>
      </c>
      <c r="DX582" s="2">
        <v>40329</v>
      </c>
      <c r="DY582" s="2">
        <v>40359</v>
      </c>
      <c r="DZ582" s="2">
        <v>40389</v>
      </c>
      <c r="EA582" s="2">
        <v>40421</v>
      </c>
      <c r="EB582" s="2">
        <v>40451</v>
      </c>
      <c r="EC582" s="2">
        <v>40480</v>
      </c>
      <c r="ED582" s="2">
        <v>40512</v>
      </c>
      <c r="EE582" s="2">
        <v>40543</v>
      </c>
      <c r="EF582" s="2">
        <v>40574</v>
      </c>
      <c r="EG582" s="2">
        <v>40602</v>
      </c>
      <c r="EH582" s="2">
        <v>40633</v>
      </c>
      <c r="EI582" s="2">
        <v>40662</v>
      </c>
      <c r="EJ582" s="2">
        <v>40694</v>
      </c>
      <c r="EK582" s="2">
        <v>40724</v>
      </c>
      <c r="EL582" s="2">
        <v>40753</v>
      </c>
      <c r="EM582" s="2">
        <v>40786</v>
      </c>
      <c r="EN582" s="2">
        <v>40816</v>
      </c>
      <c r="EO582" s="2">
        <v>40847</v>
      </c>
      <c r="EP582" s="2">
        <v>40877</v>
      </c>
      <c r="EQ582" s="2">
        <v>40907</v>
      </c>
      <c r="ER582" s="2">
        <v>40939</v>
      </c>
      <c r="ES582" s="2">
        <v>40968</v>
      </c>
      <c r="ET582" s="2">
        <v>40998</v>
      </c>
      <c r="EU582" s="2">
        <v>41029</v>
      </c>
      <c r="EV582" s="2">
        <v>41060</v>
      </c>
      <c r="EW582" s="2">
        <v>41089</v>
      </c>
      <c r="EX582" s="2">
        <v>41121</v>
      </c>
      <c r="EY582" s="2">
        <v>41152</v>
      </c>
      <c r="EZ582" s="2">
        <v>41180</v>
      </c>
      <c r="FA582" s="2">
        <v>41213</v>
      </c>
      <c r="FB582" s="2">
        <v>41243</v>
      </c>
      <c r="FC582" s="2">
        <v>41274</v>
      </c>
      <c r="FD582" s="2">
        <v>41305</v>
      </c>
      <c r="FE582" s="2">
        <v>41333</v>
      </c>
      <c r="FF582" s="2">
        <v>41362</v>
      </c>
      <c r="FG582" s="2">
        <v>41394</v>
      </c>
      <c r="FH582" s="2">
        <v>41425</v>
      </c>
      <c r="FI582" s="2">
        <v>41453</v>
      </c>
      <c r="FJ582" s="2">
        <v>41486</v>
      </c>
      <c r="FK582" s="2">
        <v>41516</v>
      </c>
      <c r="FL582" s="2">
        <v>41547</v>
      </c>
      <c r="FM582" s="2">
        <v>41578</v>
      </c>
      <c r="FN582" s="2">
        <v>41607</v>
      </c>
      <c r="FO582" s="2">
        <v>41639</v>
      </c>
      <c r="FP582" s="2">
        <v>41670</v>
      </c>
      <c r="FQ582" s="2">
        <v>41698</v>
      </c>
      <c r="FR582" s="2">
        <v>41729</v>
      </c>
      <c r="FS582" s="2">
        <v>41759</v>
      </c>
      <c r="FT582" s="2">
        <v>41789</v>
      </c>
      <c r="FU582" s="2">
        <v>41820</v>
      </c>
      <c r="FV582" s="2">
        <v>41851</v>
      </c>
      <c r="FW582" s="2">
        <v>41880</v>
      </c>
      <c r="FX582" s="2">
        <v>41912</v>
      </c>
      <c r="FY582" s="2">
        <v>41943</v>
      </c>
      <c r="FZ582" s="2">
        <v>41971</v>
      </c>
      <c r="GA582" s="2">
        <v>42004</v>
      </c>
      <c r="GB582" s="2">
        <v>42034</v>
      </c>
      <c r="GC582" s="2">
        <v>42062</v>
      </c>
      <c r="GD582" s="2">
        <v>42094</v>
      </c>
      <c r="GE582" s="2">
        <v>42124</v>
      </c>
      <c r="GF582" s="2">
        <v>42153</v>
      </c>
      <c r="GG582" s="2">
        <v>42185</v>
      </c>
      <c r="GH582" s="2">
        <v>42216</v>
      </c>
      <c r="GI582" s="2">
        <v>42247</v>
      </c>
      <c r="GJ582" s="2">
        <v>42277</v>
      </c>
      <c r="GK582" s="2">
        <v>42307</v>
      </c>
      <c r="GL582" s="2">
        <v>42338</v>
      </c>
      <c r="GM582" s="2">
        <v>42369</v>
      </c>
      <c r="GN582" s="2">
        <v>42398</v>
      </c>
      <c r="GO582" s="2">
        <v>42429</v>
      </c>
      <c r="GP582" s="2">
        <v>42460</v>
      </c>
      <c r="GQ582" s="2">
        <v>42489</v>
      </c>
      <c r="GR582" s="2">
        <v>42521</v>
      </c>
      <c r="GS582" s="2">
        <v>42551</v>
      </c>
      <c r="GT582" s="2">
        <v>42580</v>
      </c>
      <c r="GU582" s="2">
        <v>42613</v>
      </c>
      <c r="GV582" s="2">
        <v>42643</v>
      </c>
      <c r="GW582" s="2">
        <v>42674</v>
      </c>
      <c r="GX582" s="2">
        <v>42704</v>
      </c>
      <c r="GY582" s="2">
        <v>42734</v>
      </c>
      <c r="GZ582" s="2">
        <v>42766</v>
      </c>
      <c r="HA582" s="2">
        <v>42794</v>
      </c>
      <c r="HB582" s="2">
        <v>42825</v>
      </c>
      <c r="HC582" s="2">
        <v>42853</v>
      </c>
      <c r="HD582" s="2">
        <v>42886</v>
      </c>
      <c r="HE582" s="2">
        <v>42916</v>
      </c>
      <c r="HF582" s="2">
        <v>42947</v>
      </c>
      <c r="HG582" s="2">
        <v>42978</v>
      </c>
      <c r="HH582" s="2">
        <v>43007</v>
      </c>
      <c r="HI582" s="2">
        <v>43039</v>
      </c>
      <c r="HJ582" s="2">
        <v>43069</v>
      </c>
      <c r="HK582" s="2">
        <v>43098</v>
      </c>
      <c r="HL582" s="2">
        <v>43131</v>
      </c>
      <c r="HM582" s="2">
        <v>43159</v>
      </c>
      <c r="HN582" s="2">
        <v>43189</v>
      </c>
      <c r="HO582" s="2">
        <v>43220</v>
      </c>
      <c r="HP582" s="2">
        <v>43251</v>
      </c>
      <c r="HQ582" s="2">
        <v>43280</v>
      </c>
      <c r="HR582" s="2">
        <v>43312</v>
      </c>
      <c r="HS582" s="2">
        <v>43343</v>
      </c>
      <c r="HT582" s="2">
        <v>43371</v>
      </c>
      <c r="HU582" s="2">
        <v>43404</v>
      </c>
      <c r="HV582" s="2">
        <v>43434</v>
      </c>
      <c r="HW582" s="2">
        <v>43465</v>
      </c>
      <c r="HX582" s="2">
        <v>43496</v>
      </c>
      <c r="HY582" s="2">
        <v>43524</v>
      </c>
      <c r="HZ582" s="2">
        <v>43553</v>
      </c>
      <c r="IA582" s="2">
        <v>43585</v>
      </c>
      <c r="IB582" s="2">
        <v>43616</v>
      </c>
      <c r="IC582" s="2">
        <v>43644</v>
      </c>
      <c r="ID582" s="2">
        <v>43677</v>
      </c>
      <c r="IE582" s="2">
        <v>43707</v>
      </c>
      <c r="IF582" s="2">
        <v>43738</v>
      </c>
      <c r="IG582" s="2">
        <v>43769</v>
      </c>
      <c r="IH582" s="2">
        <v>43798</v>
      </c>
      <c r="II582" s="2">
        <v>43830</v>
      </c>
      <c r="IJ582" s="2">
        <v>43861</v>
      </c>
      <c r="IK582" s="2">
        <v>43889</v>
      </c>
      <c r="IL582" s="2">
        <v>43921</v>
      </c>
      <c r="IM582" s="2">
        <v>43951</v>
      </c>
      <c r="IN582" s="2">
        <v>43980</v>
      </c>
      <c r="IO582" s="2">
        <v>44012</v>
      </c>
      <c r="IP582" s="2">
        <v>44043</v>
      </c>
      <c r="IQ582" s="2">
        <v>44074</v>
      </c>
      <c r="IR582" s="2">
        <v>44104</v>
      </c>
      <c r="IS582" s="2">
        <v>44134</v>
      </c>
      <c r="IT582" s="2">
        <v>44165</v>
      </c>
      <c r="IU582" s="2">
        <v>44196</v>
      </c>
      <c r="IV582" s="2">
        <v>44225</v>
      </c>
      <c r="IW582" s="2">
        <v>44253</v>
      </c>
      <c r="IX582" s="2">
        <v>44286</v>
      </c>
      <c r="IY582" s="2">
        <v>44316</v>
      </c>
      <c r="IZ582" s="2">
        <v>44347</v>
      </c>
      <c r="JA582" s="2">
        <v>44377</v>
      </c>
      <c r="JB582" s="2">
        <v>44407</v>
      </c>
      <c r="JC582" s="2">
        <v>44439</v>
      </c>
      <c r="JD582" s="2">
        <v>44469</v>
      </c>
      <c r="JE582" s="2">
        <v>44498</v>
      </c>
      <c r="JF582" s="2">
        <v>44530</v>
      </c>
      <c r="JG582" s="2">
        <v>44561</v>
      </c>
      <c r="JH582" s="2">
        <v>44592</v>
      </c>
      <c r="JI582" s="2">
        <v>44620</v>
      </c>
      <c r="JJ582" s="2">
        <v>44651</v>
      </c>
      <c r="JK582" s="2">
        <v>44680</v>
      </c>
      <c r="JL582" s="2">
        <v>44712</v>
      </c>
      <c r="JM582" s="2">
        <v>44742</v>
      </c>
      <c r="JN582" s="2">
        <v>44771</v>
      </c>
      <c r="JO582" s="2">
        <v>44804</v>
      </c>
      <c r="JP582" s="2">
        <v>44834</v>
      </c>
      <c r="JQ582" s="2">
        <v>44865</v>
      </c>
    </row>
    <row r="583" spans="1:277" x14ac:dyDescent="0.25">
      <c r="A583" s="4"/>
      <c r="D583" s="3">
        <v>37456800</v>
      </c>
      <c r="E583">
        <v>27590200</v>
      </c>
      <c r="F583">
        <v>34144200</v>
      </c>
      <c r="G583">
        <v>23288000</v>
      </c>
      <c r="H583">
        <v>20877000</v>
      </c>
      <c r="I583">
        <v>26169000</v>
      </c>
      <c r="J583">
        <v>23308200</v>
      </c>
      <c r="K583">
        <v>19847800</v>
      </c>
      <c r="L583">
        <v>32346800</v>
      </c>
      <c r="M583">
        <v>52901400</v>
      </c>
      <c r="N583">
        <v>33914600</v>
      </c>
      <c r="O583">
        <v>34798600</v>
      </c>
      <c r="P583">
        <v>40578600</v>
      </c>
      <c r="Q583">
        <v>32628000</v>
      </c>
      <c r="R583">
        <v>48614400</v>
      </c>
      <c r="S583">
        <v>35455000</v>
      </c>
      <c r="T583">
        <v>32396200</v>
      </c>
      <c r="U583">
        <v>30397600</v>
      </c>
      <c r="V583">
        <v>28441000</v>
      </c>
      <c r="W583">
        <v>24733800</v>
      </c>
      <c r="X583">
        <v>44674400</v>
      </c>
      <c r="Y583">
        <v>46585800</v>
      </c>
      <c r="Z583">
        <v>31375400</v>
      </c>
      <c r="AA583">
        <v>37528400</v>
      </c>
      <c r="AB583">
        <v>40216200</v>
      </c>
      <c r="AC583">
        <v>45038400</v>
      </c>
      <c r="AD583">
        <v>44688000</v>
      </c>
      <c r="AE583">
        <v>42234400</v>
      </c>
      <c r="AF583">
        <v>36930200</v>
      </c>
      <c r="AG583">
        <v>39435600</v>
      </c>
      <c r="AH583">
        <v>51847600</v>
      </c>
      <c r="AI583">
        <v>38231600</v>
      </c>
      <c r="AJ583">
        <v>47786800</v>
      </c>
      <c r="AK583">
        <v>53580600</v>
      </c>
      <c r="AL583">
        <v>33721800</v>
      </c>
      <c r="AM583">
        <v>31674400</v>
      </c>
      <c r="AN583">
        <v>40684400</v>
      </c>
      <c r="AO583">
        <v>38590400</v>
      </c>
      <c r="AP583">
        <v>50153200</v>
      </c>
      <c r="AQ583">
        <v>46516400</v>
      </c>
      <c r="AR583">
        <v>39997400</v>
      </c>
      <c r="AS583">
        <v>48281400</v>
      </c>
      <c r="AT583">
        <v>45108600</v>
      </c>
      <c r="AU583">
        <v>30571200</v>
      </c>
      <c r="AV583">
        <v>31729200</v>
      </c>
      <c r="AW583">
        <v>40427200</v>
      </c>
      <c r="AX583">
        <v>29697200</v>
      </c>
      <c r="AY583">
        <v>36058200</v>
      </c>
      <c r="AZ583">
        <v>33089400</v>
      </c>
      <c r="BA583">
        <v>33576000</v>
      </c>
      <c r="BB583">
        <v>50564800</v>
      </c>
      <c r="BC583">
        <v>51017600</v>
      </c>
      <c r="BD583">
        <v>52505800</v>
      </c>
      <c r="BE583">
        <v>49877200</v>
      </c>
      <c r="BF583">
        <v>54633400</v>
      </c>
      <c r="BG583">
        <v>44873000</v>
      </c>
      <c r="BH583">
        <v>48339600</v>
      </c>
      <c r="BI583">
        <v>43316400</v>
      </c>
      <c r="BJ583">
        <v>38616200</v>
      </c>
      <c r="BK583">
        <v>42457000</v>
      </c>
      <c r="BL583">
        <v>54581800</v>
      </c>
      <c r="BM583">
        <v>35770600</v>
      </c>
      <c r="BN583">
        <v>49084400</v>
      </c>
      <c r="BO583">
        <v>43433400</v>
      </c>
      <c r="BP583">
        <v>33546800</v>
      </c>
      <c r="BQ583">
        <v>58659600</v>
      </c>
      <c r="BR583">
        <v>39868600</v>
      </c>
      <c r="BS583">
        <v>36296000</v>
      </c>
      <c r="BT583">
        <v>57246400</v>
      </c>
      <c r="BU583">
        <v>43579000</v>
      </c>
      <c r="BV583">
        <v>28114000</v>
      </c>
      <c r="BW583">
        <v>25180200</v>
      </c>
      <c r="BX583">
        <v>29210600</v>
      </c>
      <c r="BY583">
        <v>37051200</v>
      </c>
      <c r="BZ583">
        <v>57074000</v>
      </c>
      <c r="CA583">
        <v>44587600</v>
      </c>
      <c r="CB583">
        <v>41961800</v>
      </c>
      <c r="CC583">
        <v>43347800</v>
      </c>
      <c r="CD583">
        <v>38160600</v>
      </c>
      <c r="CE583">
        <v>26479500</v>
      </c>
      <c r="CF583">
        <v>40783000</v>
      </c>
      <c r="CG583">
        <v>46969700</v>
      </c>
      <c r="CH583">
        <v>29566100</v>
      </c>
      <c r="CI583">
        <v>30280100</v>
      </c>
      <c r="CJ583">
        <v>31626400</v>
      </c>
      <c r="CK583">
        <v>23317700</v>
      </c>
      <c r="CL583">
        <v>27781400</v>
      </c>
      <c r="CM583">
        <v>23833900</v>
      </c>
      <c r="CN583">
        <v>28764700</v>
      </c>
      <c r="CO583">
        <v>31056800</v>
      </c>
      <c r="CP583">
        <v>26945700</v>
      </c>
      <c r="CQ583">
        <v>32387200</v>
      </c>
      <c r="CR583">
        <v>21194200</v>
      </c>
      <c r="CS583">
        <v>23891700</v>
      </c>
      <c r="CT583">
        <v>26285200</v>
      </c>
      <c r="CU583">
        <v>23316600</v>
      </c>
      <c r="CV583">
        <v>41979400</v>
      </c>
      <c r="CW583">
        <v>26463700</v>
      </c>
      <c r="CX583">
        <v>28401800</v>
      </c>
      <c r="CY583">
        <v>25108900</v>
      </c>
      <c r="CZ583">
        <v>23007700</v>
      </c>
      <c r="DA583">
        <v>27657700</v>
      </c>
      <c r="DB583">
        <v>25066100</v>
      </c>
      <c r="DC583">
        <v>18029800</v>
      </c>
      <c r="DD583">
        <v>29175300</v>
      </c>
      <c r="DE583">
        <v>43272000</v>
      </c>
      <c r="DF583">
        <v>25352800</v>
      </c>
      <c r="DG583">
        <v>32281500</v>
      </c>
      <c r="DH583">
        <v>25325600</v>
      </c>
      <c r="DI583">
        <v>27509800</v>
      </c>
      <c r="DJ583">
        <v>39033900</v>
      </c>
      <c r="DK583">
        <v>29006200</v>
      </c>
      <c r="DL583">
        <v>22063600</v>
      </c>
      <c r="DM583">
        <v>28413500</v>
      </c>
      <c r="DN583">
        <v>21549300</v>
      </c>
      <c r="DO583">
        <v>19940900</v>
      </c>
      <c r="DP583">
        <v>25475500</v>
      </c>
      <c r="DQ583">
        <v>29849500</v>
      </c>
      <c r="DR583">
        <v>19210100</v>
      </c>
      <c r="DS583">
        <v>19028100</v>
      </c>
      <c r="DT583">
        <v>20205900</v>
      </c>
      <c r="DU583">
        <v>19675800</v>
      </c>
      <c r="DV583">
        <v>22031300</v>
      </c>
      <c r="DW583">
        <v>27466300</v>
      </c>
      <c r="DX583">
        <v>29157700</v>
      </c>
      <c r="DY583">
        <v>34249500</v>
      </c>
      <c r="DZ583">
        <v>28224500</v>
      </c>
      <c r="EA583">
        <v>25623100</v>
      </c>
      <c r="EB583">
        <v>38895223</v>
      </c>
      <c r="EC583">
        <v>23577524</v>
      </c>
      <c r="ED583">
        <v>21309869</v>
      </c>
      <c r="EE583">
        <v>20971485</v>
      </c>
      <c r="EF583">
        <v>17940777</v>
      </c>
      <c r="EG583">
        <v>16115004</v>
      </c>
      <c r="EH583">
        <v>20001018</v>
      </c>
      <c r="EI583">
        <v>15810187</v>
      </c>
      <c r="EJ583">
        <v>17004576</v>
      </c>
      <c r="EK583">
        <v>19447660</v>
      </c>
      <c r="EL583">
        <v>21448506</v>
      </c>
      <c r="EM583">
        <v>50818730</v>
      </c>
      <c r="EN583">
        <v>31012556</v>
      </c>
      <c r="EO583">
        <v>27701158</v>
      </c>
      <c r="EP583">
        <v>26096778</v>
      </c>
      <c r="EQ583">
        <v>22406051</v>
      </c>
      <c r="ER583">
        <v>17147408</v>
      </c>
      <c r="ES583">
        <v>14957864</v>
      </c>
      <c r="ET583">
        <v>17806645</v>
      </c>
      <c r="EU583">
        <v>15783524</v>
      </c>
      <c r="EV583">
        <v>18873122</v>
      </c>
      <c r="EW583">
        <v>20972057</v>
      </c>
      <c r="EX583">
        <v>19228451</v>
      </c>
      <c r="EY583">
        <v>14927745</v>
      </c>
      <c r="EZ583">
        <v>18679460</v>
      </c>
      <c r="FA583">
        <v>13295261</v>
      </c>
      <c r="FB583">
        <v>14064503</v>
      </c>
      <c r="FC583">
        <v>11833770</v>
      </c>
      <c r="FD583">
        <v>13637161</v>
      </c>
      <c r="FE583">
        <v>11636799</v>
      </c>
      <c r="FF583">
        <v>13295651</v>
      </c>
      <c r="FG583">
        <v>11960795</v>
      </c>
      <c r="FH583">
        <v>10354156</v>
      </c>
      <c r="FI583">
        <v>12699687</v>
      </c>
      <c r="FJ583">
        <v>12070834</v>
      </c>
      <c r="FK583">
        <v>7334997</v>
      </c>
      <c r="FL583">
        <v>8029145</v>
      </c>
      <c r="FM583">
        <v>9127014</v>
      </c>
      <c r="FN583">
        <v>7751537</v>
      </c>
      <c r="FO583">
        <v>11203459</v>
      </c>
      <c r="FP583">
        <v>10841063</v>
      </c>
      <c r="FQ583">
        <v>17399769</v>
      </c>
      <c r="FR583">
        <v>18050795</v>
      </c>
      <c r="FS583">
        <v>16516138</v>
      </c>
      <c r="FT583">
        <v>7856929</v>
      </c>
      <c r="FU583">
        <v>13381148</v>
      </c>
      <c r="FV583">
        <v>9394932</v>
      </c>
      <c r="FW583">
        <v>8574638</v>
      </c>
      <c r="FX583">
        <v>12472366</v>
      </c>
      <c r="FY583">
        <v>12941633</v>
      </c>
      <c r="FZ583">
        <v>9087776</v>
      </c>
      <c r="GA583">
        <v>11462644</v>
      </c>
      <c r="GB583">
        <v>11713412</v>
      </c>
      <c r="GC583">
        <v>8836084</v>
      </c>
      <c r="GD583">
        <v>15043784</v>
      </c>
      <c r="GE583">
        <v>11773696</v>
      </c>
      <c r="GF583">
        <v>10399697</v>
      </c>
      <c r="GG583">
        <v>12967947</v>
      </c>
      <c r="GH583">
        <v>11953313</v>
      </c>
      <c r="GI583">
        <v>11430200</v>
      </c>
      <c r="GJ583">
        <v>15133407</v>
      </c>
      <c r="GK583">
        <v>11178019</v>
      </c>
      <c r="GL583">
        <v>7899828</v>
      </c>
      <c r="GM583">
        <v>9828022</v>
      </c>
      <c r="GN583">
        <v>15937213</v>
      </c>
      <c r="GO583">
        <v>11972211</v>
      </c>
      <c r="GP583">
        <v>9856181</v>
      </c>
      <c r="GQ583">
        <v>9804986</v>
      </c>
      <c r="GR583">
        <v>8250280</v>
      </c>
      <c r="GS583">
        <v>13187151</v>
      </c>
      <c r="GT583">
        <v>9933870</v>
      </c>
      <c r="GU583">
        <v>8639566</v>
      </c>
      <c r="GV583">
        <v>10085252</v>
      </c>
      <c r="GW583">
        <v>10460189</v>
      </c>
      <c r="GX583">
        <v>8834908</v>
      </c>
      <c r="GY583">
        <v>8058414</v>
      </c>
      <c r="GZ583">
        <v>8637314</v>
      </c>
      <c r="HA583">
        <v>7612131</v>
      </c>
      <c r="HB583">
        <v>9105542</v>
      </c>
      <c r="HC583">
        <v>8960765</v>
      </c>
      <c r="HD583">
        <v>6916352</v>
      </c>
      <c r="HE583">
        <v>8046171</v>
      </c>
      <c r="HF583">
        <v>6674302</v>
      </c>
      <c r="HG583">
        <v>7528425</v>
      </c>
      <c r="HH583">
        <v>6903281</v>
      </c>
      <c r="HI583">
        <v>6996627</v>
      </c>
      <c r="HJ583">
        <v>5930509</v>
      </c>
      <c r="HK583">
        <v>7303311</v>
      </c>
      <c r="HL583">
        <v>8382488</v>
      </c>
      <c r="HM583">
        <v>8685667</v>
      </c>
      <c r="HN583">
        <v>10500449</v>
      </c>
      <c r="HO583">
        <v>9499557</v>
      </c>
      <c r="HP583">
        <v>8789047</v>
      </c>
      <c r="HQ583">
        <v>10875544</v>
      </c>
      <c r="HR583">
        <v>8688930</v>
      </c>
      <c r="HS583">
        <v>7588522</v>
      </c>
      <c r="HT583">
        <v>7480198</v>
      </c>
      <c r="HU583">
        <v>12363340</v>
      </c>
      <c r="HV583">
        <v>8020352</v>
      </c>
      <c r="HW583">
        <v>9991348</v>
      </c>
      <c r="HX583">
        <v>8093031</v>
      </c>
      <c r="HY583">
        <v>6463013</v>
      </c>
      <c r="HZ583">
        <v>8260361</v>
      </c>
      <c r="IA583">
        <v>5731385</v>
      </c>
      <c r="IB583">
        <v>7787145</v>
      </c>
      <c r="IC583">
        <v>6735963</v>
      </c>
      <c r="ID583">
        <v>6683954</v>
      </c>
      <c r="IE583">
        <v>7340757</v>
      </c>
      <c r="IF583">
        <v>6350837</v>
      </c>
      <c r="IG583">
        <v>6833529</v>
      </c>
      <c r="IH583">
        <v>5986494</v>
      </c>
      <c r="II583">
        <v>7650415</v>
      </c>
      <c r="IJ583">
        <v>10004625</v>
      </c>
      <c r="IK583">
        <v>7885871</v>
      </c>
      <c r="IL583">
        <v>17245935</v>
      </c>
      <c r="IM583">
        <v>9523810</v>
      </c>
      <c r="IN583">
        <v>7093146</v>
      </c>
      <c r="IO583">
        <v>10737473</v>
      </c>
      <c r="IP583">
        <v>6608760</v>
      </c>
      <c r="IQ583">
        <v>5135723</v>
      </c>
      <c r="IR583">
        <v>8157024</v>
      </c>
      <c r="IS583">
        <v>6881199</v>
      </c>
      <c r="IT583">
        <v>8430421</v>
      </c>
      <c r="IU583">
        <v>9236235</v>
      </c>
      <c r="IV583">
        <v>6635091</v>
      </c>
      <c r="IW583">
        <v>6508327</v>
      </c>
      <c r="IX583">
        <v>11515730</v>
      </c>
      <c r="IY583">
        <v>8276854</v>
      </c>
      <c r="IZ583">
        <v>7264337</v>
      </c>
      <c r="JA583">
        <v>7902421</v>
      </c>
      <c r="JB583">
        <v>5746154</v>
      </c>
      <c r="JC583">
        <v>5702563</v>
      </c>
      <c r="JD583">
        <v>7236469</v>
      </c>
      <c r="JE583">
        <v>7302482</v>
      </c>
      <c r="JF583">
        <v>7132272</v>
      </c>
      <c r="JG583">
        <v>8627675</v>
      </c>
      <c r="JH583">
        <v>7371533</v>
      </c>
      <c r="JI583">
        <v>7973534</v>
      </c>
      <c r="JJ583">
        <v>9332400</v>
      </c>
      <c r="JK583">
        <v>7650840</v>
      </c>
      <c r="JL583">
        <v>9949307</v>
      </c>
      <c r="JM583">
        <v>8275569</v>
      </c>
      <c r="JN583">
        <v>6532072</v>
      </c>
      <c r="JO583">
        <v>7960703</v>
      </c>
      <c r="JP583">
        <v>9075728</v>
      </c>
      <c r="JQ583">
        <v>9077370</v>
      </c>
    </row>
    <row r="584" spans="1:277" x14ac:dyDescent="0.25">
      <c r="A584" s="1" t="s">
        <v>293</v>
      </c>
      <c r="B584" t="s">
        <v>1157</v>
      </c>
      <c r="C584" t="s">
        <v>1182</v>
      </c>
      <c r="D584" s="2">
        <f>_xll.BDH(A584, "volume", B584, C584, "Direction", "H", "Period", "M","cols=120;rows=2")</f>
        <v>36556</v>
      </c>
      <c r="E584" s="2">
        <v>36585</v>
      </c>
      <c r="F584" s="2">
        <v>36616</v>
      </c>
      <c r="G584" s="2">
        <v>36644</v>
      </c>
      <c r="H584" s="2">
        <v>36677</v>
      </c>
      <c r="I584" s="2">
        <v>36707</v>
      </c>
      <c r="J584" s="2">
        <v>36738</v>
      </c>
      <c r="K584" s="2">
        <v>36769</v>
      </c>
      <c r="L584" s="2">
        <v>36798</v>
      </c>
      <c r="M584" s="2">
        <v>36830</v>
      </c>
      <c r="N584" s="2">
        <v>36860</v>
      </c>
      <c r="O584" s="2">
        <v>36889</v>
      </c>
      <c r="P584" s="2">
        <v>36922</v>
      </c>
      <c r="Q584" s="2">
        <v>36950</v>
      </c>
      <c r="R584" s="2">
        <v>36980</v>
      </c>
      <c r="S584" s="2">
        <v>37011</v>
      </c>
      <c r="T584" s="2">
        <v>37042</v>
      </c>
      <c r="U584" s="2">
        <v>37071</v>
      </c>
      <c r="V584" s="2">
        <v>37103</v>
      </c>
      <c r="W584" s="2">
        <v>37134</v>
      </c>
      <c r="X584" s="2">
        <v>37162</v>
      </c>
      <c r="Y584" s="2">
        <v>37195</v>
      </c>
      <c r="Z584" s="2">
        <v>37225</v>
      </c>
      <c r="AA584" s="2">
        <v>37256</v>
      </c>
      <c r="AB584" s="2">
        <v>37287</v>
      </c>
      <c r="AC584" s="2">
        <v>37315</v>
      </c>
      <c r="AD584" s="2">
        <v>37344</v>
      </c>
      <c r="AE584" s="2">
        <v>37376</v>
      </c>
      <c r="AF584" s="2">
        <v>37407</v>
      </c>
      <c r="AG584" s="2">
        <v>37435</v>
      </c>
      <c r="AH584" s="2">
        <v>37468</v>
      </c>
      <c r="AI584" s="2">
        <v>37498</v>
      </c>
      <c r="AJ584" s="2">
        <v>37529</v>
      </c>
      <c r="AK584" s="2">
        <v>37560</v>
      </c>
      <c r="AL584" s="2">
        <v>37589</v>
      </c>
      <c r="AM584" s="2">
        <v>37621</v>
      </c>
      <c r="AN584" s="2">
        <v>37652</v>
      </c>
      <c r="AO584" s="2">
        <v>37680</v>
      </c>
      <c r="AP584" s="2">
        <v>37711</v>
      </c>
      <c r="AQ584" s="2">
        <v>37741</v>
      </c>
      <c r="AR584" s="2">
        <v>37771</v>
      </c>
      <c r="AS584" s="2">
        <v>37802</v>
      </c>
      <c r="AT584" s="2">
        <v>37833</v>
      </c>
      <c r="AU584" s="2">
        <v>37862</v>
      </c>
      <c r="AV584" s="2">
        <v>37894</v>
      </c>
      <c r="AW584" s="2">
        <v>37925</v>
      </c>
      <c r="AX584" s="2">
        <v>37953</v>
      </c>
      <c r="AY584" s="2">
        <v>37986</v>
      </c>
      <c r="AZ584" s="2">
        <v>38016</v>
      </c>
      <c r="BA584" s="2">
        <v>38044</v>
      </c>
      <c r="BB584" s="2">
        <v>38077</v>
      </c>
      <c r="BC584" s="2">
        <v>38107</v>
      </c>
      <c r="BD584" s="2">
        <v>38138</v>
      </c>
      <c r="BE584" s="2">
        <v>38168</v>
      </c>
      <c r="BF584" s="2">
        <v>38198</v>
      </c>
      <c r="BG584" s="2">
        <v>38230</v>
      </c>
      <c r="BH584" s="2">
        <v>38260</v>
      </c>
      <c r="BI584" s="2">
        <v>38289</v>
      </c>
      <c r="BJ584" s="2">
        <v>38321</v>
      </c>
      <c r="BK584" s="2">
        <v>38352</v>
      </c>
      <c r="BL584" s="2">
        <v>38383</v>
      </c>
      <c r="BM584" s="2">
        <v>38411</v>
      </c>
      <c r="BN584" s="2">
        <v>38442</v>
      </c>
      <c r="BO584" s="2">
        <v>38471</v>
      </c>
      <c r="BP584" s="2">
        <v>38503</v>
      </c>
      <c r="BQ584" s="2">
        <v>38533</v>
      </c>
      <c r="BR584" s="2">
        <v>38562</v>
      </c>
      <c r="BS584" s="2">
        <v>38595</v>
      </c>
      <c r="BT584" s="2">
        <v>38625</v>
      </c>
      <c r="BU584" s="2">
        <v>38656</v>
      </c>
      <c r="BV584" s="2">
        <v>38686</v>
      </c>
      <c r="BW584" s="2">
        <v>38716</v>
      </c>
      <c r="BX584" s="2">
        <v>38748</v>
      </c>
      <c r="BY584" s="2">
        <v>38776</v>
      </c>
      <c r="BZ584" s="2">
        <v>38807</v>
      </c>
      <c r="CA584" s="2">
        <v>38835</v>
      </c>
      <c r="CB584" s="2">
        <v>38868</v>
      </c>
      <c r="CC584" s="2">
        <v>38898</v>
      </c>
      <c r="CD584" s="2">
        <v>38929</v>
      </c>
      <c r="CE584" s="2">
        <v>38960</v>
      </c>
      <c r="CF584" s="2">
        <v>38989</v>
      </c>
      <c r="CG584" s="2">
        <v>39021</v>
      </c>
      <c r="CH584" s="2">
        <v>39051</v>
      </c>
      <c r="CI584" s="2">
        <v>39080</v>
      </c>
      <c r="CJ584" s="2">
        <v>39113</v>
      </c>
      <c r="CK584" s="2">
        <v>39141</v>
      </c>
      <c r="CL584" s="2">
        <v>39171</v>
      </c>
      <c r="CM584" s="2">
        <v>39202</v>
      </c>
      <c r="CN584" s="2">
        <v>39233</v>
      </c>
      <c r="CO584" s="2">
        <v>39262</v>
      </c>
      <c r="CP584" s="2">
        <v>39294</v>
      </c>
      <c r="CQ584" s="2">
        <v>39325</v>
      </c>
      <c r="CR584" s="2">
        <v>39353</v>
      </c>
      <c r="CS584" s="2">
        <v>39386</v>
      </c>
      <c r="CT584" s="2">
        <v>39416</v>
      </c>
      <c r="CU584" s="2">
        <v>39447</v>
      </c>
      <c r="CV584" s="2">
        <v>39478</v>
      </c>
      <c r="CW584" s="2">
        <v>39507</v>
      </c>
      <c r="CX584" s="2">
        <v>39538</v>
      </c>
      <c r="CY584" s="2">
        <v>39568</v>
      </c>
      <c r="CZ584" s="2">
        <v>39598</v>
      </c>
      <c r="DA584" s="2">
        <v>39629</v>
      </c>
      <c r="DB584" s="2">
        <v>39660</v>
      </c>
      <c r="DC584" s="2">
        <v>39689</v>
      </c>
      <c r="DD584" s="2">
        <v>39721</v>
      </c>
      <c r="DE584" s="2">
        <v>39752</v>
      </c>
      <c r="DF584" s="2">
        <v>39780</v>
      </c>
      <c r="DG584" s="2">
        <v>39813</v>
      </c>
      <c r="DH584" s="2">
        <v>39843</v>
      </c>
      <c r="DI584" s="2">
        <v>39871</v>
      </c>
      <c r="DJ584" s="2">
        <v>39903</v>
      </c>
      <c r="DK584" s="2">
        <v>39933</v>
      </c>
      <c r="DL584" s="2">
        <v>39962</v>
      </c>
      <c r="DM584" s="2">
        <v>39994</v>
      </c>
      <c r="DN584" s="2">
        <v>40025</v>
      </c>
      <c r="DO584" s="2">
        <v>40056</v>
      </c>
      <c r="DP584" s="2">
        <v>40086</v>
      </c>
      <c r="DQ584" s="2">
        <v>40116</v>
      </c>
      <c r="DR584" s="2">
        <v>40147</v>
      </c>
      <c r="DS584" s="2">
        <v>40178</v>
      </c>
    </row>
    <row r="585" spans="1:277" x14ac:dyDescent="0.25">
      <c r="A585" s="4"/>
      <c r="D585" s="3">
        <v>47233990</v>
      </c>
      <c r="E585">
        <v>31953106</v>
      </c>
      <c r="F585">
        <v>54554590</v>
      </c>
      <c r="G585">
        <v>24962769</v>
      </c>
      <c r="H585">
        <v>28161971</v>
      </c>
      <c r="I585">
        <v>32546257</v>
      </c>
      <c r="J585">
        <v>34539222</v>
      </c>
      <c r="K585">
        <v>19488518</v>
      </c>
      <c r="L585">
        <v>23192271</v>
      </c>
      <c r="M585">
        <v>44875426</v>
      </c>
      <c r="N585">
        <v>28367368</v>
      </c>
      <c r="O585">
        <v>30855405</v>
      </c>
      <c r="P585">
        <v>35974683</v>
      </c>
      <c r="Q585">
        <v>34757010</v>
      </c>
      <c r="R585">
        <v>62555747</v>
      </c>
      <c r="S585">
        <v>44978900</v>
      </c>
      <c r="T585">
        <v>33012464</v>
      </c>
      <c r="U585">
        <v>42827835</v>
      </c>
      <c r="V585">
        <v>42559814</v>
      </c>
      <c r="W585">
        <v>27477857</v>
      </c>
      <c r="X585">
        <v>48289384</v>
      </c>
      <c r="Y585">
        <v>40290256</v>
      </c>
      <c r="Z585">
        <v>43336682</v>
      </c>
      <c r="AA585">
        <v>33415975</v>
      </c>
      <c r="AB585">
        <v>203566272</v>
      </c>
      <c r="AC585">
        <v>150984688</v>
      </c>
      <c r="AD585">
        <v>55106723</v>
      </c>
      <c r="AE585">
        <v>123816180</v>
      </c>
      <c r="AF585">
        <v>89489326</v>
      </c>
      <c r="AG585">
        <v>214107347</v>
      </c>
      <c r="AH585">
        <v>136049037</v>
      </c>
      <c r="AI585">
        <v>66569994</v>
      </c>
      <c r="AJ585">
        <v>63708241</v>
      </c>
      <c r="AK585">
        <v>62229400</v>
      </c>
      <c r="AL585">
        <v>48478546</v>
      </c>
      <c r="AM585">
        <v>43422847</v>
      </c>
      <c r="AN585">
        <v>95043080</v>
      </c>
      <c r="AO585">
        <v>37152986</v>
      </c>
      <c r="AP585">
        <v>65598305</v>
      </c>
      <c r="AQ585">
        <v>47811502</v>
      </c>
      <c r="AR585">
        <v>47891459</v>
      </c>
      <c r="AS585">
        <v>44221012</v>
      </c>
      <c r="AT585">
        <v>39029537</v>
      </c>
      <c r="AU585">
        <v>28067259</v>
      </c>
      <c r="AV585">
        <v>31835976</v>
      </c>
      <c r="AW585">
        <v>36441320</v>
      </c>
      <c r="AX585">
        <v>27561037</v>
      </c>
      <c r="AY585">
        <v>40024074</v>
      </c>
      <c r="AZ585">
        <v>34286935</v>
      </c>
      <c r="BA585">
        <v>28031232</v>
      </c>
      <c r="BB585">
        <v>35536242</v>
      </c>
      <c r="BC585">
        <v>24541805</v>
      </c>
      <c r="BD585">
        <v>33999146</v>
      </c>
      <c r="BE585">
        <v>30206268</v>
      </c>
      <c r="BF585">
        <v>28795184</v>
      </c>
      <c r="BG585">
        <v>28874640</v>
      </c>
      <c r="BH585">
        <v>33379948</v>
      </c>
      <c r="BI585">
        <v>26807065</v>
      </c>
      <c r="BJ585">
        <v>25419354</v>
      </c>
      <c r="BK585">
        <v>26081384</v>
      </c>
      <c r="BL585">
        <v>28212897</v>
      </c>
      <c r="BM585">
        <v>39557222</v>
      </c>
      <c r="BN585">
        <v>34376514</v>
      </c>
      <c r="BO585">
        <v>37688812</v>
      </c>
      <c r="BP585">
        <v>50361710</v>
      </c>
      <c r="BQ585">
        <v>35027251</v>
      </c>
      <c r="BR585">
        <v>24777117</v>
      </c>
      <c r="BS585">
        <v>56358800</v>
      </c>
      <c r="BT585">
        <v>38066706</v>
      </c>
      <c r="BU585">
        <v>33139646</v>
      </c>
      <c r="BV585">
        <v>37996155</v>
      </c>
      <c r="BW585">
        <v>29312794</v>
      </c>
      <c r="BX585">
        <v>58233942</v>
      </c>
      <c r="BY585">
        <v>40743261</v>
      </c>
      <c r="BZ585">
        <v>34764006</v>
      </c>
      <c r="CA585">
        <v>22670650</v>
      </c>
      <c r="CB585">
        <v>25936200</v>
      </c>
      <c r="CC585">
        <v>23906420</v>
      </c>
      <c r="CD585">
        <v>19066885</v>
      </c>
      <c r="CE585">
        <v>22013395</v>
      </c>
      <c r="CF585">
        <v>17569063</v>
      </c>
      <c r="CG585">
        <v>19829525</v>
      </c>
      <c r="CH585">
        <v>19119745</v>
      </c>
      <c r="CI585">
        <v>17746049</v>
      </c>
      <c r="CJ585">
        <v>22629632</v>
      </c>
      <c r="CK585">
        <v>21156569</v>
      </c>
      <c r="CL585">
        <v>19196216</v>
      </c>
      <c r="CM585">
        <v>17752041</v>
      </c>
      <c r="CN585">
        <v>25939065</v>
      </c>
      <c r="CO585">
        <v>50486027</v>
      </c>
      <c r="CP585">
        <v>55638396</v>
      </c>
      <c r="CQ585">
        <v>52082453</v>
      </c>
      <c r="CR585">
        <v>26112088</v>
      </c>
      <c r="CS585">
        <v>25778793</v>
      </c>
      <c r="CT585">
        <v>31572969</v>
      </c>
      <c r="CU585">
        <v>27773597</v>
      </c>
      <c r="CV585">
        <v>50477862</v>
      </c>
      <c r="CW585">
        <v>31098525</v>
      </c>
      <c r="CX585">
        <v>33163521</v>
      </c>
      <c r="CY585">
        <v>21889460</v>
      </c>
      <c r="CZ585">
        <v>20138754</v>
      </c>
      <c r="DA585">
        <v>28046918</v>
      </c>
      <c r="DB585">
        <v>29923588</v>
      </c>
      <c r="DC585">
        <v>19468248</v>
      </c>
      <c r="DD585">
        <v>23342206</v>
      </c>
      <c r="DE585">
        <v>32090483</v>
      </c>
      <c r="DF585">
        <v>30798273</v>
      </c>
      <c r="DG585">
        <v>28906418</v>
      </c>
      <c r="DH585">
        <v>27397709</v>
      </c>
      <c r="DI585">
        <v>33299513</v>
      </c>
      <c r="DJ585">
        <v>116932779</v>
      </c>
      <c r="DK585">
        <v>38716178</v>
      </c>
      <c r="DL585">
        <v>28045103</v>
      </c>
      <c r="DM585">
        <v>18073853</v>
      </c>
      <c r="DN585">
        <v>21815161</v>
      </c>
      <c r="DO585">
        <v>17047132</v>
      </c>
      <c r="DP585">
        <v>19149947</v>
      </c>
      <c r="DQ585">
        <v>19804790</v>
      </c>
      <c r="DR585">
        <v>17084664</v>
      </c>
      <c r="DS585">
        <v>15571562</v>
      </c>
    </row>
    <row r="586" spans="1:277" x14ac:dyDescent="0.25">
      <c r="A586" s="1" t="s">
        <v>294</v>
      </c>
      <c r="B586" t="s">
        <v>1157</v>
      </c>
      <c r="C586" t="s">
        <v>1199</v>
      </c>
      <c r="D586" s="2">
        <f>_xll.BDH(A586, "volume", B586, C586, "Direction", "H", "Period", "M","cols=274;rows=2")</f>
        <v>36556</v>
      </c>
      <c r="E586" s="2">
        <v>36585</v>
      </c>
      <c r="F586" s="2">
        <v>36616</v>
      </c>
      <c r="G586" s="2">
        <v>36644</v>
      </c>
      <c r="H586" s="2">
        <v>36677</v>
      </c>
      <c r="I586" s="2">
        <v>36707</v>
      </c>
      <c r="J586" s="2">
        <v>36738</v>
      </c>
      <c r="K586" s="2">
        <v>36769</v>
      </c>
      <c r="L586" s="2">
        <v>36798</v>
      </c>
      <c r="M586" s="2">
        <v>36830</v>
      </c>
      <c r="N586" s="2">
        <v>36860</v>
      </c>
      <c r="O586" s="2">
        <v>36889</v>
      </c>
      <c r="P586" s="2">
        <v>36922</v>
      </c>
      <c r="Q586" s="2">
        <v>36950</v>
      </c>
      <c r="R586" s="2">
        <v>36980</v>
      </c>
      <c r="S586" s="2">
        <v>37011</v>
      </c>
      <c r="T586" s="2">
        <v>37042</v>
      </c>
      <c r="U586" s="2">
        <v>37071</v>
      </c>
      <c r="V586" s="2">
        <v>37103</v>
      </c>
      <c r="W586" s="2">
        <v>37134</v>
      </c>
      <c r="X586" s="2">
        <v>37162</v>
      </c>
      <c r="Y586" s="2">
        <v>37195</v>
      </c>
      <c r="Z586" s="2">
        <v>37225</v>
      </c>
      <c r="AA586" s="2">
        <v>37256</v>
      </c>
      <c r="AB586" s="2">
        <v>37287</v>
      </c>
      <c r="AC586" s="2">
        <v>37315</v>
      </c>
      <c r="AD586" s="2">
        <v>37344</v>
      </c>
      <c r="AE586" s="2">
        <v>37376</v>
      </c>
      <c r="AF586" s="2">
        <v>37407</v>
      </c>
      <c r="AG586" s="2">
        <v>37435</v>
      </c>
      <c r="AH586" s="2">
        <v>37468</v>
      </c>
      <c r="AI586" s="2">
        <v>37498</v>
      </c>
      <c r="AJ586" s="2">
        <v>37529</v>
      </c>
      <c r="AK586" s="2">
        <v>37560</v>
      </c>
      <c r="AL586" s="2">
        <v>37589</v>
      </c>
      <c r="AM586" s="2">
        <v>37621</v>
      </c>
      <c r="AN586" s="2">
        <v>37652</v>
      </c>
      <c r="AO586" s="2">
        <v>37680</v>
      </c>
      <c r="AP586" s="2">
        <v>37711</v>
      </c>
      <c r="AQ586" s="2">
        <v>37741</v>
      </c>
      <c r="AR586" s="2">
        <v>37771</v>
      </c>
      <c r="AS586" s="2">
        <v>37802</v>
      </c>
      <c r="AT586" s="2">
        <v>37833</v>
      </c>
      <c r="AU586" s="2">
        <v>37862</v>
      </c>
      <c r="AV586" s="2">
        <v>37894</v>
      </c>
      <c r="AW586" s="2">
        <v>37925</v>
      </c>
      <c r="AX586" s="2">
        <v>37953</v>
      </c>
      <c r="AY586" s="2">
        <v>37986</v>
      </c>
      <c r="AZ586" s="2">
        <v>38016</v>
      </c>
      <c r="BA586" s="2">
        <v>38044</v>
      </c>
      <c r="BB586" s="2">
        <v>38077</v>
      </c>
      <c r="BC586" s="2">
        <v>38107</v>
      </c>
      <c r="BD586" s="2">
        <v>38138</v>
      </c>
      <c r="BE586" s="2">
        <v>38168</v>
      </c>
      <c r="BF586" s="2">
        <v>38198</v>
      </c>
      <c r="BG586" s="2">
        <v>38230</v>
      </c>
      <c r="BH586" s="2">
        <v>38260</v>
      </c>
      <c r="BI586" s="2">
        <v>38289</v>
      </c>
      <c r="BJ586" s="2">
        <v>38321</v>
      </c>
      <c r="BK586" s="2">
        <v>38352</v>
      </c>
      <c r="BL586" s="2">
        <v>38383</v>
      </c>
      <c r="BM586" s="2">
        <v>38411</v>
      </c>
      <c r="BN586" s="2">
        <v>38442</v>
      </c>
      <c r="BO586" s="2">
        <v>38471</v>
      </c>
      <c r="BP586" s="2">
        <v>38503</v>
      </c>
      <c r="BQ586" s="2">
        <v>38533</v>
      </c>
      <c r="BR586" s="2">
        <v>38562</v>
      </c>
      <c r="BS586" s="2">
        <v>38595</v>
      </c>
      <c r="BT586" s="2">
        <v>38625</v>
      </c>
      <c r="BU586" s="2">
        <v>38656</v>
      </c>
      <c r="BV586" s="2">
        <v>38686</v>
      </c>
      <c r="BW586" s="2">
        <v>38716</v>
      </c>
      <c r="BX586" s="2">
        <v>38748</v>
      </c>
      <c r="BY586" s="2">
        <v>38776</v>
      </c>
      <c r="BZ586" s="2">
        <v>38807</v>
      </c>
      <c r="CA586" s="2">
        <v>38835</v>
      </c>
      <c r="CB586" s="2">
        <v>38868</v>
      </c>
      <c r="CC586" s="2">
        <v>38898</v>
      </c>
      <c r="CD586" s="2">
        <v>38929</v>
      </c>
      <c r="CE586" s="2">
        <v>38960</v>
      </c>
      <c r="CF586" s="2">
        <v>38989</v>
      </c>
      <c r="CG586" s="2">
        <v>39021</v>
      </c>
      <c r="CH586" s="2">
        <v>39051</v>
      </c>
      <c r="CI586" s="2">
        <v>39080</v>
      </c>
      <c r="CJ586" s="2">
        <v>39113</v>
      </c>
      <c r="CK586" s="2">
        <v>39141</v>
      </c>
      <c r="CL586" s="2">
        <v>39171</v>
      </c>
      <c r="CM586" s="2">
        <v>39202</v>
      </c>
      <c r="CN586" s="2">
        <v>39233</v>
      </c>
      <c r="CO586" s="2">
        <v>39262</v>
      </c>
      <c r="CP586" s="2">
        <v>39294</v>
      </c>
      <c r="CQ586" s="2">
        <v>39325</v>
      </c>
      <c r="CR586" s="2">
        <v>39353</v>
      </c>
      <c r="CS586" s="2">
        <v>39386</v>
      </c>
      <c r="CT586" s="2">
        <v>39416</v>
      </c>
      <c r="CU586" s="2">
        <v>39447</v>
      </c>
      <c r="CV586" s="2">
        <v>39478</v>
      </c>
      <c r="CW586" s="2">
        <v>39507</v>
      </c>
      <c r="CX586" s="2">
        <v>39538</v>
      </c>
      <c r="CY586" s="2">
        <v>39568</v>
      </c>
      <c r="CZ586" s="2">
        <v>39598</v>
      </c>
      <c r="DA586" s="2">
        <v>39629</v>
      </c>
      <c r="DB586" s="2">
        <v>39660</v>
      </c>
      <c r="DC586" s="2">
        <v>39689</v>
      </c>
      <c r="DD586" s="2">
        <v>39721</v>
      </c>
      <c r="DE586" s="2">
        <v>39752</v>
      </c>
      <c r="DF586" s="2">
        <v>39780</v>
      </c>
      <c r="DG586" s="2">
        <v>39813</v>
      </c>
      <c r="DH586" s="2">
        <v>39843</v>
      </c>
      <c r="DI586" s="2">
        <v>39871</v>
      </c>
      <c r="DJ586" s="2">
        <v>39903</v>
      </c>
      <c r="DK586" s="2">
        <v>39933</v>
      </c>
      <c r="DL586" s="2">
        <v>39962</v>
      </c>
      <c r="DM586" s="2">
        <v>39994</v>
      </c>
      <c r="DN586" s="2">
        <v>40025</v>
      </c>
      <c r="DO586" s="2">
        <v>40056</v>
      </c>
      <c r="DP586" s="2">
        <v>40086</v>
      </c>
      <c r="DQ586" s="2">
        <v>40116</v>
      </c>
      <c r="DR586" s="2">
        <v>40147</v>
      </c>
      <c r="DS586" s="2">
        <v>40178</v>
      </c>
      <c r="DT586" s="2">
        <v>40207</v>
      </c>
      <c r="DU586" s="2">
        <v>40235</v>
      </c>
      <c r="DV586" s="2">
        <v>40268</v>
      </c>
      <c r="DW586" s="2">
        <v>40298</v>
      </c>
      <c r="DX586" s="2">
        <v>40329</v>
      </c>
      <c r="DY586" s="2">
        <v>40359</v>
      </c>
      <c r="DZ586" s="2">
        <v>40389</v>
      </c>
      <c r="EA586" s="2">
        <v>40421</v>
      </c>
      <c r="EB586" s="2">
        <v>40451</v>
      </c>
      <c r="EC586" s="2">
        <v>40480</v>
      </c>
      <c r="ED586" s="2">
        <v>40512</v>
      </c>
      <c r="EE586" s="2">
        <v>40543</v>
      </c>
      <c r="EF586" s="2">
        <v>40574</v>
      </c>
      <c r="EG586" s="2">
        <v>40602</v>
      </c>
      <c r="EH586" s="2">
        <v>40633</v>
      </c>
      <c r="EI586" s="2">
        <v>40662</v>
      </c>
      <c r="EJ586" s="2">
        <v>40694</v>
      </c>
      <c r="EK586" s="2">
        <v>40724</v>
      </c>
      <c r="EL586" s="2">
        <v>40753</v>
      </c>
      <c r="EM586" s="2">
        <v>40786</v>
      </c>
      <c r="EN586" s="2">
        <v>40816</v>
      </c>
      <c r="EO586" s="2">
        <v>40847</v>
      </c>
      <c r="EP586" s="2">
        <v>40877</v>
      </c>
      <c r="EQ586" s="2">
        <v>40907</v>
      </c>
      <c r="ER586" s="2">
        <v>40939</v>
      </c>
      <c r="ES586" s="2">
        <v>40968</v>
      </c>
      <c r="ET586" s="2">
        <v>40998</v>
      </c>
      <c r="EU586" s="2">
        <v>41029</v>
      </c>
      <c r="EV586" s="2">
        <v>41060</v>
      </c>
      <c r="EW586" s="2">
        <v>41089</v>
      </c>
      <c r="EX586" s="2">
        <v>41121</v>
      </c>
      <c r="EY586" s="2">
        <v>41152</v>
      </c>
      <c r="EZ586" s="2">
        <v>41180</v>
      </c>
      <c r="FA586" s="2">
        <v>41213</v>
      </c>
      <c r="FB586" s="2">
        <v>41243</v>
      </c>
      <c r="FC586" s="2">
        <v>41274</v>
      </c>
      <c r="FD586" s="2">
        <v>41305</v>
      </c>
      <c r="FE586" s="2">
        <v>41333</v>
      </c>
      <c r="FF586" s="2">
        <v>41362</v>
      </c>
      <c r="FG586" s="2">
        <v>41394</v>
      </c>
      <c r="FH586" s="2">
        <v>41425</v>
      </c>
      <c r="FI586" s="2">
        <v>41453</v>
      </c>
      <c r="FJ586" s="2">
        <v>41486</v>
      </c>
      <c r="FK586" s="2">
        <v>41516</v>
      </c>
      <c r="FL586" s="2">
        <v>41547</v>
      </c>
      <c r="FM586" s="2">
        <v>41578</v>
      </c>
      <c r="FN586" s="2">
        <v>41607</v>
      </c>
      <c r="FO586" s="2">
        <v>41639</v>
      </c>
      <c r="FP586" s="2">
        <v>41670</v>
      </c>
      <c r="FQ586" s="2">
        <v>41698</v>
      </c>
      <c r="FR586" s="2">
        <v>41729</v>
      </c>
      <c r="FS586" s="2">
        <v>41759</v>
      </c>
      <c r="FT586" s="2">
        <v>41789</v>
      </c>
      <c r="FU586" s="2">
        <v>41820</v>
      </c>
      <c r="FV586" s="2">
        <v>41851</v>
      </c>
      <c r="FW586" s="2">
        <v>41880</v>
      </c>
      <c r="FX586" s="2">
        <v>41912</v>
      </c>
      <c r="FY586" s="2">
        <v>41943</v>
      </c>
      <c r="FZ586" s="2">
        <v>41971</v>
      </c>
      <c r="GA586" s="2">
        <v>42004</v>
      </c>
      <c r="GB586" s="2">
        <v>42034</v>
      </c>
      <c r="GC586" s="2">
        <v>42062</v>
      </c>
      <c r="GD586" s="2">
        <v>42094</v>
      </c>
      <c r="GE586" s="2">
        <v>42124</v>
      </c>
      <c r="GF586" s="2">
        <v>42153</v>
      </c>
      <c r="GG586" s="2">
        <v>42185</v>
      </c>
      <c r="GH586" s="2">
        <v>42216</v>
      </c>
      <c r="GI586" s="2">
        <v>42247</v>
      </c>
      <c r="GJ586" s="2">
        <v>42277</v>
      </c>
      <c r="GK586" s="2">
        <v>42307</v>
      </c>
      <c r="GL586" s="2">
        <v>42338</v>
      </c>
      <c r="GM586" s="2">
        <v>42369</v>
      </c>
      <c r="GN586" s="2">
        <v>42398</v>
      </c>
      <c r="GO586" s="2">
        <v>42429</v>
      </c>
      <c r="GP586" s="2">
        <v>42460</v>
      </c>
      <c r="GQ586" s="2">
        <v>42489</v>
      </c>
      <c r="GR586" s="2">
        <v>42521</v>
      </c>
      <c r="GS586" s="2">
        <v>42551</v>
      </c>
      <c r="GT586" s="2">
        <v>42580</v>
      </c>
      <c r="GU586" s="2">
        <v>42613</v>
      </c>
      <c r="GV586" s="2">
        <v>42643</v>
      </c>
      <c r="GW586" s="2">
        <v>42674</v>
      </c>
      <c r="GX586" s="2">
        <v>42704</v>
      </c>
      <c r="GY586" s="2">
        <v>42734</v>
      </c>
      <c r="GZ586" s="2">
        <v>42766</v>
      </c>
      <c r="HA586" s="2">
        <v>42794</v>
      </c>
      <c r="HB586" s="2">
        <v>42825</v>
      </c>
      <c r="HC586" s="2">
        <v>42853</v>
      </c>
      <c r="HD586" s="2">
        <v>42886</v>
      </c>
      <c r="HE586" s="2">
        <v>42916</v>
      </c>
      <c r="HF586" s="2">
        <v>42947</v>
      </c>
      <c r="HG586" s="2">
        <v>42978</v>
      </c>
      <c r="HH586" s="2">
        <v>43007</v>
      </c>
      <c r="HI586" s="2">
        <v>43039</v>
      </c>
      <c r="HJ586" s="2">
        <v>43069</v>
      </c>
      <c r="HK586" s="2">
        <v>43098</v>
      </c>
      <c r="HL586" s="2">
        <v>43131</v>
      </c>
      <c r="HM586" s="2">
        <v>43159</v>
      </c>
      <c r="HN586" s="2">
        <v>43189</v>
      </c>
      <c r="HO586" s="2">
        <v>43220</v>
      </c>
      <c r="HP586" s="2">
        <v>43251</v>
      </c>
      <c r="HQ586" s="2">
        <v>43280</v>
      </c>
      <c r="HR586" s="2">
        <v>43312</v>
      </c>
      <c r="HS586" s="2">
        <v>43343</v>
      </c>
      <c r="HT586" s="2">
        <v>43371</v>
      </c>
      <c r="HU586" s="2">
        <v>43404</v>
      </c>
      <c r="HV586" s="2">
        <v>43434</v>
      </c>
      <c r="HW586" s="2">
        <v>43465</v>
      </c>
      <c r="HX586" s="2">
        <v>43496</v>
      </c>
      <c r="HY586" s="2">
        <v>43524</v>
      </c>
      <c r="HZ586" s="2">
        <v>43553</v>
      </c>
      <c r="IA586" s="2">
        <v>43585</v>
      </c>
      <c r="IB586" s="2">
        <v>43616</v>
      </c>
      <c r="IC586" s="2">
        <v>43644</v>
      </c>
      <c r="ID586" s="2">
        <v>43677</v>
      </c>
      <c r="IE586" s="2">
        <v>43707</v>
      </c>
      <c r="IF586" s="2">
        <v>43738</v>
      </c>
      <c r="IG586" s="2">
        <v>43769</v>
      </c>
      <c r="IH586" s="2">
        <v>43798</v>
      </c>
      <c r="II586" s="2">
        <v>43830</v>
      </c>
      <c r="IJ586" s="2">
        <v>43861</v>
      </c>
      <c r="IK586" s="2">
        <v>43889</v>
      </c>
      <c r="IL586" s="2">
        <v>43921</v>
      </c>
      <c r="IM586" s="2">
        <v>43951</v>
      </c>
      <c r="IN586" s="2">
        <v>43980</v>
      </c>
      <c r="IO586" s="2">
        <v>44012</v>
      </c>
      <c r="IP586" s="2">
        <v>44043</v>
      </c>
      <c r="IQ586" s="2">
        <v>44074</v>
      </c>
      <c r="IR586" s="2">
        <v>44104</v>
      </c>
      <c r="IS586" s="2">
        <v>44134</v>
      </c>
      <c r="IT586" s="2">
        <v>44165</v>
      </c>
      <c r="IU586" s="2">
        <v>44196</v>
      </c>
      <c r="IV586" s="2">
        <v>44225</v>
      </c>
      <c r="IW586" s="2">
        <v>44253</v>
      </c>
      <c r="IX586" s="2">
        <v>44286</v>
      </c>
      <c r="IY586" s="2">
        <v>44316</v>
      </c>
      <c r="IZ586" s="2">
        <v>44347</v>
      </c>
      <c r="JA586" s="2">
        <v>44377</v>
      </c>
      <c r="JB586" s="2">
        <v>44407</v>
      </c>
      <c r="JC586" s="2">
        <v>44439</v>
      </c>
      <c r="JD586" s="2">
        <v>44469</v>
      </c>
      <c r="JE586" s="2">
        <v>44498</v>
      </c>
      <c r="JF586" s="2">
        <v>44530</v>
      </c>
      <c r="JG586" s="2">
        <v>44561</v>
      </c>
      <c r="JH586" s="2">
        <v>44592</v>
      </c>
      <c r="JI586" s="2">
        <v>44620</v>
      </c>
      <c r="JJ586" s="2">
        <v>44651</v>
      </c>
      <c r="JK586" s="2">
        <v>44680</v>
      </c>
      <c r="JL586" s="2">
        <v>44712</v>
      </c>
      <c r="JM586" s="2">
        <v>44742</v>
      </c>
      <c r="JN586" s="2">
        <v>44771</v>
      </c>
      <c r="JO586" s="2">
        <v>44804</v>
      </c>
      <c r="JP586" s="2">
        <v>44834</v>
      </c>
      <c r="JQ586" s="2">
        <v>44865</v>
      </c>
    </row>
    <row r="587" spans="1:277" x14ac:dyDescent="0.25">
      <c r="A587" s="4"/>
      <c r="D587" s="3">
        <v>130468000</v>
      </c>
      <c r="E587">
        <v>157264800</v>
      </c>
      <c r="F587">
        <v>232447000</v>
      </c>
      <c r="G587">
        <v>145595400</v>
      </c>
      <c r="H587">
        <v>104930400</v>
      </c>
      <c r="I587">
        <v>132002200</v>
      </c>
      <c r="J587">
        <v>120394800</v>
      </c>
      <c r="K587">
        <v>89789400</v>
      </c>
      <c r="L587">
        <v>86131000</v>
      </c>
      <c r="M587">
        <v>126961000</v>
      </c>
      <c r="N587">
        <v>123235000</v>
      </c>
      <c r="O587">
        <v>124662400</v>
      </c>
      <c r="P587">
        <v>146757200</v>
      </c>
      <c r="Q587">
        <v>104792400</v>
      </c>
      <c r="R587">
        <v>249557400</v>
      </c>
      <c r="S587">
        <v>182916000</v>
      </c>
      <c r="T587">
        <v>155173800</v>
      </c>
      <c r="U587">
        <v>152800100</v>
      </c>
      <c r="V587">
        <v>144615400</v>
      </c>
      <c r="W587">
        <v>142602600</v>
      </c>
      <c r="X587">
        <v>154270700</v>
      </c>
      <c r="Y587">
        <v>160379000</v>
      </c>
      <c r="Z587">
        <v>126396900</v>
      </c>
      <c r="AA587">
        <v>148428200</v>
      </c>
      <c r="AB587">
        <v>114755200</v>
      </c>
      <c r="AC587">
        <v>114425900</v>
      </c>
      <c r="AD587">
        <v>131039400</v>
      </c>
      <c r="AE587">
        <v>138049000</v>
      </c>
      <c r="AF587">
        <v>139911500</v>
      </c>
      <c r="AG587">
        <v>159388100</v>
      </c>
      <c r="AH587">
        <v>278898800</v>
      </c>
      <c r="AI587">
        <v>127787500</v>
      </c>
      <c r="AJ587">
        <v>121417100</v>
      </c>
      <c r="AK587">
        <v>181321400</v>
      </c>
      <c r="AL587">
        <v>109217700</v>
      </c>
      <c r="AM587">
        <v>113811000</v>
      </c>
      <c r="AN587">
        <v>127696900</v>
      </c>
      <c r="AO587">
        <v>113235800</v>
      </c>
      <c r="AP587">
        <v>130497100</v>
      </c>
      <c r="AQ587">
        <v>127547000</v>
      </c>
      <c r="AR587">
        <v>125346800</v>
      </c>
      <c r="AS587">
        <v>170068600</v>
      </c>
      <c r="AT587">
        <v>141743900</v>
      </c>
      <c r="AU587">
        <v>116512000</v>
      </c>
      <c r="AV587">
        <v>152054700</v>
      </c>
      <c r="AW587">
        <v>151765900</v>
      </c>
      <c r="AX587">
        <v>126225900</v>
      </c>
      <c r="AY587">
        <v>140881000</v>
      </c>
      <c r="AZ587">
        <v>133881100</v>
      </c>
      <c r="BA587">
        <v>102643100</v>
      </c>
      <c r="BB587">
        <v>132224100</v>
      </c>
      <c r="BC587">
        <v>134496300</v>
      </c>
      <c r="BD587">
        <v>113318200</v>
      </c>
      <c r="BE587">
        <v>101987700</v>
      </c>
      <c r="BF587">
        <v>114795000</v>
      </c>
      <c r="BG587">
        <v>88189300</v>
      </c>
      <c r="BH587">
        <v>89910400</v>
      </c>
      <c r="BI587">
        <v>113363200</v>
      </c>
      <c r="BJ587">
        <v>97816400</v>
      </c>
      <c r="BK587">
        <v>138726100</v>
      </c>
      <c r="BL587">
        <v>107323300</v>
      </c>
      <c r="BM587">
        <v>85206400</v>
      </c>
      <c r="BN587">
        <v>127393800</v>
      </c>
      <c r="BO587">
        <v>129546500</v>
      </c>
      <c r="BP587">
        <v>97164800</v>
      </c>
      <c r="BQ587">
        <v>129552100</v>
      </c>
      <c r="BR587">
        <v>119619600</v>
      </c>
      <c r="BS587">
        <v>105478800</v>
      </c>
      <c r="BT587">
        <v>106197100</v>
      </c>
      <c r="BU587">
        <v>176337900</v>
      </c>
      <c r="BV587">
        <v>177499600</v>
      </c>
      <c r="BW587">
        <v>132325900</v>
      </c>
      <c r="BX587">
        <v>154815700</v>
      </c>
      <c r="BY587">
        <v>129664200</v>
      </c>
      <c r="BZ587">
        <v>129513900</v>
      </c>
      <c r="CA587">
        <v>124900100</v>
      </c>
      <c r="CB587">
        <v>141754500</v>
      </c>
      <c r="CC587">
        <v>140456300</v>
      </c>
      <c r="CD587">
        <v>93933100</v>
      </c>
      <c r="CE587">
        <v>96926400</v>
      </c>
      <c r="CF587">
        <v>76535000</v>
      </c>
      <c r="CG587">
        <v>116848500</v>
      </c>
      <c r="CH587">
        <v>118258600</v>
      </c>
      <c r="CI587">
        <v>89999500</v>
      </c>
      <c r="CJ587">
        <v>101591200</v>
      </c>
      <c r="CK587">
        <v>101973300</v>
      </c>
      <c r="CL587">
        <v>153153000</v>
      </c>
      <c r="CM587">
        <v>132419000</v>
      </c>
      <c r="CN587">
        <v>134216500</v>
      </c>
      <c r="CO587">
        <v>133353600</v>
      </c>
      <c r="CP587">
        <v>135098800</v>
      </c>
      <c r="CQ587">
        <v>153384800</v>
      </c>
      <c r="CR587">
        <v>114362100</v>
      </c>
      <c r="CS587">
        <v>109371400</v>
      </c>
      <c r="CT587">
        <v>132420400</v>
      </c>
      <c r="CU587">
        <v>94813200</v>
      </c>
      <c r="CV587">
        <v>147915500</v>
      </c>
      <c r="CW587">
        <v>100459900</v>
      </c>
      <c r="CX587">
        <v>129148300</v>
      </c>
      <c r="CY587">
        <v>90921100</v>
      </c>
      <c r="CZ587">
        <v>84007200</v>
      </c>
      <c r="DA587">
        <v>99263300</v>
      </c>
      <c r="DB587">
        <v>98754900</v>
      </c>
      <c r="DC587">
        <v>70776200</v>
      </c>
      <c r="DD587">
        <v>113303700</v>
      </c>
      <c r="DE587">
        <v>176030800</v>
      </c>
      <c r="DF587">
        <v>117522600</v>
      </c>
      <c r="DG587">
        <v>113924800</v>
      </c>
      <c r="DH587">
        <v>113758000</v>
      </c>
      <c r="DI587">
        <v>104033400</v>
      </c>
      <c r="DJ587">
        <v>133192600</v>
      </c>
      <c r="DK587">
        <v>92422200</v>
      </c>
      <c r="DL587">
        <v>73168800</v>
      </c>
      <c r="DM587">
        <v>89230500</v>
      </c>
      <c r="DN587">
        <v>71539900</v>
      </c>
      <c r="DO587">
        <v>65539300</v>
      </c>
      <c r="DP587">
        <v>67470800</v>
      </c>
      <c r="DQ587">
        <v>89495600</v>
      </c>
      <c r="DR587">
        <v>72382500</v>
      </c>
      <c r="DS587">
        <v>78409900</v>
      </c>
      <c r="DT587">
        <v>81041900</v>
      </c>
      <c r="DU587">
        <v>73419800</v>
      </c>
      <c r="DV587">
        <v>74323800</v>
      </c>
      <c r="DW587">
        <v>68462100</v>
      </c>
      <c r="DX587">
        <v>107219400</v>
      </c>
      <c r="DY587">
        <v>105468500</v>
      </c>
      <c r="DZ587">
        <v>82784700</v>
      </c>
      <c r="EA587">
        <v>69064300</v>
      </c>
      <c r="EB587">
        <v>66260396</v>
      </c>
      <c r="EC587">
        <v>60299234</v>
      </c>
      <c r="ED587">
        <v>71230696</v>
      </c>
      <c r="EE587">
        <v>63985981</v>
      </c>
      <c r="EF587">
        <v>68138783</v>
      </c>
      <c r="EG587">
        <v>54478877</v>
      </c>
      <c r="EH587">
        <v>79751659</v>
      </c>
      <c r="EI587">
        <v>74501853</v>
      </c>
      <c r="EJ587">
        <v>77168826</v>
      </c>
      <c r="EK587">
        <v>74481315</v>
      </c>
      <c r="EL587">
        <v>64258937</v>
      </c>
      <c r="EM587">
        <v>135726050</v>
      </c>
      <c r="EN587">
        <v>80359420</v>
      </c>
      <c r="EO587">
        <v>73472236</v>
      </c>
      <c r="EP587">
        <v>59735383</v>
      </c>
      <c r="EQ587">
        <v>61367186</v>
      </c>
      <c r="ER587">
        <v>53701797</v>
      </c>
      <c r="ES587">
        <v>46514137</v>
      </c>
      <c r="ET587">
        <v>57595883</v>
      </c>
      <c r="EU587">
        <v>53533788</v>
      </c>
      <c r="EV587">
        <v>56089569</v>
      </c>
      <c r="EW587">
        <v>89272670</v>
      </c>
      <c r="EX587">
        <v>64251617</v>
      </c>
      <c r="EY587">
        <v>53657681</v>
      </c>
      <c r="EZ587">
        <v>53662715</v>
      </c>
      <c r="FA587">
        <v>60672888</v>
      </c>
      <c r="FB587">
        <v>57494319</v>
      </c>
      <c r="FC587">
        <v>58299524</v>
      </c>
      <c r="FD587">
        <v>51616082</v>
      </c>
      <c r="FE587">
        <v>47958003</v>
      </c>
      <c r="FF587">
        <v>56383162</v>
      </c>
      <c r="FG587">
        <v>52663856</v>
      </c>
      <c r="FH587">
        <v>63117689</v>
      </c>
      <c r="FI587">
        <v>57027830</v>
      </c>
      <c r="FJ587">
        <v>59314214</v>
      </c>
      <c r="FK587">
        <v>58258495</v>
      </c>
      <c r="FL587">
        <v>52060961</v>
      </c>
      <c r="FM587">
        <v>55319000</v>
      </c>
      <c r="FN587">
        <v>45399886</v>
      </c>
      <c r="FO587">
        <v>50897160</v>
      </c>
      <c r="FP587">
        <v>57464792</v>
      </c>
      <c r="FQ587">
        <v>49701356</v>
      </c>
      <c r="FR587">
        <v>58992236</v>
      </c>
      <c r="FS587">
        <v>49568176</v>
      </c>
      <c r="FT587">
        <v>37325267</v>
      </c>
      <c r="FU587">
        <v>41207184</v>
      </c>
      <c r="FV587">
        <v>39042437</v>
      </c>
      <c r="FW587">
        <v>36203159</v>
      </c>
      <c r="FX587">
        <v>44427609</v>
      </c>
      <c r="FY587">
        <v>62307954</v>
      </c>
      <c r="FZ587">
        <v>37613630</v>
      </c>
      <c r="GA587">
        <v>60632479</v>
      </c>
      <c r="GB587">
        <v>53556001</v>
      </c>
      <c r="GC587">
        <v>49189477</v>
      </c>
      <c r="GD587">
        <v>60221212</v>
      </c>
      <c r="GE587">
        <v>49707407</v>
      </c>
      <c r="GF587">
        <v>45631699</v>
      </c>
      <c r="GG587">
        <v>61013902</v>
      </c>
      <c r="GH587">
        <v>46281983</v>
      </c>
      <c r="GI587">
        <v>63432131</v>
      </c>
      <c r="GJ587">
        <v>75715686</v>
      </c>
      <c r="GK587">
        <v>66495855</v>
      </c>
      <c r="GL587">
        <v>44541804</v>
      </c>
      <c r="GM587">
        <v>59060429</v>
      </c>
      <c r="GN587">
        <v>71467295</v>
      </c>
      <c r="GO587">
        <v>61282899</v>
      </c>
      <c r="GP587">
        <v>55377103</v>
      </c>
      <c r="GQ587">
        <v>54904369</v>
      </c>
      <c r="GR587">
        <v>48342801</v>
      </c>
      <c r="GS587">
        <v>58275729</v>
      </c>
      <c r="GT587">
        <v>45613842</v>
      </c>
      <c r="GU587">
        <v>45365588</v>
      </c>
      <c r="GV587">
        <v>46808887</v>
      </c>
      <c r="GW587">
        <v>46107938</v>
      </c>
      <c r="GX587">
        <v>56065459</v>
      </c>
      <c r="GY587">
        <v>49600282</v>
      </c>
      <c r="GZ587">
        <v>45022500</v>
      </c>
      <c r="HA587">
        <v>41686696</v>
      </c>
      <c r="HB587">
        <v>56844127</v>
      </c>
      <c r="HC587">
        <v>31247189</v>
      </c>
      <c r="HD587">
        <v>36129822</v>
      </c>
      <c r="HE587">
        <v>50944636</v>
      </c>
      <c r="HF587">
        <v>33764927</v>
      </c>
      <c r="HG587">
        <v>34982783</v>
      </c>
      <c r="HH587">
        <v>38848717</v>
      </c>
      <c r="HI587">
        <v>38298799</v>
      </c>
      <c r="HJ587">
        <v>32526707</v>
      </c>
      <c r="HK587">
        <v>45200251</v>
      </c>
      <c r="HL587">
        <v>52291385</v>
      </c>
      <c r="HM587">
        <v>50468537</v>
      </c>
      <c r="HN587">
        <v>51759988</v>
      </c>
      <c r="HO587">
        <v>44467765</v>
      </c>
      <c r="HP587">
        <v>39476215</v>
      </c>
      <c r="HQ587">
        <v>49368582</v>
      </c>
      <c r="HR587">
        <v>38780983</v>
      </c>
      <c r="HS587">
        <v>33763622</v>
      </c>
      <c r="HT587">
        <v>41644603</v>
      </c>
      <c r="HU587">
        <v>54453730</v>
      </c>
      <c r="HV587">
        <v>50069052</v>
      </c>
      <c r="HW587">
        <v>81482152</v>
      </c>
      <c r="HX587">
        <v>56006255</v>
      </c>
      <c r="HY587">
        <v>37493973</v>
      </c>
      <c r="HZ587">
        <v>42830871</v>
      </c>
      <c r="IA587">
        <v>33662602</v>
      </c>
      <c r="IB587">
        <v>50617503</v>
      </c>
      <c r="IC587">
        <v>45840118</v>
      </c>
      <c r="ID587">
        <v>41344849</v>
      </c>
      <c r="IE587">
        <v>47663569</v>
      </c>
      <c r="IF587">
        <v>42594760</v>
      </c>
      <c r="IG587">
        <v>55691213</v>
      </c>
      <c r="IH587">
        <v>38360232</v>
      </c>
      <c r="II587">
        <v>43123534</v>
      </c>
      <c r="IJ587">
        <v>48076542</v>
      </c>
      <c r="IK587">
        <v>46627769</v>
      </c>
      <c r="IL587">
        <v>106153806</v>
      </c>
      <c r="IM587">
        <v>62431711</v>
      </c>
      <c r="IN587">
        <v>40324493</v>
      </c>
      <c r="IO587">
        <v>57220868</v>
      </c>
      <c r="IP587">
        <v>39588373</v>
      </c>
      <c r="IQ587">
        <v>33851605</v>
      </c>
      <c r="IR587">
        <v>48534396</v>
      </c>
      <c r="IS587">
        <v>42479169</v>
      </c>
      <c r="IT587">
        <v>51780434</v>
      </c>
      <c r="IU587">
        <v>54051626</v>
      </c>
      <c r="IV587">
        <v>51533305</v>
      </c>
      <c r="IW587">
        <v>39321142</v>
      </c>
      <c r="IX587">
        <v>56199090</v>
      </c>
      <c r="IY587">
        <v>45290967</v>
      </c>
      <c r="IZ587">
        <v>43173591</v>
      </c>
      <c r="JA587">
        <v>53326349</v>
      </c>
      <c r="JB587">
        <v>44804960</v>
      </c>
      <c r="JC587">
        <v>34568602</v>
      </c>
      <c r="JD587">
        <v>46582009</v>
      </c>
      <c r="JE587">
        <v>46833580</v>
      </c>
      <c r="JF587">
        <v>50962807</v>
      </c>
      <c r="JG587">
        <v>57557601</v>
      </c>
      <c r="JH587">
        <v>54278614</v>
      </c>
      <c r="JI587">
        <v>48884857</v>
      </c>
      <c r="JJ587">
        <v>58083409</v>
      </c>
      <c r="JK587">
        <v>48621839</v>
      </c>
      <c r="JL587">
        <v>48374296</v>
      </c>
      <c r="JM587">
        <v>49202614</v>
      </c>
      <c r="JN587">
        <v>36294668</v>
      </c>
      <c r="JO587">
        <v>46907996</v>
      </c>
      <c r="JP587">
        <v>65750918</v>
      </c>
      <c r="JQ587">
        <v>49915016</v>
      </c>
    </row>
    <row r="588" spans="1:277" x14ac:dyDescent="0.25">
      <c r="A588" s="1" t="s">
        <v>295</v>
      </c>
      <c r="B588" t="s">
        <v>1157</v>
      </c>
      <c r="C588" t="s">
        <v>1185</v>
      </c>
      <c r="D588" s="2">
        <f>_xll.BDH(A588, "volume", B588, C588, "Direction", "H", "Period", "M","cols=11;rows=2")</f>
        <v>36556</v>
      </c>
      <c r="E588" s="2">
        <v>36585</v>
      </c>
      <c r="F588" s="2">
        <v>36616</v>
      </c>
      <c r="G588" s="2">
        <v>36644</v>
      </c>
      <c r="H588" s="2">
        <v>36677</v>
      </c>
      <c r="I588" s="2">
        <v>36738</v>
      </c>
      <c r="J588" s="2">
        <v>36769</v>
      </c>
      <c r="K588" s="2">
        <v>36798</v>
      </c>
      <c r="L588" s="2">
        <v>36830</v>
      </c>
      <c r="M588" s="2">
        <v>36860</v>
      </c>
      <c r="N588" s="2">
        <v>36889</v>
      </c>
    </row>
    <row r="589" spans="1:277" x14ac:dyDescent="0.25">
      <c r="A589" s="4"/>
      <c r="D589" s="3">
        <v>5167100</v>
      </c>
      <c r="E589">
        <v>3593800</v>
      </c>
      <c r="F589">
        <v>2092900</v>
      </c>
      <c r="G589">
        <v>4313200</v>
      </c>
      <c r="H589">
        <v>1959000</v>
      </c>
      <c r="I589">
        <v>6900</v>
      </c>
      <c r="J589">
        <v>68600</v>
      </c>
      <c r="K589">
        <v>18700</v>
      </c>
      <c r="L589">
        <v>43600</v>
      </c>
      <c r="M589">
        <v>11400</v>
      </c>
      <c r="N589">
        <v>34600</v>
      </c>
    </row>
    <row r="590" spans="1:277" x14ac:dyDescent="0.25">
      <c r="A590" s="1" t="s">
        <v>296</v>
      </c>
      <c r="B590" t="s">
        <v>1157</v>
      </c>
      <c r="C590" t="s">
        <v>1199</v>
      </c>
      <c r="D590" s="2">
        <f>_xll.BDH(A590, "volume", B590, C590, "Direction", "H", "Period", "M","cols=274;rows=2")</f>
        <v>36556</v>
      </c>
      <c r="E590" s="2">
        <v>36585</v>
      </c>
      <c r="F590" s="2">
        <v>36616</v>
      </c>
      <c r="G590" s="2">
        <v>36644</v>
      </c>
      <c r="H590" s="2">
        <v>36677</v>
      </c>
      <c r="I590" s="2">
        <v>36707</v>
      </c>
      <c r="J590" s="2">
        <v>36738</v>
      </c>
      <c r="K590" s="2">
        <v>36769</v>
      </c>
      <c r="L590" s="2">
        <v>36798</v>
      </c>
      <c r="M590" s="2">
        <v>36830</v>
      </c>
      <c r="N590" s="2">
        <v>36860</v>
      </c>
      <c r="O590" s="2">
        <v>36889</v>
      </c>
      <c r="P590" s="2">
        <v>36922</v>
      </c>
      <c r="Q590" s="2">
        <v>36950</v>
      </c>
      <c r="R590" s="2">
        <v>36980</v>
      </c>
      <c r="S590" s="2">
        <v>37011</v>
      </c>
      <c r="T590" s="2">
        <v>37042</v>
      </c>
      <c r="U590" s="2">
        <v>37071</v>
      </c>
      <c r="V590" s="2">
        <v>37103</v>
      </c>
      <c r="W590" s="2">
        <v>37134</v>
      </c>
      <c r="X590" s="2">
        <v>37162</v>
      </c>
      <c r="Y590" s="2">
        <v>37195</v>
      </c>
      <c r="Z590" s="2">
        <v>37225</v>
      </c>
      <c r="AA590" s="2">
        <v>37256</v>
      </c>
      <c r="AB590" s="2">
        <v>37287</v>
      </c>
      <c r="AC590" s="2">
        <v>37315</v>
      </c>
      <c r="AD590" s="2">
        <v>37344</v>
      </c>
      <c r="AE590" s="2">
        <v>37376</v>
      </c>
      <c r="AF590" s="2">
        <v>37407</v>
      </c>
      <c r="AG590" s="2">
        <v>37435</v>
      </c>
      <c r="AH590" s="2">
        <v>37468</v>
      </c>
      <c r="AI590" s="2">
        <v>37498</v>
      </c>
      <c r="AJ590" s="2">
        <v>37529</v>
      </c>
      <c r="AK590" s="2">
        <v>37560</v>
      </c>
      <c r="AL590" s="2">
        <v>37589</v>
      </c>
      <c r="AM590" s="2">
        <v>37621</v>
      </c>
      <c r="AN590" s="2">
        <v>37652</v>
      </c>
      <c r="AO590" s="2">
        <v>37680</v>
      </c>
      <c r="AP590" s="2">
        <v>37711</v>
      </c>
      <c r="AQ590" s="2">
        <v>37741</v>
      </c>
      <c r="AR590" s="2">
        <v>37771</v>
      </c>
      <c r="AS590" s="2">
        <v>37802</v>
      </c>
      <c r="AT590" s="2">
        <v>37833</v>
      </c>
      <c r="AU590" s="2">
        <v>37862</v>
      </c>
      <c r="AV590" s="2">
        <v>37894</v>
      </c>
      <c r="AW590" s="2">
        <v>37925</v>
      </c>
      <c r="AX590" s="2">
        <v>37953</v>
      </c>
      <c r="AY590" s="2">
        <v>37986</v>
      </c>
      <c r="AZ590" s="2">
        <v>38016</v>
      </c>
      <c r="BA590" s="2">
        <v>38044</v>
      </c>
      <c r="BB590" s="2">
        <v>38077</v>
      </c>
      <c r="BC590" s="2">
        <v>38107</v>
      </c>
      <c r="BD590" s="2">
        <v>38138</v>
      </c>
      <c r="BE590" s="2">
        <v>38168</v>
      </c>
      <c r="BF590" s="2">
        <v>38198</v>
      </c>
      <c r="BG590" s="2">
        <v>38230</v>
      </c>
      <c r="BH590" s="2">
        <v>38260</v>
      </c>
      <c r="BI590" s="2">
        <v>38289</v>
      </c>
      <c r="BJ590" s="2">
        <v>38321</v>
      </c>
      <c r="BK590" s="2">
        <v>38352</v>
      </c>
      <c r="BL590" s="2">
        <v>38383</v>
      </c>
      <c r="BM590" s="2">
        <v>38411</v>
      </c>
      <c r="BN590" s="2">
        <v>38442</v>
      </c>
      <c r="BO590" s="2">
        <v>38471</v>
      </c>
      <c r="BP590" s="2">
        <v>38503</v>
      </c>
      <c r="BQ590" s="2">
        <v>38533</v>
      </c>
      <c r="BR590" s="2">
        <v>38562</v>
      </c>
      <c r="BS590" s="2">
        <v>38595</v>
      </c>
      <c r="BT590" s="2">
        <v>38625</v>
      </c>
      <c r="BU590" s="2">
        <v>38656</v>
      </c>
      <c r="BV590" s="2">
        <v>38686</v>
      </c>
      <c r="BW590" s="2">
        <v>38716</v>
      </c>
      <c r="BX590" s="2">
        <v>38748</v>
      </c>
      <c r="BY590" s="2">
        <v>38776</v>
      </c>
      <c r="BZ590" s="2">
        <v>38807</v>
      </c>
      <c r="CA590" s="2">
        <v>38835</v>
      </c>
      <c r="CB590" s="2">
        <v>38868</v>
      </c>
      <c r="CC590" s="2">
        <v>38898</v>
      </c>
      <c r="CD590" s="2">
        <v>38929</v>
      </c>
      <c r="CE590" s="2">
        <v>38960</v>
      </c>
      <c r="CF590" s="2">
        <v>38989</v>
      </c>
      <c r="CG590" s="2">
        <v>39021</v>
      </c>
      <c r="CH590" s="2">
        <v>39051</v>
      </c>
      <c r="CI590" s="2">
        <v>39080</v>
      </c>
      <c r="CJ590" s="2">
        <v>39113</v>
      </c>
      <c r="CK590" s="2">
        <v>39141</v>
      </c>
      <c r="CL590" s="2">
        <v>39171</v>
      </c>
      <c r="CM590" s="2">
        <v>39202</v>
      </c>
      <c r="CN590" s="2">
        <v>39233</v>
      </c>
      <c r="CO590" s="2">
        <v>39262</v>
      </c>
      <c r="CP590" s="2">
        <v>39294</v>
      </c>
      <c r="CQ590" s="2">
        <v>39325</v>
      </c>
      <c r="CR590" s="2">
        <v>39353</v>
      </c>
      <c r="CS590" s="2">
        <v>39386</v>
      </c>
      <c r="CT590" s="2">
        <v>39416</v>
      </c>
      <c r="CU590" s="2">
        <v>39447</v>
      </c>
      <c r="CV590" s="2">
        <v>39478</v>
      </c>
      <c r="CW590" s="2">
        <v>39507</v>
      </c>
      <c r="CX590" s="2">
        <v>39538</v>
      </c>
      <c r="CY590" s="2">
        <v>39568</v>
      </c>
      <c r="CZ590" s="2">
        <v>39598</v>
      </c>
      <c r="DA590" s="2">
        <v>39629</v>
      </c>
      <c r="DB590" s="2">
        <v>39660</v>
      </c>
      <c r="DC590" s="2">
        <v>39689</v>
      </c>
      <c r="DD590" s="2">
        <v>39721</v>
      </c>
      <c r="DE590" s="2">
        <v>39752</v>
      </c>
      <c r="DF590" s="2">
        <v>39780</v>
      </c>
      <c r="DG590" s="2">
        <v>39813</v>
      </c>
      <c r="DH590" s="2">
        <v>39843</v>
      </c>
      <c r="DI590" s="2">
        <v>39871</v>
      </c>
      <c r="DJ590" s="2">
        <v>39903</v>
      </c>
      <c r="DK590" s="2">
        <v>39933</v>
      </c>
      <c r="DL590" s="2">
        <v>39962</v>
      </c>
      <c r="DM590" s="2">
        <v>39994</v>
      </c>
      <c r="DN590" s="2">
        <v>40025</v>
      </c>
      <c r="DO590" s="2">
        <v>40056</v>
      </c>
      <c r="DP590" s="2">
        <v>40086</v>
      </c>
      <c r="DQ590" s="2">
        <v>40116</v>
      </c>
      <c r="DR590" s="2">
        <v>40147</v>
      </c>
      <c r="DS590" s="2">
        <v>40178</v>
      </c>
      <c r="DT590" s="2">
        <v>40207</v>
      </c>
      <c r="DU590" s="2">
        <v>40235</v>
      </c>
      <c r="DV590" s="2">
        <v>40268</v>
      </c>
      <c r="DW590" s="2">
        <v>40298</v>
      </c>
      <c r="DX590" s="2">
        <v>40329</v>
      </c>
      <c r="DY590" s="2">
        <v>40359</v>
      </c>
      <c r="DZ590" s="2">
        <v>40389</v>
      </c>
      <c r="EA590" s="2">
        <v>40421</v>
      </c>
      <c r="EB590" s="2">
        <v>40451</v>
      </c>
      <c r="EC590" s="2">
        <v>40480</v>
      </c>
      <c r="ED590" s="2">
        <v>40512</v>
      </c>
      <c r="EE590" s="2">
        <v>40543</v>
      </c>
      <c r="EF590" s="2">
        <v>40574</v>
      </c>
      <c r="EG590" s="2">
        <v>40602</v>
      </c>
      <c r="EH590" s="2">
        <v>40633</v>
      </c>
      <c r="EI590" s="2">
        <v>40662</v>
      </c>
      <c r="EJ590" s="2">
        <v>40694</v>
      </c>
      <c r="EK590" s="2">
        <v>40724</v>
      </c>
      <c r="EL590" s="2">
        <v>40753</v>
      </c>
      <c r="EM590" s="2">
        <v>40786</v>
      </c>
      <c r="EN590" s="2">
        <v>40816</v>
      </c>
      <c r="EO590" s="2">
        <v>40847</v>
      </c>
      <c r="EP590" s="2">
        <v>40877</v>
      </c>
      <c r="EQ590" s="2">
        <v>40907</v>
      </c>
      <c r="ER590" s="2">
        <v>40939</v>
      </c>
      <c r="ES590" s="2">
        <v>40968</v>
      </c>
      <c r="ET590" s="2">
        <v>40998</v>
      </c>
      <c r="EU590" s="2">
        <v>41029</v>
      </c>
      <c r="EV590" s="2">
        <v>41060</v>
      </c>
      <c r="EW590" s="2">
        <v>41089</v>
      </c>
      <c r="EX590" s="2">
        <v>41121</v>
      </c>
      <c r="EY590" s="2">
        <v>41152</v>
      </c>
      <c r="EZ590" s="2">
        <v>41180</v>
      </c>
      <c r="FA590" s="2">
        <v>41213</v>
      </c>
      <c r="FB590" s="2">
        <v>41243</v>
      </c>
      <c r="FC590" s="2">
        <v>41274</v>
      </c>
      <c r="FD590" s="2">
        <v>41305</v>
      </c>
      <c r="FE590" s="2">
        <v>41333</v>
      </c>
      <c r="FF590" s="2">
        <v>41362</v>
      </c>
      <c r="FG590" s="2">
        <v>41394</v>
      </c>
      <c r="FH590" s="2">
        <v>41425</v>
      </c>
      <c r="FI590" s="2">
        <v>41453</v>
      </c>
      <c r="FJ590" s="2">
        <v>41486</v>
      </c>
      <c r="FK590" s="2">
        <v>41516</v>
      </c>
      <c r="FL590" s="2">
        <v>41547</v>
      </c>
      <c r="FM590" s="2">
        <v>41578</v>
      </c>
      <c r="FN590" s="2">
        <v>41607</v>
      </c>
      <c r="FO590" s="2">
        <v>41639</v>
      </c>
      <c r="FP590" s="2">
        <v>41670</v>
      </c>
      <c r="FQ590" s="2">
        <v>41698</v>
      </c>
      <c r="FR590" s="2">
        <v>41729</v>
      </c>
      <c r="FS590" s="2">
        <v>41759</v>
      </c>
      <c r="FT590" s="2">
        <v>41789</v>
      </c>
      <c r="FU590" s="2">
        <v>41820</v>
      </c>
      <c r="FV590" s="2">
        <v>41851</v>
      </c>
      <c r="FW590" s="2">
        <v>41880</v>
      </c>
      <c r="FX590" s="2">
        <v>41912</v>
      </c>
      <c r="FY590" s="2">
        <v>41943</v>
      </c>
      <c r="FZ590" s="2">
        <v>41971</v>
      </c>
      <c r="GA590" s="2">
        <v>42004</v>
      </c>
      <c r="GB590" s="2">
        <v>42034</v>
      </c>
      <c r="GC590" s="2">
        <v>42062</v>
      </c>
      <c r="GD590" s="2">
        <v>42094</v>
      </c>
      <c r="GE590" s="2">
        <v>42124</v>
      </c>
      <c r="GF590" s="2">
        <v>42153</v>
      </c>
      <c r="GG590" s="2">
        <v>42185</v>
      </c>
      <c r="GH590" s="2">
        <v>42216</v>
      </c>
      <c r="GI590" s="2">
        <v>42247</v>
      </c>
      <c r="GJ590" s="2">
        <v>42277</v>
      </c>
      <c r="GK590" s="2">
        <v>42307</v>
      </c>
      <c r="GL590" s="2">
        <v>42338</v>
      </c>
      <c r="GM590" s="2">
        <v>42369</v>
      </c>
      <c r="GN590" s="2">
        <v>42398</v>
      </c>
      <c r="GO590" s="2">
        <v>42429</v>
      </c>
      <c r="GP590" s="2">
        <v>42460</v>
      </c>
      <c r="GQ590" s="2">
        <v>42489</v>
      </c>
      <c r="GR590" s="2">
        <v>42521</v>
      </c>
      <c r="GS590" s="2">
        <v>42551</v>
      </c>
      <c r="GT590" s="2">
        <v>42580</v>
      </c>
      <c r="GU590" s="2">
        <v>42613</v>
      </c>
      <c r="GV590" s="2">
        <v>42643</v>
      </c>
      <c r="GW590" s="2">
        <v>42674</v>
      </c>
      <c r="GX590" s="2">
        <v>42704</v>
      </c>
      <c r="GY590" s="2">
        <v>42734</v>
      </c>
      <c r="GZ590" s="2">
        <v>42766</v>
      </c>
      <c r="HA590" s="2">
        <v>42794</v>
      </c>
      <c r="HB590" s="2">
        <v>42825</v>
      </c>
      <c r="HC590" s="2">
        <v>42853</v>
      </c>
      <c r="HD590" s="2">
        <v>42886</v>
      </c>
      <c r="HE590" s="2">
        <v>42916</v>
      </c>
      <c r="HF590" s="2">
        <v>42947</v>
      </c>
      <c r="HG590" s="2">
        <v>42978</v>
      </c>
      <c r="HH590" s="2">
        <v>43007</v>
      </c>
      <c r="HI590" s="2">
        <v>43039</v>
      </c>
      <c r="HJ590" s="2">
        <v>43069</v>
      </c>
      <c r="HK590" s="2">
        <v>43098</v>
      </c>
      <c r="HL590" s="2">
        <v>43131</v>
      </c>
      <c r="HM590" s="2">
        <v>43159</v>
      </c>
      <c r="HN590" s="2">
        <v>43189</v>
      </c>
      <c r="HO590" s="2">
        <v>43220</v>
      </c>
      <c r="HP590" s="2">
        <v>43251</v>
      </c>
      <c r="HQ590" s="2">
        <v>43280</v>
      </c>
      <c r="HR590" s="2">
        <v>43312</v>
      </c>
      <c r="HS590" s="2">
        <v>43343</v>
      </c>
      <c r="HT590" s="2">
        <v>43371</v>
      </c>
      <c r="HU590" s="2">
        <v>43404</v>
      </c>
      <c r="HV590" s="2">
        <v>43434</v>
      </c>
      <c r="HW590" s="2">
        <v>43465</v>
      </c>
      <c r="HX590" s="2">
        <v>43496</v>
      </c>
      <c r="HY590" s="2">
        <v>43524</v>
      </c>
      <c r="HZ590" s="2">
        <v>43553</v>
      </c>
      <c r="IA590" s="2">
        <v>43585</v>
      </c>
      <c r="IB590" s="2">
        <v>43616</v>
      </c>
      <c r="IC590" s="2">
        <v>43644</v>
      </c>
      <c r="ID590" s="2">
        <v>43677</v>
      </c>
      <c r="IE590" s="2">
        <v>43707</v>
      </c>
      <c r="IF590" s="2">
        <v>43738</v>
      </c>
      <c r="IG590" s="2">
        <v>43769</v>
      </c>
      <c r="IH590" s="2">
        <v>43798</v>
      </c>
      <c r="II590" s="2">
        <v>43830</v>
      </c>
      <c r="IJ590" s="2">
        <v>43861</v>
      </c>
      <c r="IK590" s="2">
        <v>43889</v>
      </c>
      <c r="IL590" s="2">
        <v>43921</v>
      </c>
      <c r="IM590" s="2">
        <v>43951</v>
      </c>
      <c r="IN590" s="2">
        <v>43980</v>
      </c>
      <c r="IO590" s="2">
        <v>44012</v>
      </c>
      <c r="IP590" s="2">
        <v>44043</v>
      </c>
      <c r="IQ590" s="2">
        <v>44074</v>
      </c>
      <c r="IR590" s="2">
        <v>44104</v>
      </c>
      <c r="IS590" s="2">
        <v>44134</v>
      </c>
      <c r="IT590" s="2">
        <v>44165</v>
      </c>
      <c r="IU590" s="2">
        <v>44196</v>
      </c>
      <c r="IV590" s="2">
        <v>44225</v>
      </c>
      <c r="IW590" s="2">
        <v>44253</v>
      </c>
      <c r="IX590" s="2">
        <v>44286</v>
      </c>
      <c r="IY590" s="2">
        <v>44316</v>
      </c>
      <c r="IZ590" s="2">
        <v>44347</v>
      </c>
      <c r="JA590" s="2">
        <v>44377</v>
      </c>
      <c r="JB590" s="2">
        <v>44407</v>
      </c>
      <c r="JC590" s="2">
        <v>44439</v>
      </c>
      <c r="JD590" s="2">
        <v>44469</v>
      </c>
      <c r="JE590" s="2">
        <v>44498</v>
      </c>
      <c r="JF590" s="2">
        <v>44530</v>
      </c>
      <c r="JG590" s="2">
        <v>44561</v>
      </c>
      <c r="JH590" s="2">
        <v>44592</v>
      </c>
      <c r="JI590" s="2">
        <v>44620</v>
      </c>
      <c r="JJ590" s="2">
        <v>44651</v>
      </c>
      <c r="JK590" s="2">
        <v>44680</v>
      </c>
      <c r="JL590" s="2">
        <v>44712</v>
      </c>
      <c r="JM590" s="2">
        <v>44742</v>
      </c>
      <c r="JN590" s="2">
        <v>44771</v>
      </c>
      <c r="JO590" s="2">
        <v>44804</v>
      </c>
      <c r="JP590" s="2">
        <v>44834</v>
      </c>
      <c r="JQ590" s="2">
        <v>44865</v>
      </c>
    </row>
    <row r="591" spans="1:277" x14ac:dyDescent="0.25">
      <c r="A591" s="4"/>
      <c r="D591" s="3">
        <v>145103550</v>
      </c>
      <c r="E591">
        <v>120216000</v>
      </c>
      <c r="F591">
        <v>148299900</v>
      </c>
      <c r="G591">
        <v>135431400</v>
      </c>
      <c r="H591">
        <v>140829150</v>
      </c>
      <c r="I591">
        <v>123705150</v>
      </c>
      <c r="J591">
        <v>72578600</v>
      </c>
      <c r="K591">
        <v>118181800</v>
      </c>
      <c r="L591">
        <v>202070600</v>
      </c>
      <c r="M591">
        <v>215819000</v>
      </c>
      <c r="N591">
        <v>135923200</v>
      </c>
      <c r="O591">
        <v>172598400</v>
      </c>
      <c r="P591">
        <v>206978100</v>
      </c>
      <c r="Q591">
        <v>130734800</v>
      </c>
      <c r="R591">
        <v>178689300</v>
      </c>
      <c r="S591">
        <v>148505200</v>
      </c>
      <c r="T591">
        <v>131091900</v>
      </c>
      <c r="U591">
        <v>135662700</v>
      </c>
      <c r="V591">
        <v>117488400</v>
      </c>
      <c r="W591">
        <v>120620200</v>
      </c>
      <c r="X591">
        <v>156528900</v>
      </c>
      <c r="Y591">
        <v>178936900</v>
      </c>
      <c r="Z591">
        <v>129762900</v>
      </c>
      <c r="AA591">
        <v>153154100</v>
      </c>
      <c r="AB591">
        <v>191666600</v>
      </c>
      <c r="AC591">
        <v>241390500</v>
      </c>
      <c r="AD591">
        <v>176329800</v>
      </c>
      <c r="AE591">
        <v>165289900</v>
      </c>
      <c r="AF591">
        <v>128835000</v>
      </c>
      <c r="AG591">
        <v>153659200</v>
      </c>
      <c r="AH591">
        <v>288984800</v>
      </c>
      <c r="AI591">
        <v>199227200</v>
      </c>
      <c r="AJ591">
        <v>248672900</v>
      </c>
      <c r="AK591">
        <v>293849600</v>
      </c>
      <c r="AL591">
        <v>192737900</v>
      </c>
      <c r="AM591">
        <v>157902700</v>
      </c>
      <c r="AN591">
        <v>193379700</v>
      </c>
      <c r="AO591">
        <v>140086700</v>
      </c>
      <c r="AP591">
        <v>180548000</v>
      </c>
      <c r="AQ591">
        <v>192174100</v>
      </c>
      <c r="AR591">
        <v>159511700</v>
      </c>
      <c r="AS591">
        <v>169860500</v>
      </c>
      <c r="AT591">
        <v>157957600</v>
      </c>
      <c r="AU591">
        <v>148273300</v>
      </c>
      <c r="AV591">
        <v>140310000</v>
      </c>
      <c r="AW591">
        <v>163224900</v>
      </c>
      <c r="AX591">
        <v>95478500</v>
      </c>
      <c r="AY591">
        <v>114913900</v>
      </c>
      <c r="AZ591">
        <v>232088700</v>
      </c>
      <c r="BA591">
        <v>128711700</v>
      </c>
      <c r="BB591">
        <v>176451900</v>
      </c>
      <c r="BC591">
        <v>169379100</v>
      </c>
      <c r="BD591">
        <v>165724000</v>
      </c>
      <c r="BE591">
        <v>140098000</v>
      </c>
      <c r="BF591">
        <v>188429400</v>
      </c>
      <c r="BG591">
        <v>146941500</v>
      </c>
      <c r="BH591">
        <v>153009200</v>
      </c>
      <c r="BI591">
        <v>179280400</v>
      </c>
      <c r="BJ591">
        <v>180180400</v>
      </c>
      <c r="BK591">
        <v>168539800</v>
      </c>
      <c r="BL591">
        <v>185403000</v>
      </c>
      <c r="BM591">
        <v>168126100</v>
      </c>
      <c r="BN591">
        <v>222021000</v>
      </c>
      <c r="BO591">
        <v>221348500</v>
      </c>
      <c r="BP591">
        <v>159925400</v>
      </c>
      <c r="BQ591">
        <v>153956000</v>
      </c>
      <c r="BR591">
        <v>145599200</v>
      </c>
      <c r="BS591">
        <v>145536400</v>
      </c>
      <c r="BT591">
        <v>160898400</v>
      </c>
      <c r="BU591">
        <v>201531300</v>
      </c>
      <c r="BV591">
        <v>167537700</v>
      </c>
      <c r="BW591">
        <v>146028500</v>
      </c>
      <c r="BX591">
        <v>179954200</v>
      </c>
      <c r="BY591">
        <v>144534900</v>
      </c>
      <c r="BZ591">
        <v>174963300</v>
      </c>
      <c r="CA591">
        <v>139746600</v>
      </c>
      <c r="CB591">
        <v>181082000</v>
      </c>
      <c r="CC591">
        <v>185567700</v>
      </c>
      <c r="CD591">
        <v>147076000</v>
      </c>
      <c r="CE591">
        <v>122265300</v>
      </c>
      <c r="CF591">
        <v>104380300</v>
      </c>
      <c r="CG591">
        <v>138505100</v>
      </c>
      <c r="CH591">
        <v>113602100</v>
      </c>
      <c r="CI591">
        <v>120713300</v>
      </c>
      <c r="CJ591">
        <v>154265900</v>
      </c>
      <c r="CK591">
        <v>140165500</v>
      </c>
      <c r="CL591">
        <v>207836400</v>
      </c>
      <c r="CM591">
        <v>155780400</v>
      </c>
      <c r="CN591">
        <v>128979900</v>
      </c>
      <c r="CO591">
        <v>166169200</v>
      </c>
      <c r="CP591">
        <v>244286200</v>
      </c>
      <c r="CQ591">
        <v>295251800</v>
      </c>
      <c r="CR591">
        <v>150412200</v>
      </c>
      <c r="CS591">
        <v>167410200</v>
      </c>
      <c r="CT591">
        <v>252252800</v>
      </c>
      <c r="CU591">
        <v>190184600</v>
      </c>
      <c r="CV591">
        <v>342514900</v>
      </c>
      <c r="CW591">
        <v>241319600</v>
      </c>
      <c r="CX591">
        <v>348236000</v>
      </c>
      <c r="CY591">
        <v>228069500</v>
      </c>
      <c r="CZ591">
        <v>178634200</v>
      </c>
      <c r="DA591">
        <v>227651000</v>
      </c>
      <c r="DB591">
        <v>276428600</v>
      </c>
      <c r="DC591">
        <v>155801200</v>
      </c>
      <c r="DD591">
        <v>332301100</v>
      </c>
      <c r="DE591">
        <v>341475200</v>
      </c>
      <c r="DF591">
        <v>357995600</v>
      </c>
      <c r="DG591">
        <v>276381800</v>
      </c>
      <c r="DH591">
        <v>344326200</v>
      </c>
      <c r="DI591">
        <v>364284700</v>
      </c>
      <c r="DJ591">
        <v>566427700</v>
      </c>
      <c r="DK591">
        <v>421307300</v>
      </c>
      <c r="DL591">
        <v>319398600</v>
      </c>
      <c r="DM591">
        <v>293498200</v>
      </c>
      <c r="DN591">
        <v>208707000</v>
      </c>
      <c r="DO591">
        <v>173137700</v>
      </c>
      <c r="DP591">
        <v>174399600</v>
      </c>
      <c r="DQ591">
        <v>199027600</v>
      </c>
      <c r="DR591">
        <v>152454900</v>
      </c>
      <c r="DS591">
        <v>175688500</v>
      </c>
      <c r="DT591">
        <v>205144500</v>
      </c>
      <c r="DU591">
        <v>184953500</v>
      </c>
      <c r="DV591">
        <v>176272800</v>
      </c>
      <c r="DW591">
        <v>201134000</v>
      </c>
      <c r="DX591">
        <v>250450300</v>
      </c>
      <c r="DY591">
        <v>232798600</v>
      </c>
      <c r="DZ591">
        <v>188983100</v>
      </c>
      <c r="EA591">
        <v>166753800</v>
      </c>
      <c r="EB591">
        <v>179239556</v>
      </c>
      <c r="EC591">
        <v>180093784</v>
      </c>
      <c r="ED591">
        <v>158494612</v>
      </c>
      <c r="EE591">
        <v>149441014</v>
      </c>
      <c r="EF591">
        <v>161460605</v>
      </c>
      <c r="EG591">
        <v>125937734</v>
      </c>
      <c r="EH591">
        <v>153394297</v>
      </c>
      <c r="EI591">
        <v>128516320</v>
      </c>
      <c r="EJ591">
        <v>163320223</v>
      </c>
      <c r="EK591">
        <v>188606121</v>
      </c>
      <c r="EL591">
        <v>143278085</v>
      </c>
      <c r="EM591">
        <v>290130354</v>
      </c>
      <c r="EN591">
        <v>253467653</v>
      </c>
      <c r="EO591">
        <v>230014273</v>
      </c>
      <c r="EP591">
        <v>187419854</v>
      </c>
      <c r="EQ591">
        <v>182501660</v>
      </c>
      <c r="ER591">
        <v>140353006</v>
      </c>
      <c r="ES591">
        <v>108910435</v>
      </c>
      <c r="ET591">
        <v>154436222</v>
      </c>
      <c r="EU591">
        <v>118109538</v>
      </c>
      <c r="EV591">
        <v>217461638</v>
      </c>
      <c r="EW591">
        <v>170130138</v>
      </c>
      <c r="EX591">
        <v>140918435</v>
      </c>
      <c r="EY591">
        <v>83972204</v>
      </c>
      <c r="EZ591">
        <v>92992030</v>
      </c>
      <c r="FA591">
        <v>90014379</v>
      </c>
      <c r="FB591">
        <v>90188838</v>
      </c>
      <c r="FC591">
        <v>105635648</v>
      </c>
      <c r="FD591">
        <v>111828083</v>
      </c>
      <c r="FE591">
        <v>89280615</v>
      </c>
      <c r="FF591">
        <v>115996089</v>
      </c>
      <c r="FG591">
        <v>110339323</v>
      </c>
      <c r="FH591">
        <v>118201950</v>
      </c>
      <c r="FI591">
        <v>91522672</v>
      </c>
      <c r="FJ591">
        <v>85642610</v>
      </c>
      <c r="FK591">
        <v>76641913</v>
      </c>
      <c r="FL591">
        <v>100640226</v>
      </c>
      <c r="FM591">
        <v>102557135</v>
      </c>
      <c r="FN591">
        <v>79364745</v>
      </c>
      <c r="FO591">
        <v>82996871</v>
      </c>
      <c r="FP591">
        <v>88453895</v>
      </c>
      <c r="FQ591">
        <v>67245096</v>
      </c>
      <c r="FR591">
        <v>82058198</v>
      </c>
      <c r="FS591">
        <v>78339655</v>
      </c>
      <c r="FT591">
        <v>69507323</v>
      </c>
      <c r="FU591">
        <v>60584779</v>
      </c>
      <c r="FV591">
        <v>66097915</v>
      </c>
      <c r="FW591">
        <v>53585967</v>
      </c>
      <c r="FX591">
        <v>67061206</v>
      </c>
      <c r="FY591">
        <v>97968625</v>
      </c>
      <c r="FZ591">
        <v>58588636</v>
      </c>
      <c r="GA591">
        <v>89115632</v>
      </c>
      <c r="GB591">
        <v>98614076</v>
      </c>
      <c r="GC591">
        <v>73876706</v>
      </c>
      <c r="GD591">
        <v>92715621</v>
      </c>
      <c r="GE591">
        <v>80556997</v>
      </c>
      <c r="GF591">
        <v>65310177</v>
      </c>
      <c r="GG591">
        <v>92785717</v>
      </c>
      <c r="GH591">
        <v>84862090</v>
      </c>
      <c r="GI591">
        <v>105119083</v>
      </c>
      <c r="GJ591">
        <v>115602705</v>
      </c>
      <c r="GK591">
        <v>101374599</v>
      </c>
      <c r="GL591">
        <v>76321628</v>
      </c>
      <c r="GM591">
        <v>102134892</v>
      </c>
      <c r="GN591">
        <v>128439361</v>
      </c>
      <c r="GO591">
        <v>119818956</v>
      </c>
      <c r="GP591">
        <v>92978044</v>
      </c>
      <c r="GQ591">
        <v>93981415</v>
      </c>
      <c r="GR591">
        <v>80280172</v>
      </c>
      <c r="GS591">
        <v>119336946</v>
      </c>
      <c r="GT591">
        <v>86909454</v>
      </c>
      <c r="GU591">
        <v>76981884</v>
      </c>
      <c r="GV591">
        <v>98815033</v>
      </c>
      <c r="GW591">
        <v>85309097</v>
      </c>
      <c r="GX591">
        <v>124506694</v>
      </c>
      <c r="GY591">
        <v>106332873</v>
      </c>
      <c r="GZ591">
        <v>95550658</v>
      </c>
      <c r="HA591">
        <v>75445148</v>
      </c>
      <c r="HB591">
        <v>101178580</v>
      </c>
      <c r="HC591">
        <v>84385969</v>
      </c>
      <c r="HD591">
        <v>78125970</v>
      </c>
      <c r="HE591">
        <v>99058231</v>
      </c>
      <c r="HF591">
        <v>75614541</v>
      </c>
      <c r="HG591">
        <v>76807165</v>
      </c>
      <c r="HH591">
        <v>80271507</v>
      </c>
      <c r="HI591">
        <v>72248757</v>
      </c>
      <c r="HJ591">
        <v>74526209</v>
      </c>
      <c r="HK591">
        <v>97099647</v>
      </c>
      <c r="HL591">
        <v>84676050</v>
      </c>
      <c r="HM591">
        <v>96420324</v>
      </c>
      <c r="HN591">
        <v>90808218</v>
      </c>
      <c r="HO591">
        <v>83670738</v>
      </c>
      <c r="HP591">
        <v>68835739</v>
      </c>
      <c r="HQ591">
        <v>89411115</v>
      </c>
      <c r="HR591">
        <v>67490048</v>
      </c>
      <c r="HS591">
        <v>56627259</v>
      </c>
      <c r="HT591">
        <v>72198190</v>
      </c>
      <c r="HU591">
        <v>111006020</v>
      </c>
      <c r="HV591">
        <v>81135939</v>
      </c>
      <c r="HW591">
        <v>124940765</v>
      </c>
      <c r="HX591">
        <v>95068884</v>
      </c>
      <c r="HY591">
        <v>64399682</v>
      </c>
      <c r="HZ591">
        <v>92209608</v>
      </c>
      <c r="IA591">
        <v>72723005</v>
      </c>
      <c r="IB591">
        <v>72879493</v>
      </c>
      <c r="IC591">
        <v>79511270</v>
      </c>
      <c r="ID591">
        <v>53856942</v>
      </c>
      <c r="IE591">
        <v>69057391</v>
      </c>
      <c r="IF591">
        <v>65014927</v>
      </c>
      <c r="IG591">
        <v>65719148</v>
      </c>
      <c r="IH591">
        <v>52169976</v>
      </c>
      <c r="II591">
        <v>65876118</v>
      </c>
      <c r="IJ591">
        <v>65429655</v>
      </c>
      <c r="IK591">
        <v>67977866</v>
      </c>
      <c r="IL591">
        <v>169373410</v>
      </c>
      <c r="IM591">
        <v>102875621</v>
      </c>
      <c r="IN591">
        <v>94057055</v>
      </c>
      <c r="IO591">
        <v>113700347</v>
      </c>
      <c r="IP591">
        <v>85983494</v>
      </c>
      <c r="IQ591">
        <v>61062957</v>
      </c>
      <c r="IR591">
        <v>91687781</v>
      </c>
      <c r="IS591">
        <v>72100721</v>
      </c>
      <c r="IT591">
        <v>88867243</v>
      </c>
      <c r="IU591">
        <v>86576195</v>
      </c>
      <c r="IV591">
        <v>90134062</v>
      </c>
      <c r="IW591">
        <v>58486018</v>
      </c>
      <c r="IX591">
        <v>107047793</v>
      </c>
      <c r="IY591">
        <v>69544082</v>
      </c>
      <c r="IZ591">
        <v>67400917</v>
      </c>
      <c r="JA591">
        <v>89583667</v>
      </c>
      <c r="JB591">
        <v>64425313</v>
      </c>
      <c r="JC591">
        <v>49526975</v>
      </c>
      <c r="JD591">
        <v>69809231</v>
      </c>
      <c r="JE591">
        <v>60529328</v>
      </c>
      <c r="JF591">
        <v>51565253</v>
      </c>
      <c r="JG591">
        <v>71863364</v>
      </c>
      <c r="JH591">
        <v>83485146</v>
      </c>
      <c r="JI591">
        <v>65303076</v>
      </c>
      <c r="JJ591">
        <v>102272221</v>
      </c>
      <c r="JK591">
        <v>68235405</v>
      </c>
      <c r="JL591">
        <v>76649187</v>
      </c>
      <c r="JM591">
        <v>75191172</v>
      </c>
      <c r="JN591">
        <v>59067442</v>
      </c>
      <c r="JO591">
        <v>64499914</v>
      </c>
      <c r="JP591">
        <v>65667043</v>
      </c>
      <c r="JQ591">
        <v>74412679</v>
      </c>
    </row>
    <row r="592" spans="1:277" x14ac:dyDescent="0.25">
      <c r="A592" s="1" t="s">
        <v>297</v>
      </c>
      <c r="B592" t="s">
        <v>1157</v>
      </c>
      <c r="C592" t="s">
        <v>1200</v>
      </c>
      <c r="D592" s="2">
        <f>_xll.BDH(A592, "volume", B592, C592, "Direction", "H", "Period", "M","cols=252;rows=2")</f>
        <v>36556</v>
      </c>
      <c r="E592" s="2">
        <v>36585</v>
      </c>
      <c r="F592" s="2">
        <v>36616</v>
      </c>
      <c r="G592" s="2">
        <v>36644</v>
      </c>
      <c r="H592" s="2">
        <v>36677</v>
      </c>
      <c r="I592" s="2">
        <v>36707</v>
      </c>
      <c r="J592" s="2">
        <v>36738</v>
      </c>
      <c r="K592" s="2">
        <v>36769</v>
      </c>
      <c r="L592" s="2">
        <v>36798</v>
      </c>
      <c r="M592" s="2">
        <v>36830</v>
      </c>
      <c r="N592" s="2">
        <v>36860</v>
      </c>
      <c r="O592" s="2">
        <v>36889</v>
      </c>
      <c r="P592" s="2">
        <v>36922</v>
      </c>
      <c r="Q592" s="2">
        <v>36950</v>
      </c>
      <c r="R592" s="2">
        <v>36980</v>
      </c>
      <c r="S592" s="2">
        <v>37011</v>
      </c>
      <c r="T592" s="2">
        <v>37042</v>
      </c>
      <c r="U592" s="2">
        <v>37071</v>
      </c>
      <c r="V592" s="2">
        <v>37103</v>
      </c>
      <c r="W592" s="2">
        <v>37134</v>
      </c>
      <c r="X592" s="2">
        <v>37162</v>
      </c>
      <c r="Y592" s="2">
        <v>37195</v>
      </c>
      <c r="Z592" s="2">
        <v>37225</v>
      </c>
      <c r="AA592" s="2">
        <v>37256</v>
      </c>
      <c r="AB592" s="2">
        <v>37287</v>
      </c>
      <c r="AC592" s="2">
        <v>37315</v>
      </c>
      <c r="AD592" s="2">
        <v>37344</v>
      </c>
      <c r="AE592" s="2">
        <v>37376</v>
      </c>
      <c r="AF592" s="2">
        <v>37407</v>
      </c>
      <c r="AG592" s="2">
        <v>37435</v>
      </c>
      <c r="AH592" s="2">
        <v>37468</v>
      </c>
      <c r="AI592" s="2">
        <v>37498</v>
      </c>
      <c r="AJ592" s="2">
        <v>37529</v>
      </c>
      <c r="AK592" s="2">
        <v>37560</v>
      </c>
      <c r="AL592" s="2">
        <v>37589</v>
      </c>
      <c r="AM592" s="2">
        <v>37621</v>
      </c>
      <c r="AN592" s="2">
        <v>37652</v>
      </c>
      <c r="AO592" s="2">
        <v>37680</v>
      </c>
      <c r="AP592" s="2">
        <v>37711</v>
      </c>
      <c r="AQ592" s="2">
        <v>37741</v>
      </c>
      <c r="AR592" s="2">
        <v>37771</v>
      </c>
      <c r="AS592" s="2">
        <v>37802</v>
      </c>
      <c r="AT592" s="2">
        <v>37833</v>
      </c>
      <c r="AU592" s="2">
        <v>37862</v>
      </c>
      <c r="AV592" s="2">
        <v>37894</v>
      </c>
      <c r="AW592" s="2">
        <v>37925</v>
      </c>
      <c r="AX592" s="2">
        <v>37953</v>
      </c>
      <c r="AY592" s="2">
        <v>37986</v>
      </c>
      <c r="AZ592" s="2">
        <v>38016</v>
      </c>
      <c r="BA592" s="2">
        <v>38044</v>
      </c>
      <c r="BB592" s="2">
        <v>38077</v>
      </c>
      <c r="BC592" s="2">
        <v>38107</v>
      </c>
      <c r="BD592" s="2">
        <v>38138</v>
      </c>
      <c r="BE592" s="2">
        <v>38168</v>
      </c>
      <c r="BF592" s="2">
        <v>38198</v>
      </c>
      <c r="BG592" s="2">
        <v>38230</v>
      </c>
      <c r="BH592" s="2">
        <v>38260</v>
      </c>
      <c r="BI592" s="2">
        <v>38289</v>
      </c>
      <c r="BJ592" s="2">
        <v>38321</v>
      </c>
      <c r="BK592" s="2">
        <v>38352</v>
      </c>
      <c r="BL592" s="2">
        <v>38383</v>
      </c>
      <c r="BM592" s="2">
        <v>38411</v>
      </c>
      <c r="BN592" s="2">
        <v>38442</v>
      </c>
      <c r="BO592" s="2">
        <v>38471</v>
      </c>
      <c r="BP592" s="2">
        <v>38503</v>
      </c>
      <c r="BQ592" s="2">
        <v>38533</v>
      </c>
      <c r="BR592" s="2">
        <v>38562</v>
      </c>
      <c r="BS592" s="2">
        <v>38595</v>
      </c>
      <c r="BT592" s="2">
        <v>38625</v>
      </c>
      <c r="BU592" s="2">
        <v>38656</v>
      </c>
      <c r="BV592" s="2">
        <v>38686</v>
      </c>
      <c r="BW592" s="2">
        <v>38716</v>
      </c>
      <c r="BX592" s="2">
        <v>38748</v>
      </c>
      <c r="BY592" s="2">
        <v>38776</v>
      </c>
      <c r="BZ592" s="2">
        <v>38807</v>
      </c>
      <c r="CA592" s="2">
        <v>38835</v>
      </c>
      <c r="CB592" s="2">
        <v>38868</v>
      </c>
      <c r="CC592" s="2">
        <v>38898</v>
      </c>
      <c r="CD592" s="2">
        <v>38929</v>
      </c>
      <c r="CE592" s="2">
        <v>38960</v>
      </c>
      <c r="CF592" s="2">
        <v>38989</v>
      </c>
      <c r="CG592" s="2">
        <v>39021</v>
      </c>
      <c r="CH592" s="2">
        <v>39051</v>
      </c>
      <c r="CI592" s="2">
        <v>39080</v>
      </c>
      <c r="CJ592" s="2">
        <v>39113</v>
      </c>
      <c r="CK592" s="2">
        <v>39141</v>
      </c>
      <c r="CL592" s="2">
        <v>39171</v>
      </c>
      <c r="CM592" s="2">
        <v>39202</v>
      </c>
      <c r="CN592" s="2">
        <v>39233</v>
      </c>
      <c r="CO592" s="2">
        <v>39262</v>
      </c>
      <c r="CP592" s="2">
        <v>39294</v>
      </c>
      <c r="CQ592" s="2">
        <v>39325</v>
      </c>
      <c r="CR592" s="2">
        <v>39353</v>
      </c>
      <c r="CS592" s="2">
        <v>39386</v>
      </c>
      <c r="CT592" s="2">
        <v>39416</v>
      </c>
      <c r="CU592" s="2">
        <v>39447</v>
      </c>
      <c r="CV592" s="2">
        <v>39478</v>
      </c>
      <c r="CW592" s="2">
        <v>39507</v>
      </c>
      <c r="CX592" s="2">
        <v>39538</v>
      </c>
      <c r="CY592" s="2">
        <v>39568</v>
      </c>
      <c r="CZ592" s="2">
        <v>39598</v>
      </c>
      <c r="DA592" s="2">
        <v>39629</v>
      </c>
      <c r="DB592" s="2">
        <v>39660</v>
      </c>
      <c r="DC592" s="2">
        <v>39689</v>
      </c>
      <c r="DD592" s="2">
        <v>39721</v>
      </c>
      <c r="DE592" s="2">
        <v>39752</v>
      </c>
      <c r="DF592" s="2">
        <v>39780</v>
      </c>
      <c r="DG592" s="2">
        <v>39813</v>
      </c>
      <c r="DH592" s="2">
        <v>39843</v>
      </c>
      <c r="DI592" s="2">
        <v>39871</v>
      </c>
      <c r="DJ592" s="2">
        <v>39903</v>
      </c>
      <c r="DK592" s="2">
        <v>39933</v>
      </c>
      <c r="DL592" s="2">
        <v>39962</v>
      </c>
      <c r="DM592" s="2">
        <v>39994</v>
      </c>
      <c r="DN592" s="2">
        <v>40025</v>
      </c>
      <c r="DO592" s="2">
        <v>40056</v>
      </c>
      <c r="DP592" s="2">
        <v>40086</v>
      </c>
      <c r="DQ592" s="2">
        <v>40116</v>
      </c>
      <c r="DR592" s="2">
        <v>40147</v>
      </c>
      <c r="DS592" s="2">
        <v>40178</v>
      </c>
      <c r="DT592" s="2">
        <v>40207</v>
      </c>
      <c r="DU592" s="2">
        <v>40235</v>
      </c>
      <c r="DV592" s="2">
        <v>40268</v>
      </c>
      <c r="DW592" s="2">
        <v>40298</v>
      </c>
      <c r="DX592" s="2">
        <v>40329</v>
      </c>
      <c r="DY592" s="2">
        <v>40359</v>
      </c>
      <c r="DZ592" s="2">
        <v>40389</v>
      </c>
      <c r="EA592" s="2">
        <v>40421</v>
      </c>
      <c r="EB592" s="2">
        <v>40451</v>
      </c>
      <c r="EC592" s="2">
        <v>40480</v>
      </c>
      <c r="ED592" s="2">
        <v>40512</v>
      </c>
      <c r="EE592" s="2">
        <v>40543</v>
      </c>
      <c r="EF592" s="2">
        <v>40574</v>
      </c>
      <c r="EG592" s="2">
        <v>40602</v>
      </c>
      <c r="EH592" s="2">
        <v>40633</v>
      </c>
      <c r="EI592" s="2">
        <v>40662</v>
      </c>
      <c r="EJ592" s="2">
        <v>40694</v>
      </c>
      <c r="EK592" s="2">
        <v>40724</v>
      </c>
      <c r="EL592" s="2">
        <v>40753</v>
      </c>
      <c r="EM592" s="2">
        <v>40786</v>
      </c>
      <c r="EN592" s="2">
        <v>40816</v>
      </c>
      <c r="EO592" s="2">
        <v>40847</v>
      </c>
      <c r="EP592" s="2">
        <v>40877</v>
      </c>
      <c r="EQ592" s="2">
        <v>40907</v>
      </c>
      <c r="ER592" s="2">
        <v>40939</v>
      </c>
      <c r="ES592" s="2">
        <v>40968</v>
      </c>
      <c r="ET592" s="2">
        <v>40998</v>
      </c>
      <c r="EU592" s="2">
        <v>41029</v>
      </c>
      <c r="EV592" s="2">
        <v>41060</v>
      </c>
      <c r="EW592" s="2">
        <v>41089</v>
      </c>
      <c r="EX592" s="2">
        <v>41121</v>
      </c>
      <c r="EY592" s="2">
        <v>41152</v>
      </c>
      <c r="EZ592" s="2">
        <v>41180</v>
      </c>
      <c r="FA592" s="2">
        <v>41213</v>
      </c>
      <c r="FB592" s="2">
        <v>41243</v>
      </c>
      <c r="FC592" s="2">
        <v>41274</v>
      </c>
      <c r="FD592" s="2">
        <v>41305</v>
      </c>
      <c r="FE592" s="2">
        <v>41333</v>
      </c>
      <c r="FF592" s="2">
        <v>41362</v>
      </c>
      <c r="FG592" s="2">
        <v>41394</v>
      </c>
      <c r="FH592" s="2">
        <v>41425</v>
      </c>
      <c r="FI592" s="2">
        <v>41453</v>
      </c>
      <c r="FJ592" s="2">
        <v>41486</v>
      </c>
      <c r="FK592" s="2">
        <v>41516</v>
      </c>
      <c r="FL592" s="2">
        <v>41547</v>
      </c>
      <c r="FM592" s="2">
        <v>41578</v>
      </c>
      <c r="FN592" s="2">
        <v>41607</v>
      </c>
      <c r="FO592" s="2">
        <v>41639</v>
      </c>
      <c r="FP592" s="2">
        <v>41670</v>
      </c>
      <c r="FQ592" s="2">
        <v>41698</v>
      </c>
      <c r="FR592" s="2">
        <v>41729</v>
      </c>
      <c r="FS592" s="2">
        <v>41759</v>
      </c>
      <c r="FT592" s="2">
        <v>41789</v>
      </c>
      <c r="FU592" s="2">
        <v>41820</v>
      </c>
      <c r="FV592" s="2">
        <v>41851</v>
      </c>
      <c r="FW592" s="2">
        <v>41880</v>
      </c>
      <c r="FX592" s="2">
        <v>41912</v>
      </c>
      <c r="FY592" s="2">
        <v>41943</v>
      </c>
      <c r="FZ592" s="2">
        <v>41971</v>
      </c>
      <c r="GA592" s="2">
        <v>42004</v>
      </c>
      <c r="GB592" s="2">
        <v>42034</v>
      </c>
      <c r="GC592" s="2">
        <v>42062</v>
      </c>
      <c r="GD592" s="2">
        <v>42094</v>
      </c>
      <c r="GE592" s="2">
        <v>42124</v>
      </c>
      <c r="GF592" s="2">
        <v>42153</v>
      </c>
      <c r="GG592" s="2">
        <v>42185</v>
      </c>
      <c r="GH592" s="2">
        <v>42216</v>
      </c>
      <c r="GI592" s="2">
        <v>42247</v>
      </c>
      <c r="GJ592" s="2">
        <v>42277</v>
      </c>
      <c r="GK592" s="2">
        <v>42307</v>
      </c>
      <c r="GL592" s="2">
        <v>42338</v>
      </c>
      <c r="GM592" s="2">
        <v>42369</v>
      </c>
      <c r="GN592" s="2">
        <v>42398</v>
      </c>
      <c r="GO592" s="2">
        <v>42429</v>
      </c>
      <c r="GP592" s="2">
        <v>42460</v>
      </c>
      <c r="GQ592" s="2">
        <v>42489</v>
      </c>
      <c r="GR592" s="2">
        <v>42521</v>
      </c>
      <c r="GS592" s="2">
        <v>42551</v>
      </c>
      <c r="GT592" s="2">
        <v>42580</v>
      </c>
      <c r="GU592" s="2">
        <v>42613</v>
      </c>
      <c r="GV592" s="2">
        <v>42643</v>
      </c>
      <c r="GW592" s="2">
        <v>42674</v>
      </c>
      <c r="GX592" s="2">
        <v>42704</v>
      </c>
      <c r="GY592" s="2">
        <v>42734</v>
      </c>
      <c r="GZ592" s="2">
        <v>42766</v>
      </c>
      <c r="HA592" s="2">
        <v>42794</v>
      </c>
      <c r="HB592" s="2">
        <v>42825</v>
      </c>
      <c r="HC592" s="2">
        <v>42853</v>
      </c>
      <c r="HD592" s="2">
        <v>42886</v>
      </c>
      <c r="HE592" s="2">
        <v>42916</v>
      </c>
      <c r="HF592" s="2">
        <v>42947</v>
      </c>
      <c r="HG592" s="2">
        <v>42978</v>
      </c>
      <c r="HH592" s="2">
        <v>43007</v>
      </c>
      <c r="HI592" s="2">
        <v>43039</v>
      </c>
      <c r="HJ592" s="2">
        <v>43069</v>
      </c>
      <c r="HK592" s="2">
        <v>43098</v>
      </c>
      <c r="HL592" s="2">
        <v>43131</v>
      </c>
      <c r="HM592" s="2">
        <v>43159</v>
      </c>
      <c r="HN592" s="2">
        <v>43189</v>
      </c>
      <c r="HO592" s="2">
        <v>43220</v>
      </c>
      <c r="HP592" s="2">
        <v>43251</v>
      </c>
      <c r="HQ592" s="2">
        <v>43280</v>
      </c>
      <c r="HR592" s="2">
        <v>43312</v>
      </c>
      <c r="HS592" s="2">
        <v>43343</v>
      </c>
      <c r="HT592" s="2">
        <v>43371</v>
      </c>
      <c r="HU592" s="2">
        <v>43404</v>
      </c>
      <c r="HV592" s="2">
        <v>43434</v>
      </c>
      <c r="HW592" s="2">
        <v>43465</v>
      </c>
      <c r="HX592" s="2">
        <v>43496</v>
      </c>
      <c r="HY592" s="2">
        <v>43524</v>
      </c>
      <c r="HZ592" s="2">
        <v>43553</v>
      </c>
      <c r="IA592" s="2">
        <v>43585</v>
      </c>
      <c r="IB592" s="2">
        <v>43616</v>
      </c>
      <c r="IC592" s="2">
        <v>43644</v>
      </c>
      <c r="ID592" s="2">
        <v>43677</v>
      </c>
      <c r="IE592" s="2">
        <v>43707</v>
      </c>
      <c r="IF592" s="2">
        <v>43738</v>
      </c>
      <c r="IG592" s="2">
        <v>43769</v>
      </c>
      <c r="IH592" s="2">
        <v>43798</v>
      </c>
      <c r="II592" s="2">
        <v>43830</v>
      </c>
      <c r="IJ592" s="2">
        <v>43861</v>
      </c>
      <c r="IK592" s="2">
        <v>43889</v>
      </c>
      <c r="IL592" s="2">
        <v>43921</v>
      </c>
      <c r="IM592" s="2">
        <v>43951</v>
      </c>
      <c r="IN592" s="2">
        <v>43980</v>
      </c>
      <c r="IO592" s="2">
        <v>44012</v>
      </c>
      <c r="IP592" s="2">
        <v>44043</v>
      </c>
      <c r="IQ592" s="2">
        <v>44074</v>
      </c>
      <c r="IR592" s="2">
        <v>44104</v>
      </c>
      <c r="IS592" s="2">
        <v>44134</v>
      </c>
      <c r="IT592" s="2">
        <v>44165</v>
      </c>
      <c r="IU592" s="2">
        <v>44196</v>
      </c>
    </row>
    <row r="593" spans="1:277" x14ac:dyDescent="0.25">
      <c r="A593" s="4"/>
      <c r="D593" s="3">
        <v>15295600</v>
      </c>
      <c r="E593">
        <v>27070400</v>
      </c>
      <c r="F593">
        <v>24822800</v>
      </c>
      <c r="G593">
        <v>24656400</v>
      </c>
      <c r="H593">
        <v>19735200</v>
      </c>
      <c r="I593">
        <v>18619600</v>
      </c>
      <c r="J593">
        <v>24402200</v>
      </c>
      <c r="K593">
        <v>20475400</v>
      </c>
      <c r="L593">
        <v>19348800</v>
      </c>
      <c r="M593">
        <v>19606000</v>
      </c>
      <c r="N593">
        <v>20150800</v>
      </c>
      <c r="O593">
        <v>15709400</v>
      </c>
      <c r="P593">
        <v>16062800</v>
      </c>
      <c r="Q593">
        <v>22089200</v>
      </c>
      <c r="R593">
        <v>23588800</v>
      </c>
      <c r="S593">
        <v>17000600</v>
      </c>
      <c r="T593">
        <v>16631400</v>
      </c>
      <c r="U593">
        <v>10406000</v>
      </c>
      <c r="V593">
        <v>20527400</v>
      </c>
      <c r="W593">
        <v>18105400</v>
      </c>
      <c r="X593">
        <v>21681200</v>
      </c>
      <c r="Y593">
        <v>24382800</v>
      </c>
      <c r="Z593">
        <v>26305800</v>
      </c>
      <c r="AA593">
        <v>15964800</v>
      </c>
      <c r="AB593">
        <v>30289200</v>
      </c>
      <c r="AC593">
        <v>29033200</v>
      </c>
      <c r="AD593">
        <v>17209600</v>
      </c>
      <c r="AE593">
        <v>18716200</v>
      </c>
      <c r="AF593">
        <v>17928600</v>
      </c>
      <c r="AG593">
        <v>16029400</v>
      </c>
      <c r="AH593">
        <v>27362200</v>
      </c>
      <c r="AI593">
        <v>29642600</v>
      </c>
      <c r="AJ593">
        <v>22413000</v>
      </c>
      <c r="AK593">
        <v>40110400</v>
      </c>
      <c r="AL593">
        <v>41052000</v>
      </c>
      <c r="AM593">
        <v>25161800</v>
      </c>
      <c r="AN593">
        <v>22924200</v>
      </c>
      <c r="AO593">
        <v>21826400</v>
      </c>
      <c r="AP593">
        <v>28669200</v>
      </c>
      <c r="AQ593">
        <v>24456800</v>
      </c>
      <c r="AR593">
        <v>51006800</v>
      </c>
      <c r="AS593">
        <v>21631600</v>
      </c>
      <c r="AT593">
        <v>32483600</v>
      </c>
      <c r="AU593">
        <v>44915200</v>
      </c>
      <c r="AV593">
        <v>35864400</v>
      </c>
      <c r="AW593">
        <v>36411000</v>
      </c>
      <c r="AX593">
        <v>39662800</v>
      </c>
      <c r="AY593">
        <v>40412600</v>
      </c>
      <c r="AZ593">
        <v>48957800</v>
      </c>
      <c r="BA593">
        <v>44193000</v>
      </c>
      <c r="BB593">
        <v>40059200</v>
      </c>
      <c r="BC593">
        <v>37211200</v>
      </c>
      <c r="BD593">
        <v>45286000</v>
      </c>
      <c r="BE593">
        <v>35445200</v>
      </c>
      <c r="BF593">
        <v>42212600</v>
      </c>
      <c r="BG593">
        <v>63111000</v>
      </c>
      <c r="BH593">
        <v>43966800</v>
      </c>
      <c r="BI593">
        <v>43043400</v>
      </c>
      <c r="BJ593">
        <v>54574800</v>
      </c>
      <c r="BK593">
        <v>56795400</v>
      </c>
      <c r="BL593">
        <v>37173000</v>
      </c>
      <c r="BM593">
        <v>38322800</v>
      </c>
      <c r="BN593">
        <v>42331800</v>
      </c>
      <c r="BO593">
        <v>39034200</v>
      </c>
      <c r="BP593">
        <v>43511000</v>
      </c>
      <c r="BQ593">
        <v>42893000</v>
      </c>
      <c r="BR593">
        <v>26122400</v>
      </c>
      <c r="BS593">
        <v>47650900</v>
      </c>
      <c r="BT593">
        <v>43419400</v>
      </c>
      <c r="BU593">
        <v>39341400</v>
      </c>
      <c r="BV593">
        <v>34144600</v>
      </c>
      <c r="BW593">
        <v>31126300</v>
      </c>
      <c r="BX593">
        <v>33129900</v>
      </c>
      <c r="BY593">
        <v>28173300</v>
      </c>
      <c r="BZ593">
        <v>32589400</v>
      </c>
      <c r="CA593">
        <v>22585200</v>
      </c>
      <c r="CB593">
        <v>45029200</v>
      </c>
      <c r="CC593">
        <v>37606600</v>
      </c>
      <c r="CD593">
        <v>35006100</v>
      </c>
      <c r="CE593">
        <v>45218700</v>
      </c>
      <c r="CF593">
        <v>42546900</v>
      </c>
      <c r="CG593">
        <v>32607000</v>
      </c>
      <c r="CH593">
        <v>42043000</v>
      </c>
      <c r="CI593">
        <v>29615400</v>
      </c>
      <c r="CJ593">
        <v>31151500</v>
      </c>
      <c r="CK593">
        <v>29054600</v>
      </c>
      <c r="CL593">
        <v>41855400</v>
      </c>
      <c r="CM593">
        <v>20723400</v>
      </c>
      <c r="CN593">
        <v>37252500</v>
      </c>
      <c r="CO593">
        <v>37330200</v>
      </c>
      <c r="CP593">
        <v>44197200</v>
      </c>
      <c r="CQ593">
        <v>51312300</v>
      </c>
      <c r="CR593">
        <v>36924300</v>
      </c>
      <c r="CS593">
        <v>51454400</v>
      </c>
      <c r="CT593">
        <v>57105200</v>
      </c>
      <c r="CU593">
        <v>39786100</v>
      </c>
      <c r="CV593">
        <v>57051600</v>
      </c>
      <c r="CW593">
        <v>39149300</v>
      </c>
      <c r="CX593">
        <v>42724000</v>
      </c>
      <c r="CY593">
        <v>31769500</v>
      </c>
      <c r="CZ593">
        <v>36899300</v>
      </c>
      <c r="DA593">
        <v>30011600</v>
      </c>
      <c r="DB593">
        <v>32763700</v>
      </c>
      <c r="DC593">
        <v>21604100</v>
      </c>
      <c r="DD593">
        <v>31862400</v>
      </c>
      <c r="DE593">
        <v>34868200</v>
      </c>
      <c r="DF593">
        <v>34642400</v>
      </c>
      <c r="DG593">
        <v>37258000</v>
      </c>
      <c r="DH593">
        <v>29709100</v>
      </c>
      <c r="DI593">
        <v>31177400</v>
      </c>
      <c r="DJ593">
        <v>36806300</v>
      </c>
      <c r="DK593">
        <v>35506100</v>
      </c>
      <c r="DL593">
        <v>36988300</v>
      </c>
      <c r="DM593">
        <v>28708200</v>
      </c>
      <c r="DN593">
        <v>23578900</v>
      </c>
      <c r="DO593">
        <v>25425600</v>
      </c>
      <c r="DP593">
        <v>24980500</v>
      </c>
      <c r="DQ593">
        <v>28201800</v>
      </c>
      <c r="DR593">
        <v>27605700</v>
      </c>
      <c r="DS593">
        <v>17945400</v>
      </c>
      <c r="DT593">
        <v>18734500</v>
      </c>
      <c r="DU593">
        <v>20671400</v>
      </c>
      <c r="DV593">
        <v>16495900</v>
      </c>
      <c r="DW593">
        <v>19701200</v>
      </c>
      <c r="DX593">
        <v>30238000</v>
      </c>
      <c r="DY593">
        <v>27887900</v>
      </c>
      <c r="DZ593">
        <v>24110200</v>
      </c>
      <c r="EA593">
        <v>26052300</v>
      </c>
      <c r="EB593">
        <v>21883742</v>
      </c>
      <c r="EC593">
        <v>23468219</v>
      </c>
      <c r="ED593">
        <v>21901231</v>
      </c>
      <c r="EE593">
        <v>14414133</v>
      </c>
      <c r="EF593">
        <v>13399410</v>
      </c>
      <c r="EG593">
        <v>15814870</v>
      </c>
      <c r="EH593">
        <v>19955635</v>
      </c>
      <c r="EI593">
        <v>13424101</v>
      </c>
      <c r="EJ593">
        <v>15920390</v>
      </c>
      <c r="EK593">
        <v>17034356</v>
      </c>
      <c r="EL593">
        <v>12852905</v>
      </c>
      <c r="EM593">
        <v>33469661</v>
      </c>
      <c r="EN593">
        <v>18794810</v>
      </c>
      <c r="EO593">
        <v>19112715</v>
      </c>
      <c r="EP593">
        <v>17302039</v>
      </c>
      <c r="EQ593">
        <v>12701558</v>
      </c>
      <c r="ER593">
        <v>11188145</v>
      </c>
      <c r="ES593">
        <v>12065206</v>
      </c>
      <c r="ET593">
        <v>7590375</v>
      </c>
      <c r="EU593">
        <v>7328259</v>
      </c>
      <c r="EV593">
        <v>11538861</v>
      </c>
      <c r="EW593">
        <v>11732405</v>
      </c>
      <c r="EX593">
        <v>9352178</v>
      </c>
      <c r="EY593">
        <v>10238654</v>
      </c>
      <c r="EZ593">
        <v>6364564</v>
      </c>
      <c r="FA593">
        <v>7128886</v>
      </c>
      <c r="FB593">
        <v>8853912</v>
      </c>
      <c r="FC593">
        <v>9583858</v>
      </c>
      <c r="FD593">
        <v>8342231</v>
      </c>
      <c r="FE593">
        <v>8005775</v>
      </c>
      <c r="FF593">
        <v>7343597</v>
      </c>
      <c r="FG593">
        <v>6912987</v>
      </c>
      <c r="FH593">
        <v>7466245</v>
      </c>
      <c r="FI593">
        <v>5608734</v>
      </c>
      <c r="FJ593">
        <v>5967210</v>
      </c>
      <c r="FK593">
        <v>8464796</v>
      </c>
      <c r="FL593">
        <v>6379532</v>
      </c>
      <c r="FM593">
        <v>6257814</v>
      </c>
      <c r="FN593">
        <v>5769531</v>
      </c>
      <c r="FO593">
        <v>5005656</v>
      </c>
      <c r="FP593">
        <v>7394424</v>
      </c>
      <c r="FQ593">
        <v>8283661</v>
      </c>
      <c r="FR593">
        <v>6953152</v>
      </c>
      <c r="FS593">
        <v>8309429</v>
      </c>
      <c r="FT593">
        <v>9136522</v>
      </c>
      <c r="FU593">
        <v>5675767</v>
      </c>
      <c r="FV593">
        <v>5382539</v>
      </c>
      <c r="FW593">
        <v>7593421</v>
      </c>
      <c r="FX593">
        <v>5536798</v>
      </c>
      <c r="FY593">
        <v>8007083</v>
      </c>
      <c r="FZ593">
        <v>6018657</v>
      </c>
      <c r="GA593">
        <v>6977925</v>
      </c>
      <c r="GB593">
        <v>7459198</v>
      </c>
      <c r="GC593">
        <v>7097428</v>
      </c>
      <c r="GD593">
        <v>6397381</v>
      </c>
      <c r="GE593">
        <v>5309230</v>
      </c>
      <c r="GF593">
        <v>6613441</v>
      </c>
      <c r="GG593">
        <v>6855975</v>
      </c>
      <c r="GH593">
        <v>6737862</v>
      </c>
      <c r="GI593">
        <v>7775462</v>
      </c>
      <c r="GJ593">
        <v>7909493</v>
      </c>
      <c r="GK593">
        <v>11036972</v>
      </c>
      <c r="GL593">
        <v>15384098</v>
      </c>
      <c r="GM593">
        <v>13173550</v>
      </c>
      <c r="GN593">
        <v>13158308</v>
      </c>
      <c r="GO593">
        <v>18046080</v>
      </c>
      <c r="GP593">
        <v>12347667</v>
      </c>
      <c r="GQ593">
        <v>12838084</v>
      </c>
      <c r="GR593">
        <v>24692364</v>
      </c>
      <c r="GS593">
        <v>21093202</v>
      </c>
      <c r="GT593">
        <v>15000502</v>
      </c>
      <c r="GU593">
        <v>21089434</v>
      </c>
      <c r="GV593">
        <v>14598178</v>
      </c>
      <c r="GW593">
        <v>10620800</v>
      </c>
      <c r="GX593">
        <v>17586889</v>
      </c>
      <c r="GY593">
        <v>13049296</v>
      </c>
      <c r="GZ593">
        <v>13001214</v>
      </c>
      <c r="HA593">
        <v>15014817</v>
      </c>
      <c r="HB593">
        <v>13416633</v>
      </c>
      <c r="HC593">
        <v>9555400</v>
      </c>
      <c r="HD593">
        <v>15203871</v>
      </c>
      <c r="HE593">
        <v>15608736</v>
      </c>
      <c r="HF593">
        <v>6278047</v>
      </c>
      <c r="HG593">
        <v>8816651</v>
      </c>
      <c r="HH593">
        <v>9114875</v>
      </c>
      <c r="HI593">
        <v>11004987</v>
      </c>
      <c r="HJ593">
        <v>11409531</v>
      </c>
      <c r="HK593">
        <v>8969631</v>
      </c>
      <c r="HL593">
        <v>10034761</v>
      </c>
      <c r="HM593">
        <v>8485554</v>
      </c>
      <c r="HN593">
        <v>10653102</v>
      </c>
      <c r="HO593">
        <v>8919536</v>
      </c>
      <c r="HP593">
        <v>13100236</v>
      </c>
      <c r="HQ593">
        <v>10143983</v>
      </c>
      <c r="HR593">
        <v>10259978</v>
      </c>
      <c r="HS593">
        <v>14931686</v>
      </c>
      <c r="HT593">
        <v>11404723</v>
      </c>
      <c r="HU593">
        <v>12524233</v>
      </c>
      <c r="HV593">
        <v>14830847</v>
      </c>
      <c r="HW593">
        <v>12379805</v>
      </c>
      <c r="HX593">
        <v>12760864</v>
      </c>
      <c r="HY593">
        <v>14219968</v>
      </c>
      <c r="HZ593">
        <v>15633430</v>
      </c>
      <c r="IA593">
        <v>15112506</v>
      </c>
      <c r="IB593">
        <v>18659860</v>
      </c>
      <c r="IC593">
        <v>19233222</v>
      </c>
      <c r="ID593">
        <v>17561106</v>
      </c>
      <c r="IE593">
        <v>25716224</v>
      </c>
      <c r="IF593">
        <v>17675560</v>
      </c>
      <c r="IG593">
        <v>13291091</v>
      </c>
      <c r="IH593">
        <v>17800767</v>
      </c>
      <c r="II593">
        <v>12431282</v>
      </c>
      <c r="IJ593">
        <v>13359583</v>
      </c>
      <c r="IK593">
        <v>11419920</v>
      </c>
      <c r="IL593">
        <v>28448566</v>
      </c>
      <c r="IM593">
        <v>24671595</v>
      </c>
      <c r="IN593">
        <v>25963468</v>
      </c>
      <c r="IO593">
        <v>47281573</v>
      </c>
      <c r="IP593">
        <v>30916550</v>
      </c>
      <c r="IQ593">
        <v>30994558</v>
      </c>
      <c r="IR593">
        <v>38318610</v>
      </c>
      <c r="IS593">
        <v>34965674</v>
      </c>
      <c r="IT593">
        <v>47191622</v>
      </c>
      <c r="IU593">
        <v>23772039</v>
      </c>
    </row>
    <row r="594" spans="1:277" x14ac:dyDescent="0.25">
      <c r="A594" s="1" t="s">
        <v>298</v>
      </c>
      <c r="B594" t="s">
        <v>1157</v>
      </c>
      <c r="C594" t="s">
        <v>1199</v>
      </c>
      <c r="D594" s="2">
        <f>_xll.BDH(A594, "volume", B594, C594, "Direction", "H", "Period", "M","cols=274;rows=2")</f>
        <v>36556</v>
      </c>
      <c r="E594" s="2">
        <v>36585</v>
      </c>
      <c r="F594" s="2">
        <v>36616</v>
      </c>
      <c r="G594" s="2">
        <v>36644</v>
      </c>
      <c r="H594" s="2">
        <v>36677</v>
      </c>
      <c r="I594" s="2">
        <v>36707</v>
      </c>
      <c r="J594" s="2">
        <v>36738</v>
      </c>
      <c r="K594" s="2">
        <v>36769</v>
      </c>
      <c r="L594" s="2">
        <v>36798</v>
      </c>
      <c r="M594" s="2">
        <v>36830</v>
      </c>
      <c r="N594" s="2">
        <v>36860</v>
      </c>
      <c r="O594" s="2">
        <v>36889</v>
      </c>
      <c r="P594" s="2">
        <v>36922</v>
      </c>
      <c r="Q594" s="2">
        <v>36950</v>
      </c>
      <c r="R594" s="2">
        <v>36980</v>
      </c>
      <c r="S594" s="2">
        <v>37011</v>
      </c>
      <c r="T594" s="2">
        <v>37042</v>
      </c>
      <c r="U594" s="2">
        <v>37071</v>
      </c>
      <c r="V594" s="2">
        <v>37103</v>
      </c>
      <c r="W594" s="2">
        <v>37134</v>
      </c>
      <c r="X594" s="2">
        <v>37162</v>
      </c>
      <c r="Y594" s="2">
        <v>37195</v>
      </c>
      <c r="Z594" s="2">
        <v>37225</v>
      </c>
      <c r="AA594" s="2">
        <v>37256</v>
      </c>
      <c r="AB594" s="2">
        <v>37287</v>
      </c>
      <c r="AC594" s="2">
        <v>37315</v>
      </c>
      <c r="AD594" s="2">
        <v>37344</v>
      </c>
      <c r="AE594" s="2">
        <v>37376</v>
      </c>
      <c r="AF594" s="2">
        <v>37407</v>
      </c>
      <c r="AG594" s="2">
        <v>37435</v>
      </c>
      <c r="AH594" s="2">
        <v>37468</v>
      </c>
      <c r="AI594" s="2">
        <v>37498</v>
      </c>
      <c r="AJ594" s="2">
        <v>37529</v>
      </c>
      <c r="AK594" s="2">
        <v>37560</v>
      </c>
      <c r="AL594" s="2">
        <v>37589</v>
      </c>
      <c r="AM594" s="2">
        <v>37621</v>
      </c>
      <c r="AN594" s="2">
        <v>37652</v>
      </c>
      <c r="AO594" s="2">
        <v>37680</v>
      </c>
      <c r="AP594" s="2">
        <v>37711</v>
      </c>
      <c r="AQ594" s="2">
        <v>37741</v>
      </c>
      <c r="AR594" s="2">
        <v>37771</v>
      </c>
      <c r="AS594" s="2">
        <v>37802</v>
      </c>
      <c r="AT594" s="2">
        <v>37833</v>
      </c>
      <c r="AU594" s="2">
        <v>37862</v>
      </c>
      <c r="AV594" s="2">
        <v>37894</v>
      </c>
      <c r="AW594" s="2">
        <v>37925</v>
      </c>
      <c r="AX594" s="2">
        <v>37953</v>
      </c>
      <c r="AY594" s="2">
        <v>37986</v>
      </c>
      <c r="AZ594" s="2">
        <v>38016</v>
      </c>
      <c r="BA594" s="2">
        <v>38044</v>
      </c>
      <c r="BB594" s="2">
        <v>38077</v>
      </c>
      <c r="BC594" s="2">
        <v>38107</v>
      </c>
      <c r="BD594" s="2">
        <v>38138</v>
      </c>
      <c r="BE594" s="2">
        <v>38168</v>
      </c>
      <c r="BF594" s="2">
        <v>38198</v>
      </c>
      <c r="BG594" s="2">
        <v>38230</v>
      </c>
      <c r="BH594" s="2">
        <v>38260</v>
      </c>
      <c r="BI594" s="2">
        <v>38289</v>
      </c>
      <c r="BJ594" s="2">
        <v>38321</v>
      </c>
      <c r="BK594" s="2">
        <v>38352</v>
      </c>
      <c r="BL594" s="2">
        <v>38383</v>
      </c>
      <c r="BM594" s="2">
        <v>38411</v>
      </c>
      <c r="BN594" s="2">
        <v>38442</v>
      </c>
      <c r="BO594" s="2">
        <v>38471</v>
      </c>
      <c r="BP594" s="2">
        <v>38503</v>
      </c>
      <c r="BQ594" s="2">
        <v>38533</v>
      </c>
      <c r="BR594" s="2">
        <v>38562</v>
      </c>
      <c r="BS594" s="2">
        <v>38595</v>
      </c>
      <c r="BT594" s="2">
        <v>38625</v>
      </c>
      <c r="BU594" s="2">
        <v>38656</v>
      </c>
      <c r="BV594" s="2">
        <v>38686</v>
      </c>
      <c r="BW594" s="2">
        <v>38716</v>
      </c>
      <c r="BX594" s="2">
        <v>38748</v>
      </c>
      <c r="BY594" s="2">
        <v>38776</v>
      </c>
      <c r="BZ594" s="2">
        <v>38807</v>
      </c>
      <c r="CA594" s="2">
        <v>38835</v>
      </c>
      <c r="CB594" s="2">
        <v>38868</v>
      </c>
      <c r="CC594" s="2">
        <v>38898</v>
      </c>
      <c r="CD594" s="2">
        <v>38929</v>
      </c>
      <c r="CE594" s="2">
        <v>38960</v>
      </c>
      <c r="CF594" s="2">
        <v>38989</v>
      </c>
      <c r="CG594" s="2">
        <v>39021</v>
      </c>
      <c r="CH594" s="2">
        <v>39051</v>
      </c>
      <c r="CI594" s="2">
        <v>39080</v>
      </c>
      <c r="CJ594" s="2">
        <v>39113</v>
      </c>
      <c r="CK594" s="2">
        <v>39141</v>
      </c>
      <c r="CL594" s="2">
        <v>39171</v>
      </c>
      <c r="CM594" s="2">
        <v>39202</v>
      </c>
      <c r="CN594" s="2">
        <v>39233</v>
      </c>
      <c r="CO594" s="2">
        <v>39262</v>
      </c>
      <c r="CP594" s="2">
        <v>39294</v>
      </c>
      <c r="CQ594" s="2">
        <v>39325</v>
      </c>
      <c r="CR594" s="2">
        <v>39353</v>
      </c>
      <c r="CS594" s="2">
        <v>39386</v>
      </c>
      <c r="CT594" s="2">
        <v>39416</v>
      </c>
      <c r="CU594" s="2">
        <v>39447</v>
      </c>
      <c r="CV594" s="2">
        <v>39478</v>
      </c>
      <c r="CW594" s="2">
        <v>39507</v>
      </c>
      <c r="CX594" s="2">
        <v>39538</v>
      </c>
      <c r="CY594" s="2">
        <v>39568</v>
      </c>
      <c r="CZ594" s="2">
        <v>39598</v>
      </c>
      <c r="DA594" s="2">
        <v>39629</v>
      </c>
      <c r="DB594" s="2">
        <v>39660</v>
      </c>
      <c r="DC594" s="2">
        <v>39689</v>
      </c>
      <c r="DD594" s="2">
        <v>39721</v>
      </c>
      <c r="DE594" s="2">
        <v>39752</v>
      </c>
      <c r="DF594" s="2">
        <v>39780</v>
      </c>
      <c r="DG594" s="2">
        <v>39813</v>
      </c>
      <c r="DH594" s="2">
        <v>39843</v>
      </c>
      <c r="DI594" s="2">
        <v>39871</v>
      </c>
      <c r="DJ594" s="2">
        <v>39903</v>
      </c>
      <c r="DK594" s="2">
        <v>39933</v>
      </c>
      <c r="DL594" s="2">
        <v>39962</v>
      </c>
      <c r="DM594" s="2">
        <v>39994</v>
      </c>
      <c r="DN594" s="2">
        <v>40025</v>
      </c>
      <c r="DO594" s="2">
        <v>40056</v>
      </c>
      <c r="DP594" s="2">
        <v>40086</v>
      </c>
      <c r="DQ594" s="2">
        <v>40116</v>
      </c>
      <c r="DR594" s="2">
        <v>40147</v>
      </c>
      <c r="DS594" s="2">
        <v>40178</v>
      </c>
      <c r="DT594" s="2">
        <v>40207</v>
      </c>
      <c r="DU594" s="2">
        <v>40235</v>
      </c>
      <c r="DV594" s="2">
        <v>40268</v>
      </c>
      <c r="DW594" s="2">
        <v>40298</v>
      </c>
      <c r="DX594" s="2">
        <v>40329</v>
      </c>
      <c r="DY594" s="2">
        <v>40359</v>
      </c>
      <c r="DZ594" s="2">
        <v>40389</v>
      </c>
      <c r="EA594" s="2">
        <v>40421</v>
      </c>
      <c r="EB594" s="2">
        <v>40451</v>
      </c>
      <c r="EC594" s="2">
        <v>40480</v>
      </c>
      <c r="ED594" s="2">
        <v>40512</v>
      </c>
      <c r="EE594" s="2">
        <v>40543</v>
      </c>
      <c r="EF594" s="2">
        <v>40574</v>
      </c>
      <c r="EG594" s="2">
        <v>40602</v>
      </c>
      <c r="EH594" s="2">
        <v>40633</v>
      </c>
      <c r="EI594" s="2">
        <v>40662</v>
      </c>
      <c r="EJ594" s="2">
        <v>40694</v>
      </c>
      <c r="EK594" s="2">
        <v>40724</v>
      </c>
      <c r="EL594" s="2">
        <v>40753</v>
      </c>
      <c r="EM594" s="2">
        <v>40786</v>
      </c>
      <c r="EN594" s="2">
        <v>40816</v>
      </c>
      <c r="EO594" s="2">
        <v>40847</v>
      </c>
      <c r="EP594" s="2">
        <v>40877</v>
      </c>
      <c r="EQ594" s="2">
        <v>40907</v>
      </c>
      <c r="ER594" s="2">
        <v>40939</v>
      </c>
      <c r="ES594" s="2">
        <v>40968</v>
      </c>
      <c r="ET594" s="2">
        <v>40998</v>
      </c>
      <c r="EU594" s="2">
        <v>41029</v>
      </c>
      <c r="EV594" s="2">
        <v>41060</v>
      </c>
      <c r="EW594" s="2">
        <v>41089</v>
      </c>
      <c r="EX594" s="2">
        <v>41121</v>
      </c>
      <c r="EY594" s="2">
        <v>41152</v>
      </c>
      <c r="EZ594" s="2">
        <v>41180</v>
      </c>
      <c r="FA594" s="2">
        <v>41213</v>
      </c>
      <c r="FB594" s="2">
        <v>41243</v>
      </c>
      <c r="FC594" s="2">
        <v>41274</v>
      </c>
      <c r="FD594" s="2">
        <v>41305</v>
      </c>
      <c r="FE594" s="2">
        <v>41333</v>
      </c>
      <c r="FF594" s="2">
        <v>41362</v>
      </c>
      <c r="FG594" s="2">
        <v>41394</v>
      </c>
      <c r="FH594" s="2">
        <v>41425</v>
      </c>
      <c r="FI594" s="2">
        <v>41453</v>
      </c>
      <c r="FJ594" s="2">
        <v>41486</v>
      </c>
      <c r="FK594" s="2">
        <v>41516</v>
      </c>
      <c r="FL594" s="2">
        <v>41547</v>
      </c>
      <c r="FM594" s="2">
        <v>41578</v>
      </c>
      <c r="FN594" s="2">
        <v>41607</v>
      </c>
      <c r="FO594" s="2">
        <v>41639</v>
      </c>
      <c r="FP594" s="2">
        <v>41670</v>
      </c>
      <c r="FQ594" s="2">
        <v>41698</v>
      </c>
      <c r="FR594" s="2">
        <v>41729</v>
      </c>
      <c r="FS594" s="2">
        <v>41759</v>
      </c>
      <c r="FT594" s="2">
        <v>41789</v>
      </c>
      <c r="FU594" s="2">
        <v>41820</v>
      </c>
      <c r="FV594" s="2">
        <v>41851</v>
      </c>
      <c r="FW594" s="2">
        <v>41880</v>
      </c>
      <c r="FX594" s="2">
        <v>41912</v>
      </c>
      <c r="FY594" s="2">
        <v>41943</v>
      </c>
      <c r="FZ594" s="2">
        <v>41971</v>
      </c>
      <c r="GA594" s="2">
        <v>42004</v>
      </c>
      <c r="GB594" s="2">
        <v>42034</v>
      </c>
      <c r="GC594" s="2">
        <v>42062</v>
      </c>
      <c r="GD594" s="2">
        <v>42094</v>
      </c>
      <c r="GE594" s="2">
        <v>42124</v>
      </c>
      <c r="GF594" s="2">
        <v>42153</v>
      </c>
      <c r="GG594" s="2">
        <v>42185</v>
      </c>
      <c r="GH594" s="2">
        <v>42216</v>
      </c>
      <c r="GI594" s="2">
        <v>42247</v>
      </c>
      <c r="GJ594" s="2">
        <v>42277</v>
      </c>
      <c r="GK594" s="2">
        <v>42307</v>
      </c>
      <c r="GL594" s="2">
        <v>42338</v>
      </c>
      <c r="GM594" s="2">
        <v>42369</v>
      </c>
      <c r="GN594" s="2">
        <v>42398</v>
      </c>
      <c r="GO594" s="2">
        <v>42429</v>
      </c>
      <c r="GP594" s="2">
        <v>42460</v>
      </c>
      <c r="GQ594" s="2">
        <v>42489</v>
      </c>
      <c r="GR594" s="2">
        <v>42521</v>
      </c>
      <c r="GS594" s="2">
        <v>42551</v>
      </c>
      <c r="GT594" s="2">
        <v>42580</v>
      </c>
      <c r="GU594" s="2">
        <v>42613</v>
      </c>
      <c r="GV594" s="2">
        <v>42643</v>
      </c>
      <c r="GW594" s="2">
        <v>42674</v>
      </c>
      <c r="GX594" s="2">
        <v>42704</v>
      </c>
      <c r="GY594" s="2">
        <v>42734</v>
      </c>
      <c r="GZ594" s="2">
        <v>42766</v>
      </c>
      <c r="HA594" s="2">
        <v>42794</v>
      </c>
      <c r="HB594" s="2">
        <v>42825</v>
      </c>
      <c r="HC594" s="2">
        <v>42853</v>
      </c>
      <c r="HD594" s="2">
        <v>42886</v>
      </c>
      <c r="HE594" s="2">
        <v>42916</v>
      </c>
      <c r="HF594" s="2">
        <v>42947</v>
      </c>
      <c r="HG594" s="2">
        <v>42978</v>
      </c>
      <c r="HH594" s="2">
        <v>43007</v>
      </c>
      <c r="HI594" s="2">
        <v>43039</v>
      </c>
      <c r="HJ594" s="2">
        <v>43069</v>
      </c>
      <c r="HK594" s="2">
        <v>43098</v>
      </c>
      <c r="HL594" s="2">
        <v>43131</v>
      </c>
      <c r="HM594" s="2">
        <v>43159</v>
      </c>
      <c r="HN594" s="2">
        <v>43189</v>
      </c>
      <c r="HO594" s="2">
        <v>43220</v>
      </c>
      <c r="HP594" s="2">
        <v>43251</v>
      </c>
      <c r="HQ594" s="2">
        <v>43280</v>
      </c>
      <c r="HR594" s="2">
        <v>43312</v>
      </c>
      <c r="HS594" s="2">
        <v>43343</v>
      </c>
      <c r="HT594" s="2">
        <v>43371</v>
      </c>
      <c r="HU594" s="2">
        <v>43404</v>
      </c>
      <c r="HV594" s="2">
        <v>43434</v>
      </c>
      <c r="HW594" s="2">
        <v>43465</v>
      </c>
      <c r="HX594" s="2">
        <v>43496</v>
      </c>
      <c r="HY594" s="2">
        <v>43524</v>
      </c>
      <c r="HZ594" s="2">
        <v>43553</v>
      </c>
      <c r="IA594" s="2">
        <v>43585</v>
      </c>
      <c r="IB594" s="2">
        <v>43616</v>
      </c>
      <c r="IC594" s="2">
        <v>43644</v>
      </c>
      <c r="ID594" s="2">
        <v>43677</v>
      </c>
      <c r="IE594" s="2">
        <v>43707</v>
      </c>
      <c r="IF594" s="2">
        <v>43738</v>
      </c>
      <c r="IG594" s="2">
        <v>43769</v>
      </c>
      <c r="IH594" s="2">
        <v>43798</v>
      </c>
      <c r="II594" s="2">
        <v>43830</v>
      </c>
      <c r="IJ594" s="2">
        <v>43861</v>
      </c>
      <c r="IK594" s="2">
        <v>43889</v>
      </c>
      <c r="IL594" s="2">
        <v>43921</v>
      </c>
      <c r="IM594" s="2">
        <v>43951</v>
      </c>
      <c r="IN594" s="2">
        <v>43980</v>
      </c>
      <c r="IO594" s="2">
        <v>44012</v>
      </c>
      <c r="IP594" s="2">
        <v>44043</v>
      </c>
      <c r="IQ594" s="2">
        <v>44074</v>
      </c>
      <c r="IR594" s="2">
        <v>44104</v>
      </c>
      <c r="IS594" s="2">
        <v>44134</v>
      </c>
      <c r="IT594" s="2">
        <v>44165</v>
      </c>
      <c r="IU594" s="2">
        <v>44196</v>
      </c>
      <c r="IV594" s="2">
        <v>44225</v>
      </c>
      <c r="IW594" s="2">
        <v>44253</v>
      </c>
      <c r="IX594" s="2">
        <v>44286</v>
      </c>
      <c r="IY594" s="2">
        <v>44316</v>
      </c>
      <c r="IZ594" s="2">
        <v>44347</v>
      </c>
      <c r="JA594" s="2">
        <v>44377</v>
      </c>
      <c r="JB594" s="2">
        <v>44407</v>
      </c>
      <c r="JC594" s="2">
        <v>44439</v>
      </c>
      <c r="JD594" s="2">
        <v>44469</v>
      </c>
      <c r="JE594" s="2">
        <v>44498</v>
      </c>
      <c r="JF594" s="2">
        <v>44530</v>
      </c>
      <c r="JG594" s="2">
        <v>44561</v>
      </c>
      <c r="JH594" s="2">
        <v>44592</v>
      </c>
      <c r="JI594" s="2">
        <v>44620</v>
      </c>
      <c r="JJ594" s="2">
        <v>44651</v>
      </c>
      <c r="JK594" s="2">
        <v>44680</v>
      </c>
      <c r="JL594" s="2">
        <v>44712</v>
      </c>
      <c r="JM594" s="2">
        <v>44742</v>
      </c>
      <c r="JN594" s="2">
        <v>44771</v>
      </c>
      <c r="JO594" s="2">
        <v>44804</v>
      </c>
      <c r="JP594" s="2">
        <v>44834</v>
      </c>
      <c r="JQ594" s="2">
        <v>44865</v>
      </c>
    </row>
    <row r="595" spans="1:277" x14ac:dyDescent="0.25">
      <c r="A595" s="4"/>
      <c r="D595" s="3">
        <v>16122000</v>
      </c>
      <c r="E595">
        <v>19564900</v>
      </c>
      <c r="F595">
        <v>18680500</v>
      </c>
      <c r="G595">
        <v>15646400</v>
      </c>
      <c r="H595">
        <v>19271900</v>
      </c>
      <c r="I595">
        <v>13862000</v>
      </c>
      <c r="J595">
        <v>9060700</v>
      </c>
      <c r="K595">
        <v>10862400</v>
      </c>
      <c r="L595">
        <v>11160800</v>
      </c>
      <c r="M595">
        <v>16027500</v>
      </c>
      <c r="N595">
        <v>20510700</v>
      </c>
      <c r="O595">
        <v>14738700</v>
      </c>
      <c r="P595">
        <v>17811300</v>
      </c>
      <c r="Q595">
        <v>13282700</v>
      </c>
      <c r="R595">
        <v>13118300</v>
      </c>
      <c r="S595">
        <v>14701900</v>
      </c>
      <c r="T595">
        <v>11443000</v>
      </c>
      <c r="U595">
        <v>15842800</v>
      </c>
      <c r="V595">
        <v>15213200</v>
      </c>
      <c r="W595">
        <v>21036400</v>
      </c>
      <c r="X595">
        <v>19563500</v>
      </c>
      <c r="Y595">
        <v>19088800</v>
      </c>
      <c r="Z595">
        <v>15670300</v>
      </c>
      <c r="AA595">
        <v>15864900</v>
      </c>
      <c r="AB595">
        <v>16024300</v>
      </c>
      <c r="AC595">
        <v>26493100</v>
      </c>
      <c r="AD595">
        <v>19509700</v>
      </c>
      <c r="AE595">
        <v>19616000</v>
      </c>
      <c r="AF595">
        <v>17344800</v>
      </c>
      <c r="AG595">
        <v>24909700</v>
      </c>
      <c r="AH595">
        <v>33001000</v>
      </c>
      <c r="AI595">
        <v>25214500</v>
      </c>
      <c r="AJ595">
        <v>21007600</v>
      </c>
      <c r="AK595">
        <v>28985800</v>
      </c>
      <c r="AL595">
        <v>20941000</v>
      </c>
      <c r="AM595">
        <v>17299500</v>
      </c>
      <c r="AN595">
        <v>24381800</v>
      </c>
      <c r="AO595">
        <v>19382800</v>
      </c>
      <c r="AP595">
        <v>23523800</v>
      </c>
      <c r="AQ595">
        <v>17337600</v>
      </c>
      <c r="AR595">
        <v>19447400</v>
      </c>
      <c r="AS595">
        <v>16481500</v>
      </c>
      <c r="AT595">
        <v>19877800</v>
      </c>
      <c r="AU595">
        <v>14215700</v>
      </c>
      <c r="AV595">
        <v>18381500</v>
      </c>
      <c r="AW595">
        <v>16736500</v>
      </c>
      <c r="AX595">
        <v>19661400</v>
      </c>
      <c r="AY595">
        <v>18753300</v>
      </c>
      <c r="AZ595">
        <v>18161000</v>
      </c>
      <c r="BA595">
        <v>17753400</v>
      </c>
      <c r="BB595">
        <v>22519900</v>
      </c>
      <c r="BC595">
        <v>28379100</v>
      </c>
      <c r="BD595">
        <v>17031800</v>
      </c>
      <c r="BE595">
        <v>16712500</v>
      </c>
      <c r="BF595">
        <v>17958600</v>
      </c>
      <c r="BG595">
        <v>14486800</v>
      </c>
      <c r="BH595">
        <v>17555900</v>
      </c>
      <c r="BI595">
        <v>16238000</v>
      </c>
      <c r="BJ595">
        <v>21615200</v>
      </c>
      <c r="BK595">
        <v>16417600</v>
      </c>
      <c r="BL595">
        <v>17530700</v>
      </c>
      <c r="BM595">
        <v>22257500</v>
      </c>
      <c r="BN595">
        <v>28861800</v>
      </c>
      <c r="BO595">
        <v>22238900</v>
      </c>
      <c r="BP595">
        <v>17572800</v>
      </c>
      <c r="BQ595">
        <v>17741700</v>
      </c>
      <c r="BR595">
        <v>13624300</v>
      </c>
      <c r="BS595">
        <v>16756700</v>
      </c>
      <c r="BT595">
        <v>30303600</v>
      </c>
      <c r="BU595">
        <v>23735400</v>
      </c>
      <c r="BV595">
        <v>23612200</v>
      </c>
      <c r="BW595">
        <v>20077400</v>
      </c>
      <c r="BX595">
        <v>21965000</v>
      </c>
      <c r="BY595">
        <v>26408900</v>
      </c>
      <c r="BZ595">
        <v>22565000</v>
      </c>
      <c r="CA595">
        <v>19755500</v>
      </c>
      <c r="CB595">
        <v>27677300</v>
      </c>
      <c r="CC595">
        <v>25050900</v>
      </c>
      <c r="CD595">
        <v>24834800</v>
      </c>
      <c r="CE595">
        <v>16321100</v>
      </c>
      <c r="CF595">
        <v>16598100</v>
      </c>
      <c r="CG595">
        <v>21047400</v>
      </c>
      <c r="CH595">
        <v>17545900</v>
      </c>
      <c r="CI595">
        <v>15422300</v>
      </c>
      <c r="CJ595">
        <v>16656200</v>
      </c>
      <c r="CK595">
        <v>23501800</v>
      </c>
      <c r="CL595">
        <v>23206300</v>
      </c>
      <c r="CM595">
        <v>15588800</v>
      </c>
      <c r="CN595">
        <v>18337200</v>
      </c>
      <c r="CO595">
        <v>27778300</v>
      </c>
      <c r="CP595">
        <v>23364900</v>
      </c>
      <c r="CQ595">
        <v>29340100</v>
      </c>
      <c r="CR595">
        <v>21511800</v>
      </c>
      <c r="CS595">
        <v>20062900</v>
      </c>
      <c r="CT595">
        <v>19387800</v>
      </c>
      <c r="CU595">
        <v>12674200</v>
      </c>
      <c r="CV595">
        <v>26860900</v>
      </c>
      <c r="CW595">
        <v>22457000</v>
      </c>
      <c r="CX595">
        <v>19750300</v>
      </c>
      <c r="CY595">
        <v>18470200</v>
      </c>
      <c r="CZ595">
        <v>14440800</v>
      </c>
      <c r="DA595">
        <v>20411700</v>
      </c>
      <c r="DB595">
        <v>16778900</v>
      </c>
      <c r="DC595">
        <v>12944400</v>
      </c>
      <c r="DD595">
        <v>16173800</v>
      </c>
      <c r="DE595">
        <v>28200400</v>
      </c>
      <c r="DF595">
        <v>19408500</v>
      </c>
      <c r="DG595">
        <v>25628300</v>
      </c>
      <c r="DH595">
        <v>23409400</v>
      </c>
      <c r="DI595">
        <v>18267300</v>
      </c>
      <c r="DJ595">
        <v>23818700</v>
      </c>
      <c r="DK595">
        <v>19011600</v>
      </c>
      <c r="DL595">
        <v>15881200</v>
      </c>
      <c r="DM595">
        <v>16031800</v>
      </c>
      <c r="DN595">
        <v>15726500</v>
      </c>
      <c r="DO595">
        <v>13473800</v>
      </c>
      <c r="DP595">
        <v>12234200</v>
      </c>
      <c r="DQ595">
        <v>14772200</v>
      </c>
      <c r="DR595">
        <v>14107300</v>
      </c>
      <c r="DS595">
        <v>13568600</v>
      </c>
      <c r="DT595">
        <v>14356100</v>
      </c>
      <c r="DU595">
        <v>16966800</v>
      </c>
      <c r="DV595">
        <v>16225700</v>
      </c>
      <c r="DW595">
        <v>19063900</v>
      </c>
      <c r="DX595">
        <v>20526600</v>
      </c>
      <c r="DY595">
        <v>20715700</v>
      </c>
      <c r="DZ595">
        <v>18229100</v>
      </c>
      <c r="EA595">
        <v>22414600</v>
      </c>
      <c r="EB595">
        <v>13604300</v>
      </c>
      <c r="EC595">
        <v>17329527</v>
      </c>
      <c r="ED595">
        <v>19096837</v>
      </c>
      <c r="EE595">
        <v>16404417</v>
      </c>
      <c r="EF595">
        <v>15522751</v>
      </c>
      <c r="EG595">
        <v>18039843</v>
      </c>
      <c r="EH595">
        <v>18069863</v>
      </c>
      <c r="EI595">
        <v>8536411</v>
      </c>
      <c r="EJ595">
        <v>12603073</v>
      </c>
      <c r="EK595">
        <v>13906978</v>
      </c>
      <c r="EL595">
        <v>10210893</v>
      </c>
      <c r="EM595">
        <v>20244596</v>
      </c>
      <c r="EN595">
        <v>14460463</v>
      </c>
      <c r="EO595">
        <v>14845770</v>
      </c>
      <c r="EP595">
        <v>18757298</v>
      </c>
      <c r="EQ595">
        <v>11436318</v>
      </c>
      <c r="ER595">
        <v>11212739</v>
      </c>
      <c r="ES595">
        <v>13955938</v>
      </c>
      <c r="ET595">
        <v>9552978</v>
      </c>
      <c r="EU595">
        <v>11024367</v>
      </c>
      <c r="EV595">
        <v>11443869</v>
      </c>
      <c r="EW595">
        <v>8639005</v>
      </c>
      <c r="EX595">
        <v>10991148</v>
      </c>
      <c r="EY595">
        <v>11130462</v>
      </c>
      <c r="EZ595">
        <v>8945437</v>
      </c>
      <c r="FA595">
        <v>6805058</v>
      </c>
      <c r="FB595">
        <v>11291247</v>
      </c>
      <c r="FC595">
        <v>7622777</v>
      </c>
      <c r="FD595">
        <v>7598358</v>
      </c>
      <c r="FE595">
        <v>10069063</v>
      </c>
      <c r="FF595">
        <v>8822422</v>
      </c>
      <c r="FG595">
        <v>9320338</v>
      </c>
      <c r="FH595">
        <v>11103585</v>
      </c>
      <c r="FI595">
        <v>11863723</v>
      </c>
      <c r="FJ595">
        <v>8007296</v>
      </c>
      <c r="FK595">
        <v>10420323</v>
      </c>
      <c r="FL595">
        <v>8821065</v>
      </c>
      <c r="FM595">
        <v>8538817</v>
      </c>
      <c r="FN595">
        <v>8239352</v>
      </c>
      <c r="FO595">
        <v>7922012</v>
      </c>
      <c r="FP595">
        <v>9000155</v>
      </c>
      <c r="FQ595">
        <v>9678015</v>
      </c>
      <c r="FR595">
        <v>7241350</v>
      </c>
      <c r="FS595">
        <v>12567916</v>
      </c>
      <c r="FT595">
        <v>10563558</v>
      </c>
      <c r="FU595">
        <v>9075585</v>
      </c>
      <c r="FV595">
        <v>8074195</v>
      </c>
      <c r="FW595">
        <v>10252923</v>
      </c>
      <c r="FX595">
        <v>10824173</v>
      </c>
      <c r="FY595">
        <v>10965900</v>
      </c>
      <c r="FZ595">
        <v>8302296</v>
      </c>
      <c r="GA595">
        <v>9996411</v>
      </c>
      <c r="GB595">
        <v>11042601</v>
      </c>
      <c r="GC595">
        <v>10617748</v>
      </c>
      <c r="GD595">
        <v>17558006</v>
      </c>
      <c r="GE595">
        <v>11368700</v>
      </c>
      <c r="GF595">
        <v>9722427</v>
      </c>
      <c r="GG595">
        <v>12659551</v>
      </c>
      <c r="GH595">
        <v>8742096</v>
      </c>
      <c r="GI595">
        <v>14418662</v>
      </c>
      <c r="GJ595">
        <v>15800673</v>
      </c>
      <c r="GK595">
        <v>15288907</v>
      </c>
      <c r="GL595">
        <v>14144122</v>
      </c>
      <c r="GM595">
        <v>14226199</v>
      </c>
      <c r="GN595">
        <v>11427400</v>
      </c>
      <c r="GO595">
        <v>17603935</v>
      </c>
      <c r="GP595">
        <v>13787446</v>
      </c>
      <c r="GQ595">
        <v>10948699</v>
      </c>
      <c r="GR595">
        <v>13753188</v>
      </c>
      <c r="GS595">
        <v>15319350</v>
      </c>
      <c r="GT595">
        <v>18156366</v>
      </c>
      <c r="GU595">
        <v>12258768</v>
      </c>
      <c r="GV595">
        <v>11697132</v>
      </c>
      <c r="GW595">
        <v>12711002</v>
      </c>
      <c r="GX595">
        <v>11038182</v>
      </c>
      <c r="GY595">
        <v>10781415</v>
      </c>
      <c r="GZ595">
        <v>10253774</v>
      </c>
      <c r="HA595">
        <v>11961279</v>
      </c>
      <c r="HB595">
        <v>11450248</v>
      </c>
      <c r="HC595">
        <v>9145901</v>
      </c>
      <c r="HD595">
        <v>13407303</v>
      </c>
      <c r="HE595">
        <v>12172513</v>
      </c>
      <c r="HF595">
        <v>11929940</v>
      </c>
      <c r="HG595">
        <v>13665669</v>
      </c>
      <c r="HH595">
        <v>17493697</v>
      </c>
      <c r="HI595">
        <v>19260566</v>
      </c>
      <c r="HJ595">
        <v>19242459</v>
      </c>
      <c r="HK595">
        <v>14713793</v>
      </c>
      <c r="HL595">
        <v>15458027</v>
      </c>
      <c r="HM595">
        <v>14375276</v>
      </c>
      <c r="HN595">
        <v>17944247</v>
      </c>
      <c r="HO595">
        <v>12475640</v>
      </c>
      <c r="HP595">
        <v>16550514</v>
      </c>
      <c r="HQ595">
        <v>15134987</v>
      </c>
      <c r="HR595">
        <v>9257487</v>
      </c>
      <c r="HS595">
        <v>8794186</v>
      </c>
      <c r="HT595">
        <v>8470559</v>
      </c>
      <c r="HU595">
        <v>11938921</v>
      </c>
      <c r="HV595">
        <v>16990501</v>
      </c>
      <c r="HW595">
        <v>14205351</v>
      </c>
      <c r="HX595">
        <v>11848657</v>
      </c>
      <c r="HY595">
        <v>17476985</v>
      </c>
      <c r="HZ595">
        <v>16844497</v>
      </c>
      <c r="IA595">
        <v>12272500</v>
      </c>
      <c r="IB595">
        <v>12755988</v>
      </c>
      <c r="IC595">
        <v>12449244</v>
      </c>
      <c r="ID595">
        <v>14006211</v>
      </c>
      <c r="IE595">
        <v>15379518</v>
      </c>
      <c r="IF595">
        <v>10659828</v>
      </c>
      <c r="IG595">
        <v>10682444</v>
      </c>
      <c r="IH595">
        <v>9816386</v>
      </c>
      <c r="II595">
        <v>11463348</v>
      </c>
      <c r="IJ595">
        <v>12386649</v>
      </c>
      <c r="IK595">
        <v>15642626</v>
      </c>
      <c r="IL595">
        <v>20607398</v>
      </c>
      <c r="IM595">
        <v>12384075</v>
      </c>
      <c r="IN595">
        <v>11667083</v>
      </c>
      <c r="IO595">
        <v>19471471</v>
      </c>
      <c r="IP595">
        <v>12592658</v>
      </c>
      <c r="IQ595">
        <v>9046467</v>
      </c>
      <c r="IR595">
        <v>17674838</v>
      </c>
      <c r="IS595">
        <v>10578385</v>
      </c>
      <c r="IT595">
        <v>11680922</v>
      </c>
      <c r="IU595">
        <v>14212378</v>
      </c>
      <c r="IV595">
        <v>17745892</v>
      </c>
      <c r="IW595">
        <v>18342607</v>
      </c>
      <c r="IX595">
        <v>20766139</v>
      </c>
      <c r="IY595">
        <v>14904990</v>
      </c>
      <c r="IZ595">
        <v>16463825</v>
      </c>
      <c r="JA595">
        <v>14176696</v>
      </c>
      <c r="JB595">
        <v>13004845</v>
      </c>
      <c r="JC595">
        <v>13973700</v>
      </c>
      <c r="JD595">
        <v>14293311</v>
      </c>
      <c r="JE595">
        <v>13548985</v>
      </c>
      <c r="JF595">
        <v>14163751</v>
      </c>
      <c r="JG595">
        <v>15491815</v>
      </c>
      <c r="JH595">
        <v>15930879</v>
      </c>
      <c r="JI595">
        <v>17831907</v>
      </c>
      <c r="JJ595">
        <v>19104126</v>
      </c>
      <c r="JK595">
        <v>14418814</v>
      </c>
      <c r="JL595">
        <v>25187984</v>
      </c>
      <c r="JM595">
        <v>21751599</v>
      </c>
      <c r="JN595">
        <v>19163764</v>
      </c>
      <c r="JO595">
        <v>15564053</v>
      </c>
      <c r="JP595">
        <v>19473905</v>
      </c>
      <c r="JQ595">
        <v>14314207</v>
      </c>
    </row>
    <row r="596" spans="1:277" x14ac:dyDescent="0.25">
      <c r="A596" s="1" t="s">
        <v>299</v>
      </c>
      <c r="B596" t="s">
        <v>1157</v>
      </c>
      <c r="C596" t="s">
        <v>1198</v>
      </c>
      <c r="D596" s="2">
        <f>_xll.BDH(A596, "volume", B596, C596, "Direction", "H", "Period", "M","cols=108;rows=2")</f>
        <v>36556</v>
      </c>
      <c r="E596" s="2">
        <v>36585</v>
      </c>
      <c r="F596" s="2">
        <v>36616</v>
      </c>
      <c r="G596" s="2">
        <v>36644</v>
      </c>
      <c r="H596" s="2">
        <v>36677</v>
      </c>
      <c r="I596" s="2">
        <v>36707</v>
      </c>
      <c r="J596" s="2">
        <v>36738</v>
      </c>
      <c r="K596" s="2">
        <v>36769</v>
      </c>
      <c r="L596" s="2">
        <v>36798</v>
      </c>
      <c r="M596" s="2">
        <v>36830</v>
      </c>
      <c r="N596" s="2">
        <v>36860</v>
      </c>
      <c r="O596" s="2">
        <v>36889</v>
      </c>
      <c r="P596" s="2">
        <v>36922</v>
      </c>
      <c r="Q596" s="2">
        <v>36950</v>
      </c>
      <c r="R596" s="2">
        <v>36980</v>
      </c>
      <c r="S596" s="2">
        <v>37011</v>
      </c>
      <c r="T596" s="2">
        <v>37042</v>
      </c>
      <c r="U596" s="2">
        <v>37071</v>
      </c>
      <c r="V596" s="2">
        <v>37103</v>
      </c>
      <c r="W596" s="2">
        <v>37134</v>
      </c>
      <c r="X596" s="2">
        <v>37162</v>
      </c>
      <c r="Y596" s="2">
        <v>37195</v>
      </c>
      <c r="Z596" s="2">
        <v>37225</v>
      </c>
      <c r="AA596" s="2">
        <v>37256</v>
      </c>
      <c r="AB596" s="2">
        <v>37287</v>
      </c>
      <c r="AC596" s="2">
        <v>37315</v>
      </c>
      <c r="AD596" s="2">
        <v>37344</v>
      </c>
      <c r="AE596" s="2">
        <v>37376</v>
      </c>
      <c r="AF596" s="2">
        <v>37407</v>
      </c>
      <c r="AG596" s="2">
        <v>37435</v>
      </c>
      <c r="AH596" s="2">
        <v>37468</v>
      </c>
      <c r="AI596" s="2">
        <v>37498</v>
      </c>
      <c r="AJ596" s="2">
        <v>37529</v>
      </c>
      <c r="AK596" s="2">
        <v>37560</v>
      </c>
      <c r="AL596" s="2">
        <v>37589</v>
      </c>
      <c r="AM596" s="2">
        <v>37621</v>
      </c>
      <c r="AN596" s="2">
        <v>37652</v>
      </c>
      <c r="AO596" s="2">
        <v>37680</v>
      </c>
      <c r="AP596" s="2">
        <v>37711</v>
      </c>
      <c r="AQ596" s="2">
        <v>37741</v>
      </c>
      <c r="AR596" s="2">
        <v>37771</v>
      </c>
      <c r="AS596" s="2">
        <v>37802</v>
      </c>
      <c r="AT596" s="2">
        <v>37833</v>
      </c>
      <c r="AU596" s="2">
        <v>37862</v>
      </c>
      <c r="AV596" s="2">
        <v>37894</v>
      </c>
      <c r="AW596" s="2">
        <v>37925</v>
      </c>
      <c r="AX596" s="2">
        <v>37953</v>
      </c>
      <c r="AY596" s="2">
        <v>37986</v>
      </c>
      <c r="AZ596" s="2">
        <v>38016</v>
      </c>
      <c r="BA596" s="2">
        <v>38044</v>
      </c>
      <c r="BB596" s="2">
        <v>38077</v>
      </c>
      <c r="BC596" s="2">
        <v>38107</v>
      </c>
      <c r="BD596" s="2">
        <v>38138</v>
      </c>
      <c r="BE596" s="2">
        <v>38168</v>
      </c>
      <c r="BF596" s="2">
        <v>38198</v>
      </c>
      <c r="BG596" s="2">
        <v>38230</v>
      </c>
      <c r="BH596" s="2">
        <v>38260</v>
      </c>
      <c r="BI596" s="2">
        <v>38289</v>
      </c>
      <c r="BJ596" s="2">
        <v>38321</v>
      </c>
      <c r="BK596" s="2">
        <v>38352</v>
      </c>
      <c r="BL596" s="2">
        <v>38383</v>
      </c>
      <c r="BM596" s="2">
        <v>38411</v>
      </c>
      <c r="BN596" s="2">
        <v>38442</v>
      </c>
      <c r="BO596" s="2">
        <v>38471</v>
      </c>
      <c r="BP596" s="2">
        <v>38503</v>
      </c>
      <c r="BQ596" s="2">
        <v>38533</v>
      </c>
      <c r="BR596" s="2">
        <v>38562</v>
      </c>
      <c r="BS596" s="2">
        <v>38595</v>
      </c>
      <c r="BT596" s="2">
        <v>38625</v>
      </c>
      <c r="BU596" s="2">
        <v>38656</v>
      </c>
      <c r="BV596" s="2">
        <v>38686</v>
      </c>
      <c r="BW596" s="2">
        <v>38716</v>
      </c>
      <c r="BX596" s="2">
        <v>38748</v>
      </c>
      <c r="BY596" s="2">
        <v>38776</v>
      </c>
      <c r="BZ596" s="2">
        <v>38807</v>
      </c>
      <c r="CA596" s="2">
        <v>38835</v>
      </c>
      <c r="CB596" s="2">
        <v>38868</v>
      </c>
      <c r="CC596" s="2">
        <v>38898</v>
      </c>
      <c r="CD596" s="2">
        <v>38929</v>
      </c>
      <c r="CE596" s="2">
        <v>38960</v>
      </c>
      <c r="CF596" s="2">
        <v>38989</v>
      </c>
      <c r="CG596" s="2">
        <v>39021</v>
      </c>
      <c r="CH596" s="2">
        <v>39051</v>
      </c>
      <c r="CI596" s="2">
        <v>39080</v>
      </c>
      <c r="CJ596" s="2">
        <v>39113</v>
      </c>
      <c r="CK596" s="2">
        <v>39141</v>
      </c>
      <c r="CL596" s="2">
        <v>39171</v>
      </c>
      <c r="CM596" s="2">
        <v>39202</v>
      </c>
      <c r="CN596" s="2">
        <v>39233</v>
      </c>
      <c r="CO596" s="2">
        <v>39262</v>
      </c>
      <c r="CP596" s="2">
        <v>39294</v>
      </c>
      <c r="CQ596" s="2">
        <v>39325</v>
      </c>
      <c r="CR596" s="2">
        <v>39353</v>
      </c>
      <c r="CS596" s="2">
        <v>39386</v>
      </c>
      <c r="CT596" s="2">
        <v>39416</v>
      </c>
      <c r="CU596" s="2">
        <v>39447</v>
      </c>
      <c r="CV596" s="2">
        <v>39478</v>
      </c>
      <c r="CW596" s="2">
        <v>39507</v>
      </c>
      <c r="CX596" s="2">
        <v>39538</v>
      </c>
      <c r="CY596" s="2">
        <v>39568</v>
      </c>
      <c r="CZ596" s="2">
        <v>39598</v>
      </c>
      <c r="DA596" s="2">
        <v>39629</v>
      </c>
      <c r="DB596" s="2">
        <v>39660</v>
      </c>
      <c r="DC596" s="2">
        <v>39689</v>
      </c>
      <c r="DD596" s="2">
        <v>39721</v>
      </c>
      <c r="DE596" s="2">
        <v>39752</v>
      </c>
      <c r="DF596" s="2">
        <v>39780</v>
      </c>
      <c r="DG596" s="2">
        <v>39813</v>
      </c>
    </row>
    <row r="597" spans="1:277" x14ac:dyDescent="0.25">
      <c r="A597" s="4"/>
      <c r="D597" s="3">
        <v>13084800</v>
      </c>
      <c r="E597">
        <v>18779200</v>
      </c>
      <c r="F597">
        <v>19964600</v>
      </c>
      <c r="G597">
        <v>14057800</v>
      </c>
      <c r="H597">
        <v>13889600</v>
      </c>
      <c r="I597">
        <v>17167000</v>
      </c>
      <c r="J597">
        <v>12480600</v>
      </c>
      <c r="K597">
        <v>10515200</v>
      </c>
      <c r="L597">
        <v>15531200</v>
      </c>
      <c r="M597">
        <v>21233800</v>
      </c>
      <c r="N597">
        <v>13663400</v>
      </c>
      <c r="O597">
        <v>14818400</v>
      </c>
      <c r="P597">
        <v>18854600</v>
      </c>
      <c r="Q597">
        <v>16290200</v>
      </c>
      <c r="R597">
        <v>15904000</v>
      </c>
      <c r="S597">
        <v>16997600</v>
      </c>
      <c r="T597">
        <v>17890600</v>
      </c>
      <c r="U597">
        <v>16210600</v>
      </c>
      <c r="V597">
        <v>20299400</v>
      </c>
      <c r="W597">
        <v>24562600</v>
      </c>
      <c r="X597">
        <v>23110400</v>
      </c>
      <c r="Y597">
        <v>30712200</v>
      </c>
      <c r="Z597">
        <v>12996200</v>
      </c>
      <c r="AA597">
        <v>15884000</v>
      </c>
      <c r="AB597">
        <v>17558000</v>
      </c>
      <c r="AC597">
        <v>14381200</v>
      </c>
      <c r="AD597">
        <v>15232200</v>
      </c>
      <c r="AE597">
        <v>9399000</v>
      </c>
      <c r="AF597">
        <v>8665600</v>
      </c>
      <c r="AG597">
        <v>8859900</v>
      </c>
      <c r="AH597">
        <v>13362300</v>
      </c>
      <c r="AI597">
        <v>8988100</v>
      </c>
      <c r="AJ597">
        <v>11392100</v>
      </c>
      <c r="AK597">
        <v>16466000</v>
      </c>
      <c r="AL597">
        <v>8161700</v>
      </c>
      <c r="AM597">
        <v>9773200</v>
      </c>
      <c r="AN597">
        <v>10421400</v>
      </c>
      <c r="AO597">
        <v>11219500</v>
      </c>
      <c r="AP597">
        <v>11862600</v>
      </c>
      <c r="AQ597">
        <v>11672000</v>
      </c>
      <c r="AR597">
        <v>15919900</v>
      </c>
      <c r="AS597">
        <v>14496300</v>
      </c>
      <c r="AT597">
        <v>13450400</v>
      </c>
      <c r="AU597">
        <v>11567500</v>
      </c>
      <c r="AV597">
        <v>12214400</v>
      </c>
      <c r="AW597">
        <v>16381700</v>
      </c>
      <c r="AX597">
        <v>14543900</v>
      </c>
      <c r="AY597">
        <v>11848400</v>
      </c>
      <c r="AZ597">
        <v>11040900</v>
      </c>
      <c r="BA597">
        <v>10341500</v>
      </c>
      <c r="BB597">
        <v>11002400</v>
      </c>
      <c r="BC597">
        <v>13063600</v>
      </c>
      <c r="BD597">
        <v>13561900</v>
      </c>
      <c r="BE597">
        <v>12860300</v>
      </c>
      <c r="BF597">
        <v>11477900</v>
      </c>
      <c r="BG597">
        <v>12487000</v>
      </c>
      <c r="BH597">
        <v>12760400</v>
      </c>
      <c r="BI597">
        <v>13258400</v>
      </c>
      <c r="BJ597">
        <v>11597000</v>
      </c>
      <c r="BK597">
        <v>9650700</v>
      </c>
      <c r="BL597">
        <v>9605500</v>
      </c>
      <c r="BM597">
        <v>8062500</v>
      </c>
      <c r="BN597">
        <v>15686900</v>
      </c>
      <c r="BO597">
        <v>13878300</v>
      </c>
      <c r="BP597">
        <v>13893800</v>
      </c>
      <c r="BQ597">
        <v>12500800</v>
      </c>
      <c r="BR597">
        <v>10231000</v>
      </c>
      <c r="BS597">
        <v>11219500</v>
      </c>
      <c r="BT597">
        <v>10793000</v>
      </c>
      <c r="BU597">
        <v>16455800</v>
      </c>
      <c r="BV597">
        <v>15402800</v>
      </c>
      <c r="BW597">
        <v>10021800</v>
      </c>
      <c r="BX597">
        <v>11705400</v>
      </c>
      <c r="BY597">
        <v>9186400</v>
      </c>
      <c r="BZ597">
        <v>18979200</v>
      </c>
      <c r="CA597">
        <v>8963300</v>
      </c>
      <c r="CB597">
        <v>9153700</v>
      </c>
      <c r="CC597">
        <v>10593300</v>
      </c>
      <c r="CD597">
        <v>11371300</v>
      </c>
      <c r="CE597">
        <v>8359600</v>
      </c>
      <c r="CF597">
        <v>5880200</v>
      </c>
      <c r="CG597">
        <v>11044800</v>
      </c>
      <c r="CH597">
        <v>6858400</v>
      </c>
      <c r="CI597">
        <v>5530300</v>
      </c>
      <c r="CJ597">
        <v>9017500</v>
      </c>
      <c r="CK597">
        <v>7607000</v>
      </c>
      <c r="CL597">
        <v>16520900</v>
      </c>
      <c r="CM597">
        <v>10248300</v>
      </c>
      <c r="CN597">
        <v>34108900</v>
      </c>
      <c r="CO597">
        <v>19348700</v>
      </c>
      <c r="CP597">
        <v>17381200</v>
      </c>
      <c r="CQ597">
        <v>17079900</v>
      </c>
      <c r="CR597">
        <v>10933300</v>
      </c>
      <c r="CS597">
        <v>20447700</v>
      </c>
      <c r="CT597">
        <v>18229900</v>
      </c>
      <c r="CU597">
        <v>11837100</v>
      </c>
      <c r="CV597">
        <v>22428400</v>
      </c>
      <c r="CW597">
        <v>19035500</v>
      </c>
      <c r="CX597">
        <v>16608400</v>
      </c>
      <c r="CY597">
        <v>12087700</v>
      </c>
      <c r="CZ597">
        <v>13420200</v>
      </c>
      <c r="DA597">
        <v>12512000</v>
      </c>
      <c r="DB597">
        <v>21496800</v>
      </c>
      <c r="DC597">
        <v>17718000</v>
      </c>
      <c r="DD597">
        <v>17889100</v>
      </c>
      <c r="DE597">
        <v>21273600</v>
      </c>
      <c r="DF597">
        <v>23245900</v>
      </c>
      <c r="DG597">
        <v>25073700</v>
      </c>
    </row>
    <row r="598" spans="1:277" x14ac:dyDescent="0.25">
      <c r="A598" s="1" t="s">
        <v>300</v>
      </c>
      <c r="B598" t="s">
        <v>1157</v>
      </c>
      <c r="C598" t="s">
        <v>1182</v>
      </c>
      <c r="D598" s="2">
        <f>_xll.BDH(A598, "volume", B598, C598, "Direction", "H", "Period", "M","cols=120;rows=2")</f>
        <v>36556</v>
      </c>
      <c r="E598" s="2">
        <v>36585</v>
      </c>
      <c r="F598" s="2">
        <v>36616</v>
      </c>
      <c r="G598" s="2">
        <v>36644</v>
      </c>
      <c r="H598" s="2">
        <v>36677</v>
      </c>
      <c r="I598" s="2">
        <v>36707</v>
      </c>
      <c r="J598" s="2">
        <v>36738</v>
      </c>
      <c r="K598" s="2">
        <v>36769</v>
      </c>
      <c r="L598" s="2">
        <v>36798</v>
      </c>
      <c r="M598" s="2">
        <v>36830</v>
      </c>
      <c r="N598" s="2">
        <v>36860</v>
      </c>
      <c r="O598" s="2">
        <v>36889</v>
      </c>
      <c r="P598" s="2">
        <v>36922</v>
      </c>
      <c r="Q598" s="2">
        <v>36950</v>
      </c>
      <c r="R598" s="2">
        <v>36980</v>
      </c>
      <c r="S598" s="2">
        <v>37011</v>
      </c>
      <c r="T598" s="2">
        <v>37042</v>
      </c>
      <c r="U598" s="2">
        <v>37071</v>
      </c>
      <c r="V598" s="2">
        <v>37103</v>
      </c>
      <c r="W598" s="2">
        <v>37134</v>
      </c>
      <c r="X598" s="2">
        <v>37162</v>
      </c>
      <c r="Y598" s="2">
        <v>37195</v>
      </c>
      <c r="Z598" s="2">
        <v>37225</v>
      </c>
      <c r="AA598" s="2">
        <v>37256</v>
      </c>
      <c r="AB598" s="2">
        <v>37287</v>
      </c>
      <c r="AC598" s="2">
        <v>37315</v>
      </c>
      <c r="AD598" s="2">
        <v>37344</v>
      </c>
      <c r="AE598" s="2">
        <v>37376</v>
      </c>
      <c r="AF598" s="2">
        <v>37407</v>
      </c>
      <c r="AG598" s="2">
        <v>37435</v>
      </c>
      <c r="AH598" s="2">
        <v>37468</v>
      </c>
      <c r="AI598" s="2">
        <v>37498</v>
      </c>
      <c r="AJ598" s="2">
        <v>37529</v>
      </c>
      <c r="AK598" s="2">
        <v>37560</v>
      </c>
      <c r="AL598" s="2">
        <v>37589</v>
      </c>
      <c r="AM598" s="2">
        <v>37621</v>
      </c>
      <c r="AN598" s="2">
        <v>37652</v>
      </c>
      <c r="AO598" s="2">
        <v>37680</v>
      </c>
      <c r="AP598" s="2">
        <v>37711</v>
      </c>
      <c r="AQ598" s="2">
        <v>37741</v>
      </c>
      <c r="AR598" s="2">
        <v>37771</v>
      </c>
      <c r="AS598" s="2">
        <v>37802</v>
      </c>
      <c r="AT598" s="2">
        <v>37833</v>
      </c>
      <c r="AU598" s="2">
        <v>37862</v>
      </c>
      <c r="AV598" s="2">
        <v>37894</v>
      </c>
      <c r="AW598" s="2">
        <v>37925</v>
      </c>
      <c r="AX598" s="2">
        <v>37953</v>
      </c>
      <c r="AY598" s="2">
        <v>37986</v>
      </c>
      <c r="AZ598" s="2">
        <v>38016</v>
      </c>
      <c r="BA598" s="2">
        <v>38044</v>
      </c>
      <c r="BB598" s="2">
        <v>38077</v>
      </c>
      <c r="BC598" s="2">
        <v>38107</v>
      </c>
      <c r="BD598" s="2">
        <v>38138</v>
      </c>
      <c r="BE598" s="2">
        <v>38168</v>
      </c>
      <c r="BF598" s="2">
        <v>38198</v>
      </c>
      <c r="BG598" s="2">
        <v>38230</v>
      </c>
      <c r="BH598" s="2">
        <v>38260</v>
      </c>
      <c r="BI598" s="2">
        <v>38289</v>
      </c>
      <c r="BJ598" s="2">
        <v>38321</v>
      </c>
      <c r="BK598" s="2">
        <v>38352</v>
      </c>
      <c r="BL598" s="2">
        <v>38383</v>
      </c>
      <c r="BM598" s="2">
        <v>38411</v>
      </c>
      <c r="BN598" s="2">
        <v>38442</v>
      </c>
      <c r="BO598" s="2">
        <v>38471</v>
      </c>
      <c r="BP598" s="2">
        <v>38503</v>
      </c>
      <c r="BQ598" s="2">
        <v>38533</v>
      </c>
      <c r="BR598" s="2">
        <v>38562</v>
      </c>
      <c r="BS598" s="2">
        <v>38595</v>
      </c>
      <c r="BT598" s="2">
        <v>38625</v>
      </c>
      <c r="BU598" s="2">
        <v>38656</v>
      </c>
      <c r="BV598" s="2">
        <v>38686</v>
      </c>
      <c r="BW598" s="2">
        <v>38716</v>
      </c>
      <c r="BX598" s="2">
        <v>38748</v>
      </c>
      <c r="BY598" s="2">
        <v>38776</v>
      </c>
      <c r="BZ598" s="2">
        <v>38807</v>
      </c>
      <c r="CA598" s="2">
        <v>38835</v>
      </c>
      <c r="CB598" s="2">
        <v>38868</v>
      </c>
      <c r="CC598" s="2">
        <v>38898</v>
      </c>
      <c r="CD598" s="2">
        <v>38929</v>
      </c>
      <c r="CE598" s="2">
        <v>38960</v>
      </c>
      <c r="CF598" s="2">
        <v>38989</v>
      </c>
      <c r="CG598" s="2">
        <v>39021</v>
      </c>
      <c r="CH598" s="2">
        <v>39051</v>
      </c>
      <c r="CI598" s="2">
        <v>39080</v>
      </c>
      <c r="CJ598" s="2">
        <v>39113</v>
      </c>
      <c r="CK598" s="2">
        <v>39141</v>
      </c>
      <c r="CL598" s="2">
        <v>39171</v>
      </c>
      <c r="CM598" s="2">
        <v>39202</v>
      </c>
      <c r="CN598" s="2">
        <v>39233</v>
      </c>
      <c r="CO598" s="2">
        <v>39262</v>
      </c>
      <c r="CP598" s="2">
        <v>39294</v>
      </c>
      <c r="CQ598" s="2">
        <v>39325</v>
      </c>
      <c r="CR598" s="2">
        <v>39353</v>
      </c>
      <c r="CS598" s="2">
        <v>39386</v>
      </c>
      <c r="CT598" s="2">
        <v>39416</v>
      </c>
      <c r="CU598" s="2">
        <v>39447</v>
      </c>
      <c r="CV598" s="2">
        <v>39478</v>
      </c>
      <c r="CW598" s="2">
        <v>39507</v>
      </c>
      <c r="CX598" s="2">
        <v>39538</v>
      </c>
      <c r="CY598" s="2">
        <v>39568</v>
      </c>
      <c r="CZ598" s="2">
        <v>39598</v>
      </c>
      <c r="DA598" s="2">
        <v>39629</v>
      </c>
      <c r="DB598" s="2">
        <v>39660</v>
      </c>
      <c r="DC598" s="2">
        <v>39689</v>
      </c>
      <c r="DD598" s="2">
        <v>39721</v>
      </c>
      <c r="DE598" s="2">
        <v>39752</v>
      </c>
      <c r="DF598" s="2">
        <v>39780</v>
      </c>
      <c r="DG598" s="2">
        <v>39813</v>
      </c>
      <c r="DH598" s="2">
        <v>39843</v>
      </c>
      <c r="DI598" s="2">
        <v>39871</v>
      </c>
      <c r="DJ598" s="2">
        <v>39903</v>
      </c>
      <c r="DK598" s="2">
        <v>39933</v>
      </c>
      <c r="DL598" s="2">
        <v>39962</v>
      </c>
      <c r="DM598" s="2">
        <v>39994</v>
      </c>
      <c r="DN598" s="2">
        <v>40025</v>
      </c>
      <c r="DO598" s="2">
        <v>40056</v>
      </c>
      <c r="DP598" s="2">
        <v>40086</v>
      </c>
      <c r="DQ598" s="2">
        <v>40116</v>
      </c>
      <c r="DR598" s="2">
        <v>40147</v>
      </c>
      <c r="DS598" s="2">
        <v>40178</v>
      </c>
    </row>
    <row r="599" spans="1:277" x14ac:dyDescent="0.25">
      <c r="A599" s="4"/>
      <c r="D599" s="3">
        <v>9697800</v>
      </c>
      <c r="E599">
        <v>7653000</v>
      </c>
      <c r="F599">
        <v>15767600</v>
      </c>
      <c r="G599">
        <v>8428800</v>
      </c>
      <c r="H599">
        <v>6895800</v>
      </c>
      <c r="I599">
        <v>12906600</v>
      </c>
      <c r="J599">
        <v>5247600</v>
      </c>
      <c r="K599">
        <v>10515000</v>
      </c>
      <c r="L599">
        <v>10759400</v>
      </c>
      <c r="M599">
        <v>12885000</v>
      </c>
      <c r="N599">
        <v>15833600</v>
      </c>
      <c r="O599">
        <v>22725200</v>
      </c>
      <c r="P599">
        <v>27210800</v>
      </c>
      <c r="Q599">
        <v>20137800</v>
      </c>
      <c r="R599">
        <v>24589800</v>
      </c>
      <c r="S599">
        <v>31897000</v>
      </c>
      <c r="T599">
        <v>24183400</v>
      </c>
      <c r="U599">
        <v>20044200</v>
      </c>
      <c r="V599">
        <v>22123600</v>
      </c>
      <c r="W599">
        <v>31904400</v>
      </c>
      <c r="X599">
        <v>23374200</v>
      </c>
      <c r="Y599">
        <v>22252000</v>
      </c>
      <c r="Z599">
        <v>19320000</v>
      </c>
      <c r="AA599">
        <v>26616400</v>
      </c>
      <c r="AB599">
        <v>23805800</v>
      </c>
      <c r="AC599">
        <v>16719600</v>
      </c>
      <c r="AD599">
        <v>33266200</v>
      </c>
      <c r="AE599">
        <v>33355000</v>
      </c>
      <c r="AF599">
        <v>30694800</v>
      </c>
      <c r="AG599">
        <v>40151600</v>
      </c>
      <c r="AH599">
        <v>53483000</v>
      </c>
      <c r="AI599">
        <v>32829800</v>
      </c>
      <c r="AJ599">
        <v>41635000</v>
      </c>
      <c r="AK599">
        <v>56361400</v>
      </c>
      <c r="AL599">
        <v>31113600</v>
      </c>
      <c r="AM599">
        <v>32389800</v>
      </c>
      <c r="AN599">
        <v>32586000</v>
      </c>
      <c r="AO599">
        <v>28948600</v>
      </c>
      <c r="AP599">
        <v>40279600</v>
      </c>
      <c r="AQ599">
        <v>32644200</v>
      </c>
      <c r="AR599">
        <v>45327200</v>
      </c>
      <c r="AS599">
        <v>62062000</v>
      </c>
      <c r="AT599">
        <v>44826600</v>
      </c>
      <c r="AU599">
        <v>30145000</v>
      </c>
      <c r="AV599">
        <v>44386400</v>
      </c>
      <c r="AW599">
        <v>40151200</v>
      </c>
      <c r="AX599">
        <v>28085200</v>
      </c>
      <c r="AY599">
        <v>38027200</v>
      </c>
      <c r="AZ599">
        <v>42853800</v>
      </c>
      <c r="BA599">
        <v>27000600</v>
      </c>
      <c r="BB599">
        <v>46590000</v>
      </c>
      <c r="BC599">
        <v>38272000</v>
      </c>
      <c r="BD599">
        <v>45316200</v>
      </c>
      <c r="BE599">
        <v>42426800</v>
      </c>
      <c r="BF599">
        <v>37562600</v>
      </c>
      <c r="BG599">
        <v>32241600</v>
      </c>
      <c r="BH599">
        <v>51174200</v>
      </c>
      <c r="BI599">
        <v>45368800</v>
      </c>
      <c r="BJ599">
        <v>35694000</v>
      </c>
      <c r="BK599">
        <v>46119200</v>
      </c>
      <c r="BL599">
        <v>41796200</v>
      </c>
      <c r="BM599">
        <v>45608200</v>
      </c>
      <c r="BN599">
        <v>54948400</v>
      </c>
      <c r="BO599">
        <v>59390200</v>
      </c>
      <c r="BP599">
        <v>34690900</v>
      </c>
      <c r="BQ599">
        <v>40586400</v>
      </c>
      <c r="BR599">
        <v>35380100</v>
      </c>
      <c r="BS599">
        <v>43111200</v>
      </c>
      <c r="BT599">
        <v>42711500</v>
      </c>
      <c r="BU599">
        <v>51155900</v>
      </c>
      <c r="BV599">
        <v>37410400</v>
      </c>
      <c r="BW599">
        <v>27508600</v>
      </c>
      <c r="BX599">
        <v>28860500</v>
      </c>
      <c r="BY599">
        <v>32025500</v>
      </c>
      <c r="BZ599">
        <v>35192000</v>
      </c>
      <c r="CA599">
        <v>26583300</v>
      </c>
      <c r="CB599">
        <v>34907700</v>
      </c>
      <c r="CC599">
        <v>50395400</v>
      </c>
      <c r="CD599">
        <v>33942400</v>
      </c>
      <c r="CE599">
        <v>40427000</v>
      </c>
      <c r="CF599">
        <v>41050100</v>
      </c>
      <c r="CG599">
        <v>37073300</v>
      </c>
      <c r="CH599">
        <v>33615400</v>
      </c>
      <c r="CI599">
        <v>24393800</v>
      </c>
      <c r="CJ599">
        <v>26876500</v>
      </c>
      <c r="CK599">
        <v>25487400</v>
      </c>
      <c r="CL599">
        <v>51654500</v>
      </c>
      <c r="CM599">
        <v>39102800</v>
      </c>
      <c r="CN599">
        <v>29990300</v>
      </c>
      <c r="CO599">
        <v>31126900</v>
      </c>
      <c r="CP599">
        <v>48457100</v>
      </c>
      <c r="CQ599">
        <v>60379500</v>
      </c>
      <c r="CR599">
        <v>35169200</v>
      </c>
      <c r="CS599">
        <v>41903800</v>
      </c>
      <c r="CT599">
        <v>31587200</v>
      </c>
      <c r="CU599">
        <v>28508200</v>
      </c>
      <c r="CV599">
        <v>54671000</v>
      </c>
      <c r="CW599">
        <v>46530800</v>
      </c>
      <c r="CX599">
        <v>45970200</v>
      </c>
      <c r="CY599">
        <v>32979100</v>
      </c>
      <c r="CZ599">
        <v>27783800</v>
      </c>
      <c r="DA599">
        <v>27092900</v>
      </c>
      <c r="DB599">
        <v>35268500</v>
      </c>
      <c r="DC599">
        <v>21836800</v>
      </c>
      <c r="DD599">
        <v>32032600</v>
      </c>
      <c r="DE599">
        <v>33763300</v>
      </c>
      <c r="DF599">
        <v>24564000</v>
      </c>
      <c r="DG599">
        <v>22981600</v>
      </c>
      <c r="DH599">
        <v>24151600</v>
      </c>
      <c r="DI599">
        <v>25820200</v>
      </c>
      <c r="DJ599">
        <v>27931700</v>
      </c>
      <c r="DK599">
        <v>21760500</v>
      </c>
      <c r="DL599">
        <v>19749900</v>
      </c>
      <c r="DM599">
        <v>22937300</v>
      </c>
      <c r="DN599">
        <v>22112600</v>
      </c>
      <c r="DO599">
        <v>16506400</v>
      </c>
      <c r="DP599">
        <v>27319900</v>
      </c>
      <c r="DQ599">
        <v>34092800</v>
      </c>
      <c r="DR599">
        <v>21121300</v>
      </c>
      <c r="DS599">
        <v>29851500</v>
      </c>
    </row>
    <row r="600" spans="1:277" x14ac:dyDescent="0.25">
      <c r="A600" s="1" t="s">
        <v>301</v>
      </c>
      <c r="B600" t="s">
        <v>1157</v>
      </c>
      <c r="C600" t="s">
        <v>1199</v>
      </c>
      <c r="D600" s="2">
        <f>_xll.BDH(A600, "volume", B600, C600, "Direction", "H", "Period", "M","cols=274;rows=2")</f>
        <v>36556</v>
      </c>
      <c r="E600" s="2">
        <v>36585</v>
      </c>
      <c r="F600" s="2">
        <v>36616</v>
      </c>
      <c r="G600" s="2">
        <v>36644</v>
      </c>
      <c r="H600" s="2">
        <v>36677</v>
      </c>
      <c r="I600" s="2">
        <v>36707</v>
      </c>
      <c r="J600" s="2">
        <v>36738</v>
      </c>
      <c r="K600" s="2">
        <v>36769</v>
      </c>
      <c r="L600" s="2">
        <v>36798</v>
      </c>
      <c r="M600" s="2">
        <v>36830</v>
      </c>
      <c r="N600" s="2">
        <v>36860</v>
      </c>
      <c r="O600" s="2">
        <v>36889</v>
      </c>
      <c r="P600" s="2">
        <v>36922</v>
      </c>
      <c r="Q600" s="2">
        <v>36950</v>
      </c>
      <c r="R600" s="2">
        <v>36980</v>
      </c>
      <c r="S600" s="2">
        <v>37011</v>
      </c>
      <c r="T600" s="2">
        <v>37042</v>
      </c>
      <c r="U600" s="2">
        <v>37071</v>
      </c>
      <c r="V600" s="2">
        <v>37103</v>
      </c>
      <c r="W600" s="2">
        <v>37134</v>
      </c>
      <c r="X600" s="2">
        <v>37162</v>
      </c>
      <c r="Y600" s="2">
        <v>37195</v>
      </c>
      <c r="Z600" s="2">
        <v>37225</v>
      </c>
      <c r="AA600" s="2">
        <v>37256</v>
      </c>
      <c r="AB600" s="2">
        <v>37287</v>
      </c>
      <c r="AC600" s="2">
        <v>37315</v>
      </c>
      <c r="AD600" s="2">
        <v>37344</v>
      </c>
      <c r="AE600" s="2">
        <v>37376</v>
      </c>
      <c r="AF600" s="2">
        <v>37407</v>
      </c>
      <c r="AG600" s="2">
        <v>37435</v>
      </c>
      <c r="AH600" s="2">
        <v>37468</v>
      </c>
      <c r="AI600" s="2">
        <v>37498</v>
      </c>
      <c r="AJ600" s="2">
        <v>37529</v>
      </c>
      <c r="AK600" s="2">
        <v>37560</v>
      </c>
      <c r="AL600" s="2">
        <v>37589</v>
      </c>
      <c r="AM600" s="2">
        <v>37621</v>
      </c>
      <c r="AN600" s="2">
        <v>37652</v>
      </c>
      <c r="AO600" s="2">
        <v>37680</v>
      </c>
      <c r="AP600" s="2">
        <v>37711</v>
      </c>
      <c r="AQ600" s="2">
        <v>37741</v>
      </c>
      <c r="AR600" s="2">
        <v>37771</v>
      </c>
      <c r="AS600" s="2">
        <v>37802</v>
      </c>
      <c r="AT600" s="2">
        <v>37833</v>
      </c>
      <c r="AU600" s="2">
        <v>37862</v>
      </c>
      <c r="AV600" s="2">
        <v>37894</v>
      </c>
      <c r="AW600" s="2">
        <v>37925</v>
      </c>
      <c r="AX600" s="2">
        <v>37953</v>
      </c>
      <c r="AY600" s="2">
        <v>37986</v>
      </c>
      <c r="AZ600" s="2">
        <v>38016</v>
      </c>
      <c r="BA600" s="2">
        <v>38044</v>
      </c>
      <c r="BB600" s="2">
        <v>38077</v>
      </c>
      <c r="BC600" s="2">
        <v>38107</v>
      </c>
      <c r="BD600" s="2">
        <v>38138</v>
      </c>
      <c r="BE600" s="2">
        <v>38168</v>
      </c>
      <c r="BF600" s="2">
        <v>38198</v>
      </c>
      <c r="BG600" s="2">
        <v>38230</v>
      </c>
      <c r="BH600" s="2">
        <v>38260</v>
      </c>
      <c r="BI600" s="2">
        <v>38289</v>
      </c>
      <c r="BJ600" s="2">
        <v>38321</v>
      </c>
      <c r="BK600" s="2">
        <v>38352</v>
      </c>
      <c r="BL600" s="2">
        <v>38383</v>
      </c>
      <c r="BM600" s="2">
        <v>38411</v>
      </c>
      <c r="BN600" s="2">
        <v>38442</v>
      </c>
      <c r="BO600" s="2">
        <v>38471</v>
      </c>
      <c r="BP600" s="2">
        <v>38503</v>
      </c>
      <c r="BQ600" s="2">
        <v>38533</v>
      </c>
      <c r="BR600" s="2">
        <v>38562</v>
      </c>
      <c r="BS600" s="2">
        <v>38595</v>
      </c>
      <c r="BT600" s="2">
        <v>38625</v>
      </c>
      <c r="BU600" s="2">
        <v>38656</v>
      </c>
      <c r="BV600" s="2">
        <v>38686</v>
      </c>
      <c r="BW600" s="2">
        <v>38716</v>
      </c>
      <c r="BX600" s="2">
        <v>38748</v>
      </c>
      <c r="BY600" s="2">
        <v>38776</v>
      </c>
      <c r="BZ600" s="2">
        <v>38807</v>
      </c>
      <c r="CA600" s="2">
        <v>38835</v>
      </c>
      <c r="CB600" s="2">
        <v>38868</v>
      </c>
      <c r="CC600" s="2">
        <v>38898</v>
      </c>
      <c r="CD600" s="2">
        <v>38929</v>
      </c>
      <c r="CE600" s="2">
        <v>38960</v>
      </c>
      <c r="CF600" s="2">
        <v>38989</v>
      </c>
      <c r="CG600" s="2">
        <v>39021</v>
      </c>
      <c r="CH600" s="2">
        <v>39051</v>
      </c>
      <c r="CI600" s="2">
        <v>39080</v>
      </c>
      <c r="CJ600" s="2">
        <v>39113</v>
      </c>
      <c r="CK600" s="2">
        <v>39141</v>
      </c>
      <c r="CL600" s="2">
        <v>39171</v>
      </c>
      <c r="CM600" s="2">
        <v>39202</v>
      </c>
      <c r="CN600" s="2">
        <v>39233</v>
      </c>
      <c r="CO600" s="2">
        <v>39262</v>
      </c>
      <c r="CP600" s="2">
        <v>39294</v>
      </c>
      <c r="CQ600" s="2">
        <v>39325</v>
      </c>
      <c r="CR600" s="2">
        <v>39353</v>
      </c>
      <c r="CS600" s="2">
        <v>39386</v>
      </c>
      <c r="CT600" s="2">
        <v>39416</v>
      </c>
      <c r="CU600" s="2">
        <v>39447</v>
      </c>
      <c r="CV600" s="2">
        <v>39478</v>
      </c>
      <c r="CW600" s="2">
        <v>39507</v>
      </c>
      <c r="CX600" s="2">
        <v>39538</v>
      </c>
      <c r="CY600" s="2">
        <v>39568</v>
      </c>
      <c r="CZ600" s="2">
        <v>39598</v>
      </c>
      <c r="DA600" s="2">
        <v>39629</v>
      </c>
      <c r="DB600" s="2">
        <v>39660</v>
      </c>
      <c r="DC600" s="2">
        <v>39689</v>
      </c>
      <c r="DD600" s="2">
        <v>39721</v>
      </c>
      <c r="DE600" s="2">
        <v>39752</v>
      </c>
      <c r="DF600" s="2">
        <v>39780</v>
      </c>
      <c r="DG600" s="2">
        <v>39813</v>
      </c>
      <c r="DH600" s="2">
        <v>39843</v>
      </c>
      <c r="DI600" s="2">
        <v>39871</v>
      </c>
      <c r="DJ600" s="2">
        <v>39903</v>
      </c>
      <c r="DK600" s="2">
        <v>39933</v>
      </c>
      <c r="DL600" s="2">
        <v>39962</v>
      </c>
      <c r="DM600" s="2">
        <v>39994</v>
      </c>
      <c r="DN600" s="2">
        <v>40025</v>
      </c>
      <c r="DO600" s="2">
        <v>40056</v>
      </c>
      <c r="DP600" s="2">
        <v>40086</v>
      </c>
      <c r="DQ600" s="2">
        <v>40116</v>
      </c>
      <c r="DR600" s="2">
        <v>40147</v>
      </c>
      <c r="DS600" s="2">
        <v>40178</v>
      </c>
      <c r="DT600" s="2">
        <v>40207</v>
      </c>
      <c r="DU600" s="2">
        <v>40235</v>
      </c>
      <c r="DV600" s="2">
        <v>40268</v>
      </c>
      <c r="DW600" s="2">
        <v>40298</v>
      </c>
      <c r="DX600" s="2">
        <v>40329</v>
      </c>
      <c r="DY600" s="2">
        <v>40359</v>
      </c>
      <c r="DZ600" s="2">
        <v>40389</v>
      </c>
      <c r="EA600" s="2">
        <v>40421</v>
      </c>
      <c r="EB600" s="2">
        <v>40451</v>
      </c>
      <c r="EC600" s="2">
        <v>40480</v>
      </c>
      <c r="ED600" s="2">
        <v>40512</v>
      </c>
      <c r="EE600" s="2">
        <v>40543</v>
      </c>
      <c r="EF600" s="2">
        <v>40574</v>
      </c>
      <c r="EG600" s="2">
        <v>40602</v>
      </c>
      <c r="EH600" s="2">
        <v>40633</v>
      </c>
      <c r="EI600" s="2">
        <v>40662</v>
      </c>
      <c r="EJ600" s="2">
        <v>40694</v>
      </c>
      <c r="EK600" s="2">
        <v>40724</v>
      </c>
      <c r="EL600" s="2">
        <v>40753</v>
      </c>
      <c r="EM600" s="2">
        <v>40786</v>
      </c>
      <c r="EN600" s="2">
        <v>40816</v>
      </c>
      <c r="EO600" s="2">
        <v>40847</v>
      </c>
      <c r="EP600" s="2">
        <v>40877</v>
      </c>
      <c r="EQ600" s="2">
        <v>40907</v>
      </c>
      <c r="ER600" s="2">
        <v>40939</v>
      </c>
      <c r="ES600" s="2">
        <v>40968</v>
      </c>
      <c r="ET600" s="2">
        <v>40998</v>
      </c>
      <c r="EU600" s="2">
        <v>41029</v>
      </c>
      <c r="EV600" s="2">
        <v>41060</v>
      </c>
      <c r="EW600" s="2">
        <v>41089</v>
      </c>
      <c r="EX600" s="2">
        <v>41121</v>
      </c>
      <c r="EY600" s="2">
        <v>41152</v>
      </c>
      <c r="EZ600" s="2">
        <v>41180</v>
      </c>
      <c r="FA600" s="2">
        <v>41213</v>
      </c>
      <c r="FB600" s="2">
        <v>41243</v>
      </c>
      <c r="FC600" s="2">
        <v>41274</v>
      </c>
      <c r="FD600" s="2">
        <v>41305</v>
      </c>
      <c r="FE600" s="2">
        <v>41333</v>
      </c>
      <c r="FF600" s="2">
        <v>41362</v>
      </c>
      <c r="FG600" s="2">
        <v>41394</v>
      </c>
      <c r="FH600" s="2">
        <v>41425</v>
      </c>
      <c r="FI600" s="2">
        <v>41453</v>
      </c>
      <c r="FJ600" s="2">
        <v>41486</v>
      </c>
      <c r="FK600" s="2">
        <v>41516</v>
      </c>
      <c r="FL600" s="2">
        <v>41547</v>
      </c>
      <c r="FM600" s="2">
        <v>41578</v>
      </c>
      <c r="FN600" s="2">
        <v>41607</v>
      </c>
      <c r="FO600" s="2">
        <v>41639</v>
      </c>
      <c r="FP600" s="2">
        <v>41670</v>
      </c>
      <c r="FQ600" s="2">
        <v>41698</v>
      </c>
      <c r="FR600" s="2">
        <v>41729</v>
      </c>
      <c r="FS600" s="2">
        <v>41759</v>
      </c>
      <c r="FT600" s="2">
        <v>41789</v>
      </c>
      <c r="FU600" s="2">
        <v>41820</v>
      </c>
      <c r="FV600" s="2">
        <v>41851</v>
      </c>
      <c r="FW600" s="2">
        <v>41880</v>
      </c>
      <c r="FX600" s="2">
        <v>41912</v>
      </c>
      <c r="FY600" s="2">
        <v>41943</v>
      </c>
      <c r="FZ600" s="2">
        <v>41971</v>
      </c>
      <c r="GA600" s="2">
        <v>42004</v>
      </c>
      <c r="GB600" s="2">
        <v>42034</v>
      </c>
      <c r="GC600" s="2">
        <v>42062</v>
      </c>
      <c r="GD600" s="2">
        <v>42094</v>
      </c>
      <c r="GE600" s="2">
        <v>42124</v>
      </c>
      <c r="GF600" s="2">
        <v>42153</v>
      </c>
      <c r="GG600" s="2">
        <v>42185</v>
      </c>
      <c r="GH600" s="2">
        <v>42216</v>
      </c>
      <c r="GI600" s="2">
        <v>42247</v>
      </c>
      <c r="GJ600" s="2">
        <v>42277</v>
      </c>
      <c r="GK600" s="2">
        <v>42307</v>
      </c>
      <c r="GL600" s="2">
        <v>42338</v>
      </c>
      <c r="GM600" s="2">
        <v>42369</v>
      </c>
      <c r="GN600" s="2">
        <v>42398</v>
      </c>
      <c r="GO600" s="2">
        <v>42429</v>
      </c>
      <c r="GP600" s="2">
        <v>42460</v>
      </c>
      <c r="GQ600" s="2">
        <v>42489</v>
      </c>
      <c r="GR600" s="2">
        <v>42521</v>
      </c>
      <c r="GS600" s="2">
        <v>42551</v>
      </c>
      <c r="GT600" s="2">
        <v>42580</v>
      </c>
      <c r="GU600" s="2">
        <v>42613</v>
      </c>
      <c r="GV600" s="2">
        <v>42643</v>
      </c>
      <c r="GW600" s="2">
        <v>42674</v>
      </c>
      <c r="GX600" s="2">
        <v>42704</v>
      </c>
      <c r="GY600" s="2">
        <v>42734</v>
      </c>
      <c r="GZ600" s="2">
        <v>42766</v>
      </c>
      <c r="HA600" s="2">
        <v>42794</v>
      </c>
      <c r="HB600" s="2">
        <v>42825</v>
      </c>
      <c r="HC600" s="2">
        <v>42853</v>
      </c>
      <c r="HD600" s="2">
        <v>42886</v>
      </c>
      <c r="HE600" s="2">
        <v>42916</v>
      </c>
      <c r="HF600" s="2">
        <v>42947</v>
      </c>
      <c r="HG600" s="2">
        <v>42978</v>
      </c>
      <c r="HH600" s="2">
        <v>43007</v>
      </c>
      <c r="HI600" s="2">
        <v>43039</v>
      </c>
      <c r="HJ600" s="2">
        <v>43069</v>
      </c>
      <c r="HK600" s="2">
        <v>43098</v>
      </c>
      <c r="HL600" s="2">
        <v>43131</v>
      </c>
      <c r="HM600" s="2">
        <v>43159</v>
      </c>
      <c r="HN600" s="2">
        <v>43189</v>
      </c>
      <c r="HO600" s="2">
        <v>43220</v>
      </c>
      <c r="HP600" s="2">
        <v>43251</v>
      </c>
      <c r="HQ600" s="2">
        <v>43280</v>
      </c>
      <c r="HR600" s="2">
        <v>43312</v>
      </c>
      <c r="HS600" s="2">
        <v>43343</v>
      </c>
      <c r="HT600" s="2">
        <v>43371</v>
      </c>
      <c r="HU600" s="2">
        <v>43404</v>
      </c>
      <c r="HV600" s="2">
        <v>43434</v>
      </c>
      <c r="HW600" s="2">
        <v>43465</v>
      </c>
      <c r="HX600" s="2">
        <v>43496</v>
      </c>
      <c r="HY600" s="2">
        <v>43524</v>
      </c>
      <c r="HZ600" s="2">
        <v>43553</v>
      </c>
      <c r="IA600" s="2">
        <v>43585</v>
      </c>
      <c r="IB600" s="2">
        <v>43616</v>
      </c>
      <c r="IC600" s="2">
        <v>43644</v>
      </c>
      <c r="ID600" s="2">
        <v>43677</v>
      </c>
      <c r="IE600" s="2">
        <v>43707</v>
      </c>
      <c r="IF600" s="2">
        <v>43738</v>
      </c>
      <c r="IG600" s="2">
        <v>43769</v>
      </c>
      <c r="IH600" s="2">
        <v>43798</v>
      </c>
      <c r="II600" s="2">
        <v>43830</v>
      </c>
      <c r="IJ600" s="2">
        <v>43861</v>
      </c>
      <c r="IK600" s="2">
        <v>43889</v>
      </c>
      <c r="IL600" s="2">
        <v>43921</v>
      </c>
      <c r="IM600" s="2">
        <v>43951</v>
      </c>
      <c r="IN600" s="2">
        <v>43980</v>
      </c>
      <c r="IO600" s="2">
        <v>44012</v>
      </c>
      <c r="IP600" s="2">
        <v>44043</v>
      </c>
      <c r="IQ600" s="2">
        <v>44074</v>
      </c>
      <c r="IR600" s="2">
        <v>44104</v>
      </c>
      <c r="IS600" s="2">
        <v>44134</v>
      </c>
      <c r="IT600" s="2">
        <v>44165</v>
      </c>
      <c r="IU600" s="2">
        <v>44196</v>
      </c>
      <c r="IV600" s="2">
        <v>44225</v>
      </c>
      <c r="IW600" s="2">
        <v>44253</v>
      </c>
      <c r="IX600" s="2">
        <v>44286</v>
      </c>
      <c r="IY600" s="2">
        <v>44316</v>
      </c>
      <c r="IZ600" s="2">
        <v>44347</v>
      </c>
      <c r="JA600" s="2">
        <v>44377</v>
      </c>
      <c r="JB600" s="2">
        <v>44407</v>
      </c>
      <c r="JC600" s="2">
        <v>44439</v>
      </c>
      <c r="JD600" s="2">
        <v>44469</v>
      </c>
      <c r="JE600" s="2">
        <v>44498</v>
      </c>
      <c r="JF600" s="2">
        <v>44530</v>
      </c>
      <c r="JG600" s="2">
        <v>44561</v>
      </c>
      <c r="JH600" s="2">
        <v>44592</v>
      </c>
      <c r="JI600" s="2">
        <v>44620</v>
      </c>
      <c r="JJ600" s="2">
        <v>44651</v>
      </c>
      <c r="JK600" s="2">
        <v>44680</v>
      </c>
      <c r="JL600" s="2">
        <v>44712</v>
      </c>
      <c r="JM600" s="2">
        <v>44742</v>
      </c>
      <c r="JN600" s="2">
        <v>44771</v>
      </c>
      <c r="JO600" s="2">
        <v>44804</v>
      </c>
      <c r="JP600" s="2">
        <v>44834</v>
      </c>
      <c r="JQ600" s="2">
        <v>44865</v>
      </c>
    </row>
    <row r="601" spans="1:277" x14ac:dyDescent="0.25">
      <c r="A601" s="4"/>
      <c r="D601" s="3">
        <v>21676600</v>
      </c>
      <c r="E601">
        <v>25529600</v>
      </c>
      <c r="F601">
        <v>34083100</v>
      </c>
      <c r="G601">
        <v>23014400</v>
      </c>
      <c r="H601">
        <v>21694000</v>
      </c>
      <c r="I601">
        <v>28172900</v>
      </c>
      <c r="J601">
        <v>13895800</v>
      </c>
      <c r="K601">
        <v>15835500</v>
      </c>
      <c r="L601">
        <v>30460600</v>
      </c>
      <c r="M601">
        <v>25398100</v>
      </c>
      <c r="N601">
        <v>18708500</v>
      </c>
      <c r="O601">
        <v>30152500</v>
      </c>
      <c r="P601">
        <v>27362700</v>
      </c>
      <c r="Q601">
        <v>20908900</v>
      </c>
      <c r="R601">
        <v>25963900</v>
      </c>
      <c r="S601">
        <v>24700400</v>
      </c>
      <c r="T601">
        <v>21756400</v>
      </c>
      <c r="U601">
        <v>25286100</v>
      </c>
      <c r="V601">
        <v>17888500</v>
      </c>
      <c r="W601">
        <v>22191100</v>
      </c>
      <c r="X601">
        <v>19432100</v>
      </c>
      <c r="Y601">
        <v>31935500</v>
      </c>
      <c r="Z601">
        <v>14915100</v>
      </c>
      <c r="AA601">
        <v>19195300</v>
      </c>
      <c r="AB601">
        <v>18616200</v>
      </c>
      <c r="AC601">
        <v>20570200</v>
      </c>
      <c r="AD601">
        <v>21133000</v>
      </c>
      <c r="AE601">
        <v>22198100</v>
      </c>
      <c r="AF601">
        <v>29844100</v>
      </c>
      <c r="AG601">
        <v>22669100</v>
      </c>
      <c r="AH601">
        <v>40973000</v>
      </c>
      <c r="AI601">
        <v>26649800</v>
      </c>
      <c r="AJ601">
        <v>24713400</v>
      </c>
      <c r="AK601">
        <v>31085200</v>
      </c>
      <c r="AL601">
        <v>21659100</v>
      </c>
      <c r="AM601">
        <v>16774700</v>
      </c>
      <c r="AN601">
        <v>25662200</v>
      </c>
      <c r="AO601">
        <v>19936700</v>
      </c>
      <c r="AP601">
        <v>28778300</v>
      </c>
      <c r="AQ601">
        <v>29302900</v>
      </c>
      <c r="AR601">
        <v>28550700</v>
      </c>
      <c r="AS601">
        <v>23270200</v>
      </c>
      <c r="AT601">
        <v>22149600</v>
      </c>
      <c r="AU601">
        <v>17445300</v>
      </c>
      <c r="AV601">
        <v>24824600</v>
      </c>
      <c r="AW601">
        <v>30057400</v>
      </c>
      <c r="AX601">
        <v>24770400</v>
      </c>
      <c r="AY601">
        <v>20380700</v>
      </c>
      <c r="AZ601">
        <v>34435800</v>
      </c>
      <c r="BA601">
        <v>22559800</v>
      </c>
      <c r="BB601">
        <v>29296100</v>
      </c>
      <c r="BC601">
        <v>31981900</v>
      </c>
      <c r="BD601">
        <v>32872700</v>
      </c>
      <c r="BE601">
        <v>29574000</v>
      </c>
      <c r="BF601">
        <v>21935900</v>
      </c>
      <c r="BG601">
        <v>20274400</v>
      </c>
      <c r="BH601">
        <v>15516000</v>
      </c>
      <c r="BI601">
        <v>20124100</v>
      </c>
      <c r="BJ601">
        <v>17514700</v>
      </c>
      <c r="BK601">
        <v>18646100</v>
      </c>
      <c r="BL601">
        <v>31004900</v>
      </c>
      <c r="BM601">
        <v>23805200</v>
      </c>
      <c r="BN601">
        <v>26600200</v>
      </c>
      <c r="BO601">
        <v>28993400</v>
      </c>
      <c r="BP601">
        <v>23107200</v>
      </c>
      <c r="BQ601">
        <v>18966100</v>
      </c>
      <c r="BR601">
        <v>20424400</v>
      </c>
      <c r="BS601">
        <v>19092300</v>
      </c>
      <c r="BT601">
        <v>26164900</v>
      </c>
      <c r="BU601">
        <v>24961600</v>
      </c>
      <c r="BV601">
        <v>21959800</v>
      </c>
      <c r="BW601">
        <v>20509500</v>
      </c>
      <c r="BX601">
        <v>32635200</v>
      </c>
      <c r="BY601">
        <v>25129600</v>
      </c>
      <c r="BZ601">
        <v>28183600</v>
      </c>
      <c r="CA601">
        <v>27098400</v>
      </c>
      <c r="CB601">
        <v>27931100</v>
      </c>
      <c r="CC601">
        <v>22910700</v>
      </c>
      <c r="CD601">
        <v>18629300</v>
      </c>
      <c r="CE601">
        <v>21561500</v>
      </c>
      <c r="CF601">
        <v>15678800</v>
      </c>
      <c r="CG601">
        <v>28930600</v>
      </c>
      <c r="CH601">
        <v>19463400</v>
      </c>
      <c r="CI601">
        <v>22030300</v>
      </c>
      <c r="CJ601">
        <v>20489700</v>
      </c>
      <c r="CK601">
        <v>23314100</v>
      </c>
      <c r="CL601">
        <v>28335200</v>
      </c>
      <c r="CM601">
        <v>35743600</v>
      </c>
      <c r="CN601">
        <v>29779000</v>
      </c>
      <c r="CO601">
        <v>28130300</v>
      </c>
      <c r="CP601">
        <v>45364800</v>
      </c>
      <c r="CQ601">
        <v>52572900</v>
      </c>
      <c r="CR601">
        <v>25136500</v>
      </c>
      <c r="CS601">
        <v>32380000</v>
      </c>
      <c r="CT601">
        <v>42439100</v>
      </c>
      <c r="CU601">
        <v>43141500</v>
      </c>
      <c r="CV601">
        <v>60712200</v>
      </c>
      <c r="CW601">
        <v>39449000</v>
      </c>
      <c r="CX601">
        <v>46911300</v>
      </c>
      <c r="CY601">
        <v>37626700</v>
      </c>
      <c r="CZ601">
        <v>27576200</v>
      </c>
      <c r="DA601">
        <v>125821700</v>
      </c>
      <c r="DB601">
        <v>96915000</v>
      </c>
      <c r="DC601">
        <v>49795100</v>
      </c>
      <c r="DD601">
        <v>66330900</v>
      </c>
      <c r="DE601">
        <v>61587100</v>
      </c>
      <c r="DF601">
        <v>48322400</v>
      </c>
      <c r="DG601">
        <v>45849200</v>
      </c>
      <c r="DH601">
        <v>64429400</v>
      </c>
      <c r="DI601">
        <v>79387400</v>
      </c>
      <c r="DJ601">
        <v>81933100</v>
      </c>
      <c r="DK601">
        <v>101803600</v>
      </c>
      <c r="DL601">
        <v>103096000</v>
      </c>
      <c r="DM601">
        <v>176289500</v>
      </c>
      <c r="DN601">
        <v>152463500</v>
      </c>
      <c r="DO601">
        <v>113417600</v>
      </c>
      <c r="DP601">
        <v>102294300</v>
      </c>
      <c r="DQ601">
        <v>96065300</v>
      </c>
      <c r="DR601">
        <v>64903200</v>
      </c>
      <c r="DS601">
        <v>60582500</v>
      </c>
      <c r="DT601">
        <v>88745300</v>
      </c>
      <c r="DU601">
        <v>68409500</v>
      </c>
      <c r="DV601">
        <v>63249800</v>
      </c>
      <c r="DW601">
        <v>97723100</v>
      </c>
      <c r="DX601">
        <v>91390600</v>
      </c>
      <c r="DY601">
        <v>61565100</v>
      </c>
      <c r="DZ601">
        <v>52521100</v>
      </c>
      <c r="EA601">
        <v>49529900</v>
      </c>
      <c r="EB601">
        <v>53292904</v>
      </c>
      <c r="EC601">
        <v>56935437</v>
      </c>
      <c r="ED601">
        <v>56813435</v>
      </c>
      <c r="EE601">
        <v>49251894</v>
      </c>
      <c r="EF601">
        <v>54677514</v>
      </c>
      <c r="EG601">
        <v>50014535</v>
      </c>
      <c r="EH601">
        <v>92820150</v>
      </c>
      <c r="EI601">
        <v>48026705</v>
      </c>
      <c r="EJ601">
        <v>42859435</v>
      </c>
      <c r="EK601">
        <v>53571792</v>
      </c>
      <c r="EL601">
        <v>48720091</v>
      </c>
      <c r="EM601">
        <v>87570428</v>
      </c>
      <c r="EN601">
        <v>58580259</v>
      </c>
      <c r="EO601">
        <v>68412311</v>
      </c>
      <c r="EP601">
        <v>53244085</v>
      </c>
      <c r="EQ601">
        <v>37823310</v>
      </c>
      <c r="ER601">
        <v>49531461</v>
      </c>
      <c r="ES601">
        <v>38455732</v>
      </c>
      <c r="ET601">
        <v>50718324</v>
      </c>
      <c r="EU601">
        <v>59255171</v>
      </c>
      <c r="EV601">
        <v>50571307</v>
      </c>
      <c r="EW601">
        <v>47524871</v>
      </c>
      <c r="EX601">
        <v>43617205</v>
      </c>
      <c r="EY601">
        <v>37175938</v>
      </c>
      <c r="EZ601">
        <v>38755006</v>
      </c>
      <c r="FA601">
        <v>44030325</v>
      </c>
      <c r="FB601">
        <v>51037606</v>
      </c>
      <c r="FC601">
        <v>36329039</v>
      </c>
      <c r="FD601">
        <v>54698843</v>
      </c>
      <c r="FE601">
        <v>39269361</v>
      </c>
      <c r="FF601">
        <v>46011326</v>
      </c>
      <c r="FG601">
        <v>44387085</v>
      </c>
      <c r="FH601">
        <v>40189538</v>
      </c>
      <c r="FI601">
        <v>47101521</v>
      </c>
      <c r="FJ601">
        <v>47226967</v>
      </c>
      <c r="FK601">
        <v>54764006</v>
      </c>
      <c r="FL601">
        <v>43728276</v>
      </c>
      <c r="FM601">
        <v>52160073</v>
      </c>
      <c r="FN601">
        <v>40274374</v>
      </c>
      <c r="FO601">
        <v>44448375</v>
      </c>
      <c r="FP601">
        <v>47507679</v>
      </c>
      <c r="FQ601">
        <v>40507634</v>
      </c>
      <c r="FR601">
        <v>51354522</v>
      </c>
      <c r="FS601">
        <v>48820801</v>
      </c>
      <c r="FT601">
        <v>44597849</v>
      </c>
      <c r="FU601">
        <v>36039554</v>
      </c>
      <c r="FV601">
        <v>51718386</v>
      </c>
      <c r="FW601">
        <v>41969645</v>
      </c>
      <c r="FX601">
        <v>41223952</v>
      </c>
      <c r="FY601">
        <v>71907469</v>
      </c>
      <c r="FZ601">
        <v>43103071</v>
      </c>
      <c r="GA601">
        <v>48202258</v>
      </c>
      <c r="GB601">
        <v>54159482</v>
      </c>
      <c r="GC601">
        <v>47207909</v>
      </c>
      <c r="GD601">
        <v>63360007</v>
      </c>
      <c r="GE601">
        <v>56446468</v>
      </c>
      <c r="GF601">
        <v>50997479</v>
      </c>
      <c r="GG601">
        <v>59586447</v>
      </c>
      <c r="GH601">
        <v>50616102</v>
      </c>
      <c r="GI601">
        <v>65421095</v>
      </c>
      <c r="GJ601">
        <v>69611755</v>
      </c>
      <c r="GK601">
        <v>84377802</v>
      </c>
      <c r="GL601">
        <v>78321074</v>
      </c>
      <c r="GM601">
        <v>88004013</v>
      </c>
      <c r="GN601">
        <v>84662840</v>
      </c>
      <c r="GO601">
        <v>88795105</v>
      </c>
      <c r="GP601">
        <v>78405603</v>
      </c>
      <c r="GQ601">
        <v>73977877</v>
      </c>
      <c r="GR601">
        <v>67694463</v>
      </c>
      <c r="GS601">
        <v>90170066</v>
      </c>
      <c r="GT601">
        <v>101161631</v>
      </c>
      <c r="GU601">
        <v>92442562</v>
      </c>
      <c r="GV601">
        <v>77005472</v>
      </c>
      <c r="GW601">
        <v>74513777</v>
      </c>
      <c r="GX601">
        <v>92425248</v>
      </c>
      <c r="GY601">
        <v>65779802</v>
      </c>
      <c r="GZ601">
        <v>55240209</v>
      </c>
      <c r="HA601">
        <v>48130695</v>
      </c>
      <c r="HB601">
        <v>67037284</v>
      </c>
      <c r="HC601">
        <v>44036107</v>
      </c>
      <c r="HD601">
        <v>46503660</v>
      </c>
      <c r="HE601">
        <v>60539530</v>
      </c>
      <c r="HF601">
        <v>54885232</v>
      </c>
      <c r="HG601">
        <v>53289071</v>
      </c>
      <c r="HH601">
        <v>50206649</v>
      </c>
      <c r="HI601">
        <v>60779409</v>
      </c>
      <c r="HJ601">
        <v>53222883</v>
      </c>
      <c r="HK601">
        <v>49296619</v>
      </c>
      <c r="HL601">
        <v>44911199</v>
      </c>
      <c r="HM601">
        <v>45557659</v>
      </c>
      <c r="HN601">
        <v>48473093</v>
      </c>
      <c r="HO601">
        <v>41553298</v>
      </c>
      <c r="HP601">
        <v>40714627</v>
      </c>
      <c r="HQ601">
        <v>52898168</v>
      </c>
      <c r="HR601">
        <v>40840004</v>
      </c>
      <c r="HS601">
        <v>37401694</v>
      </c>
      <c r="HT601">
        <v>50348386</v>
      </c>
      <c r="HU601">
        <v>62628375</v>
      </c>
      <c r="HV601">
        <v>41636134</v>
      </c>
      <c r="HW601">
        <v>54525059</v>
      </c>
      <c r="HX601">
        <v>56164933</v>
      </c>
      <c r="HY601">
        <v>46062561</v>
      </c>
      <c r="HZ601">
        <v>82452608</v>
      </c>
      <c r="IA601">
        <v>52410819</v>
      </c>
      <c r="IB601">
        <v>45213540</v>
      </c>
      <c r="IC601">
        <v>47067325</v>
      </c>
      <c r="ID601">
        <v>38289400</v>
      </c>
      <c r="IE601">
        <v>38493891</v>
      </c>
      <c r="IF601">
        <v>41379142</v>
      </c>
      <c r="IG601">
        <v>43137102</v>
      </c>
      <c r="IH601">
        <v>32927566</v>
      </c>
      <c r="II601">
        <v>43305503</v>
      </c>
      <c r="IJ601">
        <v>51646360</v>
      </c>
      <c r="IK601">
        <v>42946707</v>
      </c>
      <c r="IL601">
        <v>84462210</v>
      </c>
      <c r="IM601">
        <v>58317159</v>
      </c>
      <c r="IN601">
        <v>40854585</v>
      </c>
      <c r="IO601">
        <v>73308304</v>
      </c>
      <c r="IP601">
        <v>46303574</v>
      </c>
      <c r="IQ601">
        <v>34617398</v>
      </c>
      <c r="IR601">
        <v>44396612</v>
      </c>
      <c r="IS601">
        <v>35693541</v>
      </c>
      <c r="IT601">
        <v>39815156</v>
      </c>
      <c r="IU601">
        <v>51972086</v>
      </c>
      <c r="IV601">
        <v>42281791</v>
      </c>
      <c r="IW601">
        <v>33326351</v>
      </c>
      <c r="IX601">
        <v>76067603</v>
      </c>
      <c r="IY601">
        <v>46442395</v>
      </c>
      <c r="IZ601">
        <v>36351614</v>
      </c>
      <c r="JA601">
        <v>48929025</v>
      </c>
      <c r="JB601">
        <v>50918942</v>
      </c>
      <c r="JC601">
        <v>38917227</v>
      </c>
      <c r="JD601">
        <v>51391939</v>
      </c>
      <c r="JE601">
        <v>44166589</v>
      </c>
      <c r="JF601">
        <v>38650315</v>
      </c>
      <c r="JG601">
        <v>51176467</v>
      </c>
      <c r="JH601">
        <v>53358057</v>
      </c>
      <c r="JI601">
        <v>42806348</v>
      </c>
      <c r="JJ601">
        <v>71232281</v>
      </c>
      <c r="JK601">
        <v>65877011</v>
      </c>
      <c r="JL601">
        <v>66120639</v>
      </c>
      <c r="JM601">
        <v>59080380</v>
      </c>
      <c r="JN601">
        <v>55836569</v>
      </c>
      <c r="JO601">
        <v>40998118</v>
      </c>
      <c r="JP601">
        <v>53318388</v>
      </c>
      <c r="JQ601">
        <v>57118356</v>
      </c>
    </row>
    <row r="602" spans="1:277" x14ac:dyDescent="0.25">
      <c r="A602" s="1" t="s">
        <v>302</v>
      </c>
      <c r="B602" t="s">
        <v>1157</v>
      </c>
      <c r="C602" t="s">
        <v>1183</v>
      </c>
      <c r="D602" s="2">
        <f>_xll.BDH(A602, "volume", B602, C602, "Direction", "H", "Period", "M","cols=84;rows=2")</f>
        <v>36556</v>
      </c>
      <c r="E602" s="2">
        <v>36585</v>
      </c>
      <c r="F602" s="2">
        <v>36616</v>
      </c>
      <c r="G602" s="2">
        <v>36644</v>
      </c>
      <c r="H602" s="2">
        <v>36677</v>
      </c>
      <c r="I602" s="2">
        <v>36707</v>
      </c>
      <c r="J602" s="2">
        <v>36738</v>
      </c>
      <c r="K602" s="2">
        <v>36769</v>
      </c>
      <c r="L602" s="2">
        <v>36798</v>
      </c>
      <c r="M602" s="2">
        <v>36830</v>
      </c>
      <c r="N602" s="2">
        <v>36860</v>
      </c>
      <c r="O602" s="2">
        <v>36889</v>
      </c>
      <c r="P602" s="2">
        <v>36922</v>
      </c>
      <c r="Q602" s="2">
        <v>36950</v>
      </c>
      <c r="R602" s="2">
        <v>36980</v>
      </c>
      <c r="S602" s="2">
        <v>37011</v>
      </c>
      <c r="T602" s="2">
        <v>37042</v>
      </c>
      <c r="U602" s="2">
        <v>37071</v>
      </c>
      <c r="V602" s="2">
        <v>37103</v>
      </c>
      <c r="W602" s="2">
        <v>37134</v>
      </c>
      <c r="X602" s="2">
        <v>37162</v>
      </c>
      <c r="Y602" s="2">
        <v>37195</v>
      </c>
      <c r="Z602" s="2">
        <v>37225</v>
      </c>
      <c r="AA602" s="2">
        <v>37256</v>
      </c>
      <c r="AB602" s="2">
        <v>37287</v>
      </c>
      <c r="AC602" s="2">
        <v>37315</v>
      </c>
      <c r="AD602" s="2">
        <v>37344</v>
      </c>
      <c r="AE602" s="2">
        <v>37376</v>
      </c>
      <c r="AF602" s="2">
        <v>37407</v>
      </c>
      <c r="AG602" s="2">
        <v>37435</v>
      </c>
      <c r="AH602" s="2">
        <v>37468</v>
      </c>
      <c r="AI602" s="2">
        <v>37498</v>
      </c>
      <c r="AJ602" s="2">
        <v>37529</v>
      </c>
      <c r="AK602" s="2">
        <v>37560</v>
      </c>
      <c r="AL602" s="2">
        <v>37589</v>
      </c>
      <c r="AM602" s="2">
        <v>37621</v>
      </c>
      <c r="AN602" s="2">
        <v>37652</v>
      </c>
      <c r="AO602" s="2">
        <v>37680</v>
      </c>
      <c r="AP602" s="2">
        <v>37711</v>
      </c>
      <c r="AQ602" s="2">
        <v>37741</v>
      </c>
      <c r="AR602" s="2">
        <v>37771</v>
      </c>
      <c r="AS602" s="2">
        <v>37802</v>
      </c>
      <c r="AT602" s="2">
        <v>37833</v>
      </c>
      <c r="AU602" s="2">
        <v>37862</v>
      </c>
      <c r="AV602" s="2">
        <v>37894</v>
      </c>
      <c r="AW602" s="2">
        <v>37925</v>
      </c>
      <c r="AX602" s="2">
        <v>37953</v>
      </c>
      <c r="AY602" s="2">
        <v>37986</v>
      </c>
      <c r="AZ602" s="2">
        <v>38016</v>
      </c>
      <c r="BA602" s="2">
        <v>38044</v>
      </c>
      <c r="BB602" s="2">
        <v>38077</v>
      </c>
      <c r="BC602" s="2">
        <v>38107</v>
      </c>
      <c r="BD602" s="2">
        <v>38138</v>
      </c>
      <c r="BE602" s="2">
        <v>38168</v>
      </c>
      <c r="BF602" s="2">
        <v>38198</v>
      </c>
      <c r="BG602" s="2">
        <v>38230</v>
      </c>
      <c r="BH602" s="2">
        <v>38260</v>
      </c>
      <c r="BI602" s="2">
        <v>38289</v>
      </c>
      <c r="BJ602" s="2">
        <v>38321</v>
      </c>
      <c r="BK602" s="2">
        <v>38352</v>
      </c>
      <c r="BL602" s="2">
        <v>38383</v>
      </c>
      <c r="BM602" s="2">
        <v>38411</v>
      </c>
      <c r="BN602" s="2">
        <v>38442</v>
      </c>
      <c r="BO602" s="2">
        <v>38471</v>
      </c>
      <c r="BP602" s="2">
        <v>38503</v>
      </c>
      <c r="BQ602" s="2">
        <v>38533</v>
      </c>
      <c r="BR602" s="2">
        <v>38562</v>
      </c>
      <c r="BS602" s="2">
        <v>38595</v>
      </c>
      <c r="BT602" s="2">
        <v>38625</v>
      </c>
      <c r="BU602" s="2">
        <v>38656</v>
      </c>
      <c r="BV602" s="2">
        <v>38686</v>
      </c>
      <c r="BW602" s="2">
        <v>38716</v>
      </c>
      <c r="BX602" s="2">
        <v>38748</v>
      </c>
      <c r="BY602" s="2">
        <v>38776</v>
      </c>
      <c r="BZ602" s="2">
        <v>38807</v>
      </c>
      <c r="CA602" s="2">
        <v>38835</v>
      </c>
      <c r="CB602" s="2">
        <v>38868</v>
      </c>
      <c r="CC602" s="2">
        <v>38898</v>
      </c>
      <c r="CD602" s="2">
        <v>38929</v>
      </c>
      <c r="CE602" s="2">
        <v>38960</v>
      </c>
      <c r="CF602" s="2">
        <v>38989</v>
      </c>
      <c r="CG602" s="2">
        <v>39021</v>
      </c>
      <c r="CH602" s="2">
        <v>39051</v>
      </c>
      <c r="CI602" s="2">
        <v>39080</v>
      </c>
    </row>
    <row r="603" spans="1:277" x14ac:dyDescent="0.25">
      <c r="A603" s="4"/>
      <c r="D603" s="3">
        <v>97364700</v>
      </c>
      <c r="E603">
        <v>66507800</v>
      </c>
      <c r="F603">
        <v>83186600</v>
      </c>
      <c r="G603">
        <v>115106800</v>
      </c>
      <c r="H603">
        <v>131814300</v>
      </c>
      <c r="I603">
        <v>110902700</v>
      </c>
      <c r="J603">
        <v>121217600</v>
      </c>
      <c r="K603">
        <v>130101500</v>
      </c>
      <c r="L603">
        <v>126546400</v>
      </c>
      <c r="M603">
        <v>175530700</v>
      </c>
      <c r="N603">
        <v>106778600</v>
      </c>
      <c r="O603">
        <v>108323900</v>
      </c>
      <c r="P603">
        <v>169786300</v>
      </c>
      <c r="Q603">
        <v>150781500</v>
      </c>
      <c r="R603">
        <v>235982700</v>
      </c>
      <c r="S603">
        <v>214433600</v>
      </c>
      <c r="T603">
        <v>152220600</v>
      </c>
      <c r="U603">
        <v>145858400</v>
      </c>
      <c r="V603">
        <v>159662000</v>
      </c>
      <c r="W603">
        <v>169514000</v>
      </c>
      <c r="X603">
        <v>165482700</v>
      </c>
      <c r="Y603">
        <v>237484000</v>
      </c>
      <c r="Z603">
        <v>206502900</v>
      </c>
      <c r="AA603">
        <v>140745300</v>
      </c>
      <c r="AB603">
        <v>203376300</v>
      </c>
      <c r="AC603">
        <v>232734400</v>
      </c>
      <c r="AD603">
        <v>217068100</v>
      </c>
      <c r="AE603">
        <v>255668900</v>
      </c>
      <c r="AF603">
        <v>304078300</v>
      </c>
      <c r="AG603">
        <v>293067600</v>
      </c>
      <c r="AH603">
        <v>349483200</v>
      </c>
      <c r="AI603">
        <v>245856500</v>
      </c>
      <c r="AJ603">
        <v>258620200</v>
      </c>
      <c r="AK603">
        <v>347798900</v>
      </c>
      <c r="AL603">
        <v>269689500</v>
      </c>
      <c r="AM603">
        <v>193630000</v>
      </c>
      <c r="AN603">
        <v>250897700</v>
      </c>
      <c r="AO603">
        <v>151443100</v>
      </c>
      <c r="AP603">
        <v>190357900</v>
      </c>
      <c r="AQ603">
        <v>124371100</v>
      </c>
      <c r="AR603">
        <v>106629000</v>
      </c>
      <c r="AS603">
        <v>107332600</v>
      </c>
      <c r="AT603">
        <v>98074300</v>
      </c>
      <c r="AU603">
        <v>78502100</v>
      </c>
      <c r="AV603">
        <v>83697400</v>
      </c>
      <c r="AW603">
        <v>88194000</v>
      </c>
      <c r="AX603">
        <v>50591127</v>
      </c>
      <c r="AY603">
        <v>56946771</v>
      </c>
      <c r="AZ603">
        <v>67627385</v>
      </c>
      <c r="BA603">
        <v>44750043</v>
      </c>
      <c r="BB603">
        <v>61473156</v>
      </c>
      <c r="BC603">
        <v>62065887</v>
      </c>
      <c r="BD603">
        <v>48904433</v>
      </c>
      <c r="BE603">
        <v>35369266</v>
      </c>
      <c r="BF603">
        <v>58050022</v>
      </c>
      <c r="BG603">
        <v>34549360</v>
      </c>
      <c r="BH603">
        <v>57068843</v>
      </c>
      <c r="BI603">
        <v>66697302</v>
      </c>
      <c r="BJ603">
        <v>45239884</v>
      </c>
      <c r="BK603">
        <v>38622869</v>
      </c>
      <c r="BL603">
        <v>49133060</v>
      </c>
      <c r="BM603">
        <v>52836650</v>
      </c>
      <c r="BN603">
        <v>57005747</v>
      </c>
      <c r="BO603">
        <v>59407198</v>
      </c>
      <c r="BP603">
        <v>51787096</v>
      </c>
      <c r="BQ603">
        <v>47522123</v>
      </c>
      <c r="BR603">
        <v>54084967</v>
      </c>
      <c r="BS603">
        <v>41083096</v>
      </c>
      <c r="BT603">
        <v>36673960</v>
      </c>
      <c r="BU603">
        <v>42758544</v>
      </c>
      <c r="BV603">
        <v>45581744</v>
      </c>
      <c r="BW603">
        <v>35156895</v>
      </c>
      <c r="BX603">
        <v>57122368</v>
      </c>
      <c r="BY603">
        <v>65465503</v>
      </c>
      <c r="BZ603">
        <v>63853916</v>
      </c>
      <c r="CA603">
        <v>64966365</v>
      </c>
      <c r="CB603">
        <v>93717220</v>
      </c>
      <c r="CC603">
        <v>63842525</v>
      </c>
      <c r="CD603">
        <v>73194044</v>
      </c>
      <c r="CE603">
        <v>50617740</v>
      </c>
      <c r="CF603">
        <v>45754252</v>
      </c>
      <c r="CG603">
        <v>51845031</v>
      </c>
      <c r="CH603">
        <v>39454786</v>
      </c>
      <c r="CI603">
        <v>34955076</v>
      </c>
    </row>
    <row r="604" spans="1:277" x14ac:dyDescent="0.25">
      <c r="A604" s="1" t="s">
        <v>303</v>
      </c>
      <c r="B604" t="s">
        <v>1157</v>
      </c>
      <c r="C604" t="s">
        <v>1199</v>
      </c>
      <c r="D604" s="2">
        <f>_xll.BDH(A604, "volume", B604, C604, "Direction", "H", "Period", "M","cols=274;rows=2")</f>
        <v>36556</v>
      </c>
      <c r="E604" s="2">
        <v>36585</v>
      </c>
      <c r="F604" s="2">
        <v>36616</v>
      </c>
      <c r="G604" s="2">
        <v>36644</v>
      </c>
      <c r="H604" s="2">
        <v>36677</v>
      </c>
      <c r="I604" s="2">
        <v>36707</v>
      </c>
      <c r="J604" s="2">
        <v>36738</v>
      </c>
      <c r="K604" s="2">
        <v>36769</v>
      </c>
      <c r="L604" s="2">
        <v>36798</v>
      </c>
      <c r="M604" s="2">
        <v>36830</v>
      </c>
      <c r="N604" s="2">
        <v>36860</v>
      </c>
      <c r="O604" s="2">
        <v>36889</v>
      </c>
      <c r="P604" s="2">
        <v>36922</v>
      </c>
      <c r="Q604" s="2">
        <v>36950</v>
      </c>
      <c r="R604" s="2">
        <v>36980</v>
      </c>
      <c r="S604" s="2">
        <v>37011</v>
      </c>
      <c r="T604" s="2">
        <v>37042</v>
      </c>
      <c r="U604" s="2">
        <v>37071</v>
      </c>
      <c r="V604" s="2">
        <v>37103</v>
      </c>
      <c r="W604" s="2">
        <v>37134</v>
      </c>
      <c r="X604" s="2">
        <v>37162</v>
      </c>
      <c r="Y604" s="2">
        <v>37195</v>
      </c>
      <c r="Z604" s="2">
        <v>37225</v>
      </c>
      <c r="AA604" s="2">
        <v>37256</v>
      </c>
      <c r="AB604" s="2">
        <v>37287</v>
      </c>
      <c r="AC604" s="2">
        <v>37315</v>
      </c>
      <c r="AD604" s="2">
        <v>37344</v>
      </c>
      <c r="AE604" s="2">
        <v>37376</v>
      </c>
      <c r="AF604" s="2">
        <v>37407</v>
      </c>
      <c r="AG604" s="2">
        <v>37435</v>
      </c>
      <c r="AH604" s="2">
        <v>37468</v>
      </c>
      <c r="AI604" s="2">
        <v>37498</v>
      </c>
      <c r="AJ604" s="2">
        <v>37529</v>
      </c>
      <c r="AK604" s="2">
        <v>37560</v>
      </c>
      <c r="AL604" s="2">
        <v>37589</v>
      </c>
      <c r="AM604" s="2">
        <v>37621</v>
      </c>
      <c r="AN604" s="2">
        <v>37652</v>
      </c>
      <c r="AO604" s="2">
        <v>37680</v>
      </c>
      <c r="AP604" s="2">
        <v>37711</v>
      </c>
      <c r="AQ604" s="2">
        <v>37741</v>
      </c>
      <c r="AR604" s="2">
        <v>37771</v>
      </c>
      <c r="AS604" s="2">
        <v>37802</v>
      </c>
      <c r="AT604" s="2">
        <v>37833</v>
      </c>
      <c r="AU604" s="2">
        <v>37862</v>
      </c>
      <c r="AV604" s="2">
        <v>37894</v>
      </c>
      <c r="AW604" s="2">
        <v>37925</v>
      </c>
      <c r="AX604" s="2">
        <v>37953</v>
      </c>
      <c r="AY604" s="2">
        <v>37986</v>
      </c>
      <c r="AZ604" s="2">
        <v>38016</v>
      </c>
      <c r="BA604" s="2">
        <v>38044</v>
      </c>
      <c r="BB604" s="2">
        <v>38077</v>
      </c>
      <c r="BC604" s="2">
        <v>38107</v>
      </c>
      <c r="BD604" s="2">
        <v>38138</v>
      </c>
      <c r="BE604" s="2">
        <v>38168</v>
      </c>
      <c r="BF604" s="2">
        <v>38198</v>
      </c>
      <c r="BG604" s="2">
        <v>38230</v>
      </c>
      <c r="BH604" s="2">
        <v>38260</v>
      </c>
      <c r="BI604" s="2">
        <v>38289</v>
      </c>
      <c r="BJ604" s="2">
        <v>38321</v>
      </c>
      <c r="BK604" s="2">
        <v>38352</v>
      </c>
      <c r="BL604" s="2">
        <v>38383</v>
      </c>
      <c r="BM604" s="2">
        <v>38411</v>
      </c>
      <c r="BN604" s="2">
        <v>38442</v>
      </c>
      <c r="BO604" s="2">
        <v>38471</v>
      </c>
      <c r="BP604" s="2">
        <v>38503</v>
      </c>
      <c r="BQ604" s="2">
        <v>38533</v>
      </c>
      <c r="BR604" s="2">
        <v>38562</v>
      </c>
      <c r="BS604" s="2">
        <v>38595</v>
      </c>
      <c r="BT604" s="2">
        <v>38625</v>
      </c>
      <c r="BU604" s="2">
        <v>38656</v>
      </c>
      <c r="BV604" s="2">
        <v>38686</v>
      </c>
      <c r="BW604" s="2">
        <v>38716</v>
      </c>
      <c r="BX604" s="2">
        <v>38748</v>
      </c>
      <c r="BY604" s="2">
        <v>38776</v>
      </c>
      <c r="BZ604" s="2">
        <v>38807</v>
      </c>
      <c r="CA604" s="2">
        <v>38835</v>
      </c>
      <c r="CB604" s="2">
        <v>38868</v>
      </c>
      <c r="CC604" s="2">
        <v>38898</v>
      </c>
      <c r="CD604" s="2">
        <v>38929</v>
      </c>
      <c r="CE604" s="2">
        <v>38960</v>
      </c>
      <c r="CF604" s="2">
        <v>38989</v>
      </c>
      <c r="CG604" s="2">
        <v>39021</v>
      </c>
      <c r="CH604" s="2">
        <v>39051</v>
      </c>
      <c r="CI604" s="2">
        <v>39080</v>
      </c>
      <c r="CJ604" s="2">
        <v>39113</v>
      </c>
      <c r="CK604" s="2">
        <v>39141</v>
      </c>
      <c r="CL604" s="2">
        <v>39171</v>
      </c>
      <c r="CM604" s="2">
        <v>39202</v>
      </c>
      <c r="CN604" s="2">
        <v>39233</v>
      </c>
      <c r="CO604" s="2">
        <v>39262</v>
      </c>
      <c r="CP604" s="2">
        <v>39294</v>
      </c>
      <c r="CQ604" s="2">
        <v>39325</v>
      </c>
      <c r="CR604" s="2">
        <v>39353</v>
      </c>
      <c r="CS604" s="2">
        <v>39386</v>
      </c>
      <c r="CT604" s="2">
        <v>39416</v>
      </c>
      <c r="CU604" s="2">
        <v>39447</v>
      </c>
      <c r="CV604" s="2">
        <v>39478</v>
      </c>
      <c r="CW604" s="2">
        <v>39507</v>
      </c>
      <c r="CX604" s="2">
        <v>39538</v>
      </c>
      <c r="CY604" s="2">
        <v>39568</v>
      </c>
      <c r="CZ604" s="2">
        <v>39598</v>
      </c>
      <c r="DA604" s="2">
        <v>39629</v>
      </c>
      <c r="DB604" s="2">
        <v>39660</v>
      </c>
      <c r="DC604" s="2">
        <v>39689</v>
      </c>
      <c r="DD604" s="2">
        <v>39721</v>
      </c>
      <c r="DE604" s="2">
        <v>39752</v>
      </c>
      <c r="DF604" s="2">
        <v>39780</v>
      </c>
      <c r="DG604" s="2">
        <v>39813</v>
      </c>
      <c r="DH604" s="2">
        <v>39843</v>
      </c>
      <c r="DI604" s="2">
        <v>39871</v>
      </c>
      <c r="DJ604" s="2">
        <v>39903</v>
      </c>
      <c r="DK604" s="2">
        <v>39933</v>
      </c>
      <c r="DL604" s="2">
        <v>39962</v>
      </c>
      <c r="DM604" s="2">
        <v>39994</v>
      </c>
      <c r="DN604" s="2">
        <v>40025</v>
      </c>
      <c r="DO604" s="2">
        <v>40056</v>
      </c>
      <c r="DP604" s="2">
        <v>40086</v>
      </c>
      <c r="DQ604" s="2">
        <v>40116</v>
      </c>
      <c r="DR604" s="2">
        <v>40147</v>
      </c>
      <c r="DS604" s="2">
        <v>40178</v>
      </c>
      <c r="DT604" s="2">
        <v>40207</v>
      </c>
      <c r="DU604" s="2">
        <v>40235</v>
      </c>
      <c r="DV604" s="2">
        <v>40268</v>
      </c>
      <c r="DW604" s="2">
        <v>40298</v>
      </c>
      <c r="DX604" s="2">
        <v>40329</v>
      </c>
      <c r="DY604" s="2">
        <v>40359</v>
      </c>
      <c r="DZ604" s="2">
        <v>40389</v>
      </c>
      <c r="EA604" s="2">
        <v>40421</v>
      </c>
      <c r="EB604" s="2">
        <v>40451</v>
      </c>
      <c r="EC604" s="2">
        <v>40480</v>
      </c>
      <c r="ED604" s="2">
        <v>40512</v>
      </c>
      <c r="EE604" s="2">
        <v>40543</v>
      </c>
      <c r="EF604" s="2">
        <v>40574</v>
      </c>
      <c r="EG604" s="2">
        <v>40602</v>
      </c>
      <c r="EH604" s="2">
        <v>40633</v>
      </c>
      <c r="EI604" s="2">
        <v>40662</v>
      </c>
      <c r="EJ604" s="2">
        <v>40694</v>
      </c>
      <c r="EK604" s="2">
        <v>40724</v>
      </c>
      <c r="EL604" s="2">
        <v>40753</v>
      </c>
      <c r="EM604" s="2">
        <v>40786</v>
      </c>
      <c r="EN604" s="2">
        <v>40816</v>
      </c>
      <c r="EO604" s="2">
        <v>40847</v>
      </c>
      <c r="EP604" s="2">
        <v>40877</v>
      </c>
      <c r="EQ604" s="2">
        <v>40907</v>
      </c>
      <c r="ER604" s="2">
        <v>40939</v>
      </c>
      <c r="ES604" s="2">
        <v>40968</v>
      </c>
      <c r="ET604" s="2">
        <v>40998</v>
      </c>
      <c r="EU604" s="2">
        <v>41029</v>
      </c>
      <c r="EV604" s="2">
        <v>41060</v>
      </c>
      <c r="EW604" s="2">
        <v>41089</v>
      </c>
      <c r="EX604" s="2">
        <v>41121</v>
      </c>
      <c r="EY604" s="2">
        <v>41152</v>
      </c>
      <c r="EZ604" s="2">
        <v>41180</v>
      </c>
      <c r="FA604" s="2">
        <v>41213</v>
      </c>
      <c r="FB604" s="2">
        <v>41243</v>
      </c>
      <c r="FC604" s="2">
        <v>41274</v>
      </c>
      <c r="FD604" s="2">
        <v>41305</v>
      </c>
      <c r="FE604" s="2">
        <v>41333</v>
      </c>
      <c r="FF604" s="2">
        <v>41362</v>
      </c>
      <c r="FG604" s="2">
        <v>41394</v>
      </c>
      <c r="FH604" s="2">
        <v>41425</v>
      </c>
      <c r="FI604" s="2">
        <v>41453</v>
      </c>
      <c r="FJ604" s="2">
        <v>41486</v>
      </c>
      <c r="FK604" s="2">
        <v>41516</v>
      </c>
      <c r="FL604" s="2">
        <v>41547</v>
      </c>
      <c r="FM604" s="2">
        <v>41578</v>
      </c>
      <c r="FN604" s="2">
        <v>41607</v>
      </c>
      <c r="FO604" s="2">
        <v>41639</v>
      </c>
      <c r="FP604" s="2">
        <v>41670</v>
      </c>
      <c r="FQ604" s="2">
        <v>41698</v>
      </c>
      <c r="FR604" s="2">
        <v>41729</v>
      </c>
      <c r="FS604" s="2">
        <v>41759</v>
      </c>
      <c r="FT604" s="2">
        <v>41789</v>
      </c>
      <c r="FU604" s="2">
        <v>41820</v>
      </c>
      <c r="FV604" s="2">
        <v>41851</v>
      </c>
      <c r="FW604" s="2">
        <v>41880</v>
      </c>
      <c r="FX604" s="2">
        <v>41912</v>
      </c>
      <c r="FY604" s="2">
        <v>41943</v>
      </c>
      <c r="FZ604" s="2">
        <v>41971</v>
      </c>
      <c r="GA604" s="2">
        <v>42004</v>
      </c>
      <c r="GB604" s="2">
        <v>42034</v>
      </c>
      <c r="GC604" s="2">
        <v>42062</v>
      </c>
      <c r="GD604" s="2">
        <v>42094</v>
      </c>
      <c r="GE604" s="2">
        <v>42124</v>
      </c>
      <c r="GF604" s="2">
        <v>42153</v>
      </c>
      <c r="GG604" s="2">
        <v>42185</v>
      </c>
      <c r="GH604" s="2">
        <v>42216</v>
      </c>
      <c r="GI604" s="2">
        <v>42247</v>
      </c>
      <c r="GJ604" s="2">
        <v>42277</v>
      </c>
      <c r="GK604" s="2">
        <v>42307</v>
      </c>
      <c r="GL604" s="2">
        <v>42338</v>
      </c>
      <c r="GM604" s="2">
        <v>42369</v>
      </c>
      <c r="GN604" s="2">
        <v>42398</v>
      </c>
      <c r="GO604" s="2">
        <v>42429</v>
      </c>
      <c r="GP604" s="2">
        <v>42460</v>
      </c>
      <c r="GQ604" s="2">
        <v>42489</v>
      </c>
      <c r="GR604" s="2">
        <v>42521</v>
      </c>
      <c r="GS604" s="2">
        <v>42551</v>
      </c>
      <c r="GT604" s="2">
        <v>42580</v>
      </c>
      <c r="GU604" s="2">
        <v>42613</v>
      </c>
      <c r="GV604" s="2">
        <v>42643</v>
      </c>
      <c r="GW604" s="2">
        <v>42674</v>
      </c>
      <c r="GX604" s="2">
        <v>42704</v>
      </c>
      <c r="GY604" s="2">
        <v>42734</v>
      </c>
      <c r="GZ604" s="2">
        <v>42766</v>
      </c>
      <c r="HA604" s="2">
        <v>42794</v>
      </c>
      <c r="HB604" s="2">
        <v>42825</v>
      </c>
      <c r="HC604" s="2">
        <v>42853</v>
      </c>
      <c r="HD604" s="2">
        <v>42886</v>
      </c>
      <c r="HE604" s="2">
        <v>42916</v>
      </c>
      <c r="HF604" s="2">
        <v>42947</v>
      </c>
      <c r="HG604" s="2">
        <v>42978</v>
      </c>
      <c r="HH604" s="2">
        <v>43007</v>
      </c>
      <c r="HI604" s="2">
        <v>43039</v>
      </c>
      <c r="HJ604" s="2">
        <v>43069</v>
      </c>
      <c r="HK604" s="2">
        <v>43098</v>
      </c>
      <c r="HL604" s="2">
        <v>43131</v>
      </c>
      <c r="HM604" s="2">
        <v>43159</v>
      </c>
      <c r="HN604" s="2">
        <v>43189</v>
      </c>
      <c r="HO604" s="2">
        <v>43220</v>
      </c>
      <c r="HP604" s="2">
        <v>43251</v>
      </c>
      <c r="HQ604" s="2">
        <v>43280</v>
      </c>
      <c r="HR604" s="2">
        <v>43312</v>
      </c>
      <c r="HS604" s="2">
        <v>43343</v>
      </c>
      <c r="HT604" s="2">
        <v>43371</v>
      </c>
      <c r="HU604" s="2">
        <v>43404</v>
      </c>
      <c r="HV604" s="2">
        <v>43434</v>
      </c>
      <c r="HW604" s="2">
        <v>43465</v>
      </c>
      <c r="HX604" s="2">
        <v>43496</v>
      </c>
      <c r="HY604" s="2">
        <v>43524</v>
      </c>
      <c r="HZ604" s="2">
        <v>43553</v>
      </c>
      <c r="IA604" s="2">
        <v>43585</v>
      </c>
      <c r="IB604" s="2">
        <v>43616</v>
      </c>
      <c r="IC604" s="2">
        <v>43644</v>
      </c>
      <c r="ID604" s="2">
        <v>43677</v>
      </c>
      <c r="IE604" s="2">
        <v>43707</v>
      </c>
      <c r="IF604" s="2">
        <v>43738</v>
      </c>
      <c r="IG604" s="2">
        <v>43769</v>
      </c>
      <c r="IH604" s="2">
        <v>43798</v>
      </c>
      <c r="II604" s="2">
        <v>43830</v>
      </c>
      <c r="IJ604" s="2">
        <v>43861</v>
      </c>
      <c r="IK604" s="2">
        <v>43889</v>
      </c>
      <c r="IL604" s="2">
        <v>43921</v>
      </c>
      <c r="IM604" s="2">
        <v>43951</v>
      </c>
      <c r="IN604" s="2">
        <v>43980</v>
      </c>
      <c r="IO604" s="2">
        <v>44012</v>
      </c>
      <c r="IP604" s="2">
        <v>44043</v>
      </c>
      <c r="IQ604" s="2">
        <v>44074</v>
      </c>
      <c r="IR604" s="2">
        <v>44104</v>
      </c>
      <c r="IS604" s="2">
        <v>44134</v>
      </c>
      <c r="IT604" s="2">
        <v>44165</v>
      </c>
      <c r="IU604" s="2">
        <v>44196</v>
      </c>
      <c r="IV604" s="2">
        <v>44225</v>
      </c>
      <c r="IW604" s="2">
        <v>44253</v>
      </c>
      <c r="IX604" s="2">
        <v>44286</v>
      </c>
      <c r="IY604" s="2">
        <v>44316</v>
      </c>
      <c r="IZ604" s="2">
        <v>44347</v>
      </c>
      <c r="JA604" s="2">
        <v>44377</v>
      </c>
      <c r="JB604" s="2">
        <v>44407</v>
      </c>
      <c r="JC604" s="2">
        <v>44439</v>
      </c>
      <c r="JD604" s="2">
        <v>44469</v>
      </c>
      <c r="JE604" s="2">
        <v>44498</v>
      </c>
      <c r="JF604" s="2">
        <v>44530</v>
      </c>
      <c r="JG604" s="2">
        <v>44561</v>
      </c>
      <c r="JH604" s="2">
        <v>44592</v>
      </c>
      <c r="JI604" s="2">
        <v>44620</v>
      </c>
      <c r="JJ604" s="2">
        <v>44651</v>
      </c>
      <c r="JK604" s="2">
        <v>44680</v>
      </c>
      <c r="JL604" s="2">
        <v>44712</v>
      </c>
      <c r="JM604" s="2">
        <v>44742</v>
      </c>
      <c r="JN604" s="2">
        <v>44771</v>
      </c>
      <c r="JO604" s="2">
        <v>44804</v>
      </c>
      <c r="JP604" s="2">
        <v>44834</v>
      </c>
      <c r="JQ604" s="2">
        <v>44865</v>
      </c>
    </row>
    <row r="605" spans="1:277" x14ac:dyDescent="0.25">
      <c r="A605" s="4"/>
      <c r="D605" s="3">
        <v>29818800</v>
      </c>
      <c r="E605">
        <v>32315200</v>
      </c>
      <c r="F605">
        <v>54369900</v>
      </c>
      <c r="G605">
        <v>30282100</v>
      </c>
      <c r="H605">
        <v>24463200</v>
      </c>
      <c r="I605">
        <v>35902900</v>
      </c>
      <c r="J605">
        <v>24630100</v>
      </c>
      <c r="K605">
        <v>27328900</v>
      </c>
      <c r="L605">
        <v>41214600</v>
      </c>
      <c r="M605">
        <v>45634100</v>
      </c>
      <c r="N605">
        <v>38209800</v>
      </c>
      <c r="O605">
        <v>35389900</v>
      </c>
      <c r="P605">
        <v>42635100</v>
      </c>
      <c r="Q605">
        <v>29212000</v>
      </c>
      <c r="R605">
        <v>46997600</v>
      </c>
      <c r="S605">
        <v>50797600</v>
      </c>
      <c r="T605">
        <v>34998100</v>
      </c>
      <c r="U605">
        <v>28046600</v>
      </c>
      <c r="V605">
        <v>31559000</v>
      </c>
      <c r="W605">
        <v>24640400</v>
      </c>
      <c r="X605">
        <v>28365700</v>
      </c>
      <c r="Y605">
        <v>41271300</v>
      </c>
      <c r="Z605">
        <v>24629600</v>
      </c>
      <c r="AA605">
        <v>26079600</v>
      </c>
      <c r="AB605">
        <v>24855100</v>
      </c>
      <c r="AC605">
        <v>22139900</v>
      </c>
      <c r="AD605">
        <v>21692500</v>
      </c>
      <c r="AE605">
        <v>27266100</v>
      </c>
      <c r="AF605">
        <v>25256600</v>
      </c>
      <c r="AG605">
        <v>28239300</v>
      </c>
      <c r="AH605">
        <v>41803100</v>
      </c>
      <c r="AI605">
        <v>25838400</v>
      </c>
      <c r="AJ605">
        <v>25996900</v>
      </c>
      <c r="AK605">
        <v>50072100</v>
      </c>
      <c r="AL605">
        <v>30316400</v>
      </c>
      <c r="AM605">
        <v>60672200</v>
      </c>
      <c r="AN605">
        <v>38375000</v>
      </c>
      <c r="AO605">
        <v>28671600</v>
      </c>
      <c r="AP605">
        <v>37404800</v>
      </c>
      <c r="AQ605">
        <v>38015200</v>
      </c>
      <c r="AR605">
        <v>34066000</v>
      </c>
      <c r="AS605">
        <v>34446100</v>
      </c>
      <c r="AT605">
        <v>33845100</v>
      </c>
      <c r="AU605">
        <v>29442500</v>
      </c>
      <c r="AV605">
        <v>28342500</v>
      </c>
      <c r="AW605">
        <v>27315800</v>
      </c>
      <c r="AX605">
        <v>21215400</v>
      </c>
      <c r="AY605">
        <v>30311600</v>
      </c>
      <c r="AZ605">
        <v>31466300</v>
      </c>
      <c r="BA605">
        <v>30628700</v>
      </c>
      <c r="BB605">
        <v>31634800</v>
      </c>
      <c r="BC605">
        <v>25342500</v>
      </c>
      <c r="BD605">
        <v>28482900</v>
      </c>
      <c r="BE605">
        <v>25001000</v>
      </c>
      <c r="BF605">
        <v>24922400</v>
      </c>
      <c r="BG605">
        <v>25853700</v>
      </c>
      <c r="BH605">
        <v>28738800</v>
      </c>
      <c r="BI605">
        <v>39337800</v>
      </c>
      <c r="BJ605">
        <v>29037000</v>
      </c>
      <c r="BK605">
        <v>31973600</v>
      </c>
      <c r="BL605">
        <v>29681800</v>
      </c>
      <c r="BM605">
        <v>25089500</v>
      </c>
      <c r="BN605">
        <v>26368400</v>
      </c>
      <c r="BO605">
        <v>29701600</v>
      </c>
      <c r="BP605">
        <v>23408800</v>
      </c>
      <c r="BQ605">
        <v>26805200</v>
      </c>
      <c r="BR605">
        <v>25187900</v>
      </c>
      <c r="BS605">
        <v>25678000</v>
      </c>
      <c r="BT605">
        <v>27909400</v>
      </c>
      <c r="BU605">
        <v>34234000</v>
      </c>
      <c r="BV605">
        <v>31330900</v>
      </c>
      <c r="BW605">
        <v>24157500</v>
      </c>
      <c r="BX605">
        <v>28837800</v>
      </c>
      <c r="BY605">
        <v>23669200</v>
      </c>
      <c r="BZ605">
        <v>29353600</v>
      </c>
      <c r="CA605">
        <v>24992300</v>
      </c>
      <c r="CB605">
        <v>29506000</v>
      </c>
      <c r="CC605">
        <v>31080400</v>
      </c>
      <c r="CD605">
        <v>22347900</v>
      </c>
      <c r="CE605">
        <v>20284200</v>
      </c>
      <c r="CF605">
        <v>24409500</v>
      </c>
      <c r="CG605">
        <v>24407500</v>
      </c>
      <c r="CH605">
        <v>19843000</v>
      </c>
      <c r="CI605">
        <v>16345000</v>
      </c>
      <c r="CJ605">
        <v>22486800</v>
      </c>
      <c r="CK605">
        <v>17558100</v>
      </c>
      <c r="CL605">
        <v>25847100</v>
      </c>
      <c r="CM605">
        <v>20393700</v>
      </c>
      <c r="CN605">
        <v>19847300</v>
      </c>
      <c r="CO605">
        <v>25771200</v>
      </c>
      <c r="CP605">
        <v>30472100</v>
      </c>
      <c r="CQ605">
        <v>38933900</v>
      </c>
      <c r="CR605">
        <v>20666100</v>
      </c>
      <c r="CS605">
        <v>24616100</v>
      </c>
      <c r="CT605">
        <v>26465400</v>
      </c>
      <c r="CU605">
        <v>22940000</v>
      </c>
      <c r="CV605">
        <v>34506900</v>
      </c>
      <c r="CW605">
        <v>27334600</v>
      </c>
      <c r="CX605">
        <v>23794300</v>
      </c>
      <c r="CY605">
        <v>19552500</v>
      </c>
      <c r="CZ605">
        <v>19650000</v>
      </c>
      <c r="DA605">
        <v>20050800</v>
      </c>
      <c r="DB605">
        <v>26826300</v>
      </c>
      <c r="DC605">
        <v>15407400</v>
      </c>
      <c r="DD605">
        <v>24768800</v>
      </c>
      <c r="DE605">
        <v>33155500</v>
      </c>
      <c r="DF605">
        <v>21793200</v>
      </c>
      <c r="DG605">
        <v>20713500</v>
      </c>
      <c r="DH605">
        <v>22423200</v>
      </c>
      <c r="DI605">
        <v>25120600</v>
      </c>
      <c r="DJ605">
        <v>28312000</v>
      </c>
      <c r="DK605">
        <v>21696000</v>
      </c>
      <c r="DL605">
        <v>16016500</v>
      </c>
      <c r="DM605">
        <v>18514700</v>
      </c>
      <c r="DN605">
        <v>15270200</v>
      </c>
      <c r="DO605">
        <v>14492100</v>
      </c>
      <c r="DP605">
        <v>19880200</v>
      </c>
      <c r="DQ605">
        <v>22297600</v>
      </c>
      <c r="DR605">
        <v>16304200</v>
      </c>
      <c r="DS605">
        <v>15377500</v>
      </c>
      <c r="DT605">
        <v>18508400</v>
      </c>
      <c r="DU605">
        <v>15272800</v>
      </c>
      <c r="DV605">
        <v>21271800</v>
      </c>
      <c r="DW605">
        <v>19274100</v>
      </c>
      <c r="DX605">
        <v>28108100</v>
      </c>
      <c r="DY605">
        <v>22895800</v>
      </c>
      <c r="DZ605">
        <v>19109200</v>
      </c>
      <c r="EA605">
        <v>17294200</v>
      </c>
      <c r="EB605">
        <v>17717959</v>
      </c>
      <c r="EC605">
        <v>16995953</v>
      </c>
      <c r="ED605">
        <v>15335995</v>
      </c>
      <c r="EE605">
        <v>12464785</v>
      </c>
      <c r="EF605">
        <v>15085518</v>
      </c>
      <c r="EG605">
        <v>17591621</v>
      </c>
      <c r="EH605">
        <v>19811656</v>
      </c>
      <c r="EI605">
        <v>16076954</v>
      </c>
      <c r="EJ605">
        <v>11491775</v>
      </c>
      <c r="EK605">
        <v>14807477</v>
      </c>
      <c r="EL605">
        <v>12482813</v>
      </c>
      <c r="EM605">
        <v>24746875</v>
      </c>
      <c r="EN605">
        <v>19326923</v>
      </c>
      <c r="EO605">
        <v>17200282</v>
      </c>
      <c r="EP605">
        <v>11412542</v>
      </c>
      <c r="EQ605">
        <v>11681964</v>
      </c>
      <c r="ER605">
        <v>12954704</v>
      </c>
      <c r="ES605">
        <v>10216443</v>
      </c>
      <c r="ET605">
        <v>12872227</v>
      </c>
      <c r="EU605">
        <v>14389065</v>
      </c>
      <c r="EV605">
        <v>14851604</v>
      </c>
      <c r="EW605">
        <v>14841729</v>
      </c>
      <c r="EX605">
        <v>12628764</v>
      </c>
      <c r="EY605">
        <v>13656333</v>
      </c>
      <c r="EZ605">
        <v>11543565</v>
      </c>
      <c r="FA605">
        <v>9156628</v>
      </c>
      <c r="FB605">
        <v>10734997</v>
      </c>
      <c r="FC605">
        <v>8897114</v>
      </c>
      <c r="FD605">
        <v>10405069</v>
      </c>
      <c r="FE605">
        <v>10197134</v>
      </c>
      <c r="FF605">
        <v>10881530</v>
      </c>
      <c r="FG605">
        <v>12195760</v>
      </c>
      <c r="FH605">
        <v>12426949</v>
      </c>
      <c r="FI605">
        <v>13500339</v>
      </c>
      <c r="FJ605">
        <v>9847960</v>
      </c>
      <c r="FK605">
        <v>8768200</v>
      </c>
      <c r="FL605">
        <v>7450203</v>
      </c>
      <c r="FM605">
        <v>10425626</v>
      </c>
      <c r="FN605">
        <v>7894414</v>
      </c>
      <c r="FO605">
        <v>7981918</v>
      </c>
      <c r="FP605">
        <v>9774963</v>
      </c>
      <c r="FQ605">
        <v>8284502</v>
      </c>
      <c r="FR605">
        <v>8212893</v>
      </c>
      <c r="FS605">
        <v>10528365</v>
      </c>
      <c r="FT605">
        <v>7640953</v>
      </c>
      <c r="FU605">
        <v>7154143</v>
      </c>
      <c r="FV605">
        <v>8373642</v>
      </c>
      <c r="FW605">
        <v>7633346</v>
      </c>
      <c r="FX605">
        <v>8227858</v>
      </c>
      <c r="FY605">
        <v>9796423</v>
      </c>
      <c r="FZ605">
        <v>7190839</v>
      </c>
      <c r="GA605">
        <v>9723770</v>
      </c>
      <c r="GB605">
        <v>10231197</v>
      </c>
      <c r="GC605">
        <v>7070461</v>
      </c>
      <c r="GD605">
        <v>10578364</v>
      </c>
      <c r="GE605">
        <v>9362900</v>
      </c>
      <c r="GF605">
        <v>7115820</v>
      </c>
      <c r="GG605">
        <v>8674206</v>
      </c>
      <c r="GH605">
        <v>9567696</v>
      </c>
      <c r="GI605">
        <v>9402198</v>
      </c>
      <c r="GJ605">
        <v>10462908</v>
      </c>
      <c r="GK605">
        <v>10558868</v>
      </c>
      <c r="GL605">
        <v>7867133</v>
      </c>
      <c r="GM605">
        <v>10292591</v>
      </c>
      <c r="GN605">
        <v>14247074</v>
      </c>
      <c r="GO605">
        <v>10304741</v>
      </c>
      <c r="GP605">
        <v>13352025</v>
      </c>
      <c r="GQ605">
        <v>12883953</v>
      </c>
      <c r="GR605">
        <v>11351754</v>
      </c>
      <c r="GS605">
        <v>10846217</v>
      </c>
      <c r="GT605">
        <v>10171147</v>
      </c>
      <c r="GU605">
        <v>8953350</v>
      </c>
      <c r="GV605">
        <v>8416348</v>
      </c>
      <c r="GW605">
        <v>11408522</v>
      </c>
      <c r="GX605">
        <v>12025467</v>
      </c>
      <c r="GY605">
        <v>9342031</v>
      </c>
      <c r="GZ605">
        <v>9477751</v>
      </c>
      <c r="HA605">
        <v>9712862</v>
      </c>
      <c r="HB605">
        <v>12321485</v>
      </c>
      <c r="HC605">
        <v>8760522</v>
      </c>
      <c r="HD605">
        <v>10269855</v>
      </c>
      <c r="HE605">
        <v>7843632</v>
      </c>
      <c r="HF605">
        <v>8956264</v>
      </c>
      <c r="HG605">
        <v>7366936</v>
      </c>
      <c r="HH605">
        <v>8422728</v>
      </c>
      <c r="HI605">
        <v>12324678</v>
      </c>
      <c r="HJ605">
        <v>12272111</v>
      </c>
      <c r="HK605">
        <v>11569155</v>
      </c>
      <c r="HL605">
        <v>15442625</v>
      </c>
      <c r="HM605">
        <v>11268482</v>
      </c>
      <c r="HN605">
        <v>12634741</v>
      </c>
      <c r="HO605">
        <v>14656726</v>
      </c>
      <c r="HP605">
        <v>13465268</v>
      </c>
      <c r="HQ605">
        <v>12284105</v>
      </c>
      <c r="HR605">
        <v>11036758</v>
      </c>
      <c r="HS605">
        <v>12178131</v>
      </c>
      <c r="HT605">
        <v>8769510</v>
      </c>
      <c r="HU605">
        <v>13528518</v>
      </c>
      <c r="HV605">
        <v>10015330</v>
      </c>
      <c r="HW605">
        <v>12075119</v>
      </c>
      <c r="HX605">
        <v>14641405</v>
      </c>
      <c r="HY605">
        <v>8431684</v>
      </c>
      <c r="HZ605">
        <v>9228772</v>
      </c>
      <c r="IA605">
        <v>8887278</v>
      </c>
      <c r="IB605">
        <v>7916145</v>
      </c>
      <c r="IC605">
        <v>10921727</v>
      </c>
      <c r="ID605">
        <v>9268668</v>
      </c>
      <c r="IE605">
        <v>10001113</v>
      </c>
      <c r="IF605">
        <v>12722436</v>
      </c>
      <c r="IG605">
        <v>11436749</v>
      </c>
      <c r="IH605">
        <v>8601054</v>
      </c>
      <c r="II605">
        <v>9505038</v>
      </c>
      <c r="IJ605">
        <v>11516526</v>
      </c>
      <c r="IK605">
        <v>10188964</v>
      </c>
      <c r="IL605">
        <v>23689837</v>
      </c>
      <c r="IM605">
        <v>12330159</v>
      </c>
      <c r="IN605">
        <v>9925031</v>
      </c>
      <c r="IO605">
        <v>13201985</v>
      </c>
      <c r="IP605">
        <v>9871051</v>
      </c>
      <c r="IQ605">
        <v>8130119</v>
      </c>
      <c r="IR605">
        <v>10157560</v>
      </c>
      <c r="IS605">
        <v>10865169</v>
      </c>
      <c r="IT605">
        <v>16674343</v>
      </c>
      <c r="IU605">
        <v>12892489</v>
      </c>
      <c r="IV605">
        <v>14057184</v>
      </c>
      <c r="IW605">
        <v>9942457</v>
      </c>
      <c r="IX605">
        <v>17348897</v>
      </c>
      <c r="IY605">
        <v>16243223</v>
      </c>
      <c r="IZ605">
        <v>15506767</v>
      </c>
      <c r="JA605">
        <v>16146104</v>
      </c>
      <c r="JB605">
        <v>13420592</v>
      </c>
      <c r="JC605">
        <v>9213676</v>
      </c>
      <c r="JD605">
        <v>15895880</v>
      </c>
      <c r="JE605">
        <v>11280715</v>
      </c>
      <c r="JF605">
        <v>8984569</v>
      </c>
      <c r="JG605">
        <v>12732292</v>
      </c>
      <c r="JH605">
        <v>13361658</v>
      </c>
      <c r="JI605">
        <v>11887200</v>
      </c>
      <c r="JJ605">
        <v>17865998</v>
      </c>
      <c r="JK605">
        <v>14297032</v>
      </c>
      <c r="JL605">
        <v>13549696</v>
      </c>
      <c r="JM605">
        <v>12502407</v>
      </c>
      <c r="JN605">
        <v>10482420</v>
      </c>
      <c r="JO605">
        <v>9076565</v>
      </c>
      <c r="JP605">
        <v>10964216</v>
      </c>
      <c r="JQ605">
        <v>11889582</v>
      </c>
    </row>
    <row r="606" spans="1:277" x14ac:dyDescent="0.25">
      <c r="A606" s="1" t="s">
        <v>304</v>
      </c>
      <c r="B606" t="s">
        <v>1157</v>
      </c>
      <c r="C606" t="s">
        <v>1190</v>
      </c>
      <c r="D606" s="2">
        <f>_xll.BDH(A606, "volume", B606, C606, "Direction", "H", "Period", "M","cols=36;rows=2")</f>
        <v>36556</v>
      </c>
      <c r="E606" s="2">
        <v>36585</v>
      </c>
      <c r="F606" s="2">
        <v>36616</v>
      </c>
      <c r="G606" s="2">
        <v>36644</v>
      </c>
      <c r="H606" s="2">
        <v>36677</v>
      </c>
      <c r="I606" s="2">
        <v>36707</v>
      </c>
      <c r="J606" s="2">
        <v>36738</v>
      </c>
      <c r="K606" s="2">
        <v>36769</v>
      </c>
      <c r="L606" s="2">
        <v>36798</v>
      </c>
      <c r="M606" s="2">
        <v>36830</v>
      </c>
      <c r="N606" s="2">
        <v>36860</v>
      </c>
      <c r="O606" s="2">
        <v>36889</v>
      </c>
      <c r="P606" s="2">
        <v>36922</v>
      </c>
      <c r="Q606" s="2">
        <v>36950</v>
      </c>
      <c r="R606" s="2">
        <v>36980</v>
      </c>
      <c r="S606" s="2">
        <v>37011</v>
      </c>
      <c r="T606" s="2">
        <v>37042</v>
      </c>
      <c r="U606" s="2">
        <v>37071</v>
      </c>
      <c r="V606" s="2">
        <v>37103</v>
      </c>
      <c r="W606" s="2">
        <v>37134</v>
      </c>
      <c r="X606" s="2">
        <v>37162</v>
      </c>
      <c r="Y606" s="2">
        <v>37195</v>
      </c>
      <c r="Z606" s="2">
        <v>37225</v>
      </c>
      <c r="AA606" s="2">
        <v>37256</v>
      </c>
      <c r="AB606" s="2">
        <v>37287</v>
      </c>
      <c r="AC606" s="2">
        <v>37315</v>
      </c>
      <c r="AD606" s="2">
        <v>37344</v>
      </c>
      <c r="AE606" s="2">
        <v>37376</v>
      </c>
      <c r="AF606" s="2">
        <v>37407</v>
      </c>
      <c r="AG606" s="2">
        <v>37435</v>
      </c>
      <c r="AH606" s="2">
        <v>37468</v>
      </c>
      <c r="AI606" s="2">
        <v>37498</v>
      </c>
      <c r="AJ606" s="2">
        <v>37529</v>
      </c>
      <c r="AK606" s="2">
        <v>37560</v>
      </c>
      <c r="AL606" s="2">
        <v>37589</v>
      </c>
      <c r="AM606" s="2">
        <v>37621</v>
      </c>
    </row>
    <row r="607" spans="1:277" x14ac:dyDescent="0.25">
      <c r="A607" s="4"/>
      <c r="D607" s="3">
        <v>57562900</v>
      </c>
      <c r="E607">
        <v>62243700</v>
      </c>
      <c r="F607">
        <v>93782800</v>
      </c>
      <c r="G607">
        <v>43861100</v>
      </c>
      <c r="H607">
        <v>54025300</v>
      </c>
      <c r="I607">
        <v>46298900</v>
      </c>
      <c r="J607">
        <v>53938500</v>
      </c>
      <c r="K607">
        <v>44937100</v>
      </c>
      <c r="L607">
        <v>68474500</v>
      </c>
      <c r="M607">
        <v>46046200</v>
      </c>
      <c r="N607">
        <v>35514200</v>
      </c>
      <c r="O607">
        <v>61086800</v>
      </c>
      <c r="P607">
        <v>97616800</v>
      </c>
      <c r="Q607">
        <v>62469000</v>
      </c>
      <c r="R607">
        <v>52279300</v>
      </c>
      <c r="S607">
        <v>41952600</v>
      </c>
      <c r="T607">
        <v>54505900</v>
      </c>
      <c r="U607">
        <v>51920800</v>
      </c>
      <c r="V607">
        <v>38839400</v>
      </c>
      <c r="W607">
        <v>91421200</v>
      </c>
      <c r="X607">
        <v>93711700</v>
      </c>
      <c r="Y607">
        <v>68032400</v>
      </c>
      <c r="Z607">
        <v>71780500</v>
      </c>
      <c r="AA607">
        <v>83519400</v>
      </c>
      <c r="AB607">
        <v>792566900</v>
      </c>
      <c r="AC607">
        <v>195517300</v>
      </c>
      <c r="AD607">
        <v>187634100</v>
      </c>
      <c r="AE607">
        <v>71392000</v>
      </c>
      <c r="AF607">
        <v>50763400</v>
      </c>
      <c r="AG607">
        <v>51738100</v>
      </c>
      <c r="AH607">
        <v>41254000</v>
      </c>
      <c r="AI607">
        <v>32698200</v>
      </c>
      <c r="AJ607">
        <v>19996900</v>
      </c>
      <c r="AK607">
        <v>38448500</v>
      </c>
      <c r="AL607">
        <v>39795100</v>
      </c>
      <c r="AM607">
        <v>44320800</v>
      </c>
    </row>
    <row r="608" spans="1:277" x14ac:dyDescent="0.25">
      <c r="A608" s="1" t="s">
        <v>305</v>
      </c>
      <c r="B608" t="s">
        <v>1157</v>
      </c>
      <c r="C608" t="s">
        <v>1199</v>
      </c>
      <c r="D608" s="2">
        <f>_xll.BDH(A608, "volume", B608, C608, "Direction", "H", "Period", "M","cols=274;rows=2")</f>
        <v>36556</v>
      </c>
      <c r="E608" s="2">
        <v>36585</v>
      </c>
      <c r="F608" s="2">
        <v>36616</v>
      </c>
      <c r="G608" s="2">
        <v>36644</v>
      </c>
      <c r="H608" s="2">
        <v>36677</v>
      </c>
      <c r="I608" s="2">
        <v>36707</v>
      </c>
      <c r="J608" s="2">
        <v>36738</v>
      </c>
      <c r="K608" s="2">
        <v>36769</v>
      </c>
      <c r="L608" s="2">
        <v>36798</v>
      </c>
      <c r="M608" s="2">
        <v>36830</v>
      </c>
      <c r="N608" s="2">
        <v>36860</v>
      </c>
      <c r="O608" s="2">
        <v>36889</v>
      </c>
      <c r="P608" s="2">
        <v>36922</v>
      </c>
      <c r="Q608" s="2">
        <v>36950</v>
      </c>
      <c r="R608" s="2">
        <v>36980</v>
      </c>
      <c r="S608" s="2">
        <v>37011</v>
      </c>
      <c r="T608" s="2">
        <v>37042</v>
      </c>
      <c r="U608" s="2">
        <v>37071</v>
      </c>
      <c r="V608" s="2">
        <v>37103</v>
      </c>
      <c r="W608" s="2">
        <v>37134</v>
      </c>
      <c r="X608" s="2">
        <v>37162</v>
      </c>
      <c r="Y608" s="2">
        <v>37195</v>
      </c>
      <c r="Z608" s="2">
        <v>37225</v>
      </c>
      <c r="AA608" s="2">
        <v>37256</v>
      </c>
      <c r="AB608" s="2">
        <v>37287</v>
      </c>
      <c r="AC608" s="2">
        <v>37315</v>
      </c>
      <c r="AD608" s="2">
        <v>37344</v>
      </c>
      <c r="AE608" s="2">
        <v>37376</v>
      </c>
      <c r="AF608" s="2">
        <v>37407</v>
      </c>
      <c r="AG608" s="2">
        <v>37435</v>
      </c>
      <c r="AH608" s="2">
        <v>37468</v>
      </c>
      <c r="AI608" s="2">
        <v>37498</v>
      </c>
      <c r="AJ608" s="2">
        <v>37529</v>
      </c>
      <c r="AK608" s="2">
        <v>37560</v>
      </c>
      <c r="AL608" s="2">
        <v>37589</v>
      </c>
      <c r="AM608" s="2">
        <v>37621</v>
      </c>
      <c r="AN608" s="2">
        <v>37652</v>
      </c>
      <c r="AO608" s="2">
        <v>37680</v>
      </c>
      <c r="AP608" s="2">
        <v>37711</v>
      </c>
      <c r="AQ608" s="2">
        <v>37741</v>
      </c>
      <c r="AR608" s="2">
        <v>37771</v>
      </c>
      <c r="AS608" s="2">
        <v>37802</v>
      </c>
      <c r="AT608" s="2">
        <v>37833</v>
      </c>
      <c r="AU608" s="2">
        <v>37862</v>
      </c>
      <c r="AV608" s="2">
        <v>37894</v>
      </c>
      <c r="AW608" s="2">
        <v>37925</v>
      </c>
      <c r="AX608" s="2">
        <v>37953</v>
      </c>
      <c r="AY608" s="2">
        <v>37986</v>
      </c>
      <c r="AZ608" s="2">
        <v>38016</v>
      </c>
      <c r="BA608" s="2">
        <v>38044</v>
      </c>
      <c r="BB608" s="2">
        <v>38077</v>
      </c>
      <c r="BC608" s="2">
        <v>38107</v>
      </c>
      <c r="BD608" s="2">
        <v>38138</v>
      </c>
      <c r="BE608" s="2">
        <v>38168</v>
      </c>
      <c r="BF608" s="2">
        <v>38198</v>
      </c>
      <c r="BG608" s="2">
        <v>38230</v>
      </c>
      <c r="BH608" s="2">
        <v>38260</v>
      </c>
      <c r="BI608" s="2">
        <v>38289</v>
      </c>
      <c r="BJ608" s="2">
        <v>38321</v>
      </c>
      <c r="BK608" s="2">
        <v>38352</v>
      </c>
      <c r="BL608" s="2">
        <v>38383</v>
      </c>
      <c r="BM608" s="2">
        <v>38411</v>
      </c>
      <c r="BN608" s="2">
        <v>38442</v>
      </c>
      <c r="BO608" s="2">
        <v>38471</v>
      </c>
      <c r="BP608" s="2">
        <v>38503</v>
      </c>
      <c r="BQ608" s="2">
        <v>38533</v>
      </c>
      <c r="BR608" s="2">
        <v>38562</v>
      </c>
      <c r="BS608" s="2">
        <v>38595</v>
      </c>
      <c r="BT608" s="2">
        <v>38625</v>
      </c>
      <c r="BU608" s="2">
        <v>38656</v>
      </c>
      <c r="BV608" s="2">
        <v>38686</v>
      </c>
      <c r="BW608" s="2">
        <v>38716</v>
      </c>
      <c r="BX608" s="2">
        <v>38748</v>
      </c>
      <c r="BY608" s="2">
        <v>38776</v>
      </c>
      <c r="BZ608" s="2">
        <v>38807</v>
      </c>
      <c r="CA608" s="2">
        <v>38835</v>
      </c>
      <c r="CB608" s="2">
        <v>38868</v>
      </c>
      <c r="CC608" s="2">
        <v>38898</v>
      </c>
      <c r="CD608" s="2">
        <v>38929</v>
      </c>
      <c r="CE608" s="2">
        <v>38960</v>
      </c>
      <c r="CF608" s="2">
        <v>38989</v>
      </c>
      <c r="CG608" s="2">
        <v>39021</v>
      </c>
      <c r="CH608" s="2">
        <v>39051</v>
      </c>
      <c r="CI608" s="2">
        <v>39080</v>
      </c>
      <c r="CJ608" s="2">
        <v>39113</v>
      </c>
      <c r="CK608" s="2">
        <v>39141</v>
      </c>
      <c r="CL608" s="2">
        <v>39171</v>
      </c>
      <c r="CM608" s="2">
        <v>39202</v>
      </c>
      <c r="CN608" s="2">
        <v>39233</v>
      </c>
      <c r="CO608" s="2">
        <v>39262</v>
      </c>
      <c r="CP608" s="2">
        <v>39294</v>
      </c>
      <c r="CQ608" s="2">
        <v>39325</v>
      </c>
      <c r="CR608" s="2">
        <v>39353</v>
      </c>
      <c r="CS608" s="2">
        <v>39386</v>
      </c>
      <c r="CT608" s="2">
        <v>39416</v>
      </c>
      <c r="CU608" s="2">
        <v>39447</v>
      </c>
      <c r="CV608" s="2">
        <v>39478</v>
      </c>
      <c r="CW608" s="2">
        <v>39507</v>
      </c>
      <c r="CX608" s="2">
        <v>39538</v>
      </c>
      <c r="CY608" s="2">
        <v>39568</v>
      </c>
      <c r="CZ608" s="2">
        <v>39598</v>
      </c>
      <c r="DA608" s="2">
        <v>39629</v>
      </c>
      <c r="DB608" s="2">
        <v>39660</v>
      </c>
      <c r="DC608" s="2">
        <v>39689</v>
      </c>
      <c r="DD608" s="2">
        <v>39721</v>
      </c>
      <c r="DE608" s="2">
        <v>39752</v>
      </c>
      <c r="DF608" s="2">
        <v>39780</v>
      </c>
      <c r="DG608" s="2">
        <v>39813</v>
      </c>
      <c r="DH608" s="2">
        <v>39843</v>
      </c>
      <c r="DI608" s="2">
        <v>39871</v>
      </c>
      <c r="DJ608" s="2">
        <v>39903</v>
      </c>
      <c r="DK608" s="2">
        <v>39933</v>
      </c>
      <c r="DL608" s="2">
        <v>39962</v>
      </c>
      <c r="DM608" s="2">
        <v>39994</v>
      </c>
      <c r="DN608" s="2">
        <v>40025</v>
      </c>
      <c r="DO608" s="2">
        <v>40056</v>
      </c>
      <c r="DP608" s="2">
        <v>40086</v>
      </c>
      <c r="DQ608" s="2">
        <v>40116</v>
      </c>
      <c r="DR608" s="2">
        <v>40147</v>
      </c>
      <c r="DS608" s="2">
        <v>40178</v>
      </c>
      <c r="DT608" s="2">
        <v>40207</v>
      </c>
      <c r="DU608" s="2">
        <v>40235</v>
      </c>
      <c r="DV608" s="2">
        <v>40268</v>
      </c>
      <c r="DW608" s="2">
        <v>40298</v>
      </c>
      <c r="DX608" s="2">
        <v>40329</v>
      </c>
      <c r="DY608" s="2">
        <v>40359</v>
      </c>
      <c r="DZ608" s="2">
        <v>40389</v>
      </c>
      <c r="EA608" s="2">
        <v>40421</v>
      </c>
      <c r="EB608" s="2">
        <v>40451</v>
      </c>
      <c r="EC608" s="2">
        <v>40480</v>
      </c>
      <c r="ED608" s="2">
        <v>40512</v>
      </c>
      <c r="EE608" s="2">
        <v>40543</v>
      </c>
      <c r="EF608" s="2">
        <v>40574</v>
      </c>
      <c r="EG608" s="2">
        <v>40602</v>
      </c>
      <c r="EH608" s="2">
        <v>40633</v>
      </c>
      <c r="EI608" s="2">
        <v>40662</v>
      </c>
      <c r="EJ608" s="2">
        <v>40694</v>
      </c>
      <c r="EK608" s="2">
        <v>40724</v>
      </c>
      <c r="EL608" s="2">
        <v>40753</v>
      </c>
      <c r="EM608" s="2">
        <v>40786</v>
      </c>
      <c r="EN608" s="2">
        <v>40816</v>
      </c>
      <c r="EO608" s="2">
        <v>40847</v>
      </c>
      <c r="EP608" s="2">
        <v>40877</v>
      </c>
      <c r="EQ608" s="2">
        <v>40907</v>
      </c>
      <c r="ER608" s="2">
        <v>40939</v>
      </c>
      <c r="ES608" s="2">
        <v>40968</v>
      </c>
      <c r="ET608" s="2">
        <v>40998</v>
      </c>
      <c r="EU608" s="2">
        <v>41029</v>
      </c>
      <c r="EV608" s="2">
        <v>41060</v>
      </c>
      <c r="EW608" s="2">
        <v>41089</v>
      </c>
      <c r="EX608" s="2">
        <v>41121</v>
      </c>
      <c r="EY608" s="2">
        <v>41152</v>
      </c>
      <c r="EZ608" s="2">
        <v>41180</v>
      </c>
      <c r="FA608" s="2">
        <v>41213</v>
      </c>
      <c r="FB608" s="2">
        <v>41243</v>
      </c>
      <c r="FC608" s="2">
        <v>41274</v>
      </c>
      <c r="FD608" s="2">
        <v>41305</v>
      </c>
      <c r="FE608" s="2">
        <v>41333</v>
      </c>
      <c r="FF608" s="2">
        <v>41362</v>
      </c>
      <c r="FG608" s="2">
        <v>41394</v>
      </c>
      <c r="FH608" s="2">
        <v>41425</v>
      </c>
      <c r="FI608" s="2">
        <v>41453</v>
      </c>
      <c r="FJ608" s="2">
        <v>41486</v>
      </c>
      <c r="FK608" s="2">
        <v>41516</v>
      </c>
      <c r="FL608" s="2">
        <v>41547</v>
      </c>
      <c r="FM608" s="2">
        <v>41578</v>
      </c>
      <c r="FN608" s="2">
        <v>41607</v>
      </c>
      <c r="FO608" s="2">
        <v>41639</v>
      </c>
      <c r="FP608" s="2">
        <v>41670</v>
      </c>
      <c r="FQ608" s="2">
        <v>41698</v>
      </c>
      <c r="FR608" s="2">
        <v>41729</v>
      </c>
      <c r="FS608" s="2">
        <v>41759</v>
      </c>
      <c r="FT608" s="2">
        <v>41789</v>
      </c>
      <c r="FU608" s="2">
        <v>41820</v>
      </c>
      <c r="FV608" s="2">
        <v>41851</v>
      </c>
      <c r="FW608" s="2">
        <v>41880</v>
      </c>
      <c r="FX608" s="2">
        <v>41912</v>
      </c>
      <c r="FY608" s="2">
        <v>41943</v>
      </c>
      <c r="FZ608" s="2">
        <v>41971</v>
      </c>
      <c r="GA608" s="2">
        <v>42004</v>
      </c>
      <c r="GB608" s="2">
        <v>42034</v>
      </c>
      <c r="GC608" s="2">
        <v>42062</v>
      </c>
      <c r="GD608" s="2">
        <v>42094</v>
      </c>
      <c r="GE608" s="2">
        <v>42124</v>
      </c>
      <c r="GF608" s="2">
        <v>42153</v>
      </c>
      <c r="GG608" s="2">
        <v>42185</v>
      </c>
      <c r="GH608" s="2">
        <v>42216</v>
      </c>
      <c r="GI608" s="2">
        <v>42247</v>
      </c>
      <c r="GJ608" s="2">
        <v>42277</v>
      </c>
      <c r="GK608" s="2">
        <v>42307</v>
      </c>
      <c r="GL608" s="2">
        <v>42338</v>
      </c>
      <c r="GM608" s="2">
        <v>42369</v>
      </c>
      <c r="GN608" s="2">
        <v>42398</v>
      </c>
      <c r="GO608" s="2">
        <v>42429</v>
      </c>
      <c r="GP608" s="2">
        <v>42460</v>
      </c>
      <c r="GQ608" s="2">
        <v>42489</v>
      </c>
      <c r="GR608" s="2">
        <v>42521</v>
      </c>
      <c r="GS608" s="2">
        <v>42551</v>
      </c>
      <c r="GT608" s="2">
        <v>42580</v>
      </c>
      <c r="GU608" s="2">
        <v>42613</v>
      </c>
      <c r="GV608" s="2">
        <v>42643</v>
      </c>
      <c r="GW608" s="2">
        <v>42674</v>
      </c>
      <c r="GX608" s="2">
        <v>42704</v>
      </c>
      <c r="GY608" s="2">
        <v>42734</v>
      </c>
      <c r="GZ608" s="2">
        <v>42766</v>
      </c>
      <c r="HA608" s="2">
        <v>42794</v>
      </c>
      <c r="HB608" s="2">
        <v>42825</v>
      </c>
      <c r="HC608" s="2">
        <v>42853</v>
      </c>
      <c r="HD608" s="2">
        <v>42886</v>
      </c>
      <c r="HE608" s="2">
        <v>42916</v>
      </c>
      <c r="HF608" s="2">
        <v>42947</v>
      </c>
      <c r="HG608" s="2">
        <v>42978</v>
      </c>
      <c r="HH608" s="2">
        <v>43007</v>
      </c>
      <c r="HI608" s="2">
        <v>43039</v>
      </c>
      <c r="HJ608" s="2">
        <v>43069</v>
      </c>
      <c r="HK608" s="2">
        <v>43098</v>
      </c>
      <c r="HL608" s="2">
        <v>43131</v>
      </c>
      <c r="HM608" s="2">
        <v>43159</v>
      </c>
      <c r="HN608" s="2">
        <v>43189</v>
      </c>
      <c r="HO608" s="2">
        <v>43220</v>
      </c>
      <c r="HP608" s="2">
        <v>43251</v>
      </c>
      <c r="HQ608" s="2">
        <v>43280</v>
      </c>
      <c r="HR608" s="2">
        <v>43312</v>
      </c>
      <c r="HS608" s="2">
        <v>43343</v>
      </c>
      <c r="HT608" s="2">
        <v>43371</v>
      </c>
      <c r="HU608" s="2">
        <v>43404</v>
      </c>
      <c r="HV608" s="2">
        <v>43434</v>
      </c>
      <c r="HW608" s="2">
        <v>43465</v>
      </c>
      <c r="HX608" s="2">
        <v>43496</v>
      </c>
      <c r="HY608" s="2">
        <v>43524</v>
      </c>
      <c r="HZ608" s="2">
        <v>43553</v>
      </c>
      <c r="IA608" s="2">
        <v>43585</v>
      </c>
      <c r="IB608" s="2">
        <v>43616</v>
      </c>
      <c r="IC608" s="2">
        <v>43644</v>
      </c>
      <c r="ID608" s="2">
        <v>43677</v>
      </c>
      <c r="IE608" s="2">
        <v>43707</v>
      </c>
      <c r="IF608" s="2">
        <v>43738</v>
      </c>
      <c r="IG608" s="2">
        <v>43769</v>
      </c>
      <c r="IH608" s="2">
        <v>43798</v>
      </c>
      <c r="II608" s="2">
        <v>43830</v>
      </c>
      <c r="IJ608" s="2">
        <v>43861</v>
      </c>
      <c r="IK608" s="2">
        <v>43889</v>
      </c>
      <c r="IL608" s="2">
        <v>43921</v>
      </c>
      <c r="IM608" s="2">
        <v>43951</v>
      </c>
      <c r="IN608" s="2">
        <v>43980</v>
      </c>
      <c r="IO608" s="2">
        <v>44012</v>
      </c>
      <c r="IP608" s="2">
        <v>44043</v>
      </c>
      <c r="IQ608" s="2">
        <v>44074</v>
      </c>
      <c r="IR608" s="2">
        <v>44104</v>
      </c>
      <c r="IS608" s="2">
        <v>44134</v>
      </c>
      <c r="IT608" s="2">
        <v>44165</v>
      </c>
      <c r="IU608" s="2">
        <v>44196</v>
      </c>
      <c r="IV608" s="2">
        <v>44225</v>
      </c>
      <c r="IW608" s="2">
        <v>44253</v>
      </c>
      <c r="IX608" s="2">
        <v>44286</v>
      </c>
      <c r="IY608" s="2">
        <v>44316</v>
      </c>
      <c r="IZ608" s="2">
        <v>44347</v>
      </c>
      <c r="JA608" s="2">
        <v>44377</v>
      </c>
      <c r="JB608" s="2">
        <v>44407</v>
      </c>
      <c r="JC608" s="2">
        <v>44439</v>
      </c>
      <c r="JD608" s="2">
        <v>44469</v>
      </c>
      <c r="JE608" s="2">
        <v>44498</v>
      </c>
      <c r="JF608" s="2">
        <v>44530</v>
      </c>
      <c r="JG608" s="2">
        <v>44561</v>
      </c>
      <c r="JH608" s="2">
        <v>44592</v>
      </c>
      <c r="JI608" s="2">
        <v>44620</v>
      </c>
      <c r="JJ608" s="2">
        <v>44651</v>
      </c>
      <c r="JK608" s="2">
        <v>44680</v>
      </c>
      <c r="JL608" s="2">
        <v>44712</v>
      </c>
      <c r="JM608" s="2">
        <v>44742</v>
      </c>
      <c r="JN608" s="2">
        <v>44771</v>
      </c>
      <c r="JO608" s="2">
        <v>44804</v>
      </c>
      <c r="JP608" s="2">
        <v>44834</v>
      </c>
      <c r="JQ608" s="2">
        <v>44865</v>
      </c>
    </row>
    <row r="609" spans="1:277" x14ac:dyDescent="0.25">
      <c r="A609" s="4"/>
      <c r="D609" s="3">
        <v>189583600</v>
      </c>
      <c r="E609">
        <v>157997000</v>
      </c>
      <c r="F609">
        <v>239207800</v>
      </c>
      <c r="G609">
        <v>198302200</v>
      </c>
      <c r="H609">
        <v>195391400</v>
      </c>
      <c r="I609">
        <v>185704400</v>
      </c>
      <c r="J609">
        <v>139932400</v>
      </c>
      <c r="K609">
        <v>145791600</v>
      </c>
      <c r="L609">
        <v>172168200</v>
      </c>
      <c r="M609">
        <v>160030800</v>
      </c>
      <c r="N609">
        <v>163691600</v>
      </c>
      <c r="O609">
        <v>166399400</v>
      </c>
      <c r="P609">
        <v>150807600</v>
      </c>
      <c r="Q609">
        <v>154851800</v>
      </c>
      <c r="R609">
        <v>230828600</v>
      </c>
      <c r="S609">
        <v>161974600</v>
      </c>
      <c r="T609">
        <v>146953800</v>
      </c>
      <c r="U609">
        <v>160113600</v>
      </c>
      <c r="V609">
        <v>130391400</v>
      </c>
      <c r="W609">
        <v>177327600</v>
      </c>
      <c r="X609">
        <v>186798800</v>
      </c>
      <c r="Y609">
        <v>205508000</v>
      </c>
      <c r="Z609">
        <v>122007600</v>
      </c>
      <c r="AA609">
        <v>141308000</v>
      </c>
      <c r="AB609">
        <v>212558600</v>
      </c>
      <c r="AC609">
        <v>154028400</v>
      </c>
      <c r="AD609">
        <v>178123000</v>
      </c>
      <c r="AE609">
        <v>167153600</v>
      </c>
      <c r="AF609">
        <v>154292800</v>
      </c>
      <c r="AG609">
        <v>174231600</v>
      </c>
      <c r="AH609">
        <v>304412600</v>
      </c>
      <c r="AI609">
        <v>164888200</v>
      </c>
      <c r="AJ609">
        <v>154270600</v>
      </c>
      <c r="AK609">
        <v>263257600</v>
      </c>
      <c r="AL609">
        <v>184205400</v>
      </c>
      <c r="AM609">
        <v>184926000</v>
      </c>
      <c r="AN609">
        <v>205327600</v>
      </c>
      <c r="AO609">
        <v>172159800</v>
      </c>
      <c r="AP609">
        <v>226805800</v>
      </c>
      <c r="AQ609">
        <v>196611800</v>
      </c>
      <c r="AR609">
        <v>187929200</v>
      </c>
      <c r="AS609">
        <v>161599000</v>
      </c>
      <c r="AT609">
        <v>232254600</v>
      </c>
      <c r="AU609">
        <v>129289200</v>
      </c>
      <c r="AV609">
        <v>177579000</v>
      </c>
      <c r="AW609">
        <v>180005800</v>
      </c>
      <c r="AX609">
        <v>112975000</v>
      </c>
      <c r="AY609">
        <v>184094400</v>
      </c>
      <c r="AZ609">
        <v>156660400</v>
      </c>
      <c r="BA609">
        <v>165052200</v>
      </c>
      <c r="BB609">
        <v>241886800</v>
      </c>
      <c r="BC609">
        <v>196808400</v>
      </c>
      <c r="BD609">
        <v>162731400</v>
      </c>
      <c r="BE609">
        <v>148239400</v>
      </c>
      <c r="BF609">
        <v>243127800</v>
      </c>
      <c r="BG609">
        <v>184499800</v>
      </c>
      <c r="BH609">
        <v>316463000</v>
      </c>
      <c r="BI609">
        <v>227111200</v>
      </c>
      <c r="BJ609">
        <v>241250000</v>
      </c>
      <c r="BK609">
        <v>237727800</v>
      </c>
      <c r="BL609">
        <v>189409400</v>
      </c>
      <c r="BM609">
        <v>188922800</v>
      </c>
      <c r="BN609">
        <v>214791000</v>
      </c>
      <c r="BO609">
        <v>227347600</v>
      </c>
      <c r="BP609">
        <v>167882600</v>
      </c>
      <c r="BQ609">
        <v>183337400</v>
      </c>
      <c r="BR609">
        <v>195195600</v>
      </c>
      <c r="BS609">
        <v>194395200</v>
      </c>
      <c r="BT609">
        <v>223637000</v>
      </c>
      <c r="BU609">
        <v>208223200</v>
      </c>
      <c r="BV609">
        <v>174967600</v>
      </c>
      <c r="BW609">
        <v>199164800</v>
      </c>
      <c r="BX609">
        <v>216641000</v>
      </c>
      <c r="BY609">
        <v>201326000</v>
      </c>
      <c r="BZ609">
        <v>205514600</v>
      </c>
      <c r="CA609">
        <v>159180600</v>
      </c>
      <c r="CB609">
        <v>252555200</v>
      </c>
      <c r="CC609">
        <v>206719400</v>
      </c>
      <c r="CD609">
        <v>171752200</v>
      </c>
      <c r="CE609">
        <v>135337200</v>
      </c>
      <c r="CF609">
        <v>119913400</v>
      </c>
      <c r="CG609">
        <v>238413000</v>
      </c>
      <c r="CH609">
        <v>178397400</v>
      </c>
      <c r="CI609">
        <v>183938400</v>
      </c>
      <c r="CJ609">
        <v>141203400</v>
      </c>
      <c r="CK609">
        <v>173888400</v>
      </c>
      <c r="CL609">
        <v>263143400</v>
      </c>
      <c r="CM609">
        <v>225526200</v>
      </c>
      <c r="CN609">
        <v>208508600</v>
      </c>
      <c r="CO609">
        <v>203418200</v>
      </c>
      <c r="CP609">
        <v>226327200</v>
      </c>
      <c r="CQ609">
        <v>234015400</v>
      </c>
      <c r="CR609">
        <v>161776000</v>
      </c>
      <c r="CS609">
        <v>174035600</v>
      </c>
      <c r="CT609">
        <v>176663400</v>
      </c>
      <c r="CU609">
        <v>129390200</v>
      </c>
      <c r="CV609">
        <v>230759600</v>
      </c>
      <c r="CW609">
        <v>148927000</v>
      </c>
      <c r="CX609">
        <v>184012400</v>
      </c>
      <c r="CY609">
        <v>158480800</v>
      </c>
      <c r="CZ609">
        <v>158131800</v>
      </c>
      <c r="DA609">
        <v>184263200</v>
      </c>
      <c r="DB609">
        <v>179432600</v>
      </c>
      <c r="DC609">
        <v>127789000</v>
      </c>
      <c r="DD609">
        <v>177947200</v>
      </c>
      <c r="DE609">
        <v>269881800</v>
      </c>
      <c r="DF609">
        <v>183678400</v>
      </c>
      <c r="DG609">
        <v>213670400</v>
      </c>
      <c r="DH609">
        <v>146872600</v>
      </c>
      <c r="DI609">
        <v>163456800</v>
      </c>
      <c r="DJ609">
        <v>208786000</v>
      </c>
      <c r="DK609">
        <v>152532600</v>
      </c>
      <c r="DL609">
        <v>151888400</v>
      </c>
      <c r="DM609">
        <v>149764200</v>
      </c>
      <c r="DN609">
        <v>119279200</v>
      </c>
      <c r="DO609">
        <v>106410400</v>
      </c>
      <c r="DP609">
        <v>225255000</v>
      </c>
      <c r="DQ609">
        <v>156078600</v>
      </c>
      <c r="DR609">
        <v>124417000</v>
      </c>
      <c r="DS609">
        <v>132586200</v>
      </c>
      <c r="DT609">
        <v>134470000</v>
      </c>
      <c r="DU609">
        <v>151486800</v>
      </c>
      <c r="DV609">
        <v>161807000</v>
      </c>
      <c r="DW609">
        <v>122751600</v>
      </c>
      <c r="DX609">
        <v>162163600</v>
      </c>
      <c r="DY609">
        <v>164253000</v>
      </c>
      <c r="DZ609">
        <v>115255000</v>
      </c>
      <c r="EA609">
        <v>126928400</v>
      </c>
      <c r="EB609">
        <v>111404456</v>
      </c>
      <c r="EC609">
        <v>117181976</v>
      </c>
      <c r="ED609">
        <v>122599252</v>
      </c>
      <c r="EE609">
        <v>154959080</v>
      </c>
      <c r="EF609">
        <v>123287816</v>
      </c>
      <c r="EG609">
        <v>109931134</v>
      </c>
      <c r="EH609">
        <v>140491918</v>
      </c>
      <c r="EI609">
        <v>101673154</v>
      </c>
      <c r="EJ609">
        <v>94372724</v>
      </c>
      <c r="EK609">
        <v>123378584</v>
      </c>
      <c r="EL609">
        <v>115664466</v>
      </c>
      <c r="EM609">
        <v>228284980</v>
      </c>
      <c r="EN609">
        <v>188681686</v>
      </c>
      <c r="EO609">
        <v>130773110</v>
      </c>
      <c r="EP609">
        <v>112337288</v>
      </c>
      <c r="EQ609">
        <v>117491620</v>
      </c>
      <c r="ER609">
        <v>91383842</v>
      </c>
      <c r="ES609">
        <v>90687926</v>
      </c>
      <c r="ET609">
        <v>123677216</v>
      </c>
      <c r="EU609">
        <v>89341124</v>
      </c>
      <c r="EV609">
        <v>106366654</v>
      </c>
      <c r="EW609">
        <v>87526830</v>
      </c>
      <c r="EX609">
        <v>85949624</v>
      </c>
      <c r="EY609">
        <v>85429594</v>
      </c>
      <c r="EZ609">
        <v>185347935</v>
      </c>
      <c r="FA609">
        <v>81409219</v>
      </c>
      <c r="FB609">
        <v>77331078</v>
      </c>
      <c r="FC609">
        <v>77532124</v>
      </c>
      <c r="FD609">
        <v>86717687</v>
      </c>
      <c r="FE609">
        <v>77166856</v>
      </c>
      <c r="FF609">
        <v>86871332</v>
      </c>
      <c r="FG609">
        <v>87681235</v>
      </c>
      <c r="FH609">
        <v>78788184</v>
      </c>
      <c r="FI609">
        <v>83968913</v>
      </c>
      <c r="FJ609">
        <v>69085227</v>
      </c>
      <c r="FK609">
        <v>74068339</v>
      </c>
      <c r="FL609">
        <v>85626319</v>
      </c>
      <c r="FM609">
        <v>98197274</v>
      </c>
      <c r="FN609">
        <v>67195937</v>
      </c>
      <c r="FO609">
        <v>87068471</v>
      </c>
      <c r="FP609">
        <v>83423837</v>
      </c>
      <c r="FQ609">
        <v>99513995</v>
      </c>
      <c r="FR609">
        <v>94674883</v>
      </c>
      <c r="FS609">
        <v>93953389</v>
      </c>
      <c r="FT609">
        <v>66263044</v>
      </c>
      <c r="FU609">
        <v>81374208</v>
      </c>
      <c r="FV609">
        <v>75263295</v>
      </c>
      <c r="FW609">
        <v>71410207</v>
      </c>
      <c r="FX609">
        <v>102993009</v>
      </c>
      <c r="FY609">
        <v>114361849</v>
      </c>
      <c r="FZ609">
        <v>67385698</v>
      </c>
      <c r="GA609">
        <v>104580578</v>
      </c>
      <c r="GB609">
        <v>83574730</v>
      </c>
      <c r="GC609">
        <v>73394650</v>
      </c>
      <c r="GD609">
        <v>112002704</v>
      </c>
      <c r="GE609">
        <v>75776930</v>
      </c>
      <c r="GF609">
        <v>67549960</v>
      </c>
      <c r="GG609">
        <v>92551598</v>
      </c>
      <c r="GH609">
        <v>71469235</v>
      </c>
      <c r="GI609">
        <v>102069548</v>
      </c>
      <c r="GJ609">
        <v>102948284</v>
      </c>
      <c r="GK609">
        <v>97034564</v>
      </c>
      <c r="GL609">
        <v>78921365</v>
      </c>
      <c r="GM609">
        <v>84194704</v>
      </c>
      <c r="GN609">
        <v>90647829</v>
      </c>
      <c r="GO609">
        <v>89986892</v>
      </c>
      <c r="GP609">
        <v>116068944</v>
      </c>
      <c r="GQ609">
        <v>99033972</v>
      </c>
      <c r="GR609">
        <v>73143392</v>
      </c>
      <c r="GS609">
        <v>81663324</v>
      </c>
      <c r="GT609">
        <v>64747538</v>
      </c>
      <c r="GU609">
        <v>63948921</v>
      </c>
      <c r="GV609">
        <v>76645213</v>
      </c>
      <c r="GW609">
        <v>73129571</v>
      </c>
      <c r="GX609">
        <v>91912093</v>
      </c>
      <c r="GY609">
        <v>91102130</v>
      </c>
      <c r="GZ609">
        <v>73235685</v>
      </c>
      <c r="HA609">
        <v>88155351</v>
      </c>
      <c r="HB609">
        <v>119252270</v>
      </c>
      <c r="HC609">
        <v>66762438</v>
      </c>
      <c r="HD609">
        <v>75352578</v>
      </c>
      <c r="HE609">
        <v>86490545</v>
      </c>
      <c r="HF609">
        <v>68834612</v>
      </c>
      <c r="HG609">
        <v>67610638</v>
      </c>
      <c r="HH609">
        <v>66190568</v>
      </c>
      <c r="HI609">
        <v>64803925</v>
      </c>
      <c r="HJ609">
        <v>65857800</v>
      </c>
      <c r="HK609">
        <v>81420018</v>
      </c>
      <c r="HL609">
        <v>84209677</v>
      </c>
      <c r="HM609">
        <v>87181786</v>
      </c>
      <c r="HN609">
        <v>104734626</v>
      </c>
      <c r="HO609">
        <v>79254740</v>
      </c>
      <c r="HP609">
        <v>77074651</v>
      </c>
      <c r="HQ609">
        <v>89480836</v>
      </c>
      <c r="HR609">
        <v>61014815</v>
      </c>
      <c r="HS609">
        <v>60730046</v>
      </c>
      <c r="HT609">
        <v>63768303</v>
      </c>
      <c r="HU609">
        <v>91610808</v>
      </c>
      <c r="HV609">
        <v>89414682</v>
      </c>
      <c r="HW609">
        <v>106770426</v>
      </c>
      <c r="HX609">
        <v>94275859</v>
      </c>
      <c r="HY609">
        <v>94641067</v>
      </c>
      <c r="HZ609">
        <v>117768404</v>
      </c>
      <c r="IA609">
        <v>65877244</v>
      </c>
      <c r="IB609">
        <v>74708696</v>
      </c>
      <c r="IC609">
        <v>74146055</v>
      </c>
      <c r="ID609">
        <v>64934363</v>
      </c>
      <c r="IE609">
        <v>78718765</v>
      </c>
      <c r="IF609">
        <v>76330387</v>
      </c>
      <c r="IG609">
        <v>71094057</v>
      </c>
      <c r="IH609">
        <v>63619966</v>
      </c>
      <c r="II609">
        <v>77105804</v>
      </c>
      <c r="IJ609">
        <v>89709830</v>
      </c>
      <c r="IK609">
        <v>75823206</v>
      </c>
      <c r="IL609">
        <v>192857296</v>
      </c>
      <c r="IM609">
        <v>102000611</v>
      </c>
      <c r="IN609">
        <v>107271447</v>
      </c>
      <c r="IO609">
        <v>112891887</v>
      </c>
      <c r="IP609">
        <v>91015454</v>
      </c>
      <c r="IQ609">
        <v>68522989</v>
      </c>
      <c r="IR609">
        <v>102219526</v>
      </c>
      <c r="IS609">
        <v>79376102</v>
      </c>
      <c r="IT609">
        <v>99501743</v>
      </c>
      <c r="IU609">
        <v>104035367</v>
      </c>
      <c r="IV609">
        <v>115572964</v>
      </c>
      <c r="IW609">
        <v>75369191</v>
      </c>
      <c r="IX609">
        <v>145902055</v>
      </c>
      <c r="IY609">
        <v>79206107</v>
      </c>
      <c r="IZ609">
        <v>103579593</v>
      </c>
      <c r="JA609">
        <v>100171329</v>
      </c>
      <c r="JB609">
        <v>89198848</v>
      </c>
      <c r="JC609">
        <v>65838212</v>
      </c>
      <c r="JD609">
        <v>104694111</v>
      </c>
      <c r="JE609">
        <v>94775854</v>
      </c>
      <c r="JF609">
        <v>83463809</v>
      </c>
      <c r="JG609">
        <v>135732761</v>
      </c>
      <c r="JH609">
        <v>121361672</v>
      </c>
      <c r="JI609">
        <v>114573480</v>
      </c>
      <c r="JJ609">
        <v>144127707</v>
      </c>
      <c r="JK609">
        <v>92397597</v>
      </c>
      <c r="JL609">
        <v>126928282</v>
      </c>
      <c r="JM609">
        <v>110822882</v>
      </c>
      <c r="JN609">
        <v>78292307</v>
      </c>
      <c r="JO609">
        <v>74508421</v>
      </c>
      <c r="JP609">
        <v>100218730</v>
      </c>
      <c r="JQ609">
        <v>87267364</v>
      </c>
    </row>
    <row r="610" spans="1:277" x14ac:dyDescent="0.25">
      <c r="A610" s="1" t="s">
        <v>306</v>
      </c>
      <c r="B610" t="s">
        <v>1157</v>
      </c>
      <c r="C610" t="s">
        <v>1199</v>
      </c>
      <c r="D610" s="2">
        <f>_xll.BDH(A610, "volume", B610, C610, "Direction", "H", "Period", "M","cols=274;rows=2")</f>
        <v>36556</v>
      </c>
      <c r="E610" s="2">
        <v>36585</v>
      </c>
      <c r="F610" s="2">
        <v>36616</v>
      </c>
      <c r="G610" s="2">
        <v>36644</v>
      </c>
      <c r="H610" s="2">
        <v>36677</v>
      </c>
      <c r="I610" s="2">
        <v>36707</v>
      </c>
      <c r="J610" s="2">
        <v>36738</v>
      </c>
      <c r="K610" s="2">
        <v>36769</v>
      </c>
      <c r="L610" s="2">
        <v>36798</v>
      </c>
      <c r="M610" s="2">
        <v>36830</v>
      </c>
      <c r="N610" s="2">
        <v>36860</v>
      </c>
      <c r="O610" s="2">
        <v>36889</v>
      </c>
      <c r="P610" s="2">
        <v>36922</v>
      </c>
      <c r="Q610" s="2">
        <v>36950</v>
      </c>
      <c r="R610" s="2">
        <v>36980</v>
      </c>
      <c r="S610" s="2">
        <v>37011</v>
      </c>
      <c r="T610" s="2">
        <v>37042</v>
      </c>
      <c r="U610" s="2">
        <v>37071</v>
      </c>
      <c r="V610" s="2">
        <v>37103</v>
      </c>
      <c r="W610" s="2">
        <v>37134</v>
      </c>
      <c r="X610" s="2">
        <v>37162</v>
      </c>
      <c r="Y610" s="2">
        <v>37195</v>
      </c>
      <c r="Z610" s="2">
        <v>37225</v>
      </c>
      <c r="AA610" s="2">
        <v>37256</v>
      </c>
      <c r="AB610" s="2">
        <v>37287</v>
      </c>
      <c r="AC610" s="2">
        <v>37315</v>
      </c>
      <c r="AD610" s="2">
        <v>37344</v>
      </c>
      <c r="AE610" s="2">
        <v>37376</v>
      </c>
      <c r="AF610" s="2">
        <v>37407</v>
      </c>
      <c r="AG610" s="2">
        <v>37435</v>
      </c>
      <c r="AH610" s="2">
        <v>37468</v>
      </c>
      <c r="AI610" s="2">
        <v>37498</v>
      </c>
      <c r="AJ610" s="2">
        <v>37529</v>
      </c>
      <c r="AK610" s="2">
        <v>37560</v>
      </c>
      <c r="AL610" s="2">
        <v>37589</v>
      </c>
      <c r="AM610" s="2">
        <v>37621</v>
      </c>
      <c r="AN610" s="2">
        <v>37652</v>
      </c>
      <c r="AO610" s="2">
        <v>37680</v>
      </c>
      <c r="AP610" s="2">
        <v>37711</v>
      </c>
      <c r="AQ610" s="2">
        <v>37741</v>
      </c>
      <c r="AR610" s="2">
        <v>37771</v>
      </c>
      <c r="AS610" s="2">
        <v>37802</v>
      </c>
      <c r="AT610" s="2">
        <v>37833</v>
      </c>
      <c r="AU610" s="2">
        <v>37862</v>
      </c>
      <c r="AV610" s="2">
        <v>37894</v>
      </c>
      <c r="AW610" s="2">
        <v>37925</v>
      </c>
      <c r="AX610" s="2">
        <v>37953</v>
      </c>
      <c r="AY610" s="2">
        <v>37986</v>
      </c>
      <c r="AZ610" s="2">
        <v>38016</v>
      </c>
      <c r="BA610" s="2">
        <v>38044</v>
      </c>
      <c r="BB610" s="2">
        <v>38077</v>
      </c>
      <c r="BC610" s="2">
        <v>38107</v>
      </c>
      <c r="BD610" s="2">
        <v>38138</v>
      </c>
      <c r="BE610" s="2">
        <v>38168</v>
      </c>
      <c r="BF610" s="2">
        <v>38198</v>
      </c>
      <c r="BG610" s="2">
        <v>38230</v>
      </c>
      <c r="BH610" s="2">
        <v>38260</v>
      </c>
      <c r="BI610" s="2">
        <v>38289</v>
      </c>
      <c r="BJ610" s="2">
        <v>38321</v>
      </c>
      <c r="BK610" s="2">
        <v>38352</v>
      </c>
      <c r="BL610" s="2">
        <v>38383</v>
      </c>
      <c r="BM610" s="2">
        <v>38411</v>
      </c>
      <c r="BN610" s="2">
        <v>38442</v>
      </c>
      <c r="BO610" s="2">
        <v>38471</v>
      </c>
      <c r="BP610" s="2">
        <v>38503</v>
      </c>
      <c r="BQ610" s="2">
        <v>38533</v>
      </c>
      <c r="BR610" s="2">
        <v>38562</v>
      </c>
      <c r="BS610" s="2">
        <v>38595</v>
      </c>
      <c r="BT610" s="2">
        <v>38625</v>
      </c>
      <c r="BU610" s="2">
        <v>38656</v>
      </c>
      <c r="BV610" s="2">
        <v>38686</v>
      </c>
      <c r="BW610" s="2">
        <v>38716</v>
      </c>
      <c r="BX610" s="2">
        <v>38748</v>
      </c>
      <c r="BY610" s="2">
        <v>38776</v>
      </c>
      <c r="BZ610" s="2">
        <v>38807</v>
      </c>
      <c r="CA610" s="2">
        <v>38835</v>
      </c>
      <c r="CB610" s="2">
        <v>38868</v>
      </c>
      <c r="CC610" s="2">
        <v>38898</v>
      </c>
      <c r="CD610" s="2">
        <v>38929</v>
      </c>
      <c r="CE610" s="2">
        <v>38960</v>
      </c>
      <c r="CF610" s="2">
        <v>38989</v>
      </c>
      <c r="CG610" s="2">
        <v>39021</v>
      </c>
      <c r="CH610" s="2">
        <v>39051</v>
      </c>
      <c r="CI610" s="2">
        <v>39080</v>
      </c>
      <c r="CJ610" s="2">
        <v>39113</v>
      </c>
      <c r="CK610" s="2">
        <v>39141</v>
      </c>
      <c r="CL610" s="2">
        <v>39171</v>
      </c>
      <c r="CM610" s="2">
        <v>39202</v>
      </c>
      <c r="CN610" s="2">
        <v>39233</v>
      </c>
      <c r="CO610" s="2">
        <v>39262</v>
      </c>
      <c r="CP610" s="2">
        <v>39294</v>
      </c>
      <c r="CQ610" s="2">
        <v>39325</v>
      </c>
      <c r="CR610" s="2">
        <v>39353</v>
      </c>
      <c r="CS610" s="2">
        <v>39386</v>
      </c>
      <c r="CT610" s="2">
        <v>39416</v>
      </c>
      <c r="CU610" s="2">
        <v>39447</v>
      </c>
      <c r="CV610" s="2">
        <v>39478</v>
      </c>
      <c r="CW610" s="2">
        <v>39507</v>
      </c>
      <c r="CX610" s="2">
        <v>39538</v>
      </c>
      <c r="CY610" s="2">
        <v>39568</v>
      </c>
      <c r="CZ610" s="2">
        <v>39598</v>
      </c>
      <c r="DA610" s="2">
        <v>39629</v>
      </c>
      <c r="DB610" s="2">
        <v>39660</v>
      </c>
      <c r="DC610" s="2">
        <v>39689</v>
      </c>
      <c r="DD610" s="2">
        <v>39721</v>
      </c>
      <c r="DE610" s="2">
        <v>39752</v>
      </c>
      <c r="DF610" s="2">
        <v>39780</v>
      </c>
      <c r="DG610" s="2">
        <v>39813</v>
      </c>
      <c r="DH610" s="2">
        <v>39843</v>
      </c>
      <c r="DI610" s="2">
        <v>39871</v>
      </c>
      <c r="DJ610" s="2">
        <v>39903</v>
      </c>
      <c r="DK610" s="2">
        <v>39933</v>
      </c>
      <c r="DL610" s="2">
        <v>39962</v>
      </c>
      <c r="DM610" s="2">
        <v>39994</v>
      </c>
      <c r="DN610" s="2">
        <v>40025</v>
      </c>
      <c r="DO610" s="2">
        <v>40056</v>
      </c>
      <c r="DP610" s="2">
        <v>40086</v>
      </c>
      <c r="DQ610" s="2">
        <v>40116</v>
      </c>
      <c r="DR610" s="2">
        <v>40147</v>
      </c>
      <c r="DS610" s="2">
        <v>40178</v>
      </c>
      <c r="DT610" s="2">
        <v>40207</v>
      </c>
      <c r="DU610" s="2">
        <v>40235</v>
      </c>
      <c r="DV610" s="2">
        <v>40268</v>
      </c>
      <c r="DW610" s="2">
        <v>40298</v>
      </c>
      <c r="DX610" s="2">
        <v>40329</v>
      </c>
      <c r="DY610" s="2">
        <v>40359</v>
      </c>
      <c r="DZ610" s="2">
        <v>40389</v>
      </c>
      <c r="EA610" s="2">
        <v>40421</v>
      </c>
      <c r="EB610" s="2">
        <v>40451</v>
      </c>
      <c r="EC610" s="2">
        <v>40480</v>
      </c>
      <c r="ED610" s="2">
        <v>40512</v>
      </c>
      <c r="EE610" s="2">
        <v>40543</v>
      </c>
      <c r="EF610" s="2">
        <v>40574</v>
      </c>
      <c r="EG610" s="2">
        <v>40602</v>
      </c>
      <c r="EH610" s="2">
        <v>40633</v>
      </c>
      <c r="EI610" s="2">
        <v>40662</v>
      </c>
      <c r="EJ610" s="2">
        <v>40694</v>
      </c>
      <c r="EK610" s="2">
        <v>40724</v>
      </c>
      <c r="EL610" s="2">
        <v>40753</v>
      </c>
      <c r="EM610" s="2">
        <v>40786</v>
      </c>
      <c r="EN610" s="2">
        <v>40816</v>
      </c>
      <c r="EO610" s="2">
        <v>40847</v>
      </c>
      <c r="EP610" s="2">
        <v>40877</v>
      </c>
      <c r="EQ610" s="2">
        <v>40907</v>
      </c>
      <c r="ER610" s="2">
        <v>40939</v>
      </c>
      <c r="ES610" s="2">
        <v>40968</v>
      </c>
      <c r="ET610" s="2">
        <v>40998</v>
      </c>
      <c r="EU610" s="2">
        <v>41029</v>
      </c>
      <c r="EV610" s="2">
        <v>41060</v>
      </c>
      <c r="EW610" s="2">
        <v>41089</v>
      </c>
      <c r="EX610" s="2">
        <v>41121</v>
      </c>
      <c r="EY610" s="2">
        <v>41152</v>
      </c>
      <c r="EZ610" s="2">
        <v>41180</v>
      </c>
      <c r="FA610" s="2">
        <v>41213</v>
      </c>
      <c r="FB610" s="2">
        <v>41243</v>
      </c>
      <c r="FC610" s="2">
        <v>41274</v>
      </c>
      <c r="FD610" s="2">
        <v>41305</v>
      </c>
      <c r="FE610" s="2">
        <v>41333</v>
      </c>
      <c r="FF610" s="2">
        <v>41362</v>
      </c>
      <c r="FG610" s="2">
        <v>41394</v>
      </c>
      <c r="FH610" s="2">
        <v>41425</v>
      </c>
      <c r="FI610" s="2">
        <v>41453</v>
      </c>
      <c r="FJ610" s="2">
        <v>41486</v>
      </c>
      <c r="FK610" s="2">
        <v>41516</v>
      </c>
      <c r="FL610" s="2">
        <v>41547</v>
      </c>
      <c r="FM610" s="2">
        <v>41578</v>
      </c>
      <c r="FN610" s="2">
        <v>41607</v>
      </c>
      <c r="FO610" s="2">
        <v>41639</v>
      </c>
      <c r="FP610" s="2">
        <v>41670</v>
      </c>
      <c r="FQ610" s="2">
        <v>41698</v>
      </c>
      <c r="FR610" s="2">
        <v>41729</v>
      </c>
      <c r="FS610" s="2">
        <v>41759</v>
      </c>
      <c r="FT610" s="2">
        <v>41789</v>
      </c>
      <c r="FU610" s="2">
        <v>41820</v>
      </c>
      <c r="FV610" s="2">
        <v>41851</v>
      </c>
      <c r="FW610" s="2">
        <v>41880</v>
      </c>
      <c r="FX610" s="2">
        <v>41912</v>
      </c>
      <c r="FY610" s="2">
        <v>41943</v>
      </c>
      <c r="FZ610" s="2">
        <v>41971</v>
      </c>
      <c r="GA610" s="2">
        <v>42004</v>
      </c>
      <c r="GB610" s="2">
        <v>42034</v>
      </c>
      <c r="GC610" s="2">
        <v>42062</v>
      </c>
      <c r="GD610" s="2">
        <v>42094</v>
      </c>
      <c r="GE610" s="2">
        <v>42124</v>
      </c>
      <c r="GF610" s="2">
        <v>42153</v>
      </c>
      <c r="GG610" s="2">
        <v>42185</v>
      </c>
      <c r="GH610" s="2">
        <v>42216</v>
      </c>
      <c r="GI610" s="2">
        <v>42247</v>
      </c>
      <c r="GJ610" s="2">
        <v>42277</v>
      </c>
      <c r="GK610" s="2">
        <v>42307</v>
      </c>
      <c r="GL610" s="2">
        <v>42338</v>
      </c>
      <c r="GM610" s="2">
        <v>42369</v>
      </c>
      <c r="GN610" s="2">
        <v>42398</v>
      </c>
      <c r="GO610" s="2">
        <v>42429</v>
      </c>
      <c r="GP610" s="2">
        <v>42460</v>
      </c>
      <c r="GQ610" s="2">
        <v>42489</v>
      </c>
      <c r="GR610" s="2">
        <v>42521</v>
      </c>
      <c r="GS610" s="2">
        <v>42551</v>
      </c>
      <c r="GT610" s="2">
        <v>42580</v>
      </c>
      <c r="GU610" s="2">
        <v>42613</v>
      </c>
      <c r="GV610" s="2">
        <v>42643</v>
      </c>
      <c r="GW610" s="2">
        <v>42674</v>
      </c>
      <c r="GX610" s="2">
        <v>42704</v>
      </c>
      <c r="GY610" s="2">
        <v>42734</v>
      </c>
      <c r="GZ610" s="2">
        <v>42766</v>
      </c>
      <c r="HA610" s="2">
        <v>42794</v>
      </c>
      <c r="HB610" s="2">
        <v>42825</v>
      </c>
      <c r="HC610" s="2">
        <v>42853</v>
      </c>
      <c r="HD610" s="2">
        <v>42886</v>
      </c>
      <c r="HE610" s="2">
        <v>42916</v>
      </c>
      <c r="HF610" s="2">
        <v>42947</v>
      </c>
      <c r="HG610" s="2">
        <v>42978</v>
      </c>
      <c r="HH610" s="2">
        <v>43007</v>
      </c>
      <c r="HI610" s="2">
        <v>43039</v>
      </c>
      <c r="HJ610" s="2">
        <v>43069</v>
      </c>
      <c r="HK610" s="2">
        <v>43098</v>
      </c>
      <c r="HL610" s="2">
        <v>43131</v>
      </c>
      <c r="HM610" s="2">
        <v>43159</v>
      </c>
      <c r="HN610" s="2">
        <v>43189</v>
      </c>
      <c r="HO610" s="2">
        <v>43220</v>
      </c>
      <c r="HP610" s="2">
        <v>43251</v>
      </c>
      <c r="HQ610" s="2">
        <v>43280</v>
      </c>
      <c r="HR610" s="2">
        <v>43312</v>
      </c>
      <c r="HS610" s="2">
        <v>43343</v>
      </c>
      <c r="HT610" s="2">
        <v>43371</v>
      </c>
      <c r="HU610" s="2">
        <v>43404</v>
      </c>
      <c r="HV610" s="2">
        <v>43434</v>
      </c>
      <c r="HW610" s="2">
        <v>43465</v>
      </c>
      <c r="HX610" s="2">
        <v>43496</v>
      </c>
      <c r="HY610" s="2">
        <v>43524</v>
      </c>
      <c r="HZ610" s="2">
        <v>43553</v>
      </c>
      <c r="IA610" s="2">
        <v>43585</v>
      </c>
      <c r="IB610" s="2">
        <v>43616</v>
      </c>
      <c r="IC610" s="2">
        <v>43644</v>
      </c>
      <c r="ID610" s="2">
        <v>43677</v>
      </c>
      <c r="IE610" s="2">
        <v>43707</v>
      </c>
      <c r="IF610" s="2">
        <v>43738</v>
      </c>
      <c r="IG610" s="2">
        <v>43769</v>
      </c>
      <c r="IH610" s="2">
        <v>43798</v>
      </c>
      <c r="II610" s="2">
        <v>43830</v>
      </c>
      <c r="IJ610" s="2">
        <v>43861</v>
      </c>
      <c r="IK610" s="2">
        <v>43889</v>
      </c>
      <c r="IL610" s="2">
        <v>43921</v>
      </c>
      <c r="IM610" s="2">
        <v>43951</v>
      </c>
      <c r="IN610" s="2">
        <v>43980</v>
      </c>
      <c r="IO610" s="2">
        <v>44012</v>
      </c>
      <c r="IP610" s="2">
        <v>44043</v>
      </c>
      <c r="IQ610" s="2">
        <v>44074</v>
      </c>
      <c r="IR610" s="2">
        <v>44104</v>
      </c>
      <c r="IS610" s="2">
        <v>44134</v>
      </c>
      <c r="IT610" s="2">
        <v>44165</v>
      </c>
      <c r="IU610" s="2">
        <v>44196</v>
      </c>
      <c r="IV610" s="2">
        <v>44225</v>
      </c>
      <c r="IW610" s="2">
        <v>44253</v>
      </c>
      <c r="IX610" s="2">
        <v>44286</v>
      </c>
      <c r="IY610" s="2">
        <v>44316</v>
      </c>
      <c r="IZ610" s="2">
        <v>44347</v>
      </c>
      <c r="JA610" s="2">
        <v>44377</v>
      </c>
      <c r="JB610" s="2">
        <v>44407</v>
      </c>
      <c r="JC610" s="2">
        <v>44439</v>
      </c>
      <c r="JD610" s="2">
        <v>44469</v>
      </c>
      <c r="JE610" s="2">
        <v>44498</v>
      </c>
      <c r="JF610" s="2">
        <v>44530</v>
      </c>
      <c r="JG610" s="2">
        <v>44561</v>
      </c>
      <c r="JH610" s="2">
        <v>44592</v>
      </c>
      <c r="JI610" s="2">
        <v>44620</v>
      </c>
      <c r="JJ610" s="2">
        <v>44651</v>
      </c>
      <c r="JK610" s="2">
        <v>44680</v>
      </c>
      <c r="JL610" s="2">
        <v>44712</v>
      </c>
      <c r="JM610" s="2">
        <v>44742</v>
      </c>
      <c r="JN610" s="2">
        <v>44771</v>
      </c>
      <c r="JO610" s="2">
        <v>44804</v>
      </c>
      <c r="JP610" s="2">
        <v>44834</v>
      </c>
      <c r="JQ610" s="2">
        <v>44865</v>
      </c>
    </row>
    <row r="611" spans="1:277" x14ac:dyDescent="0.25">
      <c r="A611" s="4"/>
      <c r="D611" s="3">
        <v>188768600</v>
      </c>
      <c r="E611">
        <v>136437400</v>
      </c>
      <c r="F611">
        <v>181598800</v>
      </c>
      <c r="G611">
        <v>146555800</v>
      </c>
      <c r="H611">
        <v>101758600</v>
      </c>
      <c r="I611">
        <v>132756600</v>
      </c>
      <c r="J611">
        <v>78927000</v>
      </c>
      <c r="K611">
        <v>143978200</v>
      </c>
      <c r="L611">
        <v>107413400</v>
      </c>
      <c r="M611">
        <v>119905800</v>
      </c>
      <c r="N611">
        <v>120775600</v>
      </c>
      <c r="O611">
        <v>108819200</v>
      </c>
      <c r="P611">
        <v>133343600</v>
      </c>
      <c r="Q611">
        <v>77337000</v>
      </c>
      <c r="R611">
        <v>145765600</v>
      </c>
      <c r="S611">
        <v>165821400</v>
      </c>
      <c r="T611">
        <v>115676000</v>
      </c>
      <c r="U611">
        <v>91026000</v>
      </c>
      <c r="V611">
        <v>103432800</v>
      </c>
      <c r="W611">
        <v>103905200</v>
      </c>
      <c r="X611">
        <v>131038800</v>
      </c>
      <c r="Y611">
        <v>116116400</v>
      </c>
      <c r="Z611">
        <v>91027600</v>
      </c>
      <c r="AA611">
        <v>283270000</v>
      </c>
      <c r="AB611">
        <v>199316000</v>
      </c>
      <c r="AC611">
        <v>112272600</v>
      </c>
      <c r="AD611">
        <v>120602800</v>
      </c>
      <c r="AE611">
        <v>109911000</v>
      </c>
      <c r="AF611">
        <v>113000400</v>
      </c>
      <c r="AG611">
        <v>173752800</v>
      </c>
      <c r="AH611">
        <v>151766200</v>
      </c>
      <c r="AI611">
        <v>126383000</v>
      </c>
      <c r="AJ611">
        <v>172357800</v>
      </c>
      <c r="AK611">
        <v>239085400</v>
      </c>
      <c r="AL611">
        <v>150628000</v>
      </c>
      <c r="AM611">
        <v>124443800</v>
      </c>
      <c r="AN611">
        <v>116421600</v>
      </c>
      <c r="AO611">
        <v>78537000</v>
      </c>
      <c r="AP611">
        <v>131239400</v>
      </c>
      <c r="AQ611">
        <v>98515800</v>
      </c>
      <c r="AR611">
        <v>125335800</v>
      </c>
      <c r="AS611">
        <v>140916000</v>
      </c>
      <c r="AT611">
        <v>108725600</v>
      </c>
      <c r="AU611">
        <v>104700400</v>
      </c>
      <c r="AV611">
        <v>130415800</v>
      </c>
      <c r="AW611">
        <v>109915400</v>
      </c>
      <c r="AX611">
        <v>75024000</v>
      </c>
      <c r="AY611">
        <v>125401200</v>
      </c>
      <c r="AZ611">
        <v>103664400</v>
      </c>
      <c r="BA611">
        <v>95847600</v>
      </c>
      <c r="BB611">
        <v>156026600</v>
      </c>
      <c r="BC611">
        <v>162311800</v>
      </c>
      <c r="BD611">
        <v>109680200</v>
      </c>
      <c r="BE611">
        <v>130521400</v>
      </c>
      <c r="BF611">
        <v>112760600</v>
      </c>
      <c r="BG611">
        <v>106502800</v>
      </c>
      <c r="BH611">
        <v>114784200</v>
      </c>
      <c r="BI611">
        <v>110729800</v>
      </c>
      <c r="BJ611">
        <v>89617400</v>
      </c>
      <c r="BK611">
        <v>129916000</v>
      </c>
      <c r="BL611">
        <v>93571200</v>
      </c>
      <c r="BM611">
        <v>84196800</v>
      </c>
      <c r="BN611">
        <v>141690600</v>
      </c>
      <c r="BO611">
        <v>107575600</v>
      </c>
      <c r="BP611">
        <v>78249400</v>
      </c>
      <c r="BQ611">
        <v>154854600</v>
      </c>
      <c r="BR611">
        <v>92187200</v>
      </c>
      <c r="BS611">
        <v>91123000</v>
      </c>
      <c r="BT611">
        <v>124840200</v>
      </c>
      <c r="BU611">
        <v>105468400</v>
      </c>
      <c r="BV611">
        <v>96518600</v>
      </c>
      <c r="BW611">
        <v>114623800</v>
      </c>
      <c r="BX611">
        <v>118275600</v>
      </c>
      <c r="BY611">
        <v>99855400</v>
      </c>
      <c r="BZ611">
        <v>111433800</v>
      </c>
      <c r="CA611">
        <v>69684600</v>
      </c>
      <c r="CB611">
        <v>80765400</v>
      </c>
      <c r="CC611">
        <v>131028800</v>
      </c>
      <c r="CD611">
        <v>117392400</v>
      </c>
      <c r="CE611">
        <v>99068800</v>
      </c>
      <c r="CF611">
        <v>103730000</v>
      </c>
      <c r="CG611">
        <v>114690800</v>
      </c>
      <c r="CH611">
        <v>95728000</v>
      </c>
      <c r="CI611">
        <v>139678000</v>
      </c>
      <c r="CJ611">
        <v>114122800</v>
      </c>
      <c r="CK611">
        <v>94894600</v>
      </c>
      <c r="CL611">
        <v>164910800</v>
      </c>
      <c r="CM611">
        <v>132050000</v>
      </c>
      <c r="CN611">
        <v>116255400</v>
      </c>
      <c r="CO611">
        <v>146347200</v>
      </c>
      <c r="CP611">
        <v>148661200</v>
      </c>
      <c r="CQ611">
        <v>163557000</v>
      </c>
      <c r="CR611">
        <v>84399400</v>
      </c>
      <c r="CS611">
        <v>78865600</v>
      </c>
      <c r="CT611">
        <v>83161600</v>
      </c>
      <c r="CU611">
        <v>102768200</v>
      </c>
      <c r="CV611">
        <v>123270800</v>
      </c>
      <c r="CW611">
        <v>102753600</v>
      </c>
      <c r="CX611">
        <v>116354200</v>
      </c>
      <c r="CY611">
        <v>109030800</v>
      </c>
      <c r="CZ611">
        <v>71262600</v>
      </c>
      <c r="DA611">
        <v>94222600</v>
      </c>
      <c r="DB611">
        <v>90906200</v>
      </c>
      <c r="DC611">
        <v>65584800</v>
      </c>
      <c r="DD611">
        <v>88352400</v>
      </c>
      <c r="DE611">
        <v>98634600</v>
      </c>
      <c r="DF611">
        <v>71095400</v>
      </c>
      <c r="DG611">
        <v>78506400</v>
      </c>
      <c r="DH611">
        <v>72777400</v>
      </c>
      <c r="DI611">
        <v>79343000</v>
      </c>
      <c r="DJ611">
        <v>86591800</v>
      </c>
      <c r="DK611">
        <v>88863400</v>
      </c>
      <c r="DL611">
        <v>75504200</v>
      </c>
      <c r="DM611">
        <v>97890400</v>
      </c>
      <c r="DN611">
        <v>89641200</v>
      </c>
      <c r="DO611">
        <v>92114800</v>
      </c>
      <c r="DP611">
        <v>138355800</v>
      </c>
      <c r="DQ611">
        <v>127299000</v>
      </c>
      <c r="DR611">
        <v>70481600</v>
      </c>
      <c r="DS611">
        <v>144311000</v>
      </c>
      <c r="DT611">
        <v>86974000</v>
      </c>
      <c r="DU611">
        <v>67578600</v>
      </c>
      <c r="DV611">
        <v>93008000</v>
      </c>
      <c r="DW611">
        <v>74766800</v>
      </c>
      <c r="DX611">
        <v>101599800</v>
      </c>
      <c r="DY611">
        <v>106056600</v>
      </c>
      <c r="DZ611">
        <v>91826400</v>
      </c>
      <c r="EA611">
        <v>83949000</v>
      </c>
      <c r="EB611">
        <v>88400876</v>
      </c>
      <c r="EC611">
        <v>87153004</v>
      </c>
      <c r="ED611">
        <v>82449530</v>
      </c>
      <c r="EE611">
        <v>122649222</v>
      </c>
      <c r="EF611">
        <v>85495938</v>
      </c>
      <c r="EG611">
        <v>86628056</v>
      </c>
      <c r="EH611">
        <v>129673116</v>
      </c>
      <c r="EI611">
        <v>70206982</v>
      </c>
      <c r="EJ611">
        <v>71860958</v>
      </c>
      <c r="EK611">
        <v>121850618</v>
      </c>
      <c r="EL611">
        <v>70498324</v>
      </c>
      <c r="EM611">
        <v>131832280</v>
      </c>
      <c r="EN611">
        <v>116056802</v>
      </c>
      <c r="EO611">
        <v>80491124</v>
      </c>
      <c r="EP611">
        <v>70202918</v>
      </c>
      <c r="EQ611">
        <v>54511586</v>
      </c>
      <c r="ER611">
        <v>49074412</v>
      </c>
      <c r="ES611">
        <v>56477380</v>
      </c>
      <c r="ET611">
        <v>62057538</v>
      </c>
      <c r="EU611">
        <v>50607694</v>
      </c>
      <c r="EV611">
        <v>51563958</v>
      </c>
      <c r="EW611">
        <v>82488944</v>
      </c>
      <c r="EX611">
        <v>62591664</v>
      </c>
      <c r="EY611">
        <v>46414832</v>
      </c>
      <c r="EZ611">
        <v>65805354</v>
      </c>
      <c r="FA611">
        <v>51462230</v>
      </c>
      <c r="FB611">
        <v>49345856</v>
      </c>
      <c r="FC611">
        <v>50257398</v>
      </c>
      <c r="FD611">
        <v>36960170</v>
      </c>
      <c r="FE611">
        <v>43395862</v>
      </c>
      <c r="FF611">
        <v>44160058</v>
      </c>
      <c r="FG611">
        <v>42664528</v>
      </c>
      <c r="FH611">
        <v>38636130</v>
      </c>
      <c r="FI611">
        <v>51407006</v>
      </c>
      <c r="FJ611">
        <v>46045350</v>
      </c>
      <c r="FK611">
        <v>39605614</v>
      </c>
      <c r="FL611">
        <v>50762644</v>
      </c>
      <c r="FM611">
        <v>39727990</v>
      </c>
      <c r="FN611">
        <v>39436616</v>
      </c>
      <c r="FO611">
        <v>42654880</v>
      </c>
      <c r="FP611">
        <v>41231860</v>
      </c>
      <c r="FQ611">
        <v>34922672</v>
      </c>
      <c r="FR611">
        <v>50615728</v>
      </c>
      <c r="FS611">
        <v>41458918</v>
      </c>
      <c r="FT611">
        <v>30061044</v>
      </c>
      <c r="FU611">
        <v>34109802</v>
      </c>
      <c r="FV611">
        <v>30040886</v>
      </c>
      <c r="FW611">
        <v>22431640</v>
      </c>
      <c r="FX611">
        <v>32353960</v>
      </c>
      <c r="FY611">
        <v>40282476</v>
      </c>
      <c r="FZ611">
        <v>23497996</v>
      </c>
      <c r="GA611">
        <v>37939516</v>
      </c>
      <c r="GB611">
        <v>43501422</v>
      </c>
      <c r="GC611">
        <v>32811118</v>
      </c>
      <c r="GD611">
        <v>52811742</v>
      </c>
      <c r="GE611">
        <v>43732546</v>
      </c>
      <c r="GF611">
        <v>39045766</v>
      </c>
      <c r="GG611">
        <v>49498852</v>
      </c>
      <c r="GH611">
        <v>30492382</v>
      </c>
      <c r="GI611">
        <v>39050360</v>
      </c>
      <c r="GJ611">
        <v>44836303</v>
      </c>
      <c r="GK611">
        <v>40093263</v>
      </c>
      <c r="GL611">
        <v>38913712</v>
      </c>
      <c r="GM611">
        <v>56665969</v>
      </c>
      <c r="GN611">
        <v>50311130</v>
      </c>
      <c r="GO611">
        <v>45327829</v>
      </c>
      <c r="GP611">
        <v>51160962</v>
      </c>
      <c r="GQ611">
        <v>49606806</v>
      </c>
      <c r="GR611">
        <v>40536344</v>
      </c>
      <c r="GS611">
        <v>54666733</v>
      </c>
      <c r="GT611">
        <v>33396030</v>
      </c>
      <c r="GU611">
        <v>50132903</v>
      </c>
      <c r="GV611">
        <v>63611872</v>
      </c>
      <c r="GW611">
        <v>55416819</v>
      </c>
      <c r="GX611">
        <v>43804465</v>
      </c>
      <c r="GY611">
        <v>43383418</v>
      </c>
      <c r="GZ611">
        <v>32933041</v>
      </c>
      <c r="HA611">
        <v>34076486</v>
      </c>
      <c r="HB611">
        <v>58356757</v>
      </c>
      <c r="HC611">
        <v>32119551</v>
      </c>
      <c r="HD611">
        <v>42418881</v>
      </c>
      <c r="HE611">
        <v>88376292</v>
      </c>
      <c r="HF611">
        <v>46501478</v>
      </c>
      <c r="HG611">
        <v>62687855</v>
      </c>
      <c r="HH611">
        <v>76229911</v>
      </c>
      <c r="HI611">
        <v>75722935</v>
      </c>
      <c r="HJ611">
        <v>64699263</v>
      </c>
      <c r="HK611">
        <v>54580432</v>
      </c>
      <c r="HL611">
        <v>54358306</v>
      </c>
      <c r="HM611">
        <v>47705148</v>
      </c>
      <c r="HN611">
        <v>65235023</v>
      </c>
      <c r="HO611">
        <v>48970704</v>
      </c>
      <c r="HP611">
        <v>69234821</v>
      </c>
      <c r="HQ611">
        <v>75888045</v>
      </c>
      <c r="HR611">
        <v>38376186</v>
      </c>
      <c r="HS611">
        <v>37897735</v>
      </c>
      <c r="HT611">
        <v>50909077</v>
      </c>
      <c r="HU611">
        <v>49529650</v>
      </c>
      <c r="HV611">
        <v>37454838</v>
      </c>
      <c r="HW611">
        <v>44510665</v>
      </c>
      <c r="HX611">
        <v>37979547</v>
      </c>
      <c r="HY611">
        <v>31953041</v>
      </c>
      <c r="HZ611">
        <v>56112897</v>
      </c>
      <c r="IA611">
        <v>36894299</v>
      </c>
      <c r="IB611">
        <v>41530913</v>
      </c>
      <c r="IC611">
        <v>52722239</v>
      </c>
      <c r="ID611">
        <v>37688678</v>
      </c>
      <c r="IE611">
        <v>51716016</v>
      </c>
      <c r="IF611">
        <v>44509916</v>
      </c>
      <c r="IG611">
        <v>39602379</v>
      </c>
      <c r="IH611">
        <v>33876803</v>
      </c>
      <c r="II611">
        <v>38855563</v>
      </c>
      <c r="IJ611">
        <v>37585196</v>
      </c>
      <c r="IK611">
        <v>43813020</v>
      </c>
      <c r="IL611">
        <v>84542038</v>
      </c>
      <c r="IM611">
        <v>64239574</v>
      </c>
      <c r="IN611">
        <v>46689296</v>
      </c>
      <c r="IO611">
        <v>68355547</v>
      </c>
      <c r="IP611">
        <v>38603281</v>
      </c>
      <c r="IQ611">
        <v>31069605</v>
      </c>
      <c r="IR611">
        <v>55858510</v>
      </c>
      <c r="IS611">
        <v>37162534</v>
      </c>
      <c r="IT611">
        <v>58596379</v>
      </c>
      <c r="IU611">
        <v>68144101</v>
      </c>
      <c r="IV611">
        <v>57106337</v>
      </c>
      <c r="IW611">
        <v>34496530</v>
      </c>
      <c r="IX611">
        <v>55117910</v>
      </c>
      <c r="IY611">
        <v>37576344</v>
      </c>
      <c r="IZ611">
        <v>42516343</v>
      </c>
      <c r="JA611">
        <v>46804436</v>
      </c>
      <c r="JB611">
        <v>41511370</v>
      </c>
      <c r="JC611">
        <v>41172240</v>
      </c>
      <c r="JD611">
        <v>61768082</v>
      </c>
      <c r="JE611">
        <v>33378198</v>
      </c>
      <c r="JF611">
        <v>34234706</v>
      </c>
      <c r="JG611">
        <v>61974102</v>
      </c>
      <c r="JH611">
        <v>45237468</v>
      </c>
      <c r="JI611">
        <v>35328089</v>
      </c>
      <c r="JJ611">
        <v>54916119</v>
      </c>
      <c r="JK611">
        <v>32557278</v>
      </c>
      <c r="JL611">
        <v>45158001</v>
      </c>
      <c r="JM611">
        <v>41810141</v>
      </c>
      <c r="JN611">
        <v>29515461</v>
      </c>
      <c r="JO611">
        <v>29546324</v>
      </c>
      <c r="JP611">
        <v>42703806</v>
      </c>
      <c r="JQ611">
        <v>44461777</v>
      </c>
    </row>
    <row r="612" spans="1:277" x14ac:dyDescent="0.25">
      <c r="A612" s="1" t="s">
        <v>307</v>
      </c>
      <c r="B612" t="s">
        <v>1157</v>
      </c>
      <c r="C612" t="s">
        <v>1183</v>
      </c>
      <c r="D612" s="2">
        <f>_xll.BDH(A612, "volume", B612, C612, "Direction", "H", "Period", "M","cols=72;rows=2")</f>
        <v>36556</v>
      </c>
      <c r="E612" s="2">
        <v>36585</v>
      </c>
      <c r="F612" s="2">
        <v>36616</v>
      </c>
      <c r="G612" s="2">
        <v>36644</v>
      </c>
      <c r="H612" s="2">
        <v>36677</v>
      </c>
      <c r="I612" s="2">
        <v>36707</v>
      </c>
      <c r="J612" s="2">
        <v>36738</v>
      </c>
      <c r="K612" s="2">
        <v>36769</v>
      </c>
      <c r="L612" s="2">
        <v>36798</v>
      </c>
      <c r="M612" s="2">
        <v>36830</v>
      </c>
      <c r="N612" s="2">
        <v>36860</v>
      </c>
      <c r="O612" s="2">
        <v>36889</v>
      </c>
      <c r="P612" s="2">
        <v>36922</v>
      </c>
      <c r="Q612" s="2">
        <v>36950</v>
      </c>
      <c r="R612" s="2">
        <v>36980</v>
      </c>
      <c r="S612" s="2">
        <v>37011</v>
      </c>
      <c r="T612" s="2">
        <v>37042</v>
      </c>
      <c r="U612" s="2">
        <v>37071</v>
      </c>
      <c r="V612" s="2">
        <v>37103</v>
      </c>
      <c r="W612" s="2">
        <v>37134</v>
      </c>
      <c r="X612" s="2">
        <v>37162</v>
      </c>
      <c r="Y612" s="2">
        <v>37195</v>
      </c>
      <c r="Z612" s="2">
        <v>37225</v>
      </c>
      <c r="AA612" s="2">
        <v>37256</v>
      </c>
      <c r="AB612" s="2">
        <v>37287</v>
      </c>
      <c r="AC612" s="2">
        <v>37315</v>
      </c>
      <c r="AD612" s="2">
        <v>37344</v>
      </c>
      <c r="AE612" s="2">
        <v>37376</v>
      </c>
      <c r="AF612" s="2">
        <v>37407</v>
      </c>
      <c r="AG612" s="2">
        <v>37435</v>
      </c>
      <c r="AH612" s="2">
        <v>37468</v>
      </c>
      <c r="AI612" s="2">
        <v>37498</v>
      </c>
      <c r="AJ612" s="2">
        <v>37529</v>
      </c>
      <c r="AK612" s="2">
        <v>37560</v>
      </c>
      <c r="AL612" s="2">
        <v>37589</v>
      </c>
      <c r="AM612" s="2">
        <v>37621</v>
      </c>
      <c r="AN612" s="2">
        <v>37652</v>
      </c>
      <c r="AO612" s="2">
        <v>37680</v>
      </c>
      <c r="AP612" s="2">
        <v>37711</v>
      </c>
      <c r="AQ612" s="2">
        <v>37741</v>
      </c>
      <c r="AR612" s="2">
        <v>37771</v>
      </c>
      <c r="AS612" s="2">
        <v>37802</v>
      </c>
      <c r="AT612" s="2">
        <v>37833</v>
      </c>
      <c r="AU612" s="2">
        <v>37862</v>
      </c>
      <c r="AV612" s="2">
        <v>37894</v>
      </c>
      <c r="AW612" s="2">
        <v>37925</v>
      </c>
      <c r="AX612" s="2">
        <v>37953</v>
      </c>
      <c r="AY612" s="2">
        <v>37986</v>
      </c>
      <c r="AZ612" s="2">
        <v>38016</v>
      </c>
      <c r="BA612" s="2">
        <v>38044</v>
      </c>
      <c r="BB612" s="2">
        <v>38077</v>
      </c>
      <c r="BC612" s="2">
        <v>38107</v>
      </c>
      <c r="BD612" s="2">
        <v>38138</v>
      </c>
      <c r="BE612" s="2">
        <v>38168</v>
      </c>
      <c r="BF612" s="2">
        <v>38198</v>
      </c>
      <c r="BG612" s="2">
        <v>38230</v>
      </c>
      <c r="BH612" s="2">
        <v>38260</v>
      </c>
      <c r="BI612" s="2">
        <v>38289</v>
      </c>
      <c r="BJ612" s="2">
        <v>38321</v>
      </c>
      <c r="BK612" s="2">
        <v>38352</v>
      </c>
      <c r="BL612" s="2">
        <v>38383</v>
      </c>
      <c r="BM612" s="2">
        <v>38411</v>
      </c>
      <c r="BN612" s="2">
        <v>38442</v>
      </c>
      <c r="BO612" s="2">
        <v>38471</v>
      </c>
      <c r="BP612" s="2">
        <v>38503</v>
      </c>
      <c r="BQ612" s="2">
        <v>38533</v>
      </c>
      <c r="BR612" s="2">
        <v>38562</v>
      </c>
      <c r="BS612" s="2">
        <v>38595</v>
      </c>
      <c r="BT612" s="2">
        <v>38625</v>
      </c>
      <c r="BU612" s="2">
        <v>38656</v>
      </c>
      <c r="BV612" s="2">
        <v>38686</v>
      </c>
      <c r="BW612" s="2">
        <v>38716</v>
      </c>
    </row>
    <row r="613" spans="1:277" x14ac:dyDescent="0.25">
      <c r="A613" s="4"/>
      <c r="D613" s="3">
        <v>56687700</v>
      </c>
      <c r="E613">
        <v>61710600</v>
      </c>
      <c r="F613">
        <v>70944900</v>
      </c>
      <c r="G613">
        <v>57053400</v>
      </c>
      <c r="H613">
        <v>45421950</v>
      </c>
      <c r="I613">
        <v>66966150</v>
      </c>
      <c r="J613">
        <v>63488700</v>
      </c>
      <c r="K613">
        <v>94423800</v>
      </c>
      <c r="L613">
        <v>58919850</v>
      </c>
      <c r="M613">
        <v>85693950</v>
      </c>
      <c r="N613">
        <v>62285100</v>
      </c>
      <c r="O613">
        <v>67682400</v>
      </c>
      <c r="P613">
        <v>92295000</v>
      </c>
      <c r="Q613">
        <v>60478350</v>
      </c>
      <c r="R613">
        <v>79475250</v>
      </c>
      <c r="S613">
        <v>77091900</v>
      </c>
      <c r="T613">
        <v>66040800</v>
      </c>
      <c r="U613">
        <v>70853100</v>
      </c>
      <c r="V613">
        <v>78858600</v>
      </c>
      <c r="W613">
        <v>73051800</v>
      </c>
      <c r="X613">
        <v>129299550</v>
      </c>
      <c r="Y613">
        <v>113596950</v>
      </c>
      <c r="Z613">
        <v>70361250</v>
      </c>
      <c r="AA613">
        <v>67278300</v>
      </c>
      <c r="AB613">
        <v>88997550</v>
      </c>
      <c r="AC613">
        <v>69152100</v>
      </c>
      <c r="AD613">
        <v>117247200</v>
      </c>
      <c r="AE613">
        <v>87382800</v>
      </c>
      <c r="AF613">
        <v>70506150</v>
      </c>
      <c r="AG613">
        <v>93534900</v>
      </c>
      <c r="AH613">
        <v>185028250</v>
      </c>
      <c r="AI613">
        <v>97205800</v>
      </c>
      <c r="AJ613">
        <v>83143300</v>
      </c>
      <c r="AK613">
        <v>116559400</v>
      </c>
      <c r="AL613">
        <v>75442800</v>
      </c>
      <c r="AM613">
        <v>72117700</v>
      </c>
      <c r="AN613">
        <v>124135000</v>
      </c>
      <c r="AO613">
        <v>109618800</v>
      </c>
      <c r="AP613">
        <v>139372000</v>
      </c>
      <c r="AQ613">
        <v>107250900</v>
      </c>
      <c r="AR613">
        <v>99473000</v>
      </c>
      <c r="AS613">
        <v>113723000</v>
      </c>
      <c r="AT613">
        <v>94959500</v>
      </c>
      <c r="AU613">
        <v>90504100</v>
      </c>
      <c r="AV613">
        <v>86025700</v>
      </c>
      <c r="AW613">
        <v>92844900</v>
      </c>
      <c r="AX613">
        <v>62234400</v>
      </c>
      <c r="AY613">
        <v>78574700</v>
      </c>
      <c r="AZ613">
        <v>91154300</v>
      </c>
      <c r="BA613">
        <v>57305000</v>
      </c>
      <c r="BB613">
        <v>87801100</v>
      </c>
      <c r="BC613">
        <v>88167200</v>
      </c>
      <c r="BD613">
        <v>85565200</v>
      </c>
      <c r="BE613">
        <v>87214300</v>
      </c>
      <c r="BF613">
        <v>64296500</v>
      </c>
      <c r="BG613">
        <v>83451700</v>
      </c>
      <c r="BH613">
        <v>87393200</v>
      </c>
      <c r="BI613">
        <v>76122500</v>
      </c>
      <c r="BJ613">
        <v>70446300</v>
      </c>
      <c r="BK613">
        <v>74864000</v>
      </c>
      <c r="BL613">
        <v>100994500</v>
      </c>
      <c r="BM613">
        <v>94918200</v>
      </c>
      <c r="BN613">
        <v>101094600</v>
      </c>
      <c r="BO613">
        <v>181083200</v>
      </c>
      <c r="BP613">
        <v>132015000</v>
      </c>
      <c r="BQ613">
        <v>175108100</v>
      </c>
      <c r="BR613">
        <v>236926500</v>
      </c>
      <c r="BS613">
        <v>77313200</v>
      </c>
      <c r="BT613">
        <v>80799500</v>
      </c>
      <c r="BU613">
        <v>79370500</v>
      </c>
      <c r="BV613">
        <v>56484800</v>
      </c>
      <c r="BW613">
        <v>81019000</v>
      </c>
    </row>
    <row r="614" spans="1:277" x14ac:dyDescent="0.25">
      <c r="A614" s="1" t="s">
        <v>308</v>
      </c>
      <c r="B614" t="s">
        <v>1157</v>
      </c>
      <c r="C614" t="s">
        <v>1183</v>
      </c>
      <c r="D614" s="2">
        <f>_xll.BDH(A614, "volume", B614, C614, "Direction", "H", "Period", "M","cols=78;rows=2")</f>
        <v>36556</v>
      </c>
      <c r="E614" s="2">
        <v>36585</v>
      </c>
      <c r="F614" s="2">
        <v>36616</v>
      </c>
      <c r="G614" s="2">
        <v>36644</v>
      </c>
      <c r="H614" s="2">
        <v>36677</v>
      </c>
      <c r="I614" s="2">
        <v>36707</v>
      </c>
      <c r="J614" s="2">
        <v>36738</v>
      </c>
      <c r="K614" s="2">
        <v>36769</v>
      </c>
      <c r="L614" s="2">
        <v>36798</v>
      </c>
      <c r="M614" s="2">
        <v>36830</v>
      </c>
      <c r="N614" s="2">
        <v>36860</v>
      </c>
      <c r="O614" s="2">
        <v>36889</v>
      </c>
      <c r="P614" s="2">
        <v>36922</v>
      </c>
      <c r="Q614" s="2">
        <v>36950</v>
      </c>
      <c r="R614" s="2">
        <v>36980</v>
      </c>
      <c r="S614" s="2">
        <v>37011</v>
      </c>
      <c r="T614" s="2">
        <v>37042</v>
      </c>
      <c r="U614" s="2">
        <v>37071</v>
      </c>
      <c r="V614" s="2">
        <v>37103</v>
      </c>
      <c r="W614" s="2">
        <v>37134</v>
      </c>
      <c r="X614" s="2">
        <v>37162</v>
      </c>
      <c r="Y614" s="2">
        <v>37195</v>
      </c>
      <c r="Z614" s="2">
        <v>37225</v>
      </c>
      <c r="AA614" s="2">
        <v>37256</v>
      </c>
      <c r="AB614" s="2">
        <v>37287</v>
      </c>
      <c r="AC614" s="2">
        <v>37315</v>
      </c>
      <c r="AD614" s="2">
        <v>37344</v>
      </c>
      <c r="AE614" s="2">
        <v>37376</v>
      </c>
      <c r="AF614" s="2">
        <v>37407</v>
      </c>
      <c r="AG614" s="2">
        <v>37435</v>
      </c>
      <c r="AH614" s="2">
        <v>37468</v>
      </c>
      <c r="AI614" s="2">
        <v>37498</v>
      </c>
      <c r="AJ614" s="2">
        <v>37529</v>
      </c>
      <c r="AK614" s="2">
        <v>37560</v>
      </c>
      <c r="AL614" s="2">
        <v>37589</v>
      </c>
      <c r="AM614" s="2">
        <v>37621</v>
      </c>
      <c r="AN614" s="2">
        <v>37652</v>
      </c>
      <c r="AO614" s="2">
        <v>37680</v>
      </c>
      <c r="AP614" s="2">
        <v>37711</v>
      </c>
      <c r="AQ614" s="2">
        <v>37741</v>
      </c>
      <c r="AR614" s="2">
        <v>37771</v>
      </c>
      <c r="AS614" s="2">
        <v>37802</v>
      </c>
      <c r="AT614" s="2">
        <v>37833</v>
      </c>
      <c r="AU614" s="2">
        <v>37862</v>
      </c>
      <c r="AV614" s="2">
        <v>37894</v>
      </c>
      <c r="AW614" s="2">
        <v>37925</v>
      </c>
      <c r="AX614" s="2">
        <v>37953</v>
      </c>
      <c r="AY614" s="2">
        <v>37986</v>
      </c>
      <c r="AZ614" s="2">
        <v>38016</v>
      </c>
      <c r="BA614" s="2">
        <v>38044</v>
      </c>
      <c r="BB614" s="2">
        <v>38077</v>
      </c>
      <c r="BC614" s="2">
        <v>38107</v>
      </c>
      <c r="BD614" s="2">
        <v>38138</v>
      </c>
      <c r="BE614" s="2">
        <v>38168</v>
      </c>
      <c r="BF614" s="2">
        <v>38198</v>
      </c>
      <c r="BG614" s="2">
        <v>38230</v>
      </c>
      <c r="BH614" s="2">
        <v>38260</v>
      </c>
      <c r="BI614" s="2">
        <v>38289</v>
      </c>
      <c r="BJ614" s="2">
        <v>38321</v>
      </c>
      <c r="BK614" s="2">
        <v>38352</v>
      </c>
      <c r="BL614" s="2">
        <v>38383</v>
      </c>
      <c r="BM614" s="2">
        <v>38411</v>
      </c>
      <c r="BN614" s="2">
        <v>38442</v>
      </c>
      <c r="BO614" s="2">
        <v>38471</v>
      </c>
      <c r="BP614" s="2">
        <v>38503</v>
      </c>
      <c r="BQ614" s="2">
        <v>38533</v>
      </c>
      <c r="BR614" s="2">
        <v>38562</v>
      </c>
      <c r="BS614" s="2">
        <v>38595</v>
      </c>
      <c r="BT614" s="2">
        <v>38625</v>
      </c>
      <c r="BU614" s="2">
        <v>38656</v>
      </c>
      <c r="BV614" s="2">
        <v>38686</v>
      </c>
      <c r="BW614" s="2">
        <v>38716</v>
      </c>
      <c r="BX614" s="2">
        <v>38748</v>
      </c>
      <c r="BY614" s="2">
        <v>38776</v>
      </c>
      <c r="BZ614" s="2">
        <v>38807</v>
      </c>
      <c r="CA614" s="2">
        <v>38835</v>
      </c>
      <c r="CB614" s="2">
        <v>38868</v>
      </c>
      <c r="CC614" s="2">
        <v>38898</v>
      </c>
    </row>
    <row r="615" spans="1:277" x14ac:dyDescent="0.25">
      <c r="A615" s="4"/>
      <c r="D615" s="3">
        <v>9418400</v>
      </c>
      <c r="E615">
        <v>8084200</v>
      </c>
      <c r="F615">
        <v>10307100</v>
      </c>
      <c r="G615">
        <v>7606100</v>
      </c>
      <c r="H615">
        <v>9556500</v>
      </c>
      <c r="I615">
        <v>7843000</v>
      </c>
      <c r="J615">
        <v>4558600</v>
      </c>
      <c r="K615">
        <v>6790300</v>
      </c>
      <c r="L615">
        <v>6321400</v>
      </c>
      <c r="M615">
        <v>9461100</v>
      </c>
      <c r="N615">
        <v>5776200</v>
      </c>
      <c r="O615">
        <v>7493900</v>
      </c>
      <c r="P615">
        <v>11309200</v>
      </c>
      <c r="Q615">
        <v>6756200</v>
      </c>
      <c r="R615">
        <v>12061200</v>
      </c>
      <c r="S615">
        <v>9534000</v>
      </c>
      <c r="T615">
        <v>6447100</v>
      </c>
      <c r="U615">
        <v>7768600</v>
      </c>
      <c r="V615">
        <v>5863000</v>
      </c>
      <c r="W615">
        <v>6337300</v>
      </c>
      <c r="X615">
        <v>5305900</v>
      </c>
      <c r="Y615">
        <v>5939400</v>
      </c>
      <c r="Z615">
        <v>7883200</v>
      </c>
      <c r="AA615">
        <v>7510500</v>
      </c>
      <c r="AB615">
        <v>7926900</v>
      </c>
      <c r="AC615">
        <v>8037100</v>
      </c>
      <c r="AD615">
        <v>6144500</v>
      </c>
      <c r="AE615">
        <v>6148100</v>
      </c>
      <c r="AF615">
        <v>7174600</v>
      </c>
      <c r="AG615">
        <v>8599500</v>
      </c>
      <c r="AH615">
        <v>11268400</v>
      </c>
      <c r="AI615">
        <v>7923100</v>
      </c>
      <c r="AJ615">
        <v>9387400</v>
      </c>
      <c r="AK615">
        <v>9157300</v>
      </c>
      <c r="AL615">
        <v>7279600</v>
      </c>
      <c r="AM615">
        <v>5731500</v>
      </c>
      <c r="AN615">
        <v>8897900</v>
      </c>
      <c r="AO615">
        <v>7334900</v>
      </c>
      <c r="AP615">
        <v>13298000</v>
      </c>
      <c r="AQ615">
        <v>10005400</v>
      </c>
      <c r="AR615">
        <v>8291300</v>
      </c>
      <c r="AS615">
        <v>8397200</v>
      </c>
      <c r="AT615">
        <v>6093800</v>
      </c>
      <c r="AU615">
        <v>8536400</v>
      </c>
      <c r="AV615">
        <v>9466300</v>
      </c>
      <c r="AW615">
        <v>7270400</v>
      </c>
      <c r="AX615">
        <v>4966900</v>
      </c>
      <c r="AY615">
        <v>5758500</v>
      </c>
      <c r="AZ615">
        <v>6987500</v>
      </c>
      <c r="BA615">
        <v>5971500</v>
      </c>
      <c r="BB615">
        <v>6830200</v>
      </c>
      <c r="BC615">
        <v>8163000</v>
      </c>
      <c r="BD615">
        <v>6271800</v>
      </c>
      <c r="BE615">
        <v>9115300</v>
      </c>
      <c r="BF615">
        <v>10941900</v>
      </c>
      <c r="BG615">
        <v>8120100</v>
      </c>
      <c r="BH615">
        <v>10075000</v>
      </c>
      <c r="BI615">
        <v>8832100</v>
      </c>
      <c r="BJ615">
        <v>7517600</v>
      </c>
      <c r="BK615">
        <v>9033800</v>
      </c>
      <c r="BL615">
        <v>7517300</v>
      </c>
      <c r="BM615">
        <v>7158800</v>
      </c>
      <c r="BN615">
        <v>8924400</v>
      </c>
      <c r="BO615">
        <v>8752500</v>
      </c>
      <c r="BP615">
        <v>8250100</v>
      </c>
      <c r="BQ615">
        <v>10470400</v>
      </c>
      <c r="BR615">
        <v>7547700</v>
      </c>
      <c r="BS615">
        <v>10637300</v>
      </c>
      <c r="BT615">
        <v>13433000</v>
      </c>
      <c r="BU615">
        <v>14995700</v>
      </c>
      <c r="BV615">
        <v>28394100</v>
      </c>
      <c r="BW615">
        <v>12726300</v>
      </c>
      <c r="BX615">
        <v>11850600</v>
      </c>
      <c r="BY615">
        <v>9975100</v>
      </c>
      <c r="BZ615">
        <v>31554000</v>
      </c>
      <c r="CA615">
        <v>9552000</v>
      </c>
      <c r="CB615">
        <v>9574400</v>
      </c>
      <c r="CC615">
        <v>16410600</v>
      </c>
    </row>
    <row r="616" spans="1:277" x14ac:dyDescent="0.25">
      <c r="A616" s="1" t="s">
        <v>309</v>
      </c>
      <c r="B616" t="s">
        <v>1157</v>
      </c>
      <c r="C616" t="s">
        <v>1200</v>
      </c>
      <c r="D616" s="2">
        <f>_xll.BDH(A616, "volume", B616, C616, "Direction", "H", "Period", "M","cols=252;rows=2")</f>
        <v>36556</v>
      </c>
      <c r="E616" s="2">
        <v>36585</v>
      </c>
      <c r="F616" s="2">
        <v>36616</v>
      </c>
      <c r="G616" s="2">
        <v>36644</v>
      </c>
      <c r="H616" s="2">
        <v>36677</v>
      </c>
      <c r="I616" s="2">
        <v>36707</v>
      </c>
      <c r="J616" s="2">
        <v>36738</v>
      </c>
      <c r="K616" s="2">
        <v>36769</v>
      </c>
      <c r="L616" s="2">
        <v>36798</v>
      </c>
      <c r="M616" s="2">
        <v>36830</v>
      </c>
      <c r="N616" s="2">
        <v>36860</v>
      </c>
      <c r="O616" s="2">
        <v>36889</v>
      </c>
      <c r="P616" s="2">
        <v>36922</v>
      </c>
      <c r="Q616" s="2">
        <v>36950</v>
      </c>
      <c r="R616" s="2">
        <v>36980</v>
      </c>
      <c r="S616" s="2">
        <v>37011</v>
      </c>
      <c r="T616" s="2">
        <v>37042</v>
      </c>
      <c r="U616" s="2">
        <v>37071</v>
      </c>
      <c r="V616" s="2">
        <v>37103</v>
      </c>
      <c r="W616" s="2">
        <v>37134</v>
      </c>
      <c r="X616" s="2">
        <v>37162</v>
      </c>
      <c r="Y616" s="2">
        <v>37195</v>
      </c>
      <c r="Z616" s="2">
        <v>37225</v>
      </c>
      <c r="AA616" s="2">
        <v>37256</v>
      </c>
      <c r="AB616" s="2">
        <v>37287</v>
      </c>
      <c r="AC616" s="2">
        <v>37315</v>
      </c>
      <c r="AD616" s="2">
        <v>37344</v>
      </c>
      <c r="AE616" s="2">
        <v>37376</v>
      </c>
      <c r="AF616" s="2">
        <v>37407</v>
      </c>
      <c r="AG616" s="2">
        <v>37435</v>
      </c>
      <c r="AH616" s="2">
        <v>37468</v>
      </c>
      <c r="AI616" s="2">
        <v>37498</v>
      </c>
      <c r="AJ616" s="2">
        <v>37529</v>
      </c>
      <c r="AK616" s="2">
        <v>37560</v>
      </c>
      <c r="AL616" s="2">
        <v>37589</v>
      </c>
      <c r="AM616" s="2">
        <v>37621</v>
      </c>
      <c r="AN616" s="2">
        <v>37652</v>
      </c>
      <c r="AO616" s="2">
        <v>37680</v>
      </c>
      <c r="AP616" s="2">
        <v>37711</v>
      </c>
      <c r="AQ616" s="2">
        <v>37741</v>
      </c>
      <c r="AR616" s="2">
        <v>37771</v>
      </c>
      <c r="AS616" s="2">
        <v>37802</v>
      </c>
      <c r="AT616" s="2">
        <v>37833</v>
      </c>
      <c r="AU616" s="2">
        <v>37862</v>
      </c>
      <c r="AV616" s="2">
        <v>37894</v>
      </c>
      <c r="AW616" s="2">
        <v>37925</v>
      </c>
      <c r="AX616" s="2">
        <v>37953</v>
      </c>
      <c r="AY616" s="2">
        <v>37986</v>
      </c>
      <c r="AZ616" s="2">
        <v>38016</v>
      </c>
      <c r="BA616" s="2">
        <v>38044</v>
      </c>
      <c r="BB616" s="2">
        <v>38077</v>
      </c>
      <c r="BC616" s="2">
        <v>38107</v>
      </c>
      <c r="BD616" s="2">
        <v>38138</v>
      </c>
      <c r="BE616" s="2">
        <v>38168</v>
      </c>
      <c r="BF616" s="2">
        <v>38198</v>
      </c>
      <c r="BG616" s="2">
        <v>38230</v>
      </c>
      <c r="BH616" s="2">
        <v>38260</v>
      </c>
      <c r="BI616" s="2">
        <v>38289</v>
      </c>
      <c r="BJ616" s="2">
        <v>38321</v>
      </c>
      <c r="BK616" s="2">
        <v>38352</v>
      </c>
      <c r="BL616" s="2">
        <v>38383</v>
      </c>
      <c r="BM616" s="2">
        <v>38411</v>
      </c>
      <c r="BN616" s="2">
        <v>38442</v>
      </c>
      <c r="BO616" s="2">
        <v>38471</v>
      </c>
      <c r="BP616" s="2">
        <v>38503</v>
      </c>
      <c r="BQ616" s="2">
        <v>38533</v>
      </c>
      <c r="BR616" s="2">
        <v>38562</v>
      </c>
      <c r="BS616" s="2">
        <v>38595</v>
      </c>
      <c r="BT616" s="2">
        <v>38625</v>
      </c>
      <c r="BU616" s="2">
        <v>38656</v>
      </c>
      <c r="BV616" s="2">
        <v>38686</v>
      </c>
      <c r="BW616" s="2">
        <v>38716</v>
      </c>
      <c r="BX616" s="2">
        <v>38748</v>
      </c>
      <c r="BY616" s="2">
        <v>38776</v>
      </c>
      <c r="BZ616" s="2">
        <v>38807</v>
      </c>
      <c r="CA616" s="2">
        <v>38835</v>
      </c>
      <c r="CB616" s="2">
        <v>38868</v>
      </c>
      <c r="CC616" s="2">
        <v>38898</v>
      </c>
      <c r="CD616" s="2">
        <v>38929</v>
      </c>
      <c r="CE616" s="2">
        <v>38960</v>
      </c>
      <c r="CF616" s="2">
        <v>38989</v>
      </c>
      <c r="CG616" s="2">
        <v>39021</v>
      </c>
      <c r="CH616" s="2">
        <v>39051</v>
      </c>
      <c r="CI616" s="2">
        <v>39080</v>
      </c>
      <c r="CJ616" s="2">
        <v>39113</v>
      </c>
      <c r="CK616" s="2">
        <v>39141</v>
      </c>
      <c r="CL616" s="2">
        <v>39171</v>
      </c>
      <c r="CM616" s="2">
        <v>39202</v>
      </c>
      <c r="CN616" s="2">
        <v>39233</v>
      </c>
      <c r="CO616" s="2">
        <v>39262</v>
      </c>
      <c r="CP616" s="2">
        <v>39294</v>
      </c>
      <c r="CQ616" s="2">
        <v>39325</v>
      </c>
      <c r="CR616" s="2">
        <v>39353</v>
      </c>
      <c r="CS616" s="2">
        <v>39386</v>
      </c>
      <c r="CT616" s="2">
        <v>39416</v>
      </c>
      <c r="CU616" s="2">
        <v>39447</v>
      </c>
      <c r="CV616" s="2">
        <v>39478</v>
      </c>
      <c r="CW616" s="2">
        <v>39507</v>
      </c>
      <c r="CX616" s="2">
        <v>39538</v>
      </c>
      <c r="CY616" s="2">
        <v>39568</v>
      </c>
      <c r="CZ616" s="2">
        <v>39598</v>
      </c>
      <c r="DA616" s="2">
        <v>39629</v>
      </c>
      <c r="DB616" s="2">
        <v>39660</v>
      </c>
      <c r="DC616" s="2">
        <v>39689</v>
      </c>
      <c r="DD616" s="2">
        <v>39721</v>
      </c>
      <c r="DE616" s="2">
        <v>39752</v>
      </c>
      <c r="DF616" s="2">
        <v>39780</v>
      </c>
      <c r="DG616" s="2">
        <v>39813</v>
      </c>
      <c r="DH616" s="2">
        <v>39843</v>
      </c>
      <c r="DI616" s="2">
        <v>39871</v>
      </c>
      <c r="DJ616" s="2">
        <v>39903</v>
      </c>
      <c r="DK616" s="2">
        <v>39933</v>
      </c>
      <c r="DL616" s="2">
        <v>39962</v>
      </c>
      <c r="DM616" s="2">
        <v>39994</v>
      </c>
      <c r="DN616" s="2">
        <v>40025</v>
      </c>
      <c r="DO616" s="2">
        <v>40056</v>
      </c>
      <c r="DP616" s="2">
        <v>40086</v>
      </c>
      <c r="DQ616" s="2">
        <v>40116</v>
      </c>
      <c r="DR616" s="2">
        <v>40147</v>
      </c>
      <c r="DS616" s="2">
        <v>40178</v>
      </c>
      <c r="DT616" s="2">
        <v>40207</v>
      </c>
      <c r="DU616" s="2">
        <v>40235</v>
      </c>
      <c r="DV616" s="2">
        <v>40268</v>
      </c>
      <c r="DW616" s="2">
        <v>40298</v>
      </c>
      <c r="DX616" s="2">
        <v>40329</v>
      </c>
      <c r="DY616" s="2">
        <v>40359</v>
      </c>
      <c r="DZ616" s="2">
        <v>40389</v>
      </c>
      <c r="EA616" s="2">
        <v>40421</v>
      </c>
      <c r="EB616" s="2">
        <v>40451</v>
      </c>
      <c r="EC616" s="2">
        <v>40480</v>
      </c>
      <c r="ED616" s="2">
        <v>40512</v>
      </c>
      <c r="EE616" s="2">
        <v>40543</v>
      </c>
      <c r="EF616" s="2">
        <v>40574</v>
      </c>
      <c r="EG616" s="2">
        <v>40602</v>
      </c>
      <c r="EH616" s="2">
        <v>40633</v>
      </c>
      <c r="EI616" s="2">
        <v>40662</v>
      </c>
      <c r="EJ616" s="2">
        <v>40694</v>
      </c>
      <c r="EK616" s="2">
        <v>40724</v>
      </c>
      <c r="EL616" s="2">
        <v>40753</v>
      </c>
      <c r="EM616" s="2">
        <v>40786</v>
      </c>
      <c r="EN616" s="2">
        <v>40816</v>
      </c>
      <c r="EO616" s="2">
        <v>40847</v>
      </c>
      <c r="EP616" s="2">
        <v>40877</v>
      </c>
      <c r="EQ616" s="2">
        <v>40907</v>
      </c>
      <c r="ER616" s="2">
        <v>40939</v>
      </c>
      <c r="ES616" s="2">
        <v>40968</v>
      </c>
      <c r="ET616" s="2">
        <v>40998</v>
      </c>
      <c r="EU616" s="2">
        <v>41029</v>
      </c>
      <c r="EV616" s="2">
        <v>41060</v>
      </c>
      <c r="EW616" s="2">
        <v>41089</v>
      </c>
      <c r="EX616" s="2">
        <v>41121</v>
      </c>
      <c r="EY616" s="2">
        <v>41152</v>
      </c>
      <c r="EZ616" s="2">
        <v>41180</v>
      </c>
      <c r="FA616" s="2">
        <v>41213</v>
      </c>
      <c r="FB616" s="2">
        <v>41243</v>
      </c>
      <c r="FC616" s="2">
        <v>41274</v>
      </c>
      <c r="FD616" s="2">
        <v>41305</v>
      </c>
      <c r="FE616" s="2">
        <v>41333</v>
      </c>
      <c r="FF616" s="2">
        <v>41362</v>
      </c>
      <c r="FG616" s="2">
        <v>41394</v>
      </c>
      <c r="FH616" s="2">
        <v>41425</v>
      </c>
      <c r="FI616" s="2">
        <v>41453</v>
      </c>
      <c r="FJ616" s="2">
        <v>41486</v>
      </c>
      <c r="FK616" s="2">
        <v>41516</v>
      </c>
      <c r="FL616" s="2">
        <v>41547</v>
      </c>
      <c r="FM616" s="2">
        <v>41578</v>
      </c>
      <c r="FN616" s="2">
        <v>41607</v>
      </c>
      <c r="FO616" s="2">
        <v>41639</v>
      </c>
      <c r="FP616" s="2">
        <v>41670</v>
      </c>
      <c r="FQ616" s="2">
        <v>41698</v>
      </c>
      <c r="FR616" s="2">
        <v>41729</v>
      </c>
      <c r="FS616" s="2">
        <v>41759</v>
      </c>
      <c r="FT616" s="2">
        <v>41789</v>
      </c>
      <c r="FU616" s="2">
        <v>41820</v>
      </c>
      <c r="FV616" s="2">
        <v>41851</v>
      </c>
      <c r="FW616" s="2">
        <v>41880</v>
      </c>
      <c r="FX616" s="2">
        <v>41912</v>
      </c>
      <c r="FY616" s="2">
        <v>41943</v>
      </c>
      <c r="FZ616" s="2">
        <v>41971</v>
      </c>
      <c r="GA616" s="2">
        <v>42004</v>
      </c>
      <c r="GB616" s="2">
        <v>42034</v>
      </c>
      <c r="GC616" s="2">
        <v>42062</v>
      </c>
      <c r="GD616" s="2">
        <v>42094</v>
      </c>
      <c r="GE616" s="2">
        <v>42124</v>
      </c>
      <c r="GF616" s="2">
        <v>42153</v>
      </c>
      <c r="GG616" s="2">
        <v>42185</v>
      </c>
      <c r="GH616" s="2">
        <v>42216</v>
      </c>
      <c r="GI616" s="2">
        <v>42247</v>
      </c>
      <c r="GJ616" s="2">
        <v>42277</v>
      </c>
      <c r="GK616" s="2">
        <v>42307</v>
      </c>
      <c r="GL616" s="2">
        <v>42338</v>
      </c>
      <c r="GM616" s="2">
        <v>42369</v>
      </c>
      <c r="GN616" s="2">
        <v>42398</v>
      </c>
      <c r="GO616" s="2">
        <v>42429</v>
      </c>
      <c r="GP616" s="2">
        <v>42460</v>
      </c>
      <c r="GQ616" s="2">
        <v>42489</v>
      </c>
      <c r="GR616" s="2">
        <v>42521</v>
      </c>
      <c r="GS616" s="2">
        <v>42551</v>
      </c>
      <c r="GT616" s="2">
        <v>42580</v>
      </c>
      <c r="GU616" s="2">
        <v>42613</v>
      </c>
      <c r="GV616" s="2">
        <v>42643</v>
      </c>
      <c r="GW616" s="2">
        <v>42674</v>
      </c>
      <c r="GX616" s="2">
        <v>42704</v>
      </c>
      <c r="GY616" s="2">
        <v>42734</v>
      </c>
      <c r="GZ616" s="2">
        <v>42766</v>
      </c>
      <c r="HA616" s="2">
        <v>42794</v>
      </c>
      <c r="HB616" s="2">
        <v>42825</v>
      </c>
      <c r="HC616" s="2">
        <v>42853</v>
      </c>
      <c r="HD616" s="2">
        <v>42886</v>
      </c>
      <c r="HE616" s="2">
        <v>42916</v>
      </c>
      <c r="HF616" s="2">
        <v>42947</v>
      </c>
      <c r="HG616" s="2">
        <v>42978</v>
      </c>
      <c r="HH616" s="2">
        <v>43007</v>
      </c>
      <c r="HI616" s="2">
        <v>43039</v>
      </c>
      <c r="HJ616" s="2">
        <v>43069</v>
      </c>
      <c r="HK616" s="2">
        <v>43098</v>
      </c>
      <c r="HL616" s="2">
        <v>43131</v>
      </c>
      <c r="HM616" s="2">
        <v>43159</v>
      </c>
      <c r="HN616" s="2">
        <v>43189</v>
      </c>
      <c r="HO616" s="2">
        <v>43220</v>
      </c>
      <c r="HP616" s="2">
        <v>43251</v>
      </c>
      <c r="HQ616" s="2">
        <v>43280</v>
      </c>
      <c r="HR616" s="2">
        <v>43312</v>
      </c>
      <c r="HS616" s="2">
        <v>43343</v>
      </c>
      <c r="HT616" s="2">
        <v>43371</v>
      </c>
      <c r="HU616" s="2">
        <v>43404</v>
      </c>
      <c r="HV616" s="2">
        <v>43434</v>
      </c>
      <c r="HW616" s="2">
        <v>43465</v>
      </c>
      <c r="HX616" s="2">
        <v>43496</v>
      </c>
      <c r="HY616" s="2">
        <v>43524</v>
      </c>
      <c r="HZ616" s="2">
        <v>43553</v>
      </c>
      <c r="IA616" s="2">
        <v>43585</v>
      </c>
      <c r="IB616" s="2">
        <v>43616</v>
      </c>
      <c r="IC616" s="2">
        <v>43644</v>
      </c>
      <c r="ID616" s="2">
        <v>43677</v>
      </c>
      <c r="IE616" s="2">
        <v>43707</v>
      </c>
      <c r="IF616" s="2">
        <v>43738</v>
      </c>
      <c r="IG616" s="2">
        <v>43769</v>
      </c>
      <c r="IH616" s="2">
        <v>43798</v>
      </c>
      <c r="II616" s="2">
        <v>43830</v>
      </c>
      <c r="IJ616" s="2">
        <v>43861</v>
      </c>
      <c r="IK616" s="2">
        <v>43889</v>
      </c>
      <c r="IL616" s="2">
        <v>43921</v>
      </c>
      <c r="IM616" s="2">
        <v>43951</v>
      </c>
      <c r="IN616" s="2">
        <v>43980</v>
      </c>
      <c r="IO616" s="2">
        <v>44012</v>
      </c>
      <c r="IP616" s="2">
        <v>44043</v>
      </c>
      <c r="IQ616" s="2">
        <v>44074</v>
      </c>
      <c r="IR616" s="2">
        <v>44104</v>
      </c>
      <c r="IS616" s="2">
        <v>44134</v>
      </c>
      <c r="IT616" s="2">
        <v>44165</v>
      </c>
      <c r="IU616" s="2">
        <v>44196</v>
      </c>
    </row>
    <row r="617" spans="1:277" x14ac:dyDescent="0.25">
      <c r="A617" s="4"/>
      <c r="D617" s="3">
        <v>26507000</v>
      </c>
      <c r="E617">
        <v>39707200</v>
      </c>
      <c r="F617">
        <v>55614000</v>
      </c>
      <c r="G617">
        <v>35469500</v>
      </c>
      <c r="H617">
        <v>35897200</v>
      </c>
      <c r="I617">
        <v>31397300</v>
      </c>
      <c r="J617">
        <v>22435000</v>
      </c>
      <c r="K617">
        <v>32133000</v>
      </c>
      <c r="L617">
        <v>22003800</v>
      </c>
      <c r="M617">
        <v>33650300</v>
      </c>
      <c r="N617">
        <v>31894600</v>
      </c>
      <c r="O617">
        <v>32585800</v>
      </c>
      <c r="P617">
        <v>35452300</v>
      </c>
      <c r="Q617">
        <v>32536900</v>
      </c>
      <c r="R617">
        <v>41285400</v>
      </c>
      <c r="S617">
        <v>54235500</v>
      </c>
      <c r="T617">
        <v>37440000</v>
      </c>
      <c r="U617">
        <v>36637500</v>
      </c>
      <c r="V617">
        <v>43569600</v>
      </c>
      <c r="W617">
        <v>37793600</v>
      </c>
      <c r="X617">
        <v>37342500</v>
      </c>
      <c r="Y617">
        <v>34245500</v>
      </c>
      <c r="Z617">
        <v>38963800</v>
      </c>
      <c r="AA617">
        <v>27450300</v>
      </c>
      <c r="AB617">
        <v>33345400</v>
      </c>
      <c r="AC617">
        <v>30237300</v>
      </c>
      <c r="AD617">
        <v>34895500</v>
      </c>
      <c r="AE617">
        <v>38056400</v>
      </c>
      <c r="AF617">
        <v>34487600</v>
      </c>
      <c r="AG617">
        <v>27634400</v>
      </c>
      <c r="AH617">
        <v>54806600</v>
      </c>
      <c r="AI617">
        <v>48029800</v>
      </c>
      <c r="AJ617">
        <v>47059800</v>
      </c>
      <c r="AK617">
        <v>121448200</v>
      </c>
      <c r="AL617">
        <v>55607000</v>
      </c>
      <c r="AM617">
        <v>67713700</v>
      </c>
      <c r="AN617">
        <v>75770800</v>
      </c>
      <c r="AO617">
        <v>52213800</v>
      </c>
      <c r="AP617">
        <v>82544900</v>
      </c>
      <c r="AQ617">
        <v>66594100</v>
      </c>
      <c r="AR617">
        <v>99277000</v>
      </c>
      <c r="AS617">
        <v>76287500</v>
      </c>
      <c r="AT617">
        <v>79792300</v>
      </c>
      <c r="AU617">
        <v>52145800</v>
      </c>
      <c r="AV617">
        <v>71690200</v>
      </c>
      <c r="AW617">
        <v>82093200</v>
      </c>
      <c r="AX617">
        <v>74770800</v>
      </c>
      <c r="AY617">
        <v>97549400</v>
      </c>
      <c r="AZ617">
        <v>81293700</v>
      </c>
      <c r="BA617">
        <v>71650900</v>
      </c>
      <c r="BB617">
        <v>59326600</v>
      </c>
      <c r="BC617">
        <v>88979400</v>
      </c>
      <c r="BD617">
        <v>63204600</v>
      </c>
      <c r="BE617">
        <v>55915800</v>
      </c>
      <c r="BF617">
        <v>56371300</v>
      </c>
      <c r="BG617">
        <v>63737200</v>
      </c>
      <c r="BH617">
        <v>51080300</v>
      </c>
      <c r="BI617">
        <v>58862300</v>
      </c>
      <c r="BJ617">
        <v>72167100</v>
      </c>
      <c r="BK617">
        <v>58260100</v>
      </c>
      <c r="BL617">
        <v>42802100</v>
      </c>
      <c r="BM617">
        <v>34346000</v>
      </c>
      <c r="BN617">
        <v>56154600</v>
      </c>
      <c r="BO617">
        <v>49759000</v>
      </c>
      <c r="BP617">
        <v>48617600</v>
      </c>
      <c r="BQ617">
        <v>57296000</v>
      </c>
      <c r="BR617">
        <v>42730000</v>
      </c>
      <c r="BS617">
        <v>61743900</v>
      </c>
      <c r="BT617">
        <v>61127300</v>
      </c>
      <c r="BU617">
        <v>60502100</v>
      </c>
      <c r="BV617">
        <v>63726900</v>
      </c>
      <c r="BW617">
        <v>57433200</v>
      </c>
      <c r="BX617">
        <v>84502400</v>
      </c>
      <c r="BY617">
        <v>44513400</v>
      </c>
      <c r="BZ617">
        <v>49386000</v>
      </c>
      <c r="CA617">
        <v>43703600</v>
      </c>
      <c r="CB617">
        <v>68572700</v>
      </c>
      <c r="CC617">
        <v>67161500</v>
      </c>
      <c r="CD617">
        <v>46305100</v>
      </c>
      <c r="CE617">
        <v>52503300</v>
      </c>
      <c r="CF617">
        <v>53482900</v>
      </c>
      <c r="CG617">
        <v>59693300</v>
      </c>
      <c r="CH617">
        <v>49554400</v>
      </c>
      <c r="CI617">
        <v>35309800</v>
      </c>
      <c r="CJ617">
        <v>37189200</v>
      </c>
      <c r="CK617">
        <v>24079100</v>
      </c>
      <c r="CL617">
        <v>42649200</v>
      </c>
      <c r="CM617">
        <v>28542400</v>
      </c>
      <c r="CN617">
        <v>43591300</v>
      </c>
      <c r="CO617">
        <v>44943600</v>
      </c>
      <c r="CP617">
        <v>49801100</v>
      </c>
      <c r="CQ617">
        <v>67651700</v>
      </c>
      <c r="CR617">
        <v>52068700</v>
      </c>
      <c r="CS617">
        <v>48930600</v>
      </c>
      <c r="CT617">
        <v>49585200</v>
      </c>
      <c r="CU617">
        <v>37089500</v>
      </c>
      <c r="CV617">
        <v>67674300</v>
      </c>
      <c r="CW617">
        <v>48265600</v>
      </c>
      <c r="CX617">
        <v>44274000</v>
      </c>
      <c r="CY617">
        <v>41986300</v>
      </c>
      <c r="CZ617">
        <v>39125900</v>
      </c>
      <c r="DA617">
        <v>39645600</v>
      </c>
      <c r="DB617">
        <v>42754600</v>
      </c>
      <c r="DC617">
        <v>38950800</v>
      </c>
      <c r="DD617">
        <v>44284000</v>
      </c>
      <c r="DE617">
        <v>48266800</v>
      </c>
      <c r="DF617">
        <v>36935400</v>
      </c>
      <c r="DG617">
        <v>31757500</v>
      </c>
      <c r="DH617">
        <v>29849800</v>
      </c>
      <c r="DI617">
        <v>37286800</v>
      </c>
      <c r="DJ617">
        <v>46451800</v>
      </c>
      <c r="DK617">
        <v>28841100</v>
      </c>
      <c r="DL617">
        <v>31339400</v>
      </c>
      <c r="DM617">
        <v>28208600</v>
      </c>
      <c r="DN617">
        <v>23746900</v>
      </c>
      <c r="DO617">
        <v>22091100</v>
      </c>
      <c r="DP617">
        <v>31038500</v>
      </c>
      <c r="DQ617">
        <v>28949300</v>
      </c>
      <c r="DR617">
        <v>28326500</v>
      </c>
      <c r="DS617">
        <v>22637500</v>
      </c>
      <c r="DT617">
        <v>22890700</v>
      </c>
      <c r="DU617">
        <v>23204000</v>
      </c>
      <c r="DV617">
        <v>24114700</v>
      </c>
      <c r="DW617">
        <v>23807000</v>
      </c>
      <c r="DX617">
        <v>35374100</v>
      </c>
      <c r="DY617">
        <v>35819600</v>
      </c>
      <c r="DZ617">
        <v>29375800</v>
      </c>
      <c r="EA617">
        <v>32077800</v>
      </c>
      <c r="EB617">
        <v>22437175</v>
      </c>
      <c r="EC617">
        <v>22823395</v>
      </c>
      <c r="ED617">
        <v>32239265</v>
      </c>
      <c r="EE617">
        <v>26017370</v>
      </c>
      <c r="EF617">
        <v>25627758</v>
      </c>
      <c r="EG617">
        <v>19472368</v>
      </c>
      <c r="EH617">
        <v>26231448</v>
      </c>
      <c r="EI617">
        <v>19486272</v>
      </c>
      <c r="EJ617">
        <v>25482349</v>
      </c>
      <c r="EK617">
        <v>27322854</v>
      </c>
      <c r="EL617">
        <v>19021131</v>
      </c>
      <c r="EM617">
        <v>36073180</v>
      </c>
      <c r="EN617">
        <v>29579163</v>
      </c>
      <c r="EO617">
        <v>25900139</v>
      </c>
      <c r="EP617">
        <v>20112041</v>
      </c>
      <c r="EQ617">
        <v>21911637</v>
      </c>
      <c r="ER617">
        <v>19752578</v>
      </c>
      <c r="ES617">
        <v>17521075</v>
      </c>
      <c r="ET617">
        <v>16507498</v>
      </c>
      <c r="EU617">
        <v>15637101</v>
      </c>
      <c r="EV617">
        <v>23521298</v>
      </c>
      <c r="EW617">
        <v>20848019</v>
      </c>
      <c r="EX617">
        <v>17043275</v>
      </c>
      <c r="EY617">
        <v>15502669</v>
      </c>
      <c r="EZ617">
        <v>12651672</v>
      </c>
      <c r="FA617">
        <v>13617878</v>
      </c>
      <c r="FB617">
        <v>16142753</v>
      </c>
      <c r="FC617">
        <v>14174364</v>
      </c>
      <c r="FD617">
        <v>14048515</v>
      </c>
      <c r="FE617">
        <v>12127977</v>
      </c>
      <c r="FF617">
        <v>10842450</v>
      </c>
      <c r="FG617">
        <v>9238872</v>
      </c>
      <c r="FH617">
        <v>14598171</v>
      </c>
      <c r="FI617">
        <v>12604355</v>
      </c>
      <c r="FJ617">
        <v>8778353</v>
      </c>
      <c r="FK617">
        <v>11685721</v>
      </c>
      <c r="FL617">
        <v>9359670</v>
      </c>
      <c r="FM617">
        <v>11510552</v>
      </c>
      <c r="FN617">
        <v>13982973</v>
      </c>
      <c r="FO617">
        <v>10723854</v>
      </c>
      <c r="FP617">
        <v>13829010</v>
      </c>
      <c r="FQ617">
        <v>10999624</v>
      </c>
      <c r="FR617">
        <v>12301775</v>
      </c>
      <c r="FS617">
        <v>11295693</v>
      </c>
      <c r="FT617">
        <v>13751979</v>
      </c>
      <c r="FU617">
        <v>12105865</v>
      </c>
      <c r="FV617">
        <v>14061442</v>
      </c>
      <c r="FW617">
        <v>12724445</v>
      </c>
      <c r="FX617">
        <v>13627905</v>
      </c>
      <c r="FY617">
        <v>15468368</v>
      </c>
      <c r="FZ617">
        <v>9817286</v>
      </c>
      <c r="GA617">
        <v>11528811</v>
      </c>
      <c r="GB617">
        <v>9707217</v>
      </c>
      <c r="GC617">
        <v>14799268</v>
      </c>
      <c r="GD617">
        <v>14023978</v>
      </c>
      <c r="GE617">
        <v>14145810</v>
      </c>
      <c r="GF617">
        <v>18284209</v>
      </c>
      <c r="GG617">
        <v>12967074</v>
      </c>
      <c r="GH617">
        <v>13531504</v>
      </c>
      <c r="GI617">
        <v>18372565</v>
      </c>
      <c r="GJ617">
        <v>20208876</v>
      </c>
      <c r="GK617">
        <v>17707443</v>
      </c>
      <c r="GL617">
        <v>25628503</v>
      </c>
      <c r="GM617">
        <v>25991402</v>
      </c>
      <c r="GN617">
        <v>24898938</v>
      </c>
      <c r="GO617">
        <v>22987019</v>
      </c>
      <c r="GP617">
        <v>16007495</v>
      </c>
      <c r="GQ617">
        <v>14216799</v>
      </c>
      <c r="GR617">
        <v>27622282</v>
      </c>
      <c r="GS617">
        <v>26093731</v>
      </c>
      <c r="GT617">
        <v>19209016</v>
      </c>
      <c r="GU617">
        <v>29951051</v>
      </c>
      <c r="GV617">
        <v>19207894</v>
      </c>
      <c r="GW617">
        <v>17272350</v>
      </c>
      <c r="GX617">
        <v>23105214</v>
      </c>
      <c r="GY617">
        <v>20249898</v>
      </c>
      <c r="GZ617">
        <v>23909373</v>
      </c>
      <c r="HA617">
        <v>19683123</v>
      </c>
      <c r="HB617">
        <v>27884846</v>
      </c>
      <c r="HC617">
        <v>17820563</v>
      </c>
      <c r="HD617">
        <v>25686715</v>
      </c>
      <c r="HE617">
        <v>26309554</v>
      </c>
      <c r="HF617">
        <v>15108415</v>
      </c>
      <c r="HG617">
        <v>23924323</v>
      </c>
      <c r="HH617">
        <v>17645106</v>
      </c>
      <c r="HI617">
        <v>17369615</v>
      </c>
      <c r="HJ617">
        <v>22135635</v>
      </c>
      <c r="HK617">
        <v>20181389</v>
      </c>
      <c r="HL617">
        <v>22583961</v>
      </c>
      <c r="HM617">
        <v>16978271</v>
      </c>
      <c r="HN617">
        <v>21672475</v>
      </c>
      <c r="HO617">
        <v>16836210</v>
      </c>
      <c r="HP617">
        <v>20847386</v>
      </c>
      <c r="HQ617">
        <v>17996683</v>
      </c>
      <c r="HR617">
        <v>11722183</v>
      </c>
      <c r="HS617">
        <v>15717368</v>
      </c>
      <c r="HT617">
        <v>12681116</v>
      </c>
      <c r="HU617">
        <v>15738656</v>
      </c>
      <c r="HV617">
        <v>18858825</v>
      </c>
      <c r="HW617">
        <v>17013678</v>
      </c>
      <c r="HX617">
        <v>14968839</v>
      </c>
      <c r="HY617">
        <v>11464169</v>
      </c>
      <c r="HZ617">
        <v>15613377</v>
      </c>
      <c r="IA617">
        <v>12809165</v>
      </c>
      <c r="IB617">
        <v>22869434</v>
      </c>
      <c r="IC617">
        <v>21736307</v>
      </c>
      <c r="ID617">
        <v>17942306</v>
      </c>
      <c r="IE617">
        <v>24243261</v>
      </c>
      <c r="IF617">
        <v>15646232</v>
      </c>
      <c r="IG617">
        <v>15769523</v>
      </c>
      <c r="IH617">
        <v>21572403</v>
      </c>
      <c r="II617">
        <v>17269100</v>
      </c>
      <c r="IJ617">
        <v>17468129</v>
      </c>
      <c r="IK617">
        <v>15080263</v>
      </c>
      <c r="IL617">
        <v>39029950</v>
      </c>
      <c r="IM617">
        <v>44294836</v>
      </c>
      <c r="IN617">
        <v>38932228</v>
      </c>
      <c r="IO617">
        <v>37258781</v>
      </c>
      <c r="IP617">
        <v>28733556</v>
      </c>
      <c r="IQ617">
        <v>29699506</v>
      </c>
      <c r="IR617">
        <v>43845973</v>
      </c>
      <c r="IS617">
        <v>26883791</v>
      </c>
      <c r="IT617">
        <v>31304792</v>
      </c>
      <c r="IU617">
        <v>19679936</v>
      </c>
    </row>
    <row r="618" spans="1:277" x14ac:dyDescent="0.25">
      <c r="A618" s="1" t="s">
        <v>310</v>
      </c>
      <c r="B618" t="s">
        <v>1157</v>
      </c>
      <c r="C618" t="s">
        <v>1185</v>
      </c>
      <c r="D618" s="2">
        <f>_xll.BDH(A618, "volume", B618, C618, "Direction", "H", "Period", "M","cols=12;rows=2")</f>
        <v>36556</v>
      </c>
      <c r="E618" s="2">
        <v>36585</v>
      </c>
      <c r="F618" s="2">
        <v>36616</v>
      </c>
      <c r="G618" s="2">
        <v>36644</v>
      </c>
      <c r="H618" s="2">
        <v>36677</v>
      </c>
      <c r="I618" s="2">
        <v>36707</v>
      </c>
      <c r="J618" s="2">
        <v>36738</v>
      </c>
      <c r="K618" s="2">
        <v>36769</v>
      </c>
      <c r="L618" s="2">
        <v>36798</v>
      </c>
      <c r="M618" s="2">
        <v>36830</v>
      </c>
      <c r="N618" s="2">
        <v>36860</v>
      </c>
      <c r="O618" s="2">
        <v>36889</v>
      </c>
    </row>
    <row r="619" spans="1:277" x14ac:dyDescent="0.25">
      <c r="A619" s="4"/>
      <c r="D619" s="3">
        <v>6273650</v>
      </c>
      <c r="E619">
        <v>5392100</v>
      </c>
      <c r="F619">
        <v>8210750</v>
      </c>
      <c r="G619">
        <v>7947150</v>
      </c>
      <c r="H619">
        <v>5005100</v>
      </c>
      <c r="I619">
        <v>6410450</v>
      </c>
      <c r="J619">
        <v>28110350</v>
      </c>
      <c r="K619">
        <v>16403400</v>
      </c>
      <c r="L619">
        <v>8691300</v>
      </c>
      <c r="M619">
        <v>4516400</v>
      </c>
      <c r="N619">
        <v>3907700</v>
      </c>
      <c r="O619">
        <v>4223000</v>
      </c>
    </row>
    <row r="620" spans="1:277" x14ac:dyDescent="0.25">
      <c r="A620" s="1" t="s">
        <v>311</v>
      </c>
      <c r="B620" t="s">
        <v>1157</v>
      </c>
      <c r="C620" t="s">
        <v>1199</v>
      </c>
      <c r="D620" s="2">
        <f>_xll.BDH(A620, "volume", B620, C620, "Direction", "H", "Period", "M","cols=274;rows=2")</f>
        <v>36556</v>
      </c>
      <c r="E620" s="2">
        <v>36585</v>
      </c>
      <c r="F620" s="2">
        <v>36616</v>
      </c>
      <c r="G620" s="2">
        <v>36644</v>
      </c>
      <c r="H620" s="2">
        <v>36677</v>
      </c>
      <c r="I620" s="2">
        <v>36707</v>
      </c>
      <c r="J620" s="2">
        <v>36738</v>
      </c>
      <c r="K620" s="2">
        <v>36769</v>
      </c>
      <c r="L620" s="2">
        <v>36798</v>
      </c>
      <c r="M620" s="2">
        <v>36830</v>
      </c>
      <c r="N620" s="2">
        <v>36860</v>
      </c>
      <c r="O620" s="2">
        <v>36889</v>
      </c>
      <c r="P620" s="2">
        <v>36922</v>
      </c>
      <c r="Q620" s="2">
        <v>36950</v>
      </c>
      <c r="R620" s="2">
        <v>36980</v>
      </c>
      <c r="S620" s="2">
        <v>37011</v>
      </c>
      <c r="T620" s="2">
        <v>37042</v>
      </c>
      <c r="U620" s="2">
        <v>37071</v>
      </c>
      <c r="V620" s="2">
        <v>37103</v>
      </c>
      <c r="W620" s="2">
        <v>37134</v>
      </c>
      <c r="X620" s="2">
        <v>37162</v>
      </c>
      <c r="Y620" s="2">
        <v>37195</v>
      </c>
      <c r="Z620" s="2">
        <v>37225</v>
      </c>
      <c r="AA620" s="2">
        <v>37256</v>
      </c>
      <c r="AB620" s="2">
        <v>37287</v>
      </c>
      <c r="AC620" s="2">
        <v>37315</v>
      </c>
      <c r="AD620" s="2">
        <v>37344</v>
      </c>
      <c r="AE620" s="2">
        <v>37376</v>
      </c>
      <c r="AF620" s="2">
        <v>37407</v>
      </c>
      <c r="AG620" s="2">
        <v>37435</v>
      </c>
      <c r="AH620" s="2">
        <v>37468</v>
      </c>
      <c r="AI620" s="2">
        <v>37498</v>
      </c>
      <c r="AJ620" s="2">
        <v>37529</v>
      </c>
      <c r="AK620" s="2">
        <v>37560</v>
      </c>
      <c r="AL620" s="2">
        <v>37589</v>
      </c>
      <c r="AM620" s="2">
        <v>37621</v>
      </c>
      <c r="AN620" s="2">
        <v>37652</v>
      </c>
      <c r="AO620" s="2">
        <v>37680</v>
      </c>
      <c r="AP620" s="2">
        <v>37711</v>
      </c>
      <c r="AQ620" s="2">
        <v>37741</v>
      </c>
      <c r="AR620" s="2">
        <v>37771</v>
      </c>
      <c r="AS620" s="2">
        <v>37802</v>
      </c>
      <c r="AT620" s="2">
        <v>37833</v>
      </c>
      <c r="AU620" s="2">
        <v>37862</v>
      </c>
      <c r="AV620" s="2">
        <v>37894</v>
      </c>
      <c r="AW620" s="2">
        <v>37925</v>
      </c>
      <c r="AX620" s="2">
        <v>37953</v>
      </c>
      <c r="AY620" s="2">
        <v>37986</v>
      </c>
      <c r="AZ620" s="2">
        <v>38016</v>
      </c>
      <c r="BA620" s="2">
        <v>38044</v>
      </c>
      <c r="BB620" s="2">
        <v>38077</v>
      </c>
      <c r="BC620" s="2">
        <v>38107</v>
      </c>
      <c r="BD620" s="2">
        <v>38138</v>
      </c>
      <c r="BE620" s="2">
        <v>38168</v>
      </c>
      <c r="BF620" s="2">
        <v>38198</v>
      </c>
      <c r="BG620" s="2">
        <v>38230</v>
      </c>
      <c r="BH620" s="2">
        <v>38260</v>
      </c>
      <c r="BI620" s="2">
        <v>38289</v>
      </c>
      <c r="BJ620" s="2">
        <v>38321</v>
      </c>
      <c r="BK620" s="2">
        <v>38352</v>
      </c>
      <c r="BL620" s="2">
        <v>38383</v>
      </c>
      <c r="BM620" s="2">
        <v>38411</v>
      </c>
      <c r="BN620" s="2">
        <v>38442</v>
      </c>
      <c r="BO620" s="2">
        <v>38471</v>
      </c>
      <c r="BP620" s="2">
        <v>38503</v>
      </c>
      <c r="BQ620" s="2">
        <v>38533</v>
      </c>
      <c r="BR620" s="2">
        <v>38562</v>
      </c>
      <c r="BS620" s="2">
        <v>38595</v>
      </c>
      <c r="BT620" s="2">
        <v>38625</v>
      </c>
      <c r="BU620" s="2">
        <v>38656</v>
      </c>
      <c r="BV620" s="2">
        <v>38686</v>
      </c>
      <c r="BW620" s="2">
        <v>38716</v>
      </c>
      <c r="BX620" s="2">
        <v>38748</v>
      </c>
      <c r="BY620" s="2">
        <v>38776</v>
      </c>
      <c r="BZ620" s="2">
        <v>38807</v>
      </c>
      <c r="CA620" s="2">
        <v>38835</v>
      </c>
      <c r="CB620" s="2">
        <v>38868</v>
      </c>
      <c r="CC620" s="2">
        <v>38898</v>
      </c>
      <c r="CD620" s="2">
        <v>38929</v>
      </c>
      <c r="CE620" s="2">
        <v>38960</v>
      </c>
      <c r="CF620" s="2">
        <v>38989</v>
      </c>
      <c r="CG620" s="2">
        <v>39021</v>
      </c>
      <c r="CH620" s="2">
        <v>39051</v>
      </c>
      <c r="CI620" s="2">
        <v>39080</v>
      </c>
      <c r="CJ620" s="2">
        <v>39113</v>
      </c>
      <c r="CK620" s="2">
        <v>39141</v>
      </c>
      <c r="CL620" s="2">
        <v>39171</v>
      </c>
      <c r="CM620" s="2">
        <v>39202</v>
      </c>
      <c r="CN620" s="2">
        <v>39233</v>
      </c>
      <c r="CO620" s="2">
        <v>39262</v>
      </c>
      <c r="CP620" s="2">
        <v>39294</v>
      </c>
      <c r="CQ620" s="2">
        <v>39325</v>
      </c>
      <c r="CR620" s="2">
        <v>39353</v>
      </c>
      <c r="CS620" s="2">
        <v>39386</v>
      </c>
      <c r="CT620" s="2">
        <v>39416</v>
      </c>
      <c r="CU620" s="2">
        <v>39447</v>
      </c>
      <c r="CV620" s="2">
        <v>39478</v>
      </c>
      <c r="CW620" s="2">
        <v>39507</v>
      </c>
      <c r="CX620" s="2">
        <v>39538</v>
      </c>
      <c r="CY620" s="2">
        <v>39568</v>
      </c>
      <c r="CZ620" s="2">
        <v>39598</v>
      </c>
      <c r="DA620" s="2">
        <v>39629</v>
      </c>
      <c r="DB620" s="2">
        <v>39660</v>
      </c>
      <c r="DC620" s="2">
        <v>39689</v>
      </c>
      <c r="DD620" s="2">
        <v>39721</v>
      </c>
      <c r="DE620" s="2">
        <v>39752</v>
      </c>
      <c r="DF620" s="2">
        <v>39780</v>
      </c>
      <c r="DG620" s="2">
        <v>39813</v>
      </c>
      <c r="DH620" s="2">
        <v>39843</v>
      </c>
      <c r="DI620" s="2">
        <v>39871</v>
      </c>
      <c r="DJ620" s="2">
        <v>39903</v>
      </c>
      <c r="DK620" s="2">
        <v>39933</v>
      </c>
      <c r="DL620" s="2">
        <v>39962</v>
      </c>
      <c r="DM620" s="2">
        <v>39994</v>
      </c>
      <c r="DN620" s="2">
        <v>40025</v>
      </c>
      <c r="DO620" s="2">
        <v>40056</v>
      </c>
      <c r="DP620" s="2">
        <v>40086</v>
      </c>
      <c r="DQ620" s="2">
        <v>40116</v>
      </c>
      <c r="DR620" s="2">
        <v>40147</v>
      </c>
      <c r="DS620" s="2">
        <v>40178</v>
      </c>
      <c r="DT620" s="2">
        <v>40207</v>
      </c>
      <c r="DU620" s="2">
        <v>40235</v>
      </c>
      <c r="DV620" s="2">
        <v>40268</v>
      </c>
      <c r="DW620" s="2">
        <v>40298</v>
      </c>
      <c r="DX620" s="2">
        <v>40329</v>
      </c>
      <c r="DY620" s="2">
        <v>40359</v>
      </c>
      <c r="DZ620" s="2">
        <v>40389</v>
      </c>
      <c r="EA620" s="2">
        <v>40421</v>
      </c>
      <c r="EB620" s="2">
        <v>40451</v>
      </c>
      <c r="EC620" s="2">
        <v>40480</v>
      </c>
      <c r="ED620" s="2">
        <v>40512</v>
      </c>
      <c r="EE620" s="2">
        <v>40543</v>
      </c>
      <c r="EF620" s="2">
        <v>40574</v>
      </c>
      <c r="EG620" s="2">
        <v>40602</v>
      </c>
      <c r="EH620" s="2">
        <v>40633</v>
      </c>
      <c r="EI620" s="2">
        <v>40662</v>
      </c>
      <c r="EJ620" s="2">
        <v>40694</v>
      </c>
      <c r="EK620" s="2">
        <v>40724</v>
      </c>
      <c r="EL620" s="2">
        <v>40753</v>
      </c>
      <c r="EM620" s="2">
        <v>40786</v>
      </c>
      <c r="EN620" s="2">
        <v>40816</v>
      </c>
      <c r="EO620" s="2">
        <v>40847</v>
      </c>
      <c r="EP620" s="2">
        <v>40877</v>
      </c>
      <c r="EQ620" s="2">
        <v>40907</v>
      </c>
      <c r="ER620" s="2">
        <v>40939</v>
      </c>
      <c r="ES620" s="2">
        <v>40968</v>
      </c>
      <c r="ET620" s="2">
        <v>40998</v>
      </c>
      <c r="EU620" s="2">
        <v>41029</v>
      </c>
      <c r="EV620" s="2">
        <v>41060</v>
      </c>
      <c r="EW620" s="2">
        <v>41089</v>
      </c>
      <c r="EX620" s="2">
        <v>41121</v>
      </c>
      <c r="EY620" s="2">
        <v>41152</v>
      </c>
      <c r="EZ620" s="2">
        <v>41180</v>
      </c>
      <c r="FA620" s="2">
        <v>41213</v>
      </c>
      <c r="FB620" s="2">
        <v>41243</v>
      </c>
      <c r="FC620" s="2">
        <v>41274</v>
      </c>
      <c r="FD620" s="2">
        <v>41305</v>
      </c>
      <c r="FE620" s="2">
        <v>41333</v>
      </c>
      <c r="FF620" s="2">
        <v>41362</v>
      </c>
      <c r="FG620" s="2">
        <v>41394</v>
      </c>
      <c r="FH620" s="2">
        <v>41425</v>
      </c>
      <c r="FI620" s="2">
        <v>41453</v>
      </c>
      <c r="FJ620" s="2">
        <v>41486</v>
      </c>
      <c r="FK620" s="2">
        <v>41516</v>
      </c>
      <c r="FL620" s="2">
        <v>41547</v>
      </c>
      <c r="FM620" s="2">
        <v>41578</v>
      </c>
      <c r="FN620" s="2">
        <v>41607</v>
      </c>
      <c r="FO620" s="2">
        <v>41639</v>
      </c>
      <c r="FP620" s="2">
        <v>41670</v>
      </c>
      <c r="FQ620" s="2">
        <v>41698</v>
      </c>
      <c r="FR620" s="2">
        <v>41729</v>
      </c>
      <c r="FS620" s="2">
        <v>41759</v>
      </c>
      <c r="FT620" s="2">
        <v>41789</v>
      </c>
      <c r="FU620" s="2">
        <v>41820</v>
      </c>
      <c r="FV620" s="2">
        <v>41851</v>
      </c>
      <c r="FW620" s="2">
        <v>41880</v>
      </c>
      <c r="FX620" s="2">
        <v>41912</v>
      </c>
      <c r="FY620" s="2">
        <v>41943</v>
      </c>
      <c r="FZ620" s="2">
        <v>41971</v>
      </c>
      <c r="GA620" s="2">
        <v>42004</v>
      </c>
      <c r="GB620" s="2">
        <v>42034</v>
      </c>
      <c r="GC620" s="2">
        <v>42062</v>
      </c>
      <c r="GD620" s="2">
        <v>42094</v>
      </c>
      <c r="GE620" s="2">
        <v>42124</v>
      </c>
      <c r="GF620" s="2">
        <v>42153</v>
      </c>
      <c r="GG620" s="2">
        <v>42185</v>
      </c>
      <c r="GH620" s="2">
        <v>42216</v>
      </c>
      <c r="GI620" s="2">
        <v>42247</v>
      </c>
      <c r="GJ620" s="2">
        <v>42277</v>
      </c>
      <c r="GK620" s="2">
        <v>42307</v>
      </c>
      <c r="GL620" s="2">
        <v>42338</v>
      </c>
      <c r="GM620" s="2">
        <v>42369</v>
      </c>
      <c r="GN620" s="2">
        <v>42398</v>
      </c>
      <c r="GO620" s="2">
        <v>42429</v>
      </c>
      <c r="GP620" s="2">
        <v>42460</v>
      </c>
      <c r="GQ620" s="2">
        <v>42489</v>
      </c>
      <c r="GR620" s="2">
        <v>42521</v>
      </c>
      <c r="GS620" s="2">
        <v>42551</v>
      </c>
      <c r="GT620" s="2">
        <v>42580</v>
      </c>
      <c r="GU620" s="2">
        <v>42613</v>
      </c>
      <c r="GV620" s="2">
        <v>42643</v>
      </c>
      <c r="GW620" s="2">
        <v>42674</v>
      </c>
      <c r="GX620" s="2">
        <v>42704</v>
      </c>
      <c r="GY620" s="2">
        <v>42734</v>
      </c>
      <c r="GZ620" s="2">
        <v>42766</v>
      </c>
      <c r="HA620" s="2">
        <v>42794</v>
      </c>
      <c r="HB620" s="2">
        <v>42825</v>
      </c>
      <c r="HC620" s="2">
        <v>42853</v>
      </c>
      <c r="HD620" s="2">
        <v>42886</v>
      </c>
      <c r="HE620" s="2">
        <v>42916</v>
      </c>
      <c r="HF620" s="2">
        <v>42947</v>
      </c>
      <c r="HG620" s="2">
        <v>42978</v>
      </c>
      <c r="HH620" s="2">
        <v>43007</v>
      </c>
      <c r="HI620" s="2">
        <v>43039</v>
      </c>
      <c r="HJ620" s="2">
        <v>43069</v>
      </c>
      <c r="HK620" s="2">
        <v>43098</v>
      </c>
      <c r="HL620" s="2">
        <v>43131</v>
      </c>
      <c r="HM620" s="2">
        <v>43159</v>
      </c>
      <c r="HN620" s="2">
        <v>43189</v>
      </c>
      <c r="HO620" s="2">
        <v>43220</v>
      </c>
      <c r="HP620" s="2">
        <v>43251</v>
      </c>
      <c r="HQ620" s="2">
        <v>43280</v>
      </c>
      <c r="HR620" s="2">
        <v>43312</v>
      </c>
      <c r="HS620" s="2">
        <v>43343</v>
      </c>
      <c r="HT620" s="2">
        <v>43371</v>
      </c>
      <c r="HU620" s="2">
        <v>43404</v>
      </c>
      <c r="HV620" s="2">
        <v>43434</v>
      </c>
      <c r="HW620" s="2">
        <v>43465</v>
      </c>
      <c r="HX620" s="2">
        <v>43496</v>
      </c>
      <c r="HY620" s="2">
        <v>43524</v>
      </c>
      <c r="HZ620" s="2">
        <v>43553</v>
      </c>
      <c r="IA620" s="2">
        <v>43585</v>
      </c>
      <c r="IB620" s="2">
        <v>43616</v>
      </c>
      <c r="IC620" s="2">
        <v>43644</v>
      </c>
      <c r="ID620" s="2">
        <v>43677</v>
      </c>
      <c r="IE620" s="2">
        <v>43707</v>
      </c>
      <c r="IF620" s="2">
        <v>43738</v>
      </c>
      <c r="IG620" s="2">
        <v>43769</v>
      </c>
      <c r="IH620" s="2">
        <v>43798</v>
      </c>
      <c r="II620" s="2">
        <v>43830</v>
      </c>
      <c r="IJ620" s="2">
        <v>43861</v>
      </c>
      <c r="IK620" s="2">
        <v>43889</v>
      </c>
      <c r="IL620" s="2">
        <v>43921</v>
      </c>
      <c r="IM620" s="2">
        <v>43951</v>
      </c>
      <c r="IN620" s="2">
        <v>43980</v>
      </c>
      <c r="IO620" s="2">
        <v>44012</v>
      </c>
      <c r="IP620" s="2">
        <v>44043</v>
      </c>
      <c r="IQ620" s="2">
        <v>44074</v>
      </c>
      <c r="IR620" s="2">
        <v>44104</v>
      </c>
      <c r="IS620" s="2">
        <v>44134</v>
      </c>
      <c r="IT620" s="2">
        <v>44165</v>
      </c>
      <c r="IU620" s="2">
        <v>44196</v>
      </c>
      <c r="IV620" s="2">
        <v>44225</v>
      </c>
      <c r="IW620" s="2">
        <v>44253</v>
      </c>
      <c r="IX620" s="2">
        <v>44286</v>
      </c>
      <c r="IY620" s="2">
        <v>44316</v>
      </c>
      <c r="IZ620" s="2">
        <v>44347</v>
      </c>
      <c r="JA620" s="2">
        <v>44377</v>
      </c>
      <c r="JB620" s="2">
        <v>44407</v>
      </c>
      <c r="JC620" s="2">
        <v>44439</v>
      </c>
      <c r="JD620" s="2">
        <v>44469</v>
      </c>
      <c r="JE620" s="2">
        <v>44498</v>
      </c>
      <c r="JF620" s="2">
        <v>44530</v>
      </c>
      <c r="JG620" s="2">
        <v>44561</v>
      </c>
      <c r="JH620" s="2">
        <v>44592</v>
      </c>
      <c r="JI620" s="2">
        <v>44620</v>
      </c>
      <c r="JJ620" s="2">
        <v>44651</v>
      </c>
      <c r="JK620" s="2">
        <v>44680</v>
      </c>
      <c r="JL620" s="2">
        <v>44712</v>
      </c>
      <c r="JM620" s="2">
        <v>44742</v>
      </c>
      <c r="JN620" s="2">
        <v>44771</v>
      </c>
      <c r="JO620" s="2">
        <v>44804</v>
      </c>
      <c r="JP620" s="2">
        <v>44834</v>
      </c>
      <c r="JQ620" s="2">
        <v>44865</v>
      </c>
    </row>
    <row r="621" spans="1:277" x14ac:dyDescent="0.25">
      <c r="A621" s="4"/>
      <c r="D621" s="3">
        <v>34190400</v>
      </c>
      <c r="E621">
        <v>46918200</v>
      </c>
      <c r="F621">
        <v>49465200</v>
      </c>
      <c r="G621">
        <v>32543400</v>
      </c>
      <c r="H621">
        <v>31908600</v>
      </c>
      <c r="I621">
        <v>31824600</v>
      </c>
      <c r="J621">
        <v>23401200</v>
      </c>
      <c r="K621">
        <v>43837800</v>
      </c>
      <c r="L621">
        <v>35727600</v>
      </c>
      <c r="M621">
        <v>39609000</v>
      </c>
      <c r="N621">
        <v>50381400</v>
      </c>
      <c r="O621">
        <v>57011400</v>
      </c>
      <c r="P621">
        <v>45121200</v>
      </c>
      <c r="Q621">
        <v>51810600</v>
      </c>
      <c r="R621">
        <v>56487000</v>
      </c>
      <c r="S621">
        <v>37933800</v>
      </c>
      <c r="T621">
        <v>42993000</v>
      </c>
      <c r="U621">
        <v>34715100</v>
      </c>
      <c r="V621">
        <v>40868700</v>
      </c>
      <c r="W621">
        <v>52934700</v>
      </c>
      <c r="X621">
        <v>48893400</v>
      </c>
      <c r="Y621">
        <v>58382700</v>
      </c>
      <c r="Z621">
        <v>38712300</v>
      </c>
      <c r="AA621">
        <v>29773500</v>
      </c>
      <c r="AB621">
        <v>44380200</v>
      </c>
      <c r="AC621">
        <v>35910600</v>
      </c>
      <c r="AD621">
        <v>32241000</v>
      </c>
      <c r="AE621">
        <v>23752500</v>
      </c>
      <c r="AF621">
        <v>24590400</v>
      </c>
      <c r="AG621">
        <v>35224800</v>
      </c>
      <c r="AH621">
        <v>40561500</v>
      </c>
      <c r="AI621">
        <v>35992800</v>
      </c>
      <c r="AJ621">
        <v>33165300</v>
      </c>
      <c r="AK621">
        <v>35569200</v>
      </c>
      <c r="AL621">
        <v>32846700</v>
      </c>
      <c r="AM621">
        <v>33593700</v>
      </c>
      <c r="AN621">
        <v>32460300</v>
      </c>
      <c r="AO621">
        <v>27771000</v>
      </c>
      <c r="AP621">
        <v>38861400</v>
      </c>
      <c r="AQ621">
        <v>58173600</v>
      </c>
      <c r="AR621">
        <v>46876800</v>
      </c>
      <c r="AS621">
        <v>39973800</v>
      </c>
      <c r="AT621">
        <v>33894900</v>
      </c>
      <c r="AU621">
        <v>37236300</v>
      </c>
      <c r="AV621">
        <v>29332200</v>
      </c>
      <c r="AW621">
        <v>25862400</v>
      </c>
      <c r="AX621">
        <v>38365200</v>
      </c>
      <c r="AY621">
        <v>28963500</v>
      </c>
      <c r="AZ621">
        <v>23619000</v>
      </c>
      <c r="BA621">
        <v>22670400</v>
      </c>
      <c r="BB621">
        <v>25907400</v>
      </c>
      <c r="BC621">
        <v>25346100</v>
      </c>
      <c r="BD621">
        <v>32481300</v>
      </c>
      <c r="BE621">
        <v>26928300</v>
      </c>
      <c r="BF621">
        <v>19406100</v>
      </c>
      <c r="BG621">
        <v>16201800</v>
      </c>
      <c r="BH621">
        <v>20461500</v>
      </c>
      <c r="BI621">
        <v>26921700</v>
      </c>
      <c r="BJ621">
        <v>24737100</v>
      </c>
      <c r="BK621">
        <v>29028300</v>
      </c>
      <c r="BL621">
        <v>20671800</v>
      </c>
      <c r="BM621">
        <v>27779100</v>
      </c>
      <c r="BN621">
        <v>45384900</v>
      </c>
      <c r="BO621">
        <v>27890400</v>
      </c>
      <c r="BP621">
        <v>29771100</v>
      </c>
      <c r="BQ621">
        <v>28357800</v>
      </c>
      <c r="BR621">
        <v>28779300</v>
      </c>
      <c r="BS621">
        <v>30876300</v>
      </c>
      <c r="BT621">
        <v>41889000</v>
      </c>
      <c r="BU621">
        <v>29973600</v>
      </c>
      <c r="BV621">
        <v>28571400</v>
      </c>
      <c r="BW621">
        <v>27662100</v>
      </c>
      <c r="BX621">
        <v>25608300</v>
      </c>
      <c r="BY621">
        <v>38587500</v>
      </c>
      <c r="BZ621">
        <v>43819200</v>
      </c>
      <c r="CA621">
        <v>26705700</v>
      </c>
      <c r="CB621">
        <v>34716500</v>
      </c>
      <c r="CC621">
        <v>36510300</v>
      </c>
      <c r="CD621">
        <v>21025900</v>
      </c>
      <c r="CE621">
        <v>21588600</v>
      </c>
      <c r="CF621">
        <v>28959000</v>
      </c>
      <c r="CG621">
        <v>20715300</v>
      </c>
      <c r="CH621">
        <v>21633700</v>
      </c>
      <c r="CI621">
        <v>16573700</v>
      </c>
      <c r="CJ621">
        <v>22453600</v>
      </c>
      <c r="CK621">
        <v>23003400</v>
      </c>
      <c r="CL621">
        <v>23782300</v>
      </c>
      <c r="CM621">
        <v>18398700</v>
      </c>
      <c r="CN621">
        <v>18598500</v>
      </c>
      <c r="CO621">
        <v>25330300</v>
      </c>
      <c r="CP621">
        <v>26064900</v>
      </c>
      <c r="CQ621">
        <v>37640600</v>
      </c>
      <c r="CR621">
        <v>20291700</v>
      </c>
      <c r="CS621">
        <v>22544500</v>
      </c>
      <c r="CT621">
        <v>31287000</v>
      </c>
      <c r="CU621">
        <v>20037400</v>
      </c>
      <c r="CV621">
        <v>31328000</v>
      </c>
      <c r="CW621">
        <v>29391600</v>
      </c>
      <c r="CX621">
        <v>31113800</v>
      </c>
      <c r="CY621">
        <v>22458000</v>
      </c>
      <c r="CZ621">
        <v>33257400</v>
      </c>
      <c r="DA621">
        <v>45512600</v>
      </c>
      <c r="DB621">
        <v>48191400</v>
      </c>
      <c r="DC621">
        <v>20880100</v>
      </c>
      <c r="DD621">
        <v>29671400</v>
      </c>
      <c r="DE621">
        <v>25696100</v>
      </c>
      <c r="DF621">
        <v>19468200</v>
      </c>
      <c r="DG621">
        <v>18666800</v>
      </c>
      <c r="DH621">
        <v>18983800</v>
      </c>
      <c r="DI621">
        <v>25448400</v>
      </c>
      <c r="DJ621">
        <v>43466900</v>
      </c>
      <c r="DK621">
        <v>32229900</v>
      </c>
      <c r="DL621">
        <v>25278600</v>
      </c>
      <c r="DM621">
        <v>20965200</v>
      </c>
      <c r="DN621">
        <v>17215900</v>
      </c>
      <c r="DO621">
        <v>14220000</v>
      </c>
      <c r="DP621">
        <v>18896100</v>
      </c>
      <c r="DQ621">
        <v>16191100</v>
      </c>
      <c r="DR621">
        <v>14239100</v>
      </c>
      <c r="DS621">
        <v>15832100</v>
      </c>
      <c r="DT621">
        <v>14654700</v>
      </c>
      <c r="DU621">
        <v>14854100</v>
      </c>
      <c r="DV621">
        <v>18464300</v>
      </c>
      <c r="DW621">
        <v>19552000</v>
      </c>
      <c r="DX621">
        <v>31989900</v>
      </c>
      <c r="DY621">
        <v>34092300</v>
      </c>
      <c r="DZ621">
        <v>24861600</v>
      </c>
      <c r="EA621">
        <v>20911200</v>
      </c>
      <c r="EB621">
        <v>20684781</v>
      </c>
      <c r="EC621">
        <v>12995592</v>
      </c>
      <c r="ED621">
        <v>14392354</v>
      </c>
      <c r="EE621">
        <v>9345067</v>
      </c>
      <c r="EF621">
        <v>8583310</v>
      </c>
      <c r="EG621">
        <v>9220455</v>
      </c>
      <c r="EH621">
        <v>10420181</v>
      </c>
      <c r="EI621">
        <v>7097127</v>
      </c>
      <c r="EJ621">
        <v>8728298</v>
      </c>
      <c r="EK621">
        <v>13098034</v>
      </c>
      <c r="EL621">
        <v>9936167</v>
      </c>
      <c r="EM621">
        <v>29473551</v>
      </c>
      <c r="EN621">
        <v>17047949</v>
      </c>
      <c r="EO621">
        <v>15863438</v>
      </c>
      <c r="EP621">
        <v>16803970</v>
      </c>
      <c r="EQ621">
        <v>13429695</v>
      </c>
      <c r="ER621">
        <v>9193943</v>
      </c>
      <c r="ES621">
        <v>8341041</v>
      </c>
      <c r="ET621">
        <v>8984173</v>
      </c>
      <c r="EU621">
        <v>9205240</v>
      </c>
      <c r="EV621">
        <v>8407129</v>
      </c>
      <c r="EW621">
        <v>8987007</v>
      </c>
      <c r="EX621">
        <v>7892715</v>
      </c>
      <c r="EY621">
        <v>6456031</v>
      </c>
      <c r="EZ621">
        <v>7007037</v>
      </c>
      <c r="FA621">
        <v>5719949</v>
      </c>
      <c r="FB621">
        <v>8847453</v>
      </c>
      <c r="FC621">
        <v>7041050</v>
      </c>
      <c r="FD621">
        <v>5992779</v>
      </c>
      <c r="FE621">
        <v>7415606</v>
      </c>
      <c r="FF621">
        <v>7285657</v>
      </c>
      <c r="FG621">
        <v>7506975</v>
      </c>
      <c r="FH621">
        <v>6841667</v>
      </c>
      <c r="FI621">
        <v>7117549</v>
      </c>
      <c r="FJ621">
        <v>5485516</v>
      </c>
      <c r="FK621">
        <v>5756225</v>
      </c>
      <c r="FL621">
        <v>6603537</v>
      </c>
      <c r="FM621">
        <v>6910601</v>
      </c>
      <c r="FN621">
        <v>5198755</v>
      </c>
      <c r="FO621">
        <v>4846363</v>
      </c>
      <c r="FP621">
        <v>6097431</v>
      </c>
      <c r="FQ621">
        <v>6652632</v>
      </c>
      <c r="FR621">
        <v>6456065</v>
      </c>
      <c r="FS621">
        <v>6105379</v>
      </c>
      <c r="FT621">
        <v>6568936</v>
      </c>
      <c r="FU621">
        <v>9272894</v>
      </c>
      <c r="FV621">
        <v>6102664</v>
      </c>
      <c r="FW621">
        <v>6502622</v>
      </c>
      <c r="FX621">
        <v>6033556</v>
      </c>
      <c r="FY621">
        <v>7010620</v>
      </c>
      <c r="FZ621">
        <v>5153493</v>
      </c>
      <c r="GA621">
        <v>10430861</v>
      </c>
      <c r="GB621">
        <v>6938224</v>
      </c>
      <c r="GC621">
        <v>6679556</v>
      </c>
      <c r="GD621">
        <v>7486079</v>
      </c>
      <c r="GE621">
        <v>6385301</v>
      </c>
      <c r="GF621">
        <v>6808662</v>
      </c>
      <c r="GG621">
        <v>10336842</v>
      </c>
      <c r="GH621">
        <v>11311247</v>
      </c>
      <c r="GI621">
        <v>15130124</v>
      </c>
      <c r="GJ621">
        <v>13082350</v>
      </c>
      <c r="GK621">
        <v>13133791</v>
      </c>
      <c r="GL621">
        <v>7460234</v>
      </c>
      <c r="GM621">
        <v>11108088</v>
      </c>
      <c r="GN621">
        <v>10387711</v>
      </c>
      <c r="GO621">
        <v>12205934</v>
      </c>
      <c r="GP621">
        <v>11050830</v>
      </c>
      <c r="GQ621">
        <v>6127431</v>
      </c>
      <c r="GR621">
        <v>7083794</v>
      </c>
      <c r="GS621">
        <v>8364588</v>
      </c>
      <c r="GT621">
        <v>5146018</v>
      </c>
      <c r="GU621">
        <v>5782675</v>
      </c>
      <c r="GV621">
        <v>9861729</v>
      </c>
      <c r="GW621">
        <v>6860679</v>
      </c>
      <c r="GX621">
        <v>8718523</v>
      </c>
      <c r="GY621">
        <v>7313137</v>
      </c>
      <c r="GZ621">
        <v>6805680</v>
      </c>
      <c r="HA621">
        <v>5666799</v>
      </c>
      <c r="HB621">
        <v>6496046</v>
      </c>
      <c r="HC621">
        <v>5760665</v>
      </c>
      <c r="HD621">
        <v>7042930</v>
      </c>
      <c r="HE621">
        <v>8654523</v>
      </c>
      <c r="HF621">
        <v>5898606</v>
      </c>
      <c r="HG621">
        <v>7294751</v>
      </c>
      <c r="HH621">
        <v>7138922</v>
      </c>
      <c r="HI621">
        <v>6499529</v>
      </c>
      <c r="HJ621">
        <v>7429141</v>
      </c>
      <c r="HK621">
        <v>7178450</v>
      </c>
      <c r="HL621">
        <v>7835622</v>
      </c>
      <c r="HM621">
        <v>10140118</v>
      </c>
      <c r="HN621">
        <v>13831352</v>
      </c>
      <c r="HO621">
        <v>8697451</v>
      </c>
      <c r="HP621">
        <v>7629620</v>
      </c>
      <c r="HQ621">
        <v>12111676</v>
      </c>
      <c r="HR621">
        <v>6666100</v>
      </c>
      <c r="HS621">
        <v>6430086</v>
      </c>
      <c r="HT621">
        <v>11074176</v>
      </c>
      <c r="HU621">
        <v>10011796</v>
      </c>
      <c r="HV621">
        <v>8456691</v>
      </c>
      <c r="HW621">
        <v>8610042</v>
      </c>
      <c r="HX621">
        <v>7181178</v>
      </c>
      <c r="HY621">
        <v>7499760</v>
      </c>
      <c r="HZ621">
        <v>7686220</v>
      </c>
      <c r="IA621">
        <v>6239827</v>
      </c>
      <c r="IB621">
        <v>7685692</v>
      </c>
      <c r="IC621">
        <v>8139549</v>
      </c>
      <c r="ID621">
        <v>5799353</v>
      </c>
      <c r="IE621">
        <v>7273274</v>
      </c>
      <c r="IF621">
        <v>6915685</v>
      </c>
      <c r="IG621">
        <v>6476944</v>
      </c>
      <c r="IH621">
        <v>6519545</v>
      </c>
      <c r="II621">
        <v>8191324</v>
      </c>
      <c r="IJ621">
        <v>6997963</v>
      </c>
      <c r="IK621">
        <v>8139438</v>
      </c>
      <c r="IL621">
        <v>13576956</v>
      </c>
      <c r="IM621">
        <v>7691714</v>
      </c>
      <c r="IN621">
        <v>10144120</v>
      </c>
      <c r="IO621">
        <v>13041731</v>
      </c>
      <c r="IP621">
        <v>5209676</v>
      </c>
      <c r="IQ621">
        <v>5385229</v>
      </c>
      <c r="IR621">
        <v>8160916</v>
      </c>
      <c r="IS621">
        <v>5023485</v>
      </c>
      <c r="IT621">
        <v>8597680</v>
      </c>
      <c r="IU621">
        <v>12435866</v>
      </c>
      <c r="IV621">
        <v>7352712</v>
      </c>
      <c r="IW621">
        <v>6499782</v>
      </c>
      <c r="IX621">
        <v>9660488</v>
      </c>
      <c r="IY621">
        <v>4868089</v>
      </c>
      <c r="IZ621">
        <v>8231396</v>
      </c>
      <c r="JA621">
        <v>10726524</v>
      </c>
      <c r="JB621">
        <v>9044367</v>
      </c>
      <c r="JC621">
        <v>8148639</v>
      </c>
      <c r="JD621">
        <v>12685680</v>
      </c>
      <c r="JE621">
        <v>5520672</v>
      </c>
      <c r="JF621">
        <v>9595670</v>
      </c>
      <c r="JG621">
        <v>9336387</v>
      </c>
      <c r="JH621">
        <v>6093992</v>
      </c>
      <c r="JI621">
        <v>6813622</v>
      </c>
      <c r="JJ621">
        <v>10228176</v>
      </c>
      <c r="JK621">
        <v>7651204</v>
      </c>
      <c r="JL621">
        <v>12756863</v>
      </c>
      <c r="JM621">
        <v>11491096</v>
      </c>
      <c r="JN621">
        <v>7517958</v>
      </c>
      <c r="JO621">
        <v>9580481</v>
      </c>
      <c r="JP621">
        <v>11122566</v>
      </c>
      <c r="JQ621">
        <v>7466324</v>
      </c>
    </row>
    <row r="622" spans="1:277" x14ac:dyDescent="0.25">
      <c r="A622" s="1" t="s">
        <v>312</v>
      </c>
      <c r="B622" t="s">
        <v>1157</v>
      </c>
      <c r="C622" t="s">
        <v>1191</v>
      </c>
      <c r="D622" s="2">
        <f>_xll.BDH(A622, "volume", B622, C622, "Direction", "H", "Period", "M","cols=24;rows=2")</f>
        <v>36556</v>
      </c>
      <c r="E622" s="2">
        <v>36585</v>
      </c>
      <c r="F622" s="2">
        <v>36616</v>
      </c>
      <c r="G622" s="2">
        <v>36644</v>
      </c>
      <c r="H622" s="2">
        <v>36677</v>
      </c>
      <c r="I622" s="2">
        <v>36707</v>
      </c>
      <c r="J622" s="2">
        <v>36738</v>
      </c>
      <c r="K622" s="2">
        <v>36769</v>
      </c>
      <c r="L622" s="2">
        <v>36798</v>
      </c>
      <c r="M622" s="2">
        <v>36830</v>
      </c>
      <c r="N622" s="2">
        <v>36860</v>
      </c>
      <c r="O622" s="2">
        <v>36889</v>
      </c>
      <c r="P622" s="2">
        <v>36922</v>
      </c>
      <c r="Q622" s="2">
        <v>36950</v>
      </c>
      <c r="R622" s="2">
        <v>36980</v>
      </c>
      <c r="S622" s="2">
        <v>37011</v>
      </c>
      <c r="T622" s="2">
        <v>37042</v>
      </c>
      <c r="U622" s="2">
        <v>37071</v>
      </c>
      <c r="V622" s="2">
        <v>37103</v>
      </c>
      <c r="W622" s="2">
        <v>37134</v>
      </c>
      <c r="X622" s="2">
        <v>37162</v>
      </c>
      <c r="Y622" s="2">
        <v>37195</v>
      </c>
      <c r="Z622" s="2">
        <v>37225</v>
      </c>
      <c r="AA622" s="2">
        <v>37256</v>
      </c>
    </row>
    <row r="623" spans="1:277" x14ac:dyDescent="0.25">
      <c r="A623" s="4"/>
      <c r="D623" s="3">
        <v>2044600</v>
      </c>
      <c r="E623">
        <v>1968000</v>
      </c>
      <c r="F623">
        <v>3787800</v>
      </c>
      <c r="G623">
        <v>1602100</v>
      </c>
      <c r="H623">
        <v>1763300</v>
      </c>
      <c r="I623">
        <v>1811800</v>
      </c>
      <c r="J623">
        <v>1347900</v>
      </c>
      <c r="K623">
        <v>1332700</v>
      </c>
      <c r="L623">
        <v>1539000</v>
      </c>
      <c r="M623">
        <v>1409400</v>
      </c>
      <c r="N623">
        <v>2200600</v>
      </c>
      <c r="O623">
        <v>2394700</v>
      </c>
      <c r="P623">
        <v>1754900</v>
      </c>
      <c r="Q623">
        <v>2167200</v>
      </c>
      <c r="R623">
        <v>4161000</v>
      </c>
      <c r="S623">
        <v>4091100</v>
      </c>
      <c r="T623">
        <v>5350300</v>
      </c>
      <c r="U623">
        <v>5928100</v>
      </c>
      <c r="V623">
        <v>5065900</v>
      </c>
      <c r="W623">
        <v>2542100</v>
      </c>
      <c r="X623">
        <v>2621900</v>
      </c>
      <c r="Y623">
        <v>3595300</v>
      </c>
      <c r="Z623">
        <v>2541000</v>
      </c>
      <c r="AA623">
        <v>3487400</v>
      </c>
    </row>
    <row r="624" spans="1:277" x14ac:dyDescent="0.25">
      <c r="A624" s="1" t="s">
        <v>313</v>
      </c>
      <c r="B624" t="s">
        <v>1157</v>
      </c>
      <c r="C624" t="s">
        <v>1202</v>
      </c>
      <c r="D624" s="2">
        <f>_xll.BDH(A624, "volume", B624, C624, "Direction", "H", "Period", "M","cols=264;rows=2")</f>
        <v>36556</v>
      </c>
      <c r="E624" s="2">
        <v>36585</v>
      </c>
      <c r="F624" s="2">
        <v>36616</v>
      </c>
      <c r="G624" s="2">
        <v>36644</v>
      </c>
      <c r="H624" s="2">
        <v>36677</v>
      </c>
      <c r="I624" s="2">
        <v>36707</v>
      </c>
      <c r="J624" s="2">
        <v>36738</v>
      </c>
      <c r="K624" s="2">
        <v>36769</v>
      </c>
      <c r="L624" s="2">
        <v>36798</v>
      </c>
      <c r="M624" s="2">
        <v>36830</v>
      </c>
      <c r="N624" s="2">
        <v>36860</v>
      </c>
      <c r="O624" s="2">
        <v>36889</v>
      </c>
      <c r="P624" s="2">
        <v>36922</v>
      </c>
      <c r="Q624" s="2">
        <v>36950</v>
      </c>
      <c r="R624" s="2">
        <v>36980</v>
      </c>
      <c r="S624" s="2">
        <v>37011</v>
      </c>
      <c r="T624" s="2">
        <v>37042</v>
      </c>
      <c r="U624" s="2">
        <v>37071</v>
      </c>
      <c r="V624" s="2">
        <v>37103</v>
      </c>
      <c r="W624" s="2">
        <v>37134</v>
      </c>
      <c r="X624" s="2">
        <v>37162</v>
      </c>
      <c r="Y624" s="2">
        <v>37195</v>
      </c>
      <c r="Z624" s="2">
        <v>37225</v>
      </c>
      <c r="AA624" s="2">
        <v>37256</v>
      </c>
      <c r="AB624" s="2">
        <v>37287</v>
      </c>
      <c r="AC624" s="2">
        <v>37315</v>
      </c>
      <c r="AD624" s="2">
        <v>37344</v>
      </c>
      <c r="AE624" s="2">
        <v>37376</v>
      </c>
      <c r="AF624" s="2">
        <v>37407</v>
      </c>
      <c r="AG624" s="2">
        <v>37435</v>
      </c>
      <c r="AH624" s="2">
        <v>37468</v>
      </c>
      <c r="AI624" s="2">
        <v>37498</v>
      </c>
      <c r="AJ624" s="2">
        <v>37529</v>
      </c>
      <c r="AK624" s="2">
        <v>37560</v>
      </c>
      <c r="AL624" s="2">
        <v>37589</v>
      </c>
      <c r="AM624" s="2">
        <v>37621</v>
      </c>
      <c r="AN624" s="2">
        <v>37652</v>
      </c>
      <c r="AO624" s="2">
        <v>37680</v>
      </c>
      <c r="AP624" s="2">
        <v>37711</v>
      </c>
      <c r="AQ624" s="2">
        <v>37741</v>
      </c>
      <c r="AR624" s="2">
        <v>37771</v>
      </c>
      <c r="AS624" s="2">
        <v>37802</v>
      </c>
      <c r="AT624" s="2">
        <v>37833</v>
      </c>
      <c r="AU624" s="2">
        <v>37862</v>
      </c>
      <c r="AV624" s="2">
        <v>37894</v>
      </c>
      <c r="AW624" s="2">
        <v>37925</v>
      </c>
      <c r="AX624" s="2">
        <v>37953</v>
      </c>
      <c r="AY624" s="2">
        <v>37986</v>
      </c>
      <c r="AZ624" s="2">
        <v>38016</v>
      </c>
      <c r="BA624" s="2">
        <v>38044</v>
      </c>
      <c r="BB624" s="2">
        <v>38077</v>
      </c>
      <c r="BC624" s="2">
        <v>38107</v>
      </c>
      <c r="BD624" s="2">
        <v>38138</v>
      </c>
      <c r="BE624" s="2">
        <v>38168</v>
      </c>
      <c r="BF624" s="2">
        <v>38198</v>
      </c>
      <c r="BG624" s="2">
        <v>38230</v>
      </c>
      <c r="BH624" s="2">
        <v>38260</v>
      </c>
      <c r="BI624" s="2">
        <v>38289</v>
      </c>
      <c r="BJ624" s="2">
        <v>38321</v>
      </c>
      <c r="BK624" s="2">
        <v>38352</v>
      </c>
      <c r="BL624" s="2">
        <v>38383</v>
      </c>
      <c r="BM624" s="2">
        <v>38411</v>
      </c>
      <c r="BN624" s="2">
        <v>38442</v>
      </c>
      <c r="BO624" s="2">
        <v>38471</v>
      </c>
      <c r="BP624" s="2">
        <v>38503</v>
      </c>
      <c r="BQ624" s="2">
        <v>38533</v>
      </c>
      <c r="BR624" s="2">
        <v>38562</v>
      </c>
      <c r="BS624" s="2">
        <v>38595</v>
      </c>
      <c r="BT624" s="2">
        <v>38625</v>
      </c>
      <c r="BU624" s="2">
        <v>38656</v>
      </c>
      <c r="BV624" s="2">
        <v>38686</v>
      </c>
      <c r="BW624" s="2">
        <v>38716</v>
      </c>
      <c r="BX624" s="2">
        <v>38748</v>
      </c>
      <c r="BY624" s="2">
        <v>38776</v>
      </c>
      <c r="BZ624" s="2">
        <v>38807</v>
      </c>
      <c r="CA624" s="2">
        <v>38835</v>
      </c>
      <c r="CB624" s="2">
        <v>38868</v>
      </c>
      <c r="CC624" s="2">
        <v>38898</v>
      </c>
      <c r="CD624" s="2">
        <v>38929</v>
      </c>
      <c r="CE624" s="2">
        <v>38960</v>
      </c>
      <c r="CF624" s="2">
        <v>38989</v>
      </c>
      <c r="CG624" s="2">
        <v>39021</v>
      </c>
      <c r="CH624" s="2">
        <v>39051</v>
      </c>
      <c r="CI624" s="2">
        <v>39080</v>
      </c>
      <c r="CJ624" s="2">
        <v>39113</v>
      </c>
      <c r="CK624" s="2">
        <v>39141</v>
      </c>
      <c r="CL624" s="2">
        <v>39171</v>
      </c>
      <c r="CM624" s="2">
        <v>39202</v>
      </c>
      <c r="CN624" s="2">
        <v>39233</v>
      </c>
      <c r="CO624" s="2">
        <v>39262</v>
      </c>
      <c r="CP624" s="2">
        <v>39294</v>
      </c>
      <c r="CQ624" s="2">
        <v>39325</v>
      </c>
      <c r="CR624" s="2">
        <v>39353</v>
      </c>
      <c r="CS624" s="2">
        <v>39386</v>
      </c>
      <c r="CT624" s="2">
        <v>39416</v>
      </c>
      <c r="CU624" s="2">
        <v>39447</v>
      </c>
      <c r="CV624" s="2">
        <v>39478</v>
      </c>
      <c r="CW624" s="2">
        <v>39507</v>
      </c>
      <c r="CX624" s="2">
        <v>39538</v>
      </c>
      <c r="CY624" s="2">
        <v>39568</v>
      </c>
      <c r="CZ624" s="2">
        <v>39598</v>
      </c>
      <c r="DA624" s="2">
        <v>39629</v>
      </c>
      <c r="DB624" s="2">
        <v>39660</v>
      </c>
      <c r="DC624" s="2">
        <v>39689</v>
      </c>
      <c r="DD624" s="2">
        <v>39721</v>
      </c>
      <c r="DE624" s="2">
        <v>39752</v>
      </c>
      <c r="DF624" s="2">
        <v>39780</v>
      </c>
      <c r="DG624" s="2">
        <v>39813</v>
      </c>
      <c r="DH624" s="2">
        <v>39843</v>
      </c>
      <c r="DI624" s="2">
        <v>39871</v>
      </c>
      <c r="DJ624" s="2">
        <v>39903</v>
      </c>
      <c r="DK624" s="2">
        <v>39933</v>
      </c>
      <c r="DL624" s="2">
        <v>39962</v>
      </c>
      <c r="DM624" s="2">
        <v>39994</v>
      </c>
      <c r="DN624" s="2">
        <v>40025</v>
      </c>
      <c r="DO624" s="2">
        <v>40056</v>
      </c>
      <c r="DP624" s="2">
        <v>40086</v>
      </c>
      <c r="DQ624" s="2">
        <v>40116</v>
      </c>
      <c r="DR624" s="2">
        <v>40147</v>
      </c>
      <c r="DS624" s="2">
        <v>40178</v>
      </c>
      <c r="DT624" s="2">
        <v>40207</v>
      </c>
      <c r="DU624" s="2">
        <v>40235</v>
      </c>
      <c r="DV624" s="2">
        <v>40268</v>
      </c>
      <c r="DW624" s="2">
        <v>40298</v>
      </c>
      <c r="DX624" s="2">
        <v>40329</v>
      </c>
      <c r="DY624" s="2">
        <v>40359</v>
      </c>
      <c r="DZ624" s="2">
        <v>40389</v>
      </c>
      <c r="EA624" s="2">
        <v>40421</v>
      </c>
      <c r="EB624" s="2">
        <v>40451</v>
      </c>
      <c r="EC624" s="2">
        <v>40480</v>
      </c>
      <c r="ED624" s="2">
        <v>40512</v>
      </c>
      <c r="EE624" s="2">
        <v>40543</v>
      </c>
      <c r="EF624" s="2">
        <v>40574</v>
      </c>
      <c r="EG624" s="2">
        <v>40602</v>
      </c>
      <c r="EH624" s="2">
        <v>40633</v>
      </c>
      <c r="EI624" s="2">
        <v>40662</v>
      </c>
      <c r="EJ624" s="2">
        <v>40694</v>
      </c>
      <c r="EK624" s="2">
        <v>40724</v>
      </c>
      <c r="EL624" s="2">
        <v>40753</v>
      </c>
      <c r="EM624" s="2">
        <v>40786</v>
      </c>
      <c r="EN624" s="2">
        <v>40816</v>
      </c>
      <c r="EO624" s="2">
        <v>40847</v>
      </c>
      <c r="EP624" s="2">
        <v>40877</v>
      </c>
      <c r="EQ624" s="2">
        <v>40907</v>
      </c>
      <c r="ER624" s="2">
        <v>40939</v>
      </c>
      <c r="ES624" s="2">
        <v>40968</v>
      </c>
      <c r="ET624" s="2">
        <v>40998</v>
      </c>
      <c r="EU624" s="2">
        <v>41029</v>
      </c>
      <c r="EV624" s="2">
        <v>41060</v>
      </c>
      <c r="EW624" s="2">
        <v>41089</v>
      </c>
      <c r="EX624" s="2">
        <v>41121</v>
      </c>
      <c r="EY624" s="2">
        <v>41152</v>
      </c>
      <c r="EZ624" s="2">
        <v>41180</v>
      </c>
      <c r="FA624" s="2">
        <v>41213</v>
      </c>
      <c r="FB624" s="2">
        <v>41243</v>
      </c>
      <c r="FC624" s="2">
        <v>41274</v>
      </c>
      <c r="FD624" s="2">
        <v>41305</v>
      </c>
      <c r="FE624" s="2">
        <v>41333</v>
      </c>
      <c r="FF624" s="2">
        <v>41362</v>
      </c>
      <c r="FG624" s="2">
        <v>41394</v>
      </c>
      <c r="FH624" s="2">
        <v>41425</v>
      </c>
      <c r="FI624" s="2">
        <v>41453</v>
      </c>
      <c r="FJ624" s="2">
        <v>41486</v>
      </c>
      <c r="FK624" s="2">
        <v>41516</v>
      </c>
      <c r="FL624" s="2">
        <v>41547</v>
      </c>
      <c r="FM624" s="2">
        <v>41578</v>
      </c>
      <c r="FN624" s="2">
        <v>41607</v>
      </c>
      <c r="FO624" s="2">
        <v>41639</v>
      </c>
      <c r="FP624" s="2">
        <v>41670</v>
      </c>
      <c r="FQ624" s="2">
        <v>41698</v>
      </c>
      <c r="FR624" s="2">
        <v>41729</v>
      </c>
      <c r="FS624" s="2">
        <v>41759</v>
      </c>
      <c r="FT624" s="2">
        <v>41789</v>
      </c>
      <c r="FU624" s="2">
        <v>41820</v>
      </c>
      <c r="FV624" s="2">
        <v>41851</v>
      </c>
      <c r="FW624" s="2">
        <v>41880</v>
      </c>
      <c r="FX624" s="2">
        <v>41912</v>
      </c>
      <c r="FY624" s="2">
        <v>41943</v>
      </c>
      <c r="FZ624" s="2">
        <v>41971</v>
      </c>
      <c r="GA624" s="2">
        <v>42004</v>
      </c>
      <c r="GB624" s="2">
        <v>42034</v>
      </c>
      <c r="GC624" s="2">
        <v>42062</v>
      </c>
      <c r="GD624" s="2">
        <v>42094</v>
      </c>
      <c r="GE624" s="2">
        <v>42124</v>
      </c>
      <c r="GF624" s="2">
        <v>42153</v>
      </c>
      <c r="GG624" s="2">
        <v>42185</v>
      </c>
      <c r="GH624" s="2">
        <v>42216</v>
      </c>
      <c r="GI624" s="2">
        <v>42247</v>
      </c>
      <c r="GJ624" s="2">
        <v>42277</v>
      </c>
      <c r="GK624" s="2">
        <v>42307</v>
      </c>
      <c r="GL624" s="2">
        <v>42338</v>
      </c>
      <c r="GM624" s="2">
        <v>42369</v>
      </c>
      <c r="GN624" s="2">
        <v>42398</v>
      </c>
      <c r="GO624" s="2">
        <v>42429</v>
      </c>
      <c r="GP624" s="2">
        <v>42460</v>
      </c>
      <c r="GQ624" s="2">
        <v>42489</v>
      </c>
      <c r="GR624" s="2">
        <v>42521</v>
      </c>
      <c r="GS624" s="2">
        <v>42551</v>
      </c>
      <c r="GT624" s="2">
        <v>42580</v>
      </c>
      <c r="GU624" s="2">
        <v>42613</v>
      </c>
      <c r="GV624" s="2">
        <v>42643</v>
      </c>
      <c r="GW624" s="2">
        <v>42674</v>
      </c>
      <c r="GX624" s="2">
        <v>42704</v>
      </c>
      <c r="GY624" s="2">
        <v>42734</v>
      </c>
      <c r="GZ624" s="2">
        <v>42766</v>
      </c>
      <c r="HA624" s="2">
        <v>42794</v>
      </c>
      <c r="HB624" s="2">
        <v>42825</v>
      </c>
      <c r="HC624" s="2">
        <v>42853</v>
      </c>
      <c r="HD624" s="2">
        <v>42886</v>
      </c>
      <c r="HE624" s="2">
        <v>42916</v>
      </c>
      <c r="HF624" s="2">
        <v>42947</v>
      </c>
      <c r="HG624" s="2">
        <v>42978</v>
      </c>
      <c r="HH624" s="2">
        <v>43007</v>
      </c>
      <c r="HI624" s="2">
        <v>43039</v>
      </c>
      <c r="HJ624" s="2">
        <v>43069</v>
      </c>
      <c r="HK624" s="2">
        <v>43098</v>
      </c>
      <c r="HL624" s="2">
        <v>43131</v>
      </c>
      <c r="HM624" s="2">
        <v>43159</v>
      </c>
      <c r="HN624" s="2">
        <v>43189</v>
      </c>
      <c r="HO624" s="2">
        <v>43220</v>
      </c>
      <c r="HP624" s="2">
        <v>43251</v>
      </c>
      <c r="HQ624" s="2">
        <v>43280</v>
      </c>
      <c r="HR624" s="2">
        <v>43312</v>
      </c>
      <c r="HS624" s="2">
        <v>43343</v>
      </c>
      <c r="HT624" s="2">
        <v>43371</v>
      </c>
      <c r="HU624" s="2">
        <v>43404</v>
      </c>
      <c r="HV624" s="2">
        <v>43434</v>
      </c>
      <c r="HW624" s="2">
        <v>43465</v>
      </c>
      <c r="HX624" s="2">
        <v>43496</v>
      </c>
      <c r="HY624" s="2">
        <v>43524</v>
      </c>
      <c r="HZ624" s="2">
        <v>43553</v>
      </c>
      <c r="IA624" s="2">
        <v>43585</v>
      </c>
      <c r="IB624" s="2">
        <v>43616</v>
      </c>
      <c r="IC624" s="2">
        <v>43644</v>
      </c>
      <c r="ID624" s="2">
        <v>43677</v>
      </c>
      <c r="IE624" s="2">
        <v>43707</v>
      </c>
      <c r="IF624" s="2">
        <v>43738</v>
      </c>
      <c r="IG624" s="2">
        <v>43769</v>
      </c>
      <c r="IH624" s="2">
        <v>43798</v>
      </c>
      <c r="II624" s="2">
        <v>43830</v>
      </c>
      <c r="IJ624" s="2">
        <v>43861</v>
      </c>
      <c r="IK624" s="2">
        <v>43889</v>
      </c>
      <c r="IL624" s="2">
        <v>43921</v>
      </c>
      <c r="IM624" s="2">
        <v>43951</v>
      </c>
      <c r="IN624" s="2">
        <v>43980</v>
      </c>
      <c r="IO624" s="2">
        <v>44012</v>
      </c>
      <c r="IP624" s="2">
        <v>44043</v>
      </c>
      <c r="IQ624" s="2">
        <v>44074</v>
      </c>
      <c r="IR624" s="2">
        <v>44104</v>
      </c>
      <c r="IS624" s="2">
        <v>44134</v>
      </c>
      <c r="IT624" s="2">
        <v>44165</v>
      </c>
      <c r="IU624" s="2">
        <v>44196</v>
      </c>
      <c r="IV624" s="2">
        <v>44225</v>
      </c>
      <c r="IW624" s="2">
        <v>44253</v>
      </c>
      <c r="IX624" s="2">
        <v>44286</v>
      </c>
      <c r="IY624" s="2">
        <v>44316</v>
      </c>
      <c r="IZ624" s="2">
        <v>44347</v>
      </c>
      <c r="JA624" s="2">
        <v>44377</v>
      </c>
      <c r="JB624" s="2">
        <v>44407</v>
      </c>
      <c r="JC624" s="2">
        <v>44439</v>
      </c>
      <c r="JD624" s="2">
        <v>44469</v>
      </c>
      <c r="JE624" s="2">
        <v>44498</v>
      </c>
      <c r="JF624" s="2">
        <v>44530</v>
      </c>
      <c r="JG624" s="2">
        <v>44561</v>
      </c>
    </row>
    <row r="625" spans="1:277" x14ac:dyDescent="0.25">
      <c r="A625" s="4"/>
      <c r="D625" s="3">
        <v>8264600</v>
      </c>
      <c r="E625">
        <v>9179500</v>
      </c>
      <c r="F625">
        <v>12444600</v>
      </c>
      <c r="G625">
        <v>7433700</v>
      </c>
      <c r="H625">
        <v>7370400</v>
      </c>
      <c r="I625">
        <v>14857700</v>
      </c>
      <c r="J625">
        <v>8343100</v>
      </c>
      <c r="K625">
        <v>4987200</v>
      </c>
      <c r="L625">
        <v>10354200</v>
      </c>
      <c r="M625">
        <v>8093300</v>
      </c>
      <c r="N625">
        <v>5731100</v>
      </c>
      <c r="O625">
        <v>8250200</v>
      </c>
      <c r="P625">
        <v>9771800</v>
      </c>
      <c r="Q625">
        <v>6706400</v>
      </c>
      <c r="R625">
        <v>8471800</v>
      </c>
      <c r="S625">
        <v>7719200</v>
      </c>
      <c r="T625">
        <v>8758100</v>
      </c>
      <c r="U625">
        <v>6691000</v>
      </c>
      <c r="V625">
        <v>7574800</v>
      </c>
      <c r="W625">
        <v>6139200</v>
      </c>
      <c r="X625">
        <v>9823900</v>
      </c>
      <c r="Y625">
        <v>9040300</v>
      </c>
      <c r="Z625">
        <v>7672000</v>
      </c>
      <c r="AA625">
        <v>6637800</v>
      </c>
      <c r="AB625">
        <v>9283200</v>
      </c>
      <c r="AC625">
        <v>8431300</v>
      </c>
      <c r="AD625">
        <v>9783700</v>
      </c>
      <c r="AE625">
        <v>7514900</v>
      </c>
      <c r="AF625">
        <v>6897200</v>
      </c>
      <c r="AG625">
        <v>8077900</v>
      </c>
      <c r="AH625">
        <v>14252000</v>
      </c>
      <c r="AI625">
        <v>8704600</v>
      </c>
      <c r="AJ625">
        <v>12968400</v>
      </c>
      <c r="AK625">
        <v>13592700</v>
      </c>
      <c r="AL625">
        <v>8412800</v>
      </c>
      <c r="AM625">
        <v>8735500</v>
      </c>
      <c r="AN625">
        <v>8377100</v>
      </c>
      <c r="AO625">
        <v>11848200</v>
      </c>
      <c r="AP625">
        <v>13775200</v>
      </c>
      <c r="AQ625">
        <v>8771300</v>
      </c>
      <c r="AR625">
        <v>8684100</v>
      </c>
      <c r="AS625">
        <v>11709100</v>
      </c>
      <c r="AT625">
        <v>11512700</v>
      </c>
      <c r="AU625">
        <v>8155600</v>
      </c>
      <c r="AV625">
        <v>9562100</v>
      </c>
      <c r="AW625">
        <v>11518900</v>
      </c>
      <c r="AX625">
        <v>9999900</v>
      </c>
      <c r="AY625">
        <v>10386700</v>
      </c>
      <c r="AZ625">
        <v>12267200</v>
      </c>
      <c r="BA625">
        <v>8323600</v>
      </c>
      <c r="BB625">
        <v>8880900</v>
      </c>
      <c r="BC625">
        <v>10776700</v>
      </c>
      <c r="BD625">
        <v>12582400</v>
      </c>
      <c r="BE625">
        <v>15640900</v>
      </c>
      <c r="BF625">
        <v>10872900</v>
      </c>
      <c r="BG625">
        <v>9581500</v>
      </c>
      <c r="BH625">
        <v>10742600</v>
      </c>
      <c r="BI625">
        <v>9393600</v>
      </c>
      <c r="BJ625">
        <v>9259000</v>
      </c>
      <c r="BK625">
        <v>12546300</v>
      </c>
      <c r="BL625">
        <v>9101900</v>
      </c>
      <c r="BM625">
        <v>7721700</v>
      </c>
      <c r="BN625">
        <v>12039000</v>
      </c>
      <c r="BO625">
        <v>11250200</v>
      </c>
      <c r="BP625">
        <v>11797200</v>
      </c>
      <c r="BQ625">
        <v>12487800</v>
      </c>
      <c r="BR625">
        <v>12626400</v>
      </c>
      <c r="BS625">
        <v>13533500</v>
      </c>
      <c r="BT625">
        <v>20735700</v>
      </c>
      <c r="BU625">
        <v>19489700</v>
      </c>
      <c r="BV625">
        <v>16136800</v>
      </c>
      <c r="BW625">
        <v>10199100</v>
      </c>
      <c r="BX625">
        <v>15254300</v>
      </c>
      <c r="BY625">
        <v>10736300</v>
      </c>
      <c r="BZ625">
        <v>10500200</v>
      </c>
      <c r="CA625">
        <v>9770400</v>
      </c>
      <c r="CB625">
        <v>10054200</v>
      </c>
      <c r="CC625">
        <v>14465900</v>
      </c>
      <c r="CD625">
        <v>13141200</v>
      </c>
      <c r="CE625">
        <v>11293200</v>
      </c>
      <c r="CF625">
        <v>12163800</v>
      </c>
      <c r="CG625">
        <v>16826500</v>
      </c>
      <c r="CH625">
        <v>11918700</v>
      </c>
      <c r="CI625">
        <v>9321300</v>
      </c>
      <c r="CJ625">
        <v>12759200</v>
      </c>
      <c r="CK625">
        <v>12836800</v>
      </c>
      <c r="CL625">
        <v>19219400</v>
      </c>
      <c r="CM625">
        <v>17589000</v>
      </c>
      <c r="CN625">
        <v>18963900</v>
      </c>
      <c r="CO625">
        <v>19783600</v>
      </c>
      <c r="CP625">
        <v>21577800</v>
      </c>
      <c r="CQ625">
        <v>24163900</v>
      </c>
      <c r="CR625">
        <v>13283800</v>
      </c>
      <c r="CS625">
        <v>17555900</v>
      </c>
      <c r="CT625">
        <v>22808100</v>
      </c>
      <c r="CU625">
        <v>20864400</v>
      </c>
      <c r="CV625">
        <v>22906600</v>
      </c>
      <c r="CW625">
        <v>17831200</v>
      </c>
      <c r="CX625">
        <v>25209000</v>
      </c>
      <c r="CY625">
        <v>22085900</v>
      </c>
      <c r="CZ625">
        <v>17814300</v>
      </c>
      <c r="DA625">
        <v>16915800</v>
      </c>
      <c r="DB625">
        <v>31921800</v>
      </c>
      <c r="DC625">
        <v>14667300</v>
      </c>
      <c r="DD625">
        <v>19232700</v>
      </c>
      <c r="DE625">
        <v>22282300</v>
      </c>
      <c r="DF625">
        <v>10367900</v>
      </c>
      <c r="DG625">
        <v>15007500</v>
      </c>
      <c r="DH625">
        <v>12933800</v>
      </c>
      <c r="DI625">
        <v>15704500</v>
      </c>
      <c r="DJ625">
        <v>14814400</v>
      </c>
      <c r="DK625">
        <v>12849000</v>
      </c>
      <c r="DL625">
        <v>11228000</v>
      </c>
      <c r="DM625">
        <v>10961600</v>
      </c>
      <c r="DN625">
        <v>7998900</v>
      </c>
      <c r="DO625">
        <v>8908000</v>
      </c>
      <c r="DP625">
        <v>13584000</v>
      </c>
      <c r="DQ625">
        <v>13917400</v>
      </c>
      <c r="DR625">
        <v>9839900</v>
      </c>
      <c r="DS625">
        <v>8636700</v>
      </c>
      <c r="DT625">
        <v>8459800</v>
      </c>
      <c r="DU625">
        <v>8346800</v>
      </c>
      <c r="DV625">
        <v>10368400</v>
      </c>
      <c r="DW625">
        <v>10837300</v>
      </c>
      <c r="DX625">
        <v>12453400</v>
      </c>
      <c r="DY625">
        <v>14413406</v>
      </c>
      <c r="DZ625">
        <v>10728900</v>
      </c>
      <c r="EA625">
        <v>8677800</v>
      </c>
      <c r="EB625">
        <v>10314549</v>
      </c>
      <c r="EC625">
        <v>11016509</v>
      </c>
      <c r="ED625">
        <v>10141030</v>
      </c>
      <c r="EE625">
        <v>9202771</v>
      </c>
      <c r="EF625">
        <v>7581184</v>
      </c>
      <c r="EG625">
        <v>7958292</v>
      </c>
      <c r="EH625">
        <v>11516296</v>
      </c>
      <c r="EI625">
        <v>10200492</v>
      </c>
      <c r="EJ625">
        <v>10226412</v>
      </c>
      <c r="EK625">
        <v>13397705</v>
      </c>
      <c r="EL625">
        <v>9113409</v>
      </c>
      <c r="EM625">
        <v>16825453</v>
      </c>
      <c r="EN625">
        <v>11563819</v>
      </c>
      <c r="EO625">
        <v>10837873</v>
      </c>
      <c r="EP625">
        <v>8559820</v>
      </c>
      <c r="EQ625">
        <v>8112606</v>
      </c>
      <c r="ER625">
        <v>8881304</v>
      </c>
      <c r="ES625">
        <v>10311515</v>
      </c>
      <c r="ET625">
        <v>10095382</v>
      </c>
      <c r="EU625">
        <v>9548430</v>
      </c>
      <c r="EV625">
        <v>10763510</v>
      </c>
      <c r="EW625">
        <v>12477352</v>
      </c>
      <c r="EX625">
        <v>14168960</v>
      </c>
      <c r="EY625">
        <v>5955169</v>
      </c>
      <c r="EZ625">
        <v>6331824</v>
      </c>
      <c r="FA625">
        <v>9371162</v>
      </c>
      <c r="FB625">
        <v>6485394</v>
      </c>
      <c r="FC625">
        <v>8502932</v>
      </c>
      <c r="FD625">
        <v>8411221</v>
      </c>
      <c r="FE625">
        <v>7294463</v>
      </c>
      <c r="FF625">
        <v>5661010</v>
      </c>
      <c r="FG625">
        <v>7504505</v>
      </c>
      <c r="FH625">
        <v>5390318</v>
      </c>
      <c r="FI625">
        <v>6424639</v>
      </c>
      <c r="FJ625">
        <v>6580843</v>
      </c>
      <c r="FK625">
        <v>4881842</v>
      </c>
      <c r="FL625">
        <v>4899393</v>
      </c>
      <c r="FM625">
        <v>7218209</v>
      </c>
      <c r="FN625">
        <v>4437011</v>
      </c>
      <c r="FO625">
        <v>7701351</v>
      </c>
      <c r="FP625">
        <v>5912593</v>
      </c>
      <c r="FQ625">
        <v>4112974</v>
      </c>
      <c r="FR625">
        <v>4520645</v>
      </c>
      <c r="FS625">
        <v>5316432</v>
      </c>
      <c r="FT625">
        <v>4130446</v>
      </c>
      <c r="FU625">
        <v>4650900</v>
      </c>
      <c r="FV625">
        <v>4741830</v>
      </c>
      <c r="FW625">
        <v>3301422</v>
      </c>
      <c r="FX625">
        <v>4097128</v>
      </c>
      <c r="FY625">
        <v>6765159</v>
      </c>
      <c r="FZ625">
        <v>3963459</v>
      </c>
      <c r="GA625">
        <v>6747683</v>
      </c>
      <c r="GB625">
        <v>7964097</v>
      </c>
      <c r="GC625">
        <v>4245000</v>
      </c>
      <c r="GD625">
        <v>7481634</v>
      </c>
      <c r="GE625">
        <v>4868708</v>
      </c>
      <c r="GF625">
        <v>6212286</v>
      </c>
      <c r="GG625">
        <v>6167653</v>
      </c>
      <c r="GH625">
        <v>5614941</v>
      </c>
      <c r="GI625">
        <v>7135138</v>
      </c>
      <c r="GJ625">
        <v>8195203</v>
      </c>
      <c r="GK625">
        <v>7832246</v>
      </c>
      <c r="GL625">
        <v>4870632</v>
      </c>
      <c r="GM625">
        <v>6135254</v>
      </c>
      <c r="GN625">
        <v>7255420</v>
      </c>
      <c r="GO625">
        <v>6221697</v>
      </c>
      <c r="GP625">
        <v>5587721</v>
      </c>
      <c r="GQ625">
        <v>7356134</v>
      </c>
      <c r="GR625">
        <v>5543069</v>
      </c>
      <c r="GS625">
        <v>5718324</v>
      </c>
      <c r="GT625">
        <v>4873436</v>
      </c>
      <c r="GU625">
        <v>7303740</v>
      </c>
      <c r="GV625">
        <v>6542074</v>
      </c>
      <c r="GW625">
        <v>8588250</v>
      </c>
      <c r="GX625">
        <v>5718136</v>
      </c>
      <c r="GY625">
        <v>4516152</v>
      </c>
      <c r="GZ625">
        <v>6307197</v>
      </c>
      <c r="HA625">
        <v>5920654</v>
      </c>
      <c r="HB625">
        <v>6761866</v>
      </c>
      <c r="HC625">
        <v>5973454</v>
      </c>
      <c r="HD625">
        <v>5465520</v>
      </c>
      <c r="HE625">
        <v>5956710</v>
      </c>
      <c r="HF625">
        <v>5194211</v>
      </c>
      <c r="HG625">
        <v>5707290</v>
      </c>
      <c r="HH625">
        <v>6110601</v>
      </c>
      <c r="HI625">
        <v>7330091</v>
      </c>
      <c r="HJ625">
        <v>5963558</v>
      </c>
      <c r="HK625">
        <v>5490480</v>
      </c>
      <c r="HL625">
        <v>7272460</v>
      </c>
      <c r="HM625">
        <v>7894160</v>
      </c>
      <c r="HN625">
        <v>10353344</v>
      </c>
      <c r="HO625">
        <v>6372741</v>
      </c>
      <c r="HP625">
        <v>5938516</v>
      </c>
      <c r="HQ625">
        <v>8035722</v>
      </c>
      <c r="HR625">
        <v>7794846</v>
      </c>
      <c r="HS625">
        <v>6413104</v>
      </c>
      <c r="HT625">
        <v>5869717</v>
      </c>
      <c r="HU625">
        <v>10985412</v>
      </c>
      <c r="HV625">
        <v>6862047</v>
      </c>
      <c r="HW625">
        <v>10853425</v>
      </c>
      <c r="HX625">
        <v>6604781</v>
      </c>
      <c r="HY625">
        <v>6714224</v>
      </c>
      <c r="HZ625">
        <v>7475291</v>
      </c>
      <c r="IA625">
        <v>5765746</v>
      </c>
      <c r="IB625">
        <v>6984733</v>
      </c>
      <c r="IC625">
        <v>6585359</v>
      </c>
      <c r="ID625">
        <v>9889909</v>
      </c>
      <c r="IE625">
        <v>7123845</v>
      </c>
      <c r="IF625">
        <v>6395226</v>
      </c>
      <c r="IG625">
        <v>9699938</v>
      </c>
      <c r="IH625">
        <v>7807974</v>
      </c>
      <c r="II625">
        <v>10268102</v>
      </c>
      <c r="IJ625">
        <v>11866394</v>
      </c>
      <c r="IK625">
        <v>8570849</v>
      </c>
      <c r="IL625">
        <v>9429521</v>
      </c>
      <c r="IM625">
        <v>14069396</v>
      </c>
      <c r="IN625">
        <v>12713127</v>
      </c>
      <c r="IO625">
        <v>9557675</v>
      </c>
      <c r="IP625">
        <v>9226267</v>
      </c>
      <c r="IQ625">
        <v>5235932</v>
      </c>
      <c r="IR625">
        <v>8453544</v>
      </c>
      <c r="IS625">
        <v>7151975</v>
      </c>
      <c r="IT625">
        <v>5696157</v>
      </c>
      <c r="IU625">
        <v>7591624</v>
      </c>
      <c r="IV625">
        <v>7311351</v>
      </c>
      <c r="IW625">
        <v>5336609</v>
      </c>
      <c r="IX625">
        <v>9229856</v>
      </c>
      <c r="IY625">
        <v>4985905</v>
      </c>
      <c r="IZ625">
        <v>5345825</v>
      </c>
      <c r="JA625">
        <v>6539944</v>
      </c>
      <c r="JB625">
        <v>6383342</v>
      </c>
      <c r="JC625">
        <v>4892686</v>
      </c>
      <c r="JD625">
        <v>5683900</v>
      </c>
      <c r="JE625">
        <v>6521675</v>
      </c>
      <c r="JF625">
        <v>6771392</v>
      </c>
      <c r="JG625">
        <v>28093699</v>
      </c>
    </row>
    <row r="626" spans="1:277" x14ac:dyDescent="0.25">
      <c r="A626" s="1" t="s">
        <v>314</v>
      </c>
      <c r="B626" t="s">
        <v>1157</v>
      </c>
      <c r="C626" t="s">
        <v>1198</v>
      </c>
      <c r="D626" s="2">
        <f>_xll.BDH(A626, "volume", B626, C626, "Direction", "H", "Period", "M","cols=105;rows=2")</f>
        <v>36556</v>
      </c>
      <c r="E626" s="2">
        <v>36585</v>
      </c>
      <c r="F626" s="2">
        <v>36616</v>
      </c>
      <c r="G626" s="2">
        <v>36644</v>
      </c>
      <c r="H626" s="2">
        <v>36677</v>
      </c>
      <c r="I626" s="2">
        <v>36707</v>
      </c>
      <c r="J626" s="2">
        <v>36738</v>
      </c>
      <c r="K626" s="2">
        <v>36769</v>
      </c>
      <c r="L626" s="2">
        <v>36798</v>
      </c>
      <c r="M626" s="2">
        <v>36830</v>
      </c>
      <c r="N626" s="2">
        <v>36860</v>
      </c>
      <c r="O626" s="2">
        <v>36889</v>
      </c>
      <c r="P626" s="2">
        <v>36922</v>
      </c>
      <c r="Q626" s="2">
        <v>36950</v>
      </c>
      <c r="R626" s="2">
        <v>36980</v>
      </c>
      <c r="S626" s="2">
        <v>37011</v>
      </c>
      <c r="T626" s="2">
        <v>37042</v>
      </c>
      <c r="U626" s="2">
        <v>37071</v>
      </c>
      <c r="V626" s="2">
        <v>37103</v>
      </c>
      <c r="W626" s="2">
        <v>37134</v>
      </c>
      <c r="X626" s="2">
        <v>37162</v>
      </c>
      <c r="Y626" s="2">
        <v>37195</v>
      </c>
      <c r="Z626" s="2">
        <v>37225</v>
      </c>
      <c r="AA626" s="2">
        <v>37256</v>
      </c>
      <c r="AB626" s="2">
        <v>37287</v>
      </c>
      <c r="AC626" s="2">
        <v>37315</v>
      </c>
      <c r="AD626" s="2">
        <v>37344</v>
      </c>
      <c r="AE626" s="2">
        <v>37376</v>
      </c>
      <c r="AF626" s="2">
        <v>37407</v>
      </c>
      <c r="AG626" s="2">
        <v>37435</v>
      </c>
      <c r="AH626" s="2">
        <v>37468</v>
      </c>
      <c r="AI626" s="2">
        <v>37498</v>
      </c>
      <c r="AJ626" s="2">
        <v>37529</v>
      </c>
      <c r="AK626" s="2">
        <v>37560</v>
      </c>
      <c r="AL626" s="2">
        <v>37589</v>
      </c>
      <c r="AM626" s="2">
        <v>37621</v>
      </c>
      <c r="AN626" s="2">
        <v>37652</v>
      </c>
      <c r="AO626" s="2">
        <v>37680</v>
      </c>
      <c r="AP626" s="2">
        <v>37711</v>
      </c>
      <c r="AQ626" s="2">
        <v>37741</v>
      </c>
      <c r="AR626" s="2">
        <v>37771</v>
      </c>
      <c r="AS626" s="2">
        <v>37802</v>
      </c>
      <c r="AT626" s="2">
        <v>37833</v>
      </c>
      <c r="AU626" s="2">
        <v>37862</v>
      </c>
      <c r="AV626" s="2">
        <v>37894</v>
      </c>
      <c r="AW626" s="2">
        <v>37925</v>
      </c>
      <c r="AX626" s="2">
        <v>37953</v>
      </c>
      <c r="AY626" s="2">
        <v>37986</v>
      </c>
      <c r="AZ626" s="2">
        <v>38016</v>
      </c>
      <c r="BA626" s="2">
        <v>38044</v>
      </c>
      <c r="BB626" s="2">
        <v>38077</v>
      </c>
      <c r="BC626" s="2">
        <v>38107</v>
      </c>
      <c r="BD626" s="2">
        <v>38138</v>
      </c>
      <c r="BE626" s="2">
        <v>38168</v>
      </c>
      <c r="BF626" s="2">
        <v>38198</v>
      </c>
      <c r="BG626" s="2">
        <v>38230</v>
      </c>
      <c r="BH626" s="2">
        <v>38260</v>
      </c>
      <c r="BI626" s="2">
        <v>38289</v>
      </c>
      <c r="BJ626" s="2">
        <v>38321</v>
      </c>
      <c r="BK626" s="2">
        <v>38352</v>
      </c>
      <c r="BL626" s="2">
        <v>38383</v>
      </c>
      <c r="BM626" s="2">
        <v>38411</v>
      </c>
      <c r="BN626" s="2">
        <v>38442</v>
      </c>
      <c r="BO626" s="2">
        <v>38471</v>
      </c>
      <c r="BP626" s="2">
        <v>38503</v>
      </c>
      <c r="BQ626" s="2">
        <v>38533</v>
      </c>
      <c r="BR626" s="2">
        <v>38562</v>
      </c>
      <c r="BS626" s="2">
        <v>38595</v>
      </c>
      <c r="BT626" s="2">
        <v>38625</v>
      </c>
      <c r="BU626" s="2">
        <v>38656</v>
      </c>
      <c r="BV626" s="2">
        <v>38686</v>
      </c>
      <c r="BW626" s="2">
        <v>38716</v>
      </c>
      <c r="BX626" s="2">
        <v>38748</v>
      </c>
      <c r="BY626" s="2">
        <v>38776</v>
      </c>
      <c r="BZ626" s="2">
        <v>38807</v>
      </c>
      <c r="CA626" s="2">
        <v>38835</v>
      </c>
      <c r="CB626" s="2">
        <v>38868</v>
      </c>
      <c r="CC626" s="2">
        <v>38898</v>
      </c>
      <c r="CD626" s="2">
        <v>38929</v>
      </c>
      <c r="CE626" s="2">
        <v>38960</v>
      </c>
      <c r="CF626" s="2">
        <v>38989</v>
      </c>
      <c r="CG626" s="2">
        <v>39021</v>
      </c>
      <c r="CH626" s="2">
        <v>39051</v>
      </c>
      <c r="CI626" s="2">
        <v>39080</v>
      </c>
      <c r="CJ626" s="2">
        <v>39113</v>
      </c>
      <c r="CK626" s="2">
        <v>39141</v>
      </c>
      <c r="CL626" s="2">
        <v>39171</v>
      </c>
      <c r="CM626" s="2">
        <v>39202</v>
      </c>
      <c r="CN626" s="2">
        <v>39233</v>
      </c>
      <c r="CO626" s="2">
        <v>39262</v>
      </c>
      <c r="CP626" s="2">
        <v>39294</v>
      </c>
      <c r="CQ626" s="2">
        <v>39325</v>
      </c>
      <c r="CR626" s="2">
        <v>39353</v>
      </c>
      <c r="CS626" s="2">
        <v>39386</v>
      </c>
      <c r="CT626" s="2">
        <v>39416</v>
      </c>
      <c r="CU626" s="2">
        <v>39447</v>
      </c>
      <c r="CV626" s="2">
        <v>39478</v>
      </c>
      <c r="CW626" s="2">
        <v>39507</v>
      </c>
      <c r="CX626" s="2">
        <v>39538</v>
      </c>
      <c r="CY626" s="2">
        <v>39568</v>
      </c>
      <c r="CZ626" s="2">
        <v>39598</v>
      </c>
      <c r="DA626" s="2">
        <v>39629</v>
      </c>
      <c r="DB626" s="2">
        <v>39660</v>
      </c>
      <c r="DC626" s="2">
        <v>39689</v>
      </c>
      <c r="DD626" s="2">
        <v>39721</v>
      </c>
    </row>
    <row r="627" spans="1:277" x14ac:dyDescent="0.25">
      <c r="A627" s="4"/>
      <c r="D627" s="3">
        <v>77333600</v>
      </c>
      <c r="E627">
        <v>66223600</v>
      </c>
      <c r="F627">
        <v>108844800</v>
      </c>
      <c r="G627">
        <v>124290800</v>
      </c>
      <c r="H627">
        <v>112942000</v>
      </c>
      <c r="I627">
        <v>83691200</v>
      </c>
      <c r="J627">
        <v>85290000</v>
      </c>
      <c r="K627">
        <v>107494400</v>
      </c>
      <c r="L627">
        <v>133322000</v>
      </c>
      <c r="M627">
        <v>144934800</v>
      </c>
      <c r="N627">
        <v>79309000</v>
      </c>
      <c r="O627">
        <v>95534200</v>
      </c>
      <c r="P627">
        <v>109099200</v>
      </c>
      <c r="Q627">
        <v>97439800</v>
      </c>
      <c r="R627">
        <v>124416000</v>
      </c>
      <c r="S627">
        <v>106250200</v>
      </c>
      <c r="T627">
        <v>88574800</v>
      </c>
      <c r="U627">
        <v>93498800</v>
      </c>
      <c r="V627">
        <v>74129400</v>
      </c>
      <c r="W627">
        <v>80416600</v>
      </c>
      <c r="X627">
        <v>97003200</v>
      </c>
      <c r="Y627">
        <v>103582000</v>
      </c>
      <c r="Z627">
        <v>89294800</v>
      </c>
      <c r="AA627">
        <v>71262800</v>
      </c>
      <c r="AB627">
        <v>83617600</v>
      </c>
      <c r="AC627">
        <v>91890400</v>
      </c>
      <c r="AD627">
        <v>97765600</v>
      </c>
      <c r="AE627">
        <v>94894000</v>
      </c>
      <c r="AF627">
        <v>104011000</v>
      </c>
      <c r="AG627">
        <v>97763600</v>
      </c>
      <c r="AH627">
        <v>115100600</v>
      </c>
      <c r="AI627">
        <v>100594000</v>
      </c>
      <c r="AJ627">
        <v>101617200</v>
      </c>
      <c r="AK627">
        <v>126468200</v>
      </c>
      <c r="AL627">
        <v>86686000</v>
      </c>
      <c r="AM627">
        <v>91647800</v>
      </c>
      <c r="AN627">
        <v>89332000</v>
      </c>
      <c r="AO627">
        <v>75026400</v>
      </c>
      <c r="AP627">
        <v>106308400</v>
      </c>
      <c r="AQ627">
        <v>95546800</v>
      </c>
      <c r="AR627">
        <v>90341000</v>
      </c>
      <c r="AS627">
        <v>111712200</v>
      </c>
      <c r="AT627">
        <v>120827400</v>
      </c>
      <c r="AU627">
        <v>90991000</v>
      </c>
      <c r="AV627">
        <v>108319200</v>
      </c>
      <c r="AW627">
        <v>104496000</v>
      </c>
      <c r="AX627">
        <v>85380600</v>
      </c>
      <c r="AY627">
        <v>90898200</v>
      </c>
      <c r="AZ627">
        <v>86307200</v>
      </c>
      <c r="BA627">
        <v>64236400</v>
      </c>
      <c r="BB627">
        <v>92332600</v>
      </c>
      <c r="BC627">
        <v>95871400</v>
      </c>
      <c r="BD627">
        <v>96401000</v>
      </c>
      <c r="BE627">
        <v>90885000</v>
      </c>
      <c r="BF627">
        <v>88164400</v>
      </c>
      <c r="BG627">
        <v>72109800</v>
      </c>
      <c r="BH627">
        <v>84710200</v>
      </c>
      <c r="BI627">
        <v>66077200</v>
      </c>
      <c r="BJ627">
        <v>68075000</v>
      </c>
      <c r="BK627">
        <v>88429200</v>
      </c>
      <c r="BL627">
        <v>72650800</v>
      </c>
      <c r="BM627">
        <v>57506800</v>
      </c>
      <c r="BN627">
        <v>96208000</v>
      </c>
      <c r="BO627">
        <v>101303400</v>
      </c>
      <c r="BP627">
        <v>115012800</v>
      </c>
      <c r="BQ627">
        <v>92036600</v>
      </c>
      <c r="BR627">
        <v>64428400</v>
      </c>
      <c r="BS627">
        <v>60351800</v>
      </c>
      <c r="BT627">
        <v>77205200</v>
      </c>
      <c r="BU627">
        <v>97445800</v>
      </c>
      <c r="BV627">
        <v>74434200</v>
      </c>
      <c r="BW627">
        <v>65001600</v>
      </c>
      <c r="BX627">
        <v>73108000</v>
      </c>
      <c r="BY627">
        <v>61882800</v>
      </c>
      <c r="BZ627">
        <v>85229800</v>
      </c>
      <c r="CA627">
        <v>67648600</v>
      </c>
      <c r="CB627">
        <v>86359500</v>
      </c>
      <c r="CC627">
        <v>79690400</v>
      </c>
      <c r="CD627">
        <v>49091800</v>
      </c>
      <c r="CE627">
        <v>57721600</v>
      </c>
      <c r="CF627">
        <v>58183800</v>
      </c>
      <c r="CG627">
        <v>49954500</v>
      </c>
      <c r="CH627">
        <v>50924600</v>
      </c>
      <c r="CI627">
        <v>47236000</v>
      </c>
      <c r="CJ627">
        <v>58034500</v>
      </c>
      <c r="CK627">
        <v>60167500</v>
      </c>
      <c r="CL627">
        <v>95869300</v>
      </c>
      <c r="CM627">
        <v>57237000</v>
      </c>
      <c r="CN627">
        <v>57395500</v>
      </c>
      <c r="CO627">
        <v>84348400</v>
      </c>
      <c r="CP627">
        <v>99286000</v>
      </c>
      <c r="CQ627">
        <v>171271800</v>
      </c>
      <c r="CR627">
        <v>98266900</v>
      </c>
      <c r="CS627">
        <v>88882700</v>
      </c>
      <c r="CT627">
        <v>119775700</v>
      </c>
      <c r="CU627">
        <v>79619900</v>
      </c>
      <c r="CV627">
        <v>127596000</v>
      </c>
      <c r="CW627">
        <v>102495700</v>
      </c>
      <c r="CX627">
        <v>222702500</v>
      </c>
      <c r="CY627">
        <v>125447300</v>
      </c>
      <c r="CZ627">
        <v>100471500</v>
      </c>
      <c r="DA627">
        <v>236305900</v>
      </c>
      <c r="DB627">
        <v>251605900</v>
      </c>
      <c r="DC627">
        <v>111824600</v>
      </c>
      <c r="DD627">
        <v>173056500</v>
      </c>
    </row>
    <row r="628" spans="1:277" x14ac:dyDescent="0.25">
      <c r="A628" s="1" t="s">
        <v>315</v>
      </c>
      <c r="B628" t="s">
        <v>1157</v>
      </c>
      <c r="C628" t="s">
        <v>1199</v>
      </c>
      <c r="D628" s="2">
        <f>_xll.BDH(A628, "volume", B628, C628, "Direction", "H", "Period", "M","cols=274;rows=2")</f>
        <v>36556</v>
      </c>
      <c r="E628" s="2">
        <v>36585</v>
      </c>
      <c r="F628" s="2">
        <v>36616</v>
      </c>
      <c r="G628" s="2">
        <v>36644</v>
      </c>
      <c r="H628" s="2">
        <v>36677</v>
      </c>
      <c r="I628" s="2">
        <v>36707</v>
      </c>
      <c r="J628" s="2">
        <v>36738</v>
      </c>
      <c r="K628" s="2">
        <v>36769</v>
      </c>
      <c r="L628" s="2">
        <v>36798</v>
      </c>
      <c r="M628" s="2">
        <v>36830</v>
      </c>
      <c r="N628" s="2">
        <v>36860</v>
      </c>
      <c r="O628" s="2">
        <v>36889</v>
      </c>
      <c r="P628" s="2">
        <v>36922</v>
      </c>
      <c r="Q628" s="2">
        <v>36950</v>
      </c>
      <c r="R628" s="2">
        <v>36980</v>
      </c>
      <c r="S628" s="2">
        <v>37011</v>
      </c>
      <c r="T628" s="2">
        <v>37042</v>
      </c>
      <c r="U628" s="2">
        <v>37071</v>
      </c>
      <c r="V628" s="2">
        <v>37103</v>
      </c>
      <c r="W628" s="2">
        <v>37134</v>
      </c>
      <c r="X628" s="2">
        <v>37162</v>
      </c>
      <c r="Y628" s="2">
        <v>37195</v>
      </c>
      <c r="Z628" s="2">
        <v>37225</v>
      </c>
      <c r="AA628" s="2">
        <v>37256</v>
      </c>
      <c r="AB628" s="2">
        <v>37287</v>
      </c>
      <c r="AC628" s="2">
        <v>37315</v>
      </c>
      <c r="AD628" s="2">
        <v>37344</v>
      </c>
      <c r="AE628" s="2">
        <v>37376</v>
      </c>
      <c r="AF628" s="2">
        <v>37407</v>
      </c>
      <c r="AG628" s="2">
        <v>37435</v>
      </c>
      <c r="AH628" s="2">
        <v>37468</v>
      </c>
      <c r="AI628" s="2">
        <v>37498</v>
      </c>
      <c r="AJ628" s="2">
        <v>37529</v>
      </c>
      <c r="AK628" s="2">
        <v>37560</v>
      </c>
      <c r="AL628" s="2">
        <v>37589</v>
      </c>
      <c r="AM628" s="2">
        <v>37621</v>
      </c>
      <c r="AN628" s="2">
        <v>37652</v>
      </c>
      <c r="AO628" s="2">
        <v>37680</v>
      </c>
      <c r="AP628" s="2">
        <v>37711</v>
      </c>
      <c r="AQ628" s="2">
        <v>37741</v>
      </c>
      <c r="AR628" s="2">
        <v>37771</v>
      </c>
      <c r="AS628" s="2">
        <v>37802</v>
      </c>
      <c r="AT628" s="2">
        <v>37833</v>
      </c>
      <c r="AU628" s="2">
        <v>37862</v>
      </c>
      <c r="AV628" s="2">
        <v>37894</v>
      </c>
      <c r="AW628" s="2">
        <v>37925</v>
      </c>
      <c r="AX628" s="2">
        <v>37953</v>
      </c>
      <c r="AY628" s="2">
        <v>37986</v>
      </c>
      <c r="AZ628" s="2">
        <v>38016</v>
      </c>
      <c r="BA628" s="2">
        <v>38044</v>
      </c>
      <c r="BB628" s="2">
        <v>38077</v>
      </c>
      <c r="BC628" s="2">
        <v>38107</v>
      </c>
      <c r="BD628" s="2">
        <v>38138</v>
      </c>
      <c r="BE628" s="2">
        <v>38168</v>
      </c>
      <c r="BF628" s="2">
        <v>38198</v>
      </c>
      <c r="BG628" s="2">
        <v>38230</v>
      </c>
      <c r="BH628" s="2">
        <v>38260</v>
      </c>
      <c r="BI628" s="2">
        <v>38289</v>
      </c>
      <c r="BJ628" s="2">
        <v>38321</v>
      </c>
      <c r="BK628" s="2">
        <v>38352</v>
      </c>
      <c r="BL628" s="2">
        <v>38383</v>
      </c>
      <c r="BM628" s="2">
        <v>38411</v>
      </c>
      <c r="BN628" s="2">
        <v>38442</v>
      </c>
      <c r="BO628" s="2">
        <v>38471</v>
      </c>
      <c r="BP628" s="2">
        <v>38503</v>
      </c>
      <c r="BQ628" s="2">
        <v>38533</v>
      </c>
      <c r="BR628" s="2">
        <v>38562</v>
      </c>
      <c r="BS628" s="2">
        <v>38595</v>
      </c>
      <c r="BT628" s="2">
        <v>38625</v>
      </c>
      <c r="BU628" s="2">
        <v>38656</v>
      </c>
      <c r="BV628" s="2">
        <v>38686</v>
      </c>
      <c r="BW628" s="2">
        <v>38716</v>
      </c>
      <c r="BX628" s="2">
        <v>38748</v>
      </c>
      <c r="BY628" s="2">
        <v>38776</v>
      </c>
      <c r="BZ628" s="2">
        <v>38807</v>
      </c>
      <c r="CA628" s="2">
        <v>38835</v>
      </c>
      <c r="CB628" s="2">
        <v>38868</v>
      </c>
      <c r="CC628" s="2">
        <v>38898</v>
      </c>
      <c r="CD628" s="2">
        <v>38929</v>
      </c>
      <c r="CE628" s="2">
        <v>38960</v>
      </c>
      <c r="CF628" s="2">
        <v>38989</v>
      </c>
      <c r="CG628" s="2">
        <v>39021</v>
      </c>
      <c r="CH628" s="2">
        <v>39051</v>
      </c>
      <c r="CI628" s="2">
        <v>39080</v>
      </c>
      <c r="CJ628" s="2">
        <v>39113</v>
      </c>
      <c r="CK628" s="2">
        <v>39141</v>
      </c>
      <c r="CL628" s="2">
        <v>39171</v>
      </c>
      <c r="CM628" s="2">
        <v>39202</v>
      </c>
      <c r="CN628" s="2">
        <v>39233</v>
      </c>
      <c r="CO628" s="2">
        <v>39262</v>
      </c>
      <c r="CP628" s="2">
        <v>39294</v>
      </c>
      <c r="CQ628" s="2">
        <v>39325</v>
      </c>
      <c r="CR628" s="2">
        <v>39353</v>
      </c>
      <c r="CS628" s="2">
        <v>39386</v>
      </c>
      <c r="CT628" s="2">
        <v>39416</v>
      </c>
      <c r="CU628" s="2">
        <v>39447</v>
      </c>
      <c r="CV628" s="2">
        <v>39478</v>
      </c>
      <c r="CW628" s="2">
        <v>39507</v>
      </c>
      <c r="CX628" s="2">
        <v>39538</v>
      </c>
      <c r="CY628" s="2">
        <v>39568</v>
      </c>
      <c r="CZ628" s="2">
        <v>39598</v>
      </c>
      <c r="DA628" s="2">
        <v>39629</v>
      </c>
      <c r="DB628" s="2">
        <v>39660</v>
      </c>
      <c r="DC628" s="2">
        <v>39689</v>
      </c>
      <c r="DD628" s="2">
        <v>39721</v>
      </c>
      <c r="DE628" s="2">
        <v>39752</v>
      </c>
      <c r="DF628" s="2">
        <v>39780</v>
      </c>
      <c r="DG628" s="2">
        <v>39813</v>
      </c>
      <c r="DH628" s="2">
        <v>39843</v>
      </c>
      <c r="DI628" s="2">
        <v>39871</v>
      </c>
      <c r="DJ628" s="2">
        <v>39903</v>
      </c>
      <c r="DK628" s="2">
        <v>39933</v>
      </c>
      <c r="DL628" s="2">
        <v>39962</v>
      </c>
      <c r="DM628" s="2">
        <v>39994</v>
      </c>
      <c r="DN628" s="2">
        <v>40025</v>
      </c>
      <c r="DO628" s="2">
        <v>40056</v>
      </c>
      <c r="DP628" s="2">
        <v>40086</v>
      </c>
      <c r="DQ628" s="2">
        <v>40116</v>
      </c>
      <c r="DR628" s="2">
        <v>40147</v>
      </c>
      <c r="DS628" s="2">
        <v>40178</v>
      </c>
      <c r="DT628" s="2">
        <v>40207</v>
      </c>
      <c r="DU628" s="2">
        <v>40235</v>
      </c>
      <c r="DV628" s="2">
        <v>40268</v>
      </c>
      <c r="DW628" s="2">
        <v>40298</v>
      </c>
      <c r="DX628" s="2">
        <v>40329</v>
      </c>
      <c r="DY628" s="2">
        <v>40359</v>
      </c>
      <c r="DZ628" s="2">
        <v>40389</v>
      </c>
      <c r="EA628" s="2">
        <v>40421</v>
      </c>
      <c r="EB628" s="2">
        <v>40451</v>
      </c>
      <c r="EC628" s="2">
        <v>40480</v>
      </c>
      <c r="ED628" s="2">
        <v>40512</v>
      </c>
      <c r="EE628" s="2">
        <v>40543</v>
      </c>
      <c r="EF628" s="2">
        <v>40574</v>
      </c>
      <c r="EG628" s="2">
        <v>40602</v>
      </c>
      <c r="EH628" s="2">
        <v>40633</v>
      </c>
      <c r="EI628" s="2">
        <v>40662</v>
      </c>
      <c r="EJ628" s="2">
        <v>40694</v>
      </c>
      <c r="EK628" s="2">
        <v>40724</v>
      </c>
      <c r="EL628" s="2">
        <v>40753</v>
      </c>
      <c r="EM628" s="2">
        <v>40786</v>
      </c>
      <c r="EN628" s="2">
        <v>40816</v>
      </c>
      <c r="EO628" s="2">
        <v>40847</v>
      </c>
      <c r="EP628" s="2">
        <v>40877</v>
      </c>
      <c r="EQ628" s="2">
        <v>40907</v>
      </c>
      <c r="ER628" s="2">
        <v>40939</v>
      </c>
      <c r="ES628" s="2">
        <v>40968</v>
      </c>
      <c r="ET628" s="2">
        <v>40998</v>
      </c>
      <c r="EU628" s="2">
        <v>41029</v>
      </c>
      <c r="EV628" s="2">
        <v>41060</v>
      </c>
      <c r="EW628" s="2">
        <v>41089</v>
      </c>
      <c r="EX628" s="2">
        <v>41121</v>
      </c>
      <c r="EY628" s="2">
        <v>41152</v>
      </c>
      <c r="EZ628" s="2">
        <v>41180</v>
      </c>
      <c r="FA628" s="2">
        <v>41213</v>
      </c>
      <c r="FB628" s="2">
        <v>41243</v>
      </c>
      <c r="FC628" s="2">
        <v>41274</v>
      </c>
      <c r="FD628" s="2">
        <v>41305</v>
      </c>
      <c r="FE628" s="2">
        <v>41333</v>
      </c>
      <c r="FF628" s="2">
        <v>41362</v>
      </c>
      <c r="FG628" s="2">
        <v>41394</v>
      </c>
      <c r="FH628" s="2">
        <v>41425</v>
      </c>
      <c r="FI628" s="2">
        <v>41453</v>
      </c>
      <c r="FJ628" s="2">
        <v>41486</v>
      </c>
      <c r="FK628" s="2">
        <v>41516</v>
      </c>
      <c r="FL628" s="2">
        <v>41547</v>
      </c>
      <c r="FM628" s="2">
        <v>41578</v>
      </c>
      <c r="FN628" s="2">
        <v>41607</v>
      </c>
      <c r="FO628" s="2">
        <v>41639</v>
      </c>
      <c r="FP628" s="2">
        <v>41670</v>
      </c>
      <c r="FQ628" s="2">
        <v>41698</v>
      </c>
      <c r="FR628" s="2">
        <v>41729</v>
      </c>
      <c r="FS628" s="2">
        <v>41759</v>
      </c>
      <c r="FT628" s="2">
        <v>41789</v>
      </c>
      <c r="FU628" s="2">
        <v>41820</v>
      </c>
      <c r="FV628" s="2">
        <v>41851</v>
      </c>
      <c r="FW628" s="2">
        <v>41880</v>
      </c>
      <c r="FX628" s="2">
        <v>41912</v>
      </c>
      <c r="FY628" s="2">
        <v>41943</v>
      </c>
      <c r="FZ628" s="2">
        <v>41971</v>
      </c>
      <c r="GA628" s="2">
        <v>42004</v>
      </c>
      <c r="GB628" s="2">
        <v>42034</v>
      </c>
      <c r="GC628" s="2">
        <v>42062</v>
      </c>
      <c r="GD628" s="2">
        <v>42094</v>
      </c>
      <c r="GE628" s="2">
        <v>42124</v>
      </c>
      <c r="GF628" s="2">
        <v>42153</v>
      </c>
      <c r="GG628" s="2">
        <v>42185</v>
      </c>
      <c r="GH628" s="2">
        <v>42216</v>
      </c>
      <c r="GI628" s="2">
        <v>42247</v>
      </c>
      <c r="GJ628" s="2">
        <v>42277</v>
      </c>
      <c r="GK628" s="2">
        <v>42307</v>
      </c>
      <c r="GL628" s="2">
        <v>42338</v>
      </c>
      <c r="GM628" s="2">
        <v>42369</v>
      </c>
      <c r="GN628" s="2">
        <v>42398</v>
      </c>
      <c r="GO628" s="2">
        <v>42429</v>
      </c>
      <c r="GP628" s="2">
        <v>42460</v>
      </c>
      <c r="GQ628" s="2">
        <v>42489</v>
      </c>
      <c r="GR628" s="2">
        <v>42521</v>
      </c>
      <c r="GS628" s="2">
        <v>42551</v>
      </c>
      <c r="GT628" s="2">
        <v>42580</v>
      </c>
      <c r="GU628" s="2">
        <v>42613</v>
      </c>
      <c r="GV628" s="2">
        <v>42643</v>
      </c>
      <c r="GW628" s="2">
        <v>42674</v>
      </c>
      <c r="GX628" s="2">
        <v>42704</v>
      </c>
      <c r="GY628" s="2">
        <v>42734</v>
      </c>
      <c r="GZ628" s="2">
        <v>42766</v>
      </c>
      <c r="HA628" s="2">
        <v>42794</v>
      </c>
      <c r="HB628" s="2">
        <v>42825</v>
      </c>
      <c r="HC628" s="2">
        <v>42853</v>
      </c>
      <c r="HD628" s="2">
        <v>42886</v>
      </c>
      <c r="HE628" s="2">
        <v>42916</v>
      </c>
      <c r="HF628" s="2">
        <v>42947</v>
      </c>
      <c r="HG628" s="2">
        <v>42978</v>
      </c>
      <c r="HH628" s="2">
        <v>43007</v>
      </c>
      <c r="HI628" s="2">
        <v>43039</v>
      </c>
      <c r="HJ628" s="2">
        <v>43069</v>
      </c>
      <c r="HK628" s="2">
        <v>43098</v>
      </c>
      <c r="HL628" s="2">
        <v>43131</v>
      </c>
      <c r="HM628" s="2">
        <v>43159</v>
      </c>
      <c r="HN628" s="2">
        <v>43189</v>
      </c>
      <c r="HO628" s="2">
        <v>43220</v>
      </c>
      <c r="HP628" s="2">
        <v>43251</v>
      </c>
      <c r="HQ628" s="2">
        <v>43280</v>
      </c>
      <c r="HR628" s="2">
        <v>43312</v>
      </c>
      <c r="HS628" s="2">
        <v>43343</v>
      </c>
      <c r="HT628" s="2">
        <v>43371</v>
      </c>
      <c r="HU628" s="2">
        <v>43404</v>
      </c>
      <c r="HV628" s="2">
        <v>43434</v>
      </c>
      <c r="HW628" s="2">
        <v>43465</v>
      </c>
      <c r="HX628" s="2">
        <v>43496</v>
      </c>
      <c r="HY628" s="2">
        <v>43524</v>
      </c>
      <c r="HZ628" s="2">
        <v>43553</v>
      </c>
      <c r="IA628" s="2">
        <v>43585</v>
      </c>
      <c r="IB628" s="2">
        <v>43616</v>
      </c>
      <c r="IC628" s="2">
        <v>43644</v>
      </c>
      <c r="ID628" s="2">
        <v>43677</v>
      </c>
      <c r="IE628" s="2">
        <v>43707</v>
      </c>
      <c r="IF628" s="2">
        <v>43738</v>
      </c>
      <c r="IG628" s="2">
        <v>43769</v>
      </c>
      <c r="IH628" s="2">
        <v>43798</v>
      </c>
      <c r="II628" s="2">
        <v>43830</v>
      </c>
      <c r="IJ628" s="2">
        <v>43861</v>
      </c>
      <c r="IK628" s="2">
        <v>43889</v>
      </c>
      <c r="IL628" s="2">
        <v>43921</v>
      </c>
      <c r="IM628" s="2">
        <v>43951</v>
      </c>
      <c r="IN628" s="2">
        <v>43980</v>
      </c>
      <c r="IO628" s="2">
        <v>44012</v>
      </c>
      <c r="IP628" s="2">
        <v>44043</v>
      </c>
      <c r="IQ628" s="2">
        <v>44074</v>
      </c>
      <c r="IR628" s="2">
        <v>44104</v>
      </c>
      <c r="IS628" s="2">
        <v>44134</v>
      </c>
      <c r="IT628" s="2">
        <v>44165</v>
      </c>
      <c r="IU628" s="2">
        <v>44196</v>
      </c>
      <c r="IV628" s="2">
        <v>44225</v>
      </c>
      <c r="IW628" s="2">
        <v>44253</v>
      </c>
      <c r="IX628" s="2">
        <v>44286</v>
      </c>
      <c r="IY628" s="2">
        <v>44316</v>
      </c>
      <c r="IZ628" s="2">
        <v>44347</v>
      </c>
      <c r="JA628" s="2">
        <v>44377</v>
      </c>
      <c r="JB628" s="2">
        <v>44407</v>
      </c>
      <c r="JC628" s="2">
        <v>44439</v>
      </c>
      <c r="JD628" s="2">
        <v>44469</v>
      </c>
      <c r="JE628" s="2">
        <v>44498</v>
      </c>
      <c r="JF628" s="2">
        <v>44530</v>
      </c>
      <c r="JG628" s="2">
        <v>44561</v>
      </c>
      <c r="JH628" s="2">
        <v>44592</v>
      </c>
      <c r="JI628" s="2">
        <v>44620</v>
      </c>
      <c r="JJ628" s="2">
        <v>44651</v>
      </c>
      <c r="JK628" s="2">
        <v>44680</v>
      </c>
      <c r="JL628" s="2">
        <v>44712</v>
      </c>
      <c r="JM628" s="2">
        <v>44742</v>
      </c>
      <c r="JN628" s="2">
        <v>44771</v>
      </c>
      <c r="JO628" s="2">
        <v>44804</v>
      </c>
      <c r="JP628" s="2">
        <v>44834</v>
      </c>
      <c r="JQ628" s="2">
        <v>44865</v>
      </c>
    </row>
    <row r="629" spans="1:277" x14ac:dyDescent="0.25">
      <c r="A629" s="4"/>
      <c r="D629" s="3">
        <v>57797300</v>
      </c>
      <c r="E629">
        <v>49270500</v>
      </c>
      <c r="F629">
        <v>63737600</v>
      </c>
      <c r="G629">
        <v>62112600</v>
      </c>
      <c r="H629">
        <v>56239700</v>
      </c>
      <c r="I629">
        <v>94852400</v>
      </c>
      <c r="J629">
        <v>58142200</v>
      </c>
      <c r="K629">
        <v>99786800</v>
      </c>
      <c r="L629">
        <v>55818200</v>
      </c>
      <c r="M629">
        <v>57949800</v>
      </c>
      <c r="N629">
        <v>58723200</v>
      </c>
      <c r="O629">
        <v>50743300</v>
      </c>
      <c r="P629">
        <v>74375100</v>
      </c>
      <c r="Q629">
        <v>72489500</v>
      </c>
      <c r="R629">
        <v>72858000</v>
      </c>
      <c r="S629">
        <v>56868900</v>
      </c>
      <c r="T629">
        <v>48149400</v>
      </c>
      <c r="U629">
        <v>58475600</v>
      </c>
      <c r="V629">
        <v>53346600</v>
      </c>
      <c r="W629">
        <v>46749100</v>
      </c>
      <c r="X629">
        <v>53887200</v>
      </c>
      <c r="Y629">
        <v>105925400</v>
      </c>
      <c r="Z629">
        <v>52238500</v>
      </c>
      <c r="AA629">
        <v>61387300</v>
      </c>
      <c r="AB629">
        <v>59738100</v>
      </c>
      <c r="AC629">
        <v>38162900</v>
      </c>
      <c r="AD629">
        <v>51179200</v>
      </c>
      <c r="AE629">
        <v>79295700</v>
      </c>
      <c r="AF629">
        <v>65545800</v>
      </c>
      <c r="AG629">
        <v>58993200</v>
      </c>
      <c r="AH629">
        <v>123197300</v>
      </c>
      <c r="AI629">
        <v>68962400</v>
      </c>
      <c r="AJ629">
        <v>56701200</v>
      </c>
      <c r="AK629">
        <v>95037500</v>
      </c>
      <c r="AL629">
        <v>78213700</v>
      </c>
      <c r="AM629">
        <v>53338400</v>
      </c>
      <c r="AN629">
        <v>59615900</v>
      </c>
      <c r="AO629">
        <v>51346000</v>
      </c>
      <c r="AP629">
        <v>55527200</v>
      </c>
      <c r="AQ629">
        <v>54979000</v>
      </c>
      <c r="AR629">
        <v>69540300</v>
      </c>
      <c r="AS629">
        <v>87215100</v>
      </c>
      <c r="AT629">
        <v>56650200</v>
      </c>
      <c r="AU629">
        <v>58979200</v>
      </c>
      <c r="AV629">
        <v>71958700</v>
      </c>
      <c r="AW629">
        <v>69418700</v>
      </c>
      <c r="AX629">
        <v>63876300</v>
      </c>
      <c r="AY629">
        <v>57616900</v>
      </c>
      <c r="AZ629">
        <v>73623400</v>
      </c>
      <c r="BA629">
        <v>53071700</v>
      </c>
      <c r="BB629">
        <v>67626000</v>
      </c>
      <c r="BC629">
        <v>62818100</v>
      </c>
      <c r="BD629">
        <v>53829100</v>
      </c>
      <c r="BE629">
        <v>49675200</v>
      </c>
      <c r="BF629">
        <v>62287500</v>
      </c>
      <c r="BG629">
        <v>49514900</v>
      </c>
      <c r="BH629">
        <v>48803600</v>
      </c>
      <c r="BI629">
        <v>93080400</v>
      </c>
      <c r="BJ629">
        <v>65890800</v>
      </c>
      <c r="BK629">
        <v>71878400</v>
      </c>
      <c r="BL629">
        <v>58321200</v>
      </c>
      <c r="BM629">
        <v>41612600</v>
      </c>
      <c r="BN629">
        <v>65820300</v>
      </c>
      <c r="BO629">
        <v>117822400</v>
      </c>
      <c r="BP629">
        <v>58195600</v>
      </c>
      <c r="BQ629">
        <v>52186300</v>
      </c>
      <c r="BR629">
        <v>57798400</v>
      </c>
      <c r="BS629">
        <v>81554000</v>
      </c>
      <c r="BT629">
        <v>60528400</v>
      </c>
      <c r="BU629">
        <v>92751400</v>
      </c>
      <c r="BV629">
        <v>59097200</v>
      </c>
      <c r="BW629">
        <v>76125300</v>
      </c>
      <c r="BX629">
        <v>61148100</v>
      </c>
      <c r="BY629">
        <v>46650000</v>
      </c>
      <c r="BZ629">
        <v>66356000</v>
      </c>
      <c r="CA629">
        <v>56495400</v>
      </c>
      <c r="CB629">
        <v>67799900</v>
      </c>
      <c r="CC629">
        <v>58370300</v>
      </c>
      <c r="CD629">
        <v>49715700</v>
      </c>
      <c r="CE629">
        <v>48377500</v>
      </c>
      <c r="CF629">
        <v>68907100</v>
      </c>
      <c r="CG629">
        <v>56902800</v>
      </c>
      <c r="CH629">
        <v>68381400</v>
      </c>
      <c r="CI629">
        <v>71838700</v>
      </c>
      <c r="CJ629">
        <v>57598200</v>
      </c>
      <c r="CK629">
        <v>48369900</v>
      </c>
      <c r="CL629">
        <v>61389600</v>
      </c>
      <c r="CM629">
        <v>64258700</v>
      </c>
      <c r="CN629">
        <v>54491200</v>
      </c>
      <c r="CO629">
        <v>57581700</v>
      </c>
      <c r="CP629">
        <v>58034300</v>
      </c>
      <c r="CQ629">
        <v>64621700</v>
      </c>
      <c r="CR629">
        <v>40626900</v>
      </c>
      <c r="CS629">
        <v>61270600</v>
      </c>
      <c r="CT629">
        <v>60976600</v>
      </c>
      <c r="CU629">
        <v>44329900</v>
      </c>
      <c r="CV629">
        <v>73255700</v>
      </c>
      <c r="CW629">
        <v>48327100</v>
      </c>
      <c r="CX629">
        <v>52186900</v>
      </c>
      <c r="CY629">
        <v>52301200</v>
      </c>
      <c r="CZ629">
        <v>37498700</v>
      </c>
      <c r="DA629">
        <v>48467600</v>
      </c>
      <c r="DB629">
        <v>42911400</v>
      </c>
      <c r="DC629">
        <v>29302900</v>
      </c>
      <c r="DD629">
        <v>43918000</v>
      </c>
      <c r="DE629">
        <v>62367700</v>
      </c>
      <c r="DF629">
        <v>39982800</v>
      </c>
      <c r="DG629">
        <v>39600700</v>
      </c>
      <c r="DH629">
        <v>34952200</v>
      </c>
      <c r="DI629">
        <v>33484100</v>
      </c>
      <c r="DJ629">
        <v>47118000</v>
      </c>
      <c r="DK629">
        <v>38468100</v>
      </c>
      <c r="DL629">
        <v>33237500</v>
      </c>
      <c r="DM629">
        <v>42772000</v>
      </c>
      <c r="DN629">
        <v>43504000</v>
      </c>
      <c r="DO629">
        <v>39741200</v>
      </c>
      <c r="DP629">
        <v>46477800</v>
      </c>
      <c r="DQ629">
        <v>51778300</v>
      </c>
      <c r="DR629">
        <v>37704700</v>
      </c>
      <c r="DS629">
        <v>47027900</v>
      </c>
      <c r="DT629">
        <v>38672800</v>
      </c>
      <c r="DU629">
        <v>38549600</v>
      </c>
      <c r="DV629">
        <v>44389000</v>
      </c>
      <c r="DW629">
        <v>42510900</v>
      </c>
      <c r="DX629">
        <v>49665400</v>
      </c>
      <c r="DY629">
        <v>44310500</v>
      </c>
      <c r="DZ629">
        <v>42944500</v>
      </c>
      <c r="EA629">
        <v>43116100</v>
      </c>
      <c r="EB629">
        <v>30669354</v>
      </c>
      <c r="EC629">
        <v>32803013</v>
      </c>
      <c r="ED629">
        <v>26234385</v>
      </c>
      <c r="EE629">
        <v>30672256</v>
      </c>
      <c r="EF629">
        <v>31404773</v>
      </c>
      <c r="EG629">
        <v>31678617</v>
      </c>
      <c r="EH629">
        <v>37389131</v>
      </c>
      <c r="EI629">
        <v>32076204</v>
      </c>
      <c r="EJ629">
        <v>39656985</v>
      </c>
      <c r="EK629">
        <v>35536484</v>
      </c>
      <c r="EL629">
        <v>36370802</v>
      </c>
      <c r="EM629">
        <v>67518134</v>
      </c>
      <c r="EN629">
        <v>42773939</v>
      </c>
      <c r="EO629">
        <v>38638385</v>
      </c>
      <c r="EP629">
        <v>29311836</v>
      </c>
      <c r="EQ629">
        <v>36302581</v>
      </c>
      <c r="ER629">
        <v>33158238</v>
      </c>
      <c r="ES629">
        <v>25658485</v>
      </c>
      <c r="ET629">
        <v>27499540</v>
      </c>
      <c r="EU629">
        <v>24235809</v>
      </c>
      <c r="EV629">
        <v>30501527</v>
      </c>
      <c r="EW629">
        <v>24832476</v>
      </c>
      <c r="EX629">
        <v>27887481</v>
      </c>
      <c r="EY629">
        <v>35534405</v>
      </c>
      <c r="EZ629">
        <v>26434996</v>
      </c>
      <c r="FA629">
        <v>43519585</v>
      </c>
      <c r="FB629">
        <v>31199984</v>
      </c>
      <c r="FC629">
        <v>28818426</v>
      </c>
      <c r="FD629">
        <v>29201964</v>
      </c>
      <c r="FE629">
        <v>21642208</v>
      </c>
      <c r="FF629">
        <v>24647973</v>
      </c>
      <c r="FG629">
        <v>25699697</v>
      </c>
      <c r="FH629">
        <v>28763069</v>
      </c>
      <c r="FI629">
        <v>31762567</v>
      </c>
      <c r="FJ629">
        <v>28656049</v>
      </c>
      <c r="FK629">
        <v>26039660</v>
      </c>
      <c r="FL629">
        <v>24471553</v>
      </c>
      <c r="FM629">
        <v>35134502</v>
      </c>
      <c r="FN629">
        <v>22881068</v>
      </c>
      <c r="FO629">
        <v>22507591</v>
      </c>
      <c r="FP629">
        <v>28805017</v>
      </c>
      <c r="FQ629">
        <v>26232093</v>
      </c>
      <c r="FR629">
        <v>27346509</v>
      </c>
      <c r="FS629">
        <v>29658839</v>
      </c>
      <c r="FT629">
        <v>29908536</v>
      </c>
      <c r="FU629">
        <v>24988787</v>
      </c>
      <c r="FV629">
        <v>21394033</v>
      </c>
      <c r="FW629">
        <v>16804635</v>
      </c>
      <c r="FX629">
        <v>22314701</v>
      </c>
      <c r="FY629">
        <v>25398228</v>
      </c>
      <c r="FZ629">
        <v>18464042</v>
      </c>
      <c r="GA629">
        <v>30911697</v>
      </c>
      <c r="GB629">
        <v>26921598</v>
      </c>
      <c r="GC629">
        <v>20725098</v>
      </c>
      <c r="GD629">
        <v>32490415</v>
      </c>
      <c r="GE629">
        <v>24961934</v>
      </c>
      <c r="GF629">
        <v>22489997</v>
      </c>
      <c r="GG629">
        <v>40715856</v>
      </c>
      <c r="GH629">
        <v>30830503</v>
      </c>
      <c r="GI629">
        <v>28813974</v>
      </c>
      <c r="GJ629">
        <v>33160557</v>
      </c>
      <c r="GK629">
        <v>42576044</v>
      </c>
      <c r="GL629">
        <v>22926817</v>
      </c>
      <c r="GM629">
        <v>24411210</v>
      </c>
      <c r="GN629">
        <v>30572310</v>
      </c>
      <c r="GO629">
        <v>31495532</v>
      </c>
      <c r="GP629">
        <v>31933806</v>
      </c>
      <c r="GQ629">
        <v>22097395</v>
      </c>
      <c r="GR629">
        <v>25750999</v>
      </c>
      <c r="GS629">
        <v>32477827</v>
      </c>
      <c r="GT629">
        <v>23844524</v>
      </c>
      <c r="GU629">
        <v>22015481</v>
      </c>
      <c r="GV629">
        <v>25808496</v>
      </c>
      <c r="GW629">
        <v>24736474</v>
      </c>
      <c r="GX629">
        <v>36023804</v>
      </c>
      <c r="GY629">
        <v>36424228</v>
      </c>
      <c r="GZ629">
        <v>26658840</v>
      </c>
      <c r="HA629">
        <v>20250351</v>
      </c>
      <c r="HB629">
        <v>23687183</v>
      </c>
      <c r="HC629">
        <v>20138784</v>
      </c>
      <c r="HD629">
        <v>22084962</v>
      </c>
      <c r="HE629">
        <v>23714730</v>
      </c>
      <c r="HF629">
        <v>17724384</v>
      </c>
      <c r="HG629">
        <v>19503555</v>
      </c>
      <c r="HH629">
        <v>18864546</v>
      </c>
      <c r="HI629">
        <v>20383440</v>
      </c>
      <c r="HJ629">
        <v>16452535</v>
      </c>
      <c r="HK629">
        <v>19695652</v>
      </c>
      <c r="HL629">
        <v>26077846</v>
      </c>
      <c r="HM629">
        <v>33781858</v>
      </c>
      <c r="HN629">
        <v>27938485</v>
      </c>
      <c r="HO629">
        <v>23743986</v>
      </c>
      <c r="HP629">
        <v>25008009</v>
      </c>
      <c r="HQ629">
        <v>21923786</v>
      </c>
      <c r="HR629">
        <v>17076541</v>
      </c>
      <c r="HS629">
        <v>17985256</v>
      </c>
      <c r="HT629">
        <v>20384256</v>
      </c>
      <c r="HU629">
        <v>27354947</v>
      </c>
      <c r="HV629">
        <v>25510226</v>
      </c>
      <c r="HW629">
        <v>29506642</v>
      </c>
      <c r="HX629">
        <v>25709894</v>
      </c>
      <c r="HY629">
        <v>45461569</v>
      </c>
      <c r="HZ629">
        <v>158363924</v>
      </c>
      <c r="IA629">
        <v>26775812</v>
      </c>
      <c r="IB629">
        <v>23423798</v>
      </c>
      <c r="IC629">
        <v>23856806</v>
      </c>
      <c r="ID629">
        <v>19778997</v>
      </c>
      <c r="IE629">
        <v>22717329</v>
      </c>
      <c r="IF629">
        <v>21071869</v>
      </c>
      <c r="IG629">
        <v>19116650</v>
      </c>
      <c r="IH629">
        <v>17368518</v>
      </c>
      <c r="II629">
        <v>22083531</v>
      </c>
      <c r="IJ629">
        <v>23423228</v>
      </c>
      <c r="IK629">
        <v>22935098</v>
      </c>
      <c r="IL629">
        <v>46454650</v>
      </c>
      <c r="IM629">
        <v>22832102</v>
      </c>
      <c r="IN629">
        <v>20778169</v>
      </c>
      <c r="IO629">
        <v>25395015</v>
      </c>
      <c r="IP629">
        <v>17010643</v>
      </c>
      <c r="IQ629">
        <v>14947994</v>
      </c>
      <c r="IR629">
        <v>26373521</v>
      </c>
      <c r="IS629">
        <v>21850724</v>
      </c>
      <c r="IT629">
        <v>25272453</v>
      </c>
      <c r="IU629">
        <v>25187957</v>
      </c>
      <c r="IV629">
        <v>28288007</v>
      </c>
      <c r="IW629">
        <v>18003931</v>
      </c>
      <c r="IX629">
        <v>26842109</v>
      </c>
      <c r="IY629">
        <v>17599061</v>
      </c>
      <c r="IZ629">
        <v>18573046</v>
      </c>
      <c r="JA629">
        <v>23339503</v>
      </c>
      <c r="JB629">
        <v>13398510</v>
      </c>
      <c r="JC629">
        <v>14715783</v>
      </c>
      <c r="JD629">
        <v>18266677</v>
      </c>
      <c r="JE629">
        <v>15070879</v>
      </c>
      <c r="JF629">
        <v>18048886</v>
      </c>
      <c r="JG629">
        <v>19491727</v>
      </c>
      <c r="JH629">
        <v>15882783</v>
      </c>
      <c r="JI629">
        <v>15633874</v>
      </c>
      <c r="JJ629">
        <v>22482632</v>
      </c>
      <c r="JK629">
        <v>15711203</v>
      </c>
      <c r="JL629">
        <v>18889921</v>
      </c>
      <c r="JM629">
        <v>20422233</v>
      </c>
      <c r="JN629">
        <v>11852888</v>
      </c>
      <c r="JO629">
        <v>15578054</v>
      </c>
      <c r="JP629">
        <v>18069561</v>
      </c>
      <c r="JQ629">
        <v>13388668</v>
      </c>
    </row>
    <row r="630" spans="1:277" x14ac:dyDescent="0.25">
      <c r="A630" s="1" t="s">
        <v>316</v>
      </c>
      <c r="B630" t="s">
        <v>1157</v>
      </c>
      <c r="C630" t="s">
        <v>1199</v>
      </c>
      <c r="D630" s="2">
        <f>_xll.BDH(A630, "volume", B630, C630, "Direction", "H", "Period", "M","cols=274;rows=2")</f>
        <v>36556</v>
      </c>
      <c r="E630" s="2">
        <v>36585</v>
      </c>
      <c r="F630" s="2">
        <v>36616</v>
      </c>
      <c r="G630" s="2">
        <v>36644</v>
      </c>
      <c r="H630" s="2">
        <v>36677</v>
      </c>
      <c r="I630" s="2">
        <v>36707</v>
      </c>
      <c r="J630" s="2">
        <v>36738</v>
      </c>
      <c r="K630" s="2">
        <v>36769</v>
      </c>
      <c r="L630" s="2">
        <v>36798</v>
      </c>
      <c r="M630" s="2">
        <v>36830</v>
      </c>
      <c r="N630" s="2">
        <v>36860</v>
      </c>
      <c r="O630" s="2">
        <v>36889</v>
      </c>
      <c r="P630" s="2">
        <v>36922</v>
      </c>
      <c r="Q630" s="2">
        <v>36950</v>
      </c>
      <c r="R630" s="2">
        <v>36980</v>
      </c>
      <c r="S630" s="2">
        <v>37011</v>
      </c>
      <c r="T630" s="2">
        <v>37042</v>
      </c>
      <c r="U630" s="2">
        <v>37071</v>
      </c>
      <c r="V630" s="2">
        <v>37103</v>
      </c>
      <c r="W630" s="2">
        <v>37134</v>
      </c>
      <c r="X630" s="2">
        <v>37162</v>
      </c>
      <c r="Y630" s="2">
        <v>37195</v>
      </c>
      <c r="Z630" s="2">
        <v>37225</v>
      </c>
      <c r="AA630" s="2">
        <v>37256</v>
      </c>
      <c r="AB630" s="2">
        <v>37287</v>
      </c>
      <c r="AC630" s="2">
        <v>37315</v>
      </c>
      <c r="AD630" s="2">
        <v>37344</v>
      </c>
      <c r="AE630" s="2">
        <v>37376</v>
      </c>
      <c r="AF630" s="2">
        <v>37407</v>
      </c>
      <c r="AG630" s="2">
        <v>37435</v>
      </c>
      <c r="AH630" s="2">
        <v>37468</v>
      </c>
      <c r="AI630" s="2">
        <v>37498</v>
      </c>
      <c r="AJ630" s="2">
        <v>37529</v>
      </c>
      <c r="AK630" s="2">
        <v>37560</v>
      </c>
      <c r="AL630" s="2">
        <v>37589</v>
      </c>
      <c r="AM630" s="2">
        <v>37621</v>
      </c>
      <c r="AN630" s="2">
        <v>37652</v>
      </c>
      <c r="AO630" s="2">
        <v>37680</v>
      </c>
      <c r="AP630" s="2">
        <v>37711</v>
      </c>
      <c r="AQ630" s="2">
        <v>37741</v>
      </c>
      <c r="AR630" s="2">
        <v>37771</v>
      </c>
      <c r="AS630" s="2">
        <v>37802</v>
      </c>
      <c r="AT630" s="2">
        <v>37833</v>
      </c>
      <c r="AU630" s="2">
        <v>37862</v>
      </c>
      <c r="AV630" s="2">
        <v>37894</v>
      </c>
      <c r="AW630" s="2">
        <v>37925</v>
      </c>
      <c r="AX630" s="2">
        <v>37953</v>
      </c>
      <c r="AY630" s="2">
        <v>37986</v>
      </c>
      <c r="AZ630" s="2">
        <v>38016</v>
      </c>
      <c r="BA630" s="2">
        <v>38044</v>
      </c>
      <c r="BB630" s="2">
        <v>38077</v>
      </c>
      <c r="BC630" s="2">
        <v>38107</v>
      </c>
      <c r="BD630" s="2">
        <v>38138</v>
      </c>
      <c r="BE630" s="2">
        <v>38168</v>
      </c>
      <c r="BF630" s="2">
        <v>38198</v>
      </c>
      <c r="BG630" s="2">
        <v>38230</v>
      </c>
      <c r="BH630" s="2">
        <v>38260</v>
      </c>
      <c r="BI630" s="2">
        <v>38289</v>
      </c>
      <c r="BJ630" s="2">
        <v>38321</v>
      </c>
      <c r="BK630" s="2">
        <v>38352</v>
      </c>
      <c r="BL630" s="2">
        <v>38383</v>
      </c>
      <c r="BM630" s="2">
        <v>38411</v>
      </c>
      <c r="BN630" s="2">
        <v>38442</v>
      </c>
      <c r="BO630" s="2">
        <v>38471</v>
      </c>
      <c r="BP630" s="2">
        <v>38503</v>
      </c>
      <c r="BQ630" s="2">
        <v>38533</v>
      </c>
      <c r="BR630" s="2">
        <v>38562</v>
      </c>
      <c r="BS630" s="2">
        <v>38595</v>
      </c>
      <c r="BT630" s="2">
        <v>38625</v>
      </c>
      <c r="BU630" s="2">
        <v>38656</v>
      </c>
      <c r="BV630" s="2">
        <v>38686</v>
      </c>
      <c r="BW630" s="2">
        <v>38716</v>
      </c>
      <c r="BX630" s="2">
        <v>38748</v>
      </c>
      <c r="BY630" s="2">
        <v>38776</v>
      </c>
      <c r="BZ630" s="2">
        <v>38807</v>
      </c>
      <c r="CA630" s="2">
        <v>38835</v>
      </c>
      <c r="CB630" s="2">
        <v>38868</v>
      </c>
      <c r="CC630" s="2">
        <v>38898</v>
      </c>
      <c r="CD630" s="2">
        <v>38929</v>
      </c>
      <c r="CE630" s="2">
        <v>38960</v>
      </c>
      <c r="CF630" s="2">
        <v>38989</v>
      </c>
      <c r="CG630" s="2">
        <v>39021</v>
      </c>
      <c r="CH630" s="2">
        <v>39051</v>
      </c>
      <c r="CI630" s="2">
        <v>39080</v>
      </c>
      <c r="CJ630" s="2">
        <v>39113</v>
      </c>
      <c r="CK630" s="2">
        <v>39141</v>
      </c>
      <c r="CL630" s="2">
        <v>39171</v>
      </c>
      <c r="CM630" s="2">
        <v>39202</v>
      </c>
      <c r="CN630" s="2">
        <v>39233</v>
      </c>
      <c r="CO630" s="2">
        <v>39262</v>
      </c>
      <c r="CP630" s="2">
        <v>39294</v>
      </c>
      <c r="CQ630" s="2">
        <v>39325</v>
      </c>
      <c r="CR630" s="2">
        <v>39353</v>
      </c>
      <c r="CS630" s="2">
        <v>39386</v>
      </c>
      <c r="CT630" s="2">
        <v>39416</v>
      </c>
      <c r="CU630" s="2">
        <v>39447</v>
      </c>
      <c r="CV630" s="2">
        <v>39478</v>
      </c>
      <c r="CW630" s="2">
        <v>39507</v>
      </c>
      <c r="CX630" s="2">
        <v>39538</v>
      </c>
      <c r="CY630" s="2">
        <v>39568</v>
      </c>
      <c r="CZ630" s="2">
        <v>39598</v>
      </c>
      <c r="DA630" s="2">
        <v>39629</v>
      </c>
      <c r="DB630" s="2">
        <v>39660</v>
      </c>
      <c r="DC630" s="2">
        <v>39689</v>
      </c>
      <c r="DD630" s="2">
        <v>39721</v>
      </c>
      <c r="DE630" s="2">
        <v>39752</v>
      </c>
      <c r="DF630" s="2">
        <v>39780</v>
      </c>
      <c r="DG630" s="2">
        <v>39813</v>
      </c>
      <c r="DH630" s="2">
        <v>39843</v>
      </c>
      <c r="DI630" s="2">
        <v>39871</v>
      </c>
      <c r="DJ630" s="2">
        <v>39903</v>
      </c>
      <c r="DK630" s="2">
        <v>39933</v>
      </c>
      <c r="DL630" s="2">
        <v>39962</v>
      </c>
      <c r="DM630" s="2">
        <v>39994</v>
      </c>
      <c r="DN630" s="2">
        <v>40025</v>
      </c>
      <c r="DO630" s="2">
        <v>40056</v>
      </c>
      <c r="DP630" s="2">
        <v>40086</v>
      </c>
      <c r="DQ630" s="2">
        <v>40116</v>
      </c>
      <c r="DR630" s="2">
        <v>40147</v>
      </c>
      <c r="DS630" s="2">
        <v>40178</v>
      </c>
      <c r="DT630" s="2">
        <v>40207</v>
      </c>
      <c r="DU630" s="2">
        <v>40235</v>
      </c>
      <c r="DV630" s="2">
        <v>40268</v>
      </c>
      <c r="DW630" s="2">
        <v>40298</v>
      </c>
      <c r="DX630" s="2">
        <v>40329</v>
      </c>
      <c r="DY630" s="2">
        <v>40359</v>
      </c>
      <c r="DZ630" s="2">
        <v>40389</v>
      </c>
      <c r="EA630" s="2">
        <v>40421</v>
      </c>
      <c r="EB630" s="2">
        <v>40451</v>
      </c>
      <c r="EC630" s="2">
        <v>40480</v>
      </c>
      <c r="ED630" s="2">
        <v>40512</v>
      </c>
      <c r="EE630" s="2">
        <v>40543</v>
      </c>
      <c r="EF630" s="2">
        <v>40574</v>
      </c>
      <c r="EG630" s="2">
        <v>40602</v>
      </c>
      <c r="EH630" s="2">
        <v>40633</v>
      </c>
      <c r="EI630" s="2">
        <v>40662</v>
      </c>
      <c r="EJ630" s="2">
        <v>40694</v>
      </c>
      <c r="EK630" s="2">
        <v>40724</v>
      </c>
      <c r="EL630" s="2">
        <v>40753</v>
      </c>
      <c r="EM630" s="2">
        <v>40786</v>
      </c>
      <c r="EN630" s="2">
        <v>40816</v>
      </c>
      <c r="EO630" s="2">
        <v>40847</v>
      </c>
      <c r="EP630" s="2">
        <v>40877</v>
      </c>
      <c r="EQ630" s="2">
        <v>40907</v>
      </c>
      <c r="ER630" s="2">
        <v>40939</v>
      </c>
      <c r="ES630" s="2">
        <v>40968</v>
      </c>
      <c r="ET630" s="2">
        <v>40998</v>
      </c>
      <c r="EU630" s="2">
        <v>41029</v>
      </c>
      <c r="EV630" s="2">
        <v>41060</v>
      </c>
      <c r="EW630" s="2">
        <v>41089</v>
      </c>
      <c r="EX630" s="2">
        <v>41121</v>
      </c>
      <c r="EY630" s="2">
        <v>41152</v>
      </c>
      <c r="EZ630" s="2">
        <v>41180</v>
      </c>
      <c r="FA630" s="2">
        <v>41213</v>
      </c>
      <c r="FB630" s="2">
        <v>41243</v>
      </c>
      <c r="FC630" s="2">
        <v>41274</v>
      </c>
      <c r="FD630" s="2">
        <v>41305</v>
      </c>
      <c r="FE630" s="2">
        <v>41333</v>
      </c>
      <c r="FF630" s="2">
        <v>41362</v>
      </c>
      <c r="FG630" s="2">
        <v>41394</v>
      </c>
      <c r="FH630" s="2">
        <v>41425</v>
      </c>
      <c r="FI630" s="2">
        <v>41453</v>
      </c>
      <c r="FJ630" s="2">
        <v>41486</v>
      </c>
      <c r="FK630" s="2">
        <v>41516</v>
      </c>
      <c r="FL630" s="2">
        <v>41547</v>
      </c>
      <c r="FM630" s="2">
        <v>41578</v>
      </c>
      <c r="FN630" s="2">
        <v>41607</v>
      </c>
      <c r="FO630" s="2">
        <v>41639</v>
      </c>
      <c r="FP630" s="2">
        <v>41670</v>
      </c>
      <c r="FQ630" s="2">
        <v>41698</v>
      </c>
      <c r="FR630" s="2">
        <v>41729</v>
      </c>
      <c r="FS630" s="2">
        <v>41759</v>
      </c>
      <c r="FT630" s="2">
        <v>41789</v>
      </c>
      <c r="FU630" s="2">
        <v>41820</v>
      </c>
      <c r="FV630" s="2">
        <v>41851</v>
      </c>
      <c r="FW630" s="2">
        <v>41880</v>
      </c>
      <c r="FX630" s="2">
        <v>41912</v>
      </c>
      <c r="FY630" s="2">
        <v>41943</v>
      </c>
      <c r="FZ630" s="2">
        <v>41971</v>
      </c>
      <c r="GA630" s="2">
        <v>42004</v>
      </c>
      <c r="GB630" s="2">
        <v>42034</v>
      </c>
      <c r="GC630" s="2">
        <v>42062</v>
      </c>
      <c r="GD630" s="2">
        <v>42094</v>
      </c>
      <c r="GE630" s="2">
        <v>42124</v>
      </c>
      <c r="GF630" s="2">
        <v>42153</v>
      </c>
      <c r="GG630" s="2">
        <v>42185</v>
      </c>
      <c r="GH630" s="2">
        <v>42216</v>
      </c>
      <c r="GI630" s="2">
        <v>42247</v>
      </c>
      <c r="GJ630" s="2">
        <v>42277</v>
      </c>
      <c r="GK630" s="2">
        <v>42307</v>
      </c>
      <c r="GL630" s="2">
        <v>42338</v>
      </c>
      <c r="GM630" s="2">
        <v>42369</v>
      </c>
      <c r="GN630" s="2">
        <v>42398</v>
      </c>
      <c r="GO630" s="2">
        <v>42429</v>
      </c>
      <c r="GP630" s="2">
        <v>42460</v>
      </c>
      <c r="GQ630" s="2">
        <v>42489</v>
      </c>
      <c r="GR630" s="2">
        <v>42521</v>
      </c>
      <c r="GS630" s="2">
        <v>42551</v>
      </c>
      <c r="GT630" s="2">
        <v>42580</v>
      </c>
      <c r="GU630" s="2">
        <v>42613</v>
      </c>
      <c r="GV630" s="2">
        <v>42643</v>
      </c>
      <c r="GW630" s="2">
        <v>42674</v>
      </c>
      <c r="GX630" s="2">
        <v>42704</v>
      </c>
      <c r="GY630" s="2">
        <v>42734</v>
      </c>
      <c r="GZ630" s="2">
        <v>42766</v>
      </c>
      <c r="HA630" s="2">
        <v>42794</v>
      </c>
      <c r="HB630" s="2">
        <v>42825</v>
      </c>
      <c r="HC630" s="2">
        <v>42853</v>
      </c>
      <c r="HD630" s="2">
        <v>42886</v>
      </c>
      <c r="HE630" s="2">
        <v>42916</v>
      </c>
      <c r="HF630" s="2">
        <v>42947</v>
      </c>
      <c r="HG630" s="2">
        <v>42978</v>
      </c>
      <c r="HH630" s="2">
        <v>43007</v>
      </c>
      <c r="HI630" s="2">
        <v>43039</v>
      </c>
      <c r="HJ630" s="2">
        <v>43069</v>
      </c>
      <c r="HK630" s="2">
        <v>43098</v>
      </c>
      <c r="HL630" s="2">
        <v>43131</v>
      </c>
      <c r="HM630" s="2">
        <v>43159</v>
      </c>
      <c r="HN630" s="2">
        <v>43189</v>
      </c>
      <c r="HO630" s="2">
        <v>43220</v>
      </c>
      <c r="HP630" s="2">
        <v>43251</v>
      </c>
      <c r="HQ630" s="2">
        <v>43280</v>
      </c>
      <c r="HR630" s="2">
        <v>43312</v>
      </c>
      <c r="HS630" s="2">
        <v>43343</v>
      </c>
      <c r="HT630" s="2">
        <v>43371</v>
      </c>
      <c r="HU630" s="2">
        <v>43404</v>
      </c>
      <c r="HV630" s="2">
        <v>43434</v>
      </c>
      <c r="HW630" s="2">
        <v>43465</v>
      </c>
      <c r="HX630" s="2">
        <v>43496</v>
      </c>
      <c r="HY630" s="2">
        <v>43524</v>
      </c>
      <c r="HZ630" s="2">
        <v>43553</v>
      </c>
      <c r="IA630" s="2">
        <v>43585</v>
      </c>
      <c r="IB630" s="2">
        <v>43616</v>
      </c>
      <c r="IC630" s="2">
        <v>43644</v>
      </c>
      <c r="ID630" s="2">
        <v>43677</v>
      </c>
      <c r="IE630" s="2">
        <v>43707</v>
      </c>
      <c r="IF630" s="2">
        <v>43738</v>
      </c>
      <c r="IG630" s="2">
        <v>43769</v>
      </c>
      <c r="IH630" s="2">
        <v>43798</v>
      </c>
      <c r="II630" s="2">
        <v>43830</v>
      </c>
      <c r="IJ630" s="2">
        <v>43861</v>
      </c>
      <c r="IK630" s="2">
        <v>43889</v>
      </c>
      <c r="IL630" s="2">
        <v>43921</v>
      </c>
      <c r="IM630" s="2">
        <v>43951</v>
      </c>
      <c r="IN630" s="2">
        <v>43980</v>
      </c>
      <c r="IO630" s="2">
        <v>44012</v>
      </c>
      <c r="IP630" s="2">
        <v>44043</v>
      </c>
      <c r="IQ630" s="2">
        <v>44074</v>
      </c>
      <c r="IR630" s="2">
        <v>44104</v>
      </c>
      <c r="IS630" s="2">
        <v>44134</v>
      </c>
      <c r="IT630" s="2">
        <v>44165</v>
      </c>
      <c r="IU630" s="2">
        <v>44196</v>
      </c>
      <c r="IV630" s="2">
        <v>44225</v>
      </c>
      <c r="IW630" s="2">
        <v>44253</v>
      </c>
      <c r="IX630" s="2">
        <v>44286</v>
      </c>
      <c r="IY630" s="2">
        <v>44316</v>
      </c>
      <c r="IZ630" s="2">
        <v>44347</v>
      </c>
      <c r="JA630" s="2">
        <v>44377</v>
      </c>
      <c r="JB630" s="2">
        <v>44407</v>
      </c>
      <c r="JC630" s="2">
        <v>44439</v>
      </c>
      <c r="JD630" s="2">
        <v>44469</v>
      </c>
      <c r="JE630" s="2">
        <v>44498</v>
      </c>
      <c r="JF630" s="2">
        <v>44530</v>
      </c>
      <c r="JG630" s="2">
        <v>44561</v>
      </c>
      <c r="JH630" s="2">
        <v>44592</v>
      </c>
      <c r="JI630" s="2">
        <v>44620</v>
      </c>
      <c r="JJ630" s="2">
        <v>44651</v>
      </c>
      <c r="JK630" s="2">
        <v>44680</v>
      </c>
      <c r="JL630" s="2">
        <v>44712</v>
      </c>
      <c r="JM630" s="2">
        <v>44742</v>
      </c>
      <c r="JN630" s="2">
        <v>44771</v>
      </c>
      <c r="JO630" s="2">
        <v>44804</v>
      </c>
      <c r="JP630" s="2">
        <v>44834</v>
      </c>
      <c r="JQ630" s="2">
        <v>44865</v>
      </c>
    </row>
    <row r="631" spans="1:277" x14ac:dyDescent="0.25">
      <c r="A631" s="4"/>
      <c r="D631" s="3">
        <v>37192500</v>
      </c>
      <c r="E631">
        <v>28646500</v>
      </c>
      <c r="F631">
        <v>44178300</v>
      </c>
      <c r="G631">
        <v>38999300</v>
      </c>
      <c r="H631">
        <v>24764500</v>
      </c>
      <c r="I631">
        <v>20760900</v>
      </c>
      <c r="J631">
        <v>18523300</v>
      </c>
      <c r="K631">
        <v>28842900</v>
      </c>
      <c r="L631">
        <v>32828200</v>
      </c>
      <c r="M631">
        <v>26817700</v>
      </c>
      <c r="N631">
        <v>22930400</v>
      </c>
      <c r="O631">
        <v>20476100</v>
      </c>
      <c r="P631">
        <v>28225000</v>
      </c>
      <c r="Q631">
        <v>29360300</v>
      </c>
      <c r="R631">
        <v>38464200</v>
      </c>
      <c r="S631">
        <v>25349300</v>
      </c>
      <c r="T631">
        <v>30739100</v>
      </c>
      <c r="U631">
        <v>20292300</v>
      </c>
      <c r="V631">
        <v>23696800</v>
      </c>
      <c r="W631">
        <v>25036500</v>
      </c>
      <c r="X631">
        <v>58947500</v>
      </c>
      <c r="Y631">
        <v>76357900</v>
      </c>
      <c r="Z631">
        <v>35564000</v>
      </c>
      <c r="AA631">
        <v>28493600</v>
      </c>
      <c r="AB631">
        <v>44204800</v>
      </c>
      <c r="AC631">
        <v>46498100</v>
      </c>
      <c r="AD631">
        <v>39739000</v>
      </c>
      <c r="AE631">
        <v>42625500</v>
      </c>
      <c r="AF631">
        <v>32216400</v>
      </c>
      <c r="AG631">
        <v>49629500</v>
      </c>
      <c r="AH631">
        <v>77913900</v>
      </c>
      <c r="AI631">
        <v>45327900</v>
      </c>
      <c r="AJ631">
        <v>41312600</v>
      </c>
      <c r="AK631">
        <v>65266700</v>
      </c>
      <c r="AL631">
        <v>73836800</v>
      </c>
      <c r="AM631">
        <v>41468500</v>
      </c>
      <c r="AN631">
        <v>49377700</v>
      </c>
      <c r="AO631">
        <v>51272100</v>
      </c>
      <c r="AP631">
        <v>70774400</v>
      </c>
      <c r="AQ631">
        <v>48365200</v>
      </c>
      <c r="AR631">
        <v>35093700</v>
      </c>
      <c r="AS631">
        <v>37877900</v>
      </c>
      <c r="AT631">
        <v>42529600</v>
      </c>
      <c r="AU631">
        <v>36578000</v>
      </c>
      <c r="AV631">
        <v>56846300</v>
      </c>
      <c r="AW631">
        <v>46081100</v>
      </c>
      <c r="AX631">
        <v>40565200</v>
      </c>
      <c r="AY631">
        <v>36606100</v>
      </c>
      <c r="AZ631">
        <v>45464900</v>
      </c>
      <c r="BA631">
        <v>44655100</v>
      </c>
      <c r="BB631">
        <v>83685500</v>
      </c>
      <c r="BC631">
        <v>45457900</v>
      </c>
      <c r="BD631">
        <v>39043200</v>
      </c>
      <c r="BE631">
        <v>34458100</v>
      </c>
      <c r="BF631">
        <v>39341100</v>
      </c>
      <c r="BG631">
        <v>31081400</v>
      </c>
      <c r="BH631">
        <v>24820400</v>
      </c>
      <c r="BI631">
        <v>30688600</v>
      </c>
      <c r="BJ631">
        <v>29659900</v>
      </c>
      <c r="BK631">
        <v>50151400</v>
      </c>
      <c r="BL631">
        <v>54005500</v>
      </c>
      <c r="BM631">
        <v>27912000</v>
      </c>
      <c r="BN631">
        <v>41645200</v>
      </c>
      <c r="BO631">
        <v>35809500</v>
      </c>
      <c r="BP631">
        <v>36642100</v>
      </c>
      <c r="BQ631">
        <v>32461200</v>
      </c>
      <c r="BR631">
        <v>34597900</v>
      </c>
      <c r="BS631">
        <v>31009300</v>
      </c>
      <c r="BT631">
        <v>30149700</v>
      </c>
      <c r="BU631">
        <v>32089000</v>
      </c>
      <c r="BV631">
        <v>40291800</v>
      </c>
      <c r="BW631">
        <v>26956000</v>
      </c>
      <c r="BX631">
        <v>33518000</v>
      </c>
      <c r="BY631">
        <v>37152700</v>
      </c>
      <c r="BZ631">
        <v>36866600</v>
      </c>
      <c r="CA631">
        <v>25434700</v>
      </c>
      <c r="CB631">
        <v>29282300</v>
      </c>
      <c r="CC631">
        <v>26250300</v>
      </c>
      <c r="CD631">
        <v>29334300</v>
      </c>
      <c r="CE631">
        <v>35758000</v>
      </c>
      <c r="CF631">
        <v>28149100</v>
      </c>
      <c r="CG631">
        <v>30782700</v>
      </c>
      <c r="CH631">
        <v>27062800</v>
      </c>
      <c r="CI631">
        <v>18107200</v>
      </c>
      <c r="CJ631">
        <v>24640800</v>
      </c>
      <c r="CK631">
        <v>21124900</v>
      </c>
      <c r="CL631">
        <v>22828900</v>
      </c>
      <c r="CM631">
        <v>26062700</v>
      </c>
      <c r="CN631">
        <v>25741800</v>
      </c>
      <c r="CO631">
        <v>24151100</v>
      </c>
      <c r="CP631">
        <v>25501000</v>
      </c>
      <c r="CQ631">
        <v>31946300</v>
      </c>
      <c r="CR631">
        <v>20482900</v>
      </c>
      <c r="CS631">
        <v>21462300</v>
      </c>
      <c r="CT631">
        <v>22160800</v>
      </c>
      <c r="CU631">
        <v>15905200</v>
      </c>
      <c r="CV631">
        <v>26144300</v>
      </c>
      <c r="CW631">
        <v>16156000</v>
      </c>
      <c r="CX631">
        <v>17402800</v>
      </c>
      <c r="CY631">
        <v>15821000</v>
      </c>
      <c r="CZ631">
        <v>12046400</v>
      </c>
      <c r="DA631">
        <v>16732600</v>
      </c>
      <c r="DB631">
        <v>19460200</v>
      </c>
      <c r="DC631">
        <v>19320300</v>
      </c>
      <c r="DD631">
        <v>22037800</v>
      </c>
      <c r="DE631">
        <v>34294600</v>
      </c>
      <c r="DF631">
        <v>19442300</v>
      </c>
      <c r="DG631">
        <v>19323200</v>
      </c>
      <c r="DH631">
        <v>17855100</v>
      </c>
      <c r="DI631">
        <v>20519000</v>
      </c>
      <c r="DJ631">
        <v>27811900</v>
      </c>
      <c r="DK631">
        <v>22077100</v>
      </c>
      <c r="DL631">
        <v>14722200</v>
      </c>
      <c r="DM631">
        <v>15371300</v>
      </c>
      <c r="DN631">
        <v>17824500</v>
      </c>
      <c r="DO631">
        <v>16140000</v>
      </c>
      <c r="DP631">
        <v>29243100</v>
      </c>
      <c r="DQ631">
        <v>33299900</v>
      </c>
      <c r="DR631">
        <v>18364700</v>
      </c>
      <c r="DS631">
        <v>17853300</v>
      </c>
      <c r="DT631">
        <v>17035300</v>
      </c>
      <c r="DU631">
        <v>16507700</v>
      </c>
      <c r="DV631">
        <v>18453800</v>
      </c>
      <c r="DW631">
        <v>13465400</v>
      </c>
      <c r="DX631">
        <v>23297000</v>
      </c>
      <c r="DY631">
        <v>21594600</v>
      </c>
      <c r="DZ631">
        <v>17475200</v>
      </c>
      <c r="EA631">
        <v>16953400</v>
      </c>
      <c r="EB631">
        <v>19571669</v>
      </c>
      <c r="EC631">
        <v>18803002</v>
      </c>
      <c r="ED631">
        <v>17017575</v>
      </c>
      <c r="EE631">
        <v>16984009</v>
      </c>
      <c r="EF631">
        <v>19482647</v>
      </c>
      <c r="EG631">
        <v>11426571</v>
      </c>
      <c r="EH631">
        <v>16067965</v>
      </c>
      <c r="EI631">
        <v>13315990</v>
      </c>
      <c r="EJ631">
        <v>14006896</v>
      </c>
      <c r="EK631">
        <v>13564092</v>
      </c>
      <c r="EL631">
        <v>11332228</v>
      </c>
      <c r="EM631">
        <v>18527118</v>
      </c>
      <c r="EN631">
        <v>17174475</v>
      </c>
      <c r="EO631">
        <v>13750532</v>
      </c>
      <c r="EP631">
        <v>16029372</v>
      </c>
      <c r="EQ631">
        <v>11994002</v>
      </c>
      <c r="ER631">
        <v>10503371</v>
      </c>
      <c r="ES631">
        <v>11596072</v>
      </c>
      <c r="ET631">
        <v>9284030</v>
      </c>
      <c r="EU631">
        <v>8209125</v>
      </c>
      <c r="EV631">
        <v>10381754</v>
      </c>
      <c r="EW631">
        <v>9270472</v>
      </c>
      <c r="EX631">
        <v>8346422</v>
      </c>
      <c r="EY631">
        <v>9797479</v>
      </c>
      <c r="EZ631">
        <v>9402140</v>
      </c>
      <c r="FA631">
        <v>8130952</v>
      </c>
      <c r="FB631">
        <v>10656680</v>
      </c>
      <c r="FC631">
        <v>10636367</v>
      </c>
      <c r="FD631">
        <v>11153192</v>
      </c>
      <c r="FE631">
        <v>10761083</v>
      </c>
      <c r="FF631">
        <v>9259815</v>
      </c>
      <c r="FG631">
        <v>9193266</v>
      </c>
      <c r="FH631">
        <v>11119622</v>
      </c>
      <c r="FI631">
        <v>12532255</v>
      </c>
      <c r="FJ631">
        <v>9801105</v>
      </c>
      <c r="FK631">
        <v>8143226</v>
      </c>
      <c r="FL631">
        <v>6959983</v>
      </c>
      <c r="FM631">
        <v>9011624</v>
      </c>
      <c r="FN631">
        <v>7591379</v>
      </c>
      <c r="FO631">
        <v>9468211</v>
      </c>
      <c r="FP631">
        <v>10521197</v>
      </c>
      <c r="FQ631">
        <v>11510662</v>
      </c>
      <c r="FR631">
        <v>10670802</v>
      </c>
      <c r="FS631">
        <v>7817337</v>
      </c>
      <c r="FT631">
        <v>6865249</v>
      </c>
      <c r="FU631">
        <v>6119480</v>
      </c>
      <c r="FV631">
        <v>6968058</v>
      </c>
      <c r="FW631">
        <v>5315872</v>
      </c>
      <c r="FX631">
        <v>6623086</v>
      </c>
      <c r="FY631">
        <v>8888517</v>
      </c>
      <c r="FZ631">
        <v>5442274</v>
      </c>
      <c r="GA631">
        <v>6805903</v>
      </c>
      <c r="GB631">
        <v>5548917</v>
      </c>
      <c r="GC631">
        <v>5284003</v>
      </c>
      <c r="GD631">
        <v>8102410</v>
      </c>
      <c r="GE631">
        <v>5538795</v>
      </c>
      <c r="GF631">
        <v>5259408</v>
      </c>
      <c r="GG631">
        <v>7424924</v>
      </c>
      <c r="GH631">
        <v>7303421</v>
      </c>
      <c r="GI631">
        <v>6264993</v>
      </c>
      <c r="GJ631">
        <v>6193647</v>
      </c>
      <c r="GK631">
        <v>5692487</v>
      </c>
      <c r="GL631">
        <v>5531715</v>
      </c>
      <c r="GM631">
        <v>6171039</v>
      </c>
      <c r="GN631">
        <v>8334722</v>
      </c>
      <c r="GO631">
        <v>6544875</v>
      </c>
      <c r="GP631">
        <v>6449780</v>
      </c>
      <c r="GQ631">
        <v>5033117</v>
      </c>
      <c r="GR631">
        <v>5298629</v>
      </c>
      <c r="GS631">
        <v>6980191</v>
      </c>
      <c r="GT631">
        <v>9095758</v>
      </c>
      <c r="GU631">
        <v>28125194</v>
      </c>
      <c r="GV631">
        <v>8820488</v>
      </c>
      <c r="GW631">
        <v>7008018</v>
      </c>
      <c r="GX631">
        <v>8355484</v>
      </c>
      <c r="GY631">
        <v>8282039</v>
      </c>
      <c r="GZ631">
        <v>7310707</v>
      </c>
      <c r="HA631">
        <v>4930579</v>
      </c>
      <c r="HB631">
        <v>6214139</v>
      </c>
      <c r="HC631">
        <v>4360437</v>
      </c>
      <c r="HD631">
        <v>4792354</v>
      </c>
      <c r="HE631">
        <v>5280811</v>
      </c>
      <c r="HF631">
        <v>4676690</v>
      </c>
      <c r="HG631">
        <v>5551249</v>
      </c>
      <c r="HH631">
        <v>6010064</v>
      </c>
      <c r="HI631">
        <v>6317065</v>
      </c>
      <c r="HJ631">
        <v>5173512</v>
      </c>
      <c r="HK631">
        <v>5568796</v>
      </c>
      <c r="HL631">
        <v>7614934</v>
      </c>
      <c r="HM631">
        <v>7195493</v>
      </c>
      <c r="HN631">
        <v>11334761</v>
      </c>
      <c r="HO631">
        <v>7672482</v>
      </c>
      <c r="HP631">
        <v>8046562</v>
      </c>
      <c r="HQ631">
        <v>8854357</v>
      </c>
      <c r="HR631">
        <v>6790074</v>
      </c>
      <c r="HS631">
        <v>4998766</v>
      </c>
      <c r="HT631">
        <v>6411550</v>
      </c>
      <c r="HU631">
        <v>7924971</v>
      </c>
      <c r="HV631">
        <v>7887900</v>
      </c>
      <c r="HW631">
        <v>9068634</v>
      </c>
      <c r="HX631">
        <v>7128876</v>
      </c>
      <c r="HY631">
        <v>4918398</v>
      </c>
      <c r="HZ631">
        <v>7988027</v>
      </c>
      <c r="IA631">
        <v>5832279</v>
      </c>
      <c r="IB631">
        <v>8018537</v>
      </c>
      <c r="IC631">
        <v>6055788</v>
      </c>
      <c r="ID631">
        <v>5906199</v>
      </c>
      <c r="IE631">
        <v>6124276</v>
      </c>
      <c r="IF631">
        <v>6494863</v>
      </c>
      <c r="IG631">
        <v>6934638</v>
      </c>
      <c r="IH631">
        <v>6052470</v>
      </c>
      <c r="II631">
        <v>6413896</v>
      </c>
      <c r="IJ631">
        <v>7775099</v>
      </c>
      <c r="IK631">
        <v>7003939</v>
      </c>
      <c r="IL631">
        <v>16555912</v>
      </c>
      <c r="IM631">
        <v>9587326</v>
      </c>
      <c r="IN631">
        <v>7871841</v>
      </c>
      <c r="IO631">
        <v>11957220</v>
      </c>
      <c r="IP631">
        <v>8012570</v>
      </c>
      <c r="IQ631">
        <v>5580311</v>
      </c>
      <c r="IR631">
        <v>8744014</v>
      </c>
      <c r="IS631">
        <v>6917975</v>
      </c>
      <c r="IT631">
        <v>7380343</v>
      </c>
      <c r="IU631">
        <v>11034853</v>
      </c>
      <c r="IV631">
        <v>11338729</v>
      </c>
      <c r="IW631">
        <v>9352501</v>
      </c>
      <c r="IX631">
        <v>16519896</v>
      </c>
      <c r="IY631">
        <v>7997535</v>
      </c>
      <c r="IZ631">
        <v>7672586</v>
      </c>
      <c r="JA631">
        <v>7085972</v>
      </c>
      <c r="JB631">
        <v>5079671</v>
      </c>
      <c r="JC631">
        <v>5216309</v>
      </c>
      <c r="JD631">
        <v>8591611</v>
      </c>
      <c r="JE631">
        <v>7860088</v>
      </c>
      <c r="JF631">
        <v>10388687</v>
      </c>
      <c r="JG631">
        <v>9884085</v>
      </c>
      <c r="JH631">
        <v>11343390</v>
      </c>
      <c r="JI631">
        <v>8909904</v>
      </c>
      <c r="JJ631">
        <v>15532021</v>
      </c>
      <c r="JK631">
        <v>7508069</v>
      </c>
      <c r="JL631">
        <v>7660926</v>
      </c>
      <c r="JM631">
        <v>7983000</v>
      </c>
      <c r="JN631">
        <v>5668800</v>
      </c>
      <c r="JO631">
        <v>5160557</v>
      </c>
      <c r="JP631">
        <v>6504383</v>
      </c>
      <c r="JQ631">
        <v>6579717</v>
      </c>
    </row>
    <row r="632" spans="1:277" x14ac:dyDescent="0.25">
      <c r="A632" s="1" t="s">
        <v>317</v>
      </c>
      <c r="B632" t="s">
        <v>1157</v>
      </c>
      <c r="C632" t="s">
        <v>1199</v>
      </c>
      <c r="D632" s="2">
        <f>_xll.BDH(A632, "volume", B632, C632, "Direction", "H", "Period", "M","cols=274;rows=2")</f>
        <v>36556</v>
      </c>
      <c r="E632" s="2">
        <v>36585</v>
      </c>
      <c r="F632" s="2">
        <v>36616</v>
      </c>
      <c r="G632" s="2">
        <v>36644</v>
      </c>
      <c r="H632" s="2">
        <v>36677</v>
      </c>
      <c r="I632" s="2">
        <v>36707</v>
      </c>
      <c r="J632" s="2">
        <v>36738</v>
      </c>
      <c r="K632" s="2">
        <v>36769</v>
      </c>
      <c r="L632" s="2">
        <v>36798</v>
      </c>
      <c r="M632" s="2">
        <v>36830</v>
      </c>
      <c r="N632" s="2">
        <v>36860</v>
      </c>
      <c r="O632" s="2">
        <v>36889</v>
      </c>
      <c r="P632" s="2">
        <v>36922</v>
      </c>
      <c r="Q632" s="2">
        <v>36950</v>
      </c>
      <c r="R632" s="2">
        <v>36980</v>
      </c>
      <c r="S632" s="2">
        <v>37011</v>
      </c>
      <c r="T632" s="2">
        <v>37042</v>
      </c>
      <c r="U632" s="2">
        <v>37071</v>
      </c>
      <c r="V632" s="2">
        <v>37103</v>
      </c>
      <c r="W632" s="2">
        <v>37134</v>
      </c>
      <c r="X632" s="2">
        <v>37162</v>
      </c>
      <c r="Y632" s="2">
        <v>37195</v>
      </c>
      <c r="Z632" s="2">
        <v>37225</v>
      </c>
      <c r="AA632" s="2">
        <v>37256</v>
      </c>
      <c r="AB632" s="2">
        <v>37287</v>
      </c>
      <c r="AC632" s="2">
        <v>37315</v>
      </c>
      <c r="AD632" s="2">
        <v>37344</v>
      </c>
      <c r="AE632" s="2">
        <v>37376</v>
      </c>
      <c r="AF632" s="2">
        <v>37407</v>
      </c>
      <c r="AG632" s="2">
        <v>37435</v>
      </c>
      <c r="AH632" s="2">
        <v>37468</v>
      </c>
      <c r="AI632" s="2">
        <v>37498</v>
      </c>
      <c r="AJ632" s="2">
        <v>37529</v>
      </c>
      <c r="AK632" s="2">
        <v>37560</v>
      </c>
      <c r="AL632" s="2">
        <v>37589</v>
      </c>
      <c r="AM632" s="2">
        <v>37621</v>
      </c>
      <c r="AN632" s="2">
        <v>37652</v>
      </c>
      <c r="AO632" s="2">
        <v>37680</v>
      </c>
      <c r="AP632" s="2">
        <v>37711</v>
      </c>
      <c r="AQ632" s="2">
        <v>37741</v>
      </c>
      <c r="AR632" s="2">
        <v>37771</v>
      </c>
      <c r="AS632" s="2">
        <v>37802</v>
      </c>
      <c r="AT632" s="2">
        <v>37833</v>
      </c>
      <c r="AU632" s="2">
        <v>37862</v>
      </c>
      <c r="AV632" s="2">
        <v>37894</v>
      </c>
      <c r="AW632" s="2">
        <v>37925</v>
      </c>
      <c r="AX632" s="2">
        <v>37953</v>
      </c>
      <c r="AY632" s="2">
        <v>37986</v>
      </c>
      <c r="AZ632" s="2">
        <v>38016</v>
      </c>
      <c r="BA632" s="2">
        <v>38044</v>
      </c>
      <c r="BB632" s="2">
        <v>38077</v>
      </c>
      <c r="BC632" s="2">
        <v>38107</v>
      </c>
      <c r="BD632" s="2">
        <v>38138</v>
      </c>
      <c r="BE632" s="2">
        <v>38168</v>
      </c>
      <c r="BF632" s="2">
        <v>38198</v>
      </c>
      <c r="BG632" s="2">
        <v>38230</v>
      </c>
      <c r="BH632" s="2">
        <v>38260</v>
      </c>
      <c r="BI632" s="2">
        <v>38289</v>
      </c>
      <c r="BJ632" s="2">
        <v>38321</v>
      </c>
      <c r="BK632" s="2">
        <v>38352</v>
      </c>
      <c r="BL632" s="2">
        <v>38383</v>
      </c>
      <c r="BM632" s="2">
        <v>38411</v>
      </c>
      <c r="BN632" s="2">
        <v>38442</v>
      </c>
      <c r="BO632" s="2">
        <v>38471</v>
      </c>
      <c r="BP632" s="2">
        <v>38503</v>
      </c>
      <c r="BQ632" s="2">
        <v>38533</v>
      </c>
      <c r="BR632" s="2">
        <v>38562</v>
      </c>
      <c r="BS632" s="2">
        <v>38595</v>
      </c>
      <c r="BT632" s="2">
        <v>38625</v>
      </c>
      <c r="BU632" s="2">
        <v>38656</v>
      </c>
      <c r="BV632" s="2">
        <v>38686</v>
      </c>
      <c r="BW632" s="2">
        <v>38716</v>
      </c>
      <c r="BX632" s="2">
        <v>38748</v>
      </c>
      <c r="BY632" s="2">
        <v>38776</v>
      </c>
      <c r="BZ632" s="2">
        <v>38807</v>
      </c>
      <c r="CA632" s="2">
        <v>38835</v>
      </c>
      <c r="CB632" s="2">
        <v>38868</v>
      </c>
      <c r="CC632" s="2">
        <v>38898</v>
      </c>
      <c r="CD632" s="2">
        <v>38929</v>
      </c>
      <c r="CE632" s="2">
        <v>38960</v>
      </c>
      <c r="CF632" s="2">
        <v>38989</v>
      </c>
      <c r="CG632" s="2">
        <v>39021</v>
      </c>
      <c r="CH632" s="2">
        <v>39051</v>
      </c>
      <c r="CI632" s="2">
        <v>39080</v>
      </c>
      <c r="CJ632" s="2">
        <v>39113</v>
      </c>
      <c r="CK632" s="2">
        <v>39141</v>
      </c>
      <c r="CL632" s="2">
        <v>39171</v>
      </c>
      <c r="CM632" s="2">
        <v>39202</v>
      </c>
      <c r="CN632" s="2">
        <v>39233</v>
      </c>
      <c r="CO632" s="2">
        <v>39262</v>
      </c>
      <c r="CP632" s="2">
        <v>39294</v>
      </c>
      <c r="CQ632" s="2">
        <v>39325</v>
      </c>
      <c r="CR632" s="2">
        <v>39353</v>
      </c>
      <c r="CS632" s="2">
        <v>39386</v>
      </c>
      <c r="CT632" s="2">
        <v>39416</v>
      </c>
      <c r="CU632" s="2">
        <v>39447</v>
      </c>
      <c r="CV632" s="2">
        <v>39478</v>
      </c>
      <c r="CW632" s="2">
        <v>39507</v>
      </c>
      <c r="CX632" s="2">
        <v>39538</v>
      </c>
      <c r="CY632" s="2">
        <v>39568</v>
      </c>
      <c r="CZ632" s="2">
        <v>39598</v>
      </c>
      <c r="DA632" s="2">
        <v>39629</v>
      </c>
      <c r="DB632" s="2">
        <v>39660</v>
      </c>
      <c r="DC632" s="2">
        <v>39689</v>
      </c>
      <c r="DD632" s="2">
        <v>39721</v>
      </c>
      <c r="DE632" s="2">
        <v>39752</v>
      </c>
      <c r="DF632" s="2">
        <v>39780</v>
      </c>
      <c r="DG632" s="2">
        <v>39813</v>
      </c>
      <c r="DH632" s="2">
        <v>39843</v>
      </c>
      <c r="DI632" s="2">
        <v>39871</v>
      </c>
      <c r="DJ632" s="2">
        <v>39903</v>
      </c>
      <c r="DK632" s="2">
        <v>39933</v>
      </c>
      <c r="DL632" s="2">
        <v>39962</v>
      </c>
      <c r="DM632" s="2">
        <v>39994</v>
      </c>
      <c r="DN632" s="2">
        <v>40025</v>
      </c>
      <c r="DO632" s="2">
        <v>40056</v>
      </c>
      <c r="DP632" s="2">
        <v>40086</v>
      </c>
      <c r="DQ632" s="2">
        <v>40116</v>
      </c>
      <c r="DR632" s="2">
        <v>40147</v>
      </c>
      <c r="DS632" s="2">
        <v>40178</v>
      </c>
      <c r="DT632" s="2">
        <v>40207</v>
      </c>
      <c r="DU632" s="2">
        <v>40235</v>
      </c>
      <c r="DV632" s="2">
        <v>40268</v>
      </c>
      <c r="DW632" s="2">
        <v>40298</v>
      </c>
      <c r="DX632" s="2">
        <v>40329</v>
      </c>
      <c r="DY632" s="2">
        <v>40359</v>
      </c>
      <c r="DZ632" s="2">
        <v>40389</v>
      </c>
      <c r="EA632" s="2">
        <v>40421</v>
      </c>
      <c r="EB632" s="2">
        <v>40451</v>
      </c>
      <c r="EC632" s="2">
        <v>40480</v>
      </c>
      <c r="ED632" s="2">
        <v>40512</v>
      </c>
      <c r="EE632" s="2">
        <v>40543</v>
      </c>
      <c r="EF632" s="2">
        <v>40574</v>
      </c>
      <c r="EG632" s="2">
        <v>40602</v>
      </c>
      <c r="EH632" s="2">
        <v>40633</v>
      </c>
      <c r="EI632" s="2">
        <v>40662</v>
      </c>
      <c r="EJ632" s="2">
        <v>40694</v>
      </c>
      <c r="EK632" s="2">
        <v>40724</v>
      </c>
      <c r="EL632" s="2">
        <v>40753</v>
      </c>
      <c r="EM632" s="2">
        <v>40786</v>
      </c>
      <c r="EN632" s="2">
        <v>40816</v>
      </c>
      <c r="EO632" s="2">
        <v>40847</v>
      </c>
      <c r="EP632" s="2">
        <v>40877</v>
      </c>
      <c r="EQ632" s="2">
        <v>40907</v>
      </c>
      <c r="ER632" s="2">
        <v>40939</v>
      </c>
      <c r="ES632" s="2">
        <v>40968</v>
      </c>
      <c r="ET632" s="2">
        <v>40998</v>
      </c>
      <c r="EU632" s="2">
        <v>41029</v>
      </c>
      <c r="EV632" s="2">
        <v>41060</v>
      </c>
      <c r="EW632" s="2">
        <v>41089</v>
      </c>
      <c r="EX632" s="2">
        <v>41121</v>
      </c>
      <c r="EY632" s="2">
        <v>41152</v>
      </c>
      <c r="EZ632" s="2">
        <v>41180</v>
      </c>
      <c r="FA632" s="2">
        <v>41213</v>
      </c>
      <c r="FB632" s="2">
        <v>41243</v>
      </c>
      <c r="FC632" s="2">
        <v>41274</v>
      </c>
      <c r="FD632" s="2">
        <v>41305</v>
      </c>
      <c r="FE632" s="2">
        <v>41333</v>
      </c>
      <c r="FF632" s="2">
        <v>41362</v>
      </c>
      <c r="FG632" s="2">
        <v>41394</v>
      </c>
      <c r="FH632" s="2">
        <v>41425</v>
      </c>
      <c r="FI632" s="2">
        <v>41453</v>
      </c>
      <c r="FJ632" s="2">
        <v>41486</v>
      </c>
      <c r="FK632" s="2">
        <v>41516</v>
      </c>
      <c r="FL632" s="2">
        <v>41547</v>
      </c>
      <c r="FM632" s="2">
        <v>41578</v>
      </c>
      <c r="FN632" s="2">
        <v>41607</v>
      </c>
      <c r="FO632" s="2">
        <v>41639</v>
      </c>
      <c r="FP632" s="2">
        <v>41670</v>
      </c>
      <c r="FQ632" s="2">
        <v>41698</v>
      </c>
      <c r="FR632" s="2">
        <v>41729</v>
      </c>
      <c r="FS632" s="2">
        <v>41759</v>
      </c>
      <c r="FT632" s="2">
        <v>41789</v>
      </c>
      <c r="FU632" s="2">
        <v>41820</v>
      </c>
      <c r="FV632" s="2">
        <v>41851</v>
      </c>
      <c r="FW632" s="2">
        <v>41880</v>
      </c>
      <c r="FX632" s="2">
        <v>41912</v>
      </c>
      <c r="FY632" s="2">
        <v>41943</v>
      </c>
      <c r="FZ632" s="2">
        <v>41971</v>
      </c>
      <c r="GA632" s="2">
        <v>42004</v>
      </c>
      <c r="GB632" s="2">
        <v>42034</v>
      </c>
      <c r="GC632" s="2">
        <v>42062</v>
      </c>
      <c r="GD632" s="2">
        <v>42094</v>
      </c>
      <c r="GE632" s="2">
        <v>42124</v>
      </c>
      <c r="GF632" s="2">
        <v>42153</v>
      </c>
      <c r="GG632" s="2">
        <v>42185</v>
      </c>
      <c r="GH632" s="2">
        <v>42216</v>
      </c>
      <c r="GI632" s="2">
        <v>42247</v>
      </c>
      <c r="GJ632" s="2">
        <v>42277</v>
      </c>
      <c r="GK632" s="2">
        <v>42307</v>
      </c>
      <c r="GL632" s="2">
        <v>42338</v>
      </c>
      <c r="GM632" s="2">
        <v>42369</v>
      </c>
      <c r="GN632" s="2">
        <v>42398</v>
      </c>
      <c r="GO632" s="2">
        <v>42429</v>
      </c>
      <c r="GP632" s="2">
        <v>42460</v>
      </c>
      <c r="GQ632" s="2">
        <v>42489</v>
      </c>
      <c r="GR632" s="2">
        <v>42521</v>
      </c>
      <c r="GS632" s="2">
        <v>42551</v>
      </c>
      <c r="GT632" s="2">
        <v>42580</v>
      </c>
      <c r="GU632" s="2">
        <v>42613</v>
      </c>
      <c r="GV632" s="2">
        <v>42643</v>
      </c>
      <c r="GW632" s="2">
        <v>42674</v>
      </c>
      <c r="GX632" s="2">
        <v>42704</v>
      </c>
      <c r="GY632" s="2">
        <v>42734</v>
      </c>
      <c r="GZ632" s="2">
        <v>42766</v>
      </c>
      <c r="HA632" s="2">
        <v>42794</v>
      </c>
      <c r="HB632" s="2">
        <v>42825</v>
      </c>
      <c r="HC632" s="2">
        <v>42853</v>
      </c>
      <c r="HD632" s="2">
        <v>42886</v>
      </c>
      <c r="HE632" s="2">
        <v>42916</v>
      </c>
      <c r="HF632" s="2">
        <v>42947</v>
      </c>
      <c r="HG632" s="2">
        <v>42978</v>
      </c>
      <c r="HH632" s="2">
        <v>43007</v>
      </c>
      <c r="HI632" s="2">
        <v>43039</v>
      </c>
      <c r="HJ632" s="2">
        <v>43069</v>
      </c>
      <c r="HK632" s="2">
        <v>43098</v>
      </c>
      <c r="HL632" s="2">
        <v>43131</v>
      </c>
      <c r="HM632" s="2">
        <v>43159</v>
      </c>
      <c r="HN632" s="2">
        <v>43189</v>
      </c>
      <c r="HO632" s="2">
        <v>43220</v>
      </c>
      <c r="HP632" s="2">
        <v>43251</v>
      </c>
      <c r="HQ632" s="2">
        <v>43280</v>
      </c>
      <c r="HR632" s="2">
        <v>43312</v>
      </c>
      <c r="HS632" s="2">
        <v>43343</v>
      </c>
      <c r="HT632" s="2">
        <v>43371</v>
      </c>
      <c r="HU632" s="2">
        <v>43404</v>
      </c>
      <c r="HV632" s="2">
        <v>43434</v>
      </c>
      <c r="HW632" s="2">
        <v>43465</v>
      </c>
      <c r="HX632" s="2">
        <v>43496</v>
      </c>
      <c r="HY632" s="2">
        <v>43524</v>
      </c>
      <c r="HZ632" s="2">
        <v>43553</v>
      </c>
      <c r="IA632" s="2">
        <v>43585</v>
      </c>
      <c r="IB632" s="2">
        <v>43616</v>
      </c>
      <c r="IC632" s="2">
        <v>43644</v>
      </c>
      <c r="ID632" s="2">
        <v>43677</v>
      </c>
      <c r="IE632" s="2">
        <v>43707</v>
      </c>
      <c r="IF632" s="2">
        <v>43738</v>
      </c>
      <c r="IG632" s="2">
        <v>43769</v>
      </c>
      <c r="IH632" s="2">
        <v>43798</v>
      </c>
      <c r="II632" s="2">
        <v>43830</v>
      </c>
      <c r="IJ632" s="2">
        <v>43861</v>
      </c>
      <c r="IK632" s="2">
        <v>43889</v>
      </c>
      <c r="IL632" s="2">
        <v>43921</v>
      </c>
      <c r="IM632" s="2">
        <v>43951</v>
      </c>
      <c r="IN632" s="2">
        <v>43980</v>
      </c>
      <c r="IO632" s="2">
        <v>44012</v>
      </c>
      <c r="IP632" s="2">
        <v>44043</v>
      </c>
      <c r="IQ632" s="2">
        <v>44074</v>
      </c>
      <c r="IR632" s="2">
        <v>44104</v>
      </c>
      <c r="IS632" s="2">
        <v>44134</v>
      </c>
      <c r="IT632" s="2">
        <v>44165</v>
      </c>
      <c r="IU632" s="2">
        <v>44196</v>
      </c>
      <c r="IV632" s="2">
        <v>44225</v>
      </c>
      <c r="IW632" s="2">
        <v>44253</v>
      </c>
      <c r="IX632" s="2">
        <v>44286</v>
      </c>
      <c r="IY632" s="2">
        <v>44316</v>
      </c>
      <c r="IZ632" s="2">
        <v>44347</v>
      </c>
      <c r="JA632" s="2">
        <v>44377</v>
      </c>
      <c r="JB632" s="2">
        <v>44407</v>
      </c>
      <c r="JC632" s="2">
        <v>44439</v>
      </c>
      <c r="JD632" s="2">
        <v>44469</v>
      </c>
      <c r="JE632" s="2">
        <v>44498</v>
      </c>
      <c r="JF632" s="2">
        <v>44530</v>
      </c>
      <c r="JG632" s="2">
        <v>44561</v>
      </c>
      <c r="JH632" s="2">
        <v>44592</v>
      </c>
      <c r="JI632" s="2">
        <v>44620</v>
      </c>
      <c r="JJ632" s="2">
        <v>44651</v>
      </c>
      <c r="JK632" s="2">
        <v>44680</v>
      </c>
      <c r="JL632" s="2">
        <v>44712</v>
      </c>
      <c r="JM632" s="2">
        <v>44742</v>
      </c>
      <c r="JN632" s="2">
        <v>44771</v>
      </c>
      <c r="JO632" s="2">
        <v>44804</v>
      </c>
      <c r="JP632" s="2">
        <v>44834</v>
      </c>
      <c r="JQ632" s="2">
        <v>44865</v>
      </c>
    </row>
    <row r="633" spans="1:277" x14ac:dyDescent="0.25">
      <c r="A633" s="4"/>
      <c r="D633" s="3">
        <v>11339800</v>
      </c>
      <c r="E633">
        <v>12892500</v>
      </c>
      <c r="F633">
        <v>23889400</v>
      </c>
      <c r="G633">
        <v>14428700</v>
      </c>
      <c r="H633">
        <v>13514700</v>
      </c>
      <c r="I633">
        <v>11936000</v>
      </c>
      <c r="J633">
        <v>17115200</v>
      </c>
      <c r="K633">
        <v>16431900</v>
      </c>
      <c r="L633">
        <v>16369300</v>
      </c>
      <c r="M633">
        <v>19254500</v>
      </c>
      <c r="N633">
        <v>13915100</v>
      </c>
      <c r="O633">
        <v>12967800</v>
      </c>
      <c r="P633">
        <v>15360100</v>
      </c>
      <c r="Q633">
        <v>13431300</v>
      </c>
      <c r="R633">
        <v>23397400</v>
      </c>
      <c r="S633">
        <v>14126000</v>
      </c>
      <c r="T633">
        <v>12501600</v>
      </c>
      <c r="U633">
        <v>12207400</v>
      </c>
      <c r="V633">
        <v>17256400</v>
      </c>
      <c r="W633">
        <v>12243100</v>
      </c>
      <c r="X633">
        <v>10594100</v>
      </c>
      <c r="Y633">
        <v>20715100</v>
      </c>
      <c r="Z633">
        <v>10187100</v>
      </c>
      <c r="AA633">
        <v>9663500</v>
      </c>
      <c r="AB633">
        <v>14556900</v>
      </c>
      <c r="AC633">
        <v>13023500</v>
      </c>
      <c r="AD633">
        <v>13153300</v>
      </c>
      <c r="AE633">
        <v>21644800</v>
      </c>
      <c r="AF633">
        <v>17684400</v>
      </c>
      <c r="AG633">
        <v>17179500</v>
      </c>
      <c r="AH633">
        <v>21524000</v>
      </c>
      <c r="AI633">
        <v>24049300</v>
      </c>
      <c r="AJ633">
        <v>21308000</v>
      </c>
      <c r="AK633">
        <v>37010600</v>
      </c>
      <c r="AL633">
        <v>20478400</v>
      </c>
      <c r="AM633">
        <v>15688600</v>
      </c>
      <c r="AN633">
        <v>16619400</v>
      </c>
      <c r="AO633">
        <v>21746900</v>
      </c>
      <c r="AP633">
        <v>22571400</v>
      </c>
      <c r="AQ633">
        <v>21167500</v>
      </c>
      <c r="AR633">
        <v>21230100</v>
      </c>
      <c r="AS633">
        <v>17495400</v>
      </c>
      <c r="AT633">
        <v>17498200</v>
      </c>
      <c r="AU633">
        <v>14953300</v>
      </c>
      <c r="AV633">
        <v>14540000</v>
      </c>
      <c r="AW633">
        <v>19162800</v>
      </c>
      <c r="AX633">
        <v>12283600</v>
      </c>
      <c r="AY633">
        <v>17009400</v>
      </c>
      <c r="AZ633">
        <v>14536300</v>
      </c>
      <c r="BA633">
        <v>18051300</v>
      </c>
      <c r="BB633">
        <v>19370200</v>
      </c>
      <c r="BC633">
        <v>17774000</v>
      </c>
      <c r="BD633">
        <v>20989900</v>
      </c>
      <c r="BE633">
        <v>15010700</v>
      </c>
      <c r="BF633">
        <v>17995800</v>
      </c>
      <c r="BG633">
        <v>13005900</v>
      </c>
      <c r="BH633">
        <v>11574500</v>
      </c>
      <c r="BI633">
        <v>21200400</v>
      </c>
      <c r="BJ633">
        <v>16404800</v>
      </c>
      <c r="BK633">
        <v>15457400</v>
      </c>
      <c r="BL633">
        <v>15388600</v>
      </c>
      <c r="BM633">
        <v>13884800</v>
      </c>
      <c r="BN633">
        <v>16027900</v>
      </c>
      <c r="BO633">
        <v>18258500</v>
      </c>
      <c r="BP633">
        <v>24369100</v>
      </c>
      <c r="BQ633">
        <v>17566000</v>
      </c>
      <c r="BR633">
        <v>15534700</v>
      </c>
      <c r="BS633">
        <v>18249000</v>
      </c>
      <c r="BT633">
        <v>11653900</v>
      </c>
      <c r="BU633">
        <v>27025500</v>
      </c>
      <c r="BV633">
        <v>21769900</v>
      </c>
      <c r="BW633">
        <v>14035400</v>
      </c>
      <c r="BX633">
        <v>14524500</v>
      </c>
      <c r="BY633">
        <v>18995900</v>
      </c>
      <c r="BZ633">
        <v>33207500</v>
      </c>
      <c r="CA633">
        <v>31113800</v>
      </c>
      <c r="CB633">
        <v>34133300</v>
      </c>
      <c r="CC633">
        <v>28690500</v>
      </c>
      <c r="CD633">
        <v>16520300</v>
      </c>
      <c r="CE633">
        <v>24313300</v>
      </c>
      <c r="CF633">
        <v>17133100</v>
      </c>
      <c r="CG633">
        <v>16761100</v>
      </c>
      <c r="CH633">
        <v>18180600</v>
      </c>
      <c r="CI633">
        <v>13150900</v>
      </c>
      <c r="CJ633">
        <v>13465600</v>
      </c>
      <c r="CK633">
        <v>14447900</v>
      </c>
      <c r="CL633">
        <v>21835100</v>
      </c>
      <c r="CM633">
        <v>14913600</v>
      </c>
      <c r="CN633">
        <v>16243000</v>
      </c>
      <c r="CO633">
        <v>16389100</v>
      </c>
      <c r="CP633">
        <v>27023400</v>
      </c>
      <c r="CQ633">
        <v>37643000</v>
      </c>
      <c r="CR633">
        <v>17030600</v>
      </c>
      <c r="CS633">
        <v>18176400</v>
      </c>
      <c r="CT633">
        <v>24275100</v>
      </c>
      <c r="CU633">
        <v>15500800</v>
      </c>
      <c r="CV633">
        <v>23880800</v>
      </c>
      <c r="CW633">
        <v>24489000</v>
      </c>
      <c r="CX633">
        <v>21145700</v>
      </c>
      <c r="CY633">
        <v>14766300</v>
      </c>
      <c r="CZ633">
        <v>14482200</v>
      </c>
      <c r="DA633">
        <v>17478700</v>
      </c>
      <c r="DB633">
        <v>24746100</v>
      </c>
      <c r="DC633">
        <v>14018700</v>
      </c>
      <c r="DD633">
        <v>23107600</v>
      </c>
      <c r="DE633">
        <v>38815900</v>
      </c>
      <c r="DF633">
        <v>43755200</v>
      </c>
      <c r="DG633">
        <v>35177500</v>
      </c>
      <c r="DH633">
        <v>34782900</v>
      </c>
      <c r="DI633">
        <v>34583100</v>
      </c>
      <c r="DJ633">
        <v>66932000</v>
      </c>
      <c r="DK633">
        <v>65735800</v>
      </c>
      <c r="DL633">
        <v>65853300</v>
      </c>
      <c r="DM633">
        <v>55273300</v>
      </c>
      <c r="DN633">
        <v>36441500</v>
      </c>
      <c r="DO633">
        <v>30853500</v>
      </c>
      <c r="DP633">
        <v>30204100</v>
      </c>
      <c r="DQ633">
        <v>33177100</v>
      </c>
      <c r="DR633">
        <v>22206900</v>
      </c>
      <c r="DS633">
        <v>25398200</v>
      </c>
      <c r="DT633">
        <v>25830100</v>
      </c>
      <c r="DU633">
        <v>28504600</v>
      </c>
      <c r="DV633">
        <v>24161800</v>
      </c>
      <c r="DW633">
        <v>22881700</v>
      </c>
      <c r="DX633">
        <v>37441100</v>
      </c>
      <c r="DY633">
        <v>36655700</v>
      </c>
      <c r="DZ633">
        <v>30536700</v>
      </c>
      <c r="EA633">
        <v>30097300</v>
      </c>
      <c r="EB633">
        <v>26768413</v>
      </c>
      <c r="EC633">
        <v>21904937</v>
      </c>
      <c r="ED633">
        <v>25802457</v>
      </c>
      <c r="EE633">
        <v>22714511</v>
      </c>
      <c r="EF633">
        <v>18836490</v>
      </c>
      <c r="EG633">
        <v>17143886</v>
      </c>
      <c r="EH633">
        <v>24236993</v>
      </c>
      <c r="EI633">
        <v>16675265</v>
      </c>
      <c r="EJ633">
        <v>19802565</v>
      </c>
      <c r="EK633">
        <v>26447606</v>
      </c>
      <c r="EL633">
        <v>20582709</v>
      </c>
      <c r="EM633">
        <v>58556715</v>
      </c>
      <c r="EN633">
        <v>46129149</v>
      </c>
      <c r="EO633">
        <v>50665683</v>
      </c>
      <c r="EP633">
        <v>41496694</v>
      </c>
      <c r="EQ633">
        <v>27150351</v>
      </c>
      <c r="ER633">
        <v>22714369</v>
      </c>
      <c r="ES633">
        <v>21676605</v>
      </c>
      <c r="ET633">
        <v>22305817</v>
      </c>
      <c r="EU633">
        <v>18109923</v>
      </c>
      <c r="EV633">
        <v>24318352</v>
      </c>
      <c r="EW633">
        <v>19918909</v>
      </c>
      <c r="EX633">
        <v>14854537</v>
      </c>
      <c r="EY633">
        <v>17762321</v>
      </c>
      <c r="EZ633">
        <v>14985596</v>
      </c>
      <c r="FA633">
        <v>16679929</v>
      </c>
      <c r="FB633">
        <v>19519396</v>
      </c>
      <c r="FC633">
        <v>11952346</v>
      </c>
      <c r="FD633">
        <v>11765835</v>
      </c>
      <c r="FE633">
        <v>13742642</v>
      </c>
      <c r="FF633">
        <v>15112873</v>
      </c>
      <c r="FG633">
        <v>16363147</v>
      </c>
      <c r="FH633">
        <v>15375798</v>
      </c>
      <c r="FI633">
        <v>15915042</v>
      </c>
      <c r="FJ633">
        <v>14969335</v>
      </c>
      <c r="FK633">
        <v>14012793</v>
      </c>
      <c r="FL633">
        <v>12550465</v>
      </c>
      <c r="FM633">
        <v>11884388</v>
      </c>
      <c r="FN633">
        <v>10946444</v>
      </c>
      <c r="FO633">
        <v>11421795</v>
      </c>
      <c r="FP633">
        <v>11674908</v>
      </c>
      <c r="FQ633">
        <v>10859619</v>
      </c>
      <c r="FR633">
        <v>11368541</v>
      </c>
      <c r="FS633">
        <v>12170979</v>
      </c>
      <c r="FT633">
        <v>14349914</v>
      </c>
      <c r="FU633">
        <v>11362354</v>
      </c>
      <c r="FV633">
        <v>9220346</v>
      </c>
      <c r="FW633">
        <v>9982769</v>
      </c>
      <c r="FX633">
        <v>9239158</v>
      </c>
      <c r="FY633">
        <v>11756714</v>
      </c>
      <c r="FZ633">
        <v>7107713</v>
      </c>
      <c r="GA633">
        <v>10046391</v>
      </c>
      <c r="GB633">
        <v>11268188</v>
      </c>
      <c r="GC633">
        <v>11395836</v>
      </c>
      <c r="GD633">
        <v>13791050</v>
      </c>
      <c r="GE633">
        <v>11999294</v>
      </c>
      <c r="GF633">
        <v>10596490</v>
      </c>
      <c r="GG633">
        <v>11683728</v>
      </c>
      <c r="GH633">
        <v>12510112</v>
      </c>
      <c r="GI633">
        <v>16451406</v>
      </c>
      <c r="GJ633">
        <v>16758038</v>
      </c>
      <c r="GK633">
        <v>14019020</v>
      </c>
      <c r="GL633">
        <v>8447659</v>
      </c>
      <c r="GM633">
        <v>9827363</v>
      </c>
      <c r="GN633">
        <v>13962152</v>
      </c>
      <c r="GO633">
        <v>23989574</v>
      </c>
      <c r="GP633">
        <v>19414060</v>
      </c>
      <c r="GQ633">
        <v>15317584</v>
      </c>
      <c r="GR633">
        <v>22364910</v>
      </c>
      <c r="GS633">
        <v>18861069</v>
      </c>
      <c r="GT633">
        <v>15614794</v>
      </c>
      <c r="GU633">
        <v>12648746</v>
      </c>
      <c r="GV633">
        <v>11524464</v>
      </c>
      <c r="GW633">
        <v>8877101</v>
      </c>
      <c r="GX633">
        <v>13051217</v>
      </c>
      <c r="GY633">
        <v>10003823</v>
      </c>
      <c r="GZ633">
        <v>7596225</v>
      </c>
      <c r="HA633">
        <v>8540684</v>
      </c>
      <c r="HB633">
        <v>12394960</v>
      </c>
      <c r="HC633">
        <v>8330328</v>
      </c>
      <c r="HD633">
        <v>8836189</v>
      </c>
      <c r="HE633">
        <v>8571856</v>
      </c>
      <c r="HF633">
        <v>6399035</v>
      </c>
      <c r="HG633">
        <v>8985519</v>
      </c>
      <c r="HH633">
        <v>7869063</v>
      </c>
      <c r="HI633">
        <v>7174289</v>
      </c>
      <c r="HJ633">
        <v>7028450</v>
      </c>
      <c r="HK633">
        <v>7422215</v>
      </c>
      <c r="HL633">
        <v>7904613</v>
      </c>
      <c r="HM633">
        <v>8036837</v>
      </c>
      <c r="HN633">
        <v>6976021</v>
      </c>
      <c r="HO633">
        <v>8255915</v>
      </c>
      <c r="HP633">
        <v>10202078</v>
      </c>
      <c r="HQ633">
        <v>10046510</v>
      </c>
      <c r="HR633">
        <v>7036904</v>
      </c>
      <c r="HS633">
        <v>6908989</v>
      </c>
      <c r="HT633">
        <v>6990334</v>
      </c>
      <c r="HU633">
        <v>10398095</v>
      </c>
      <c r="HV633">
        <v>9674402</v>
      </c>
      <c r="HW633">
        <v>15896460</v>
      </c>
      <c r="HX633">
        <v>12270477</v>
      </c>
      <c r="HY633">
        <v>6780903</v>
      </c>
      <c r="HZ633">
        <v>10792755</v>
      </c>
      <c r="IA633">
        <v>6379175</v>
      </c>
      <c r="IB633">
        <v>8099666</v>
      </c>
      <c r="IC633">
        <v>7375324</v>
      </c>
      <c r="ID633">
        <v>6703383</v>
      </c>
      <c r="IE633">
        <v>11259253</v>
      </c>
      <c r="IF633">
        <v>7322201</v>
      </c>
      <c r="IG633">
        <v>8518778</v>
      </c>
      <c r="IH633">
        <v>9266992</v>
      </c>
      <c r="II633">
        <v>7788865</v>
      </c>
      <c r="IJ633">
        <v>9591302</v>
      </c>
      <c r="IK633">
        <v>11048398</v>
      </c>
      <c r="IL633">
        <v>22710228</v>
      </c>
      <c r="IM633">
        <v>13466027</v>
      </c>
      <c r="IN633">
        <v>8853656</v>
      </c>
      <c r="IO633">
        <v>12939214</v>
      </c>
      <c r="IP633">
        <v>9565450</v>
      </c>
      <c r="IQ633">
        <v>7894643</v>
      </c>
      <c r="IR633">
        <v>14125706</v>
      </c>
      <c r="IS633">
        <v>11274730</v>
      </c>
      <c r="IT633">
        <v>13601512</v>
      </c>
      <c r="IU633">
        <v>11757947</v>
      </c>
      <c r="IV633">
        <v>9701560</v>
      </c>
      <c r="IW633">
        <v>8414589</v>
      </c>
      <c r="IX633">
        <v>9664643</v>
      </c>
      <c r="IY633">
        <v>7657379</v>
      </c>
      <c r="IZ633">
        <v>8579213</v>
      </c>
      <c r="JA633">
        <v>9558432</v>
      </c>
      <c r="JB633">
        <v>10818893</v>
      </c>
      <c r="JC633">
        <v>9926885</v>
      </c>
      <c r="JD633">
        <v>9430523</v>
      </c>
      <c r="JE633">
        <v>7022346</v>
      </c>
      <c r="JF633">
        <v>13074892</v>
      </c>
      <c r="JG633">
        <v>11378666</v>
      </c>
      <c r="JH633">
        <v>9572213</v>
      </c>
      <c r="JI633">
        <v>12233024</v>
      </c>
      <c r="JJ633">
        <v>14174382</v>
      </c>
      <c r="JK633">
        <v>7116428</v>
      </c>
      <c r="JL633">
        <v>12917597</v>
      </c>
      <c r="JM633">
        <v>12851657</v>
      </c>
      <c r="JN633">
        <v>10681487</v>
      </c>
      <c r="JO633">
        <v>12304498</v>
      </c>
      <c r="JP633">
        <v>14003153</v>
      </c>
      <c r="JQ633">
        <v>10481488</v>
      </c>
    </row>
    <row r="634" spans="1:277" x14ac:dyDescent="0.25">
      <c r="A634" s="1" t="s">
        <v>318</v>
      </c>
      <c r="B634" t="s">
        <v>1157</v>
      </c>
      <c r="C634" t="s">
        <v>1199</v>
      </c>
      <c r="D634" s="2">
        <f>_xll.BDH(A634, "volume", B634, C634, "Direction", "H", "Period", "M","cols=274;rows=2")</f>
        <v>36556</v>
      </c>
      <c r="E634" s="2">
        <v>36585</v>
      </c>
      <c r="F634" s="2">
        <v>36616</v>
      </c>
      <c r="G634" s="2">
        <v>36644</v>
      </c>
      <c r="H634" s="2">
        <v>36677</v>
      </c>
      <c r="I634" s="2">
        <v>36707</v>
      </c>
      <c r="J634" s="2">
        <v>36738</v>
      </c>
      <c r="K634" s="2">
        <v>36769</v>
      </c>
      <c r="L634" s="2">
        <v>36798</v>
      </c>
      <c r="M634" s="2">
        <v>36830</v>
      </c>
      <c r="N634" s="2">
        <v>36860</v>
      </c>
      <c r="O634" s="2">
        <v>36889</v>
      </c>
      <c r="P634" s="2">
        <v>36922</v>
      </c>
      <c r="Q634" s="2">
        <v>36950</v>
      </c>
      <c r="R634" s="2">
        <v>36980</v>
      </c>
      <c r="S634" s="2">
        <v>37011</v>
      </c>
      <c r="T634" s="2">
        <v>37042</v>
      </c>
      <c r="U634" s="2">
        <v>37071</v>
      </c>
      <c r="V634" s="2">
        <v>37103</v>
      </c>
      <c r="W634" s="2">
        <v>37134</v>
      </c>
      <c r="X634" s="2">
        <v>37162</v>
      </c>
      <c r="Y634" s="2">
        <v>37195</v>
      </c>
      <c r="Z634" s="2">
        <v>37225</v>
      </c>
      <c r="AA634" s="2">
        <v>37256</v>
      </c>
      <c r="AB634" s="2">
        <v>37287</v>
      </c>
      <c r="AC634" s="2">
        <v>37315</v>
      </c>
      <c r="AD634" s="2">
        <v>37344</v>
      </c>
      <c r="AE634" s="2">
        <v>37376</v>
      </c>
      <c r="AF634" s="2">
        <v>37407</v>
      </c>
      <c r="AG634" s="2">
        <v>37435</v>
      </c>
      <c r="AH634" s="2">
        <v>37468</v>
      </c>
      <c r="AI634" s="2">
        <v>37498</v>
      </c>
      <c r="AJ634" s="2">
        <v>37529</v>
      </c>
      <c r="AK634" s="2">
        <v>37560</v>
      </c>
      <c r="AL634" s="2">
        <v>37589</v>
      </c>
      <c r="AM634" s="2">
        <v>37621</v>
      </c>
      <c r="AN634" s="2">
        <v>37652</v>
      </c>
      <c r="AO634" s="2">
        <v>37680</v>
      </c>
      <c r="AP634" s="2">
        <v>37711</v>
      </c>
      <c r="AQ634" s="2">
        <v>37741</v>
      </c>
      <c r="AR634" s="2">
        <v>37771</v>
      </c>
      <c r="AS634" s="2">
        <v>37802</v>
      </c>
      <c r="AT634" s="2">
        <v>37833</v>
      </c>
      <c r="AU634" s="2">
        <v>37862</v>
      </c>
      <c r="AV634" s="2">
        <v>37894</v>
      </c>
      <c r="AW634" s="2">
        <v>37925</v>
      </c>
      <c r="AX634" s="2">
        <v>37953</v>
      </c>
      <c r="AY634" s="2">
        <v>37986</v>
      </c>
      <c r="AZ634" s="2">
        <v>38016</v>
      </c>
      <c r="BA634" s="2">
        <v>38044</v>
      </c>
      <c r="BB634" s="2">
        <v>38077</v>
      </c>
      <c r="BC634" s="2">
        <v>38107</v>
      </c>
      <c r="BD634" s="2">
        <v>38138</v>
      </c>
      <c r="BE634" s="2">
        <v>38168</v>
      </c>
      <c r="BF634" s="2">
        <v>38198</v>
      </c>
      <c r="BG634" s="2">
        <v>38230</v>
      </c>
      <c r="BH634" s="2">
        <v>38260</v>
      </c>
      <c r="BI634" s="2">
        <v>38289</v>
      </c>
      <c r="BJ634" s="2">
        <v>38321</v>
      </c>
      <c r="BK634" s="2">
        <v>38352</v>
      </c>
      <c r="BL634" s="2">
        <v>38383</v>
      </c>
      <c r="BM634" s="2">
        <v>38411</v>
      </c>
      <c r="BN634" s="2">
        <v>38442</v>
      </c>
      <c r="BO634" s="2">
        <v>38471</v>
      </c>
      <c r="BP634" s="2">
        <v>38503</v>
      </c>
      <c r="BQ634" s="2">
        <v>38533</v>
      </c>
      <c r="BR634" s="2">
        <v>38562</v>
      </c>
      <c r="BS634" s="2">
        <v>38595</v>
      </c>
      <c r="BT634" s="2">
        <v>38625</v>
      </c>
      <c r="BU634" s="2">
        <v>38656</v>
      </c>
      <c r="BV634" s="2">
        <v>38686</v>
      </c>
      <c r="BW634" s="2">
        <v>38716</v>
      </c>
      <c r="BX634" s="2">
        <v>38748</v>
      </c>
      <c r="BY634" s="2">
        <v>38776</v>
      </c>
      <c r="BZ634" s="2">
        <v>38807</v>
      </c>
      <c r="CA634" s="2">
        <v>38835</v>
      </c>
      <c r="CB634" s="2">
        <v>38868</v>
      </c>
      <c r="CC634" s="2">
        <v>38898</v>
      </c>
      <c r="CD634" s="2">
        <v>38929</v>
      </c>
      <c r="CE634" s="2">
        <v>38960</v>
      </c>
      <c r="CF634" s="2">
        <v>38989</v>
      </c>
      <c r="CG634" s="2">
        <v>39021</v>
      </c>
      <c r="CH634" s="2">
        <v>39051</v>
      </c>
      <c r="CI634" s="2">
        <v>39080</v>
      </c>
      <c r="CJ634" s="2">
        <v>39113</v>
      </c>
      <c r="CK634" s="2">
        <v>39141</v>
      </c>
      <c r="CL634" s="2">
        <v>39171</v>
      </c>
      <c r="CM634" s="2">
        <v>39202</v>
      </c>
      <c r="CN634" s="2">
        <v>39233</v>
      </c>
      <c r="CO634" s="2">
        <v>39262</v>
      </c>
      <c r="CP634" s="2">
        <v>39294</v>
      </c>
      <c r="CQ634" s="2">
        <v>39325</v>
      </c>
      <c r="CR634" s="2">
        <v>39353</v>
      </c>
      <c r="CS634" s="2">
        <v>39386</v>
      </c>
      <c r="CT634" s="2">
        <v>39416</v>
      </c>
      <c r="CU634" s="2">
        <v>39447</v>
      </c>
      <c r="CV634" s="2">
        <v>39478</v>
      </c>
      <c r="CW634" s="2">
        <v>39507</v>
      </c>
      <c r="CX634" s="2">
        <v>39538</v>
      </c>
      <c r="CY634" s="2">
        <v>39568</v>
      </c>
      <c r="CZ634" s="2">
        <v>39598</v>
      </c>
      <c r="DA634" s="2">
        <v>39629</v>
      </c>
      <c r="DB634" s="2">
        <v>39660</v>
      </c>
      <c r="DC634" s="2">
        <v>39689</v>
      </c>
      <c r="DD634" s="2">
        <v>39721</v>
      </c>
      <c r="DE634" s="2">
        <v>39752</v>
      </c>
      <c r="DF634" s="2">
        <v>39780</v>
      </c>
      <c r="DG634" s="2">
        <v>39813</v>
      </c>
      <c r="DH634" s="2">
        <v>39843</v>
      </c>
      <c r="DI634" s="2">
        <v>39871</v>
      </c>
      <c r="DJ634" s="2">
        <v>39903</v>
      </c>
      <c r="DK634" s="2">
        <v>39933</v>
      </c>
      <c r="DL634" s="2">
        <v>39962</v>
      </c>
      <c r="DM634" s="2">
        <v>39994</v>
      </c>
      <c r="DN634" s="2">
        <v>40025</v>
      </c>
      <c r="DO634" s="2">
        <v>40056</v>
      </c>
      <c r="DP634" s="2">
        <v>40086</v>
      </c>
      <c r="DQ634" s="2">
        <v>40116</v>
      </c>
      <c r="DR634" s="2">
        <v>40147</v>
      </c>
      <c r="DS634" s="2">
        <v>40178</v>
      </c>
      <c r="DT634" s="2">
        <v>40207</v>
      </c>
      <c r="DU634" s="2">
        <v>40235</v>
      </c>
      <c r="DV634" s="2">
        <v>40268</v>
      </c>
      <c r="DW634" s="2">
        <v>40298</v>
      </c>
      <c r="DX634" s="2">
        <v>40329</v>
      </c>
      <c r="DY634" s="2">
        <v>40359</v>
      </c>
      <c r="DZ634" s="2">
        <v>40389</v>
      </c>
      <c r="EA634" s="2">
        <v>40421</v>
      </c>
      <c r="EB634" s="2">
        <v>40451</v>
      </c>
      <c r="EC634" s="2">
        <v>40480</v>
      </c>
      <c r="ED634" s="2">
        <v>40512</v>
      </c>
      <c r="EE634" s="2">
        <v>40543</v>
      </c>
      <c r="EF634" s="2">
        <v>40574</v>
      </c>
      <c r="EG634" s="2">
        <v>40602</v>
      </c>
      <c r="EH634" s="2">
        <v>40633</v>
      </c>
      <c r="EI634" s="2">
        <v>40662</v>
      </c>
      <c r="EJ634" s="2">
        <v>40694</v>
      </c>
      <c r="EK634" s="2">
        <v>40724</v>
      </c>
      <c r="EL634" s="2">
        <v>40753</v>
      </c>
      <c r="EM634" s="2">
        <v>40786</v>
      </c>
      <c r="EN634" s="2">
        <v>40816</v>
      </c>
      <c r="EO634" s="2">
        <v>40847</v>
      </c>
      <c r="EP634" s="2">
        <v>40877</v>
      </c>
      <c r="EQ634" s="2">
        <v>40907</v>
      </c>
      <c r="ER634" s="2">
        <v>40939</v>
      </c>
      <c r="ES634" s="2">
        <v>40968</v>
      </c>
      <c r="ET634" s="2">
        <v>40998</v>
      </c>
      <c r="EU634" s="2">
        <v>41029</v>
      </c>
      <c r="EV634" s="2">
        <v>41060</v>
      </c>
      <c r="EW634" s="2">
        <v>41089</v>
      </c>
      <c r="EX634" s="2">
        <v>41121</v>
      </c>
      <c r="EY634" s="2">
        <v>41152</v>
      </c>
      <c r="EZ634" s="2">
        <v>41180</v>
      </c>
      <c r="FA634" s="2">
        <v>41213</v>
      </c>
      <c r="FB634" s="2">
        <v>41243</v>
      </c>
      <c r="FC634" s="2">
        <v>41274</v>
      </c>
      <c r="FD634" s="2">
        <v>41305</v>
      </c>
      <c r="FE634" s="2">
        <v>41333</v>
      </c>
      <c r="FF634" s="2">
        <v>41362</v>
      </c>
      <c r="FG634" s="2">
        <v>41394</v>
      </c>
      <c r="FH634" s="2">
        <v>41425</v>
      </c>
      <c r="FI634" s="2">
        <v>41453</v>
      </c>
      <c r="FJ634" s="2">
        <v>41486</v>
      </c>
      <c r="FK634" s="2">
        <v>41516</v>
      </c>
      <c r="FL634" s="2">
        <v>41547</v>
      </c>
      <c r="FM634" s="2">
        <v>41578</v>
      </c>
      <c r="FN634" s="2">
        <v>41607</v>
      </c>
      <c r="FO634" s="2">
        <v>41639</v>
      </c>
      <c r="FP634" s="2">
        <v>41670</v>
      </c>
      <c r="FQ634" s="2">
        <v>41698</v>
      </c>
      <c r="FR634" s="2">
        <v>41729</v>
      </c>
      <c r="FS634" s="2">
        <v>41759</v>
      </c>
      <c r="FT634" s="2">
        <v>41789</v>
      </c>
      <c r="FU634" s="2">
        <v>41820</v>
      </c>
      <c r="FV634" s="2">
        <v>41851</v>
      </c>
      <c r="FW634" s="2">
        <v>41880</v>
      </c>
      <c r="FX634" s="2">
        <v>41912</v>
      </c>
      <c r="FY634" s="2">
        <v>41943</v>
      </c>
      <c r="FZ634" s="2">
        <v>41971</v>
      </c>
      <c r="GA634" s="2">
        <v>42004</v>
      </c>
      <c r="GB634" s="2">
        <v>42034</v>
      </c>
      <c r="GC634" s="2">
        <v>42062</v>
      </c>
      <c r="GD634" s="2">
        <v>42094</v>
      </c>
      <c r="GE634" s="2">
        <v>42124</v>
      </c>
      <c r="GF634" s="2">
        <v>42153</v>
      </c>
      <c r="GG634" s="2">
        <v>42185</v>
      </c>
      <c r="GH634" s="2">
        <v>42216</v>
      </c>
      <c r="GI634" s="2">
        <v>42247</v>
      </c>
      <c r="GJ634" s="2">
        <v>42277</v>
      </c>
      <c r="GK634" s="2">
        <v>42307</v>
      </c>
      <c r="GL634" s="2">
        <v>42338</v>
      </c>
      <c r="GM634" s="2">
        <v>42369</v>
      </c>
      <c r="GN634" s="2">
        <v>42398</v>
      </c>
      <c r="GO634" s="2">
        <v>42429</v>
      </c>
      <c r="GP634" s="2">
        <v>42460</v>
      </c>
      <c r="GQ634" s="2">
        <v>42489</v>
      </c>
      <c r="GR634" s="2">
        <v>42521</v>
      </c>
      <c r="GS634" s="2">
        <v>42551</v>
      </c>
      <c r="GT634" s="2">
        <v>42580</v>
      </c>
      <c r="GU634" s="2">
        <v>42613</v>
      </c>
      <c r="GV634" s="2">
        <v>42643</v>
      </c>
      <c r="GW634" s="2">
        <v>42674</v>
      </c>
      <c r="GX634" s="2">
        <v>42704</v>
      </c>
      <c r="GY634" s="2">
        <v>42734</v>
      </c>
      <c r="GZ634" s="2">
        <v>42766</v>
      </c>
      <c r="HA634" s="2">
        <v>42794</v>
      </c>
      <c r="HB634" s="2">
        <v>42825</v>
      </c>
      <c r="HC634" s="2">
        <v>42853</v>
      </c>
      <c r="HD634" s="2">
        <v>42886</v>
      </c>
      <c r="HE634" s="2">
        <v>42916</v>
      </c>
      <c r="HF634" s="2">
        <v>42947</v>
      </c>
      <c r="HG634" s="2">
        <v>42978</v>
      </c>
      <c r="HH634" s="2">
        <v>43007</v>
      </c>
      <c r="HI634" s="2">
        <v>43039</v>
      </c>
      <c r="HJ634" s="2">
        <v>43069</v>
      </c>
      <c r="HK634" s="2">
        <v>43098</v>
      </c>
      <c r="HL634" s="2">
        <v>43131</v>
      </c>
      <c r="HM634" s="2">
        <v>43159</v>
      </c>
      <c r="HN634" s="2">
        <v>43189</v>
      </c>
      <c r="HO634" s="2">
        <v>43220</v>
      </c>
      <c r="HP634" s="2">
        <v>43251</v>
      </c>
      <c r="HQ634" s="2">
        <v>43280</v>
      </c>
      <c r="HR634" s="2">
        <v>43312</v>
      </c>
      <c r="HS634" s="2">
        <v>43343</v>
      </c>
      <c r="HT634" s="2">
        <v>43371</v>
      </c>
      <c r="HU634" s="2">
        <v>43404</v>
      </c>
      <c r="HV634" s="2">
        <v>43434</v>
      </c>
      <c r="HW634" s="2">
        <v>43465</v>
      </c>
      <c r="HX634" s="2">
        <v>43496</v>
      </c>
      <c r="HY634" s="2">
        <v>43524</v>
      </c>
      <c r="HZ634" s="2">
        <v>43553</v>
      </c>
      <c r="IA634" s="2">
        <v>43585</v>
      </c>
      <c r="IB634" s="2">
        <v>43616</v>
      </c>
      <c r="IC634" s="2">
        <v>43644</v>
      </c>
      <c r="ID634" s="2">
        <v>43677</v>
      </c>
      <c r="IE634" s="2">
        <v>43707</v>
      </c>
      <c r="IF634" s="2">
        <v>43738</v>
      </c>
      <c r="IG634" s="2">
        <v>43769</v>
      </c>
      <c r="IH634" s="2">
        <v>43798</v>
      </c>
      <c r="II634" s="2">
        <v>43830</v>
      </c>
      <c r="IJ634" s="2">
        <v>43861</v>
      </c>
      <c r="IK634" s="2">
        <v>43889</v>
      </c>
      <c r="IL634" s="2">
        <v>43921</v>
      </c>
      <c r="IM634" s="2">
        <v>43951</v>
      </c>
      <c r="IN634" s="2">
        <v>43980</v>
      </c>
      <c r="IO634" s="2">
        <v>44012</v>
      </c>
      <c r="IP634" s="2">
        <v>44043</v>
      </c>
      <c r="IQ634" s="2">
        <v>44074</v>
      </c>
      <c r="IR634" s="2">
        <v>44104</v>
      </c>
      <c r="IS634" s="2">
        <v>44134</v>
      </c>
      <c r="IT634" s="2">
        <v>44165</v>
      </c>
      <c r="IU634" s="2">
        <v>44196</v>
      </c>
      <c r="IV634" s="2">
        <v>44225</v>
      </c>
      <c r="IW634" s="2">
        <v>44253</v>
      </c>
      <c r="IX634" s="2">
        <v>44286</v>
      </c>
      <c r="IY634" s="2">
        <v>44316</v>
      </c>
      <c r="IZ634" s="2">
        <v>44347</v>
      </c>
      <c r="JA634" s="2">
        <v>44377</v>
      </c>
      <c r="JB634" s="2">
        <v>44407</v>
      </c>
      <c r="JC634" s="2">
        <v>44439</v>
      </c>
      <c r="JD634" s="2">
        <v>44469</v>
      </c>
      <c r="JE634" s="2">
        <v>44498</v>
      </c>
      <c r="JF634" s="2">
        <v>44530</v>
      </c>
      <c r="JG634" s="2">
        <v>44561</v>
      </c>
      <c r="JH634" s="2">
        <v>44592</v>
      </c>
      <c r="JI634" s="2">
        <v>44620</v>
      </c>
      <c r="JJ634" s="2">
        <v>44651</v>
      </c>
      <c r="JK634" s="2">
        <v>44680</v>
      </c>
      <c r="JL634" s="2">
        <v>44712</v>
      </c>
      <c r="JM634" s="2">
        <v>44742</v>
      </c>
      <c r="JN634" s="2">
        <v>44771</v>
      </c>
      <c r="JO634" s="2">
        <v>44804</v>
      </c>
      <c r="JP634" s="2">
        <v>44834</v>
      </c>
      <c r="JQ634" s="2">
        <v>44865</v>
      </c>
    </row>
    <row r="635" spans="1:277" x14ac:dyDescent="0.25">
      <c r="A635" s="4"/>
      <c r="D635" s="3">
        <v>129845200</v>
      </c>
      <c r="E635">
        <v>134922000</v>
      </c>
      <c r="F635">
        <v>153368800</v>
      </c>
      <c r="G635">
        <v>142270000</v>
      </c>
      <c r="H635">
        <v>136994000</v>
      </c>
      <c r="I635">
        <v>173826000</v>
      </c>
      <c r="J635">
        <v>123113200</v>
      </c>
      <c r="K635">
        <v>152793600</v>
      </c>
      <c r="L635">
        <v>160039200</v>
      </c>
      <c r="M635">
        <v>210574400</v>
      </c>
      <c r="N635">
        <v>164310400</v>
      </c>
      <c r="O635">
        <v>174777200</v>
      </c>
      <c r="P635">
        <v>211693200</v>
      </c>
      <c r="Q635">
        <v>272777200</v>
      </c>
      <c r="R635">
        <v>297648800</v>
      </c>
      <c r="S635">
        <v>245456800</v>
      </c>
      <c r="T635">
        <v>230192400</v>
      </c>
      <c r="U635">
        <v>185564000</v>
      </c>
      <c r="V635">
        <v>151776800</v>
      </c>
      <c r="W635">
        <v>150010800</v>
      </c>
      <c r="X635">
        <v>158497600</v>
      </c>
      <c r="Y635">
        <v>170940200</v>
      </c>
      <c r="Z635">
        <v>189185000</v>
      </c>
      <c r="AA635">
        <v>117617200</v>
      </c>
      <c r="AB635">
        <v>179980400</v>
      </c>
      <c r="AC635">
        <v>129477200</v>
      </c>
      <c r="AD635">
        <v>148400600</v>
      </c>
      <c r="AE635">
        <v>107606000</v>
      </c>
      <c r="AF635">
        <v>180128400</v>
      </c>
      <c r="AG635">
        <v>160395800</v>
      </c>
      <c r="AH635">
        <v>233810600</v>
      </c>
      <c r="AI635">
        <v>197899400</v>
      </c>
      <c r="AJ635">
        <v>167130200</v>
      </c>
      <c r="AK635">
        <v>228261400</v>
      </c>
      <c r="AL635">
        <v>189409600</v>
      </c>
      <c r="AM635">
        <v>130464200</v>
      </c>
      <c r="AN635">
        <v>192896200</v>
      </c>
      <c r="AO635">
        <v>143139800</v>
      </c>
      <c r="AP635">
        <v>175817000</v>
      </c>
      <c r="AQ635">
        <v>156026000</v>
      </c>
      <c r="AR635">
        <v>199273800</v>
      </c>
      <c r="AS635">
        <v>156645200</v>
      </c>
      <c r="AT635">
        <v>147684800</v>
      </c>
      <c r="AU635">
        <v>132659600</v>
      </c>
      <c r="AV635">
        <v>138841600</v>
      </c>
      <c r="AW635">
        <v>120461400</v>
      </c>
      <c r="AX635">
        <v>88289400</v>
      </c>
      <c r="AY635">
        <v>120992400</v>
      </c>
      <c r="AZ635">
        <v>142453000</v>
      </c>
      <c r="BA635">
        <v>116405800</v>
      </c>
      <c r="BB635">
        <v>129326400</v>
      </c>
      <c r="BC635">
        <v>122875400</v>
      </c>
      <c r="BD635">
        <v>158562400</v>
      </c>
      <c r="BE635">
        <v>125743000</v>
      </c>
      <c r="BF635">
        <v>128873000</v>
      </c>
      <c r="BG635">
        <v>128924600</v>
      </c>
      <c r="BH635">
        <v>114216400</v>
      </c>
      <c r="BI635">
        <v>102917600</v>
      </c>
      <c r="BJ635">
        <v>119679000</v>
      </c>
      <c r="BK635">
        <v>92201000</v>
      </c>
      <c r="BL635">
        <v>90950000</v>
      </c>
      <c r="BM635">
        <v>87103800</v>
      </c>
      <c r="BN635">
        <v>112543600</v>
      </c>
      <c r="BO635">
        <v>128322400</v>
      </c>
      <c r="BP635">
        <v>119580200</v>
      </c>
      <c r="BQ635">
        <v>107472400</v>
      </c>
      <c r="BR635">
        <v>110323800</v>
      </c>
      <c r="BS635">
        <v>144867600</v>
      </c>
      <c r="BT635">
        <v>135644000</v>
      </c>
      <c r="BU635">
        <v>143254800</v>
      </c>
      <c r="BV635">
        <v>143043000</v>
      </c>
      <c r="BW635">
        <v>93513800</v>
      </c>
      <c r="BX635">
        <v>115157800</v>
      </c>
      <c r="BY635">
        <v>109991800</v>
      </c>
      <c r="BZ635">
        <v>122582000</v>
      </c>
      <c r="CA635">
        <v>108480200</v>
      </c>
      <c r="CB635">
        <v>132067200</v>
      </c>
      <c r="CC635">
        <v>128116400</v>
      </c>
      <c r="CD635">
        <v>116993400</v>
      </c>
      <c r="CE635">
        <v>131857000</v>
      </c>
      <c r="CF635">
        <v>112705300</v>
      </c>
      <c r="CG635">
        <v>118710700</v>
      </c>
      <c r="CH635">
        <v>110911700</v>
      </c>
      <c r="CI635">
        <v>84409600</v>
      </c>
      <c r="CJ635">
        <v>81357800</v>
      </c>
      <c r="CK635">
        <v>74436300</v>
      </c>
      <c r="CL635">
        <v>113598400</v>
      </c>
      <c r="CM635">
        <v>67416100</v>
      </c>
      <c r="CN635">
        <v>102327000</v>
      </c>
      <c r="CO635">
        <v>87822200</v>
      </c>
      <c r="CP635">
        <v>94239100</v>
      </c>
      <c r="CQ635">
        <v>114296500</v>
      </c>
      <c r="CR635">
        <v>86743400</v>
      </c>
      <c r="CS635">
        <v>73243900</v>
      </c>
      <c r="CT635">
        <v>112631800</v>
      </c>
      <c r="CU635">
        <v>67883700</v>
      </c>
      <c r="CV635">
        <v>121642700</v>
      </c>
      <c r="CW635">
        <v>93084600</v>
      </c>
      <c r="CX635">
        <v>106647200</v>
      </c>
      <c r="CY635">
        <v>65911900</v>
      </c>
      <c r="CZ635">
        <v>71313500</v>
      </c>
      <c r="DA635">
        <v>69731500</v>
      </c>
      <c r="DB635">
        <v>73786100</v>
      </c>
      <c r="DC635">
        <v>62228600</v>
      </c>
      <c r="DD635">
        <v>93374700</v>
      </c>
      <c r="DE635">
        <v>92264900</v>
      </c>
      <c r="DF635">
        <v>70169900</v>
      </c>
      <c r="DG635">
        <v>78979800</v>
      </c>
      <c r="DH635">
        <v>66720500</v>
      </c>
      <c r="DI635">
        <v>84170500</v>
      </c>
      <c r="DJ635">
        <v>90326900</v>
      </c>
      <c r="DK635">
        <v>71498800</v>
      </c>
      <c r="DL635">
        <v>78563900</v>
      </c>
      <c r="DM635">
        <v>68952400</v>
      </c>
      <c r="DN635">
        <v>54847200</v>
      </c>
      <c r="DO635">
        <v>76606600</v>
      </c>
      <c r="DP635">
        <v>71598300</v>
      </c>
      <c r="DQ635">
        <v>90817100</v>
      </c>
      <c r="DR635">
        <v>71936700</v>
      </c>
      <c r="DS635">
        <v>63640200</v>
      </c>
      <c r="DT635">
        <v>59787800</v>
      </c>
      <c r="DU635">
        <v>70412400</v>
      </c>
      <c r="DV635">
        <v>63850300</v>
      </c>
      <c r="DW635">
        <v>64648300</v>
      </c>
      <c r="DX635">
        <v>91082800</v>
      </c>
      <c r="DY635">
        <v>90073300</v>
      </c>
      <c r="DZ635">
        <v>68922400</v>
      </c>
      <c r="EA635">
        <v>75390300</v>
      </c>
      <c r="EB635">
        <v>56721027</v>
      </c>
      <c r="EC635">
        <v>55659653</v>
      </c>
      <c r="ED635">
        <v>59286954</v>
      </c>
      <c r="EE635">
        <v>72912141</v>
      </c>
      <c r="EF635">
        <v>57096708</v>
      </c>
      <c r="EG635">
        <v>58101412</v>
      </c>
      <c r="EH635">
        <v>71470084</v>
      </c>
      <c r="EI635">
        <v>49197118</v>
      </c>
      <c r="EJ635">
        <v>65570751</v>
      </c>
      <c r="EK635">
        <v>94358603</v>
      </c>
      <c r="EL635">
        <v>52721458</v>
      </c>
      <c r="EM635">
        <v>108196592</v>
      </c>
      <c r="EN635">
        <v>68377757</v>
      </c>
      <c r="EO635">
        <v>57762694</v>
      </c>
      <c r="EP635">
        <v>70666954</v>
      </c>
      <c r="EQ635">
        <v>66086063</v>
      </c>
      <c r="ER635">
        <v>45933304</v>
      </c>
      <c r="ES635">
        <v>46566867</v>
      </c>
      <c r="ET635">
        <v>59295821</v>
      </c>
      <c r="EU635">
        <v>38749193</v>
      </c>
      <c r="EV635">
        <v>70067423</v>
      </c>
      <c r="EW635">
        <v>67043082</v>
      </c>
      <c r="EX635">
        <v>56741788</v>
      </c>
      <c r="EY635">
        <v>61748667</v>
      </c>
      <c r="EZ635">
        <v>44166589</v>
      </c>
      <c r="FA635">
        <v>44593142</v>
      </c>
      <c r="FB635">
        <v>55303363</v>
      </c>
      <c r="FC635">
        <v>46137996</v>
      </c>
      <c r="FD635">
        <v>43247054</v>
      </c>
      <c r="FE635">
        <v>40025847</v>
      </c>
      <c r="FF635">
        <v>33685667</v>
      </c>
      <c r="FG635">
        <v>32005391</v>
      </c>
      <c r="FH635">
        <v>36097319</v>
      </c>
      <c r="FI635">
        <v>40340172</v>
      </c>
      <c r="FJ635">
        <v>30104930</v>
      </c>
      <c r="FK635">
        <v>35686770</v>
      </c>
      <c r="FL635">
        <v>27826587</v>
      </c>
      <c r="FM635">
        <v>33487002</v>
      </c>
      <c r="FN635">
        <v>33272385</v>
      </c>
      <c r="FO635">
        <v>26406180</v>
      </c>
      <c r="FP635">
        <v>26752593</v>
      </c>
      <c r="FQ635">
        <v>27374370</v>
      </c>
      <c r="FR635">
        <v>25554112</v>
      </c>
      <c r="FS635">
        <v>26480560</v>
      </c>
      <c r="FT635">
        <v>25359333</v>
      </c>
      <c r="FU635">
        <v>33206128</v>
      </c>
      <c r="FV635">
        <v>22764262</v>
      </c>
      <c r="FW635">
        <v>23923557</v>
      </c>
      <c r="FX635">
        <v>24517676</v>
      </c>
      <c r="FY635">
        <v>31357475</v>
      </c>
      <c r="FZ635">
        <v>22695984</v>
      </c>
      <c r="GA635">
        <v>28910807</v>
      </c>
      <c r="GB635">
        <v>26745970</v>
      </c>
      <c r="GC635">
        <v>24024480</v>
      </c>
      <c r="GD635">
        <v>32354334</v>
      </c>
      <c r="GE635">
        <v>23316448</v>
      </c>
      <c r="GF635">
        <v>28684256</v>
      </c>
      <c r="GG635">
        <v>34946166</v>
      </c>
      <c r="GH635">
        <v>35420247</v>
      </c>
      <c r="GI635">
        <v>40200705</v>
      </c>
      <c r="GJ635">
        <v>31382389</v>
      </c>
      <c r="GK635">
        <v>27821526</v>
      </c>
      <c r="GL635">
        <v>29381301</v>
      </c>
      <c r="GM635">
        <v>24851372</v>
      </c>
      <c r="GN635">
        <v>32632444</v>
      </c>
      <c r="GO635">
        <v>37444419</v>
      </c>
      <c r="GP635">
        <v>31563568</v>
      </c>
      <c r="GQ635">
        <v>29335414</v>
      </c>
      <c r="GR635">
        <v>31585146</v>
      </c>
      <c r="GS635">
        <v>41602669</v>
      </c>
      <c r="GT635">
        <v>28579066</v>
      </c>
      <c r="GU635">
        <v>31161415</v>
      </c>
      <c r="GV635">
        <v>34851386</v>
      </c>
      <c r="GW635">
        <v>33821476</v>
      </c>
      <c r="GX635">
        <v>40880508</v>
      </c>
      <c r="GY635">
        <v>33449315</v>
      </c>
      <c r="GZ635">
        <v>27468058</v>
      </c>
      <c r="HA635">
        <v>27343602</v>
      </c>
      <c r="HB635">
        <v>35562594</v>
      </c>
      <c r="HC635">
        <v>25547451</v>
      </c>
      <c r="HD635">
        <v>35441709</v>
      </c>
      <c r="HE635">
        <v>40446738</v>
      </c>
      <c r="HF635">
        <v>31460807</v>
      </c>
      <c r="HG635">
        <v>36579592</v>
      </c>
      <c r="HH635">
        <v>34060266</v>
      </c>
      <c r="HI635">
        <v>27758668</v>
      </c>
      <c r="HJ635">
        <v>33180239</v>
      </c>
      <c r="HK635">
        <v>35415807</v>
      </c>
      <c r="HL635">
        <v>34521573</v>
      </c>
      <c r="HM635">
        <v>36459404</v>
      </c>
      <c r="HN635">
        <v>36540495</v>
      </c>
      <c r="HO635">
        <v>27916950</v>
      </c>
      <c r="HP635">
        <v>30180942</v>
      </c>
      <c r="HQ635">
        <v>25652968</v>
      </c>
      <c r="HR635">
        <v>17679656</v>
      </c>
      <c r="HS635">
        <v>20810999</v>
      </c>
      <c r="HT635">
        <v>23164922</v>
      </c>
      <c r="HU635">
        <v>27093952</v>
      </c>
      <c r="HV635">
        <v>25615443</v>
      </c>
      <c r="HW635">
        <v>26828309</v>
      </c>
      <c r="HX635">
        <v>21675486</v>
      </c>
      <c r="HY635">
        <v>20601911</v>
      </c>
      <c r="HZ635">
        <v>23931783</v>
      </c>
      <c r="IA635">
        <v>18071680</v>
      </c>
      <c r="IB635">
        <v>27529062</v>
      </c>
      <c r="IC635">
        <v>22587792</v>
      </c>
      <c r="ID635">
        <v>21621297</v>
      </c>
      <c r="IE635">
        <v>25295118</v>
      </c>
      <c r="IF635">
        <v>18392793</v>
      </c>
      <c r="IG635">
        <v>17997040</v>
      </c>
      <c r="IH635">
        <v>19183369</v>
      </c>
      <c r="II635">
        <v>18717959</v>
      </c>
      <c r="IJ635">
        <v>21238478</v>
      </c>
      <c r="IK635">
        <v>21527515</v>
      </c>
      <c r="IL635">
        <v>46534250</v>
      </c>
      <c r="IM635">
        <v>26401235</v>
      </c>
      <c r="IN635">
        <v>26249430</v>
      </c>
      <c r="IO635">
        <v>26642420</v>
      </c>
      <c r="IP635">
        <v>17743585</v>
      </c>
      <c r="IQ635">
        <v>18590858</v>
      </c>
      <c r="IR635">
        <v>21794329</v>
      </c>
      <c r="IS635">
        <v>18978024</v>
      </c>
      <c r="IT635">
        <v>26215073</v>
      </c>
      <c r="IU635">
        <v>31967172</v>
      </c>
      <c r="IV635">
        <v>27385501</v>
      </c>
      <c r="IW635">
        <v>19050488</v>
      </c>
      <c r="IX635">
        <v>32330930</v>
      </c>
      <c r="IY635">
        <v>24307187</v>
      </c>
      <c r="IZ635">
        <v>25072104</v>
      </c>
      <c r="JA635">
        <v>28812023</v>
      </c>
      <c r="JB635">
        <v>19985176</v>
      </c>
      <c r="JC635">
        <v>21482312</v>
      </c>
      <c r="JD635">
        <v>19004840</v>
      </c>
      <c r="JE635">
        <v>18202128</v>
      </c>
      <c r="JF635">
        <v>17675621</v>
      </c>
      <c r="JG635">
        <v>24479779</v>
      </c>
      <c r="JH635">
        <v>25583852</v>
      </c>
      <c r="JI635">
        <v>18668110</v>
      </c>
      <c r="JJ635">
        <v>34017860</v>
      </c>
      <c r="JK635">
        <v>25374900</v>
      </c>
      <c r="JL635">
        <v>25734430</v>
      </c>
      <c r="JM635">
        <v>31935041</v>
      </c>
      <c r="JN635">
        <v>23224803</v>
      </c>
      <c r="JO635">
        <v>25233176</v>
      </c>
      <c r="JP635">
        <v>30218363</v>
      </c>
      <c r="JQ635">
        <v>23623029</v>
      </c>
    </row>
    <row r="636" spans="1:277" x14ac:dyDescent="0.25">
      <c r="A636" s="1" t="s">
        <v>319</v>
      </c>
      <c r="B636" t="s">
        <v>1157</v>
      </c>
      <c r="C636" t="s">
        <v>1183</v>
      </c>
      <c r="D636" s="2">
        <f>_xll.BDH(A636, "volume", B636, C636, "Direction", "H", "Period", "M","cols=84;rows=2")</f>
        <v>36556</v>
      </c>
      <c r="E636" s="2">
        <v>36585</v>
      </c>
      <c r="F636" s="2">
        <v>36616</v>
      </c>
      <c r="G636" s="2">
        <v>36644</v>
      </c>
      <c r="H636" s="2">
        <v>36677</v>
      </c>
      <c r="I636" s="2">
        <v>36707</v>
      </c>
      <c r="J636" s="2">
        <v>36738</v>
      </c>
      <c r="K636" s="2">
        <v>36769</v>
      </c>
      <c r="L636" s="2">
        <v>36798</v>
      </c>
      <c r="M636" s="2">
        <v>36830</v>
      </c>
      <c r="N636" s="2">
        <v>36860</v>
      </c>
      <c r="O636" s="2">
        <v>36889</v>
      </c>
      <c r="P636" s="2">
        <v>36922</v>
      </c>
      <c r="Q636" s="2">
        <v>36950</v>
      </c>
      <c r="R636" s="2">
        <v>36980</v>
      </c>
      <c r="S636" s="2">
        <v>37011</v>
      </c>
      <c r="T636" s="2">
        <v>37042</v>
      </c>
      <c r="U636" s="2">
        <v>37071</v>
      </c>
      <c r="V636" s="2">
        <v>37103</v>
      </c>
      <c r="W636" s="2">
        <v>37134</v>
      </c>
      <c r="X636" s="2">
        <v>37162</v>
      </c>
      <c r="Y636" s="2">
        <v>37195</v>
      </c>
      <c r="Z636" s="2">
        <v>37225</v>
      </c>
      <c r="AA636" s="2">
        <v>37256</v>
      </c>
      <c r="AB636" s="2">
        <v>37287</v>
      </c>
      <c r="AC636" s="2">
        <v>37315</v>
      </c>
      <c r="AD636" s="2">
        <v>37344</v>
      </c>
      <c r="AE636" s="2">
        <v>37376</v>
      </c>
      <c r="AF636" s="2">
        <v>37407</v>
      </c>
      <c r="AG636" s="2">
        <v>37435</v>
      </c>
      <c r="AH636" s="2">
        <v>37468</v>
      </c>
      <c r="AI636" s="2">
        <v>37498</v>
      </c>
      <c r="AJ636" s="2">
        <v>37529</v>
      </c>
      <c r="AK636" s="2">
        <v>37560</v>
      </c>
      <c r="AL636" s="2">
        <v>37589</v>
      </c>
      <c r="AM636" s="2">
        <v>37621</v>
      </c>
      <c r="AN636" s="2">
        <v>37652</v>
      </c>
      <c r="AO636" s="2">
        <v>37680</v>
      </c>
      <c r="AP636" s="2">
        <v>37711</v>
      </c>
      <c r="AQ636" s="2">
        <v>37741</v>
      </c>
      <c r="AR636" s="2">
        <v>37771</v>
      </c>
      <c r="AS636" s="2">
        <v>37802</v>
      </c>
      <c r="AT636" s="2">
        <v>37833</v>
      </c>
      <c r="AU636" s="2">
        <v>37862</v>
      </c>
      <c r="AV636" s="2">
        <v>37894</v>
      </c>
      <c r="AW636" s="2">
        <v>37925</v>
      </c>
      <c r="AX636" s="2">
        <v>37953</v>
      </c>
      <c r="AY636" s="2">
        <v>37986</v>
      </c>
      <c r="AZ636" s="2">
        <v>38016</v>
      </c>
      <c r="BA636" s="2">
        <v>38044</v>
      </c>
      <c r="BB636" s="2">
        <v>38077</v>
      </c>
      <c r="BC636" s="2">
        <v>38107</v>
      </c>
      <c r="BD636" s="2">
        <v>38138</v>
      </c>
      <c r="BE636" s="2">
        <v>38168</v>
      </c>
      <c r="BF636" s="2">
        <v>38198</v>
      </c>
      <c r="BG636" s="2">
        <v>38230</v>
      </c>
      <c r="BH636" s="2">
        <v>38260</v>
      </c>
      <c r="BI636" s="2">
        <v>38289</v>
      </c>
      <c r="BJ636" s="2">
        <v>38321</v>
      </c>
      <c r="BK636" s="2">
        <v>38352</v>
      </c>
      <c r="BL636" s="2">
        <v>38383</v>
      </c>
      <c r="BM636" s="2">
        <v>38411</v>
      </c>
      <c r="BN636" s="2">
        <v>38442</v>
      </c>
      <c r="BO636" s="2">
        <v>38471</v>
      </c>
      <c r="BP636" s="2">
        <v>38503</v>
      </c>
      <c r="BQ636" s="2">
        <v>38533</v>
      </c>
      <c r="BR636" s="2">
        <v>38562</v>
      </c>
      <c r="BS636" s="2">
        <v>38595</v>
      </c>
      <c r="BT636" s="2">
        <v>38625</v>
      </c>
      <c r="BU636" s="2">
        <v>38656</v>
      </c>
      <c r="BV636" s="2">
        <v>38686</v>
      </c>
      <c r="BW636" s="2">
        <v>38716</v>
      </c>
      <c r="BX636" s="2">
        <v>38748</v>
      </c>
      <c r="BY636" s="2">
        <v>38776</v>
      </c>
      <c r="BZ636" s="2">
        <v>38807</v>
      </c>
      <c r="CA636" s="2">
        <v>38835</v>
      </c>
      <c r="CB636" s="2">
        <v>38868</v>
      </c>
      <c r="CC636" s="2">
        <v>38898</v>
      </c>
      <c r="CD636" s="2">
        <v>38929</v>
      </c>
      <c r="CE636" s="2">
        <v>38960</v>
      </c>
      <c r="CF636" s="2">
        <v>38989</v>
      </c>
      <c r="CG636" s="2">
        <v>39021</v>
      </c>
      <c r="CH636" s="2">
        <v>39051</v>
      </c>
      <c r="CI636" s="2">
        <v>39080</v>
      </c>
    </row>
    <row r="637" spans="1:277" x14ac:dyDescent="0.25">
      <c r="A637" s="4"/>
      <c r="D637" s="3">
        <v>9953500</v>
      </c>
      <c r="E637">
        <v>11597400</v>
      </c>
      <c r="F637">
        <v>10364100</v>
      </c>
      <c r="G637">
        <v>7020400</v>
      </c>
      <c r="H637">
        <v>9756500</v>
      </c>
      <c r="I637">
        <v>10856500</v>
      </c>
      <c r="J637">
        <v>9997700</v>
      </c>
      <c r="K637">
        <v>9986800</v>
      </c>
      <c r="L637">
        <v>11459900</v>
      </c>
      <c r="M637">
        <v>8570800</v>
      </c>
      <c r="N637">
        <v>8055900</v>
      </c>
      <c r="O637">
        <v>8840600</v>
      </c>
      <c r="P637">
        <v>8816700</v>
      </c>
      <c r="Q637">
        <v>5952700</v>
      </c>
      <c r="R637">
        <v>12205700</v>
      </c>
      <c r="S637">
        <v>11022600</v>
      </c>
      <c r="T637">
        <v>21002000</v>
      </c>
      <c r="U637">
        <v>13932100</v>
      </c>
      <c r="V637">
        <v>8311600</v>
      </c>
      <c r="W637">
        <v>7625800</v>
      </c>
      <c r="X637">
        <v>9968300</v>
      </c>
      <c r="Y637">
        <v>11029500</v>
      </c>
      <c r="Z637">
        <v>8428800</v>
      </c>
      <c r="AA637">
        <v>10271800</v>
      </c>
      <c r="AB637">
        <v>7989900</v>
      </c>
      <c r="AC637">
        <v>9911700</v>
      </c>
      <c r="AD637">
        <v>14416200</v>
      </c>
      <c r="AE637">
        <v>12219700</v>
      </c>
      <c r="AF637">
        <v>15376500</v>
      </c>
      <c r="AG637">
        <v>14444900</v>
      </c>
      <c r="AH637">
        <v>14950900</v>
      </c>
      <c r="AI637">
        <v>9336000</v>
      </c>
      <c r="AJ637">
        <v>8749200</v>
      </c>
      <c r="AK637">
        <v>16121400</v>
      </c>
      <c r="AL637">
        <v>9437500</v>
      </c>
      <c r="AM637">
        <v>7922200</v>
      </c>
      <c r="AN637">
        <v>7985100</v>
      </c>
      <c r="AO637">
        <v>10518600</v>
      </c>
      <c r="AP637">
        <v>12950100</v>
      </c>
      <c r="AQ637">
        <v>10137700</v>
      </c>
      <c r="AR637">
        <v>12937400</v>
      </c>
      <c r="AS637">
        <v>16244700</v>
      </c>
      <c r="AT637">
        <v>19919300</v>
      </c>
      <c r="AU637">
        <v>18142100</v>
      </c>
      <c r="AV637">
        <v>27055000</v>
      </c>
      <c r="AW637">
        <v>28155000</v>
      </c>
      <c r="AX637">
        <v>26785900</v>
      </c>
      <c r="AY637">
        <v>25893200</v>
      </c>
      <c r="AZ637">
        <v>29524800</v>
      </c>
      <c r="BA637">
        <v>23819800</v>
      </c>
      <c r="BB637">
        <v>25553200</v>
      </c>
      <c r="BC637">
        <v>24272200</v>
      </c>
      <c r="BD637">
        <v>26687600</v>
      </c>
      <c r="BE637">
        <v>29058100</v>
      </c>
      <c r="BF637">
        <v>24053800</v>
      </c>
      <c r="BG637">
        <v>18372700</v>
      </c>
      <c r="BH637">
        <v>19685300</v>
      </c>
      <c r="BI637">
        <v>31117400</v>
      </c>
      <c r="BJ637">
        <v>19583600</v>
      </c>
      <c r="BK637">
        <v>23994900</v>
      </c>
      <c r="BL637">
        <v>19247800</v>
      </c>
      <c r="BM637">
        <v>23073300</v>
      </c>
      <c r="BN637">
        <v>25233400</v>
      </c>
      <c r="BO637">
        <v>29485300</v>
      </c>
      <c r="BP637">
        <v>21828900</v>
      </c>
      <c r="BQ637">
        <v>24445000</v>
      </c>
      <c r="BR637">
        <v>17883100</v>
      </c>
      <c r="BS637">
        <v>22774500</v>
      </c>
      <c r="BT637">
        <v>24504500</v>
      </c>
      <c r="BU637">
        <v>16353400</v>
      </c>
      <c r="BV637">
        <v>13693800</v>
      </c>
      <c r="BW637">
        <v>15363800</v>
      </c>
      <c r="BX637">
        <v>16078700</v>
      </c>
      <c r="BY637">
        <v>17474300</v>
      </c>
      <c r="BZ637">
        <v>21054000</v>
      </c>
      <c r="CA637">
        <v>18401600</v>
      </c>
      <c r="CB637">
        <v>20488000</v>
      </c>
      <c r="CC637">
        <v>25803700</v>
      </c>
      <c r="CD637">
        <v>27391400</v>
      </c>
      <c r="CE637">
        <v>23757500</v>
      </c>
      <c r="CF637">
        <v>15538200</v>
      </c>
      <c r="CG637">
        <v>18961300</v>
      </c>
      <c r="CH637">
        <v>30649000</v>
      </c>
      <c r="CI637">
        <v>16235100</v>
      </c>
    </row>
    <row r="638" spans="1:277" x14ac:dyDescent="0.25">
      <c r="A638" s="1" t="s">
        <v>320</v>
      </c>
      <c r="B638" t="s">
        <v>1157</v>
      </c>
      <c r="C638" t="s">
        <v>1199</v>
      </c>
      <c r="D638" s="2">
        <f>_xll.BDH(A638, "volume", B638, C638, "Direction", "H", "Period", "M","cols=274;rows=2")</f>
        <v>36556</v>
      </c>
      <c r="E638" s="2">
        <v>36585</v>
      </c>
      <c r="F638" s="2">
        <v>36616</v>
      </c>
      <c r="G638" s="2">
        <v>36644</v>
      </c>
      <c r="H638" s="2">
        <v>36677</v>
      </c>
      <c r="I638" s="2">
        <v>36707</v>
      </c>
      <c r="J638" s="2">
        <v>36738</v>
      </c>
      <c r="K638" s="2">
        <v>36769</v>
      </c>
      <c r="L638" s="2">
        <v>36798</v>
      </c>
      <c r="M638" s="2">
        <v>36830</v>
      </c>
      <c r="N638" s="2">
        <v>36860</v>
      </c>
      <c r="O638" s="2">
        <v>36889</v>
      </c>
      <c r="P638" s="2">
        <v>36922</v>
      </c>
      <c r="Q638" s="2">
        <v>36950</v>
      </c>
      <c r="R638" s="2">
        <v>36980</v>
      </c>
      <c r="S638" s="2">
        <v>37011</v>
      </c>
      <c r="T638" s="2">
        <v>37042</v>
      </c>
      <c r="U638" s="2">
        <v>37071</v>
      </c>
      <c r="V638" s="2">
        <v>37103</v>
      </c>
      <c r="W638" s="2">
        <v>37134</v>
      </c>
      <c r="X638" s="2">
        <v>37162</v>
      </c>
      <c r="Y638" s="2">
        <v>37195</v>
      </c>
      <c r="Z638" s="2">
        <v>37225</v>
      </c>
      <c r="AA638" s="2">
        <v>37256</v>
      </c>
      <c r="AB638" s="2">
        <v>37287</v>
      </c>
      <c r="AC638" s="2">
        <v>37315</v>
      </c>
      <c r="AD638" s="2">
        <v>37344</v>
      </c>
      <c r="AE638" s="2">
        <v>37376</v>
      </c>
      <c r="AF638" s="2">
        <v>37407</v>
      </c>
      <c r="AG638" s="2">
        <v>37435</v>
      </c>
      <c r="AH638" s="2">
        <v>37468</v>
      </c>
      <c r="AI638" s="2">
        <v>37498</v>
      </c>
      <c r="AJ638" s="2">
        <v>37529</v>
      </c>
      <c r="AK638" s="2">
        <v>37560</v>
      </c>
      <c r="AL638" s="2">
        <v>37589</v>
      </c>
      <c r="AM638" s="2">
        <v>37621</v>
      </c>
      <c r="AN638" s="2">
        <v>37652</v>
      </c>
      <c r="AO638" s="2">
        <v>37680</v>
      </c>
      <c r="AP638" s="2">
        <v>37711</v>
      </c>
      <c r="AQ638" s="2">
        <v>37741</v>
      </c>
      <c r="AR638" s="2">
        <v>37771</v>
      </c>
      <c r="AS638" s="2">
        <v>37802</v>
      </c>
      <c r="AT638" s="2">
        <v>37833</v>
      </c>
      <c r="AU638" s="2">
        <v>37862</v>
      </c>
      <c r="AV638" s="2">
        <v>37894</v>
      </c>
      <c r="AW638" s="2">
        <v>37925</v>
      </c>
      <c r="AX638" s="2">
        <v>37953</v>
      </c>
      <c r="AY638" s="2">
        <v>37986</v>
      </c>
      <c r="AZ638" s="2">
        <v>38016</v>
      </c>
      <c r="BA638" s="2">
        <v>38044</v>
      </c>
      <c r="BB638" s="2">
        <v>38077</v>
      </c>
      <c r="BC638" s="2">
        <v>38107</v>
      </c>
      <c r="BD638" s="2">
        <v>38138</v>
      </c>
      <c r="BE638" s="2">
        <v>38168</v>
      </c>
      <c r="BF638" s="2">
        <v>38198</v>
      </c>
      <c r="BG638" s="2">
        <v>38230</v>
      </c>
      <c r="BH638" s="2">
        <v>38260</v>
      </c>
      <c r="BI638" s="2">
        <v>38289</v>
      </c>
      <c r="BJ638" s="2">
        <v>38321</v>
      </c>
      <c r="BK638" s="2">
        <v>38352</v>
      </c>
      <c r="BL638" s="2">
        <v>38383</v>
      </c>
      <c r="BM638" s="2">
        <v>38411</v>
      </c>
      <c r="BN638" s="2">
        <v>38442</v>
      </c>
      <c r="BO638" s="2">
        <v>38471</v>
      </c>
      <c r="BP638" s="2">
        <v>38503</v>
      </c>
      <c r="BQ638" s="2">
        <v>38533</v>
      </c>
      <c r="BR638" s="2">
        <v>38562</v>
      </c>
      <c r="BS638" s="2">
        <v>38595</v>
      </c>
      <c r="BT638" s="2">
        <v>38625</v>
      </c>
      <c r="BU638" s="2">
        <v>38656</v>
      </c>
      <c r="BV638" s="2">
        <v>38686</v>
      </c>
      <c r="BW638" s="2">
        <v>38716</v>
      </c>
      <c r="BX638" s="2">
        <v>38748</v>
      </c>
      <c r="BY638" s="2">
        <v>38776</v>
      </c>
      <c r="BZ638" s="2">
        <v>38807</v>
      </c>
      <c r="CA638" s="2">
        <v>38835</v>
      </c>
      <c r="CB638" s="2">
        <v>38868</v>
      </c>
      <c r="CC638" s="2">
        <v>38898</v>
      </c>
      <c r="CD638" s="2">
        <v>38929</v>
      </c>
      <c r="CE638" s="2">
        <v>38960</v>
      </c>
      <c r="CF638" s="2">
        <v>38989</v>
      </c>
      <c r="CG638" s="2">
        <v>39021</v>
      </c>
      <c r="CH638" s="2">
        <v>39051</v>
      </c>
      <c r="CI638" s="2">
        <v>39080</v>
      </c>
      <c r="CJ638" s="2">
        <v>39113</v>
      </c>
      <c r="CK638" s="2">
        <v>39141</v>
      </c>
      <c r="CL638" s="2">
        <v>39171</v>
      </c>
      <c r="CM638" s="2">
        <v>39202</v>
      </c>
      <c r="CN638" s="2">
        <v>39233</v>
      </c>
      <c r="CO638" s="2">
        <v>39262</v>
      </c>
      <c r="CP638" s="2">
        <v>39294</v>
      </c>
      <c r="CQ638" s="2">
        <v>39325</v>
      </c>
      <c r="CR638" s="2">
        <v>39353</v>
      </c>
      <c r="CS638" s="2">
        <v>39386</v>
      </c>
      <c r="CT638" s="2">
        <v>39416</v>
      </c>
      <c r="CU638" s="2">
        <v>39447</v>
      </c>
      <c r="CV638" s="2">
        <v>39478</v>
      </c>
      <c r="CW638" s="2">
        <v>39507</v>
      </c>
      <c r="CX638" s="2">
        <v>39538</v>
      </c>
      <c r="CY638" s="2">
        <v>39568</v>
      </c>
      <c r="CZ638" s="2">
        <v>39598</v>
      </c>
      <c r="DA638" s="2">
        <v>39629</v>
      </c>
      <c r="DB638" s="2">
        <v>39660</v>
      </c>
      <c r="DC638" s="2">
        <v>39689</v>
      </c>
      <c r="DD638" s="2">
        <v>39721</v>
      </c>
      <c r="DE638" s="2">
        <v>39752</v>
      </c>
      <c r="DF638" s="2">
        <v>39780</v>
      </c>
      <c r="DG638" s="2">
        <v>39813</v>
      </c>
      <c r="DH638" s="2">
        <v>39843</v>
      </c>
      <c r="DI638" s="2">
        <v>39871</v>
      </c>
      <c r="DJ638" s="2">
        <v>39903</v>
      </c>
      <c r="DK638" s="2">
        <v>39933</v>
      </c>
      <c r="DL638" s="2">
        <v>39962</v>
      </c>
      <c r="DM638" s="2">
        <v>39994</v>
      </c>
      <c r="DN638" s="2">
        <v>40025</v>
      </c>
      <c r="DO638" s="2">
        <v>40056</v>
      </c>
      <c r="DP638" s="2">
        <v>40086</v>
      </c>
      <c r="DQ638" s="2">
        <v>40116</v>
      </c>
      <c r="DR638" s="2">
        <v>40147</v>
      </c>
      <c r="DS638" s="2">
        <v>40178</v>
      </c>
      <c r="DT638" s="2">
        <v>40207</v>
      </c>
      <c r="DU638" s="2">
        <v>40235</v>
      </c>
      <c r="DV638" s="2">
        <v>40268</v>
      </c>
      <c r="DW638" s="2">
        <v>40298</v>
      </c>
      <c r="DX638" s="2">
        <v>40329</v>
      </c>
      <c r="DY638" s="2">
        <v>40359</v>
      </c>
      <c r="DZ638" s="2">
        <v>40389</v>
      </c>
      <c r="EA638" s="2">
        <v>40421</v>
      </c>
      <c r="EB638" s="2">
        <v>40451</v>
      </c>
      <c r="EC638" s="2">
        <v>40480</v>
      </c>
      <c r="ED638" s="2">
        <v>40512</v>
      </c>
      <c r="EE638" s="2">
        <v>40543</v>
      </c>
      <c r="EF638" s="2">
        <v>40574</v>
      </c>
      <c r="EG638" s="2">
        <v>40602</v>
      </c>
      <c r="EH638" s="2">
        <v>40633</v>
      </c>
      <c r="EI638" s="2">
        <v>40662</v>
      </c>
      <c r="EJ638" s="2">
        <v>40694</v>
      </c>
      <c r="EK638" s="2">
        <v>40724</v>
      </c>
      <c r="EL638" s="2">
        <v>40753</v>
      </c>
      <c r="EM638" s="2">
        <v>40786</v>
      </c>
      <c r="EN638" s="2">
        <v>40816</v>
      </c>
      <c r="EO638" s="2">
        <v>40847</v>
      </c>
      <c r="EP638" s="2">
        <v>40877</v>
      </c>
      <c r="EQ638" s="2">
        <v>40907</v>
      </c>
      <c r="ER638" s="2">
        <v>40939</v>
      </c>
      <c r="ES638" s="2">
        <v>40968</v>
      </c>
      <c r="ET638" s="2">
        <v>40998</v>
      </c>
      <c r="EU638" s="2">
        <v>41029</v>
      </c>
      <c r="EV638" s="2">
        <v>41060</v>
      </c>
      <c r="EW638" s="2">
        <v>41089</v>
      </c>
      <c r="EX638" s="2">
        <v>41121</v>
      </c>
      <c r="EY638" s="2">
        <v>41152</v>
      </c>
      <c r="EZ638" s="2">
        <v>41180</v>
      </c>
      <c r="FA638" s="2">
        <v>41213</v>
      </c>
      <c r="FB638" s="2">
        <v>41243</v>
      </c>
      <c r="FC638" s="2">
        <v>41274</v>
      </c>
      <c r="FD638" s="2">
        <v>41305</v>
      </c>
      <c r="FE638" s="2">
        <v>41333</v>
      </c>
      <c r="FF638" s="2">
        <v>41362</v>
      </c>
      <c r="FG638" s="2">
        <v>41394</v>
      </c>
      <c r="FH638" s="2">
        <v>41425</v>
      </c>
      <c r="FI638" s="2">
        <v>41453</v>
      </c>
      <c r="FJ638" s="2">
        <v>41486</v>
      </c>
      <c r="FK638" s="2">
        <v>41516</v>
      </c>
      <c r="FL638" s="2">
        <v>41547</v>
      </c>
      <c r="FM638" s="2">
        <v>41578</v>
      </c>
      <c r="FN638" s="2">
        <v>41607</v>
      </c>
      <c r="FO638" s="2">
        <v>41639</v>
      </c>
      <c r="FP638" s="2">
        <v>41670</v>
      </c>
      <c r="FQ638" s="2">
        <v>41698</v>
      </c>
      <c r="FR638" s="2">
        <v>41729</v>
      </c>
      <c r="FS638" s="2">
        <v>41759</v>
      </c>
      <c r="FT638" s="2">
        <v>41789</v>
      </c>
      <c r="FU638" s="2">
        <v>41820</v>
      </c>
      <c r="FV638" s="2">
        <v>41851</v>
      </c>
      <c r="FW638" s="2">
        <v>41880</v>
      </c>
      <c r="FX638" s="2">
        <v>41912</v>
      </c>
      <c r="FY638" s="2">
        <v>41943</v>
      </c>
      <c r="FZ638" s="2">
        <v>41971</v>
      </c>
      <c r="GA638" s="2">
        <v>42004</v>
      </c>
      <c r="GB638" s="2">
        <v>42034</v>
      </c>
      <c r="GC638" s="2">
        <v>42062</v>
      </c>
      <c r="GD638" s="2">
        <v>42094</v>
      </c>
      <c r="GE638" s="2">
        <v>42124</v>
      </c>
      <c r="GF638" s="2">
        <v>42153</v>
      </c>
      <c r="GG638" s="2">
        <v>42185</v>
      </c>
      <c r="GH638" s="2">
        <v>42216</v>
      </c>
      <c r="GI638" s="2">
        <v>42247</v>
      </c>
      <c r="GJ638" s="2">
        <v>42277</v>
      </c>
      <c r="GK638" s="2">
        <v>42307</v>
      </c>
      <c r="GL638" s="2">
        <v>42338</v>
      </c>
      <c r="GM638" s="2">
        <v>42369</v>
      </c>
      <c r="GN638" s="2">
        <v>42398</v>
      </c>
      <c r="GO638" s="2">
        <v>42429</v>
      </c>
      <c r="GP638" s="2">
        <v>42460</v>
      </c>
      <c r="GQ638" s="2">
        <v>42489</v>
      </c>
      <c r="GR638" s="2">
        <v>42521</v>
      </c>
      <c r="GS638" s="2">
        <v>42551</v>
      </c>
      <c r="GT638" s="2">
        <v>42580</v>
      </c>
      <c r="GU638" s="2">
        <v>42613</v>
      </c>
      <c r="GV638" s="2">
        <v>42643</v>
      </c>
      <c r="GW638" s="2">
        <v>42674</v>
      </c>
      <c r="GX638" s="2">
        <v>42704</v>
      </c>
      <c r="GY638" s="2">
        <v>42734</v>
      </c>
      <c r="GZ638" s="2">
        <v>42766</v>
      </c>
      <c r="HA638" s="2">
        <v>42794</v>
      </c>
      <c r="HB638" s="2">
        <v>42825</v>
      </c>
      <c r="HC638" s="2">
        <v>42853</v>
      </c>
      <c r="HD638" s="2">
        <v>42886</v>
      </c>
      <c r="HE638" s="2">
        <v>42916</v>
      </c>
      <c r="HF638" s="2">
        <v>42947</v>
      </c>
      <c r="HG638" s="2">
        <v>42978</v>
      </c>
      <c r="HH638" s="2">
        <v>43007</v>
      </c>
      <c r="HI638" s="2">
        <v>43039</v>
      </c>
      <c r="HJ638" s="2">
        <v>43069</v>
      </c>
      <c r="HK638" s="2">
        <v>43098</v>
      </c>
      <c r="HL638" s="2">
        <v>43131</v>
      </c>
      <c r="HM638" s="2">
        <v>43159</v>
      </c>
      <c r="HN638" s="2">
        <v>43189</v>
      </c>
      <c r="HO638" s="2">
        <v>43220</v>
      </c>
      <c r="HP638" s="2">
        <v>43251</v>
      </c>
      <c r="HQ638" s="2">
        <v>43280</v>
      </c>
      <c r="HR638" s="2">
        <v>43312</v>
      </c>
      <c r="HS638" s="2">
        <v>43343</v>
      </c>
      <c r="HT638" s="2">
        <v>43371</v>
      </c>
      <c r="HU638" s="2">
        <v>43404</v>
      </c>
      <c r="HV638" s="2">
        <v>43434</v>
      </c>
      <c r="HW638" s="2">
        <v>43465</v>
      </c>
      <c r="HX638" s="2">
        <v>43496</v>
      </c>
      <c r="HY638" s="2">
        <v>43524</v>
      </c>
      <c r="HZ638" s="2">
        <v>43553</v>
      </c>
      <c r="IA638" s="2">
        <v>43585</v>
      </c>
      <c r="IB638" s="2">
        <v>43616</v>
      </c>
      <c r="IC638" s="2">
        <v>43644</v>
      </c>
      <c r="ID638" s="2">
        <v>43677</v>
      </c>
      <c r="IE638" s="2">
        <v>43707</v>
      </c>
      <c r="IF638" s="2">
        <v>43738</v>
      </c>
      <c r="IG638" s="2">
        <v>43769</v>
      </c>
      <c r="IH638" s="2">
        <v>43798</v>
      </c>
      <c r="II638" s="2">
        <v>43830</v>
      </c>
      <c r="IJ638" s="2">
        <v>43861</v>
      </c>
      <c r="IK638" s="2">
        <v>43889</v>
      </c>
      <c r="IL638" s="2">
        <v>43921</v>
      </c>
      <c r="IM638" s="2">
        <v>43951</v>
      </c>
      <c r="IN638" s="2">
        <v>43980</v>
      </c>
      <c r="IO638" s="2">
        <v>44012</v>
      </c>
      <c r="IP638" s="2">
        <v>44043</v>
      </c>
      <c r="IQ638" s="2">
        <v>44074</v>
      </c>
      <c r="IR638" s="2">
        <v>44104</v>
      </c>
      <c r="IS638" s="2">
        <v>44134</v>
      </c>
      <c r="IT638" s="2">
        <v>44165</v>
      </c>
      <c r="IU638" s="2">
        <v>44196</v>
      </c>
      <c r="IV638" s="2">
        <v>44225</v>
      </c>
      <c r="IW638" s="2">
        <v>44253</v>
      </c>
      <c r="IX638" s="2">
        <v>44286</v>
      </c>
      <c r="IY638" s="2">
        <v>44316</v>
      </c>
      <c r="IZ638" s="2">
        <v>44347</v>
      </c>
      <c r="JA638" s="2">
        <v>44377</v>
      </c>
      <c r="JB638" s="2">
        <v>44407</v>
      </c>
      <c r="JC638" s="2">
        <v>44439</v>
      </c>
      <c r="JD638" s="2">
        <v>44469</v>
      </c>
      <c r="JE638" s="2">
        <v>44498</v>
      </c>
      <c r="JF638" s="2">
        <v>44530</v>
      </c>
      <c r="JG638" s="2">
        <v>44561</v>
      </c>
      <c r="JH638" s="2">
        <v>44592</v>
      </c>
      <c r="JI638" s="2">
        <v>44620</v>
      </c>
      <c r="JJ638" s="2">
        <v>44651</v>
      </c>
      <c r="JK638" s="2">
        <v>44680</v>
      </c>
      <c r="JL638" s="2">
        <v>44712</v>
      </c>
      <c r="JM638" s="2">
        <v>44742</v>
      </c>
      <c r="JN638" s="2">
        <v>44771</v>
      </c>
      <c r="JO638" s="2">
        <v>44804</v>
      </c>
      <c r="JP638" s="2">
        <v>44834</v>
      </c>
      <c r="JQ638" s="2">
        <v>44865</v>
      </c>
    </row>
    <row r="639" spans="1:277" x14ac:dyDescent="0.25">
      <c r="A639" s="4"/>
      <c r="D639" s="3">
        <v>11120500</v>
      </c>
      <c r="E639">
        <v>11996700</v>
      </c>
      <c r="F639">
        <v>13010200</v>
      </c>
      <c r="G639">
        <v>18866700</v>
      </c>
      <c r="H639">
        <v>23588400</v>
      </c>
      <c r="I639">
        <v>12045200</v>
      </c>
      <c r="J639">
        <v>8269200</v>
      </c>
      <c r="K639">
        <v>7969400</v>
      </c>
      <c r="L639">
        <v>8315700</v>
      </c>
      <c r="M639">
        <v>11723800</v>
      </c>
      <c r="N639">
        <v>8010300</v>
      </c>
      <c r="O639">
        <v>7577700</v>
      </c>
      <c r="P639">
        <v>16451200</v>
      </c>
      <c r="Q639">
        <v>11103400</v>
      </c>
      <c r="R639">
        <v>11011800</v>
      </c>
      <c r="S639">
        <v>11403300</v>
      </c>
      <c r="T639">
        <v>9245100</v>
      </c>
      <c r="U639">
        <v>8930900</v>
      </c>
      <c r="V639">
        <v>6739300</v>
      </c>
      <c r="W639">
        <v>19449900</v>
      </c>
      <c r="X639">
        <v>11028600</v>
      </c>
      <c r="Y639">
        <v>8632000</v>
      </c>
      <c r="Z639">
        <v>10054900</v>
      </c>
      <c r="AA639">
        <v>7369400</v>
      </c>
      <c r="AB639">
        <v>10266400</v>
      </c>
      <c r="AC639">
        <v>10537600</v>
      </c>
      <c r="AD639">
        <v>11408400</v>
      </c>
      <c r="AE639">
        <v>19186200</v>
      </c>
      <c r="AF639">
        <v>17936900</v>
      </c>
      <c r="AG639">
        <v>10178000</v>
      </c>
      <c r="AH639">
        <v>19956800</v>
      </c>
      <c r="AI639">
        <v>16424800</v>
      </c>
      <c r="AJ639">
        <v>10943400</v>
      </c>
      <c r="AK639">
        <v>17090700</v>
      </c>
      <c r="AL639">
        <v>13118800</v>
      </c>
      <c r="AM639">
        <v>12696200</v>
      </c>
      <c r="AN639">
        <v>19241200</v>
      </c>
      <c r="AO639">
        <v>16159000</v>
      </c>
      <c r="AP639">
        <v>14506100</v>
      </c>
      <c r="AQ639">
        <v>14363900</v>
      </c>
      <c r="AR639">
        <v>13840700</v>
      </c>
      <c r="AS639">
        <v>11670100</v>
      </c>
      <c r="AT639">
        <v>13741900</v>
      </c>
      <c r="AU639">
        <v>11261500</v>
      </c>
      <c r="AV639">
        <v>14103700</v>
      </c>
      <c r="AW639">
        <v>14568800</v>
      </c>
      <c r="AX639">
        <v>15253900</v>
      </c>
      <c r="AY639">
        <v>19221200</v>
      </c>
      <c r="AZ639">
        <v>20644700</v>
      </c>
      <c r="BA639">
        <v>28194600</v>
      </c>
      <c r="BB639">
        <v>22207100</v>
      </c>
      <c r="BC639">
        <v>21780600</v>
      </c>
      <c r="BD639">
        <v>18548300</v>
      </c>
      <c r="BE639">
        <v>21179900</v>
      </c>
      <c r="BF639">
        <v>18940700</v>
      </c>
      <c r="BG639">
        <v>13358300</v>
      </c>
      <c r="BH639">
        <v>15634300</v>
      </c>
      <c r="BI639">
        <v>18469900</v>
      </c>
      <c r="BJ639">
        <v>16340200</v>
      </c>
      <c r="BK639">
        <v>12111000</v>
      </c>
      <c r="BL639">
        <v>16306100</v>
      </c>
      <c r="BM639">
        <v>17801500</v>
      </c>
      <c r="BN639">
        <v>17031700</v>
      </c>
      <c r="BO639">
        <v>18561100</v>
      </c>
      <c r="BP639">
        <v>23575500</v>
      </c>
      <c r="BQ639">
        <v>19743800</v>
      </c>
      <c r="BR639">
        <v>20558800</v>
      </c>
      <c r="BS639">
        <v>21532500</v>
      </c>
      <c r="BT639">
        <v>18964000</v>
      </c>
      <c r="BU639">
        <v>12876900</v>
      </c>
      <c r="BV639">
        <v>12617500</v>
      </c>
      <c r="BW639">
        <v>11606100</v>
      </c>
      <c r="BX639">
        <v>14061200</v>
      </c>
      <c r="BY639">
        <v>16973100</v>
      </c>
      <c r="BZ639">
        <v>18960800</v>
      </c>
      <c r="CA639">
        <v>16415900</v>
      </c>
      <c r="CB639">
        <v>19729200</v>
      </c>
      <c r="CC639">
        <v>13547100</v>
      </c>
      <c r="CD639">
        <v>10196800</v>
      </c>
      <c r="CE639">
        <v>10650700</v>
      </c>
      <c r="CF639">
        <v>9770200</v>
      </c>
      <c r="CG639">
        <v>10375000</v>
      </c>
      <c r="CH639">
        <v>11747000</v>
      </c>
      <c r="CI639">
        <v>9936800</v>
      </c>
      <c r="CJ639">
        <v>8180600</v>
      </c>
      <c r="CK639">
        <v>8126600</v>
      </c>
      <c r="CL639">
        <v>9682100</v>
      </c>
      <c r="CM639">
        <v>6810200</v>
      </c>
      <c r="CN639">
        <v>13119700</v>
      </c>
      <c r="CO639">
        <v>12331600</v>
      </c>
      <c r="CP639">
        <v>10253600</v>
      </c>
      <c r="CQ639">
        <v>18792100</v>
      </c>
      <c r="CR639">
        <v>9495400</v>
      </c>
      <c r="CS639">
        <v>9002300</v>
      </c>
      <c r="CT639">
        <v>12036700</v>
      </c>
      <c r="CU639">
        <v>9380300</v>
      </c>
      <c r="CV639">
        <v>17786300</v>
      </c>
      <c r="CW639">
        <v>11948100</v>
      </c>
      <c r="CX639">
        <v>10758000</v>
      </c>
      <c r="CY639">
        <v>9981900</v>
      </c>
      <c r="CZ639">
        <v>8720100</v>
      </c>
      <c r="DA639">
        <v>14428000</v>
      </c>
      <c r="DB639">
        <v>12420600</v>
      </c>
      <c r="DC639">
        <v>8315300</v>
      </c>
      <c r="DD639">
        <v>9649800</v>
      </c>
      <c r="DE639">
        <v>16878500</v>
      </c>
      <c r="DF639">
        <v>12352100</v>
      </c>
      <c r="DG639">
        <v>12815000</v>
      </c>
      <c r="DH639">
        <v>16723000</v>
      </c>
      <c r="DI639">
        <v>15436700</v>
      </c>
      <c r="DJ639">
        <v>13533200</v>
      </c>
      <c r="DK639">
        <v>9975100</v>
      </c>
      <c r="DL639">
        <v>12077100</v>
      </c>
      <c r="DM639">
        <v>17834600</v>
      </c>
      <c r="DN639">
        <v>24187900</v>
      </c>
      <c r="DO639">
        <v>20492200</v>
      </c>
      <c r="DP639">
        <v>20817100</v>
      </c>
      <c r="DQ639">
        <v>16518700</v>
      </c>
      <c r="DR639">
        <v>16544300</v>
      </c>
      <c r="DS639">
        <v>15115400</v>
      </c>
      <c r="DT639">
        <v>15943300</v>
      </c>
      <c r="DU639">
        <v>14888800</v>
      </c>
      <c r="DV639">
        <v>20069600</v>
      </c>
      <c r="DW639">
        <v>25584400</v>
      </c>
      <c r="DX639">
        <v>30974500</v>
      </c>
      <c r="DY639">
        <v>22123500</v>
      </c>
      <c r="DZ639">
        <v>21117500</v>
      </c>
      <c r="EA639">
        <v>21882900</v>
      </c>
      <c r="EB639">
        <v>21677606</v>
      </c>
      <c r="EC639">
        <v>16940561</v>
      </c>
      <c r="ED639">
        <v>19973652</v>
      </c>
      <c r="EE639">
        <v>24038055</v>
      </c>
      <c r="EF639">
        <v>23387744</v>
      </c>
      <c r="EG639">
        <v>20269283</v>
      </c>
      <c r="EH639">
        <v>31770109</v>
      </c>
      <c r="EI639">
        <v>25079808</v>
      </c>
      <c r="EJ639">
        <v>25395206</v>
      </c>
      <c r="EK639">
        <v>26666041</v>
      </c>
      <c r="EL639">
        <v>24614283</v>
      </c>
      <c r="EM639">
        <v>47223934</v>
      </c>
      <c r="EN639">
        <v>28800573</v>
      </c>
      <c r="EO639">
        <v>24943988</v>
      </c>
      <c r="EP639">
        <v>26806526</v>
      </c>
      <c r="EQ639">
        <v>33055801</v>
      </c>
      <c r="ER639">
        <v>21968741</v>
      </c>
      <c r="ES639">
        <v>24069985</v>
      </c>
      <c r="ET639">
        <v>20516653</v>
      </c>
      <c r="EU639">
        <v>14849005</v>
      </c>
      <c r="EV639">
        <v>19563364</v>
      </c>
      <c r="EW639">
        <v>23433116</v>
      </c>
      <c r="EX639">
        <v>20369536</v>
      </c>
      <c r="EY639">
        <v>20465613</v>
      </c>
      <c r="EZ639">
        <v>19593847</v>
      </c>
      <c r="FA639">
        <v>21888581</v>
      </c>
      <c r="FB639">
        <v>22430378</v>
      </c>
      <c r="FC639">
        <v>22685860</v>
      </c>
      <c r="FD639">
        <v>17869664</v>
      </c>
      <c r="FE639">
        <v>34730771</v>
      </c>
      <c r="FF639">
        <v>24735392</v>
      </c>
      <c r="FG639">
        <v>22583503</v>
      </c>
      <c r="FH639">
        <v>30010982</v>
      </c>
      <c r="FI639">
        <v>25315137</v>
      </c>
      <c r="FJ639">
        <v>15379804</v>
      </c>
      <c r="FK639">
        <v>23422116</v>
      </c>
      <c r="FL639">
        <v>24004544</v>
      </c>
      <c r="FM639">
        <v>24363683</v>
      </c>
      <c r="FN639">
        <v>22259632</v>
      </c>
      <c r="FO639">
        <v>23672292</v>
      </c>
      <c r="FP639">
        <v>22085986</v>
      </c>
      <c r="FQ639">
        <v>18899098</v>
      </c>
      <c r="FR639">
        <v>24913047</v>
      </c>
      <c r="FS639">
        <v>19331780</v>
      </c>
      <c r="FT639">
        <v>21446586</v>
      </c>
      <c r="FU639">
        <v>16714778</v>
      </c>
      <c r="FV639">
        <v>19384876</v>
      </c>
      <c r="FW639">
        <v>13959959</v>
      </c>
      <c r="FX639">
        <v>18115809</v>
      </c>
      <c r="FY639">
        <v>14815115</v>
      </c>
      <c r="FZ639">
        <v>12132707</v>
      </c>
      <c r="GA639">
        <v>15964135</v>
      </c>
      <c r="GB639">
        <v>17111210</v>
      </c>
      <c r="GC639">
        <v>20178801</v>
      </c>
      <c r="GD639">
        <v>26762800</v>
      </c>
      <c r="GE639">
        <v>18837552</v>
      </c>
      <c r="GF639">
        <v>18181479</v>
      </c>
      <c r="GG639">
        <v>28779964</v>
      </c>
      <c r="GH639">
        <v>25931884</v>
      </c>
      <c r="GI639">
        <v>27519157</v>
      </c>
      <c r="GJ639">
        <v>36286075</v>
      </c>
      <c r="GK639">
        <v>23365738</v>
      </c>
      <c r="GL639">
        <v>21042474</v>
      </c>
      <c r="GM639">
        <v>26096656</v>
      </c>
      <c r="GN639">
        <v>26103515</v>
      </c>
      <c r="GO639">
        <v>31985471</v>
      </c>
      <c r="GP639">
        <v>28470243</v>
      </c>
      <c r="GQ639">
        <v>22929731</v>
      </c>
      <c r="GR639">
        <v>28490266</v>
      </c>
      <c r="GS639">
        <v>30278863</v>
      </c>
      <c r="GT639">
        <v>20980886</v>
      </c>
      <c r="GU639">
        <v>23514235</v>
      </c>
      <c r="GV639">
        <v>20697143</v>
      </c>
      <c r="GW639">
        <v>30688725</v>
      </c>
      <c r="GX639">
        <v>55387189</v>
      </c>
      <c r="GY639">
        <v>36596812</v>
      </c>
      <c r="GZ639">
        <v>33093165</v>
      </c>
      <c r="HA639">
        <v>29073354</v>
      </c>
      <c r="HB639">
        <v>50534666</v>
      </c>
      <c r="HC639">
        <v>35580389</v>
      </c>
      <c r="HD639">
        <v>42620225</v>
      </c>
      <c r="HE639">
        <v>57180176</v>
      </c>
      <c r="HF639">
        <v>30426929</v>
      </c>
      <c r="HG639">
        <v>46391289</v>
      </c>
      <c r="HH639">
        <v>39131654</v>
      </c>
      <c r="HI639">
        <v>71587213</v>
      </c>
      <c r="HJ639">
        <v>76520608</v>
      </c>
      <c r="HK639">
        <v>83129211</v>
      </c>
      <c r="HL639">
        <v>60756156</v>
      </c>
      <c r="HM639">
        <v>62928410</v>
      </c>
      <c r="HN639">
        <v>75832812</v>
      </c>
      <c r="HO639">
        <v>41562069</v>
      </c>
      <c r="HP639">
        <v>69208402</v>
      </c>
      <c r="HQ639">
        <v>48621553</v>
      </c>
      <c r="HR639">
        <v>34824676</v>
      </c>
      <c r="HS639">
        <v>61079389</v>
      </c>
      <c r="HT639">
        <v>55345820</v>
      </c>
      <c r="HU639">
        <v>56059457</v>
      </c>
      <c r="HV639">
        <v>64197642</v>
      </c>
      <c r="HW639">
        <v>69880586</v>
      </c>
      <c r="HX639">
        <v>71597239</v>
      </c>
      <c r="HY639">
        <v>78747726</v>
      </c>
      <c r="HZ639">
        <v>84900264</v>
      </c>
      <c r="IA639">
        <v>52360564</v>
      </c>
      <c r="IB639">
        <v>63825240</v>
      </c>
      <c r="IC639">
        <v>74372692</v>
      </c>
      <c r="ID639">
        <v>55766662</v>
      </c>
      <c r="IE639">
        <v>62872611</v>
      </c>
      <c r="IF639">
        <v>62242932</v>
      </c>
      <c r="IG639">
        <v>55609589</v>
      </c>
      <c r="IH639">
        <v>60480088</v>
      </c>
      <c r="II639">
        <v>64658064</v>
      </c>
      <c r="IJ639">
        <v>70861246</v>
      </c>
      <c r="IK639">
        <v>55266050</v>
      </c>
      <c r="IL639">
        <v>85165176</v>
      </c>
      <c r="IM639">
        <v>57397148</v>
      </c>
      <c r="IN639">
        <v>61886085</v>
      </c>
      <c r="IO639">
        <v>70071966</v>
      </c>
      <c r="IP639">
        <v>54957673</v>
      </c>
      <c r="IQ639">
        <v>65242816</v>
      </c>
      <c r="IR639">
        <v>48235542</v>
      </c>
      <c r="IS639">
        <v>44303743</v>
      </c>
      <c r="IT639">
        <v>47952493</v>
      </c>
      <c r="IU639">
        <v>67048935</v>
      </c>
      <c r="IV639">
        <v>75570741</v>
      </c>
      <c r="IW639">
        <v>51908994</v>
      </c>
      <c r="IX639">
        <v>77352158</v>
      </c>
      <c r="IY639">
        <v>46853694</v>
      </c>
      <c r="IZ639">
        <v>53106658</v>
      </c>
      <c r="JA639">
        <v>55991180</v>
      </c>
      <c r="JB639">
        <v>51266453</v>
      </c>
      <c r="JC639">
        <v>72567320</v>
      </c>
      <c r="JD639">
        <v>66032001</v>
      </c>
      <c r="JE639">
        <v>43318746</v>
      </c>
      <c r="JF639">
        <v>55338422</v>
      </c>
      <c r="JG639">
        <v>68972492</v>
      </c>
      <c r="JH639">
        <v>52830223</v>
      </c>
      <c r="JI639">
        <v>83400663</v>
      </c>
      <c r="JJ639">
        <v>71603425</v>
      </c>
      <c r="JK639">
        <v>39823235</v>
      </c>
      <c r="JL639">
        <v>71436138</v>
      </c>
      <c r="JM639">
        <v>59430059</v>
      </c>
      <c r="JN639">
        <v>39396998</v>
      </c>
      <c r="JO639">
        <v>46427730</v>
      </c>
      <c r="JP639">
        <v>76374358</v>
      </c>
      <c r="JQ639">
        <v>84225158</v>
      </c>
    </row>
    <row r="640" spans="1:277" x14ac:dyDescent="0.25">
      <c r="A640" s="1" t="s">
        <v>321</v>
      </c>
      <c r="B640" t="s">
        <v>1157</v>
      </c>
      <c r="C640" t="s">
        <v>1199</v>
      </c>
      <c r="D640" s="2">
        <f>_xll.BDH(A640, "volume", B640, C640, "Direction", "H", "Period", "M","cols=274;rows=2")</f>
        <v>36556</v>
      </c>
      <c r="E640" s="2">
        <v>36585</v>
      </c>
      <c r="F640" s="2">
        <v>36616</v>
      </c>
      <c r="G640" s="2">
        <v>36644</v>
      </c>
      <c r="H640" s="2">
        <v>36677</v>
      </c>
      <c r="I640" s="2">
        <v>36707</v>
      </c>
      <c r="J640" s="2">
        <v>36738</v>
      </c>
      <c r="K640" s="2">
        <v>36769</v>
      </c>
      <c r="L640" s="2">
        <v>36798</v>
      </c>
      <c r="M640" s="2">
        <v>36830</v>
      </c>
      <c r="N640" s="2">
        <v>36860</v>
      </c>
      <c r="O640" s="2">
        <v>36889</v>
      </c>
      <c r="P640" s="2">
        <v>36922</v>
      </c>
      <c r="Q640" s="2">
        <v>36950</v>
      </c>
      <c r="R640" s="2">
        <v>36980</v>
      </c>
      <c r="S640" s="2">
        <v>37011</v>
      </c>
      <c r="T640" s="2">
        <v>37042</v>
      </c>
      <c r="U640" s="2">
        <v>37071</v>
      </c>
      <c r="V640" s="2">
        <v>37103</v>
      </c>
      <c r="W640" s="2">
        <v>37134</v>
      </c>
      <c r="X640" s="2">
        <v>37162</v>
      </c>
      <c r="Y640" s="2">
        <v>37195</v>
      </c>
      <c r="Z640" s="2">
        <v>37225</v>
      </c>
      <c r="AA640" s="2">
        <v>37256</v>
      </c>
      <c r="AB640" s="2">
        <v>37287</v>
      </c>
      <c r="AC640" s="2">
        <v>37315</v>
      </c>
      <c r="AD640" s="2">
        <v>37344</v>
      </c>
      <c r="AE640" s="2">
        <v>37376</v>
      </c>
      <c r="AF640" s="2">
        <v>37407</v>
      </c>
      <c r="AG640" s="2">
        <v>37435</v>
      </c>
      <c r="AH640" s="2">
        <v>37468</v>
      </c>
      <c r="AI640" s="2">
        <v>37498</v>
      </c>
      <c r="AJ640" s="2">
        <v>37529</v>
      </c>
      <c r="AK640" s="2">
        <v>37560</v>
      </c>
      <c r="AL640" s="2">
        <v>37589</v>
      </c>
      <c r="AM640" s="2">
        <v>37621</v>
      </c>
      <c r="AN640" s="2">
        <v>37652</v>
      </c>
      <c r="AO640" s="2">
        <v>37680</v>
      </c>
      <c r="AP640" s="2">
        <v>37711</v>
      </c>
      <c r="AQ640" s="2">
        <v>37741</v>
      </c>
      <c r="AR640" s="2">
        <v>37771</v>
      </c>
      <c r="AS640" s="2">
        <v>37802</v>
      </c>
      <c r="AT640" s="2">
        <v>37833</v>
      </c>
      <c r="AU640" s="2">
        <v>37862</v>
      </c>
      <c r="AV640" s="2">
        <v>37894</v>
      </c>
      <c r="AW640" s="2">
        <v>37925</v>
      </c>
      <c r="AX640" s="2">
        <v>37953</v>
      </c>
      <c r="AY640" s="2">
        <v>37986</v>
      </c>
      <c r="AZ640" s="2">
        <v>38016</v>
      </c>
      <c r="BA640" s="2">
        <v>38044</v>
      </c>
      <c r="BB640" s="2">
        <v>38077</v>
      </c>
      <c r="BC640" s="2">
        <v>38107</v>
      </c>
      <c r="BD640" s="2">
        <v>38138</v>
      </c>
      <c r="BE640" s="2">
        <v>38168</v>
      </c>
      <c r="BF640" s="2">
        <v>38198</v>
      </c>
      <c r="BG640" s="2">
        <v>38230</v>
      </c>
      <c r="BH640" s="2">
        <v>38260</v>
      </c>
      <c r="BI640" s="2">
        <v>38289</v>
      </c>
      <c r="BJ640" s="2">
        <v>38321</v>
      </c>
      <c r="BK640" s="2">
        <v>38352</v>
      </c>
      <c r="BL640" s="2">
        <v>38383</v>
      </c>
      <c r="BM640" s="2">
        <v>38411</v>
      </c>
      <c r="BN640" s="2">
        <v>38442</v>
      </c>
      <c r="BO640" s="2">
        <v>38471</v>
      </c>
      <c r="BP640" s="2">
        <v>38503</v>
      </c>
      <c r="BQ640" s="2">
        <v>38533</v>
      </c>
      <c r="BR640" s="2">
        <v>38562</v>
      </c>
      <c r="BS640" s="2">
        <v>38595</v>
      </c>
      <c r="BT640" s="2">
        <v>38625</v>
      </c>
      <c r="BU640" s="2">
        <v>38656</v>
      </c>
      <c r="BV640" s="2">
        <v>38686</v>
      </c>
      <c r="BW640" s="2">
        <v>38716</v>
      </c>
      <c r="BX640" s="2">
        <v>38748</v>
      </c>
      <c r="BY640" s="2">
        <v>38776</v>
      </c>
      <c r="BZ640" s="2">
        <v>38807</v>
      </c>
      <c r="CA640" s="2">
        <v>38835</v>
      </c>
      <c r="CB640" s="2">
        <v>38868</v>
      </c>
      <c r="CC640" s="2">
        <v>38898</v>
      </c>
      <c r="CD640" s="2">
        <v>38929</v>
      </c>
      <c r="CE640" s="2">
        <v>38960</v>
      </c>
      <c r="CF640" s="2">
        <v>38989</v>
      </c>
      <c r="CG640" s="2">
        <v>39021</v>
      </c>
      <c r="CH640" s="2">
        <v>39051</v>
      </c>
      <c r="CI640" s="2">
        <v>39080</v>
      </c>
      <c r="CJ640" s="2">
        <v>39113</v>
      </c>
      <c r="CK640" s="2">
        <v>39141</v>
      </c>
      <c r="CL640" s="2">
        <v>39171</v>
      </c>
      <c r="CM640" s="2">
        <v>39202</v>
      </c>
      <c r="CN640" s="2">
        <v>39233</v>
      </c>
      <c r="CO640" s="2">
        <v>39262</v>
      </c>
      <c r="CP640" s="2">
        <v>39294</v>
      </c>
      <c r="CQ640" s="2">
        <v>39325</v>
      </c>
      <c r="CR640" s="2">
        <v>39353</v>
      </c>
      <c r="CS640" s="2">
        <v>39386</v>
      </c>
      <c r="CT640" s="2">
        <v>39416</v>
      </c>
      <c r="CU640" s="2">
        <v>39447</v>
      </c>
      <c r="CV640" s="2">
        <v>39478</v>
      </c>
      <c r="CW640" s="2">
        <v>39507</v>
      </c>
      <c r="CX640" s="2">
        <v>39538</v>
      </c>
      <c r="CY640" s="2">
        <v>39568</v>
      </c>
      <c r="CZ640" s="2">
        <v>39598</v>
      </c>
      <c r="DA640" s="2">
        <v>39629</v>
      </c>
      <c r="DB640" s="2">
        <v>39660</v>
      </c>
      <c r="DC640" s="2">
        <v>39689</v>
      </c>
      <c r="DD640" s="2">
        <v>39721</v>
      </c>
      <c r="DE640" s="2">
        <v>39752</v>
      </c>
      <c r="DF640" s="2">
        <v>39780</v>
      </c>
      <c r="DG640" s="2">
        <v>39813</v>
      </c>
      <c r="DH640" s="2">
        <v>39843</v>
      </c>
      <c r="DI640" s="2">
        <v>39871</v>
      </c>
      <c r="DJ640" s="2">
        <v>39903</v>
      </c>
      <c r="DK640" s="2">
        <v>39933</v>
      </c>
      <c r="DL640" s="2">
        <v>39962</v>
      </c>
      <c r="DM640" s="2">
        <v>39994</v>
      </c>
      <c r="DN640" s="2">
        <v>40025</v>
      </c>
      <c r="DO640" s="2">
        <v>40056</v>
      </c>
      <c r="DP640" s="2">
        <v>40086</v>
      </c>
      <c r="DQ640" s="2">
        <v>40116</v>
      </c>
      <c r="DR640" s="2">
        <v>40147</v>
      </c>
      <c r="DS640" s="2">
        <v>40178</v>
      </c>
      <c r="DT640" s="2">
        <v>40207</v>
      </c>
      <c r="DU640" s="2">
        <v>40235</v>
      </c>
      <c r="DV640" s="2">
        <v>40268</v>
      </c>
      <c r="DW640" s="2">
        <v>40298</v>
      </c>
      <c r="DX640" s="2">
        <v>40329</v>
      </c>
      <c r="DY640" s="2">
        <v>40359</v>
      </c>
      <c r="DZ640" s="2">
        <v>40389</v>
      </c>
      <c r="EA640" s="2">
        <v>40421</v>
      </c>
      <c r="EB640" s="2">
        <v>40451</v>
      </c>
      <c r="EC640" s="2">
        <v>40480</v>
      </c>
      <c r="ED640" s="2">
        <v>40512</v>
      </c>
      <c r="EE640" s="2">
        <v>40543</v>
      </c>
      <c r="EF640" s="2">
        <v>40574</v>
      </c>
      <c r="EG640" s="2">
        <v>40602</v>
      </c>
      <c r="EH640" s="2">
        <v>40633</v>
      </c>
      <c r="EI640" s="2">
        <v>40662</v>
      </c>
      <c r="EJ640" s="2">
        <v>40694</v>
      </c>
      <c r="EK640" s="2">
        <v>40724</v>
      </c>
      <c r="EL640" s="2">
        <v>40753</v>
      </c>
      <c r="EM640" s="2">
        <v>40786</v>
      </c>
      <c r="EN640" s="2">
        <v>40816</v>
      </c>
      <c r="EO640" s="2">
        <v>40847</v>
      </c>
      <c r="EP640" s="2">
        <v>40877</v>
      </c>
      <c r="EQ640" s="2">
        <v>40907</v>
      </c>
      <c r="ER640" s="2">
        <v>40939</v>
      </c>
      <c r="ES640" s="2">
        <v>40968</v>
      </c>
      <c r="ET640" s="2">
        <v>40998</v>
      </c>
      <c r="EU640" s="2">
        <v>41029</v>
      </c>
      <c r="EV640" s="2">
        <v>41060</v>
      </c>
      <c r="EW640" s="2">
        <v>41089</v>
      </c>
      <c r="EX640" s="2">
        <v>41121</v>
      </c>
      <c r="EY640" s="2">
        <v>41152</v>
      </c>
      <c r="EZ640" s="2">
        <v>41180</v>
      </c>
      <c r="FA640" s="2">
        <v>41213</v>
      </c>
      <c r="FB640" s="2">
        <v>41243</v>
      </c>
      <c r="FC640" s="2">
        <v>41274</v>
      </c>
      <c r="FD640" s="2">
        <v>41305</v>
      </c>
      <c r="FE640" s="2">
        <v>41333</v>
      </c>
      <c r="FF640" s="2">
        <v>41362</v>
      </c>
      <c r="FG640" s="2">
        <v>41394</v>
      </c>
      <c r="FH640" s="2">
        <v>41425</v>
      </c>
      <c r="FI640" s="2">
        <v>41453</v>
      </c>
      <c r="FJ640" s="2">
        <v>41486</v>
      </c>
      <c r="FK640" s="2">
        <v>41516</v>
      </c>
      <c r="FL640" s="2">
        <v>41547</v>
      </c>
      <c r="FM640" s="2">
        <v>41578</v>
      </c>
      <c r="FN640" s="2">
        <v>41607</v>
      </c>
      <c r="FO640" s="2">
        <v>41639</v>
      </c>
      <c r="FP640" s="2">
        <v>41670</v>
      </c>
      <c r="FQ640" s="2">
        <v>41698</v>
      </c>
      <c r="FR640" s="2">
        <v>41729</v>
      </c>
      <c r="FS640" s="2">
        <v>41759</v>
      </c>
      <c r="FT640" s="2">
        <v>41789</v>
      </c>
      <c r="FU640" s="2">
        <v>41820</v>
      </c>
      <c r="FV640" s="2">
        <v>41851</v>
      </c>
      <c r="FW640" s="2">
        <v>41880</v>
      </c>
      <c r="FX640" s="2">
        <v>41912</v>
      </c>
      <c r="FY640" s="2">
        <v>41943</v>
      </c>
      <c r="FZ640" s="2">
        <v>41971</v>
      </c>
      <c r="GA640" s="2">
        <v>42004</v>
      </c>
      <c r="GB640" s="2">
        <v>42034</v>
      </c>
      <c r="GC640" s="2">
        <v>42062</v>
      </c>
      <c r="GD640" s="2">
        <v>42094</v>
      </c>
      <c r="GE640" s="2">
        <v>42124</v>
      </c>
      <c r="GF640" s="2">
        <v>42153</v>
      </c>
      <c r="GG640" s="2">
        <v>42185</v>
      </c>
      <c r="GH640" s="2">
        <v>42216</v>
      </c>
      <c r="GI640" s="2">
        <v>42247</v>
      </c>
      <c r="GJ640" s="2">
        <v>42277</v>
      </c>
      <c r="GK640" s="2">
        <v>42307</v>
      </c>
      <c r="GL640" s="2">
        <v>42338</v>
      </c>
      <c r="GM640" s="2">
        <v>42369</v>
      </c>
      <c r="GN640" s="2">
        <v>42398</v>
      </c>
      <c r="GO640" s="2">
        <v>42429</v>
      </c>
      <c r="GP640" s="2">
        <v>42460</v>
      </c>
      <c r="GQ640" s="2">
        <v>42489</v>
      </c>
      <c r="GR640" s="2">
        <v>42521</v>
      </c>
      <c r="GS640" s="2">
        <v>42551</v>
      </c>
      <c r="GT640" s="2">
        <v>42580</v>
      </c>
      <c r="GU640" s="2">
        <v>42613</v>
      </c>
      <c r="GV640" s="2">
        <v>42643</v>
      </c>
      <c r="GW640" s="2">
        <v>42674</v>
      </c>
      <c r="GX640" s="2">
        <v>42704</v>
      </c>
      <c r="GY640" s="2">
        <v>42734</v>
      </c>
      <c r="GZ640" s="2">
        <v>42766</v>
      </c>
      <c r="HA640" s="2">
        <v>42794</v>
      </c>
      <c r="HB640" s="2">
        <v>42825</v>
      </c>
      <c r="HC640" s="2">
        <v>42853</v>
      </c>
      <c r="HD640" s="2">
        <v>42886</v>
      </c>
      <c r="HE640" s="2">
        <v>42916</v>
      </c>
      <c r="HF640" s="2">
        <v>42947</v>
      </c>
      <c r="HG640" s="2">
        <v>42978</v>
      </c>
      <c r="HH640" s="2">
        <v>43007</v>
      </c>
      <c r="HI640" s="2">
        <v>43039</v>
      </c>
      <c r="HJ640" s="2">
        <v>43069</v>
      </c>
      <c r="HK640" s="2">
        <v>43098</v>
      </c>
      <c r="HL640" s="2">
        <v>43131</v>
      </c>
      <c r="HM640" s="2">
        <v>43159</v>
      </c>
      <c r="HN640" s="2">
        <v>43189</v>
      </c>
      <c r="HO640" s="2">
        <v>43220</v>
      </c>
      <c r="HP640" s="2">
        <v>43251</v>
      </c>
      <c r="HQ640" s="2">
        <v>43280</v>
      </c>
      <c r="HR640" s="2">
        <v>43312</v>
      </c>
      <c r="HS640" s="2">
        <v>43343</v>
      </c>
      <c r="HT640" s="2">
        <v>43371</v>
      </c>
      <c r="HU640" s="2">
        <v>43404</v>
      </c>
      <c r="HV640" s="2">
        <v>43434</v>
      </c>
      <c r="HW640" s="2">
        <v>43465</v>
      </c>
      <c r="HX640" s="2">
        <v>43496</v>
      </c>
      <c r="HY640" s="2">
        <v>43524</v>
      </c>
      <c r="HZ640" s="2">
        <v>43553</v>
      </c>
      <c r="IA640" s="2">
        <v>43585</v>
      </c>
      <c r="IB640" s="2">
        <v>43616</v>
      </c>
      <c r="IC640" s="2">
        <v>43644</v>
      </c>
      <c r="ID640" s="2">
        <v>43677</v>
      </c>
      <c r="IE640" s="2">
        <v>43707</v>
      </c>
      <c r="IF640" s="2">
        <v>43738</v>
      </c>
      <c r="IG640" s="2">
        <v>43769</v>
      </c>
      <c r="IH640" s="2">
        <v>43798</v>
      </c>
      <c r="II640" s="2">
        <v>43830</v>
      </c>
      <c r="IJ640" s="2">
        <v>43861</v>
      </c>
      <c r="IK640" s="2">
        <v>43889</v>
      </c>
      <c r="IL640" s="2">
        <v>43921</v>
      </c>
      <c r="IM640" s="2">
        <v>43951</v>
      </c>
      <c r="IN640" s="2">
        <v>43980</v>
      </c>
      <c r="IO640" s="2">
        <v>44012</v>
      </c>
      <c r="IP640" s="2">
        <v>44043</v>
      </c>
      <c r="IQ640" s="2">
        <v>44074</v>
      </c>
      <c r="IR640" s="2">
        <v>44104</v>
      </c>
      <c r="IS640" s="2">
        <v>44134</v>
      </c>
      <c r="IT640" s="2">
        <v>44165</v>
      </c>
      <c r="IU640" s="2">
        <v>44196</v>
      </c>
      <c r="IV640" s="2">
        <v>44225</v>
      </c>
      <c r="IW640" s="2">
        <v>44253</v>
      </c>
      <c r="IX640" s="2">
        <v>44286</v>
      </c>
      <c r="IY640" s="2">
        <v>44316</v>
      </c>
      <c r="IZ640" s="2">
        <v>44347</v>
      </c>
      <c r="JA640" s="2">
        <v>44377</v>
      </c>
      <c r="JB640" s="2">
        <v>44407</v>
      </c>
      <c r="JC640" s="2">
        <v>44439</v>
      </c>
      <c r="JD640" s="2">
        <v>44469</v>
      </c>
      <c r="JE640" s="2">
        <v>44498</v>
      </c>
      <c r="JF640" s="2">
        <v>44530</v>
      </c>
      <c r="JG640" s="2">
        <v>44561</v>
      </c>
      <c r="JH640" s="2">
        <v>44592</v>
      </c>
      <c r="JI640" s="2">
        <v>44620</v>
      </c>
      <c r="JJ640" s="2">
        <v>44651</v>
      </c>
      <c r="JK640" s="2">
        <v>44680</v>
      </c>
      <c r="JL640" s="2">
        <v>44712</v>
      </c>
      <c r="JM640" s="2">
        <v>44742</v>
      </c>
      <c r="JN640" s="2">
        <v>44771</v>
      </c>
      <c r="JO640" s="2">
        <v>44804</v>
      </c>
      <c r="JP640" s="2">
        <v>44834</v>
      </c>
      <c r="JQ640" s="2">
        <v>44865</v>
      </c>
    </row>
    <row r="641" spans="1:277" x14ac:dyDescent="0.25">
      <c r="A641" s="4"/>
      <c r="D641" s="3">
        <v>46210050</v>
      </c>
      <c r="E641">
        <v>67007100</v>
      </c>
      <c r="F641">
        <v>48178050</v>
      </c>
      <c r="G641">
        <v>42533400</v>
      </c>
      <c r="H641">
        <v>32028300</v>
      </c>
      <c r="I641">
        <v>30887250</v>
      </c>
      <c r="J641">
        <v>51441750</v>
      </c>
      <c r="K641">
        <v>39685050</v>
      </c>
      <c r="L641">
        <v>40248900</v>
      </c>
      <c r="M641">
        <v>47417850</v>
      </c>
      <c r="N641">
        <v>45681900</v>
      </c>
      <c r="O641">
        <v>54393000</v>
      </c>
      <c r="P641">
        <v>71420550</v>
      </c>
      <c r="Q641">
        <v>41300100</v>
      </c>
      <c r="R641">
        <v>57292400</v>
      </c>
      <c r="S641">
        <v>37135500</v>
      </c>
      <c r="T641">
        <v>41888800</v>
      </c>
      <c r="U641">
        <v>46999500</v>
      </c>
      <c r="V641">
        <v>32319800</v>
      </c>
      <c r="W641">
        <v>27081300</v>
      </c>
      <c r="X641">
        <v>98861700</v>
      </c>
      <c r="Y641">
        <v>60973800</v>
      </c>
      <c r="Z641">
        <v>52177600</v>
      </c>
      <c r="AA641">
        <v>35533600</v>
      </c>
      <c r="AB641">
        <v>43326400</v>
      </c>
      <c r="AC641">
        <v>41099500</v>
      </c>
      <c r="AD641">
        <v>45690100</v>
      </c>
      <c r="AE641">
        <v>45258200</v>
      </c>
      <c r="AF641">
        <v>42238400</v>
      </c>
      <c r="AG641">
        <v>45111000</v>
      </c>
      <c r="AH641">
        <v>68960200</v>
      </c>
      <c r="AI641">
        <v>68336400</v>
      </c>
      <c r="AJ641">
        <v>42509200</v>
      </c>
      <c r="AK641">
        <v>55488900</v>
      </c>
      <c r="AL641">
        <v>36996000</v>
      </c>
      <c r="AM641">
        <v>36449100</v>
      </c>
      <c r="AN641">
        <v>36115100</v>
      </c>
      <c r="AO641">
        <v>33273600</v>
      </c>
      <c r="AP641">
        <v>49828200</v>
      </c>
      <c r="AQ641">
        <v>37613100</v>
      </c>
      <c r="AR641">
        <v>39002300</v>
      </c>
      <c r="AS641">
        <v>44904200</v>
      </c>
      <c r="AT641">
        <v>46437900</v>
      </c>
      <c r="AU641">
        <v>34903900</v>
      </c>
      <c r="AV641">
        <v>49568300</v>
      </c>
      <c r="AW641">
        <v>46050700</v>
      </c>
      <c r="AX641">
        <v>34129700</v>
      </c>
      <c r="AY641">
        <v>62258000</v>
      </c>
      <c r="AZ641">
        <v>78173900</v>
      </c>
      <c r="BA641">
        <v>53715000</v>
      </c>
      <c r="BB641">
        <v>107008800</v>
      </c>
      <c r="BC641">
        <v>63507500</v>
      </c>
      <c r="BD641">
        <v>52891500</v>
      </c>
      <c r="BE641">
        <v>56175100</v>
      </c>
      <c r="BF641">
        <v>54581200</v>
      </c>
      <c r="BG641">
        <v>56393300</v>
      </c>
      <c r="BH641">
        <v>50042100</v>
      </c>
      <c r="BI641">
        <v>55867900</v>
      </c>
      <c r="BJ641">
        <v>46617900</v>
      </c>
      <c r="BK641">
        <v>48518200</v>
      </c>
      <c r="BL641">
        <v>63656500</v>
      </c>
      <c r="BM641">
        <v>46675300</v>
      </c>
      <c r="BN641">
        <v>73593700</v>
      </c>
      <c r="BO641">
        <v>77834900</v>
      </c>
      <c r="BP641">
        <v>65623300</v>
      </c>
      <c r="BQ641">
        <v>56442100</v>
      </c>
      <c r="BR641">
        <v>53546300</v>
      </c>
      <c r="BS641">
        <v>45630300</v>
      </c>
      <c r="BT641">
        <v>69166400</v>
      </c>
      <c r="BU641">
        <v>71381300</v>
      </c>
      <c r="BV641">
        <v>49878000</v>
      </c>
      <c r="BW641">
        <v>42275600</v>
      </c>
      <c r="BX641">
        <v>60139200</v>
      </c>
      <c r="BY641">
        <v>48425300</v>
      </c>
      <c r="BZ641">
        <v>57733700</v>
      </c>
      <c r="CA641">
        <v>62321200</v>
      </c>
      <c r="CB641">
        <v>46076800</v>
      </c>
      <c r="CC641">
        <v>48088800</v>
      </c>
      <c r="CD641">
        <v>61947600</v>
      </c>
      <c r="CE641">
        <v>57259600</v>
      </c>
      <c r="CF641">
        <v>63638300</v>
      </c>
      <c r="CG641">
        <v>72892400</v>
      </c>
      <c r="CH641">
        <v>91439000</v>
      </c>
      <c r="CI641">
        <v>60778300</v>
      </c>
      <c r="CJ641">
        <v>88325800</v>
      </c>
      <c r="CK641">
        <v>69206400</v>
      </c>
      <c r="CL641">
        <v>72898700</v>
      </c>
      <c r="CM641">
        <v>105358400</v>
      </c>
      <c r="CN641">
        <v>87559700</v>
      </c>
      <c r="CO641">
        <v>88349700</v>
      </c>
      <c r="CP641">
        <v>93095600</v>
      </c>
      <c r="CQ641">
        <v>75790500</v>
      </c>
      <c r="CR641">
        <v>49556400</v>
      </c>
      <c r="CS641">
        <v>45403400</v>
      </c>
      <c r="CT641">
        <v>54587800</v>
      </c>
      <c r="CU641">
        <v>41987100</v>
      </c>
      <c r="CV641">
        <v>82035400</v>
      </c>
      <c r="CW641">
        <v>59834800</v>
      </c>
      <c r="CX641">
        <v>66131800</v>
      </c>
      <c r="CY641">
        <v>59458800</v>
      </c>
      <c r="CZ641">
        <v>50312800</v>
      </c>
      <c r="DA641">
        <v>75213700</v>
      </c>
      <c r="DB641">
        <v>74621300</v>
      </c>
      <c r="DC641">
        <v>62808400</v>
      </c>
      <c r="DD641">
        <v>57513400</v>
      </c>
      <c r="DE641">
        <v>59489100</v>
      </c>
      <c r="DF641">
        <v>55094600</v>
      </c>
      <c r="DG641">
        <v>63619600</v>
      </c>
      <c r="DH641">
        <v>74153100</v>
      </c>
      <c r="DI641">
        <v>68708700</v>
      </c>
      <c r="DJ641">
        <v>73165800</v>
      </c>
      <c r="DK641">
        <v>63015300</v>
      </c>
      <c r="DL641">
        <v>44131200</v>
      </c>
      <c r="DM641">
        <v>55867100</v>
      </c>
      <c r="DN641">
        <v>56780000</v>
      </c>
      <c r="DO641">
        <v>58980000</v>
      </c>
      <c r="DP641">
        <v>55663200</v>
      </c>
      <c r="DQ641">
        <v>68238500</v>
      </c>
      <c r="DR641">
        <v>52230400</v>
      </c>
      <c r="DS641">
        <v>66138600</v>
      </c>
      <c r="DT641">
        <v>59062700</v>
      </c>
      <c r="DU641">
        <v>60694300</v>
      </c>
      <c r="DV641">
        <v>54090800</v>
      </c>
      <c r="DW641">
        <v>56826700</v>
      </c>
      <c r="DX641">
        <v>68604400</v>
      </c>
      <c r="DY641">
        <v>47157400</v>
      </c>
      <c r="DZ641">
        <v>42937600</v>
      </c>
      <c r="EA641">
        <v>29752500</v>
      </c>
      <c r="EB641">
        <v>37600406</v>
      </c>
      <c r="EC641">
        <v>29555375</v>
      </c>
      <c r="ED641">
        <v>24446618</v>
      </c>
      <c r="EE641">
        <v>31083811</v>
      </c>
      <c r="EF641">
        <v>33679629</v>
      </c>
      <c r="EG641">
        <v>42140358</v>
      </c>
      <c r="EH641">
        <v>50528229</v>
      </c>
      <c r="EI641">
        <v>40169642</v>
      </c>
      <c r="EJ641">
        <v>48857886</v>
      </c>
      <c r="EK641">
        <v>43559270</v>
      </c>
      <c r="EL641">
        <v>36011178</v>
      </c>
      <c r="EM641">
        <v>76598523</v>
      </c>
      <c r="EN641">
        <v>52872696</v>
      </c>
      <c r="EO641">
        <v>45734402</v>
      </c>
      <c r="EP641">
        <v>47312268</v>
      </c>
      <c r="EQ641">
        <v>32254608</v>
      </c>
      <c r="ER641">
        <v>25718679</v>
      </c>
      <c r="ES641">
        <v>22281091</v>
      </c>
      <c r="ET641">
        <v>37347545</v>
      </c>
      <c r="EU641">
        <v>39864480</v>
      </c>
      <c r="EV641">
        <v>49876676</v>
      </c>
      <c r="EW641">
        <v>50358663</v>
      </c>
      <c r="EX641">
        <v>41777236</v>
      </c>
      <c r="EY641">
        <v>28792444</v>
      </c>
      <c r="EZ641">
        <v>21684786</v>
      </c>
      <c r="FA641">
        <v>25886030</v>
      </c>
      <c r="FB641">
        <v>23576608</v>
      </c>
      <c r="FC641">
        <v>26643070</v>
      </c>
      <c r="FD641">
        <v>31271784</v>
      </c>
      <c r="FE641">
        <v>23451545</v>
      </c>
      <c r="FF641">
        <v>27393484</v>
      </c>
      <c r="FG641">
        <v>31478098</v>
      </c>
      <c r="FH641">
        <v>34744746</v>
      </c>
      <c r="FI641">
        <v>35334310</v>
      </c>
      <c r="FJ641">
        <v>26575922</v>
      </c>
      <c r="FK641">
        <v>26027176</v>
      </c>
      <c r="FL641">
        <v>30554062</v>
      </c>
      <c r="FM641">
        <v>36989172</v>
      </c>
      <c r="FN641">
        <v>33450455</v>
      </c>
      <c r="FO641">
        <v>30807529</v>
      </c>
      <c r="FP641">
        <v>36556957</v>
      </c>
      <c r="FQ641">
        <v>24932733</v>
      </c>
      <c r="FR641">
        <v>29836455</v>
      </c>
      <c r="FS641">
        <v>30885651</v>
      </c>
      <c r="FT641">
        <v>24791754</v>
      </c>
      <c r="FU641">
        <v>30870696</v>
      </c>
      <c r="FV641">
        <v>31439082</v>
      </c>
      <c r="FW641">
        <v>26338514</v>
      </c>
      <c r="FX641">
        <v>37806539</v>
      </c>
      <c r="FY641">
        <v>49417949</v>
      </c>
      <c r="FZ641">
        <v>34224970</v>
      </c>
      <c r="GA641">
        <v>47549881</v>
      </c>
      <c r="GB641">
        <v>37806233</v>
      </c>
      <c r="GC641">
        <v>31781194</v>
      </c>
      <c r="GD641">
        <v>31951771</v>
      </c>
      <c r="GE641">
        <v>32479430</v>
      </c>
      <c r="GF641">
        <v>40836856</v>
      </c>
      <c r="GG641">
        <v>53761449</v>
      </c>
      <c r="GH641">
        <v>48386920</v>
      </c>
      <c r="GI641">
        <v>41939455</v>
      </c>
      <c r="GJ641">
        <v>36830374</v>
      </c>
      <c r="GK641">
        <v>39199899</v>
      </c>
      <c r="GL641">
        <v>26210701</v>
      </c>
      <c r="GM641">
        <v>34405908</v>
      </c>
      <c r="GN641">
        <v>41058377</v>
      </c>
      <c r="GO641">
        <v>43406077</v>
      </c>
      <c r="GP641">
        <v>40033221</v>
      </c>
      <c r="GQ641">
        <v>39182844</v>
      </c>
      <c r="GR641">
        <v>33280869</v>
      </c>
      <c r="GS641">
        <v>40341823</v>
      </c>
      <c r="GT641">
        <v>37561180</v>
      </c>
      <c r="GU641">
        <v>32726853</v>
      </c>
      <c r="GV641">
        <v>33619883</v>
      </c>
      <c r="GW641">
        <v>39454344</v>
      </c>
      <c r="GX641">
        <v>33442731</v>
      </c>
      <c r="GY641">
        <v>24454203</v>
      </c>
      <c r="GZ641">
        <v>26544263</v>
      </c>
      <c r="HA641">
        <v>22571843</v>
      </c>
      <c r="HB641">
        <v>32531904</v>
      </c>
      <c r="HC641">
        <v>18209934</v>
      </c>
      <c r="HD641">
        <v>18535205</v>
      </c>
      <c r="HE641">
        <v>24999784</v>
      </c>
      <c r="HF641">
        <v>22938199</v>
      </c>
      <c r="HG641">
        <v>28645997</v>
      </c>
      <c r="HH641">
        <v>30752252</v>
      </c>
      <c r="HI641">
        <v>25722489</v>
      </c>
      <c r="HJ641">
        <v>16752945</v>
      </c>
      <c r="HK641">
        <v>19580817</v>
      </c>
      <c r="HL641">
        <v>24878615</v>
      </c>
      <c r="HM641">
        <v>20622103</v>
      </c>
      <c r="HN641">
        <v>25153057</v>
      </c>
      <c r="HO641">
        <v>27060381</v>
      </c>
      <c r="HP641">
        <v>30078091</v>
      </c>
      <c r="HQ641">
        <v>36048999</v>
      </c>
      <c r="HR641">
        <v>24206440</v>
      </c>
      <c r="HS641">
        <v>17006683</v>
      </c>
      <c r="HT641">
        <v>18315897</v>
      </c>
      <c r="HU641">
        <v>29384266</v>
      </c>
      <c r="HV641">
        <v>25309968</v>
      </c>
      <c r="HW641">
        <v>23302345</v>
      </c>
      <c r="HX641">
        <v>25152358</v>
      </c>
      <c r="HY641">
        <v>22230577</v>
      </c>
      <c r="HZ641">
        <v>27846176</v>
      </c>
      <c r="IA641">
        <v>19002168</v>
      </c>
      <c r="IB641">
        <v>14935112</v>
      </c>
      <c r="IC641">
        <v>18934610</v>
      </c>
      <c r="ID641">
        <v>17445206</v>
      </c>
      <c r="IE641">
        <v>16991275</v>
      </c>
      <c r="IF641">
        <v>18483484</v>
      </c>
      <c r="IG641">
        <v>24790481</v>
      </c>
      <c r="IH641">
        <v>12417421</v>
      </c>
      <c r="II641">
        <v>22232881</v>
      </c>
      <c r="IJ641">
        <v>25586853</v>
      </c>
      <c r="IK641">
        <v>22803650</v>
      </c>
      <c r="IL641">
        <v>53888099</v>
      </c>
      <c r="IM641">
        <v>73476262</v>
      </c>
      <c r="IN641">
        <v>78280439</v>
      </c>
      <c r="IO641">
        <v>80003314</v>
      </c>
      <c r="IP641">
        <v>45600241</v>
      </c>
      <c r="IQ641">
        <v>41697018</v>
      </c>
      <c r="IR641">
        <v>59342849</v>
      </c>
      <c r="IS641">
        <v>30424508</v>
      </c>
      <c r="IT641">
        <v>34859846</v>
      </c>
      <c r="IU641">
        <v>31978054</v>
      </c>
      <c r="IV641">
        <v>27353083</v>
      </c>
      <c r="IW641">
        <v>27230309</v>
      </c>
      <c r="IX641">
        <v>39501395</v>
      </c>
      <c r="IY641">
        <v>22251024</v>
      </c>
      <c r="IZ641">
        <v>22381180</v>
      </c>
      <c r="JA641">
        <v>26158751</v>
      </c>
      <c r="JB641">
        <v>27635552</v>
      </c>
      <c r="JC641">
        <v>24766713</v>
      </c>
      <c r="JD641">
        <v>27382374</v>
      </c>
      <c r="JE641">
        <v>24494041</v>
      </c>
      <c r="JF641">
        <v>27553875</v>
      </c>
      <c r="JG641">
        <v>48725860</v>
      </c>
      <c r="JH641">
        <v>27744608</v>
      </c>
      <c r="JI641">
        <v>25514187</v>
      </c>
      <c r="JJ641">
        <v>35729049</v>
      </c>
      <c r="JK641">
        <v>24138293</v>
      </c>
      <c r="JL641">
        <v>21998307</v>
      </c>
      <c r="JM641">
        <v>30624079</v>
      </c>
      <c r="JN641">
        <v>25111345</v>
      </c>
      <c r="JO641">
        <v>22946825</v>
      </c>
      <c r="JP641">
        <v>31218961</v>
      </c>
      <c r="JQ641">
        <v>28906340</v>
      </c>
    </row>
    <row r="642" spans="1:277" x14ac:dyDescent="0.25">
      <c r="A642" s="1" t="s">
        <v>322</v>
      </c>
      <c r="B642" t="s">
        <v>1157</v>
      </c>
      <c r="C642" t="s">
        <v>1188</v>
      </c>
      <c r="D642" s="2">
        <f>_xll.BDH(A642, "volume", B642, C642, "Direction", "H", "Period", "M","cols=156;rows=2")</f>
        <v>36556</v>
      </c>
      <c r="E642" s="2">
        <v>36585</v>
      </c>
      <c r="F642" s="2">
        <v>36616</v>
      </c>
      <c r="G642" s="2">
        <v>36644</v>
      </c>
      <c r="H642" s="2">
        <v>36677</v>
      </c>
      <c r="I642" s="2">
        <v>36707</v>
      </c>
      <c r="J642" s="2">
        <v>36738</v>
      </c>
      <c r="K642" s="2">
        <v>36769</v>
      </c>
      <c r="L642" s="2">
        <v>36798</v>
      </c>
      <c r="M642" s="2">
        <v>36830</v>
      </c>
      <c r="N642" s="2">
        <v>36860</v>
      </c>
      <c r="O642" s="2">
        <v>36889</v>
      </c>
      <c r="P642" s="2">
        <v>36922</v>
      </c>
      <c r="Q642" s="2">
        <v>36950</v>
      </c>
      <c r="R642" s="2">
        <v>36980</v>
      </c>
      <c r="S642" s="2">
        <v>37011</v>
      </c>
      <c r="T642" s="2">
        <v>37042</v>
      </c>
      <c r="U642" s="2">
        <v>37071</v>
      </c>
      <c r="V642" s="2">
        <v>37103</v>
      </c>
      <c r="W642" s="2">
        <v>37134</v>
      </c>
      <c r="X642" s="2">
        <v>37162</v>
      </c>
      <c r="Y642" s="2">
        <v>37195</v>
      </c>
      <c r="Z642" s="2">
        <v>37225</v>
      </c>
      <c r="AA642" s="2">
        <v>37256</v>
      </c>
      <c r="AB642" s="2">
        <v>37287</v>
      </c>
      <c r="AC642" s="2">
        <v>37315</v>
      </c>
      <c r="AD642" s="2">
        <v>37344</v>
      </c>
      <c r="AE642" s="2">
        <v>37376</v>
      </c>
      <c r="AF642" s="2">
        <v>37407</v>
      </c>
      <c r="AG642" s="2">
        <v>37435</v>
      </c>
      <c r="AH642" s="2">
        <v>37468</v>
      </c>
      <c r="AI642" s="2">
        <v>37498</v>
      </c>
      <c r="AJ642" s="2">
        <v>37529</v>
      </c>
      <c r="AK642" s="2">
        <v>37560</v>
      </c>
      <c r="AL642" s="2">
        <v>37589</v>
      </c>
      <c r="AM642" s="2">
        <v>37621</v>
      </c>
      <c r="AN642" s="2">
        <v>37652</v>
      </c>
      <c r="AO642" s="2">
        <v>37680</v>
      </c>
      <c r="AP642" s="2">
        <v>37711</v>
      </c>
      <c r="AQ642" s="2">
        <v>37741</v>
      </c>
      <c r="AR642" s="2">
        <v>37771</v>
      </c>
      <c r="AS642" s="2">
        <v>37802</v>
      </c>
      <c r="AT642" s="2">
        <v>37833</v>
      </c>
      <c r="AU642" s="2">
        <v>37862</v>
      </c>
      <c r="AV642" s="2">
        <v>37894</v>
      </c>
      <c r="AW642" s="2">
        <v>37925</v>
      </c>
      <c r="AX642" s="2">
        <v>37953</v>
      </c>
      <c r="AY642" s="2">
        <v>37986</v>
      </c>
      <c r="AZ642" s="2">
        <v>38016</v>
      </c>
      <c r="BA642" s="2">
        <v>38044</v>
      </c>
      <c r="BB642" s="2">
        <v>38077</v>
      </c>
      <c r="BC642" s="2">
        <v>38107</v>
      </c>
      <c r="BD642" s="2">
        <v>38138</v>
      </c>
      <c r="BE642" s="2">
        <v>38168</v>
      </c>
      <c r="BF642" s="2">
        <v>38198</v>
      </c>
      <c r="BG642" s="2">
        <v>38230</v>
      </c>
      <c r="BH642" s="2">
        <v>38260</v>
      </c>
      <c r="BI642" s="2">
        <v>38289</v>
      </c>
      <c r="BJ642" s="2">
        <v>38321</v>
      </c>
      <c r="BK642" s="2">
        <v>38352</v>
      </c>
      <c r="BL642" s="2">
        <v>38383</v>
      </c>
      <c r="BM642" s="2">
        <v>38411</v>
      </c>
      <c r="BN642" s="2">
        <v>38442</v>
      </c>
      <c r="BO642" s="2">
        <v>38471</v>
      </c>
      <c r="BP642" s="2">
        <v>38503</v>
      </c>
      <c r="BQ642" s="2">
        <v>38533</v>
      </c>
      <c r="BR642" s="2">
        <v>38562</v>
      </c>
      <c r="BS642" s="2">
        <v>38595</v>
      </c>
      <c r="BT642" s="2">
        <v>38625</v>
      </c>
      <c r="BU642" s="2">
        <v>38656</v>
      </c>
      <c r="BV642" s="2">
        <v>38686</v>
      </c>
      <c r="BW642" s="2">
        <v>38716</v>
      </c>
      <c r="BX642" s="2">
        <v>38748</v>
      </c>
      <c r="BY642" s="2">
        <v>38776</v>
      </c>
      <c r="BZ642" s="2">
        <v>38807</v>
      </c>
      <c r="CA642" s="2">
        <v>38835</v>
      </c>
      <c r="CB642" s="2">
        <v>38868</v>
      </c>
      <c r="CC642" s="2">
        <v>38898</v>
      </c>
      <c r="CD642" s="2">
        <v>38929</v>
      </c>
      <c r="CE642" s="2">
        <v>38960</v>
      </c>
      <c r="CF642" s="2">
        <v>38989</v>
      </c>
      <c r="CG642" s="2">
        <v>39021</v>
      </c>
      <c r="CH642" s="2">
        <v>39051</v>
      </c>
      <c r="CI642" s="2">
        <v>39080</v>
      </c>
      <c r="CJ642" s="2">
        <v>39113</v>
      </c>
      <c r="CK642" s="2">
        <v>39141</v>
      </c>
      <c r="CL642" s="2">
        <v>39171</v>
      </c>
      <c r="CM642" s="2">
        <v>39202</v>
      </c>
      <c r="CN642" s="2">
        <v>39233</v>
      </c>
      <c r="CO642" s="2">
        <v>39262</v>
      </c>
      <c r="CP642" s="2">
        <v>39294</v>
      </c>
      <c r="CQ642" s="2">
        <v>39325</v>
      </c>
      <c r="CR642" s="2">
        <v>39353</v>
      </c>
      <c r="CS642" s="2">
        <v>39386</v>
      </c>
      <c r="CT642" s="2">
        <v>39416</v>
      </c>
      <c r="CU642" s="2">
        <v>39447</v>
      </c>
      <c r="CV642" s="2">
        <v>39478</v>
      </c>
      <c r="CW642" s="2">
        <v>39507</v>
      </c>
      <c r="CX642" s="2">
        <v>39538</v>
      </c>
      <c r="CY642" s="2">
        <v>39568</v>
      </c>
      <c r="CZ642" s="2">
        <v>39598</v>
      </c>
      <c r="DA642" s="2">
        <v>39629</v>
      </c>
      <c r="DB642" s="2">
        <v>39660</v>
      </c>
      <c r="DC642" s="2">
        <v>39689</v>
      </c>
      <c r="DD642" s="2">
        <v>39721</v>
      </c>
      <c r="DE642" s="2">
        <v>39752</v>
      </c>
      <c r="DF642" s="2">
        <v>39780</v>
      </c>
      <c r="DG642" s="2">
        <v>39813</v>
      </c>
      <c r="DH642" s="2">
        <v>39843</v>
      </c>
      <c r="DI642" s="2">
        <v>39871</v>
      </c>
      <c r="DJ642" s="2">
        <v>39903</v>
      </c>
      <c r="DK642" s="2">
        <v>39933</v>
      </c>
      <c r="DL642" s="2">
        <v>39962</v>
      </c>
      <c r="DM642" s="2">
        <v>39994</v>
      </c>
      <c r="DN642" s="2">
        <v>40025</v>
      </c>
      <c r="DO642" s="2">
        <v>40056</v>
      </c>
      <c r="DP642" s="2">
        <v>40086</v>
      </c>
      <c r="DQ642" s="2">
        <v>40116</v>
      </c>
      <c r="DR642" s="2">
        <v>40147</v>
      </c>
      <c r="DS642" s="2">
        <v>40178</v>
      </c>
      <c r="DT642" s="2">
        <v>40207</v>
      </c>
      <c r="DU642" s="2">
        <v>40235</v>
      </c>
      <c r="DV642" s="2">
        <v>40268</v>
      </c>
      <c r="DW642" s="2">
        <v>40298</v>
      </c>
      <c r="DX642" s="2">
        <v>40329</v>
      </c>
      <c r="DY642" s="2">
        <v>40359</v>
      </c>
      <c r="DZ642" s="2">
        <v>40389</v>
      </c>
      <c r="EA642" s="2">
        <v>40421</v>
      </c>
      <c r="EB642" s="2">
        <v>40451</v>
      </c>
      <c r="EC642" s="2">
        <v>40480</v>
      </c>
      <c r="ED642" s="2">
        <v>40512</v>
      </c>
      <c r="EE642" s="2">
        <v>40543</v>
      </c>
      <c r="EF642" s="2">
        <v>40574</v>
      </c>
      <c r="EG642" s="2">
        <v>40602</v>
      </c>
      <c r="EH642" s="2">
        <v>40633</v>
      </c>
      <c r="EI642" s="2">
        <v>40662</v>
      </c>
      <c r="EJ642" s="2">
        <v>40694</v>
      </c>
      <c r="EK642" s="2">
        <v>40724</v>
      </c>
      <c r="EL642" s="2">
        <v>40753</v>
      </c>
      <c r="EM642" s="2">
        <v>40786</v>
      </c>
      <c r="EN642" s="2">
        <v>40816</v>
      </c>
      <c r="EO642" s="2">
        <v>40847</v>
      </c>
      <c r="EP642" s="2">
        <v>40877</v>
      </c>
      <c r="EQ642" s="2">
        <v>40907</v>
      </c>
      <c r="ER642" s="2">
        <v>40939</v>
      </c>
      <c r="ES642" s="2">
        <v>40968</v>
      </c>
      <c r="ET642" s="2">
        <v>40998</v>
      </c>
      <c r="EU642" s="2">
        <v>41029</v>
      </c>
      <c r="EV642" s="2">
        <v>41060</v>
      </c>
      <c r="EW642" s="2">
        <v>41089</v>
      </c>
      <c r="EX642" s="2">
        <v>41121</v>
      </c>
      <c r="EY642" s="2">
        <v>41152</v>
      </c>
      <c r="EZ642" s="2">
        <v>41180</v>
      </c>
      <c r="FA642" s="2">
        <v>41213</v>
      </c>
      <c r="FB642" s="2">
        <v>41243</v>
      </c>
      <c r="FC642" s="2">
        <v>41274</v>
      </c>
    </row>
    <row r="643" spans="1:277" x14ac:dyDescent="0.25">
      <c r="A643" s="4"/>
      <c r="D643" s="3">
        <v>29014200</v>
      </c>
      <c r="E643">
        <v>16620900</v>
      </c>
      <c r="F643">
        <v>20639900</v>
      </c>
      <c r="G643">
        <v>18007000</v>
      </c>
      <c r="H643">
        <v>30960500</v>
      </c>
      <c r="I643">
        <v>30917200</v>
      </c>
      <c r="J643">
        <v>35484800</v>
      </c>
      <c r="K643">
        <v>23140600</v>
      </c>
      <c r="L643">
        <v>32073800</v>
      </c>
      <c r="M643">
        <v>36942900</v>
      </c>
      <c r="N643">
        <v>16438200</v>
      </c>
      <c r="O643">
        <v>19941000</v>
      </c>
      <c r="P643">
        <v>28512900</v>
      </c>
      <c r="Q643">
        <v>16177000</v>
      </c>
      <c r="R643">
        <v>30249900</v>
      </c>
      <c r="S643">
        <v>33144200</v>
      </c>
      <c r="T643">
        <v>28213300</v>
      </c>
      <c r="U643">
        <v>25234100</v>
      </c>
      <c r="V643">
        <v>39467300</v>
      </c>
      <c r="W643">
        <v>28608400</v>
      </c>
      <c r="X643">
        <v>26612200</v>
      </c>
      <c r="Y643">
        <v>33835500</v>
      </c>
      <c r="Z643">
        <v>22854100</v>
      </c>
      <c r="AA643">
        <v>21150000</v>
      </c>
      <c r="AB643">
        <v>32779700</v>
      </c>
      <c r="AC643">
        <v>21712100</v>
      </c>
      <c r="AD643">
        <v>18067100</v>
      </c>
      <c r="AE643">
        <v>21368200</v>
      </c>
      <c r="AF643">
        <v>26116600</v>
      </c>
      <c r="AG643">
        <v>31106900</v>
      </c>
      <c r="AH643">
        <v>36008500</v>
      </c>
      <c r="AI643">
        <v>21474800</v>
      </c>
      <c r="AJ643">
        <v>25952000</v>
      </c>
      <c r="AK643">
        <v>39005500</v>
      </c>
      <c r="AL643">
        <v>30630400</v>
      </c>
      <c r="AM643">
        <v>28746900</v>
      </c>
      <c r="AN643">
        <v>36445500</v>
      </c>
      <c r="AO643">
        <v>22628800</v>
      </c>
      <c r="AP643">
        <v>30771500</v>
      </c>
      <c r="AQ643">
        <v>35186400</v>
      </c>
      <c r="AR643">
        <v>35513000</v>
      </c>
      <c r="AS643">
        <v>24418600</v>
      </c>
      <c r="AT643">
        <v>48169900</v>
      </c>
      <c r="AU643">
        <v>25689100</v>
      </c>
      <c r="AV643">
        <v>27147700</v>
      </c>
      <c r="AW643">
        <v>36104700</v>
      </c>
      <c r="AX643">
        <v>16671000</v>
      </c>
      <c r="AY643">
        <v>16036500</v>
      </c>
      <c r="AZ643">
        <v>21903500</v>
      </c>
      <c r="BA643">
        <v>13524000</v>
      </c>
      <c r="BB643">
        <v>23473800</v>
      </c>
      <c r="BC643">
        <v>23235400</v>
      </c>
      <c r="BD643">
        <v>19377900</v>
      </c>
      <c r="BE643">
        <v>20699200</v>
      </c>
      <c r="BF643">
        <v>28077100</v>
      </c>
      <c r="BG643">
        <v>22815600</v>
      </c>
      <c r="BH643">
        <v>30233100</v>
      </c>
      <c r="BI643">
        <v>33205800</v>
      </c>
      <c r="BJ643">
        <v>22596200</v>
      </c>
      <c r="BK643">
        <v>20252700</v>
      </c>
      <c r="BL643">
        <v>20763600</v>
      </c>
      <c r="BM643">
        <v>25876500</v>
      </c>
      <c r="BN643">
        <v>23735100</v>
      </c>
      <c r="BO643">
        <v>36412000</v>
      </c>
      <c r="BP643">
        <v>32308800</v>
      </c>
      <c r="BQ643">
        <v>25309500</v>
      </c>
      <c r="BR643">
        <v>37822600</v>
      </c>
      <c r="BS643">
        <v>24246300</v>
      </c>
      <c r="BT643">
        <v>20902500</v>
      </c>
      <c r="BU643">
        <v>60866000</v>
      </c>
      <c r="BV643">
        <v>25756700</v>
      </c>
      <c r="BW643">
        <v>18126800</v>
      </c>
      <c r="BX643">
        <v>28325400</v>
      </c>
      <c r="BY643">
        <v>17351000</v>
      </c>
      <c r="BZ643">
        <v>18089400</v>
      </c>
      <c r="CA643">
        <v>20657600</v>
      </c>
      <c r="CB643">
        <v>39301300</v>
      </c>
      <c r="CC643">
        <v>29739900</v>
      </c>
      <c r="CD643">
        <v>28728400</v>
      </c>
      <c r="CE643">
        <v>23471900</v>
      </c>
      <c r="CF643">
        <v>21521800</v>
      </c>
      <c r="CG643">
        <v>31011800</v>
      </c>
      <c r="CH643">
        <v>24609700</v>
      </c>
      <c r="CI643">
        <v>22688400</v>
      </c>
      <c r="CJ643">
        <v>32034300</v>
      </c>
      <c r="CK643">
        <v>22846400</v>
      </c>
      <c r="CL643">
        <v>19158200</v>
      </c>
      <c r="CM643">
        <v>22118300</v>
      </c>
      <c r="CN643">
        <v>26895300</v>
      </c>
      <c r="CO643">
        <v>20316600</v>
      </c>
      <c r="CP643">
        <v>28527500</v>
      </c>
      <c r="CQ643">
        <v>26926700</v>
      </c>
      <c r="CR643">
        <v>18150400</v>
      </c>
      <c r="CS643">
        <v>23460800</v>
      </c>
      <c r="CT643">
        <v>15204200</v>
      </c>
      <c r="CU643">
        <v>12167000</v>
      </c>
      <c r="CV643">
        <v>21382500</v>
      </c>
      <c r="CW643">
        <v>15328400</v>
      </c>
      <c r="CX643">
        <v>11350000</v>
      </c>
      <c r="CY643">
        <v>16835800</v>
      </c>
      <c r="CZ643">
        <v>9642400</v>
      </c>
      <c r="DA643">
        <v>10247600</v>
      </c>
      <c r="DB643">
        <v>14816800</v>
      </c>
      <c r="DC643">
        <v>8914900</v>
      </c>
      <c r="DD643">
        <v>11754800</v>
      </c>
      <c r="DE643">
        <v>17195100</v>
      </c>
      <c r="DF643">
        <v>11136500</v>
      </c>
      <c r="DG643">
        <v>11043600</v>
      </c>
      <c r="DH643">
        <v>10103000</v>
      </c>
      <c r="DI643">
        <v>10441300</v>
      </c>
      <c r="DJ643">
        <v>12377300</v>
      </c>
      <c r="DK643">
        <v>10744900</v>
      </c>
      <c r="DL643">
        <v>14564900</v>
      </c>
      <c r="DM643">
        <v>10910000</v>
      </c>
      <c r="DN643">
        <v>22544300</v>
      </c>
      <c r="DO643">
        <v>18335800</v>
      </c>
      <c r="DP643">
        <v>17258900</v>
      </c>
      <c r="DQ643">
        <v>23140400</v>
      </c>
      <c r="DR643">
        <v>10892900</v>
      </c>
      <c r="DS643">
        <v>7479500</v>
      </c>
      <c r="DT643">
        <v>9618300</v>
      </c>
      <c r="DU643">
        <v>15743500</v>
      </c>
      <c r="DV643">
        <v>12318300</v>
      </c>
      <c r="DW643">
        <v>13801200</v>
      </c>
      <c r="DX643">
        <v>16136700</v>
      </c>
      <c r="DY643">
        <v>16322200</v>
      </c>
      <c r="DZ643">
        <v>16092300</v>
      </c>
      <c r="EA643">
        <v>9490300</v>
      </c>
      <c r="EB643">
        <v>10161742</v>
      </c>
      <c r="EC643">
        <v>12110609</v>
      </c>
      <c r="ED643">
        <v>8994813</v>
      </c>
      <c r="EE643">
        <v>6573533</v>
      </c>
      <c r="EF643">
        <v>6953116</v>
      </c>
      <c r="EG643">
        <v>6761208</v>
      </c>
      <c r="EH643">
        <v>5620047</v>
      </c>
      <c r="EI643">
        <v>9234036</v>
      </c>
      <c r="EJ643">
        <v>7510647</v>
      </c>
      <c r="EK643">
        <v>7763069</v>
      </c>
      <c r="EL643">
        <v>9519902</v>
      </c>
      <c r="EM643">
        <v>18502601</v>
      </c>
      <c r="EN643">
        <v>11233151</v>
      </c>
      <c r="EO643">
        <v>12487240</v>
      </c>
      <c r="EP643">
        <v>8073493</v>
      </c>
      <c r="EQ643">
        <v>5233598</v>
      </c>
      <c r="ER643">
        <v>5394651</v>
      </c>
      <c r="ES643">
        <v>4741305</v>
      </c>
      <c r="ET643">
        <v>6579693</v>
      </c>
      <c r="EU643">
        <v>8446077</v>
      </c>
      <c r="EV643">
        <v>6740058</v>
      </c>
      <c r="EW643">
        <v>5179313</v>
      </c>
      <c r="EX643">
        <v>12523651</v>
      </c>
      <c r="EY643">
        <v>12933212</v>
      </c>
      <c r="EZ643">
        <v>16510846</v>
      </c>
      <c r="FA643">
        <v>11940900</v>
      </c>
      <c r="FB643">
        <v>9921926</v>
      </c>
      <c r="FC643">
        <v>6627578</v>
      </c>
    </row>
    <row r="644" spans="1:277" x14ac:dyDescent="0.25">
      <c r="A644" s="1" t="s">
        <v>323</v>
      </c>
      <c r="B644" t="s">
        <v>1157</v>
      </c>
      <c r="C644" t="s">
        <v>1200</v>
      </c>
      <c r="D644" s="2">
        <f>_xll.BDH(A644, "volume", B644, C644, "Direction", "H", "Period", "M","cols=252;rows=2")</f>
        <v>36556</v>
      </c>
      <c r="E644" s="2">
        <v>36585</v>
      </c>
      <c r="F644" s="2">
        <v>36616</v>
      </c>
      <c r="G644" s="2">
        <v>36644</v>
      </c>
      <c r="H644" s="2">
        <v>36677</v>
      </c>
      <c r="I644" s="2">
        <v>36707</v>
      </c>
      <c r="J644" s="2">
        <v>36738</v>
      </c>
      <c r="K644" s="2">
        <v>36769</v>
      </c>
      <c r="L644" s="2">
        <v>36798</v>
      </c>
      <c r="M644" s="2">
        <v>36830</v>
      </c>
      <c r="N644" s="2">
        <v>36860</v>
      </c>
      <c r="O644" s="2">
        <v>36889</v>
      </c>
      <c r="P644" s="2">
        <v>36922</v>
      </c>
      <c r="Q644" s="2">
        <v>36950</v>
      </c>
      <c r="R644" s="2">
        <v>36980</v>
      </c>
      <c r="S644" s="2">
        <v>37011</v>
      </c>
      <c r="T644" s="2">
        <v>37042</v>
      </c>
      <c r="U644" s="2">
        <v>37071</v>
      </c>
      <c r="V644" s="2">
        <v>37103</v>
      </c>
      <c r="W644" s="2">
        <v>37134</v>
      </c>
      <c r="X644" s="2">
        <v>37162</v>
      </c>
      <c r="Y644" s="2">
        <v>37195</v>
      </c>
      <c r="Z644" s="2">
        <v>37225</v>
      </c>
      <c r="AA644" s="2">
        <v>37256</v>
      </c>
      <c r="AB644" s="2">
        <v>37287</v>
      </c>
      <c r="AC644" s="2">
        <v>37315</v>
      </c>
      <c r="AD644" s="2">
        <v>37344</v>
      </c>
      <c r="AE644" s="2">
        <v>37376</v>
      </c>
      <c r="AF644" s="2">
        <v>37407</v>
      </c>
      <c r="AG644" s="2">
        <v>37435</v>
      </c>
      <c r="AH644" s="2">
        <v>37468</v>
      </c>
      <c r="AI644" s="2">
        <v>37498</v>
      </c>
      <c r="AJ644" s="2">
        <v>37529</v>
      </c>
      <c r="AK644" s="2">
        <v>37560</v>
      </c>
      <c r="AL644" s="2">
        <v>37589</v>
      </c>
      <c r="AM644" s="2">
        <v>37621</v>
      </c>
      <c r="AN644" s="2">
        <v>37652</v>
      </c>
      <c r="AO644" s="2">
        <v>37680</v>
      </c>
      <c r="AP644" s="2">
        <v>37711</v>
      </c>
      <c r="AQ644" s="2">
        <v>37741</v>
      </c>
      <c r="AR644" s="2">
        <v>37771</v>
      </c>
      <c r="AS644" s="2">
        <v>37802</v>
      </c>
      <c r="AT644" s="2">
        <v>37833</v>
      </c>
      <c r="AU644" s="2">
        <v>37862</v>
      </c>
      <c r="AV644" s="2">
        <v>37894</v>
      </c>
      <c r="AW644" s="2">
        <v>37925</v>
      </c>
      <c r="AX644" s="2">
        <v>37953</v>
      </c>
      <c r="AY644" s="2">
        <v>37986</v>
      </c>
      <c r="AZ644" s="2">
        <v>38016</v>
      </c>
      <c r="BA644" s="2">
        <v>38044</v>
      </c>
      <c r="BB644" s="2">
        <v>38077</v>
      </c>
      <c r="BC644" s="2">
        <v>38107</v>
      </c>
      <c r="BD644" s="2">
        <v>38138</v>
      </c>
      <c r="BE644" s="2">
        <v>38168</v>
      </c>
      <c r="BF644" s="2">
        <v>38198</v>
      </c>
      <c r="BG644" s="2">
        <v>38230</v>
      </c>
      <c r="BH644" s="2">
        <v>38260</v>
      </c>
      <c r="BI644" s="2">
        <v>38289</v>
      </c>
      <c r="BJ644" s="2">
        <v>38321</v>
      </c>
      <c r="BK644" s="2">
        <v>38352</v>
      </c>
      <c r="BL644" s="2">
        <v>38383</v>
      </c>
      <c r="BM644" s="2">
        <v>38411</v>
      </c>
      <c r="BN644" s="2">
        <v>38442</v>
      </c>
      <c r="BO644" s="2">
        <v>38471</v>
      </c>
      <c r="BP644" s="2">
        <v>38503</v>
      </c>
      <c r="BQ644" s="2">
        <v>38533</v>
      </c>
      <c r="BR644" s="2">
        <v>38562</v>
      </c>
      <c r="BS644" s="2">
        <v>38595</v>
      </c>
      <c r="BT644" s="2">
        <v>38625</v>
      </c>
      <c r="BU644" s="2">
        <v>38656</v>
      </c>
      <c r="BV644" s="2">
        <v>38686</v>
      </c>
      <c r="BW644" s="2">
        <v>38716</v>
      </c>
      <c r="BX644" s="2">
        <v>38748</v>
      </c>
      <c r="BY644" s="2">
        <v>38776</v>
      </c>
      <c r="BZ644" s="2">
        <v>38807</v>
      </c>
      <c r="CA644" s="2">
        <v>38835</v>
      </c>
      <c r="CB644" s="2">
        <v>38868</v>
      </c>
      <c r="CC644" s="2">
        <v>38898</v>
      </c>
      <c r="CD644" s="2">
        <v>38929</v>
      </c>
      <c r="CE644" s="2">
        <v>38960</v>
      </c>
      <c r="CF644" s="2">
        <v>38989</v>
      </c>
      <c r="CG644" s="2">
        <v>39021</v>
      </c>
      <c r="CH644" s="2">
        <v>39051</v>
      </c>
      <c r="CI644" s="2">
        <v>39080</v>
      </c>
      <c r="CJ644" s="2">
        <v>39113</v>
      </c>
      <c r="CK644" s="2">
        <v>39141</v>
      </c>
      <c r="CL644" s="2">
        <v>39171</v>
      </c>
      <c r="CM644" s="2">
        <v>39202</v>
      </c>
      <c r="CN644" s="2">
        <v>39233</v>
      </c>
      <c r="CO644" s="2">
        <v>39262</v>
      </c>
      <c r="CP644" s="2">
        <v>39294</v>
      </c>
      <c r="CQ644" s="2">
        <v>39325</v>
      </c>
      <c r="CR644" s="2">
        <v>39353</v>
      </c>
      <c r="CS644" s="2">
        <v>39386</v>
      </c>
      <c r="CT644" s="2">
        <v>39416</v>
      </c>
      <c r="CU644" s="2">
        <v>39447</v>
      </c>
      <c r="CV644" s="2">
        <v>39478</v>
      </c>
      <c r="CW644" s="2">
        <v>39507</v>
      </c>
      <c r="CX644" s="2">
        <v>39538</v>
      </c>
      <c r="CY644" s="2">
        <v>39568</v>
      </c>
      <c r="CZ644" s="2">
        <v>39598</v>
      </c>
      <c r="DA644" s="2">
        <v>39629</v>
      </c>
      <c r="DB644" s="2">
        <v>39660</v>
      </c>
      <c r="DC644" s="2">
        <v>39689</v>
      </c>
      <c r="DD644" s="2">
        <v>39721</v>
      </c>
      <c r="DE644" s="2">
        <v>39752</v>
      </c>
      <c r="DF644" s="2">
        <v>39780</v>
      </c>
      <c r="DG644" s="2">
        <v>39813</v>
      </c>
      <c r="DH644" s="2">
        <v>39843</v>
      </c>
      <c r="DI644" s="2">
        <v>39871</v>
      </c>
      <c r="DJ644" s="2">
        <v>39903</v>
      </c>
      <c r="DK644" s="2">
        <v>39933</v>
      </c>
      <c r="DL644" s="2">
        <v>39962</v>
      </c>
      <c r="DM644" s="2">
        <v>39994</v>
      </c>
      <c r="DN644" s="2">
        <v>40025</v>
      </c>
      <c r="DO644" s="2">
        <v>40056</v>
      </c>
      <c r="DP644" s="2">
        <v>40086</v>
      </c>
      <c r="DQ644" s="2">
        <v>40116</v>
      </c>
      <c r="DR644" s="2">
        <v>40147</v>
      </c>
      <c r="DS644" s="2">
        <v>40178</v>
      </c>
      <c r="DT644" s="2">
        <v>40207</v>
      </c>
      <c r="DU644" s="2">
        <v>40235</v>
      </c>
      <c r="DV644" s="2">
        <v>40268</v>
      </c>
      <c r="DW644" s="2">
        <v>40298</v>
      </c>
      <c r="DX644" s="2">
        <v>40329</v>
      </c>
      <c r="DY644" s="2">
        <v>40359</v>
      </c>
      <c r="DZ644" s="2">
        <v>40389</v>
      </c>
      <c r="EA644" s="2">
        <v>40421</v>
      </c>
      <c r="EB644" s="2">
        <v>40451</v>
      </c>
      <c r="EC644" s="2">
        <v>40480</v>
      </c>
      <c r="ED644" s="2">
        <v>40512</v>
      </c>
      <c r="EE644" s="2">
        <v>40543</v>
      </c>
      <c r="EF644" s="2">
        <v>40574</v>
      </c>
      <c r="EG644" s="2">
        <v>40602</v>
      </c>
      <c r="EH644" s="2">
        <v>40633</v>
      </c>
      <c r="EI644" s="2">
        <v>40662</v>
      </c>
      <c r="EJ644" s="2">
        <v>40694</v>
      </c>
      <c r="EK644" s="2">
        <v>40724</v>
      </c>
      <c r="EL644" s="2">
        <v>40753</v>
      </c>
      <c r="EM644" s="2">
        <v>40786</v>
      </c>
      <c r="EN644" s="2">
        <v>40816</v>
      </c>
      <c r="EO644" s="2">
        <v>40847</v>
      </c>
      <c r="EP644" s="2">
        <v>40877</v>
      </c>
      <c r="EQ644" s="2">
        <v>40907</v>
      </c>
      <c r="ER644" s="2">
        <v>40939</v>
      </c>
      <c r="ES644" s="2">
        <v>40968</v>
      </c>
      <c r="ET644" s="2">
        <v>40998</v>
      </c>
      <c r="EU644" s="2">
        <v>41029</v>
      </c>
      <c r="EV644" s="2">
        <v>41060</v>
      </c>
      <c r="EW644" s="2">
        <v>41089</v>
      </c>
      <c r="EX644" s="2">
        <v>41121</v>
      </c>
      <c r="EY644" s="2">
        <v>41152</v>
      </c>
      <c r="EZ644" s="2">
        <v>41180</v>
      </c>
      <c r="FA644" s="2">
        <v>41213</v>
      </c>
      <c r="FB644" s="2">
        <v>41243</v>
      </c>
      <c r="FC644" s="2">
        <v>41274</v>
      </c>
      <c r="FD644" s="2">
        <v>41305</v>
      </c>
      <c r="FE644" s="2">
        <v>41333</v>
      </c>
      <c r="FF644" s="2">
        <v>41362</v>
      </c>
      <c r="FG644" s="2">
        <v>41394</v>
      </c>
      <c r="FH644" s="2">
        <v>41425</v>
      </c>
      <c r="FI644" s="2">
        <v>41453</v>
      </c>
      <c r="FJ644" s="2">
        <v>41486</v>
      </c>
      <c r="FK644" s="2">
        <v>41516</v>
      </c>
      <c r="FL644" s="2">
        <v>41547</v>
      </c>
      <c r="FM644" s="2">
        <v>41578</v>
      </c>
      <c r="FN644" s="2">
        <v>41607</v>
      </c>
      <c r="FO644" s="2">
        <v>41639</v>
      </c>
      <c r="FP644" s="2">
        <v>41670</v>
      </c>
      <c r="FQ644" s="2">
        <v>41698</v>
      </c>
      <c r="FR644" s="2">
        <v>41729</v>
      </c>
      <c r="FS644" s="2">
        <v>41759</v>
      </c>
      <c r="FT644" s="2">
        <v>41789</v>
      </c>
      <c r="FU644" s="2">
        <v>41820</v>
      </c>
      <c r="FV644" s="2">
        <v>41851</v>
      </c>
      <c r="FW644" s="2">
        <v>41880</v>
      </c>
      <c r="FX644" s="2">
        <v>41912</v>
      </c>
      <c r="FY644" s="2">
        <v>41943</v>
      </c>
      <c r="FZ644" s="2">
        <v>41971</v>
      </c>
      <c r="GA644" s="2">
        <v>42004</v>
      </c>
      <c r="GB644" s="2">
        <v>42034</v>
      </c>
      <c r="GC644" s="2">
        <v>42062</v>
      </c>
      <c r="GD644" s="2">
        <v>42094</v>
      </c>
      <c r="GE644" s="2">
        <v>42124</v>
      </c>
      <c r="GF644" s="2">
        <v>42153</v>
      </c>
      <c r="GG644" s="2">
        <v>42185</v>
      </c>
      <c r="GH644" s="2">
        <v>42216</v>
      </c>
      <c r="GI644" s="2">
        <v>42247</v>
      </c>
      <c r="GJ644" s="2">
        <v>42277</v>
      </c>
      <c r="GK644" s="2">
        <v>42307</v>
      </c>
      <c r="GL644" s="2">
        <v>42338</v>
      </c>
      <c r="GM644" s="2">
        <v>42369</v>
      </c>
      <c r="GN644" s="2">
        <v>42398</v>
      </c>
      <c r="GO644" s="2">
        <v>42429</v>
      </c>
      <c r="GP644" s="2">
        <v>42460</v>
      </c>
      <c r="GQ644" s="2">
        <v>42489</v>
      </c>
      <c r="GR644" s="2">
        <v>42521</v>
      </c>
      <c r="GS644" s="2">
        <v>42551</v>
      </c>
      <c r="GT644" s="2">
        <v>42580</v>
      </c>
      <c r="GU644" s="2">
        <v>42613</v>
      </c>
      <c r="GV644" s="2">
        <v>42643</v>
      </c>
      <c r="GW644" s="2">
        <v>42674</v>
      </c>
      <c r="GX644" s="2">
        <v>42704</v>
      </c>
      <c r="GY644" s="2">
        <v>42734</v>
      </c>
      <c r="GZ644" s="2">
        <v>42766</v>
      </c>
      <c r="HA644" s="2">
        <v>42794</v>
      </c>
      <c r="HB644" s="2">
        <v>42825</v>
      </c>
      <c r="HC644" s="2">
        <v>42853</v>
      </c>
      <c r="HD644" s="2">
        <v>42886</v>
      </c>
      <c r="HE644" s="2">
        <v>42916</v>
      </c>
      <c r="HF644" s="2">
        <v>42947</v>
      </c>
      <c r="HG644" s="2">
        <v>42978</v>
      </c>
      <c r="HH644" s="2">
        <v>43007</v>
      </c>
      <c r="HI644" s="2">
        <v>43039</v>
      </c>
      <c r="HJ644" s="2">
        <v>43069</v>
      </c>
      <c r="HK644" s="2">
        <v>43098</v>
      </c>
      <c r="HL644" s="2">
        <v>43131</v>
      </c>
      <c r="HM644" s="2">
        <v>43159</v>
      </c>
      <c r="HN644" s="2">
        <v>43189</v>
      </c>
      <c r="HO644" s="2">
        <v>43220</v>
      </c>
      <c r="HP644" s="2">
        <v>43251</v>
      </c>
      <c r="HQ644" s="2">
        <v>43280</v>
      </c>
      <c r="HR644" s="2">
        <v>43312</v>
      </c>
      <c r="HS644" s="2">
        <v>43343</v>
      </c>
      <c r="HT644" s="2">
        <v>43371</v>
      </c>
      <c r="HU644" s="2">
        <v>43404</v>
      </c>
      <c r="HV644" s="2">
        <v>43434</v>
      </c>
      <c r="HW644" s="2">
        <v>43465</v>
      </c>
      <c r="HX644" s="2">
        <v>43496</v>
      </c>
      <c r="HY644" s="2">
        <v>43524</v>
      </c>
      <c r="HZ644" s="2">
        <v>43553</v>
      </c>
      <c r="IA644" s="2">
        <v>43585</v>
      </c>
      <c r="IB644" s="2">
        <v>43616</v>
      </c>
      <c r="IC644" s="2">
        <v>43644</v>
      </c>
      <c r="ID644" s="2">
        <v>43677</v>
      </c>
      <c r="IE644" s="2">
        <v>43707</v>
      </c>
      <c r="IF644" s="2">
        <v>43738</v>
      </c>
      <c r="IG644" s="2">
        <v>43769</v>
      </c>
      <c r="IH644" s="2">
        <v>43798</v>
      </c>
      <c r="II644" s="2">
        <v>43830</v>
      </c>
      <c r="IJ644" s="2">
        <v>43861</v>
      </c>
      <c r="IK644" s="2">
        <v>43889</v>
      </c>
      <c r="IL644" s="2">
        <v>43921</v>
      </c>
      <c r="IM644" s="2">
        <v>43951</v>
      </c>
      <c r="IN644" s="2">
        <v>43980</v>
      </c>
      <c r="IO644" s="2">
        <v>44012</v>
      </c>
      <c r="IP644" s="2">
        <v>44043</v>
      </c>
      <c r="IQ644" s="2">
        <v>44074</v>
      </c>
      <c r="IR644" s="2">
        <v>44104</v>
      </c>
      <c r="IS644" s="2">
        <v>44134</v>
      </c>
      <c r="IT644" s="2">
        <v>44165</v>
      </c>
      <c r="IU644" s="2">
        <v>44196</v>
      </c>
    </row>
    <row r="645" spans="1:277" x14ac:dyDescent="0.25">
      <c r="A645" s="4"/>
      <c r="D645" s="3">
        <v>51302400</v>
      </c>
      <c r="E645">
        <v>50432200</v>
      </c>
      <c r="F645">
        <v>45776400</v>
      </c>
      <c r="G645">
        <v>41833000</v>
      </c>
      <c r="H645">
        <v>49370400</v>
      </c>
      <c r="I645">
        <v>42027000</v>
      </c>
      <c r="J645">
        <v>106617200</v>
      </c>
      <c r="K645">
        <v>65995600</v>
      </c>
      <c r="L645">
        <v>60749400</v>
      </c>
      <c r="M645">
        <v>72469200</v>
      </c>
      <c r="N645">
        <v>47919000</v>
      </c>
      <c r="O645">
        <v>55839600</v>
      </c>
      <c r="P645">
        <v>80602600</v>
      </c>
      <c r="Q645">
        <v>67656600</v>
      </c>
      <c r="R645">
        <v>85643400</v>
      </c>
      <c r="S645">
        <v>66208200</v>
      </c>
      <c r="T645">
        <v>48366800</v>
      </c>
      <c r="U645">
        <v>55205800</v>
      </c>
      <c r="V645">
        <v>68879800</v>
      </c>
      <c r="W645">
        <v>45799000</v>
      </c>
      <c r="X645">
        <v>68525000</v>
      </c>
      <c r="Y645">
        <v>71795800</v>
      </c>
      <c r="Z645">
        <v>56817400</v>
      </c>
      <c r="AA645">
        <v>50801400</v>
      </c>
      <c r="AB645">
        <v>56211000</v>
      </c>
      <c r="AC645">
        <v>43240400</v>
      </c>
      <c r="AD645">
        <v>46639800</v>
      </c>
      <c r="AE645">
        <v>63325400</v>
      </c>
      <c r="AF645">
        <v>42817200</v>
      </c>
      <c r="AG645">
        <v>44871400</v>
      </c>
      <c r="AH645">
        <v>80710200</v>
      </c>
      <c r="AI645">
        <v>65353600</v>
      </c>
      <c r="AJ645">
        <v>56052000</v>
      </c>
      <c r="AK645">
        <v>86192000</v>
      </c>
      <c r="AL645">
        <v>57970600</v>
      </c>
      <c r="AM645">
        <v>60868200</v>
      </c>
      <c r="AN645">
        <v>70827400</v>
      </c>
      <c r="AO645">
        <v>55803200</v>
      </c>
      <c r="AP645">
        <v>68848200</v>
      </c>
      <c r="AQ645">
        <v>69819400</v>
      </c>
      <c r="AR645">
        <v>73912000</v>
      </c>
      <c r="AS645">
        <v>69788200</v>
      </c>
      <c r="AT645">
        <v>66221600</v>
      </c>
      <c r="AU645">
        <v>73734800</v>
      </c>
      <c r="AV645">
        <v>74145800</v>
      </c>
      <c r="AW645">
        <v>69622800</v>
      </c>
      <c r="AX645">
        <v>56367400</v>
      </c>
      <c r="AY645">
        <v>88092800</v>
      </c>
      <c r="AZ645">
        <v>59890800</v>
      </c>
      <c r="BA645">
        <v>59054000</v>
      </c>
      <c r="BB645">
        <v>65914400</v>
      </c>
      <c r="BC645">
        <v>70330000</v>
      </c>
      <c r="BD645">
        <v>73235000</v>
      </c>
      <c r="BE645">
        <v>57377600</v>
      </c>
      <c r="BF645">
        <v>85114200</v>
      </c>
      <c r="BG645">
        <v>78585800</v>
      </c>
      <c r="BH645">
        <v>76839400</v>
      </c>
      <c r="BI645">
        <v>74819200</v>
      </c>
      <c r="BJ645">
        <v>85065800</v>
      </c>
      <c r="BK645">
        <v>68906600</v>
      </c>
      <c r="BL645">
        <v>65041400</v>
      </c>
      <c r="BM645">
        <v>67587800</v>
      </c>
      <c r="BN645">
        <v>121960200</v>
      </c>
      <c r="BO645">
        <v>90969800</v>
      </c>
      <c r="BP645">
        <v>93374800</v>
      </c>
      <c r="BQ645">
        <v>71643600</v>
      </c>
      <c r="BR645">
        <v>66439800</v>
      </c>
      <c r="BS645">
        <v>91493200</v>
      </c>
      <c r="BT645">
        <v>118743000</v>
      </c>
      <c r="BU645">
        <v>92195000</v>
      </c>
      <c r="BV645">
        <v>91030000</v>
      </c>
      <c r="BW645">
        <v>75505400</v>
      </c>
      <c r="BX645">
        <v>114970800</v>
      </c>
      <c r="BY645">
        <v>65879800</v>
      </c>
      <c r="BZ645">
        <v>67451600</v>
      </c>
      <c r="CA645">
        <v>72124000</v>
      </c>
      <c r="CB645">
        <v>83592000</v>
      </c>
      <c r="CC645">
        <v>68976600</v>
      </c>
      <c r="CD645">
        <v>67213300</v>
      </c>
      <c r="CE645">
        <v>69036600</v>
      </c>
      <c r="CF645">
        <v>70322700</v>
      </c>
      <c r="CG645">
        <v>76125100</v>
      </c>
      <c r="CH645">
        <v>104403700</v>
      </c>
      <c r="CI645">
        <v>81680900</v>
      </c>
      <c r="CJ645">
        <v>72549700</v>
      </c>
      <c r="CK645">
        <v>67292600</v>
      </c>
      <c r="CL645">
        <v>80878200</v>
      </c>
      <c r="CM645">
        <v>70462900</v>
      </c>
      <c r="CN645">
        <v>93722000</v>
      </c>
      <c r="CO645">
        <v>71528800</v>
      </c>
      <c r="CP645">
        <v>91179200</v>
      </c>
      <c r="CQ645">
        <v>82067900</v>
      </c>
      <c r="CR645">
        <v>53533800</v>
      </c>
      <c r="CS645">
        <v>51663700</v>
      </c>
      <c r="CT645">
        <v>58316200</v>
      </c>
      <c r="CU645">
        <v>46770900</v>
      </c>
      <c r="CV645">
        <v>89406900</v>
      </c>
      <c r="CW645">
        <v>68703200</v>
      </c>
      <c r="CX645">
        <v>54858900</v>
      </c>
      <c r="CY645">
        <v>38895600</v>
      </c>
      <c r="CZ645">
        <v>40226600</v>
      </c>
      <c r="DA645">
        <v>38530600</v>
      </c>
      <c r="DB645">
        <v>46763200</v>
      </c>
      <c r="DC645">
        <v>37671700</v>
      </c>
      <c r="DD645">
        <v>42139200</v>
      </c>
      <c r="DE645">
        <v>64464000</v>
      </c>
      <c r="DF645">
        <v>57364500</v>
      </c>
      <c r="DG645">
        <v>61858600</v>
      </c>
      <c r="DH645">
        <v>57615500</v>
      </c>
      <c r="DI645">
        <v>71714400</v>
      </c>
      <c r="DJ645">
        <v>79470900</v>
      </c>
      <c r="DK645">
        <v>69969900</v>
      </c>
      <c r="DL645">
        <v>65940200</v>
      </c>
      <c r="DM645">
        <v>64290200</v>
      </c>
      <c r="DN645">
        <v>46686600</v>
      </c>
      <c r="DO645">
        <v>61964300</v>
      </c>
      <c r="DP645">
        <v>61259800</v>
      </c>
      <c r="DQ645">
        <v>62021700</v>
      </c>
      <c r="DR645">
        <v>66807700</v>
      </c>
      <c r="DS645">
        <v>62081400</v>
      </c>
      <c r="DT645">
        <v>49568500</v>
      </c>
      <c r="DU645">
        <v>50168000</v>
      </c>
      <c r="DV645">
        <v>55414000</v>
      </c>
      <c r="DW645">
        <v>46981400</v>
      </c>
      <c r="DX645">
        <v>64111100</v>
      </c>
      <c r="DY645">
        <v>60053900</v>
      </c>
      <c r="DZ645">
        <v>53700400</v>
      </c>
      <c r="EA645">
        <v>53426800</v>
      </c>
      <c r="EB645">
        <v>39374767</v>
      </c>
      <c r="EC645">
        <v>49402986</v>
      </c>
      <c r="ED645">
        <v>39439368</v>
      </c>
      <c r="EE645">
        <v>32406270</v>
      </c>
      <c r="EF645">
        <v>34988170</v>
      </c>
      <c r="EG645">
        <v>40035466</v>
      </c>
      <c r="EH645">
        <v>43476351</v>
      </c>
      <c r="EI645">
        <v>34994274</v>
      </c>
      <c r="EJ645">
        <v>51749177</v>
      </c>
      <c r="EK645">
        <v>43599548</v>
      </c>
      <c r="EL645">
        <v>33157017</v>
      </c>
      <c r="EM645">
        <v>66108177</v>
      </c>
      <c r="EN645">
        <v>47212485</v>
      </c>
      <c r="EO645">
        <v>51942140</v>
      </c>
      <c r="EP645">
        <v>48275969</v>
      </c>
      <c r="EQ645">
        <v>26174516</v>
      </c>
      <c r="ER645">
        <v>28593095</v>
      </c>
      <c r="ES645">
        <v>26051145</v>
      </c>
      <c r="ET645">
        <v>26140093</v>
      </c>
      <c r="EU645">
        <v>21688369</v>
      </c>
      <c r="EV645">
        <v>33596484</v>
      </c>
      <c r="EW645">
        <v>31893760</v>
      </c>
      <c r="EX645">
        <v>25066551</v>
      </c>
      <c r="EY645">
        <v>22921182</v>
      </c>
      <c r="EZ645">
        <v>16108174</v>
      </c>
      <c r="FA645">
        <v>18705404</v>
      </c>
      <c r="FB645">
        <v>27181277</v>
      </c>
      <c r="FC645">
        <v>21415092</v>
      </c>
      <c r="FD645">
        <v>21832022</v>
      </c>
      <c r="FE645">
        <v>20117397</v>
      </c>
      <c r="FF645">
        <v>18866124</v>
      </c>
      <c r="FG645">
        <v>20960565</v>
      </c>
      <c r="FH645">
        <v>20775660</v>
      </c>
      <c r="FI645">
        <v>19542508</v>
      </c>
      <c r="FJ645">
        <v>17739455</v>
      </c>
      <c r="FK645">
        <v>24173531</v>
      </c>
      <c r="FL645">
        <v>23062104</v>
      </c>
      <c r="FM645">
        <v>24583414</v>
      </c>
      <c r="FN645">
        <v>22170290</v>
      </c>
      <c r="FO645">
        <v>16115496</v>
      </c>
      <c r="FP645">
        <v>20470857</v>
      </c>
      <c r="FQ645">
        <v>18095741</v>
      </c>
      <c r="FR645">
        <v>21403834</v>
      </c>
      <c r="FS645">
        <v>19225072</v>
      </c>
      <c r="FT645">
        <v>18987331</v>
      </c>
      <c r="FU645">
        <v>14825376</v>
      </c>
      <c r="FV645">
        <v>15350592</v>
      </c>
      <c r="FW645">
        <v>20706701</v>
      </c>
      <c r="FX645">
        <v>23109179</v>
      </c>
      <c r="FY645">
        <v>22332909</v>
      </c>
      <c r="FZ645">
        <v>22902042</v>
      </c>
      <c r="GA645">
        <v>21729145</v>
      </c>
      <c r="GB645">
        <v>19790892</v>
      </c>
      <c r="GC645">
        <v>19291281</v>
      </c>
      <c r="GD645">
        <v>20527998</v>
      </c>
      <c r="GE645">
        <v>20876625</v>
      </c>
      <c r="GF645">
        <v>26633042</v>
      </c>
      <c r="GG645">
        <v>25393263</v>
      </c>
      <c r="GH645">
        <v>21806930</v>
      </c>
      <c r="GI645">
        <v>26521377</v>
      </c>
      <c r="GJ645">
        <v>26539285</v>
      </c>
      <c r="GK645">
        <v>24115115</v>
      </c>
      <c r="GL645">
        <v>47598697</v>
      </c>
      <c r="GM645">
        <v>44280396</v>
      </c>
      <c r="GN645">
        <v>50320396</v>
      </c>
      <c r="GO645">
        <v>35474179</v>
      </c>
      <c r="GP645">
        <v>22530032</v>
      </c>
      <c r="GQ645">
        <v>22847947</v>
      </c>
      <c r="GR645">
        <v>42466449</v>
      </c>
      <c r="GS645">
        <v>43335511</v>
      </c>
      <c r="GT645">
        <v>28717961</v>
      </c>
      <c r="GU645">
        <v>44891214</v>
      </c>
      <c r="GV645">
        <v>35678525</v>
      </c>
      <c r="GW645">
        <v>25553258</v>
      </c>
      <c r="GX645">
        <v>35347795</v>
      </c>
      <c r="GY645">
        <v>30572713</v>
      </c>
      <c r="GZ645">
        <v>38975574</v>
      </c>
      <c r="HA645">
        <v>47756253</v>
      </c>
      <c r="HB645">
        <v>42175772</v>
      </c>
      <c r="HC645">
        <v>22617078</v>
      </c>
      <c r="HD645">
        <v>46684690</v>
      </c>
      <c r="HE645">
        <v>44566075</v>
      </c>
      <c r="HF645">
        <v>35754723</v>
      </c>
      <c r="HG645">
        <v>52592809</v>
      </c>
      <c r="HH645">
        <v>42109483</v>
      </c>
      <c r="HI645">
        <v>52687299</v>
      </c>
      <c r="HJ645">
        <v>73846848</v>
      </c>
      <c r="HK645">
        <v>55352660</v>
      </c>
      <c r="HL645">
        <v>52042928</v>
      </c>
      <c r="HM645">
        <v>49047255</v>
      </c>
      <c r="HN645">
        <v>46676948</v>
      </c>
      <c r="HO645">
        <v>37247181</v>
      </c>
      <c r="HP645">
        <v>52064407</v>
      </c>
      <c r="HQ645">
        <v>42635461</v>
      </c>
      <c r="HR645">
        <v>29865301</v>
      </c>
      <c r="HS645">
        <v>37824278</v>
      </c>
      <c r="HT645">
        <v>26385536</v>
      </c>
      <c r="HU645">
        <v>37170230</v>
      </c>
      <c r="HV645">
        <v>40071538</v>
      </c>
      <c r="HW645">
        <v>33190737</v>
      </c>
      <c r="HX645">
        <v>51053683</v>
      </c>
      <c r="HY645">
        <v>39478513</v>
      </c>
      <c r="HZ645">
        <v>41838369</v>
      </c>
      <c r="IA645">
        <v>37053802</v>
      </c>
      <c r="IB645">
        <v>43009258</v>
      </c>
      <c r="IC645">
        <v>43896771</v>
      </c>
      <c r="ID645">
        <v>37127081</v>
      </c>
      <c r="IE645">
        <v>64866992</v>
      </c>
      <c r="IF645">
        <v>50497761</v>
      </c>
      <c r="IG645">
        <v>49957592</v>
      </c>
      <c r="IH645">
        <v>79208524</v>
      </c>
      <c r="II645">
        <v>73005793</v>
      </c>
      <c r="IJ645">
        <v>54133559</v>
      </c>
      <c r="IK645">
        <v>51646630</v>
      </c>
      <c r="IL645">
        <v>110394279</v>
      </c>
      <c r="IM645">
        <v>175532345</v>
      </c>
      <c r="IN645">
        <v>111826311</v>
      </c>
      <c r="IO645">
        <v>169039929</v>
      </c>
      <c r="IP645">
        <v>91464513</v>
      </c>
      <c r="IQ645">
        <v>74596428</v>
      </c>
      <c r="IR645">
        <v>97206636</v>
      </c>
      <c r="IS645">
        <v>62561773</v>
      </c>
      <c r="IT645">
        <v>108943841</v>
      </c>
      <c r="IU645">
        <v>84936391</v>
      </c>
    </row>
    <row r="646" spans="1:277" x14ac:dyDescent="0.25">
      <c r="A646" s="1" t="s">
        <v>324</v>
      </c>
      <c r="B646" t="s">
        <v>1157</v>
      </c>
      <c r="C646" t="s">
        <v>1184</v>
      </c>
      <c r="D646" s="2">
        <f>_xll.BDH(A646, "volume", B646, C646, "Direction", "H", "Period", "M","cols=166;rows=2")</f>
        <v>36556</v>
      </c>
      <c r="E646" s="2">
        <v>36585</v>
      </c>
      <c r="F646" s="2">
        <v>36616</v>
      </c>
      <c r="G646" s="2">
        <v>36644</v>
      </c>
      <c r="H646" s="2">
        <v>36677</v>
      </c>
      <c r="I646" s="2">
        <v>36707</v>
      </c>
      <c r="J646" s="2">
        <v>36738</v>
      </c>
      <c r="K646" s="2">
        <v>36769</v>
      </c>
      <c r="L646" s="2">
        <v>36798</v>
      </c>
      <c r="M646" s="2">
        <v>36830</v>
      </c>
      <c r="N646" s="2">
        <v>36860</v>
      </c>
      <c r="O646" s="2">
        <v>36889</v>
      </c>
      <c r="P646" s="2">
        <v>36922</v>
      </c>
      <c r="Q646" s="2">
        <v>36950</v>
      </c>
      <c r="R646" s="2">
        <v>36980</v>
      </c>
      <c r="S646" s="2">
        <v>37011</v>
      </c>
      <c r="T646" s="2">
        <v>37042</v>
      </c>
      <c r="U646" s="2">
        <v>37071</v>
      </c>
      <c r="V646" s="2">
        <v>37103</v>
      </c>
      <c r="W646" s="2">
        <v>37134</v>
      </c>
      <c r="X646" s="2">
        <v>37162</v>
      </c>
      <c r="Y646" s="2">
        <v>37195</v>
      </c>
      <c r="Z646" s="2">
        <v>37225</v>
      </c>
      <c r="AA646" s="2">
        <v>37256</v>
      </c>
      <c r="AB646" s="2">
        <v>37287</v>
      </c>
      <c r="AC646" s="2">
        <v>37315</v>
      </c>
      <c r="AD646" s="2">
        <v>37344</v>
      </c>
      <c r="AE646" s="2">
        <v>37376</v>
      </c>
      <c r="AF646" s="2">
        <v>37407</v>
      </c>
      <c r="AG646" s="2">
        <v>37435</v>
      </c>
      <c r="AH646" s="2">
        <v>37468</v>
      </c>
      <c r="AI646" s="2">
        <v>37498</v>
      </c>
      <c r="AJ646" s="2">
        <v>37529</v>
      </c>
      <c r="AK646" s="2">
        <v>37560</v>
      </c>
      <c r="AL646" s="2">
        <v>37589</v>
      </c>
      <c r="AM646" s="2">
        <v>37621</v>
      </c>
      <c r="AN646" s="2">
        <v>37652</v>
      </c>
      <c r="AO646" s="2">
        <v>37680</v>
      </c>
      <c r="AP646" s="2">
        <v>37711</v>
      </c>
      <c r="AQ646" s="2">
        <v>37741</v>
      </c>
      <c r="AR646" s="2">
        <v>37771</v>
      </c>
      <c r="AS646" s="2">
        <v>37802</v>
      </c>
      <c r="AT646" s="2">
        <v>37833</v>
      </c>
      <c r="AU646" s="2">
        <v>37862</v>
      </c>
      <c r="AV646" s="2">
        <v>37894</v>
      </c>
      <c r="AW646" s="2">
        <v>37925</v>
      </c>
      <c r="AX646" s="2">
        <v>37953</v>
      </c>
      <c r="AY646" s="2">
        <v>37986</v>
      </c>
      <c r="AZ646" s="2">
        <v>38016</v>
      </c>
      <c r="BA646" s="2">
        <v>38044</v>
      </c>
      <c r="BB646" s="2">
        <v>38077</v>
      </c>
      <c r="BC646" s="2">
        <v>38107</v>
      </c>
      <c r="BD646" s="2">
        <v>38138</v>
      </c>
      <c r="BE646" s="2">
        <v>38168</v>
      </c>
      <c r="BF646" s="2">
        <v>38198</v>
      </c>
      <c r="BG646" s="2">
        <v>38230</v>
      </c>
      <c r="BH646" s="2">
        <v>38260</v>
      </c>
      <c r="BI646" s="2">
        <v>38289</v>
      </c>
      <c r="BJ646" s="2">
        <v>38321</v>
      </c>
      <c r="BK646" s="2">
        <v>38352</v>
      </c>
      <c r="BL646" s="2">
        <v>38383</v>
      </c>
      <c r="BM646" s="2">
        <v>38411</v>
      </c>
      <c r="BN646" s="2">
        <v>38442</v>
      </c>
      <c r="BO646" s="2">
        <v>38471</v>
      </c>
      <c r="BP646" s="2">
        <v>38503</v>
      </c>
      <c r="BQ646" s="2">
        <v>38533</v>
      </c>
      <c r="BR646" s="2">
        <v>38562</v>
      </c>
      <c r="BS646" s="2">
        <v>38595</v>
      </c>
      <c r="BT646" s="2">
        <v>38625</v>
      </c>
      <c r="BU646" s="2">
        <v>38656</v>
      </c>
      <c r="BV646" s="2">
        <v>38686</v>
      </c>
      <c r="BW646" s="2">
        <v>38716</v>
      </c>
      <c r="BX646" s="2">
        <v>38748</v>
      </c>
      <c r="BY646" s="2">
        <v>38776</v>
      </c>
      <c r="BZ646" s="2">
        <v>38807</v>
      </c>
      <c r="CA646" s="2">
        <v>38835</v>
      </c>
      <c r="CB646" s="2">
        <v>38868</v>
      </c>
      <c r="CC646" s="2">
        <v>38898</v>
      </c>
      <c r="CD646" s="2">
        <v>38929</v>
      </c>
      <c r="CE646" s="2">
        <v>38960</v>
      </c>
      <c r="CF646" s="2">
        <v>38989</v>
      </c>
      <c r="CG646" s="2">
        <v>39021</v>
      </c>
      <c r="CH646" s="2">
        <v>39051</v>
      </c>
      <c r="CI646" s="2">
        <v>39080</v>
      </c>
      <c r="CJ646" s="2">
        <v>39113</v>
      </c>
      <c r="CK646" s="2">
        <v>39141</v>
      </c>
      <c r="CL646" s="2">
        <v>39171</v>
      </c>
      <c r="CM646" s="2">
        <v>39202</v>
      </c>
      <c r="CN646" s="2">
        <v>39233</v>
      </c>
      <c r="CO646" s="2">
        <v>39262</v>
      </c>
      <c r="CP646" s="2">
        <v>39294</v>
      </c>
      <c r="CQ646" s="2">
        <v>39325</v>
      </c>
      <c r="CR646" s="2">
        <v>39353</v>
      </c>
      <c r="CS646" s="2">
        <v>39386</v>
      </c>
      <c r="CT646" s="2">
        <v>39416</v>
      </c>
      <c r="CU646" s="2">
        <v>39447</v>
      </c>
      <c r="CV646" s="2">
        <v>39478</v>
      </c>
      <c r="CW646" s="2">
        <v>39507</v>
      </c>
      <c r="CX646" s="2">
        <v>39538</v>
      </c>
      <c r="CY646" s="2">
        <v>39568</v>
      </c>
      <c r="CZ646" s="2">
        <v>39598</v>
      </c>
      <c r="DA646" s="2">
        <v>39629</v>
      </c>
      <c r="DB646" s="2">
        <v>39660</v>
      </c>
      <c r="DC646" s="2">
        <v>39689</v>
      </c>
      <c r="DD646" s="2">
        <v>39721</v>
      </c>
      <c r="DE646" s="2">
        <v>39752</v>
      </c>
      <c r="DF646" s="2">
        <v>39780</v>
      </c>
      <c r="DG646" s="2">
        <v>39813</v>
      </c>
      <c r="DH646" s="2">
        <v>39843</v>
      </c>
      <c r="DI646" s="2">
        <v>39871</v>
      </c>
      <c r="DJ646" s="2">
        <v>39903</v>
      </c>
      <c r="DK646" s="2">
        <v>39933</v>
      </c>
      <c r="DL646" s="2">
        <v>39962</v>
      </c>
      <c r="DM646" s="2">
        <v>39994</v>
      </c>
      <c r="DN646" s="2">
        <v>40025</v>
      </c>
      <c r="DO646" s="2">
        <v>40056</v>
      </c>
      <c r="DP646" s="2">
        <v>40086</v>
      </c>
      <c r="DQ646" s="2">
        <v>40116</v>
      </c>
      <c r="DR646" s="2">
        <v>40147</v>
      </c>
      <c r="DS646" s="2">
        <v>40178</v>
      </c>
      <c r="DT646" s="2">
        <v>40207</v>
      </c>
      <c r="DU646" s="2">
        <v>40235</v>
      </c>
      <c r="DV646" s="2">
        <v>40268</v>
      </c>
      <c r="DW646" s="2">
        <v>40298</v>
      </c>
      <c r="DX646" s="2">
        <v>40329</v>
      </c>
      <c r="DY646" s="2">
        <v>40359</v>
      </c>
      <c r="DZ646" s="2">
        <v>40389</v>
      </c>
      <c r="EA646" s="2">
        <v>40421</v>
      </c>
      <c r="EB646" s="2">
        <v>40451</v>
      </c>
      <c r="EC646" s="2">
        <v>40480</v>
      </c>
      <c r="ED646" s="2">
        <v>40512</v>
      </c>
      <c r="EE646" s="2">
        <v>40543</v>
      </c>
      <c r="EF646" s="2">
        <v>40574</v>
      </c>
      <c r="EG646" s="2">
        <v>40602</v>
      </c>
      <c r="EH646" s="2">
        <v>40633</v>
      </c>
      <c r="EI646" s="2">
        <v>40662</v>
      </c>
      <c r="EJ646" s="2">
        <v>40694</v>
      </c>
      <c r="EK646" s="2">
        <v>40724</v>
      </c>
      <c r="EL646" s="2">
        <v>40753</v>
      </c>
      <c r="EM646" s="2">
        <v>40786</v>
      </c>
      <c r="EN646" s="2">
        <v>40816</v>
      </c>
      <c r="EO646" s="2">
        <v>40847</v>
      </c>
      <c r="EP646" s="2">
        <v>40877</v>
      </c>
      <c r="EQ646" s="2">
        <v>40907</v>
      </c>
      <c r="ER646" s="2">
        <v>40939</v>
      </c>
      <c r="ES646" s="2">
        <v>40968</v>
      </c>
      <c r="ET646" s="2">
        <v>40998</v>
      </c>
      <c r="EU646" s="2">
        <v>41029</v>
      </c>
      <c r="EV646" s="2">
        <v>41060</v>
      </c>
      <c r="EW646" s="2">
        <v>41089</v>
      </c>
      <c r="EX646" s="2">
        <v>41121</v>
      </c>
      <c r="EY646" s="2">
        <v>41152</v>
      </c>
      <c r="EZ646" s="2">
        <v>41180</v>
      </c>
      <c r="FA646" s="2">
        <v>41213</v>
      </c>
      <c r="FB646" s="2">
        <v>41243</v>
      </c>
      <c r="FC646" s="2">
        <v>41274</v>
      </c>
      <c r="FD646" s="2">
        <v>41305</v>
      </c>
      <c r="FE646" s="2">
        <v>41333</v>
      </c>
      <c r="FF646" s="2">
        <v>41362</v>
      </c>
      <c r="FG646" s="2">
        <v>41394</v>
      </c>
      <c r="FH646" s="2">
        <v>41425</v>
      </c>
      <c r="FI646" s="2">
        <v>41453</v>
      </c>
      <c r="FJ646" s="2">
        <v>41486</v>
      </c>
      <c r="FK646" s="2">
        <v>41516</v>
      </c>
      <c r="FL646" s="2">
        <v>41547</v>
      </c>
      <c r="FM646" s="2">
        <v>41578</v>
      </c>
    </row>
    <row r="647" spans="1:277" x14ac:dyDescent="0.25">
      <c r="A647" s="4"/>
      <c r="D647" s="3">
        <v>21556859</v>
      </c>
      <c r="E647">
        <v>21866204</v>
      </c>
      <c r="F647">
        <v>24925074</v>
      </c>
      <c r="G647">
        <v>13501571</v>
      </c>
      <c r="H647">
        <v>18251120</v>
      </c>
      <c r="I647">
        <v>16652840</v>
      </c>
      <c r="J647">
        <v>18240808</v>
      </c>
      <c r="K647">
        <v>12315750</v>
      </c>
      <c r="L647">
        <v>21738018</v>
      </c>
      <c r="M647">
        <v>25583189</v>
      </c>
      <c r="N647">
        <v>14959129</v>
      </c>
      <c r="O647">
        <v>24813670</v>
      </c>
      <c r="P647">
        <v>40868848</v>
      </c>
      <c r="Q647">
        <v>27996885</v>
      </c>
      <c r="R647">
        <v>50002799</v>
      </c>
      <c r="S647">
        <v>42380188</v>
      </c>
      <c r="T647">
        <v>48146732</v>
      </c>
      <c r="U647">
        <v>28052486</v>
      </c>
      <c r="V647">
        <v>32533128</v>
      </c>
      <c r="W647">
        <v>27967164</v>
      </c>
      <c r="X647">
        <v>66916863</v>
      </c>
      <c r="Y647">
        <v>62942899</v>
      </c>
      <c r="Z647">
        <v>35109381</v>
      </c>
      <c r="AA647">
        <v>31824062</v>
      </c>
      <c r="AB647">
        <v>30848717</v>
      </c>
      <c r="AC647">
        <v>55509130</v>
      </c>
      <c r="AD647">
        <v>38227694</v>
      </c>
      <c r="AE647">
        <v>30377624</v>
      </c>
      <c r="AF647">
        <v>45130523</v>
      </c>
      <c r="AG647">
        <v>32746232</v>
      </c>
      <c r="AH647">
        <v>72153681</v>
      </c>
      <c r="AI647">
        <v>65981956</v>
      </c>
      <c r="AJ647">
        <v>83594572</v>
      </c>
      <c r="AK647">
        <v>86127557</v>
      </c>
      <c r="AL647">
        <v>42306390</v>
      </c>
      <c r="AM647">
        <v>34554380</v>
      </c>
      <c r="AN647">
        <v>38542700</v>
      </c>
      <c r="AO647">
        <v>44610097</v>
      </c>
      <c r="AP647">
        <v>48143093</v>
      </c>
      <c r="AQ647">
        <v>43913566</v>
      </c>
      <c r="AR647">
        <v>39851853</v>
      </c>
      <c r="AS647">
        <v>36418130</v>
      </c>
      <c r="AT647">
        <v>34869386</v>
      </c>
      <c r="AU647">
        <v>31903117</v>
      </c>
      <c r="AV647">
        <v>43463500</v>
      </c>
      <c r="AW647">
        <v>38695552</v>
      </c>
      <c r="AX647">
        <v>29136405</v>
      </c>
      <c r="AY647">
        <v>25423867</v>
      </c>
      <c r="AZ647">
        <v>29853154</v>
      </c>
      <c r="BA647">
        <v>34356643</v>
      </c>
      <c r="BB647">
        <v>43365844</v>
      </c>
      <c r="BC647">
        <v>42277882</v>
      </c>
      <c r="BD647">
        <v>34572577</v>
      </c>
      <c r="BE647">
        <v>63554916</v>
      </c>
      <c r="BF647">
        <v>50437701</v>
      </c>
      <c r="BG647">
        <v>42405259</v>
      </c>
      <c r="BH647">
        <v>31495712</v>
      </c>
      <c r="BI647">
        <v>43242107</v>
      </c>
      <c r="BJ647">
        <v>35256572</v>
      </c>
      <c r="BK647">
        <v>43590069</v>
      </c>
      <c r="BL647">
        <v>37986891</v>
      </c>
      <c r="BM647">
        <v>42520101</v>
      </c>
      <c r="BN647">
        <v>44494851</v>
      </c>
      <c r="BO647">
        <v>55731535</v>
      </c>
      <c r="BP647">
        <v>51560439</v>
      </c>
      <c r="BQ647">
        <v>37378311</v>
      </c>
      <c r="BR647">
        <v>36763059</v>
      </c>
      <c r="BS647">
        <v>47974066</v>
      </c>
      <c r="BT647">
        <v>61729582</v>
      </c>
      <c r="BU647">
        <v>50360264</v>
      </c>
      <c r="BV647">
        <v>37614060</v>
      </c>
      <c r="BW647">
        <v>43201265</v>
      </c>
      <c r="BX647">
        <v>38378929</v>
      </c>
      <c r="BY647">
        <v>34927211</v>
      </c>
      <c r="BZ647">
        <v>32856019</v>
      </c>
      <c r="CA647">
        <v>36733338</v>
      </c>
      <c r="CB647">
        <v>39672919</v>
      </c>
      <c r="CC647">
        <v>38493063</v>
      </c>
      <c r="CD647">
        <v>48183328</v>
      </c>
      <c r="CE647">
        <v>32058496</v>
      </c>
      <c r="CF647">
        <v>28781973</v>
      </c>
      <c r="CG647">
        <v>40063845</v>
      </c>
      <c r="CH647">
        <v>34704200</v>
      </c>
      <c r="CI647">
        <v>22858128</v>
      </c>
      <c r="CJ647">
        <v>34304378</v>
      </c>
      <c r="CK647">
        <v>30329403</v>
      </c>
      <c r="CL647">
        <v>32543642</v>
      </c>
      <c r="CM647">
        <v>36220797</v>
      </c>
      <c r="CN647">
        <v>35745255</v>
      </c>
      <c r="CO647">
        <v>36149223</v>
      </c>
      <c r="CP647">
        <v>46436745</v>
      </c>
      <c r="CQ647">
        <v>38247306</v>
      </c>
      <c r="CR647">
        <v>22132988</v>
      </c>
      <c r="CS647">
        <v>36940882</v>
      </c>
      <c r="CT647">
        <v>31338108</v>
      </c>
      <c r="CU647">
        <v>28876394</v>
      </c>
      <c r="CV647">
        <v>36851617</v>
      </c>
      <c r="CW647">
        <v>26952797</v>
      </c>
      <c r="CX647">
        <v>26482613</v>
      </c>
      <c r="CY647">
        <v>25160621</v>
      </c>
      <c r="CZ647">
        <v>20816657</v>
      </c>
      <c r="DA647">
        <v>34420634</v>
      </c>
      <c r="DB647">
        <v>42355926</v>
      </c>
      <c r="DC647">
        <v>22305250</v>
      </c>
      <c r="DD647">
        <v>32110458</v>
      </c>
      <c r="DE647">
        <v>42591978</v>
      </c>
      <c r="DF647">
        <v>24912134</v>
      </c>
      <c r="DG647">
        <v>27216953</v>
      </c>
      <c r="DH647">
        <v>27704120</v>
      </c>
      <c r="DI647">
        <v>37329584</v>
      </c>
      <c r="DJ647">
        <v>40296865</v>
      </c>
      <c r="DK647">
        <v>43128579</v>
      </c>
      <c r="DL647">
        <v>31578103</v>
      </c>
      <c r="DM647">
        <v>25332325</v>
      </c>
      <c r="DN647">
        <v>36244154</v>
      </c>
      <c r="DO647">
        <v>27230933</v>
      </c>
      <c r="DP647">
        <v>40586931</v>
      </c>
      <c r="DQ647">
        <v>36930505</v>
      </c>
      <c r="DR647">
        <v>20285053</v>
      </c>
      <c r="DS647">
        <v>18844900</v>
      </c>
      <c r="DT647">
        <v>17268000</v>
      </c>
      <c r="DU647">
        <v>20123200</v>
      </c>
      <c r="DV647">
        <v>24762500</v>
      </c>
      <c r="DW647">
        <v>29331700</v>
      </c>
      <c r="DX647">
        <v>31371700</v>
      </c>
      <c r="DY647">
        <v>33274400</v>
      </c>
      <c r="DZ647">
        <v>26959600</v>
      </c>
      <c r="EA647">
        <v>22350200</v>
      </c>
      <c r="EB647">
        <v>24035599</v>
      </c>
      <c r="EC647">
        <v>28046387</v>
      </c>
      <c r="ED647">
        <v>20227203</v>
      </c>
      <c r="EE647">
        <v>13683199</v>
      </c>
      <c r="EF647">
        <v>14156593</v>
      </c>
      <c r="EG647">
        <v>15998143</v>
      </c>
      <c r="EH647">
        <v>23342091</v>
      </c>
      <c r="EI647">
        <v>19496222</v>
      </c>
      <c r="EJ647">
        <v>19666050</v>
      </c>
      <c r="EK647">
        <v>23374683</v>
      </c>
      <c r="EL647">
        <v>23514196</v>
      </c>
      <c r="EM647">
        <v>38471028</v>
      </c>
      <c r="EN647">
        <v>25322020</v>
      </c>
      <c r="EO647">
        <v>23700841</v>
      </c>
      <c r="EP647">
        <v>19849575</v>
      </c>
      <c r="EQ647">
        <v>18913673</v>
      </c>
      <c r="ER647">
        <v>16873183</v>
      </c>
      <c r="ES647">
        <v>16277830</v>
      </c>
      <c r="ET647">
        <v>17989114</v>
      </c>
      <c r="EU647">
        <v>15721923</v>
      </c>
      <c r="EV647">
        <v>18097607</v>
      </c>
      <c r="EW647">
        <v>16717084</v>
      </c>
      <c r="EX647">
        <v>20726644</v>
      </c>
      <c r="EY647">
        <v>12914524</v>
      </c>
      <c r="EZ647">
        <v>13232003</v>
      </c>
      <c r="FA647">
        <v>13971102</v>
      </c>
      <c r="FB647">
        <v>12263863</v>
      </c>
      <c r="FC647">
        <v>9511240</v>
      </c>
      <c r="FD647">
        <v>8936228</v>
      </c>
      <c r="FE647">
        <v>8642078</v>
      </c>
      <c r="FF647">
        <v>10032967</v>
      </c>
      <c r="FG647">
        <v>9986044</v>
      </c>
      <c r="FH647">
        <v>10313583</v>
      </c>
      <c r="FI647">
        <v>12671579</v>
      </c>
      <c r="FJ647">
        <v>11298965</v>
      </c>
      <c r="FK647">
        <v>14443702</v>
      </c>
      <c r="FL647">
        <v>10871373</v>
      </c>
      <c r="FM647">
        <v>6946905</v>
      </c>
    </row>
    <row r="648" spans="1:277" x14ac:dyDescent="0.25">
      <c r="A648" s="1" t="s">
        <v>325</v>
      </c>
      <c r="B648" t="s">
        <v>1157</v>
      </c>
      <c r="C648" t="s">
        <v>1199</v>
      </c>
      <c r="D648" s="2">
        <f>_xll.BDH(A648, "volume", B648, C648, "Direction", "H", "Period", "M","cols=274;rows=2")</f>
        <v>36556</v>
      </c>
      <c r="E648" s="2">
        <v>36585</v>
      </c>
      <c r="F648" s="2">
        <v>36616</v>
      </c>
      <c r="G648" s="2">
        <v>36644</v>
      </c>
      <c r="H648" s="2">
        <v>36677</v>
      </c>
      <c r="I648" s="2">
        <v>36707</v>
      </c>
      <c r="J648" s="2">
        <v>36738</v>
      </c>
      <c r="K648" s="2">
        <v>36769</v>
      </c>
      <c r="L648" s="2">
        <v>36798</v>
      </c>
      <c r="M648" s="2">
        <v>36830</v>
      </c>
      <c r="N648" s="2">
        <v>36860</v>
      </c>
      <c r="O648" s="2">
        <v>36889</v>
      </c>
      <c r="P648" s="2">
        <v>36922</v>
      </c>
      <c r="Q648" s="2">
        <v>36950</v>
      </c>
      <c r="R648" s="2">
        <v>36980</v>
      </c>
      <c r="S648" s="2">
        <v>37011</v>
      </c>
      <c r="T648" s="2">
        <v>37042</v>
      </c>
      <c r="U648" s="2">
        <v>37071</v>
      </c>
      <c r="V648" s="2">
        <v>37103</v>
      </c>
      <c r="W648" s="2">
        <v>37134</v>
      </c>
      <c r="X648" s="2">
        <v>37162</v>
      </c>
      <c r="Y648" s="2">
        <v>37195</v>
      </c>
      <c r="Z648" s="2">
        <v>37225</v>
      </c>
      <c r="AA648" s="2">
        <v>37256</v>
      </c>
      <c r="AB648" s="2">
        <v>37287</v>
      </c>
      <c r="AC648" s="2">
        <v>37315</v>
      </c>
      <c r="AD648" s="2">
        <v>37344</v>
      </c>
      <c r="AE648" s="2">
        <v>37376</v>
      </c>
      <c r="AF648" s="2">
        <v>37407</v>
      </c>
      <c r="AG648" s="2">
        <v>37435</v>
      </c>
      <c r="AH648" s="2">
        <v>37468</v>
      </c>
      <c r="AI648" s="2">
        <v>37498</v>
      </c>
      <c r="AJ648" s="2">
        <v>37529</v>
      </c>
      <c r="AK648" s="2">
        <v>37560</v>
      </c>
      <c r="AL648" s="2">
        <v>37589</v>
      </c>
      <c r="AM648" s="2">
        <v>37621</v>
      </c>
      <c r="AN648" s="2">
        <v>37652</v>
      </c>
      <c r="AO648" s="2">
        <v>37680</v>
      </c>
      <c r="AP648" s="2">
        <v>37711</v>
      </c>
      <c r="AQ648" s="2">
        <v>37741</v>
      </c>
      <c r="AR648" s="2">
        <v>37771</v>
      </c>
      <c r="AS648" s="2">
        <v>37802</v>
      </c>
      <c r="AT648" s="2">
        <v>37833</v>
      </c>
      <c r="AU648" s="2">
        <v>37862</v>
      </c>
      <c r="AV648" s="2">
        <v>37894</v>
      </c>
      <c r="AW648" s="2">
        <v>37925</v>
      </c>
      <c r="AX648" s="2">
        <v>37953</v>
      </c>
      <c r="AY648" s="2">
        <v>37986</v>
      </c>
      <c r="AZ648" s="2">
        <v>38016</v>
      </c>
      <c r="BA648" s="2">
        <v>38044</v>
      </c>
      <c r="BB648" s="2">
        <v>38077</v>
      </c>
      <c r="BC648" s="2">
        <v>38107</v>
      </c>
      <c r="BD648" s="2">
        <v>38138</v>
      </c>
      <c r="BE648" s="2">
        <v>38168</v>
      </c>
      <c r="BF648" s="2">
        <v>38198</v>
      </c>
      <c r="BG648" s="2">
        <v>38230</v>
      </c>
      <c r="BH648" s="2">
        <v>38260</v>
      </c>
      <c r="BI648" s="2">
        <v>38289</v>
      </c>
      <c r="BJ648" s="2">
        <v>38321</v>
      </c>
      <c r="BK648" s="2">
        <v>38352</v>
      </c>
      <c r="BL648" s="2">
        <v>38383</v>
      </c>
      <c r="BM648" s="2">
        <v>38411</v>
      </c>
      <c r="BN648" s="2">
        <v>38442</v>
      </c>
      <c r="BO648" s="2">
        <v>38471</v>
      </c>
      <c r="BP648" s="2">
        <v>38503</v>
      </c>
      <c r="BQ648" s="2">
        <v>38533</v>
      </c>
      <c r="BR648" s="2">
        <v>38562</v>
      </c>
      <c r="BS648" s="2">
        <v>38595</v>
      </c>
      <c r="BT648" s="2">
        <v>38625</v>
      </c>
      <c r="BU648" s="2">
        <v>38656</v>
      </c>
      <c r="BV648" s="2">
        <v>38686</v>
      </c>
      <c r="BW648" s="2">
        <v>38716</v>
      </c>
      <c r="BX648" s="2">
        <v>38748</v>
      </c>
      <c r="BY648" s="2">
        <v>38776</v>
      </c>
      <c r="BZ648" s="2">
        <v>38807</v>
      </c>
      <c r="CA648" s="2">
        <v>38835</v>
      </c>
      <c r="CB648" s="2">
        <v>38868</v>
      </c>
      <c r="CC648" s="2">
        <v>38898</v>
      </c>
      <c r="CD648" s="2">
        <v>38929</v>
      </c>
      <c r="CE648" s="2">
        <v>38960</v>
      </c>
      <c r="CF648" s="2">
        <v>38989</v>
      </c>
      <c r="CG648" s="2">
        <v>39021</v>
      </c>
      <c r="CH648" s="2">
        <v>39051</v>
      </c>
      <c r="CI648" s="2">
        <v>39080</v>
      </c>
      <c r="CJ648" s="2">
        <v>39113</v>
      </c>
      <c r="CK648" s="2">
        <v>39141</v>
      </c>
      <c r="CL648" s="2">
        <v>39171</v>
      </c>
      <c r="CM648" s="2">
        <v>39202</v>
      </c>
      <c r="CN648" s="2">
        <v>39233</v>
      </c>
      <c r="CO648" s="2">
        <v>39262</v>
      </c>
      <c r="CP648" s="2">
        <v>39294</v>
      </c>
      <c r="CQ648" s="2">
        <v>39325</v>
      </c>
      <c r="CR648" s="2">
        <v>39353</v>
      </c>
      <c r="CS648" s="2">
        <v>39386</v>
      </c>
      <c r="CT648" s="2">
        <v>39416</v>
      </c>
      <c r="CU648" s="2">
        <v>39447</v>
      </c>
      <c r="CV648" s="2">
        <v>39478</v>
      </c>
      <c r="CW648" s="2">
        <v>39507</v>
      </c>
      <c r="CX648" s="2">
        <v>39538</v>
      </c>
      <c r="CY648" s="2">
        <v>39568</v>
      </c>
      <c r="CZ648" s="2">
        <v>39598</v>
      </c>
      <c r="DA648" s="2">
        <v>39629</v>
      </c>
      <c r="DB648" s="2">
        <v>39660</v>
      </c>
      <c r="DC648" s="2">
        <v>39689</v>
      </c>
      <c r="DD648" s="2">
        <v>39721</v>
      </c>
      <c r="DE648" s="2">
        <v>39752</v>
      </c>
      <c r="DF648" s="2">
        <v>39780</v>
      </c>
      <c r="DG648" s="2">
        <v>39813</v>
      </c>
      <c r="DH648" s="2">
        <v>39843</v>
      </c>
      <c r="DI648" s="2">
        <v>39871</v>
      </c>
      <c r="DJ648" s="2">
        <v>39903</v>
      </c>
      <c r="DK648" s="2">
        <v>39933</v>
      </c>
      <c r="DL648" s="2">
        <v>39962</v>
      </c>
      <c r="DM648" s="2">
        <v>39994</v>
      </c>
      <c r="DN648" s="2">
        <v>40025</v>
      </c>
      <c r="DO648" s="2">
        <v>40056</v>
      </c>
      <c r="DP648" s="2">
        <v>40086</v>
      </c>
      <c r="DQ648" s="2">
        <v>40116</v>
      </c>
      <c r="DR648" s="2">
        <v>40147</v>
      </c>
      <c r="DS648" s="2">
        <v>40178</v>
      </c>
      <c r="DT648" s="2">
        <v>40207</v>
      </c>
      <c r="DU648" s="2">
        <v>40235</v>
      </c>
      <c r="DV648" s="2">
        <v>40268</v>
      </c>
      <c r="DW648" s="2">
        <v>40298</v>
      </c>
      <c r="DX648" s="2">
        <v>40329</v>
      </c>
      <c r="DY648" s="2">
        <v>40359</v>
      </c>
      <c r="DZ648" s="2">
        <v>40389</v>
      </c>
      <c r="EA648" s="2">
        <v>40421</v>
      </c>
      <c r="EB648" s="2">
        <v>40451</v>
      </c>
      <c r="EC648" s="2">
        <v>40480</v>
      </c>
      <c r="ED648" s="2">
        <v>40512</v>
      </c>
      <c r="EE648" s="2">
        <v>40543</v>
      </c>
      <c r="EF648" s="2">
        <v>40574</v>
      </c>
      <c r="EG648" s="2">
        <v>40602</v>
      </c>
      <c r="EH648" s="2">
        <v>40633</v>
      </c>
      <c r="EI648" s="2">
        <v>40662</v>
      </c>
      <c r="EJ648" s="2">
        <v>40694</v>
      </c>
      <c r="EK648" s="2">
        <v>40724</v>
      </c>
      <c r="EL648" s="2">
        <v>40753</v>
      </c>
      <c r="EM648" s="2">
        <v>40786</v>
      </c>
      <c r="EN648" s="2">
        <v>40816</v>
      </c>
      <c r="EO648" s="2">
        <v>40847</v>
      </c>
      <c r="EP648" s="2">
        <v>40877</v>
      </c>
      <c r="EQ648" s="2">
        <v>40907</v>
      </c>
      <c r="ER648" s="2">
        <v>40939</v>
      </c>
      <c r="ES648" s="2">
        <v>40968</v>
      </c>
      <c r="ET648" s="2">
        <v>40998</v>
      </c>
      <c r="EU648" s="2">
        <v>41029</v>
      </c>
      <c r="EV648" s="2">
        <v>41060</v>
      </c>
      <c r="EW648" s="2">
        <v>41089</v>
      </c>
      <c r="EX648" s="2">
        <v>41121</v>
      </c>
      <c r="EY648" s="2">
        <v>41152</v>
      </c>
      <c r="EZ648" s="2">
        <v>41180</v>
      </c>
      <c r="FA648" s="2">
        <v>41213</v>
      </c>
      <c r="FB648" s="2">
        <v>41243</v>
      </c>
      <c r="FC648" s="2">
        <v>41274</v>
      </c>
      <c r="FD648" s="2">
        <v>41305</v>
      </c>
      <c r="FE648" s="2">
        <v>41333</v>
      </c>
      <c r="FF648" s="2">
        <v>41362</v>
      </c>
      <c r="FG648" s="2">
        <v>41394</v>
      </c>
      <c r="FH648" s="2">
        <v>41425</v>
      </c>
      <c r="FI648" s="2">
        <v>41453</v>
      </c>
      <c r="FJ648" s="2">
        <v>41486</v>
      </c>
      <c r="FK648" s="2">
        <v>41516</v>
      </c>
      <c r="FL648" s="2">
        <v>41547</v>
      </c>
      <c r="FM648" s="2">
        <v>41578</v>
      </c>
      <c r="FN648" s="2">
        <v>41607</v>
      </c>
      <c r="FO648" s="2">
        <v>41639</v>
      </c>
      <c r="FP648" s="2">
        <v>41670</v>
      </c>
      <c r="FQ648" s="2">
        <v>41698</v>
      </c>
      <c r="FR648" s="2">
        <v>41729</v>
      </c>
      <c r="FS648" s="2">
        <v>41759</v>
      </c>
      <c r="FT648" s="2">
        <v>41789</v>
      </c>
      <c r="FU648" s="2">
        <v>41820</v>
      </c>
      <c r="FV648" s="2">
        <v>41851</v>
      </c>
      <c r="FW648" s="2">
        <v>41880</v>
      </c>
      <c r="FX648" s="2">
        <v>41912</v>
      </c>
      <c r="FY648" s="2">
        <v>41943</v>
      </c>
      <c r="FZ648" s="2">
        <v>41971</v>
      </c>
      <c r="GA648" s="2">
        <v>42004</v>
      </c>
      <c r="GB648" s="2">
        <v>42034</v>
      </c>
      <c r="GC648" s="2">
        <v>42062</v>
      </c>
      <c r="GD648" s="2">
        <v>42094</v>
      </c>
      <c r="GE648" s="2">
        <v>42124</v>
      </c>
      <c r="GF648" s="2">
        <v>42153</v>
      </c>
      <c r="GG648" s="2">
        <v>42185</v>
      </c>
      <c r="GH648" s="2">
        <v>42216</v>
      </c>
      <c r="GI648" s="2">
        <v>42247</v>
      </c>
      <c r="GJ648" s="2">
        <v>42277</v>
      </c>
      <c r="GK648" s="2">
        <v>42307</v>
      </c>
      <c r="GL648" s="2">
        <v>42338</v>
      </c>
      <c r="GM648" s="2">
        <v>42369</v>
      </c>
      <c r="GN648" s="2">
        <v>42398</v>
      </c>
      <c r="GO648" s="2">
        <v>42429</v>
      </c>
      <c r="GP648" s="2">
        <v>42460</v>
      </c>
      <c r="GQ648" s="2">
        <v>42489</v>
      </c>
      <c r="GR648" s="2">
        <v>42521</v>
      </c>
      <c r="GS648" s="2">
        <v>42551</v>
      </c>
      <c r="GT648" s="2">
        <v>42580</v>
      </c>
      <c r="GU648" s="2">
        <v>42613</v>
      </c>
      <c r="GV648" s="2">
        <v>42643</v>
      </c>
      <c r="GW648" s="2">
        <v>42674</v>
      </c>
      <c r="GX648" s="2">
        <v>42704</v>
      </c>
      <c r="GY648" s="2">
        <v>42734</v>
      </c>
      <c r="GZ648" s="2">
        <v>42766</v>
      </c>
      <c r="HA648" s="2">
        <v>42794</v>
      </c>
      <c r="HB648" s="2">
        <v>42825</v>
      </c>
      <c r="HC648" s="2">
        <v>42853</v>
      </c>
      <c r="HD648" s="2">
        <v>42886</v>
      </c>
      <c r="HE648" s="2">
        <v>42916</v>
      </c>
      <c r="HF648" s="2">
        <v>42947</v>
      </c>
      <c r="HG648" s="2">
        <v>42978</v>
      </c>
      <c r="HH648" s="2">
        <v>43007</v>
      </c>
      <c r="HI648" s="2">
        <v>43039</v>
      </c>
      <c r="HJ648" s="2">
        <v>43069</v>
      </c>
      <c r="HK648" s="2">
        <v>43098</v>
      </c>
      <c r="HL648" s="2">
        <v>43131</v>
      </c>
      <c r="HM648" s="2">
        <v>43159</v>
      </c>
      <c r="HN648" s="2">
        <v>43189</v>
      </c>
      <c r="HO648" s="2">
        <v>43220</v>
      </c>
      <c r="HP648" s="2">
        <v>43251</v>
      </c>
      <c r="HQ648" s="2">
        <v>43280</v>
      </c>
      <c r="HR648" s="2">
        <v>43312</v>
      </c>
      <c r="HS648" s="2">
        <v>43343</v>
      </c>
      <c r="HT648" s="2">
        <v>43371</v>
      </c>
      <c r="HU648" s="2">
        <v>43404</v>
      </c>
      <c r="HV648" s="2">
        <v>43434</v>
      </c>
      <c r="HW648" s="2">
        <v>43465</v>
      </c>
      <c r="HX648" s="2">
        <v>43496</v>
      </c>
      <c r="HY648" s="2">
        <v>43524</v>
      </c>
      <c r="HZ648" s="2">
        <v>43553</v>
      </c>
      <c r="IA648" s="2">
        <v>43585</v>
      </c>
      <c r="IB648" s="2">
        <v>43616</v>
      </c>
      <c r="IC648" s="2">
        <v>43644</v>
      </c>
      <c r="ID648" s="2">
        <v>43677</v>
      </c>
      <c r="IE648" s="2">
        <v>43707</v>
      </c>
      <c r="IF648" s="2">
        <v>43738</v>
      </c>
      <c r="IG648" s="2">
        <v>43769</v>
      </c>
      <c r="IH648" s="2">
        <v>43798</v>
      </c>
      <c r="II648" s="2">
        <v>43830</v>
      </c>
      <c r="IJ648" s="2">
        <v>43861</v>
      </c>
      <c r="IK648" s="2">
        <v>43889</v>
      </c>
      <c r="IL648" s="2">
        <v>43921</v>
      </c>
      <c r="IM648" s="2">
        <v>43951</v>
      </c>
      <c r="IN648" s="2">
        <v>43980</v>
      </c>
      <c r="IO648" s="2">
        <v>44012</v>
      </c>
      <c r="IP648" s="2">
        <v>44043</v>
      </c>
      <c r="IQ648" s="2">
        <v>44074</v>
      </c>
      <c r="IR648" s="2">
        <v>44104</v>
      </c>
      <c r="IS648" s="2">
        <v>44134</v>
      </c>
      <c r="IT648" s="2">
        <v>44165</v>
      </c>
      <c r="IU648" s="2">
        <v>44196</v>
      </c>
      <c r="IV648" s="2">
        <v>44225</v>
      </c>
      <c r="IW648" s="2">
        <v>44253</v>
      </c>
      <c r="IX648" s="2">
        <v>44286</v>
      </c>
      <c r="IY648" s="2">
        <v>44316</v>
      </c>
      <c r="IZ648" s="2">
        <v>44347</v>
      </c>
      <c r="JA648" s="2">
        <v>44377</v>
      </c>
      <c r="JB648" s="2">
        <v>44407</v>
      </c>
      <c r="JC648" s="2">
        <v>44439</v>
      </c>
      <c r="JD648" s="2">
        <v>44469</v>
      </c>
      <c r="JE648" s="2">
        <v>44498</v>
      </c>
      <c r="JF648" s="2">
        <v>44530</v>
      </c>
      <c r="JG648" s="2">
        <v>44561</v>
      </c>
      <c r="JH648" s="2">
        <v>44592</v>
      </c>
      <c r="JI648" s="2">
        <v>44620</v>
      </c>
      <c r="JJ648" s="2">
        <v>44651</v>
      </c>
      <c r="JK648" s="2">
        <v>44680</v>
      </c>
      <c r="JL648" s="2">
        <v>44712</v>
      </c>
      <c r="JM648" s="2">
        <v>44742</v>
      </c>
      <c r="JN648" s="2">
        <v>44771</v>
      </c>
      <c r="JO648" s="2">
        <v>44804</v>
      </c>
      <c r="JP648" s="2">
        <v>44834</v>
      </c>
      <c r="JQ648" s="2">
        <v>44865</v>
      </c>
    </row>
    <row r="649" spans="1:277" x14ac:dyDescent="0.25">
      <c r="A649" s="4"/>
      <c r="D649" s="3">
        <v>26314000</v>
      </c>
      <c r="E649">
        <v>30354200</v>
      </c>
      <c r="F649">
        <v>28553300</v>
      </c>
      <c r="G649">
        <v>26621300</v>
      </c>
      <c r="H649">
        <v>21306400</v>
      </c>
      <c r="I649">
        <v>37272200</v>
      </c>
      <c r="J649">
        <v>14220300</v>
      </c>
      <c r="K649">
        <v>23356100</v>
      </c>
      <c r="L649">
        <v>19709900</v>
      </c>
      <c r="M649">
        <v>34302000</v>
      </c>
      <c r="N649">
        <v>19660600</v>
      </c>
      <c r="O649">
        <v>39476400</v>
      </c>
      <c r="P649">
        <v>39787500</v>
      </c>
      <c r="Q649">
        <v>22249600</v>
      </c>
      <c r="R649">
        <v>33463600</v>
      </c>
      <c r="S649">
        <v>33160000</v>
      </c>
      <c r="T649">
        <v>25846100</v>
      </c>
      <c r="U649">
        <v>39907600</v>
      </c>
      <c r="V649">
        <v>32346000</v>
      </c>
      <c r="W649">
        <v>29908100</v>
      </c>
      <c r="X649">
        <v>27642200</v>
      </c>
      <c r="Y649">
        <v>25631200</v>
      </c>
      <c r="Z649">
        <v>38882100</v>
      </c>
      <c r="AA649">
        <v>33612300</v>
      </c>
      <c r="AB649">
        <v>37717000</v>
      </c>
      <c r="AC649">
        <v>38967900</v>
      </c>
      <c r="AD649">
        <v>40380200</v>
      </c>
      <c r="AE649">
        <v>35912900</v>
      </c>
      <c r="AF649">
        <v>51113600</v>
      </c>
      <c r="AG649">
        <v>40235000</v>
      </c>
      <c r="AH649">
        <v>56763300</v>
      </c>
      <c r="AI649">
        <v>29080100</v>
      </c>
      <c r="AJ649">
        <v>55156600</v>
      </c>
      <c r="AK649">
        <v>65722200</v>
      </c>
      <c r="AL649">
        <v>48931000</v>
      </c>
      <c r="AM649">
        <v>33772200</v>
      </c>
      <c r="AN649">
        <v>44813400</v>
      </c>
      <c r="AO649">
        <v>30339900</v>
      </c>
      <c r="AP649">
        <v>35016900</v>
      </c>
      <c r="AQ649">
        <v>32868300</v>
      </c>
      <c r="AR649">
        <v>37993700</v>
      </c>
      <c r="AS649">
        <v>42206300</v>
      </c>
      <c r="AT649">
        <v>39224900</v>
      </c>
      <c r="AU649">
        <v>32123700</v>
      </c>
      <c r="AV649">
        <v>42615700</v>
      </c>
      <c r="AW649">
        <v>38566100</v>
      </c>
      <c r="AX649">
        <v>26996000</v>
      </c>
      <c r="AY649">
        <v>38516700</v>
      </c>
      <c r="AZ649">
        <v>46361700</v>
      </c>
      <c r="BA649">
        <v>41801800</v>
      </c>
      <c r="BB649">
        <v>49841600</v>
      </c>
      <c r="BC649">
        <v>58730600</v>
      </c>
      <c r="BD649">
        <v>37747400</v>
      </c>
      <c r="BE649">
        <v>40903700</v>
      </c>
      <c r="BF649">
        <v>41771500</v>
      </c>
      <c r="BG649">
        <v>39482700</v>
      </c>
      <c r="BH649">
        <v>35441800</v>
      </c>
      <c r="BI649">
        <v>31362800</v>
      </c>
      <c r="BJ649">
        <v>35740900</v>
      </c>
      <c r="BK649">
        <v>25895300</v>
      </c>
      <c r="BL649">
        <v>29940700</v>
      </c>
      <c r="BM649">
        <v>47787100</v>
      </c>
      <c r="BN649">
        <v>53685700</v>
      </c>
      <c r="BO649">
        <v>43120200</v>
      </c>
      <c r="BP649">
        <v>43521700</v>
      </c>
      <c r="BQ649">
        <v>32073500</v>
      </c>
      <c r="BR649">
        <v>32428000</v>
      </c>
      <c r="BS649">
        <v>43254000</v>
      </c>
      <c r="BT649">
        <v>43195400</v>
      </c>
      <c r="BU649">
        <v>47804200</v>
      </c>
      <c r="BV649">
        <v>48571300</v>
      </c>
      <c r="BW649">
        <v>30614200</v>
      </c>
      <c r="BX649">
        <v>41708500</v>
      </c>
      <c r="BY649">
        <v>38446500</v>
      </c>
      <c r="BZ649">
        <v>38723800</v>
      </c>
      <c r="CA649">
        <v>27826500</v>
      </c>
      <c r="CB649">
        <v>44279800</v>
      </c>
      <c r="CC649">
        <v>59526700</v>
      </c>
      <c r="CD649">
        <v>56183000</v>
      </c>
      <c r="CE649">
        <v>50235700</v>
      </c>
      <c r="CF649">
        <v>51913200</v>
      </c>
      <c r="CG649">
        <v>44671100</v>
      </c>
      <c r="CH649">
        <v>37237600</v>
      </c>
      <c r="CI649">
        <v>36393500</v>
      </c>
      <c r="CJ649">
        <v>39970800</v>
      </c>
      <c r="CK649">
        <v>49619700</v>
      </c>
      <c r="CL649">
        <v>62816600</v>
      </c>
      <c r="CM649">
        <v>47952400</v>
      </c>
      <c r="CN649">
        <v>61038200</v>
      </c>
      <c r="CO649">
        <v>42072500</v>
      </c>
      <c r="CP649">
        <v>37144400</v>
      </c>
      <c r="CQ649">
        <v>49512400</v>
      </c>
      <c r="CR649">
        <v>37149600</v>
      </c>
      <c r="CS649">
        <v>36840600</v>
      </c>
      <c r="CT649">
        <v>38620900</v>
      </c>
      <c r="CU649">
        <v>35178900</v>
      </c>
      <c r="CV649">
        <v>59548400</v>
      </c>
      <c r="CW649">
        <v>54252700</v>
      </c>
      <c r="CX649">
        <v>48697700</v>
      </c>
      <c r="CY649">
        <v>40160200</v>
      </c>
      <c r="CZ649">
        <v>37707900</v>
      </c>
      <c r="DA649">
        <v>38544100</v>
      </c>
      <c r="DB649">
        <v>50753400</v>
      </c>
      <c r="DC649">
        <v>30045900</v>
      </c>
      <c r="DD649">
        <v>32848200</v>
      </c>
      <c r="DE649">
        <v>44093000</v>
      </c>
      <c r="DF649">
        <v>39489000</v>
      </c>
      <c r="DG649">
        <v>32169400</v>
      </c>
      <c r="DH649">
        <v>39456300</v>
      </c>
      <c r="DI649">
        <v>49425100</v>
      </c>
      <c r="DJ649">
        <v>51660800</v>
      </c>
      <c r="DK649">
        <v>37655700</v>
      </c>
      <c r="DL649">
        <v>29956700</v>
      </c>
      <c r="DM649">
        <v>32463300</v>
      </c>
      <c r="DN649">
        <v>34450800</v>
      </c>
      <c r="DO649">
        <v>29413000</v>
      </c>
      <c r="DP649">
        <v>32964700</v>
      </c>
      <c r="DQ649">
        <v>29189100</v>
      </c>
      <c r="DR649">
        <v>23440900</v>
      </c>
      <c r="DS649">
        <v>21611500</v>
      </c>
      <c r="DT649">
        <v>22548900</v>
      </c>
      <c r="DU649">
        <v>27683600</v>
      </c>
      <c r="DV649">
        <v>22295700</v>
      </c>
      <c r="DW649">
        <v>31888600</v>
      </c>
      <c r="DX649">
        <v>42001500</v>
      </c>
      <c r="DY649">
        <v>39216200</v>
      </c>
      <c r="DZ649">
        <v>37285400</v>
      </c>
      <c r="EA649">
        <v>23614800</v>
      </c>
      <c r="EB649">
        <v>17514908</v>
      </c>
      <c r="EC649">
        <v>27031984</v>
      </c>
      <c r="ED649">
        <v>18574219</v>
      </c>
      <c r="EE649">
        <v>22198328</v>
      </c>
      <c r="EF649">
        <v>24680357</v>
      </c>
      <c r="EG649">
        <v>30261982</v>
      </c>
      <c r="EH649">
        <v>27797055</v>
      </c>
      <c r="EI649">
        <v>18893780</v>
      </c>
      <c r="EJ649">
        <v>19275685</v>
      </c>
      <c r="EK649">
        <v>25925469</v>
      </c>
      <c r="EL649">
        <v>24626229</v>
      </c>
      <c r="EM649">
        <v>33977021</v>
      </c>
      <c r="EN649">
        <v>21430538</v>
      </c>
      <c r="EO649">
        <v>26472366</v>
      </c>
      <c r="EP649">
        <v>19188807</v>
      </c>
      <c r="EQ649">
        <v>18227836</v>
      </c>
      <c r="ER649">
        <v>23313756</v>
      </c>
      <c r="ES649">
        <v>24843346</v>
      </c>
      <c r="ET649">
        <v>28339541</v>
      </c>
      <c r="EU649">
        <v>26489999</v>
      </c>
      <c r="EV649">
        <v>33451068</v>
      </c>
      <c r="EW649">
        <v>27927085</v>
      </c>
      <c r="EX649">
        <v>25739195</v>
      </c>
      <c r="EY649">
        <v>20811754</v>
      </c>
      <c r="EZ649">
        <v>19974520</v>
      </c>
      <c r="FA649">
        <v>20907927</v>
      </c>
      <c r="FB649">
        <v>20387882</v>
      </c>
      <c r="FC649">
        <v>17374193</v>
      </c>
      <c r="FD649">
        <v>16198381</v>
      </c>
      <c r="FE649">
        <v>19351325</v>
      </c>
      <c r="FF649">
        <v>20680675</v>
      </c>
      <c r="FG649">
        <v>19668737</v>
      </c>
      <c r="FH649">
        <v>21504970</v>
      </c>
      <c r="FI649">
        <v>27284488</v>
      </c>
      <c r="FJ649">
        <v>25127271</v>
      </c>
      <c r="FK649">
        <v>23430315</v>
      </c>
      <c r="FL649">
        <v>20111834</v>
      </c>
      <c r="FM649">
        <v>23789127</v>
      </c>
      <c r="FN649">
        <v>15685873</v>
      </c>
      <c r="FO649">
        <v>13690735</v>
      </c>
      <c r="FP649">
        <v>15509077</v>
      </c>
      <c r="FQ649">
        <v>15477707</v>
      </c>
      <c r="FR649">
        <v>18852549</v>
      </c>
      <c r="FS649">
        <v>22119094</v>
      </c>
      <c r="FT649">
        <v>24673426</v>
      </c>
      <c r="FU649">
        <v>22891323</v>
      </c>
      <c r="FV649">
        <v>21033502</v>
      </c>
      <c r="FW649">
        <v>12752269</v>
      </c>
      <c r="FX649">
        <v>15503101</v>
      </c>
      <c r="FY649">
        <v>28741760</v>
      </c>
      <c r="FZ649">
        <v>18198949</v>
      </c>
      <c r="GA649">
        <v>18410050</v>
      </c>
      <c r="GB649">
        <v>19975144</v>
      </c>
      <c r="GC649">
        <v>15925558</v>
      </c>
      <c r="GD649">
        <v>17668561</v>
      </c>
      <c r="GE649">
        <v>20742863</v>
      </c>
      <c r="GF649">
        <v>17007719</v>
      </c>
      <c r="GG649">
        <v>14546462</v>
      </c>
      <c r="GH649">
        <v>23724343</v>
      </c>
      <c r="GI649">
        <v>24611229</v>
      </c>
      <c r="GJ649">
        <v>26164563</v>
      </c>
      <c r="GK649">
        <v>34739760</v>
      </c>
      <c r="GL649">
        <v>18760463</v>
      </c>
      <c r="GM649">
        <v>19082021</v>
      </c>
      <c r="GN649">
        <v>29005266</v>
      </c>
      <c r="GO649">
        <v>29709980</v>
      </c>
      <c r="GP649">
        <v>20235925</v>
      </c>
      <c r="GQ649">
        <v>19332974</v>
      </c>
      <c r="GR649">
        <v>16545541</v>
      </c>
      <c r="GS649">
        <v>23815484</v>
      </c>
      <c r="GT649">
        <v>25394632</v>
      </c>
      <c r="GU649">
        <v>18372035</v>
      </c>
      <c r="GV649">
        <v>25854193</v>
      </c>
      <c r="GW649">
        <v>23666551</v>
      </c>
      <c r="GX649">
        <v>23157020</v>
      </c>
      <c r="GY649">
        <v>18372803</v>
      </c>
      <c r="GZ649">
        <v>15326308</v>
      </c>
      <c r="HA649">
        <v>18864301</v>
      </c>
      <c r="HB649">
        <v>20462544</v>
      </c>
      <c r="HC649">
        <v>18112538</v>
      </c>
      <c r="HD649">
        <v>15414411</v>
      </c>
      <c r="HE649">
        <v>14935388</v>
      </c>
      <c r="HF649">
        <v>12581773</v>
      </c>
      <c r="HG649">
        <v>12854119</v>
      </c>
      <c r="HH649">
        <v>10698302</v>
      </c>
      <c r="HI649">
        <v>14001690</v>
      </c>
      <c r="HJ649">
        <v>11982743</v>
      </c>
      <c r="HK649">
        <v>13461742</v>
      </c>
      <c r="HL649">
        <v>13949587</v>
      </c>
      <c r="HM649">
        <v>17282700</v>
      </c>
      <c r="HN649">
        <v>17398874</v>
      </c>
      <c r="HO649">
        <v>26562369</v>
      </c>
      <c r="HP649">
        <v>21058947</v>
      </c>
      <c r="HQ649">
        <v>17887800</v>
      </c>
      <c r="HR649">
        <v>14342426</v>
      </c>
      <c r="HS649">
        <v>12066065</v>
      </c>
      <c r="HT649">
        <v>12865801</v>
      </c>
      <c r="HU649">
        <v>30159650</v>
      </c>
      <c r="HV649">
        <v>25175016</v>
      </c>
      <c r="HW649">
        <v>22852543</v>
      </c>
      <c r="HX649">
        <v>22974165</v>
      </c>
      <c r="HY649">
        <v>16716264</v>
      </c>
      <c r="HZ649">
        <v>20215616</v>
      </c>
      <c r="IA649">
        <v>16200958</v>
      </c>
      <c r="IB649">
        <v>16704479</v>
      </c>
      <c r="IC649">
        <v>15247980</v>
      </c>
      <c r="ID649">
        <v>17907060</v>
      </c>
      <c r="IE649">
        <v>17160565</v>
      </c>
      <c r="IF649">
        <v>16414396</v>
      </c>
      <c r="IG649">
        <v>15979709</v>
      </c>
      <c r="IH649">
        <v>12519380</v>
      </c>
      <c r="II649">
        <v>13488266</v>
      </c>
      <c r="IJ649">
        <v>12814555</v>
      </c>
      <c r="IK649">
        <v>17500700</v>
      </c>
      <c r="IL649">
        <v>29613606</v>
      </c>
      <c r="IM649">
        <v>18559375</v>
      </c>
      <c r="IN649">
        <v>13665934</v>
      </c>
      <c r="IO649">
        <v>22164640</v>
      </c>
      <c r="IP649">
        <v>11793670</v>
      </c>
      <c r="IQ649">
        <v>9035339</v>
      </c>
      <c r="IR649">
        <v>13510107</v>
      </c>
      <c r="IS649">
        <v>11174355</v>
      </c>
      <c r="IT649">
        <v>9604847</v>
      </c>
      <c r="IU649">
        <v>14401116</v>
      </c>
      <c r="IV649">
        <v>12490708</v>
      </c>
      <c r="IW649">
        <v>11385603</v>
      </c>
      <c r="IX649">
        <v>15849166</v>
      </c>
      <c r="IY649">
        <v>11036246</v>
      </c>
      <c r="IZ649">
        <v>12150082</v>
      </c>
      <c r="JA649">
        <v>18579842</v>
      </c>
      <c r="JB649">
        <v>12238374</v>
      </c>
      <c r="JC649">
        <v>10308741</v>
      </c>
      <c r="JD649">
        <v>14272250</v>
      </c>
      <c r="JE649">
        <v>11014391</v>
      </c>
      <c r="JF649">
        <v>9743396</v>
      </c>
      <c r="JG649">
        <v>13559507</v>
      </c>
      <c r="JH649">
        <v>13544700</v>
      </c>
      <c r="JI649">
        <v>14543953</v>
      </c>
      <c r="JJ649">
        <v>19863117</v>
      </c>
      <c r="JK649">
        <v>14742656</v>
      </c>
      <c r="JL649">
        <v>17199032</v>
      </c>
      <c r="JM649">
        <v>20747706</v>
      </c>
      <c r="JN649">
        <v>12916871</v>
      </c>
      <c r="JO649">
        <v>12630522</v>
      </c>
      <c r="JP649">
        <v>16106865</v>
      </c>
      <c r="JQ649">
        <v>13737826</v>
      </c>
    </row>
    <row r="650" spans="1:277" x14ac:dyDescent="0.25">
      <c r="A650" s="1" t="s">
        <v>326</v>
      </c>
      <c r="B650" t="s">
        <v>1157</v>
      </c>
      <c r="C650" t="s">
        <v>1182</v>
      </c>
      <c r="D650" s="2">
        <f>_xll.BDH(A650, "volume", B650, C650, "Direction", "H", "Period", "M","cols=117;rows=2")</f>
        <v>36556</v>
      </c>
      <c r="E650" s="2">
        <v>36585</v>
      </c>
      <c r="F650" s="2">
        <v>36616</v>
      </c>
      <c r="G650" s="2">
        <v>36644</v>
      </c>
      <c r="H650" s="2">
        <v>36677</v>
      </c>
      <c r="I650" s="2">
        <v>36707</v>
      </c>
      <c r="J650" s="2">
        <v>36738</v>
      </c>
      <c r="K650" s="2">
        <v>36769</v>
      </c>
      <c r="L650" s="2">
        <v>36798</v>
      </c>
      <c r="M650" s="2">
        <v>36830</v>
      </c>
      <c r="N650" s="2">
        <v>36860</v>
      </c>
      <c r="O650" s="2">
        <v>36889</v>
      </c>
      <c r="P650" s="2">
        <v>36922</v>
      </c>
      <c r="Q650" s="2">
        <v>36950</v>
      </c>
      <c r="R650" s="2">
        <v>36980</v>
      </c>
      <c r="S650" s="2">
        <v>37011</v>
      </c>
      <c r="T650" s="2">
        <v>37042</v>
      </c>
      <c r="U650" s="2">
        <v>37071</v>
      </c>
      <c r="V650" s="2">
        <v>37103</v>
      </c>
      <c r="W650" s="2">
        <v>37134</v>
      </c>
      <c r="X650" s="2">
        <v>37162</v>
      </c>
      <c r="Y650" s="2">
        <v>37195</v>
      </c>
      <c r="Z650" s="2">
        <v>37225</v>
      </c>
      <c r="AA650" s="2">
        <v>37256</v>
      </c>
      <c r="AB650" s="2">
        <v>37287</v>
      </c>
      <c r="AC650" s="2">
        <v>37315</v>
      </c>
      <c r="AD650" s="2">
        <v>37344</v>
      </c>
      <c r="AE650" s="2">
        <v>37376</v>
      </c>
      <c r="AF650" s="2">
        <v>37407</v>
      </c>
      <c r="AG650" s="2">
        <v>37435</v>
      </c>
      <c r="AH650" s="2">
        <v>37468</v>
      </c>
      <c r="AI650" s="2">
        <v>37498</v>
      </c>
      <c r="AJ650" s="2">
        <v>37529</v>
      </c>
      <c r="AK650" s="2">
        <v>37560</v>
      </c>
      <c r="AL650" s="2">
        <v>37589</v>
      </c>
      <c r="AM650" s="2">
        <v>37621</v>
      </c>
      <c r="AN650" s="2">
        <v>37652</v>
      </c>
      <c r="AO650" s="2">
        <v>37680</v>
      </c>
      <c r="AP650" s="2">
        <v>37711</v>
      </c>
      <c r="AQ650" s="2">
        <v>37741</v>
      </c>
      <c r="AR650" s="2">
        <v>37771</v>
      </c>
      <c r="AS650" s="2">
        <v>37802</v>
      </c>
      <c r="AT650" s="2">
        <v>37833</v>
      </c>
      <c r="AU650" s="2">
        <v>37862</v>
      </c>
      <c r="AV650" s="2">
        <v>37894</v>
      </c>
      <c r="AW650" s="2">
        <v>37925</v>
      </c>
      <c r="AX650" s="2">
        <v>37953</v>
      </c>
      <c r="AY650" s="2">
        <v>37986</v>
      </c>
      <c r="AZ650" s="2">
        <v>38016</v>
      </c>
      <c r="BA650" s="2">
        <v>38044</v>
      </c>
      <c r="BB650" s="2">
        <v>38077</v>
      </c>
      <c r="BC650" s="2">
        <v>38107</v>
      </c>
      <c r="BD650" s="2">
        <v>38138</v>
      </c>
      <c r="BE650" s="2">
        <v>38168</v>
      </c>
      <c r="BF650" s="2">
        <v>38198</v>
      </c>
      <c r="BG650" s="2">
        <v>38230</v>
      </c>
      <c r="BH650" s="2">
        <v>38260</v>
      </c>
      <c r="BI650" s="2">
        <v>38289</v>
      </c>
      <c r="BJ650" s="2">
        <v>38321</v>
      </c>
      <c r="BK650" s="2">
        <v>38352</v>
      </c>
      <c r="BL650" s="2">
        <v>38383</v>
      </c>
      <c r="BM650" s="2">
        <v>38411</v>
      </c>
      <c r="BN650" s="2">
        <v>38442</v>
      </c>
      <c r="BO650" s="2">
        <v>38471</v>
      </c>
      <c r="BP650" s="2">
        <v>38503</v>
      </c>
      <c r="BQ650" s="2">
        <v>38533</v>
      </c>
      <c r="BR650" s="2">
        <v>38562</v>
      </c>
      <c r="BS650" s="2">
        <v>38595</v>
      </c>
      <c r="BT650" s="2">
        <v>38625</v>
      </c>
      <c r="BU650" s="2">
        <v>38656</v>
      </c>
      <c r="BV650" s="2">
        <v>38686</v>
      </c>
      <c r="BW650" s="2">
        <v>38716</v>
      </c>
      <c r="BX650" s="2">
        <v>38748</v>
      </c>
      <c r="BY650" s="2">
        <v>38776</v>
      </c>
      <c r="BZ650" s="2">
        <v>38807</v>
      </c>
      <c r="CA650" s="2">
        <v>38835</v>
      </c>
      <c r="CB650" s="2">
        <v>38868</v>
      </c>
      <c r="CC650" s="2">
        <v>38898</v>
      </c>
      <c r="CD650" s="2">
        <v>38929</v>
      </c>
      <c r="CE650" s="2">
        <v>38960</v>
      </c>
      <c r="CF650" s="2">
        <v>38989</v>
      </c>
      <c r="CG650" s="2">
        <v>39021</v>
      </c>
      <c r="CH650" s="2">
        <v>39051</v>
      </c>
      <c r="CI650" s="2">
        <v>39080</v>
      </c>
      <c r="CJ650" s="2">
        <v>39113</v>
      </c>
      <c r="CK650" s="2">
        <v>39141</v>
      </c>
      <c r="CL650" s="2">
        <v>39171</v>
      </c>
      <c r="CM650" s="2">
        <v>39202</v>
      </c>
      <c r="CN650" s="2">
        <v>39233</v>
      </c>
      <c r="CO650" s="2">
        <v>39262</v>
      </c>
      <c r="CP650" s="2">
        <v>39294</v>
      </c>
      <c r="CQ650" s="2">
        <v>39325</v>
      </c>
      <c r="CR650" s="2">
        <v>39353</v>
      </c>
      <c r="CS650" s="2">
        <v>39386</v>
      </c>
      <c r="CT650" s="2">
        <v>39416</v>
      </c>
      <c r="CU650" s="2">
        <v>39447</v>
      </c>
      <c r="CV650" s="2">
        <v>39478</v>
      </c>
      <c r="CW650" s="2">
        <v>39507</v>
      </c>
      <c r="CX650" s="2">
        <v>39538</v>
      </c>
      <c r="CY650" s="2">
        <v>39568</v>
      </c>
      <c r="CZ650" s="2">
        <v>39598</v>
      </c>
      <c r="DA650" s="2">
        <v>39629</v>
      </c>
      <c r="DB650" s="2">
        <v>39660</v>
      </c>
      <c r="DC650" s="2">
        <v>39689</v>
      </c>
      <c r="DD650" s="2">
        <v>39721</v>
      </c>
      <c r="DE650" s="2">
        <v>39752</v>
      </c>
      <c r="DF650" s="2">
        <v>39780</v>
      </c>
      <c r="DG650" s="2">
        <v>39813</v>
      </c>
      <c r="DH650" s="2">
        <v>39843</v>
      </c>
      <c r="DI650" s="2">
        <v>39871</v>
      </c>
      <c r="DJ650" s="2">
        <v>39903</v>
      </c>
      <c r="DK650" s="2">
        <v>39933</v>
      </c>
      <c r="DL650" s="2">
        <v>39962</v>
      </c>
      <c r="DM650" s="2">
        <v>39994</v>
      </c>
      <c r="DN650" s="2">
        <v>40025</v>
      </c>
      <c r="DO650" s="2">
        <v>40056</v>
      </c>
      <c r="DP650" s="2">
        <v>40086</v>
      </c>
    </row>
    <row r="651" spans="1:277" x14ac:dyDescent="0.25">
      <c r="A651" s="4"/>
      <c r="D651" s="3">
        <v>50694400</v>
      </c>
      <c r="E651">
        <v>69683300</v>
      </c>
      <c r="F651">
        <v>75353300</v>
      </c>
      <c r="G651">
        <v>50457200</v>
      </c>
      <c r="H651">
        <v>62301800</v>
      </c>
      <c r="I651">
        <v>46067100</v>
      </c>
      <c r="J651">
        <v>28550600</v>
      </c>
      <c r="K651">
        <v>49078100</v>
      </c>
      <c r="L651">
        <v>49491000</v>
      </c>
      <c r="M651">
        <v>38059300</v>
      </c>
      <c r="N651">
        <v>24107400</v>
      </c>
      <c r="O651">
        <v>35409200</v>
      </c>
      <c r="P651">
        <v>40936100</v>
      </c>
      <c r="Q651">
        <v>57728400</v>
      </c>
      <c r="R651">
        <v>61339100</v>
      </c>
      <c r="S651">
        <v>44388000</v>
      </c>
      <c r="T651">
        <v>52627700</v>
      </c>
      <c r="U651">
        <v>29847800</v>
      </c>
      <c r="V651">
        <v>32565800</v>
      </c>
      <c r="W651">
        <v>29651700</v>
      </c>
      <c r="X651">
        <v>38221800</v>
      </c>
      <c r="Y651">
        <v>45983700</v>
      </c>
      <c r="Z651">
        <v>37420200</v>
      </c>
      <c r="AA651">
        <v>32425300</v>
      </c>
      <c r="AB651">
        <v>46562000</v>
      </c>
      <c r="AC651">
        <v>37127700</v>
      </c>
      <c r="AD651">
        <v>45890700</v>
      </c>
      <c r="AE651">
        <v>44074900</v>
      </c>
      <c r="AF651">
        <v>36666700</v>
      </c>
      <c r="AG651">
        <v>38793600</v>
      </c>
      <c r="AH651">
        <v>47903700</v>
      </c>
      <c r="AI651">
        <v>27538400</v>
      </c>
      <c r="AJ651">
        <v>25698400</v>
      </c>
      <c r="AK651">
        <v>66253800</v>
      </c>
      <c r="AL651">
        <v>32951100</v>
      </c>
      <c r="AM651">
        <v>28209300</v>
      </c>
      <c r="AN651">
        <v>38692200</v>
      </c>
      <c r="AO651">
        <v>45045300</v>
      </c>
      <c r="AP651">
        <v>39896800</v>
      </c>
      <c r="AQ651">
        <v>46975900</v>
      </c>
      <c r="AR651">
        <v>40303500</v>
      </c>
      <c r="AS651">
        <v>64985400</v>
      </c>
      <c r="AT651">
        <v>52593500</v>
      </c>
      <c r="AU651">
        <v>36365800</v>
      </c>
      <c r="AV651">
        <v>41975700</v>
      </c>
      <c r="AW651">
        <v>74282100</v>
      </c>
      <c r="AX651">
        <v>50985500</v>
      </c>
      <c r="AY651">
        <v>43874600</v>
      </c>
      <c r="AZ651">
        <v>51528200</v>
      </c>
      <c r="BA651">
        <v>59216600</v>
      </c>
      <c r="BB651">
        <v>61802000</v>
      </c>
      <c r="BC651">
        <v>72520300</v>
      </c>
      <c r="BD651">
        <v>43028600</v>
      </c>
      <c r="BE651">
        <v>35036700</v>
      </c>
      <c r="BF651">
        <v>46453600</v>
      </c>
      <c r="BG651">
        <v>36100900</v>
      </c>
      <c r="BH651">
        <v>50281300</v>
      </c>
      <c r="BI651">
        <v>29874100</v>
      </c>
      <c r="BJ651">
        <v>27962000</v>
      </c>
      <c r="BK651">
        <v>39459400</v>
      </c>
      <c r="BL651">
        <v>32881700</v>
      </c>
      <c r="BM651">
        <v>32420200</v>
      </c>
      <c r="BN651">
        <v>33340100</v>
      </c>
      <c r="BO651">
        <v>48843500</v>
      </c>
      <c r="BP651">
        <v>28456300</v>
      </c>
      <c r="BQ651">
        <v>26405800</v>
      </c>
      <c r="BR651">
        <v>20570000</v>
      </c>
      <c r="BS651">
        <v>19930300</v>
      </c>
      <c r="BT651">
        <v>28082200</v>
      </c>
      <c r="BU651">
        <v>38278500</v>
      </c>
      <c r="BV651">
        <v>42295000</v>
      </c>
      <c r="BW651">
        <v>45447100</v>
      </c>
      <c r="BX651">
        <v>45170200</v>
      </c>
      <c r="BY651">
        <v>30549400</v>
      </c>
      <c r="BZ651">
        <v>31527000</v>
      </c>
      <c r="CA651">
        <v>27075800</v>
      </c>
      <c r="CB651">
        <v>36306200</v>
      </c>
      <c r="CC651">
        <v>22295700</v>
      </c>
      <c r="CD651">
        <v>30364800</v>
      </c>
      <c r="CE651">
        <v>21286200</v>
      </c>
      <c r="CF651">
        <v>17717100</v>
      </c>
      <c r="CG651">
        <v>37153900</v>
      </c>
      <c r="CH651">
        <v>36771100</v>
      </c>
      <c r="CI651">
        <v>33267300</v>
      </c>
      <c r="CJ651">
        <v>45968000</v>
      </c>
      <c r="CK651">
        <v>46454300</v>
      </c>
      <c r="CL651">
        <v>45862300</v>
      </c>
      <c r="CM651">
        <v>51041200</v>
      </c>
      <c r="CN651">
        <v>36192200</v>
      </c>
      <c r="CO651">
        <v>39799700</v>
      </c>
      <c r="CP651">
        <v>45831800</v>
      </c>
      <c r="CQ651">
        <v>60542600</v>
      </c>
      <c r="CR651">
        <v>53439100</v>
      </c>
      <c r="CS651">
        <v>46438400</v>
      </c>
      <c r="CT651">
        <v>48850700</v>
      </c>
      <c r="CU651">
        <v>30520300</v>
      </c>
      <c r="CV651">
        <v>43244800</v>
      </c>
      <c r="CW651">
        <v>28729900</v>
      </c>
      <c r="CX651">
        <v>30441500</v>
      </c>
      <c r="CY651">
        <v>30253800</v>
      </c>
      <c r="CZ651">
        <v>23983400</v>
      </c>
      <c r="DA651">
        <v>27773900</v>
      </c>
      <c r="DB651">
        <v>32858300</v>
      </c>
      <c r="DC651">
        <v>20339100</v>
      </c>
      <c r="DD651">
        <v>29744100</v>
      </c>
      <c r="DE651">
        <v>31193000</v>
      </c>
      <c r="DF651">
        <v>23407300</v>
      </c>
      <c r="DG651">
        <v>25787100</v>
      </c>
      <c r="DH651">
        <v>23614800</v>
      </c>
      <c r="DI651">
        <v>29529300</v>
      </c>
      <c r="DJ651">
        <v>31762800</v>
      </c>
      <c r="DK651">
        <v>26904100</v>
      </c>
      <c r="DL651">
        <v>18544000</v>
      </c>
      <c r="DM651">
        <v>23340000</v>
      </c>
      <c r="DN651">
        <v>23972200</v>
      </c>
      <c r="DO651">
        <v>18021200</v>
      </c>
      <c r="DP651">
        <v>20088700</v>
      </c>
    </row>
    <row r="652" spans="1:277" x14ac:dyDescent="0.25">
      <c r="A652" s="1" t="s">
        <v>327</v>
      </c>
      <c r="B652" t="s">
        <v>1157</v>
      </c>
      <c r="C652" t="s">
        <v>1182</v>
      </c>
      <c r="D652" s="2">
        <f>_xll.BDH(A652, "volume", B652, C652, "Direction", "H", "Period", "M","cols=120;rows=2")</f>
        <v>36556</v>
      </c>
      <c r="E652" s="2">
        <v>36585</v>
      </c>
      <c r="F652" s="2">
        <v>36616</v>
      </c>
      <c r="G652" s="2">
        <v>36644</v>
      </c>
      <c r="H652" s="2">
        <v>36677</v>
      </c>
      <c r="I652" s="2">
        <v>36707</v>
      </c>
      <c r="J652" s="2">
        <v>36738</v>
      </c>
      <c r="K652" s="2">
        <v>36769</v>
      </c>
      <c r="L652" s="2">
        <v>36798</v>
      </c>
      <c r="M652" s="2">
        <v>36830</v>
      </c>
      <c r="N652" s="2">
        <v>36860</v>
      </c>
      <c r="O652" s="2">
        <v>36889</v>
      </c>
      <c r="P652" s="2">
        <v>36922</v>
      </c>
      <c r="Q652" s="2">
        <v>36950</v>
      </c>
      <c r="R652" s="2">
        <v>36980</v>
      </c>
      <c r="S652" s="2">
        <v>37011</v>
      </c>
      <c r="T652" s="2">
        <v>37042</v>
      </c>
      <c r="U652" s="2">
        <v>37071</v>
      </c>
      <c r="V652" s="2">
        <v>37103</v>
      </c>
      <c r="W652" s="2">
        <v>37134</v>
      </c>
      <c r="X652" s="2">
        <v>37162</v>
      </c>
      <c r="Y652" s="2">
        <v>37195</v>
      </c>
      <c r="Z652" s="2">
        <v>37225</v>
      </c>
      <c r="AA652" s="2">
        <v>37256</v>
      </c>
      <c r="AB652" s="2">
        <v>37287</v>
      </c>
      <c r="AC652" s="2">
        <v>37315</v>
      </c>
      <c r="AD652" s="2">
        <v>37344</v>
      </c>
      <c r="AE652" s="2">
        <v>37376</v>
      </c>
      <c r="AF652" s="2">
        <v>37407</v>
      </c>
      <c r="AG652" s="2">
        <v>37435</v>
      </c>
      <c r="AH652" s="2">
        <v>37468</v>
      </c>
      <c r="AI652" s="2">
        <v>37498</v>
      </c>
      <c r="AJ652" s="2">
        <v>37529</v>
      </c>
      <c r="AK652" s="2">
        <v>37560</v>
      </c>
      <c r="AL652" s="2">
        <v>37589</v>
      </c>
      <c r="AM652" s="2">
        <v>37621</v>
      </c>
      <c r="AN652" s="2">
        <v>37652</v>
      </c>
      <c r="AO652" s="2">
        <v>37680</v>
      </c>
      <c r="AP652" s="2">
        <v>37711</v>
      </c>
      <c r="AQ652" s="2">
        <v>37741</v>
      </c>
      <c r="AR652" s="2">
        <v>37771</v>
      </c>
      <c r="AS652" s="2">
        <v>37802</v>
      </c>
      <c r="AT652" s="2">
        <v>37833</v>
      </c>
      <c r="AU652" s="2">
        <v>37862</v>
      </c>
      <c r="AV652" s="2">
        <v>37894</v>
      </c>
      <c r="AW652" s="2">
        <v>37925</v>
      </c>
      <c r="AX652" s="2">
        <v>37953</v>
      </c>
      <c r="AY652" s="2">
        <v>37986</v>
      </c>
      <c r="AZ652" s="2">
        <v>38016</v>
      </c>
      <c r="BA652" s="2">
        <v>38044</v>
      </c>
      <c r="BB652" s="2">
        <v>38077</v>
      </c>
      <c r="BC652" s="2">
        <v>38107</v>
      </c>
      <c r="BD652" s="2">
        <v>38138</v>
      </c>
      <c r="BE652" s="2">
        <v>38168</v>
      </c>
      <c r="BF652" s="2">
        <v>38198</v>
      </c>
      <c r="BG652" s="2">
        <v>38230</v>
      </c>
      <c r="BH652" s="2">
        <v>38260</v>
      </c>
      <c r="BI652" s="2">
        <v>38289</v>
      </c>
      <c r="BJ652" s="2">
        <v>38321</v>
      </c>
      <c r="BK652" s="2">
        <v>38352</v>
      </c>
      <c r="BL652" s="2">
        <v>38383</v>
      </c>
      <c r="BM652" s="2">
        <v>38411</v>
      </c>
      <c r="BN652" s="2">
        <v>38442</v>
      </c>
      <c r="BO652" s="2">
        <v>38471</v>
      </c>
      <c r="BP652" s="2">
        <v>38503</v>
      </c>
      <c r="BQ652" s="2">
        <v>38533</v>
      </c>
      <c r="BR652" s="2">
        <v>38562</v>
      </c>
      <c r="BS652" s="2">
        <v>38595</v>
      </c>
      <c r="BT652" s="2">
        <v>38625</v>
      </c>
      <c r="BU652" s="2">
        <v>38656</v>
      </c>
      <c r="BV652" s="2">
        <v>38686</v>
      </c>
      <c r="BW652" s="2">
        <v>38716</v>
      </c>
      <c r="BX652" s="2">
        <v>38748</v>
      </c>
      <c r="BY652" s="2">
        <v>38776</v>
      </c>
      <c r="BZ652" s="2">
        <v>38807</v>
      </c>
      <c r="CA652" s="2">
        <v>38835</v>
      </c>
      <c r="CB652" s="2">
        <v>38868</v>
      </c>
      <c r="CC652" s="2">
        <v>38898</v>
      </c>
      <c r="CD652" s="2">
        <v>38929</v>
      </c>
      <c r="CE652" s="2">
        <v>38960</v>
      </c>
      <c r="CF652" s="2">
        <v>38989</v>
      </c>
      <c r="CG652" s="2">
        <v>39021</v>
      </c>
      <c r="CH652" s="2">
        <v>39051</v>
      </c>
      <c r="CI652" s="2">
        <v>39080</v>
      </c>
      <c r="CJ652" s="2">
        <v>39113</v>
      </c>
      <c r="CK652" s="2">
        <v>39141</v>
      </c>
      <c r="CL652" s="2">
        <v>39171</v>
      </c>
      <c r="CM652" s="2">
        <v>39202</v>
      </c>
      <c r="CN652" s="2">
        <v>39233</v>
      </c>
      <c r="CO652" s="2">
        <v>39262</v>
      </c>
      <c r="CP652" s="2">
        <v>39294</v>
      </c>
      <c r="CQ652" s="2">
        <v>39325</v>
      </c>
      <c r="CR652" s="2">
        <v>39353</v>
      </c>
      <c r="CS652" s="2">
        <v>39386</v>
      </c>
      <c r="CT652" s="2">
        <v>39416</v>
      </c>
      <c r="CU652" s="2">
        <v>39447</v>
      </c>
      <c r="CV652" s="2">
        <v>39478</v>
      </c>
      <c r="CW652" s="2">
        <v>39507</v>
      </c>
      <c r="CX652" s="2">
        <v>39538</v>
      </c>
      <c r="CY652" s="2">
        <v>39568</v>
      </c>
      <c r="CZ652" s="2">
        <v>39598</v>
      </c>
      <c r="DA652" s="2">
        <v>39629</v>
      </c>
      <c r="DB652" s="2">
        <v>39660</v>
      </c>
      <c r="DC652" s="2">
        <v>39689</v>
      </c>
      <c r="DD652" s="2">
        <v>39721</v>
      </c>
      <c r="DE652" s="2">
        <v>39752</v>
      </c>
      <c r="DF652" s="2">
        <v>39780</v>
      </c>
      <c r="DG652" s="2">
        <v>39813</v>
      </c>
      <c r="DH652" s="2">
        <v>39843</v>
      </c>
      <c r="DI652" s="2">
        <v>39871</v>
      </c>
      <c r="DJ652" s="2">
        <v>39903</v>
      </c>
      <c r="DK652" s="2">
        <v>39933</v>
      </c>
      <c r="DL652" s="2">
        <v>39962</v>
      </c>
      <c r="DM652" s="2">
        <v>39994</v>
      </c>
      <c r="DN652" s="2">
        <v>40025</v>
      </c>
      <c r="DO652" s="2">
        <v>40056</v>
      </c>
      <c r="DP652" s="2">
        <v>40086</v>
      </c>
      <c r="DQ652" s="2">
        <v>40116</v>
      </c>
      <c r="DR652" s="2">
        <v>40147</v>
      </c>
      <c r="DS652" s="2">
        <v>40178</v>
      </c>
    </row>
    <row r="653" spans="1:277" x14ac:dyDescent="0.25">
      <c r="A653" s="4"/>
      <c r="D653" s="3">
        <v>11565900</v>
      </c>
      <c r="E653">
        <v>17420100</v>
      </c>
      <c r="F653">
        <v>18312600</v>
      </c>
      <c r="G653">
        <v>7906050</v>
      </c>
      <c r="H653">
        <v>10386900</v>
      </c>
      <c r="I653">
        <v>10825200</v>
      </c>
      <c r="J653">
        <v>8227950</v>
      </c>
      <c r="K653">
        <v>9267900</v>
      </c>
      <c r="L653">
        <v>9529650</v>
      </c>
      <c r="M653">
        <v>9492900</v>
      </c>
      <c r="N653">
        <v>9292950</v>
      </c>
      <c r="O653">
        <v>10092450</v>
      </c>
      <c r="P653">
        <v>21292200</v>
      </c>
      <c r="Q653">
        <v>12387750</v>
      </c>
      <c r="R653">
        <v>17993100</v>
      </c>
      <c r="S653">
        <v>22650900</v>
      </c>
      <c r="T653">
        <v>10932500</v>
      </c>
      <c r="U653">
        <v>8283100</v>
      </c>
      <c r="V653">
        <v>7833800</v>
      </c>
      <c r="W653">
        <v>9159000</v>
      </c>
      <c r="X653">
        <v>14945800</v>
      </c>
      <c r="Y653">
        <v>16764000</v>
      </c>
      <c r="Z653">
        <v>13225700</v>
      </c>
      <c r="AA653">
        <v>8266700</v>
      </c>
      <c r="AB653">
        <v>8641900</v>
      </c>
      <c r="AC653">
        <v>7938500</v>
      </c>
      <c r="AD653">
        <v>13304100</v>
      </c>
      <c r="AE653">
        <v>12162100</v>
      </c>
      <c r="AF653">
        <v>7830600</v>
      </c>
      <c r="AG653">
        <v>10420800</v>
      </c>
      <c r="AH653">
        <v>15789400</v>
      </c>
      <c r="AI653">
        <v>19265900</v>
      </c>
      <c r="AJ653">
        <v>16782200</v>
      </c>
      <c r="AK653">
        <v>24583100</v>
      </c>
      <c r="AL653">
        <v>33928300</v>
      </c>
      <c r="AM653">
        <v>26223600</v>
      </c>
      <c r="AN653">
        <v>17423400</v>
      </c>
      <c r="AO653">
        <v>20082800</v>
      </c>
      <c r="AP653">
        <v>19329500</v>
      </c>
      <c r="AQ653">
        <v>14454000</v>
      </c>
      <c r="AR653">
        <v>18179600</v>
      </c>
      <c r="AS653">
        <v>15237400</v>
      </c>
      <c r="AT653">
        <v>15889500</v>
      </c>
      <c r="AU653">
        <v>15361500</v>
      </c>
      <c r="AV653">
        <v>12489800</v>
      </c>
      <c r="AW653">
        <v>11492500</v>
      </c>
      <c r="AX653">
        <v>10830400</v>
      </c>
      <c r="AY653">
        <v>10045100</v>
      </c>
      <c r="AZ653">
        <v>9253400</v>
      </c>
      <c r="BA653">
        <v>8448500</v>
      </c>
      <c r="BB653">
        <v>13734700</v>
      </c>
      <c r="BC653">
        <v>10054100</v>
      </c>
      <c r="BD653">
        <v>11447800</v>
      </c>
      <c r="BE653">
        <v>11096200</v>
      </c>
      <c r="BF653">
        <v>13367700</v>
      </c>
      <c r="BG653">
        <v>14706500</v>
      </c>
      <c r="BH653">
        <v>9123000</v>
      </c>
      <c r="BI653">
        <v>19717300</v>
      </c>
      <c r="BJ653">
        <v>14301100</v>
      </c>
      <c r="BK653">
        <v>11272900</v>
      </c>
      <c r="BL653">
        <v>9921400</v>
      </c>
      <c r="BM653">
        <v>16995100</v>
      </c>
      <c r="BN653">
        <v>24845700</v>
      </c>
      <c r="BO653">
        <v>51745200</v>
      </c>
      <c r="BP653">
        <v>33979500</v>
      </c>
      <c r="BQ653">
        <v>25219900</v>
      </c>
      <c r="BR653">
        <v>16309100</v>
      </c>
      <c r="BS653">
        <v>24994200</v>
      </c>
      <c r="BT653">
        <v>21312900</v>
      </c>
      <c r="BU653">
        <v>17253300</v>
      </c>
      <c r="BV653">
        <v>20808000</v>
      </c>
      <c r="BW653">
        <v>11433900</v>
      </c>
      <c r="BX653">
        <v>12630600</v>
      </c>
      <c r="BY653">
        <v>18438800</v>
      </c>
      <c r="BZ653">
        <v>14785400</v>
      </c>
      <c r="CA653">
        <v>10240500</v>
      </c>
      <c r="CB653">
        <v>11836300</v>
      </c>
      <c r="CC653">
        <v>13464100</v>
      </c>
      <c r="CD653">
        <v>10753000</v>
      </c>
      <c r="CE653">
        <v>10366000</v>
      </c>
      <c r="CF653">
        <v>11759200</v>
      </c>
      <c r="CG653">
        <v>13880800</v>
      </c>
      <c r="CH653">
        <v>16749000</v>
      </c>
      <c r="CI653">
        <v>14867000</v>
      </c>
      <c r="CJ653">
        <v>17265800</v>
      </c>
      <c r="CK653">
        <v>13629400</v>
      </c>
      <c r="CL653">
        <v>20206500</v>
      </c>
      <c r="CM653">
        <v>14889600</v>
      </c>
      <c r="CN653">
        <v>18118800</v>
      </c>
      <c r="CO653">
        <v>27978100</v>
      </c>
      <c r="CP653">
        <v>35909300</v>
      </c>
      <c r="CQ653">
        <v>64254900</v>
      </c>
      <c r="CR653">
        <v>20580700</v>
      </c>
      <c r="CS653">
        <v>40332900</v>
      </c>
      <c r="CT653">
        <v>82722400</v>
      </c>
      <c r="CU653">
        <v>92132500</v>
      </c>
      <c r="CV653">
        <v>110582600</v>
      </c>
      <c r="CW653">
        <v>78402900</v>
      </c>
      <c r="CX653">
        <v>46426200</v>
      </c>
      <c r="CY653">
        <v>32425800</v>
      </c>
      <c r="CZ653">
        <v>38379200</v>
      </c>
      <c r="DA653">
        <v>71829300</v>
      </c>
      <c r="DB653">
        <v>53988300</v>
      </c>
      <c r="DC653">
        <v>60223200</v>
      </c>
      <c r="DD653">
        <v>51729000</v>
      </c>
      <c r="DE653">
        <v>35435600</v>
      </c>
      <c r="DF653">
        <v>31812400</v>
      </c>
      <c r="DG653">
        <v>32277400</v>
      </c>
      <c r="DH653">
        <v>37890200</v>
      </c>
      <c r="DI653">
        <v>43735000</v>
      </c>
      <c r="DJ653">
        <v>50993400</v>
      </c>
      <c r="DK653">
        <v>26382400</v>
      </c>
      <c r="DL653">
        <v>34005300</v>
      </c>
      <c r="DM653">
        <v>25111400</v>
      </c>
      <c r="DN653">
        <v>16289200</v>
      </c>
      <c r="DO653">
        <v>41979600</v>
      </c>
      <c r="DP653">
        <v>43305800</v>
      </c>
      <c r="DQ653">
        <v>33062300</v>
      </c>
      <c r="DR653">
        <v>50739800</v>
      </c>
      <c r="DS653">
        <v>49274000</v>
      </c>
    </row>
    <row r="654" spans="1:277" x14ac:dyDescent="0.25">
      <c r="A654" s="1" t="s">
        <v>328</v>
      </c>
      <c r="B654" t="s">
        <v>1157</v>
      </c>
      <c r="C654" t="s">
        <v>1199</v>
      </c>
      <c r="D654" s="2">
        <f>_xll.BDH(A654, "volume", B654, C654, "Direction", "H", "Period", "M","cols=274;rows=2")</f>
        <v>36556</v>
      </c>
      <c r="E654" s="2">
        <v>36585</v>
      </c>
      <c r="F654" s="2">
        <v>36616</v>
      </c>
      <c r="G654" s="2">
        <v>36644</v>
      </c>
      <c r="H654" s="2">
        <v>36677</v>
      </c>
      <c r="I654" s="2">
        <v>36707</v>
      </c>
      <c r="J654" s="2">
        <v>36738</v>
      </c>
      <c r="K654" s="2">
        <v>36769</v>
      </c>
      <c r="L654" s="2">
        <v>36798</v>
      </c>
      <c r="M654" s="2">
        <v>36830</v>
      </c>
      <c r="N654" s="2">
        <v>36860</v>
      </c>
      <c r="O654" s="2">
        <v>36889</v>
      </c>
      <c r="P654" s="2">
        <v>36922</v>
      </c>
      <c r="Q654" s="2">
        <v>36950</v>
      </c>
      <c r="R654" s="2">
        <v>36980</v>
      </c>
      <c r="S654" s="2">
        <v>37011</v>
      </c>
      <c r="T654" s="2">
        <v>37042</v>
      </c>
      <c r="U654" s="2">
        <v>37071</v>
      </c>
      <c r="V654" s="2">
        <v>37103</v>
      </c>
      <c r="W654" s="2">
        <v>37134</v>
      </c>
      <c r="X654" s="2">
        <v>37162</v>
      </c>
      <c r="Y654" s="2">
        <v>37195</v>
      </c>
      <c r="Z654" s="2">
        <v>37225</v>
      </c>
      <c r="AA654" s="2">
        <v>37256</v>
      </c>
      <c r="AB654" s="2">
        <v>37287</v>
      </c>
      <c r="AC654" s="2">
        <v>37315</v>
      </c>
      <c r="AD654" s="2">
        <v>37344</v>
      </c>
      <c r="AE654" s="2">
        <v>37376</v>
      </c>
      <c r="AF654" s="2">
        <v>37407</v>
      </c>
      <c r="AG654" s="2">
        <v>37435</v>
      </c>
      <c r="AH654" s="2">
        <v>37468</v>
      </c>
      <c r="AI654" s="2">
        <v>37498</v>
      </c>
      <c r="AJ654" s="2">
        <v>37529</v>
      </c>
      <c r="AK654" s="2">
        <v>37560</v>
      </c>
      <c r="AL654" s="2">
        <v>37589</v>
      </c>
      <c r="AM654" s="2">
        <v>37621</v>
      </c>
      <c r="AN654" s="2">
        <v>37652</v>
      </c>
      <c r="AO654" s="2">
        <v>37680</v>
      </c>
      <c r="AP654" s="2">
        <v>37711</v>
      </c>
      <c r="AQ654" s="2">
        <v>37741</v>
      </c>
      <c r="AR654" s="2">
        <v>37771</v>
      </c>
      <c r="AS654" s="2">
        <v>37802</v>
      </c>
      <c r="AT654" s="2">
        <v>37833</v>
      </c>
      <c r="AU654" s="2">
        <v>37862</v>
      </c>
      <c r="AV654" s="2">
        <v>37894</v>
      </c>
      <c r="AW654" s="2">
        <v>37925</v>
      </c>
      <c r="AX654" s="2">
        <v>37953</v>
      </c>
      <c r="AY654" s="2">
        <v>37986</v>
      </c>
      <c r="AZ654" s="2">
        <v>38016</v>
      </c>
      <c r="BA654" s="2">
        <v>38044</v>
      </c>
      <c r="BB654" s="2">
        <v>38077</v>
      </c>
      <c r="BC654" s="2">
        <v>38107</v>
      </c>
      <c r="BD654" s="2">
        <v>38138</v>
      </c>
      <c r="BE654" s="2">
        <v>38168</v>
      </c>
      <c r="BF654" s="2">
        <v>38198</v>
      </c>
      <c r="BG654" s="2">
        <v>38230</v>
      </c>
      <c r="BH654" s="2">
        <v>38260</v>
      </c>
      <c r="BI654" s="2">
        <v>38289</v>
      </c>
      <c r="BJ654" s="2">
        <v>38321</v>
      </c>
      <c r="BK654" s="2">
        <v>38352</v>
      </c>
      <c r="BL654" s="2">
        <v>38383</v>
      </c>
      <c r="BM654" s="2">
        <v>38411</v>
      </c>
      <c r="BN654" s="2">
        <v>38442</v>
      </c>
      <c r="BO654" s="2">
        <v>38471</v>
      </c>
      <c r="BP654" s="2">
        <v>38503</v>
      </c>
      <c r="BQ654" s="2">
        <v>38533</v>
      </c>
      <c r="BR654" s="2">
        <v>38562</v>
      </c>
      <c r="BS654" s="2">
        <v>38595</v>
      </c>
      <c r="BT654" s="2">
        <v>38625</v>
      </c>
      <c r="BU654" s="2">
        <v>38656</v>
      </c>
      <c r="BV654" s="2">
        <v>38686</v>
      </c>
      <c r="BW654" s="2">
        <v>38716</v>
      </c>
      <c r="BX654" s="2">
        <v>38748</v>
      </c>
      <c r="BY654" s="2">
        <v>38776</v>
      </c>
      <c r="BZ654" s="2">
        <v>38807</v>
      </c>
      <c r="CA654" s="2">
        <v>38835</v>
      </c>
      <c r="CB654" s="2">
        <v>38868</v>
      </c>
      <c r="CC654" s="2">
        <v>38898</v>
      </c>
      <c r="CD654" s="2">
        <v>38929</v>
      </c>
      <c r="CE654" s="2">
        <v>38960</v>
      </c>
      <c r="CF654" s="2">
        <v>38989</v>
      </c>
      <c r="CG654" s="2">
        <v>39021</v>
      </c>
      <c r="CH654" s="2">
        <v>39051</v>
      </c>
      <c r="CI654" s="2">
        <v>39080</v>
      </c>
      <c r="CJ654" s="2">
        <v>39113</v>
      </c>
      <c r="CK654" s="2">
        <v>39141</v>
      </c>
      <c r="CL654" s="2">
        <v>39171</v>
      </c>
      <c r="CM654" s="2">
        <v>39202</v>
      </c>
      <c r="CN654" s="2">
        <v>39233</v>
      </c>
      <c r="CO654" s="2">
        <v>39262</v>
      </c>
      <c r="CP654" s="2">
        <v>39294</v>
      </c>
      <c r="CQ654" s="2">
        <v>39325</v>
      </c>
      <c r="CR654" s="2">
        <v>39353</v>
      </c>
      <c r="CS654" s="2">
        <v>39386</v>
      </c>
      <c r="CT654" s="2">
        <v>39416</v>
      </c>
      <c r="CU654" s="2">
        <v>39447</v>
      </c>
      <c r="CV654" s="2">
        <v>39478</v>
      </c>
      <c r="CW654" s="2">
        <v>39507</v>
      </c>
      <c r="CX654" s="2">
        <v>39538</v>
      </c>
      <c r="CY654" s="2">
        <v>39568</v>
      </c>
      <c r="CZ654" s="2">
        <v>39598</v>
      </c>
      <c r="DA654" s="2">
        <v>39629</v>
      </c>
      <c r="DB654" s="2">
        <v>39660</v>
      </c>
      <c r="DC654" s="2">
        <v>39689</v>
      </c>
      <c r="DD654" s="2">
        <v>39721</v>
      </c>
      <c r="DE654" s="2">
        <v>39752</v>
      </c>
      <c r="DF654" s="2">
        <v>39780</v>
      </c>
      <c r="DG654" s="2">
        <v>39813</v>
      </c>
      <c r="DH654" s="2">
        <v>39843</v>
      </c>
      <c r="DI654" s="2">
        <v>39871</v>
      </c>
      <c r="DJ654" s="2">
        <v>39903</v>
      </c>
      <c r="DK654" s="2">
        <v>39933</v>
      </c>
      <c r="DL654" s="2">
        <v>39962</v>
      </c>
      <c r="DM654" s="2">
        <v>39994</v>
      </c>
      <c r="DN654" s="2">
        <v>40025</v>
      </c>
      <c r="DO654" s="2">
        <v>40056</v>
      </c>
      <c r="DP654" s="2">
        <v>40086</v>
      </c>
      <c r="DQ654" s="2">
        <v>40116</v>
      </c>
      <c r="DR654" s="2">
        <v>40147</v>
      </c>
      <c r="DS654" s="2">
        <v>40178</v>
      </c>
      <c r="DT654" s="2">
        <v>40207</v>
      </c>
      <c r="DU654" s="2">
        <v>40235</v>
      </c>
      <c r="DV654" s="2">
        <v>40268</v>
      </c>
      <c r="DW654" s="2">
        <v>40298</v>
      </c>
      <c r="DX654" s="2">
        <v>40329</v>
      </c>
      <c r="DY654" s="2">
        <v>40359</v>
      </c>
      <c r="DZ654" s="2">
        <v>40389</v>
      </c>
      <c r="EA654" s="2">
        <v>40421</v>
      </c>
      <c r="EB654" s="2">
        <v>40451</v>
      </c>
      <c r="EC654" s="2">
        <v>40480</v>
      </c>
      <c r="ED654" s="2">
        <v>40512</v>
      </c>
      <c r="EE654" s="2">
        <v>40543</v>
      </c>
      <c r="EF654" s="2">
        <v>40574</v>
      </c>
      <c r="EG654" s="2">
        <v>40602</v>
      </c>
      <c r="EH654" s="2">
        <v>40633</v>
      </c>
      <c r="EI654" s="2">
        <v>40662</v>
      </c>
      <c r="EJ654" s="2">
        <v>40694</v>
      </c>
      <c r="EK654" s="2">
        <v>40724</v>
      </c>
      <c r="EL654" s="2">
        <v>40753</v>
      </c>
      <c r="EM654" s="2">
        <v>40786</v>
      </c>
      <c r="EN654" s="2">
        <v>40816</v>
      </c>
      <c r="EO654" s="2">
        <v>40847</v>
      </c>
      <c r="EP654" s="2">
        <v>40877</v>
      </c>
      <c r="EQ654" s="2">
        <v>40907</v>
      </c>
      <c r="ER654" s="2">
        <v>40939</v>
      </c>
      <c r="ES654" s="2">
        <v>40968</v>
      </c>
      <c r="ET654" s="2">
        <v>40998</v>
      </c>
      <c r="EU654" s="2">
        <v>41029</v>
      </c>
      <c r="EV654" s="2">
        <v>41060</v>
      </c>
      <c r="EW654" s="2">
        <v>41089</v>
      </c>
      <c r="EX654" s="2">
        <v>41121</v>
      </c>
      <c r="EY654" s="2">
        <v>41152</v>
      </c>
      <c r="EZ654" s="2">
        <v>41180</v>
      </c>
      <c r="FA654" s="2">
        <v>41213</v>
      </c>
      <c r="FB654" s="2">
        <v>41243</v>
      </c>
      <c r="FC654" s="2">
        <v>41274</v>
      </c>
      <c r="FD654" s="2">
        <v>41305</v>
      </c>
      <c r="FE654" s="2">
        <v>41333</v>
      </c>
      <c r="FF654" s="2">
        <v>41362</v>
      </c>
      <c r="FG654" s="2">
        <v>41394</v>
      </c>
      <c r="FH654" s="2">
        <v>41425</v>
      </c>
      <c r="FI654" s="2">
        <v>41453</v>
      </c>
      <c r="FJ654" s="2">
        <v>41486</v>
      </c>
      <c r="FK654" s="2">
        <v>41516</v>
      </c>
      <c r="FL654" s="2">
        <v>41547</v>
      </c>
      <c r="FM654" s="2">
        <v>41578</v>
      </c>
      <c r="FN654" s="2">
        <v>41607</v>
      </c>
      <c r="FO654" s="2">
        <v>41639</v>
      </c>
      <c r="FP654" s="2">
        <v>41670</v>
      </c>
      <c r="FQ654" s="2">
        <v>41698</v>
      </c>
      <c r="FR654" s="2">
        <v>41729</v>
      </c>
      <c r="FS654" s="2">
        <v>41759</v>
      </c>
      <c r="FT654" s="2">
        <v>41789</v>
      </c>
      <c r="FU654" s="2">
        <v>41820</v>
      </c>
      <c r="FV654" s="2">
        <v>41851</v>
      </c>
      <c r="FW654" s="2">
        <v>41880</v>
      </c>
      <c r="FX654" s="2">
        <v>41912</v>
      </c>
      <c r="FY654" s="2">
        <v>41943</v>
      </c>
      <c r="FZ654" s="2">
        <v>41971</v>
      </c>
      <c r="GA654" s="2">
        <v>42004</v>
      </c>
      <c r="GB654" s="2">
        <v>42034</v>
      </c>
      <c r="GC654" s="2">
        <v>42062</v>
      </c>
      <c r="GD654" s="2">
        <v>42094</v>
      </c>
      <c r="GE654" s="2">
        <v>42124</v>
      </c>
      <c r="GF654" s="2">
        <v>42153</v>
      </c>
      <c r="GG654" s="2">
        <v>42185</v>
      </c>
      <c r="GH654" s="2">
        <v>42216</v>
      </c>
      <c r="GI654" s="2">
        <v>42247</v>
      </c>
      <c r="GJ654" s="2">
        <v>42277</v>
      </c>
      <c r="GK654" s="2">
        <v>42307</v>
      </c>
      <c r="GL654" s="2">
        <v>42338</v>
      </c>
      <c r="GM654" s="2">
        <v>42369</v>
      </c>
      <c r="GN654" s="2">
        <v>42398</v>
      </c>
      <c r="GO654" s="2">
        <v>42429</v>
      </c>
      <c r="GP654" s="2">
        <v>42460</v>
      </c>
      <c r="GQ654" s="2">
        <v>42489</v>
      </c>
      <c r="GR654" s="2">
        <v>42521</v>
      </c>
      <c r="GS654" s="2">
        <v>42551</v>
      </c>
      <c r="GT654" s="2">
        <v>42580</v>
      </c>
      <c r="GU654" s="2">
        <v>42613</v>
      </c>
      <c r="GV654" s="2">
        <v>42643</v>
      </c>
      <c r="GW654" s="2">
        <v>42674</v>
      </c>
      <c r="GX654" s="2">
        <v>42704</v>
      </c>
      <c r="GY654" s="2">
        <v>42734</v>
      </c>
      <c r="GZ654" s="2">
        <v>42766</v>
      </c>
      <c r="HA654" s="2">
        <v>42794</v>
      </c>
      <c r="HB654" s="2">
        <v>42825</v>
      </c>
      <c r="HC654" s="2">
        <v>42853</v>
      </c>
      <c r="HD654" s="2">
        <v>42886</v>
      </c>
      <c r="HE654" s="2">
        <v>42916</v>
      </c>
      <c r="HF654" s="2">
        <v>42947</v>
      </c>
      <c r="HG654" s="2">
        <v>42978</v>
      </c>
      <c r="HH654" s="2">
        <v>43007</v>
      </c>
      <c r="HI654" s="2">
        <v>43039</v>
      </c>
      <c r="HJ654" s="2">
        <v>43069</v>
      </c>
      <c r="HK654" s="2">
        <v>43098</v>
      </c>
      <c r="HL654" s="2">
        <v>43131</v>
      </c>
      <c r="HM654" s="2">
        <v>43159</v>
      </c>
      <c r="HN654" s="2">
        <v>43189</v>
      </c>
      <c r="HO654" s="2">
        <v>43220</v>
      </c>
      <c r="HP654" s="2">
        <v>43251</v>
      </c>
      <c r="HQ654" s="2">
        <v>43280</v>
      </c>
      <c r="HR654" s="2">
        <v>43312</v>
      </c>
      <c r="HS654" s="2">
        <v>43343</v>
      </c>
      <c r="HT654" s="2">
        <v>43371</v>
      </c>
      <c r="HU654" s="2">
        <v>43404</v>
      </c>
      <c r="HV654" s="2">
        <v>43434</v>
      </c>
      <c r="HW654" s="2">
        <v>43465</v>
      </c>
      <c r="HX654" s="2">
        <v>43496</v>
      </c>
      <c r="HY654" s="2">
        <v>43524</v>
      </c>
      <c r="HZ654" s="2">
        <v>43553</v>
      </c>
      <c r="IA654" s="2">
        <v>43585</v>
      </c>
      <c r="IB654" s="2">
        <v>43616</v>
      </c>
      <c r="IC654" s="2">
        <v>43644</v>
      </c>
      <c r="ID654" s="2">
        <v>43677</v>
      </c>
      <c r="IE654" s="2">
        <v>43707</v>
      </c>
      <c r="IF654" s="2">
        <v>43738</v>
      </c>
      <c r="IG654" s="2">
        <v>43769</v>
      </c>
      <c r="IH654" s="2">
        <v>43798</v>
      </c>
      <c r="II654" s="2">
        <v>43830</v>
      </c>
      <c r="IJ654" s="2">
        <v>43861</v>
      </c>
      <c r="IK654" s="2">
        <v>43889</v>
      </c>
      <c r="IL654" s="2">
        <v>43921</v>
      </c>
      <c r="IM654" s="2">
        <v>43951</v>
      </c>
      <c r="IN654" s="2">
        <v>43980</v>
      </c>
      <c r="IO654" s="2">
        <v>44012</v>
      </c>
      <c r="IP654" s="2">
        <v>44043</v>
      </c>
      <c r="IQ654" s="2">
        <v>44074</v>
      </c>
      <c r="IR654" s="2">
        <v>44104</v>
      </c>
      <c r="IS654" s="2">
        <v>44134</v>
      </c>
      <c r="IT654" s="2">
        <v>44165</v>
      </c>
      <c r="IU654" s="2">
        <v>44196</v>
      </c>
      <c r="IV654" s="2">
        <v>44225</v>
      </c>
      <c r="IW654" s="2">
        <v>44253</v>
      </c>
      <c r="IX654" s="2">
        <v>44286</v>
      </c>
      <c r="IY654" s="2">
        <v>44316</v>
      </c>
      <c r="IZ654" s="2">
        <v>44347</v>
      </c>
      <c r="JA654" s="2">
        <v>44377</v>
      </c>
      <c r="JB654" s="2">
        <v>44407</v>
      </c>
      <c r="JC654" s="2">
        <v>44439</v>
      </c>
      <c r="JD654" s="2">
        <v>44469</v>
      </c>
      <c r="JE654" s="2">
        <v>44498</v>
      </c>
      <c r="JF654" s="2">
        <v>44530</v>
      </c>
      <c r="JG654" s="2">
        <v>44561</v>
      </c>
      <c r="JH654" s="2">
        <v>44592</v>
      </c>
      <c r="JI654" s="2">
        <v>44620</v>
      </c>
      <c r="JJ654" s="2">
        <v>44651</v>
      </c>
      <c r="JK654" s="2">
        <v>44680</v>
      </c>
      <c r="JL654" s="2">
        <v>44712</v>
      </c>
      <c r="JM654" s="2">
        <v>44742</v>
      </c>
      <c r="JN654" s="2">
        <v>44771</v>
      </c>
      <c r="JO654" s="2">
        <v>44804</v>
      </c>
      <c r="JP654" s="2">
        <v>44834</v>
      </c>
      <c r="JQ654" s="2">
        <v>44865</v>
      </c>
    </row>
    <row r="655" spans="1:277" x14ac:dyDescent="0.25">
      <c r="A655" s="4"/>
      <c r="D655" s="3">
        <v>92616400</v>
      </c>
      <c r="E655">
        <v>96925000</v>
      </c>
      <c r="F655">
        <v>90334000</v>
      </c>
      <c r="G655">
        <v>75879710</v>
      </c>
      <c r="H655">
        <v>68619900</v>
      </c>
      <c r="I655">
        <v>94786600</v>
      </c>
      <c r="J655">
        <v>70031200</v>
      </c>
      <c r="K655">
        <v>68918900</v>
      </c>
      <c r="L655">
        <v>101499800</v>
      </c>
      <c r="M655">
        <v>73168000</v>
      </c>
      <c r="N655">
        <v>63194200</v>
      </c>
      <c r="O655">
        <v>88089900</v>
      </c>
      <c r="P655">
        <v>101056400</v>
      </c>
      <c r="Q655">
        <v>78969300</v>
      </c>
      <c r="R655">
        <v>105006700</v>
      </c>
      <c r="S655">
        <v>70975200</v>
      </c>
      <c r="T655">
        <v>95445700</v>
      </c>
      <c r="U655">
        <v>86634900</v>
      </c>
      <c r="V655">
        <v>74392600</v>
      </c>
      <c r="W655">
        <v>75484700</v>
      </c>
      <c r="X655">
        <v>86699700</v>
      </c>
      <c r="Y655">
        <v>104490200</v>
      </c>
      <c r="Z655">
        <v>82132300</v>
      </c>
      <c r="AA655">
        <v>80271100</v>
      </c>
      <c r="AB655">
        <v>80993900</v>
      </c>
      <c r="AC655">
        <v>63200800</v>
      </c>
      <c r="AD655">
        <v>80437800</v>
      </c>
      <c r="AE655">
        <v>101618800</v>
      </c>
      <c r="AF655">
        <v>101432300</v>
      </c>
      <c r="AG655">
        <v>85046200</v>
      </c>
      <c r="AH655">
        <v>125399000</v>
      </c>
      <c r="AI655">
        <v>96769500</v>
      </c>
      <c r="AJ655">
        <v>178080000</v>
      </c>
      <c r="AK655">
        <v>128027100</v>
      </c>
      <c r="AL655">
        <v>114298300</v>
      </c>
      <c r="AM655">
        <v>164717700</v>
      </c>
      <c r="AN655">
        <v>142795200</v>
      </c>
      <c r="AO655">
        <v>91743700</v>
      </c>
      <c r="AP655">
        <v>116598500</v>
      </c>
      <c r="AQ655">
        <v>133189500</v>
      </c>
      <c r="AR655">
        <v>141061300</v>
      </c>
      <c r="AS655">
        <v>121053200</v>
      </c>
      <c r="AT655">
        <v>124621500</v>
      </c>
      <c r="AU655">
        <v>90907800</v>
      </c>
      <c r="AV655">
        <v>106207400</v>
      </c>
      <c r="AW655">
        <v>110079700</v>
      </c>
      <c r="AX655">
        <v>96150700</v>
      </c>
      <c r="AY655">
        <v>114684100</v>
      </c>
      <c r="AZ655">
        <v>80482200</v>
      </c>
      <c r="BA655">
        <v>77818900</v>
      </c>
      <c r="BB655">
        <v>94277000</v>
      </c>
      <c r="BC655">
        <v>89802800</v>
      </c>
      <c r="BD655">
        <v>69786500</v>
      </c>
      <c r="BE655">
        <v>78845300</v>
      </c>
      <c r="BF655">
        <v>67991700</v>
      </c>
      <c r="BG655">
        <v>54478500</v>
      </c>
      <c r="BH655">
        <v>67451600</v>
      </c>
      <c r="BI655">
        <v>85556300</v>
      </c>
      <c r="BJ655">
        <v>91097800</v>
      </c>
      <c r="BK655">
        <v>83513900</v>
      </c>
      <c r="BL655">
        <v>76634200</v>
      </c>
      <c r="BM655">
        <v>73139300</v>
      </c>
      <c r="BN655">
        <v>90057400</v>
      </c>
      <c r="BO655">
        <v>96626000</v>
      </c>
      <c r="BP655">
        <v>85107400</v>
      </c>
      <c r="BQ655">
        <v>111017700</v>
      </c>
      <c r="BR655">
        <v>90024700</v>
      </c>
      <c r="BS655">
        <v>140833500</v>
      </c>
      <c r="BT655">
        <v>154631400</v>
      </c>
      <c r="BU655">
        <v>125648300</v>
      </c>
      <c r="BV655">
        <v>113946200</v>
      </c>
      <c r="BW655">
        <v>86011700</v>
      </c>
      <c r="BX655">
        <v>127453900</v>
      </c>
      <c r="BY655">
        <v>79976400</v>
      </c>
      <c r="BZ655">
        <v>85826200</v>
      </c>
      <c r="CA655">
        <v>78023600</v>
      </c>
      <c r="CB655">
        <v>90047100</v>
      </c>
      <c r="CC655">
        <v>89723500</v>
      </c>
      <c r="CD655">
        <v>75414800</v>
      </c>
      <c r="CE655">
        <v>60245700</v>
      </c>
      <c r="CF655">
        <v>94562100</v>
      </c>
      <c r="CG655">
        <v>164645100</v>
      </c>
      <c r="CH655">
        <v>95790400</v>
      </c>
      <c r="CI655">
        <v>64261600</v>
      </c>
      <c r="CJ655">
        <v>80311200</v>
      </c>
      <c r="CK655">
        <v>63438300</v>
      </c>
      <c r="CL655">
        <v>81358000</v>
      </c>
      <c r="CM655">
        <v>78463900</v>
      </c>
      <c r="CN655">
        <v>93543400</v>
      </c>
      <c r="CO655">
        <v>76661900</v>
      </c>
      <c r="CP655">
        <v>76257700</v>
      </c>
      <c r="CQ655">
        <v>84440900</v>
      </c>
      <c r="CR655">
        <v>70247200</v>
      </c>
      <c r="CS655">
        <v>63430700</v>
      </c>
      <c r="CT655">
        <v>74965200</v>
      </c>
      <c r="CU655">
        <v>60504300</v>
      </c>
      <c r="CV655">
        <v>110116300</v>
      </c>
      <c r="CW655">
        <v>65980600</v>
      </c>
      <c r="CX655">
        <v>71760300</v>
      </c>
      <c r="CY655">
        <v>60856200</v>
      </c>
      <c r="CZ655">
        <v>46839600</v>
      </c>
      <c r="DA655">
        <v>58530000</v>
      </c>
      <c r="DB655">
        <v>56294300</v>
      </c>
      <c r="DC655">
        <v>51537400</v>
      </c>
      <c r="DD655">
        <v>64495000</v>
      </c>
      <c r="DE655">
        <v>92935900</v>
      </c>
      <c r="DF655">
        <v>72658300</v>
      </c>
      <c r="DG655">
        <v>73973700</v>
      </c>
      <c r="DH655">
        <v>59403400</v>
      </c>
      <c r="DI655">
        <v>53157300</v>
      </c>
      <c r="DJ655">
        <v>72947400</v>
      </c>
      <c r="DK655">
        <v>50628600</v>
      </c>
      <c r="DL655">
        <v>48695800</v>
      </c>
      <c r="DM655">
        <v>51718200</v>
      </c>
      <c r="DN655">
        <v>55943900</v>
      </c>
      <c r="DO655">
        <v>53096300</v>
      </c>
      <c r="DP655">
        <v>68359600</v>
      </c>
      <c r="DQ655">
        <v>66134100</v>
      </c>
      <c r="DR655">
        <v>49925500</v>
      </c>
      <c r="DS655">
        <v>54280800</v>
      </c>
      <c r="DT655">
        <v>52001400</v>
      </c>
      <c r="DU655">
        <v>49728700</v>
      </c>
      <c r="DV655">
        <v>51400800</v>
      </c>
      <c r="DW655">
        <v>43176500</v>
      </c>
      <c r="DX655">
        <v>62895900</v>
      </c>
      <c r="DY655">
        <v>57508700</v>
      </c>
      <c r="DZ655">
        <v>43970900</v>
      </c>
      <c r="EA655">
        <v>41258900</v>
      </c>
      <c r="EB655">
        <v>42499802</v>
      </c>
      <c r="EC655">
        <v>35108915</v>
      </c>
      <c r="ED655">
        <v>31639756</v>
      </c>
      <c r="EE655">
        <v>34986846</v>
      </c>
      <c r="EF655">
        <v>62139289</v>
      </c>
      <c r="EG655">
        <v>37518804</v>
      </c>
      <c r="EH655">
        <v>44158379</v>
      </c>
      <c r="EI655">
        <v>28352313</v>
      </c>
      <c r="EJ655">
        <v>35050815</v>
      </c>
      <c r="EK655">
        <v>43327794</v>
      </c>
      <c r="EL655">
        <v>36955400</v>
      </c>
      <c r="EM655">
        <v>64896549</v>
      </c>
      <c r="EN655">
        <v>52694916</v>
      </c>
      <c r="EO655">
        <v>41265944</v>
      </c>
      <c r="EP655">
        <v>32492954</v>
      </c>
      <c r="EQ655">
        <v>36427115</v>
      </c>
      <c r="ER655">
        <v>32764483</v>
      </c>
      <c r="ES655">
        <v>25298861</v>
      </c>
      <c r="ET655">
        <v>39560588</v>
      </c>
      <c r="EU655">
        <v>35309879</v>
      </c>
      <c r="EV655">
        <v>37095910</v>
      </c>
      <c r="EW655">
        <v>44031095</v>
      </c>
      <c r="EX655">
        <v>32613584</v>
      </c>
      <c r="EY655">
        <v>28804912</v>
      </c>
      <c r="EZ655">
        <v>26980019</v>
      </c>
      <c r="FA655">
        <v>31810663</v>
      </c>
      <c r="FB655">
        <v>33002601</v>
      </c>
      <c r="FC655">
        <v>32620661</v>
      </c>
      <c r="FD655">
        <v>30741726</v>
      </c>
      <c r="FE655">
        <v>25409120</v>
      </c>
      <c r="FF655">
        <v>26100172</v>
      </c>
      <c r="FG655">
        <v>28866032</v>
      </c>
      <c r="FH655">
        <v>25310123</v>
      </c>
      <c r="FI655">
        <v>27539782</v>
      </c>
      <c r="FJ655">
        <v>28782862</v>
      </c>
      <c r="FK655">
        <v>21221588</v>
      </c>
      <c r="FL655">
        <v>24856120</v>
      </c>
      <c r="FM655">
        <v>27523964</v>
      </c>
      <c r="FN655">
        <v>23062995</v>
      </c>
      <c r="FO655">
        <v>24993406</v>
      </c>
      <c r="FP655">
        <v>27894227</v>
      </c>
      <c r="FQ655">
        <v>25331701</v>
      </c>
      <c r="FR655">
        <v>31018183</v>
      </c>
      <c r="FS655">
        <v>29084428</v>
      </c>
      <c r="FT655">
        <v>24005042</v>
      </c>
      <c r="FU655">
        <v>25419132</v>
      </c>
      <c r="FV655">
        <v>28759572</v>
      </c>
      <c r="FW655">
        <v>24804351</v>
      </c>
      <c r="FX655">
        <v>33265946</v>
      </c>
      <c r="FY655">
        <v>36919744</v>
      </c>
      <c r="FZ655">
        <v>25974484</v>
      </c>
      <c r="GA655">
        <v>45081390</v>
      </c>
      <c r="GB655">
        <v>37039577</v>
      </c>
      <c r="GC655">
        <v>35432888</v>
      </c>
      <c r="GD655">
        <v>41851485</v>
      </c>
      <c r="GE655">
        <v>33370887</v>
      </c>
      <c r="GF655">
        <v>33736687</v>
      </c>
      <c r="GG655">
        <v>35452019</v>
      </c>
      <c r="GH655">
        <v>34399174</v>
      </c>
      <c r="GI655">
        <v>41444488</v>
      </c>
      <c r="GJ655">
        <v>40871411</v>
      </c>
      <c r="GK655">
        <v>44630334</v>
      </c>
      <c r="GL655">
        <v>34122164</v>
      </c>
      <c r="GM655">
        <v>42879925</v>
      </c>
      <c r="GN655">
        <v>47720913</v>
      </c>
      <c r="GO655">
        <v>59352408</v>
      </c>
      <c r="GP655">
        <v>48301595</v>
      </c>
      <c r="GQ655">
        <v>31268642</v>
      </c>
      <c r="GR655">
        <v>39536641</v>
      </c>
      <c r="GS655">
        <v>47235902</v>
      </c>
      <c r="GT655">
        <v>33371764</v>
      </c>
      <c r="GU655">
        <v>30138201</v>
      </c>
      <c r="GV655">
        <v>32104950</v>
      </c>
      <c r="GW655">
        <v>26102936</v>
      </c>
      <c r="GX655">
        <v>26359441</v>
      </c>
      <c r="GY655">
        <v>26178278</v>
      </c>
      <c r="GZ655">
        <v>21052031</v>
      </c>
      <c r="HA655">
        <v>18048271</v>
      </c>
      <c r="HB655">
        <v>28175274</v>
      </c>
      <c r="HC655">
        <v>22694119</v>
      </c>
      <c r="HD655">
        <v>21074165</v>
      </c>
      <c r="HE655">
        <v>20662112</v>
      </c>
      <c r="HF655">
        <v>17485265</v>
      </c>
      <c r="HG655">
        <v>18794773</v>
      </c>
      <c r="HH655">
        <v>24069644</v>
      </c>
      <c r="HI655">
        <v>20421417</v>
      </c>
      <c r="HJ655">
        <v>16502597</v>
      </c>
      <c r="HK655">
        <v>18928569</v>
      </c>
      <c r="HL655">
        <v>22029051</v>
      </c>
      <c r="HM655">
        <v>25950215</v>
      </c>
      <c r="HN655">
        <v>33601805</v>
      </c>
      <c r="HO655">
        <v>21092338</v>
      </c>
      <c r="HP655">
        <v>18751734</v>
      </c>
      <c r="HQ655">
        <v>27759854</v>
      </c>
      <c r="HR655">
        <v>16419448</v>
      </c>
      <c r="HS655">
        <v>17720626</v>
      </c>
      <c r="HT655">
        <v>21178362</v>
      </c>
      <c r="HU655">
        <v>27585847</v>
      </c>
      <c r="HV655">
        <v>22927259</v>
      </c>
      <c r="HW655">
        <v>23883986</v>
      </c>
      <c r="HX655">
        <v>21052780</v>
      </c>
      <c r="HY655">
        <v>18038874</v>
      </c>
      <c r="HZ655">
        <v>17785112</v>
      </c>
      <c r="IA655">
        <v>12468436</v>
      </c>
      <c r="IB655">
        <v>16463193</v>
      </c>
      <c r="IC655">
        <v>17807743</v>
      </c>
      <c r="ID655">
        <v>15259612</v>
      </c>
      <c r="IE655">
        <v>18571168</v>
      </c>
      <c r="IF655">
        <v>21232460</v>
      </c>
      <c r="IG655">
        <v>24225254</v>
      </c>
      <c r="IH655">
        <v>23069323</v>
      </c>
      <c r="II655">
        <v>21198582</v>
      </c>
      <c r="IJ655">
        <v>22466543</v>
      </c>
      <c r="IK655">
        <v>21552111</v>
      </c>
      <c r="IL655">
        <v>49060384</v>
      </c>
      <c r="IM655">
        <v>27462946</v>
      </c>
      <c r="IN655">
        <v>22578633</v>
      </c>
      <c r="IO655">
        <v>25460377</v>
      </c>
      <c r="IP655">
        <v>18193289</v>
      </c>
      <c r="IQ655">
        <v>16938257</v>
      </c>
      <c r="IR655">
        <v>20157298</v>
      </c>
      <c r="IS655">
        <v>16285452</v>
      </c>
      <c r="IT655">
        <v>20451985</v>
      </c>
      <c r="IU655">
        <v>23543099</v>
      </c>
      <c r="IV655">
        <v>20843851</v>
      </c>
      <c r="IW655">
        <v>17296476</v>
      </c>
      <c r="IX655">
        <v>27800735</v>
      </c>
      <c r="IY655">
        <v>17178816</v>
      </c>
      <c r="IZ655">
        <v>17371228</v>
      </c>
      <c r="JA655">
        <v>18857383</v>
      </c>
      <c r="JB655">
        <v>17998128</v>
      </c>
      <c r="JC655">
        <v>14814789</v>
      </c>
      <c r="JD655">
        <v>20055036</v>
      </c>
      <c r="JE655">
        <v>17417502</v>
      </c>
      <c r="JF655">
        <v>16316364</v>
      </c>
      <c r="JG655">
        <v>20604808</v>
      </c>
      <c r="JH655">
        <v>22196621</v>
      </c>
      <c r="JI655">
        <v>19978364</v>
      </c>
      <c r="JJ655">
        <v>30253466</v>
      </c>
      <c r="JK655">
        <v>16927718</v>
      </c>
      <c r="JL655">
        <v>22012618</v>
      </c>
      <c r="JM655">
        <v>21571409</v>
      </c>
      <c r="JN655">
        <v>15297270</v>
      </c>
      <c r="JO655">
        <v>15606085</v>
      </c>
      <c r="JP655">
        <v>22122386</v>
      </c>
      <c r="JQ655">
        <v>21671122</v>
      </c>
    </row>
    <row r="656" spans="1:277" x14ac:dyDescent="0.25">
      <c r="A656" s="1" t="s">
        <v>329</v>
      </c>
      <c r="B656" t="s">
        <v>1157</v>
      </c>
      <c r="C656" t="s">
        <v>1199</v>
      </c>
      <c r="D656" s="2">
        <f>_xll.BDH(A656, "volume", B656, C656, "Direction", "H", "Period", "M","cols=274;rows=2")</f>
        <v>36556</v>
      </c>
      <c r="E656" s="2">
        <v>36585</v>
      </c>
      <c r="F656" s="2">
        <v>36616</v>
      </c>
      <c r="G656" s="2">
        <v>36644</v>
      </c>
      <c r="H656" s="2">
        <v>36677</v>
      </c>
      <c r="I656" s="2">
        <v>36707</v>
      </c>
      <c r="J656" s="2">
        <v>36738</v>
      </c>
      <c r="K656" s="2">
        <v>36769</v>
      </c>
      <c r="L656" s="2">
        <v>36798</v>
      </c>
      <c r="M656" s="2">
        <v>36830</v>
      </c>
      <c r="N656" s="2">
        <v>36860</v>
      </c>
      <c r="O656" s="2">
        <v>36889</v>
      </c>
      <c r="P656" s="2">
        <v>36922</v>
      </c>
      <c r="Q656" s="2">
        <v>36950</v>
      </c>
      <c r="R656" s="2">
        <v>36980</v>
      </c>
      <c r="S656" s="2">
        <v>37011</v>
      </c>
      <c r="T656" s="2">
        <v>37042</v>
      </c>
      <c r="U656" s="2">
        <v>37071</v>
      </c>
      <c r="V656" s="2">
        <v>37103</v>
      </c>
      <c r="W656" s="2">
        <v>37134</v>
      </c>
      <c r="X656" s="2">
        <v>37162</v>
      </c>
      <c r="Y656" s="2">
        <v>37195</v>
      </c>
      <c r="Z656" s="2">
        <v>37225</v>
      </c>
      <c r="AA656" s="2">
        <v>37256</v>
      </c>
      <c r="AB656" s="2">
        <v>37287</v>
      </c>
      <c r="AC656" s="2">
        <v>37315</v>
      </c>
      <c r="AD656" s="2">
        <v>37344</v>
      </c>
      <c r="AE656" s="2">
        <v>37376</v>
      </c>
      <c r="AF656" s="2">
        <v>37407</v>
      </c>
      <c r="AG656" s="2">
        <v>37435</v>
      </c>
      <c r="AH656" s="2">
        <v>37468</v>
      </c>
      <c r="AI656" s="2">
        <v>37498</v>
      </c>
      <c r="AJ656" s="2">
        <v>37529</v>
      </c>
      <c r="AK656" s="2">
        <v>37560</v>
      </c>
      <c r="AL656" s="2">
        <v>37589</v>
      </c>
      <c r="AM656" s="2">
        <v>37621</v>
      </c>
      <c r="AN656" s="2">
        <v>37652</v>
      </c>
      <c r="AO656" s="2">
        <v>37680</v>
      </c>
      <c r="AP656" s="2">
        <v>37711</v>
      </c>
      <c r="AQ656" s="2">
        <v>37741</v>
      </c>
      <c r="AR656" s="2">
        <v>37771</v>
      </c>
      <c r="AS656" s="2">
        <v>37802</v>
      </c>
      <c r="AT656" s="2">
        <v>37833</v>
      </c>
      <c r="AU656" s="2">
        <v>37862</v>
      </c>
      <c r="AV656" s="2">
        <v>37894</v>
      </c>
      <c r="AW656" s="2">
        <v>37925</v>
      </c>
      <c r="AX656" s="2">
        <v>37953</v>
      </c>
      <c r="AY656" s="2">
        <v>37986</v>
      </c>
      <c r="AZ656" s="2">
        <v>38016</v>
      </c>
      <c r="BA656" s="2">
        <v>38044</v>
      </c>
      <c r="BB656" s="2">
        <v>38077</v>
      </c>
      <c r="BC656" s="2">
        <v>38107</v>
      </c>
      <c r="BD656" s="2">
        <v>38138</v>
      </c>
      <c r="BE656" s="2">
        <v>38168</v>
      </c>
      <c r="BF656" s="2">
        <v>38198</v>
      </c>
      <c r="BG656" s="2">
        <v>38230</v>
      </c>
      <c r="BH656" s="2">
        <v>38260</v>
      </c>
      <c r="BI656" s="2">
        <v>38289</v>
      </c>
      <c r="BJ656" s="2">
        <v>38321</v>
      </c>
      <c r="BK656" s="2">
        <v>38352</v>
      </c>
      <c r="BL656" s="2">
        <v>38383</v>
      </c>
      <c r="BM656" s="2">
        <v>38411</v>
      </c>
      <c r="BN656" s="2">
        <v>38442</v>
      </c>
      <c r="BO656" s="2">
        <v>38471</v>
      </c>
      <c r="BP656" s="2">
        <v>38503</v>
      </c>
      <c r="BQ656" s="2">
        <v>38533</v>
      </c>
      <c r="BR656" s="2">
        <v>38562</v>
      </c>
      <c r="BS656" s="2">
        <v>38595</v>
      </c>
      <c r="BT656" s="2">
        <v>38625</v>
      </c>
      <c r="BU656" s="2">
        <v>38656</v>
      </c>
      <c r="BV656" s="2">
        <v>38686</v>
      </c>
      <c r="BW656" s="2">
        <v>38716</v>
      </c>
      <c r="BX656" s="2">
        <v>38748</v>
      </c>
      <c r="BY656" s="2">
        <v>38776</v>
      </c>
      <c r="BZ656" s="2">
        <v>38807</v>
      </c>
      <c r="CA656" s="2">
        <v>38835</v>
      </c>
      <c r="CB656" s="2">
        <v>38868</v>
      </c>
      <c r="CC656" s="2">
        <v>38898</v>
      </c>
      <c r="CD656" s="2">
        <v>38929</v>
      </c>
      <c r="CE656" s="2">
        <v>38960</v>
      </c>
      <c r="CF656" s="2">
        <v>38989</v>
      </c>
      <c r="CG656" s="2">
        <v>39021</v>
      </c>
      <c r="CH656" s="2">
        <v>39051</v>
      </c>
      <c r="CI656" s="2">
        <v>39080</v>
      </c>
      <c r="CJ656" s="2">
        <v>39113</v>
      </c>
      <c r="CK656" s="2">
        <v>39141</v>
      </c>
      <c r="CL656" s="2">
        <v>39171</v>
      </c>
      <c r="CM656" s="2">
        <v>39202</v>
      </c>
      <c r="CN656" s="2">
        <v>39233</v>
      </c>
      <c r="CO656" s="2">
        <v>39262</v>
      </c>
      <c r="CP656" s="2">
        <v>39294</v>
      </c>
      <c r="CQ656" s="2">
        <v>39325</v>
      </c>
      <c r="CR656" s="2">
        <v>39353</v>
      </c>
      <c r="CS656" s="2">
        <v>39386</v>
      </c>
      <c r="CT656" s="2">
        <v>39416</v>
      </c>
      <c r="CU656" s="2">
        <v>39447</v>
      </c>
      <c r="CV656" s="2">
        <v>39478</v>
      </c>
      <c r="CW656" s="2">
        <v>39507</v>
      </c>
      <c r="CX656" s="2">
        <v>39538</v>
      </c>
      <c r="CY656" s="2">
        <v>39568</v>
      </c>
      <c r="CZ656" s="2">
        <v>39598</v>
      </c>
      <c r="DA656" s="2">
        <v>39629</v>
      </c>
      <c r="DB656" s="2">
        <v>39660</v>
      </c>
      <c r="DC656" s="2">
        <v>39689</v>
      </c>
      <c r="DD656" s="2">
        <v>39721</v>
      </c>
      <c r="DE656" s="2">
        <v>39752</v>
      </c>
      <c r="DF656" s="2">
        <v>39780</v>
      </c>
      <c r="DG656" s="2">
        <v>39813</v>
      </c>
      <c r="DH656" s="2">
        <v>39843</v>
      </c>
      <c r="DI656" s="2">
        <v>39871</v>
      </c>
      <c r="DJ656" s="2">
        <v>39903</v>
      </c>
      <c r="DK656" s="2">
        <v>39933</v>
      </c>
      <c r="DL656" s="2">
        <v>39962</v>
      </c>
      <c r="DM656" s="2">
        <v>39994</v>
      </c>
      <c r="DN656" s="2">
        <v>40025</v>
      </c>
      <c r="DO656" s="2">
        <v>40056</v>
      </c>
      <c r="DP656" s="2">
        <v>40086</v>
      </c>
      <c r="DQ656" s="2">
        <v>40116</v>
      </c>
      <c r="DR656" s="2">
        <v>40147</v>
      </c>
      <c r="DS656" s="2">
        <v>40178</v>
      </c>
      <c r="DT656" s="2">
        <v>40207</v>
      </c>
      <c r="DU656" s="2">
        <v>40235</v>
      </c>
      <c r="DV656" s="2">
        <v>40268</v>
      </c>
      <c r="DW656" s="2">
        <v>40298</v>
      </c>
      <c r="DX656" s="2">
        <v>40329</v>
      </c>
      <c r="DY656" s="2">
        <v>40359</v>
      </c>
      <c r="DZ656" s="2">
        <v>40389</v>
      </c>
      <c r="EA656" s="2">
        <v>40421</v>
      </c>
      <c r="EB656" s="2">
        <v>40451</v>
      </c>
      <c r="EC656" s="2">
        <v>40480</v>
      </c>
      <c r="ED656" s="2">
        <v>40512</v>
      </c>
      <c r="EE656" s="2">
        <v>40543</v>
      </c>
      <c r="EF656" s="2">
        <v>40574</v>
      </c>
      <c r="EG656" s="2">
        <v>40602</v>
      </c>
      <c r="EH656" s="2">
        <v>40633</v>
      </c>
      <c r="EI656" s="2">
        <v>40662</v>
      </c>
      <c r="EJ656" s="2">
        <v>40694</v>
      </c>
      <c r="EK656" s="2">
        <v>40724</v>
      </c>
      <c r="EL656" s="2">
        <v>40753</v>
      </c>
      <c r="EM656" s="2">
        <v>40786</v>
      </c>
      <c r="EN656" s="2">
        <v>40816</v>
      </c>
      <c r="EO656" s="2">
        <v>40847</v>
      </c>
      <c r="EP656" s="2">
        <v>40877</v>
      </c>
      <c r="EQ656" s="2">
        <v>40907</v>
      </c>
      <c r="ER656" s="2">
        <v>40939</v>
      </c>
      <c r="ES656" s="2">
        <v>40968</v>
      </c>
      <c r="ET656" s="2">
        <v>40998</v>
      </c>
      <c r="EU656" s="2">
        <v>41029</v>
      </c>
      <c r="EV656" s="2">
        <v>41060</v>
      </c>
      <c r="EW656" s="2">
        <v>41089</v>
      </c>
      <c r="EX656" s="2">
        <v>41121</v>
      </c>
      <c r="EY656" s="2">
        <v>41152</v>
      </c>
      <c r="EZ656" s="2">
        <v>41180</v>
      </c>
      <c r="FA656" s="2">
        <v>41213</v>
      </c>
      <c r="FB656" s="2">
        <v>41243</v>
      </c>
      <c r="FC656" s="2">
        <v>41274</v>
      </c>
      <c r="FD656" s="2">
        <v>41305</v>
      </c>
      <c r="FE656" s="2">
        <v>41333</v>
      </c>
      <c r="FF656" s="2">
        <v>41362</v>
      </c>
      <c r="FG656" s="2">
        <v>41394</v>
      </c>
      <c r="FH656" s="2">
        <v>41425</v>
      </c>
      <c r="FI656" s="2">
        <v>41453</v>
      </c>
      <c r="FJ656" s="2">
        <v>41486</v>
      </c>
      <c r="FK656" s="2">
        <v>41516</v>
      </c>
      <c r="FL656" s="2">
        <v>41547</v>
      </c>
      <c r="FM656" s="2">
        <v>41578</v>
      </c>
      <c r="FN656" s="2">
        <v>41607</v>
      </c>
      <c r="FO656" s="2">
        <v>41639</v>
      </c>
      <c r="FP656" s="2">
        <v>41670</v>
      </c>
      <c r="FQ656" s="2">
        <v>41698</v>
      </c>
      <c r="FR656" s="2">
        <v>41729</v>
      </c>
      <c r="FS656" s="2">
        <v>41759</v>
      </c>
      <c r="FT656" s="2">
        <v>41789</v>
      </c>
      <c r="FU656" s="2">
        <v>41820</v>
      </c>
      <c r="FV656" s="2">
        <v>41851</v>
      </c>
      <c r="FW656" s="2">
        <v>41880</v>
      </c>
      <c r="FX656" s="2">
        <v>41912</v>
      </c>
      <c r="FY656" s="2">
        <v>41943</v>
      </c>
      <c r="FZ656" s="2">
        <v>41971</v>
      </c>
      <c r="GA656" s="2">
        <v>42004</v>
      </c>
      <c r="GB656" s="2">
        <v>42034</v>
      </c>
      <c r="GC656" s="2">
        <v>42062</v>
      </c>
      <c r="GD656" s="2">
        <v>42094</v>
      </c>
      <c r="GE656" s="2">
        <v>42124</v>
      </c>
      <c r="GF656" s="2">
        <v>42153</v>
      </c>
      <c r="GG656" s="2">
        <v>42185</v>
      </c>
      <c r="GH656" s="2">
        <v>42216</v>
      </c>
      <c r="GI656" s="2">
        <v>42247</v>
      </c>
      <c r="GJ656" s="2">
        <v>42277</v>
      </c>
      <c r="GK656" s="2">
        <v>42307</v>
      </c>
      <c r="GL656" s="2">
        <v>42338</v>
      </c>
      <c r="GM656" s="2">
        <v>42369</v>
      </c>
      <c r="GN656" s="2">
        <v>42398</v>
      </c>
      <c r="GO656" s="2">
        <v>42429</v>
      </c>
      <c r="GP656" s="2">
        <v>42460</v>
      </c>
      <c r="GQ656" s="2">
        <v>42489</v>
      </c>
      <c r="GR656" s="2">
        <v>42521</v>
      </c>
      <c r="GS656" s="2">
        <v>42551</v>
      </c>
      <c r="GT656" s="2">
        <v>42580</v>
      </c>
      <c r="GU656" s="2">
        <v>42613</v>
      </c>
      <c r="GV656" s="2">
        <v>42643</v>
      </c>
      <c r="GW656" s="2">
        <v>42674</v>
      </c>
      <c r="GX656" s="2">
        <v>42704</v>
      </c>
      <c r="GY656" s="2">
        <v>42734</v>
      </c>
      <c r="GZ656" s="2">
        <v>42766</v>
      </c>
      <c r="HA656" s="2">
        <v>42794</v>
      </c>
      <c r="HB656" s="2">
        <v>42825</v>
      </c>
      <c r="HC656" s="2">
        <v>42853</v>
      </c>
      <c r="HD656" s="2">
        <v>42886</v>
      </c>
      <c r="HE656" s="2">
        <v>42916</v>
      </c>
      <c r="HF656" s="2">
        <v>42947</v>
      </c>
      <c r="HG656" s="2">
        <v>42978</v>
      </c>
      <c r="HH656" s="2">
        <v>43007</v>
      </c>
      <c r="HI656" s="2">
        <v>43039</v>
      </c>
      <c r="HJ656" s="2">
        <v>43069</v>
      </c>
      <c r="HK656" s="2">
        <v>43098</v>
      </c>
      <c r="HL656" s="2">
        <v>43131</v>
      </c>
      <c r="HM656" s="2">
        <v>43159</v>
      </c>
      <c r="HN656" s="2">
        <v>43189</v>
      </c>
      <c r="HO656" s="2">
        <v>43220</v>
      </c>
      <c r="HP656" s="2">
        <v>43251</v>
      </c>
      <c r="HQ656" s="2">
        <v>43280</v>
      </c>
      <c r="HR656" s="2">
        <v>43312</v>
      </c>
      <c r="HS656" s="2">
        <v>43343</v>
      </c>
      <c r="HT656" s="2">
        <v>43371</v>
      </c>
      <c r="HU656" s="2">
        <v>43404</v>
      </c>
      <c r="HV656" s="2">
        <v>43434</v>
      </c>
      <c r="HW656" s="2">
        <v>43465</v>
      </c>
      <c r="HX656" s="2">
        <v>43496</v>
      </c>
      <c r="HY656" s="2">
        <v>43524</v>
      </c>
      <c r="HZ656" s="2">
        <v>43553</v>
      </c>
      <c r="IA656" s="2">
        <v>43585</v>
      </c>
      <c r="IB656" s="2">
        <v>43616</v>
      </c>
      <c r="IC656" s="2">
        <v>43644</v>
      </c>
      <c r="ID656" s="2">
        <v>43677</v>
      </c>
      <c r="IE656" s="2">
        <v>43707</v>
      </c>
      <c r="IF656" s="2">
        <v>43738</v>
      </c>
      <c r="IG656" s="2">
        <v>43769</v>
      </c>
      <c r="IH656" s="2">
        <v>43798</v>
      </c>
      <c r="II656" s="2">
        <v>43830</v>
      </c>
      <c r="IJ656" s="2">
        <v>43861</v>
      </c>
      <c r="IK656" s="2">
        <v>43889</v>
      </c>
      <c r="IL656" s="2">
        <v>43921</v>
      </c>
      <c r="IM656" s="2">
        <v>43951</v>
      </c>
      <c r="IN656" s="2">
        <v>43980</v>
      </c>
      <c r="IO656" s="2">
        <v>44012</v>
      </c>
      <c r="IP656" s="2">
        <v>44043</v>
      </c>
      <c r="IQ656" s="2">
        <v>44074</v>
      </c>
      <c r="IR656" s="2">
        <v>44104</v>
      </c>
      <c r="IS656" s="2">
        <v>44134</v>
      </c>
      <c r="IT656" s="2">
        <v>44165</v>
      </c>
      <c r="IU656" s="2">
        <v>44196</v>
      </c>
      <c r="IV656" s="2">
        <v>44225</v>
      </c>
      <c r="IW656" s="2">
        <v>44253</v>
      </c>
      <c r="IX656" s="2">
        <v>44286</v>
      </c>
      <c r="IY656" s="2">
        <v>44316</v>
      </c>
      <c r="IZ656" s="2">
        <v>44347</v>
      </c>
      <c r="JA656" s="2">
        <v>44377</v>
      </c>
      <c r="JB656" s="2">
        <v>44407</v>
      </c>
      <c r="JC656" s="2">
        <v>44439</v>
      </c>
      <c r="JD656" s="2">
        <v>44469</v>
      </c>
      <c r="JE656" s="2">
        <v>44498</v>
      </c>
      <c r="JF656" s="2">
        <v>44530</v>
      </c>
      <c r="JG656" s="2">
        <v>44561</v>
      </c>
      <c r="JH656" s="2">
        <v>44592</v>
      </c>
      <c r="JI656" s="2">
        <v>44620</v>
      </c>
      <c r="JJ656" s="2">
        <v>44651</v>
      </c>
      <c r="JK656" s="2">
        <v>44680</v>
      </c>
      <c r="JL656" s="2">
        <v>44712</v>
      </c>
      <c r="JM656" s="2">
        <v>44742</v>
      </c>
      <c r="JN656" s="2">
        <v>44771</v>
      </c>
      <c r="JO656" s="2">
        <v>44804</v>
      </c>
      <c r="JP656" s="2">
        <v>44834</v>
      </c>
      <c r="JQ656" s="2">
        <v>44865</v>
      </c>
    </row>
    <row r="657" spans="1:277" x14ac:dyDescent="0.25">
      <c r="A657" s="4"/>
      <c r="D657" s="3">
        <v>30033900</v>
      </c>
      <c r="E657">
        <v>20124400</v>
      </c>
      <c r="F657">
        <v>22100500</v>
      </c>
      <c r="G657">
        <v>21934700</v>
      </c>
      <c r="H657">
        <v>19459400</v>
      </c>
      <c r="I657">
        <v>25627400</v>
      </c>
      <c r="J657">
        <v>24710700</v>
      </c>
      <c r="K657">
        <v>15555900</v>
      </c>
      <c r="L657">
        <v>29658000</v>
      </c>
      <c r="M657">
        <v>42027000</v>
      </c>
      <c r="N657">
        <v>34100200</v>
      </c>
      <c r="O657">
        <v>20731800</v>
      </c>
      <c r="P657">
        <v>25469700</v>
      </c>
      <c r="Q657">
        <v>22112300</v>
      </c>
      <c r="R657">
        <v>21064300</v>
      </c>
      <c r="S657">
        <v>19276200</v>
      </c>
      <c r="T657">
        <v>24622000</v>
      </c>
      <c r="U657">
        <v>20593800</v>
      </c>
      <c r="V657">
        <v>34369300</v>
      </c>
      <c r="W657">
        <v>26514900</v>
      </c>
      <c r="X657">
        <v>19800100</v>
      </c>
      <c r="Y657">
        <v>26907900</v>
      </c>
      <c r="Z657">
        <v>23313500</v>
      </c>
      <c r="AA657">
        <v>15361000</v>
      </c>
      <c r="AB657">
        <v>29137000</v>
      </c>
      <c r="AC657">
        <v>23482000</v>
      </c>
      <c r="AD657">
        <v>44098800</v>
      </c>
      <c r="AE657">
        <v>33889900</v>
      </c>
      <c r="AF657">
        <v>34160500</v>
      </c>
      <c r="AG657">
        <v>27065800</v>
      </c>
      <c r="AH657">
        <v>36823100</v>
      </c>
      <c r="AI657">
        <v>22633400</v>
      </c>
      <c r="AJ657">
        <v>23508700</v>
      </c>
      <c r="AK657">
        <v>42817700</v>
      </c>
      <c r="AL657">
        <v>29117100</v>
      </c>
      <c r="AM657">
        <v>31385800</v>
      </c>
      <c r="AN657">
        <v>23098600</v>
      </c>
      <c r="AO657">
        <v>28203500</v>
      </c>
      <c r="AP657">
        <v>34031100</v>
      </c>
      <c r="AQ657">
        <v>37166200</v>
      </c>
      <c r="AR657">
        <v>29873900</v>
      </c>
      <c r="AS657">
        <v>32122300</v>
      </c>
      <c r="AT657">
        <v>26572300</v>
      </c>
      <c r="AU657">
        <v>20374300</v>
      </c>
      <c r="AV657">
        <v>21959300</v>
      </c>
      <c r="AW657">
        <v>40435900</v>
      </c>
      <c r="AX657">
        <v>39162200</v>
      </c>
      <c r="AY657">
        <v>31720200</v>
      </c>
      <c r="AZ657">
        <v>49614500</v>
      </c>
      <c r="BA657">
        <v>26032800</v>
      </c>
      <c r="BB657">
        <v>35307200</v>
      </c>
      <c r="BC657">
        <v>35645400</v>
      </c>
      <c r="BD657">
        <v>40295500</v>
      </c>
      <c r="BE657">
        <v>22727600</v>
      </c>
      <c r="BF657">
        <v>37740800</v>
      </c>
      <c r="BG657">
        <v>17018100</v>
      </c>
      <c r="BH657">
        <v>38476000</v>
      </c>
      <c r="BI657">
        <v>45497100</v>
      </c>
      <c r="BJ657">
        <v>25069800</v>
      </c>
      <c r="BK657">
        <v>31125200</v>
      </c>
      <c r="BL657">
        <v>35498200</v>
      </c>
      <c r="BM657">
        <v>29781200</v>
      </c>
      <c r="BN657">
        <v>32811300</v>
      </c>
      <c r="BO657">
        <v>47612600</v>
      </c>
      <c r="BP657">
        <v>35432800</v>
      </c>
      <c r="BQ657">
        <v>33317400</v>
      </c>
      <c r="BR657">
        <v>23236300</v>
      </c>
      <c r="BS657">
        <v>25092000</v>
      </c>
      <c r="BT657">
        <v>27346100</v>
      </c>
      <c r="BU657">
        <v>24159200</v>
      </c>
      <c r="BV657">
        <v>24773600</v>
      </c>
      <c r="BW657">
        <v>24006100</v>
      </c>
      <c r="BX657">
        <v>30061500</v>
      </c>
      <c r="BY657">
        <v>22479400</v>
      </c>
      <c r="BZ657">
        <v>20756000</v>
      </c>
      <c r="CA657">
        <v>17709000</v>
      </c>
      <c r="CB657">
        <v>22396400</v>
      </c>
      <c r="CC657">
        <v>29490400</v>
      </c>
      <c r="CD657">
        <v>23627300</v>
      </c>
      <c r="CE657">
        <v>23161700</v>
      </c>
      <c r="CF657">
        <v>23994200</v>
      </c>
      <c r="CG657">
        <v>24372000</v>
      </c>
      <c r="CH657">
        <v>30302600</v>
      </c>
      <c r="CI657">
        <v>20546300</v>
      </c>
      <c r="CJ657">
        <v>29270900</v>
      </c>
      <c r="CK657">
        <v>17663600</v>
      </c>
      <c r="CL657">
        <v>23011100</v>
      </c>
      <c r="CM657">
        <v>21110600</v>
      </c>
      <c r="CN657">
        <v>23979000</v>
      </c>
      <c r="CO657">
        <v>21586500</v>
      </c>
      <c r="CP657">
        <v>19736600</v>
      </c>
      <c r="CQ657">
        <v>25061500</v>
      </c>
      <c r="CR657">
        <v>14882000</v>
      </c>
      <c r="CS657">
        <v>17492900</v>
      </c>
      <c r="CT657">
        <v>16774900</v>
      </c>
      <c r="CU657">
        <v>13823600</v>
      </c>
      <c r="CV657">
        <v>20530400</v>
      </c>
      <c r="CW657">
        <v>23664100</v>
      </c>
      <c r="CX657">
        <v>23882700</v>
      </c>
      <c r="CY657">
        <v>18033100</v>
      </c>
      <c r="CZ657">
        <v>15720700</v>
      </c>
      <c r="DA657">
        <v>17138000</v>
      </c>
      <c r="DB657">
        <v>13911200</v>
      </c>
      <c r="DC657">
        <v>13841600</v>
      </c>
      <c r="DD657">
        <v>15550600</v>
      </c>
      <c r="DE657">
        <v>26698000</v>
      </c>
      <c r="DF657">
        <v>19333800</v>
      </c>
      <c r="DG657">
        <v>15398900</v>
      </c>
      <c r="DH657">
        <v>17976800</v>
      </c>
      <c r="DI657">
        <v>16842600</v>
      </c>
      <c r="DJ657">
        <v>24791100</v>
      </c>
      <c r="DK657">
        <v>17811300</v>
      </c>
      <c r="DL657">
        <v>17185300</v>
      </c>
      <c r="DM657">
        <v>17765100</v>
      </c>
      <c r="DN657">
        <v>16258500</v>
      </c>
      <c r="DO657">
        <v>13692400</v>
      </c>
      <c r="DP657">
        <v>16438500</v>
      </c>
      <c r="DQ657">
        <v>18679700</v>
      </c>
      <c r="DR657">
        <v>12814900</v>
      </c>
      <c r="DS657">
        <v>14045100</v>
      </c>
      <c r="DT657">
        <v>16588500</v>
      </c>
      <c r="DU657">
        <v>13635700</v>
      </c>
      <c r="DV657">
        <v>16747700</v>
      </c>
      <c r="DW657">
        <v>14532800</v>
      </c>
      <c r="DX657">
        <v>26925400</v>
      </c>
      <c r="DY657">
        <v>22728400</v>
      </c>
      <c r="DZ657">
        <v>21198000</v>
      </c>
      <c r="EA657">
        <v>16468200</v>
      </c>
      <c r="EB657">
        <v>17641333</v>
      </c>
      <c r="EC657">
        <v>14479678</v>
      </c>
      <c r="ED657">
        <v>14772207</v>
      </c>
      <c r="EE657">
        <v>11969305</v>
      </c>
      <c r="EF657">
        <v>12957581</v>
      </c>
      <c r="EG657">
        <v>11495826</v>
      </c>
      <c r="EH657">
        <v>12855591</v>
      </c>
      <c r="EI657">
        <v>10730187</v>
      </c>
      <c r="EJ657">
        <v>13721724</v>
      </c>
      <c r="EK657">
        <v>14285354</v>
      </c>
      <c r="EL657">
        <v>12818194</v>
      </c>
      <c r="EM657">
        <v>23627706</v>
      </c>
      <c r="EN657">
        <v>13635145</v>
      </c>
      <c r="EO657">
        <v>13128577</v>
      </c>
      <c r="EP657">
        <v>10825917</v>
      </c>
      <c r="EQ657">
        <v>8473276</v>
      </c>
      <c r="ER657">
        <v>11618368</v>
      </c>
      <c r="ES657">
        <v>8552403</v>
      </c>
      <c r="ET657">
        <v>11334490</v>
      </c>
      <c r="EU657">
        <v>11358556</v>
      </c>
      <c r="EV657">
        <v>11012424</v>
      </c>
      <c r="EW657">
        <v>9889014</v>
      </c>
      <c r="EX657">
        <v>8172962</v>
      </c>
      <c r="EY657">
        <v>9636745</v>
      </c>
      <c r="EZ657">
        <v>9329415</v>
      </c>
      <c r="FA657">
        <v>8902288</v>
      </c>
      <c r="FB657">
        <v>6783597</v>
      </c>
      <c r="FC657">
        <v>5843149</v>
      </c>
      <c r="FD657">
        <v>6870245</v>
      </c>
      <c r="FE657">
        <v>7334033</v>
      </c>
      <c r="FF657">
        <v>7884250</v>
      </c>
      <c r="FG657">
        <v>6951040</v>
      </c>
      <c r="FH657">
        <v>7729918</v>
      </c>
      <c r="FI657">
        <v>8313520</v>
      </c>
      <c r="FJ657">
        <v>6488279</v>
      </c>
      <c r="FK657">
        <v>5797864</v>
      </c>
      <c r="FL657">
        <v>6883134</v>
      </c>
      <c r="FM657">
        <v>11422522</v>
      </c>
      <c r="FN657">
        <v>7403339</v>
      </c>
      <c r="FO657">
        <v>6951938</v>
      </c>
      <c r="FP657">
        <v>11225999</v>
      </c>
      <c r="FQ657">
        <v>6959205</v>
      </c>
      <c r="FR657">
        <v>7216126</v>
      </c>
      <c r="FS657">
        <v>6955542</v>
      </c>
      <c r="FT657">
        <v>6767089</v>
      </c>
      <c r="FU657">
        <v>6024537</v>
      </c>
      <c r="FV657">
        <v>4843477</v>
      </c>
      <c r="FW657">
        <v>4411116</v>
      </c>
      <c r="FX657">
        <v>4200029</v>
      </c>
      <c r="FY657">
        <v>6551903</v>
      </c>
      <c r="FZ657">
        <v>3804994</v>
      </c>
      <c r="GA657">
        <v>4906692</v>
      </c>
      <c r="GB657">
        <v>4476582</v>
      </c>
      <c r="GC657">
        <v>4963214</v>
      </c>
      <c r="GD657">
        <v>4617751</v>
      </c>
      <c r="GE657">
        <v>4426937</v>
      </c>
      <c r="GF657">
        <v>4395024</v>
      </c>
      <c r="GG657">
        <v>5244275</v>
      </c>
      <c r="GH657">
        <v>6256400</v>
      </c>
      <c r="GI657">
        <v>7560749</v>
      </c>
      <c r="GJ657">
        <v>8751445</v>
      </c>
      <c r="GK657">
        <v>8536141</v>
      </c>
      <c r="GL657">
        <v>5361229</v>
      </c>
      <c r="GM657">
        <v>6596669</v>
      </c>
      <c r="GN657">
        <v>10525172</v>
      </c>
      <c r="GO657">
        <v>8830407</v>
      </c>
      <c r="GP657">
        <v>7389320</v>
      </c>
      <c r="GQ657">
        <v>7309471</v>
      </c>
      <c r="GR657">
        <v>8850138</v>
      </c>
      <c r="GS657">
        <v>7165903</v>
      </c>
      <c r="GT657">
        <v>4677783</v>
      </c>
      <c r="GU657">
        <v>6110016</v>
      </c>
      <c r="GV657">
        <v>9361278</v>
      </c>
      <c r="GW657">
        <v>10296001</v>
      </c>
      <c r="GX657">
        <v>16669041</v>
      </c>
      <c r="GY657">
        <v>9480353</v>
      </c>
      <c r="GZ657">
        <v>10403950</v>
      </c>
      <c r="HA657">
        <v>8617518</v>
      </c>
      <c r="HB657">
        <v>9232040</v>
      </c>
      <c r="HC657">
        <v>6468276</v>
      </c>
      <c r="HD657">
        <v>9342589</v>
      </c>
      <c r="HE657">
        <v>8651960</v>
      </c>
      <c r="HF657">
        <v>7512559</v>
      </c>
      <c r="HG657">
        <v>8470919</v>
      </c>
      <c r="HH657">
        <v>8959715</v>
      </c>
      <c r="HI657">
        <v>11451421</v>
      </c>
      <c r="HJ657">
        <v>15748165</v>
      </c>
      <c r="HK657">
        <v>8807335</v>
      </c>
      <c r="HL657">
        <v>9163619</v>
      </c>
      <c r="HM657">
        <v>8778690</v>
      </c>
      <c r="HN657">
        <v>9817918</v>
      </c>
      <c r="HO657">
        <v>7918231</v>
      </c>
      <c r="HP657">
        <v>9844946</v>
      </c>
      <c r="HQ657">
        <v>10132141</v>
      </c>
      <c r="HR657">
        <v>8226483</v>
      </c>
      <c r="HS657">
        <v>7597700</v>
      </c>
      <c r="HT657">
        <v>8705174</v>
      </c>
      <c r="HU657">
        <v>9165213</v>
      </c>
      <c r="HV657">
        <v>7246453</v>
      </c>
      <c r="HW657">
        <v>9412910</v>
      </c>
      <c r="HX657">
        <v>9047525</v>
      </c>
      <c r="HY657">
        <v>8487380</v>
      </c>
      <c r="HZ657">
        <v>8563938</v>
      </c>
      <c r="IA657">
        <v>6272142</v>
      </c>
      <c r="IB657">
        <v>8718357</v>
      </c>
      <c r="IC657">
        <v>7943967</v>
      </c>
      <c r="ID657">
        <v>6508151</v>
      </c>
      <c r="IE657">
        <v>14116130</v>
      </c>
      <c r="IF657">
        <v>9098595</v>
      </c>
      <c r="IG657">
        <v>9764291</v>
      </c>
      <c r="IH657">
        <v>9843242</v>
      </c>
      <c r="II657">
        <v>8299051</v>
      </c>
      <c r="IJ657">
        <v>7422291</v>
      </c>
      <c r="IK657">
        <v>15750064</v>
      </c>
      <c r="IL657">
        <v>50415906</v>
      </c>
      <c r="IM657">
        <v>10611132</v>
      </c>
      <c r="IN657">
        <v>8310915</v>
      </c>
      <c r="IO657">
        <v>8944044</v>
      </c>
      <c r="IP657">
        <v>5965102</v>
      </c>
      <c r="IQ657">
        <v>5609647</v>
      </c>
      <c r="IR657">
        <v>10839459</v>
      </c>
      <c r="IS657">
        <v>7461772</v>
      </c>
      <c r="IT657">
        <v>8513335</v>
      </c>
      <c r="IU657">
        <v>6168830</v>
      </c>
      <c r="IV657">
        <v>6473672</v>
      </c>
      <c r="IW657">
        <v>6706358</v>
      </c>
      <c r="IX657">
        <v>9580356</v>
      </c>
      <c r="IY657">
        <v>5273382</v>
      </c>
      <c r="IZ657">
        <v>8406072</v>
      </c>
      <c r="JA657">
        <v>10733850</v>
      </c>
      <c r="JB657">
        <v>8410443</v>
      </c>
      <c r="JC657">
        <v>6858314</v>
      </c>
      <c r="JD657">
        <v>6440606</v>
      </c>
      <c r="JE657">
        <v>5107610</v>
      </c>
      <c r="JF657">
        <v>8135234</v>
      </c>
      <c r="JG657">
        <v>8551318</v>
      </c>
      <c r="JH657">
        <v>6187985</v>
      </c>
      <c r="JI657">
        <v>7525006</v>
      </c>
      <c r="JJ657">
        <v>11239815</v>
      </c>
      <c r="JK657">
        <v>7338719</v>
      </c>
      <c r="JL657">
        <v>9224850</v>
      </c>
      <c r="JM657">
        <v>10577655</v>
      </c>
      <c r="JN657">
        <v>5840437</v>
      </c>
      <c r="JO657">
        <v>7388355</v>
      </c>
      <c r="JP657">
        <v>7332652</v>
      </c>
      <c r="JQ657">
        <v>5298753</v>
      </c>
    </row>
    <row r="658" spans="1:277" x14ac:dyDescent="0.25">
      <c r="A658" s="1" t="s">
        <v>330</v>
      </c>
      <c r="B658" t="s">
        <v>1157</v>
      </c>
      <c r="C658" t="s">
        <v>1199</v>
      </c>
      <c r="D658" s="2">
        <f>_xll.BDH(A658, "volume", B658, C658, "Direction", "H", "Period", "M","cols=274;rows=2")</f>
        <v>36556</v>
      </c>
      <c r="E658" s="2">
        <v>36585</v>
      </c>
      <c r="F658" s="2">
        <v>36616</v>
      </c>
      <c r="G658" s="2">
        <v>36644</v>
      </c>
      <c r="H658" s="2">
        <v>36677</v>
      </c>
      <c r="I658" s="2">
        <v>36707</v>
      </c>
      <c r="J658" s="2">
        <v>36738</v>
      </c>
      <c r="K658" s="2">
        <v>36769</v>
      </c>
      <c r="L658" s="2">
        <v>36798</v>
      </c>
      <c r="M658" s="2">
        <v>36830</v>
      </c>
      <c r="N658" s="2">
        <v>36860</v>
      </c>
      <c r="O658" s="2">
        <v>36889</v>
      </c>
      <c r="P658" s="2">
        <v>36922</v>
      </c>
      <c r="Q658" s="2">
        <v>36950</v>
      </c>
      <c r="R658" s="2">
        <v>36980</v>
      </c>
      <c r="S658" s="2">
        <v>37011</v>
      </c>
      <c r="T658" s="2">
        <v>37042</v>
      </c>
      <c r="U658" s="2">
        <v>37071</v>
      </c>
      <c r="V658" s="2">
        <v>37103</v>
      </c>
      <c r="W658" s="2">
        <v>37134</v>
      </c>
      <c r="X658" s="2">
        <v>37162</v>
      </c>
      <c r="Y658" s="2">
        <v>37195</v>
      </c>
      <c r="Z658" s="2">
        <v>37225</v>
      </c>
      <c r="AA658" s="2">
        <v>37256</v>
      </c>
      <c r="AB658" s="2">
        <v>37287</v>
      </c>
      <c r="AC658" s="2">
        <v>37315</v>
      </c>
      <c r="AD658" s="2">
        <v>37344</v>
      </c>
      <c r="AE658" s="2">
        <v>37376</v>
      </c>
      <c r="AF658" s="2">
        <v>37407</v>
      </c>
      <c r="AG658" s="2">
        <v>37435</v>
      </c>
      <c r="AH658" s="2">
        <v>37468</v>
      </c>
      <c r="AI658" s="2">
        <v>37498</v>
      </c>
      <c r="AJ658" s="2">
        <v>37529</v>
      </c>
      <c r="AK658" s="2">
        <v>37560</v>
      </c>
      <c r="AL658" s="2">
        <v>37589</v>
      </c>
      <c r="AM658" s="2">
        <v>37621</v>
      </c>
      <c r="AN658" s="2">
        <v>37652</v>
      </c>
      <c r="AO658" s="2">
        <v>37680</v>
      </c>
      <c r="AP658" s="2">
        <v>37711</v>
      </c>
      <c r="AQ658" s="2">
        <v>37741</v>
      </c>
      <c r="AR658" s="2">
        <v>37771</v>
      </c>
      <c r="AS658" s="2">
        <v>37802</v>
      </c>
      <c r="AT658" s="2">
        <v>37833</v>
      </c>
      <c r="AU658" s="2">
        <v>37862</v>
      </c>
      <c r="AV658" s="2">
        <v>37894</v>
      </c>
      <c r="AW658" s="2">
        <v>37925</v>
      </c>
      <c r="AX658" s="2">
        <v>37953</v>
      </c>
      <c r="AY658" s="2">
        <v>37986</v>
      </c>
      <c r="AZ658" s="2">
        <v>38016</v>
      </c>
      <c r="BA658" s="2">
        <v>38044</v>
      </c>
      <c r="BB658" s="2">
        <v>38077</v>
      </c>
      <c r="BC658" s="2">
        <v>38107</v>
      </c>
      <c r="BD658" s="2">
        <v>38138</v>
      </c>
      <c r="BE658" s="2">
        <v>38168</v>
      </c>
      <c r="BF658" s="2">
        <v>38198</v>
      </c>
      <c r="BG658" s="2">
        <v>38230</v>
      </c>
      <c r="BH658" s="2">
        <v>38260</v>
      </c>
      <c r="BI658" s="2">
        <v>38289</v>
      </c>
      <c r="BJ658" s="2">
        <v>38321</v>
      </c>
      <c r="BK658" s="2">
        <v>38352</v>
      </c>
      <c r="BL658" s="2">
        <v>38383</v>
      </c>
      <c r="BM658" s="2">
        <v>38411</v>
      </c>
      <c r="BN658" s="2">
        <v>38442</v>
      </c>
      <c r="BO658" s="2">
        <v>38471</v>
      </c>
      <c r="BP658" s="2">
        <v>38503</v>
      </c>
      <c r="BQ658" s="2">
        <v>38533</v>
      </c>
      <c r="BR658" s="2">
        <v>38562</v>
      </c>
      <c r="BS658" s="2">
        <v>38595</v>
      </c>
      <c r="BT658" s="2">
        <v>38625</v>
      </c>
      <c r="BU658" s="2">
        <v>38656</v>
      </c>
      <c r="BV658" s="2">
        <v>38686</v>
      </c>
      <c r="BW658" s="2">
        <v>38716</v>
      </c>
      <c r="BX658" s="2">
        <v>38748</v>
      </c>
      <c r="BY658" s="2">
        <v>38776</v>
      </c>
      <c r="BZ658" s="2">
        <v>38807</v>
      </c>
      <c r="CA658" s="2">
        <v>38835</v>
      </c>
      <c r="CB658" s="2">
        <v>38868</v>
      </c>
      <c r="CC658" s="2">
        <v>38898</v>
      </c>
      <c r="CD658" s="2">
        <v>38929</v>
      </c>
      <c r="CE658" s="2">
        <v>38960</v>
      </c>
      <c r="CF658" s="2">
        <v>38989</v>
      </c>
      <c r="CG658" s="2">
        <v>39021</v>
      </c>
      <c r="CH658" s="2">
        <v>39051</v>
      </c>
      <c r="CI658" s="2">
        <v>39080</v>
      </c>
      <c r="CJ658" s="2">
        <v>39113</v>
      </c>
      <c r="CK658" s="2">
        <v>39141</v>
      </c>
      <c r="CL658" s="2">
        <v>39171</v>
      </c>
      <c r="CM658" s="2">
        <v>39202</v>
      </c>
      <c r="CN658" s="2">
        <v>39233</v>
      </c>
      <c r="CO658" s="2">
        <v>39262</v>
      </c>
      <c r="CP658" s="2">
        <v>39294</v>
      </c>
      <c r="CQ658" s="2">
        <v>39325</v>
      </c>
      <c r="CR658" s="2">
        <v>39353</v>
      </c>
      <c r="CS658" s="2">
        <v>39386</v>
      </c>
      <c r="CT658" s="2">
        <v>39416</v>
      </c>
      <c r="CU658" s="2">
        <v>39447</v>
      </c>
      <c r="CV658" s="2">
        <v>39478</v>
      </c>
      <c r="CW658" s="2">
        <v>39507</v>
      </c>
      <c r="CX658" s="2">
        <v>39538</v>
      </c>
      <c r="CY658" s="2">
        <v>39568</v>
      </c>
      <c r="CZ658" s="2">
        <v>39598</v>
      </c>
      <c r="DA658" s="2">
        <v>39629</v>
      </c>
      <c r="DB658" s="2">
        <v>39660</v>
      </c>
      <c r="DC658" s="2">
        <v>39689</v>
      </c>
      <c r="DD658" s="2">
        <v>39721</v>
      </c>
      <c r="DE658" s="2">
        <v>39752</v>
      </c>
      <c r="DF658" s="2">
        <v>39780</v>
      </c>
      <c r="DG658" s="2">
        <v>39813</v>
      </c>
      <c r="DH658" s="2">
        <v>39843</v>
      </c>
      <c r="DI658" s="2">
        <v>39871</v>
      </c>
      <c r="DJ658" s="2">
        <v>39903</v>
      </c>
      <c r="DK658" s="2">
        <v>39933</v>
      </c>
      <c r="DL658" s="2">
        <v>39962</v>
      </c>
      <c r="DM658" s="2">
        <v>39994</v>
      </c>
      <c r="DN658" s="2">
        <v>40025</v>
      </c>
      <c r="DO658" s="2">
        <v>40056</v>
      </c>
      <c r="DP658" s="2">
        <v>40086</v>
      </c>
      <c r="DQ658" s="2">
        <v>40116</v>
      </c>
      <c r="DR658" s="2">
        <v>40147</v>
      </c>
      <c r="DS658" s="2">
        <v>40178</v>
      </c>
      <c r="DT658" s="2">
        <v>40207</v>
      </c>
      <c r="DU658" s="2">
        <v>40235</v>
      </c>
      <c r="DV658" s="2">
        <v>40268</v>
      </c>
      <c r="DW658" s="2">
        <v>40298</v>
      </c>
      <c r="DX658" s="2">
        <v>40329</v>
      </c>
      <c r="DY658" s="2">
        <v>40359</v>
      </c>
      <c r="DZ658" s="2">
        <v>40389</v>
      </c>
      <c r="EA658" s="2">
        <v>40421</v>
      </c>
      <c r="EB658" s="2">
        <v>40451</v>
      </c>
      <c r="EC658" s="2">
        <v>40480</v>
      </c>
      <c r="ED658" s="2">
        <v>40512</v>
      </c>
      <c r="EE658" s="2">
        <v>40543</v>
      </c>
      <c r="EF658" s="2">
        <v>40574</v>
      </c>
      <c r="EG658" s="2">
        <v>40602</v>
      </c>
      <c r="EH658" s="2">
        <v>40633</v>
      </c>
      <c r="EI658" s="2">
        <v>40662</v>
      </c>
      <c r="EJ658" s="2">
        <v>40694</v>
      </c>
      <c r="EK658" s="2">
        <v>40724</v>
      </c>
      <c r="EL658" s="2">
        <v>40753</v>
      </c>
      <c r="EM658" s="2">
        <v>40786</v>
      </c>
      <c r="EN658" s="2">
        <v>40816</v>
      </c>
      <c r="EO658" s="2">
        <v>40847</v>
      </c>
      <c r="EP658" s="2">
        <v>40877</v>
      </c>
      <c r="EQ658" s="2">
        <v>40907</v>
      </c>
      <c r="ER658" s="2">
        <v>40939</v>
      </c>
      <c r="ES658" s="2">
        <v>40968</v>
      </c>
      <c r="ET658" s="2">
        <v>40998</v>
      </c>
      <c r="EU658" s="2">
        <v>41029</v>
      </c>
      <c r="EV658" s="2">
        <v>41060</v>
      </c>
      <c r="EW658" s="2">
        <v>41089</v>
      </c>
      <c r="EX658" s="2">
        <v>41121</v>
      </c>
      <c r="EY658" s="2">
        <v>41152</v>
      </c>
      <c r="EZ658" s="2">
        <v>41180</v>
      </c>
      <c r="FA658" s="2">
        <v>41213</v>
      </c>
      <c r="FB658" s="2">
        <v>41243</v>
      </c>
      <c r="FC658" s="2">
        <v>41274</v>
      </c>
      <c r="FD658" s="2">
        <v>41305</v>
      </c>
      <c r="FE658" s="2">
        <v>41333</v>
      </c>
      <c r="FF658" s="2">
        <v>41362</v>
      </c>
      <c r="FG658" s="2">
        <v>41394</v>
      </c>
      <c r="FH658" s="2">
        <v>41425</v>
      </c>
      <c r="FI658" s="2">
        <v>41453</v>
      </c>
      <c r="FJ658" s="2">
        <v>41486</v>
      </c>
      <c r="FK658" s="2">
        <v>41516</v>
      </c>
      <c r="FL658" s="2">
        <v>41547</v>
      </c>
      <c r="FM658" s="2">
        <v>41578</v>
      </c>
      <c r="FN658" s="2">
        <v>41607</v>
      </c>
      <c r="FO658" s="2">
        <v>41639</v>
      </c>
      <c r="FP658" s="2">
        <v>41670</v>
      </c>
      <c r="FQ658" s="2">
        <v>41698</v>
      </c>
      <c r="FR658" s="2">
        <v>41729</v>
      </c>
      <c r="FS658" s="2">
        <v>41759</v>
      </c>
      <c r="FT658" s="2">
        <v>41789</v>
      </c>
      <c r="FU658" s="2">
        <v>41820</v>
      </c>
      <c r="FV658" s="2">
        <v>41851</v>
      </c>
      <c r="FW658" s="2">
        <v>41880</v>
      </c>
      <c r="FX658" s="2">
        <v>41912</v>
      </c>
      <c r="FY658" s="2">
        <v>41943</v>
      </c>
      <c r="FZ658" s="2">
        <v>41971</v>
      </c>
      <c r="GA658" s="2">
        <v>42004</v>
      </c>
      <c r="GB658" s="2">
        <v>42034</v>
      </c>
      <c r="GC658" s="2">
        <v>42062</v>
      </c>
      <c r="GD658" s="2">
        <v>42094</v>
      </c>
      <c r="GE658" s="2">
        <v>42124</v>
      </c>
      <c r="GF658" s="2">
        <v>42153</v>
      </c>
      <c r="GG658" s="2">
        <v>42185</v>
      </c>
      <c r="GH658" s="2">
        <v>42216</v>
      </c>
      <c r="GI658" s="2">
        <v>42247</v>
      </c>
      <c r="GJ658" s="2">
        <v>42277</v>
      </c>
      <c r="GK658" s="2">
        <v>42307</v>
      </c>
      <c r="GL658" s="2">
        <v>42338</v>
      </c>
      <c r="GM658" s="2">
        <v>42369</v>
      </c>
      <c r="GN658" s="2">
        <v>42398</v>
      </c>
      <c r="GO658" s="2">
        <v>42429</v>
      </c>
      <c r="GP658" s="2">
        <v>42460</v>
      </c>
      <c r="GQ658" s="2">
        <v>42489</v>
      </c>
      <c r="GR658" s="2">
        <v>42521</v>
      </c>
      <c r="GS658" s="2">
        <v>42551</v>
      </c>
      <c r="GT658" s="2">
        <v>42580</v>
      </c>
      <c r="GU658" s="2">
        <v>42613</v>
      </c>
      <c r="GV658" s="2">
        <v>42643</v>
      </c>
      <c r="GW658" s="2">
        <v>42674</v>
      </c>
      <c r="GX658" s="2">
        <v>42704</v>
      </c>
      <c r="GY658" s="2">
        <v>42734</v>
      </c>
      <c r="GZ658" s="2">
        <v>42766</v>
      </c>
      <c r="HA658" s="2">
        <v>42794</v>
      </c>
      <c r="HB658" s="2">
        <v>42825</v>
      </c>
      <c r="HC658" s="2">
        <v>42853</v>
      </c>
      <c r="HD658" s="2">
        <v>42886</v>
      </c>
      <c r="HE658" s="2">
        <v>42916</v>
      </c>
      <c r="HF658" s="2">
        <v>42947</v>
      </c>
      <c r="HG658" s="2">
        <v>42978</v>
      </c>
      <c r="HH658" s="2">
        <v>43007</v>
      </c>
      <c r="HI658" s="2">
        <v>43039</v>
      </c>
      <c r="HJ658" s="2">
        <v>43069</v>
      </c>
      <c r="HK658" s="2">
        <v>43098</v>
      </c>
      <c r="HL658" s="2">
        <v>43131</v>
      </c>
      <c r="HM658" s="2">
        <v>43159</v>
      </c>
      <c r="HN658" s="2">
        <v>43189</v>
      </c>
      <c r="HO658" s="2">
        <v>43220</v>
      </c>
      <c r="HP658" s="2">
        <v>43251</v>
      </c>
      <c r="HQ658" s="2">
        <v>43280</v>
      </c>
      <c r="HR658" s="2">
        <v>43312</v>
      </c>
      <c r="HS658" s="2">
        <v>43343</v>
      </c>
      <c r="HT658" s="2">
        <v>43371</v>
      </c>
      <c r="HU658" s="2">
        <v>43404</v>
      </c>
      <c r="HV658" s="2">
        <v>43434</v>
      </c>
      <c r="HW658" s="2">
        <v>43465</v>
      </c>
      <c r="HX658" s="2">
        <v>43496</v>
      </c>
      <c r="HY658" s="2">
        <v>43524</v>
      </c>
      <c r="HZ658" s="2">
        <v>43553</v>
      </c>
      <c r="IA658" s="2">
        <v>43585</v>
      </c>
      <c r="IB658" s="2">
        <v>43616</v>
      </c>
      <c r="IC658" s="2">
        <v>43644</v>
      </c>
      <c r="ID658" s="2">
        <v>43677</v>
      </c>
      <c r="IE658" s="2">
        <v>43707</v>
      </c>
      <c r="IF658" s="2">
        <v>43738</v>
      </c>
      <c r="IG658" s="2">
        <v>43769</v>
      </c>
      <c r="IH658" s="2">
        <v>43798</v>
      </c>
      <c r="II658" s="2">
        <v>43830</v>
      </c>
      <c r="IJ658" s="2">
        <v>43861</v>
      </c>
      <c r="IK658" s="2">
        <v>43889</v>
      </c>
      <c r="IL658" s="2">
        <v>43921</v>
      </c>
      <c r="IM658" s="2">
        <v>43951</v>
      </c>
      <c r="IN658" s="2">
        <v>43980</v>
      </c>
      <c r="IO658" s="2">
        <v>44012</v>
      </c>
      <c r="IP658" s="2">
        <v>44043</v>
      </c>
      <c r="IQ658" s="2">
        <v>44074</v>
      </c>
      <c r="IR658" s="2">
        <v>44104</v>
      </c>
      <c r="IS658" s="2">
        <v>44134</v>
      </c>
      <c r="IT658" s="2">
        <v>44165</v>
      </c>
      <c r="IU658" s="2">
        <v>44196</v>
      </c>
      <c r="IV658" s="2">
        <v>44225</v>
      </c>
      <c r="IW658" s="2">
        <v>44253</v>
      </c>
      <c r="IX658" s="2">
        <v>44286</v>
      </c>
      <c r="IY658" s="2">
        <v>44316</v>
      </c>
      <c r="IZ658" s="2">
        <v>44347</v>
      </c>
      <c r="JA658" s="2">
        <v>44377</v>
      </c>
      <c r="JB658" s="2">
        <v>44407</v>
      </c>
      <c r="JC658" s="2">
        <v>44439</v>
      </c>
      <c r="JD658" s="2">
        <v>44469</v>
      </c>
      <c r="JE658" s="2">
        <v>44498</v>
      </c>
      <c r="JF658" s="2">
        <v>44530</v>
      </c>
      <c r="JG658" s="2">
        <v>44561</v>
      </c>
      <c r="JH658" s="2">
        <v>44592</v>
      </c>
      <c r="JI658" s="2">
        <v>44620</v>
      </c>
      <c r="JJ658" s="2">
        <v>44651</v>
      </c>
      <c r="JK658" s="2">
        <v>44680</v>
      </c>
      <c r="JL658" s="2">
        <v>44712</v>
      </c>
      <c r="JM658" s="2">
        <v>44742</v>
      </c>
      <c r="JN658" s="2">
        <v>44771</v>
      </c>
      <c r="JO658" s="2">
        <v>44804</v>
      </c>
      <c r="JP658" s="2">
        <v>44834</v>
      </c>
      <c r="JQ658" s="2">
        <v>44865</v>
      </c>
    </row>
    <row r="659" spans="1:277" x14ac:dyDescent="0.25">
      <c r="A659" s="4"/>
      <c r="D659" s="3">
        <v>21740200</v>
      </c>
      <c r="E659">
        <v>30902400</v>
      </c>
      <c r="F659">
        <v>20115200</v>
      </c>
      <c r="G659">
        <v>15855800</v>
      </c>
      <c r="H659">
        <v>16313600</v>
      </c>
      <c r="I659">
        <v>17469600</v>
      </c>
      <c r="J659">
        <v>10544400</v>
      </c>
      <c r="K659">
        <v>20509400</v>
      </c>
      <c r="L659">
        <v>28379600</v>
      </c>
      <c r="M659">
        <v>20721000</v>
      </c>
      <c r="N659">
        <v>10224400</v>
      </c>
      <c r="O659">
        <v>8632400</v>
      </c>
      <c r="P659">
        <v>15682200</v>
      </c>
      <c r="Q659">
        <v>12761400</v>
      </c>
      <c r="R659">
        <v>21002400</v>
      </c>
      <c r="S659">
        <v>15087600</v>
      </c>
      <c r="T659">
        <v>10309000</v>
      </c>
      <c r="U659">
        <v>15346200</v>
      </c>
      <c r="V659">
        <v>15451200</v>
      </c>
      <c r="W659">
        <v>12269000</v>
      </c>
      <c r="X659">
        <v>21326200</v>
      </c>
      <c r="Y659">
        <v>25581200</v>
      </c>
      <c r="Z659">
        <v>15828000</v>
      </c>
      <c r="AA659">
        <v>15079800</v>
      </c>
      <c r="AB659">
        <v>15679000</v>
      </c>
      <c r="AC659">
        <v>19879000</v>
      </c>
      <c r="AD659">
        <v>18218200</v>
      </c>
      <c r="AE659">
        <v>17486600</v>
      </c>
      <c r="AF659">
        <v>23064400</v>
      </c>
      <c r="AG659">
        <v>24360600</v>
      </c>
      <c r="AH659">
        <v>30276800</v>
      </c>
      <c r="AI659">
        <v>26646200</v>
      </c>
      <c r="AJ659">
        <v>23223000</v>
      </c>
      <c r="AK659">
        <v>40982200</v>
      </c>
      <c r="AL659">
        <v>30169200</v>
      </c>
      <c r="AM659">
        <v>31740000</v>
      </c>
      <c r="AN659">
        <v>36128200</v>
      </c>
      <c r="AO659">
        <v>18943600</v>
      </c>
      <c r="AP659">
        <v>26386400</v>
      </c>
      <c r="AQ659">
        <v>28180800</v>
      </c>
      <c r="AR659">
        <v>22222000</v>
      </c>
      <c r="AS659">
        <v>17407200</v>
      </c>
      <c r="AT659">
        <v>27849000</v>
      </c>
      <c r="AU659">
        <v>17549000</v>
      </c>
      <c r="AV659">
        <v>21564800</v>
      </c>
      <c r="AW659">
        <v>24465000</v>
      </c>
      <c r="AX659">
        <v>13895600</v>
      </c>
      <c r="AY659">
        <v>15904000</v>
      </c>
      <c r="AZ659">
        <v>21467400</v>
      </c>
      <c r="BA659">
        <v>18749600</v>
      </c>
      <c r="BB659">
        <v>17914800</v>
      </c>
      <c r="BC659">
        <v>26582000</v>
      </c>
      <c r="BD659">
        <v>25805200</v>
      </c>
      <c r="BE659">
        <v>19555600</v>
      </c>
      <c r="BF659">
        <v>18650800</v>
      </c>
      <c r="BG659">
        <v>21456400</v>
      </c>
      <c r="BH659">
        <v>18656600</v>
      </c>
      <c r="BI659">
        <v>17142600</v>
      </c>
      <c r="BJ659">
        <v>21357000</v>
      </c>
      <c r="BK659">
        <v>16735200</v>
      </c>
      <c r="BL659">
        <v>20569600</v>
      </c>
      <c r="BM659">
        <v>22838400</v>
      </c>
      <c r="BN659">
        <v>25020000</v>
      </c>
      <c r="BO659">
        <v>24265400</v>
      </c>
      <c r="BP659">
        <v>21433600</v>
      </c>
      <c r="BQ659">
        <v>17566400</v>
      </c>
      <c r="BR659">
        <v>12132700</v>
      </c>
      <c r="BS659">
        <v>22875200</v>
      </c>
      <c r="BT659">
        <v>21896700</v>
      </c>
      <c r="BU659">
        <v>24567000</v>
      </c>
      <c r="BV659">
        <v>18778800</v>
      </c>
      <c r="BW659">
        <v>19972300</v>
      </c>
      <c r="BX659">
        <v>23416400</v>
      </c>
      <c r="BY659">
        <v>22139800</v>
      </c>
      <c r="BZ659">
        <v>19624700</v>
      </c>
      <c r="CA659">
        <v>26169700</v>
      </c>
      <c r="CB659">
        <v>49019600</v>
      </c>
      <c r="CC659">
        <v>30596300</v>
      </c>
      <c r="CD659">
        <v>21809000</v>
      </c>
      <c r="CE659">
        <v>22120800</v>
      </c>
      <c r="CF659">
        <v>15516900</v>
      </c>
      <c r="CG659">
        <v>19698300</v>
      </c>
      <c r="CH659">
        <v>15651800</v>
      </c>
      <c r="CI659">
        <v>12336100</v>
      </c>
      <c r="CJ659">
        <v>13363200</v>
      </c>
      <c r="CK659">
        <v>26431900</v>
      </c>
      <c r="CL659">
        <v>51168700</v>
      </c>
      <c r="CM659">
        <v>41998700</v>
      </c>
      <c r="CN659">
        <v>32691500</v>
      </c>
      <c r="CO659">
        <v>42404000</v>
      </c>
      <c r="CP659">
        <v>46589200</v>
      </c>
      <c r="CQ659">
        <v>73606700</v>
      </c>
      <c r="CR659">
        <v>36081100</v>
      </c>
      <c r="CS659">
        <v>42469900</v>
      </c>
      <c r="CT659">
        <v>49822600</v>
      </c>
      <c r="CU659">
        <v>32457000</v>
      </c>
      <c r="CV659">
        <v>48961300</v>
      </c>
      <c r="CW659">
        <v>35649300</v>
      </c>
      <c r="CX659">
        <v>31030100</v>
      </c>
      <c r="CY659">
        <v>23657100</v>
      </c>
      <c r="CZ659">
        <v>39169700</v>
      </c>
      <c r="DA659">
        <v>23501300</v>
      </c>
      <c r="DB659">
        <v>34188800</v>
      </c>
      <c r="DC659">
        <v>20547700</v>
      </c>
      <c r="DD659">
        <v>29356300</v>
      </c>
      <c r="DE659">
        <v>30147600</v>
      </c>
      <c r="DF659">
        <v>21058500</v>
      </c>
      <c r="DG659">
        <v>18436800</v>
      </c>
      <c r="DH659">
        <v>26615000</v>
      </c>
      <c r="DI659">
        <v>29829100</v>
      </c>
      <c r="DJ659">
        <v>32718700</v>
      </c>
      <c r="DK659">
        <v>28969700</v>
      </c>
      <c r="DL659">
        <v>19245700</v>
      </c>
      <c r="DM659">
        <v>17828100</v>
      </c>
      <c r="DN659">
        <v>29530500</v>
      </c>
      <c r="DO659">
        <v>19506300</v>
      </c>
      <c r="DP659">
        <v>50740700</v>
      </c>
      <c r="DQ659">
        <v>37767600</v>
      </c>
      <c r="DR659">
        <v>25928900</v>
      </c>
      <c r="DS659">
        <v>21783300</v>
      </c>
      <c r="DT659">
        <v>16430200</v>
      </c>
      <c r="DU659">
        <v>16051600</v>
      </c>
      <c r="DV659">
        <v>13914200</v>
      </c>
      <c r="DW659">
        <v>24288000</v>
      </c>
      <c r="DX659">
        <v>33082400</v>
      </c>
      <c r="DY659">
        <v>28230300</v>
      </c>
      <c r="DZ659">
        <v>15559700</v>
      </c>
      <c r="EA659">
        <v>12466800</v>
      </c>
      <c r="EB659">
        <v>16411334</v>
      </c>
      <c r="EC659">
        <v>16886526</v>
      </c>
      <c r="ED659">
        <v>14763740</v>
      </c>
      <c r="EE659">
        <v>17651316</v>
      </c>
      <c r="EF659">
        <v>14451137</v>
      </c>
      <c r="EG659">
        <v>10567858</v>
      </c>
      <c r="EH659">
        <v>15293175</v>
      </c>
      <c r="EI659">
        <v>12476495</v>
      </c>
      <c r="EJ659">
        <v>16796283</v>
      </c>
      <c r="EK659">
        <v>20858559</v>
      </c>
      <c r="EL659">
        <v>14876013</v>
      </c>
      <c r="EM659">
        <v>30142418</v>
      </c>
      <c r="EN659">
        <v>19335003</v>
      </c>
      <c r="EO659">
        <v>16119998</v>
      </c>
      <c r="EP659">
        <v>14470899</v>
      </c>
      <c r="EQ659">
        <v>12645461</v>
      </c>
      <c r="ER659">
        <v>9250956</v>
      </c>
      <c r="ES659">
        <v>8057436</v>
      </c>
      <c r="ET659">
        <v>9412835</v>
      </c>
      <c r="EU659">
        <v>9436691</v>
      </c>
      <c r="EV659">
        <v>11811995</v>
      </c>
      <c r="EW659">
        <v>9162990</v>
      </c>
      <c r="EX659">
        <v>9200602</v>
      </c>
      <c r="EY659">
        <v>7881048</v>
      </c>
      <c r="EZ659">
        <v>10604273</v>
      </c>
      <c r="FA659">
        <v>7831958</v>
      </c>
      <c r="FB659">
        <v>9152330</v>
      </c>
      <c r="FC659">
        <v>7309496</v>
      </c>
      <c r="FD659">
        <v>7013624</v>
      </c>
      <c r="FE659">
        <v>17878790</v>
      </c>
      <c r="FF659">
        <v>6512507</v>
      </c>
      <c r="FG659">
        <v>6067630</v>
      </c>
      <c r="FH659">
        <v>6775347</v>
      </c>
      <c r="FI659">
        <v>7681640</v>
      </c>
      <c r="FJ659">
        <v>7978340</v>
      </c>
      <c r="FK659">
        <v>7131813</v>
      </c>
      <c r="FL659">
        <v>6222350</v>
      </c>
      <c r="FM659">
        <v>5334154</v>
      </c>
      <c r="FN659">
        <v>3518537</v>
      </c>
      <c r="FO659">
        <v>4680270</v>
      </c>
      <c r="FP659">
        <v>4553466</v>
      </c>
      <c r="FQ659">
        <v>5690888</v>
      </c>
      <c r="FR659">
        <v>6230756</v>
      </c>
      <c r="FS659">
        <v>5508561</v>
      </c>
      <c r="FT659">
        <v>5909823</v>
      </c>
      <c r="FU659">
        <v>3937767</v>
      </c>
      <c r="FV659">
        <v>3948728</v>
      </c>
      <c r="FW659">
        <v>4050310</v>
      </c>
      <c r="FX659">
        <v>4801083</v>
      </c>
      <c r="FY659">
        <v>6536499</v>
      </c>
      <c r="FZ659">
        <v>4266537</v>
      </c>
      <c r="GA659">
        <v>5660005</v>
      </c>
      <c r="GB659">
        <v>4151724</v>
      </c>
      <c r="GC659">
        <v>4570858</v>
      </c>
      <c r="GD659">
        <v>7124063</v>
      </c>
      <c r="GE659">
        <v>4207169</v>
      </c>
      <c r="GF659">
        <v>4444355</v>
      </c>
      <c r="GG659">
        <v>5955292</v>
      </c>
      <c r="GH659">
        <v>3718633</v>
      </c>
      <c r="GI659">
        <v>4191954</v>
      </c>
      <c r="GJ659">
        <v>4720950</v>
      </c>
      <c r="GK659">
        <v>4583668</v>
      </c>
      <c r="GL659">
        <v>5551679</v>
      </c>
      <c r="GM659">
        <v>4941735</v>
      </c>
      <c r="GN659">
        <v>7306736</v>
      </c>
      <c r="GO659">
        <v>6252215</v>
      </c>
      <c r="GP659">
        <v>7091515</v>
      </c>
      <c r="GQ659">
        <v>6129256</v>
      </c>
      <c r="GR659">
        <v>5404313</v>
      </c>
      <c r="GS659">
        <v>8855368</v>
      </c>
      <c r="GT659">
        <v>5834786</v>
      </c>
      <c r="GU659">
        <v>4496292</v>
      </c>
      <c r="GV659">
        <v>5677238</v>
      </c>
      <c r="GW659">
        <v>5002223</v>
      </c>
      <c r="GX659">
        <v>5314387</v>
      </c>
      <c r="GY659">
        <v>5086698</v>
      </c>
      <c r="GZ659">
        <v>6021921</v>
      </c>
      <c r="HA659">
        <v>5185151</v>
      </c>
      <c r="HB659">
        <v>5610127</v>
      </c>
      <c r="HC659">
        <v>4345328</v>
      </c>
      <c r="HD659">
        <v>5446908</v>
      </c>
      <c r="HE659">
        <v>5113459</v>
      </c>
      <c r="HF659">
        <v>4561988</v>
      </c>
      <c r="HG659">
        <v>6572761</v>
      </c>
      <c r="HH659">
        <v>4321192</v>
      </c>
      <c r="HI659">
        <v>4756178</v>
      </c>
      <c r="HJ659">
        <v>4584483</v>
      </c>
      <c r="HK659">
        <v>4518326</v>
      </c>
      <c r="HL659">
        <v>4622636</v>
      </c>
      <c r="HM659">
        <v>6278912</v>
      </c>
      <c r="HN659">
        <v>4885817</v>
      </c>
      <c r="HO659">
        <v>4548103</v>
      </c>
      <c r="HP659">
        <v>4815809</v>
      </c>
      <c r="HQ659">
        <v>4790420</v>
      </c>
      <c r="HR659">
        <v>4573713</v>
      </c>
      <c r="HS659">
        <v>4051460</v>
      </c>
      <c r="HT659">
        <v>4495300</v>
      </c>
      <c r="HU659">
        <v>7071987</v>
      </c>
      <c r="HV659">
        <v>8292759</v>
      </c>
      <c r="HW659">
        <v>6279749</v>
      </c>
      <c r="HX659">
        <v>5225003</v>
      </c>
      <c r="HY659">
        <v>4661470</v>
      </c>
      <c r="HZ659">
        <v>4919065</v>
      </c>
      <c r="IA659">
        <v>4595676</v>
      </c>
      <c r="IB659">
        <v>6332977</v>
      </c>
      <c r="IC659">
        <v>8831473</v>
      </c>
      <c r="ID659">
        <v>4063691</v>
      </c>
      <c r="IE659">
        <v>4449312</v>
      </c>
      <c r="IF659">
        <v>7354660</v>
      </c>
      <c r="IG659">
        <v>5008796</v>
      </c>
      <c r="IH659">
        <v>3942342</v>
      </c>
      <c r="II659">
        <v>4192525</v>
      </c>
      <c r="IJ659">
        <v>4349302</v>
      </c>
      <c r="IK659">
        <v>6103031</v>
      </c>
      <c r="IL659">
        <v>11727694</v>
      </c>
      <c r="IM659">
        <v>5958991</v>
      </c>
      <c r="IN659">
        <v>5811096</v>
      </c>
      <c r="IO659">
        <v>5395041</v>
      </c>
      <c r="IP659">
        <v>3879934</v>
      </c>
      <c r="IQ659">
        <v>3888221</v>
      </c>
      <c r="IR659">
        <v>4425235</v>
      </c>
      <c r="IS659">
        <v>4071703</v>
      </c>
      <c r="IT659">
        <v>5454502</v>
      </c>
      <c r="IU659">
        <v>5657045</v>
      </c>
      <c r="IV659">
        <v>5106083</v>
      </c>
      <c r="IW659">
        <v>4291686</v>
      </c>
      <c r="IX659">
        <v>6610509</v>
      </c>
      <c r="IY659">
        <v>5560392</v>
      </c>
      <c r="IZ659">
        <v>4955730</v>
      </c>
      <c r="JA659">
        <v>4629796</v>
      </c>
      <c r="JB659">
        <v>4122644</v>
      </c>
      <c r="JC659">
        <v>3828146</v>
      </c>
      <c r="JD659">
        <v>4315678</v>
      </c>
      <c r="JE659">
        <v>4314192</v>
      </c>
      <c r="JF659">
        <v>5464481</v>
      </c>
      <c r="JG659">
        <v>5131480</v>
      </c>
      <c r="JH659">
        <v>6466364</v>
      </c>
      <c r="JI659">
        <v>7387626</v>
      </c>
      <c r="JJ659">
        <v>7994214</v>
      </c>
      <c r="JK659">
        <v>5640894</v>
      </c>
      <c r="JL659">
        <v>9307109</v>
      </c>
      <c r="JM659">
        <v>7028645</v>
      </c>
      <c r="JN659">
        <v>5412844</v>
      </c>
      <c r="JO659">
        <v>4148707</v>
      </c>
      <c r="JP659">
        <v>5068085</v>
      </c>
      <c r="JQ659">
        <v>5514069</v>
      </c>
    </row>
    <row r="660" spans="1:277" x14ac:dyDescent="0.25">
      <c r="A660" s="1" t="s">
        <v>331</v>
      </c>
      <c r="B660" t="s">
        <v>1157</v>
      </c>
      <c r="C660" t="s">
        <v>1180</v>
      </c>
      <c r="D660" s="2">
        <f>_xll.BDH(A660, "volume", B660, C660, "Direction", "H", "Period", "M","cols=144;rows=2")</f>
        <v>36556</v>
      </c>
      <c r="E660" s="2">
        <v>36585</v>
      </c>
      <c r="F660" s="2">
        <v>36616</v>
      </c>
      <c r="G660" s="2">
        <v>36644</v>
      </c>
      <c r="H660" s="2">
        <v>36677</v>
      </c>
      <c r="I660" s="2">
        <v>36707</v>
      </c>
      <c r="J660" s="2">
        <v>36738</v>
      </c>
      <c r="K660" s="2">
        <v>36769</v>
      </c>
      <c r="L660" s="2">
        <v>36798</v>
      </c>
      <c r="M660" s="2">
        <v>36830</v>
      </c>
      <c r="N660" s="2">
        <v>36860</v>
      </c>
      <c r="O660" s="2">
        <v>36889</v>
      </c>
      <c r="P660" s="2">
        <v>36922</v>
      </c>
      <c r="Q660" s="2">
        <v>36950</v>
      </c>
      <c r="R660" s="2">
        <v>36980</v>
      </c>
      <c r="S660" s="2">
        <v>37011</v>
      </c>
      <c r="T660" s="2">
        <v>37042</v>
      </c>
      <c r="U660" s="2">
        <v>37071</v>
      </c>
      <c r="V660" s="2">
        <v>37103</v>
      </c>
      <c r="W660" s="2">
        <v>37134</v>
      </c>
      <c r="X660" s="2">
        <v>37162</v>
      </c>
      <c r="Y660" s="2">
        <v>37195</v>
      </c>
      <c r="Z660" s="2">
        <v>37225</v>
      </c>
      <c r="AA660" s="2">
        <v>37256</v>
      </c>
      <c r="AB660" s="2">
        <v>37287</v>
      </c>
      <c r="AC660" s="2">
        <v>37315</v>
      </c>
      <c r="AD660" s="2">
        <v>37344</v>
      </c>
      <c r="AE660" s="2">
        <v>37376</v>
      </c>
      <c r="AF660" s="2">
        <v>37407</v>
      </c>
      <c r="AG660" s="2">
        <v>37435</v>
      </c>
      <c r="AH660" s="2">
        <v>37468</v>
      </c>
      <c r="AI660" s="2">
        <v>37498</v>
      </c>
      <c r="AJ660" s="2">
        <v>37529</v>
      </c>
      <c r="AK660" s="2">
        <v>37560</v>
      </c>
      <c r="AL660" s="2">
        <v>37589</v>
      </c>
      <c r="AM660" s="2">
        <v>37621</v>
      </c>
      <c r="AN660" s="2">
        <v>37652</v>
      </c>
      <c r="AO660" s="2">
        <v>37680</v>
      </c>
      <c r="AP660" s="2">
        <v>37711</v>
      </c>
      <c r="AQ660" s="2">
        <v>37741</v>
      </c>
      <c r="AR660" s="2">
        <v>37771</v>
      </c>
      <c r="AS660" s="2">
        <v>37802</v>
      </c>
      <c r="AT660" s="2">
        <v>37833</v>
      </c>
      <c r="AU660" s="2">
        <v>37862</v>
      </c>
      <c r="AV660" s="2">
        <v>37894</v>
      </c>
      <c r="AW660" s="2">
        <v>37925</v>
      </c>
      <c r="AX660" s="2">
        <v>37953</v>
      </c>
      <c r="AY660" s="2">
        <v>37986</v>
      </c>
      <c r="AZ660" s="2">
        <v>38016</v>
      </c>
      <c r="BA660" s="2">
        <v>38044</v>
      </c>
      <c r="BB660" s="2">
        <v>38077</v>
      </c>
      <c r="BC660" s="2">
        <v>38107</v>
      </c>
      <c r="BD660" s="2">
        <v>38138</v>
      </c>
      <c r="BE660" s="2">
        <v>38168</v>
      </c>
      <c r="BF660" s="2">
        <v>38198</v>
      </c>
      <c r="BG660" s="2">
        <v>38230</v>
      </c>
      <c r="BH660" s="2">
        <v>38260</v>
      </c>
      <c r="BI660" s="2">
        <v>38289</v>
      </c>
      <c r="BJ660" s="2">
        <v>38321</v>
      </c>
      <c r="BK660" s="2">
        <v>38352</v>
      </c>
      <c r="BL660" s="2">
        <v>38383</v>
      </c>
      <c r="BM660" s="2">
        <v>38411</v>
      </c>
      <c r="BN660" s="2">
        <v>38442</v>
      </c>
      <c r="BO660" s="2">
        <v>38471</v>
      </c>
      <c r="BP660" s="2">
        <v>38503</v>
      </c>
      <c r="BQ660" s="2">
        <v>38533</v>
      </c>
      <c r="BR660" s="2">
        <v>38562</v>
      </c>
      <c r="BS660" s="2">
        <v>38595</v>
      </c>
      <c r="BT660" s="2">
        <v>38625</v>
      </c>
      <c r="BU660" s="2">
        <v>38656</v>
      </c>
      <c r="BV660" s="2">
        <v>38686</v>
      </c>
      <c r="BW660" s="2">
        <v>38716</v>
      </c>
      <c r="BX660" s="2">
        <v>38748</v>
      </c>
      <c r="BY660" s="2">
        <v>38776</v>
      </c>
      <c r="BZ660" s="2">
        <v>38807</v>
      </c>
      <c r="CA660" s="2">
        <v>38835</v>
      </c>
      <c r="CB660" s="2">
        <v>38868</v>
      </c>
      <c r="CC660" s="2">
        <v>38898</v>
      </c>
      <c r="CD660" s="2">
        <v>38929</v>
      </c>
      <c r="CE660" s="2">
        <v>38960</v>
      </c>
      <c r="CF660" s="2">
        <v>38989</v>
      </c>
      <c r="CG660" s="2">
        <v>39021</v>
      </c>
      <c r="CH660" s="2">
        <v>39051</v>
      </c>
      <c r="CI660" s="2">
        <v>39080</v>
      </c>
      <c r="CJ660" s="2">
        <v>39113</v>
      </c>
      <c r="CK660" s="2">
        <v>39141</v>
      </c>
      <c r="CL660" s="2">
        <v>39171</v>
      </c>
      <c r="CM660" s="2">
        <v>39202</v>
      </c>
      <c r="CN660" s="2">
        <v>39233</v>
      </c>
      <c r="CO660" s="2">
        <v>39262</v>
      </c>
      <c r="CP660" s="2">
        <v>39294</v>
      </c>
      <c r="CQ660" s="2">
        <v>39325</v>
      </c>
      <c r="CR660" s="2">
        <v>39353</v>
      </c>
      <c r="CS660" s="2">
        <v>39386</v>
      </c>
      <c r="CT660" s="2">
        <v>39416</v>
      </c>
      <c r="CU660" s="2">
        <v>39447</v>
      </c>
      <c r="CV660" s="2">
        <v>39478</v>
      </c>
      <c r="CW660" s="2">
        <v>39507</v>
      </c>
      <c r="CX660" s="2">
        <v>39538</v>
      </c>
      <c r="CY660" s="2">
        <v>39568</v>
      </c>
      <c r="CZ660" s="2">
        <v>39598</v>
      </c>
      <c r="DA660" s="2">
        <v>39629</v>
      </c>
      <c r="DB660" s="2">
        <v>39660</v>
      </c>
      <c r="DC660" s="2">
        <v>39689</v>
      </c>
      <c r="DD660" s="2">
        <v>39721</v>
      </c>
      <c r="DE660" s="2">
        <v>39752</v>
      </c>
      <c r="DF660" s="2">
        <v>39780</v>
      </c>
      <c r="DG660" s="2">
        <v>39813</v>
      </c>
      <c r="DH660" s="2">
        <v>39843</v>
      </c>
      <c r="DI660" s="2">
        <v>39871</v>
      </c>
      <c r="DJ660" s="2">
        <v>39903</v>
      </c>
      <c r="DK660" s="2">
        <v>39933</v>
      </c>
      <c r="DL660" s="2">
        <v>39962</v>
      </c>
      <c r="DM660" s="2">
        <v>39994</v>
      </c>
      <c r="DN660" s="2">
        <v>40025</v>
      </c>
      <c r="DO660" s="2">
        <v>40056</v>
      </c>
      <c r="DP660" s="2">
        <v>40086</v>
      </c>
      <c r="DQ660" s="2">
        <v>40116</v>
      </c>
      <c r="DR660" s="2">
        <v>40147</v>
      </c>
      <c r="DS660" s="2">
        <v>40178</v>
      </c>
      <c r="DT660" s="2">
        <v>40207</v>
      </c>
      <c r="DU660" s="2">
        <v>40235</v>
      </c>
      <c r="DV660" s="2">
        <v>40268</v>
      </c>
      <c r="DW660" s="2">
        <v>40298</v>
      </c>
      <c r="DX660" s="2">
        <v>40329</v>
      </c>
      <c r="DY660" s="2">
        <v>40359</v>
      </c>
      <c r="DZ660" s="2">
        <v>40389</v>
      </c>
      <c r="EA660" s="2">
        <v>40421</v>
      </c>
      <c r="EB660" s="2">
        <v>40451</v>
      </c>
      <c r="EC660" s="2">
        <v>40480</v>
      </c>
      <c r="ED660" s="2">
        <v>40512</v>
      </c>
      <c r="EE660" s="2">
        <v>40543</v>
      </c>
      <c r="EF660" s="2">
        <v>40574</v>
      </c>
      <c r="EG660" s="2">
        <v>40602</v>
      </c>
      <c r="EH660" s="2">
        <v>40633</v>
      </c>
      <c r="EI660" s="2">
        <v>40662</v>
      </c>
      <c r="EJ660" s="2">
        <v>40694</v>
      </c>
      <c r="EK660" s="2">
        <v>40724</v>
      </c>
      <c r="EL660" s="2">
        <v>40753</v>
      </c>
      <c r="EM660" s="2">
        <v>40786</v>
      </c>
      <c r="EN660" s="2">
        <v>40816</v>
      </c>
      <c r="EO660" s="2">
        <v>40847</v>
      </c>
      <c r="EP660" s="2">
        <v>40877</v>
      </c>
      <c r="EQ660" s="2">
        <v>40907</v>
      </c>
    </row>
    <row r="661" spans="1:277" x14ac:dyDescent="0.25">
      <c r="A661" s="4"/>
      <c r="D661" s="3">
        <v>2252700</v>
      </c>
      <c r="E661">
        <v>4975400</v>
      </c>
      <c r="F661">
        <v>6434800</v>
      </c>
      <c r="G661">
        <v>2512000</v>
      </c>
      <c r="H661">
        <v>2119200</v>
      </c>
      <c r="I661">
        <v>3427200</v>
      </c>
      <c r="J661">
        <v>1986400</v>
      </c>
      <c r="K661">
        <v>3803600</v>
      </c>
      <c r="L661">
        <v>3055100</v>
      </c>
      <c r="M661">
        <v>2652200</v>
      </c>
      <c r="N661">
        <v>2106100</v>
      </c>
      <c r="O661">
        <v>2564600</v>
      </c>
      <c r="P661">
        <v>3286200</v>
      </c>
      <c r="Q661">
        <v>2302800</v>
      </c>
      <c r="R661">
        <v>3161200</v>
      </c>
      <c r="S661">
        <v>2208700</v>
      </c>
      <c r="T661">
        <v>2571700</v>
      </c>
      <c r="U661">
        <v>3118500</v>
      </c>
      <c r="V661">
        <v>1696700</v>
      </c>
      <c r="W661">
        <v>2235800</v>
      </c>
      <c r="X661">
        <v>2592000</v>
      </c>
      <c r="Y661">
        <v>2051700</v>
      </c>
      <c r="Z661">
        <v>2299800</v>
      </c>
      <c r="AA661">
        <v>1692400</v>
      </c>
      <c r="AB661">
        <v>1787200</v>
      </c>
      <c r="AC661">
        <v>2347200</v>
      </c>
      <c r="AD661">
        <v>2652000</v>
      </c>
      <c r="AE661">
        <v>2615400</v>
      </c>
      <c r="AF661">
        <v>2150300</v>
      </c>
      <c r="AG661">
        <v>2618300</v>
      </c>
      <c r="AH661">
        <v>4193600</v>
      </c>
      <c r="AI661">
        <v>4368700</v>
      </c>
      <c r="AJ661">
        <v>4356900</v>
      </c>
      <c r="AK661">
        <v>6168000</v>
      </c>
      <c r="AL661">
        <v>4076800</v>
      </c>
      <c r="AM661">
        <v>4696300</v>
      </c>
      <c r="AN661">
        <v>4339800</v>
      </c>
      <c r="AO661">
        <v>3455600</v>
      </c>
      <c r="AP661">
        <v>4620700</v>
      </c>
      <c r="AQ661">
        <v>3359800</v>
      </c>
      <c r="AR661">
        <v>4099900</v>
      </c>
      <c r="AS661">
        <v>4574500</v>
      </c>
      <c r="AT661">
        <v>4782200</v>
      </c>
      <c r="AU661">
        <v>2769200</v>
      </c>
      <c r="AV661">
        <v>3838800</v>
      </c>
      <c r="AW661">
        <v>2700000</v>
      </c>
      <c r="AX661">
        <v>2634400</v>
      </c>
      <c r="AY661">
        <v>3039800</v>
      </c>
      <c r="AZ661">
        <v>2732800</v>
      </c>
      <c r="BA661">
        <v>2673600</v>
      </c>
      <c r="BB661">
        <v>2980000</v>
      </c>
      <c r="BC661">
        <v>3036700</v>
      </c>
      <c r="BD661">
        <v>3378200</v>
      </c>
      <c r="BE661">
        <v>3542700</v>
      </c>
      <c r="BF661">
        <v>3135000</v>
      </c>
      <c r="BG661">
        <v>3185600</v>
      </c>
      <c r="BH661">
        <v>3441200</v>
      </c>
      <c r="BI661">
        <v>5132000</v>
      </c>
      <c r="BJ661">
        <v>3588200</v>
      </c>
      <c r="BK661">
        <v>2864300</v>
      </c>
      <c r="BL661">
        <v>4596400</v>
      </c>
      <c r="BM661">
        <v>3713100</v>
      </c>
      <c r="BN661">
        <v>4181900</v>
      </c>
      <c r="BO661">
        <v>3460700</v>
      </c>
      <c r="BP661">
        <v>4197800</v>
      </c>
      <c r="BQ661">
        <v>3746600</v>
      </c>
      <c r="BR661">
        <v>2934800</v>
      </c>
      <c r="BS661">
        <v>3363200</v>
      </c>
      <c r="BT661">
        <v>4126500</v>
      </c>
      <c r="BU661">
        <v>6071800</v>
      </c>
      <c r="BV661">
        <v>4653600</v>
      </c>
      <c r="BW661">
        <v>4754500</v>
      </c>
      <c r="BX661">
        <v>5895600</v>
      </c>
      <c r="BY661">
        <v>4477100</v>
      </c>
      <c r="BZ661">
        <v>4470500</v>
      </c>
      <c r="CA661">
        <v>7180700</v>
      </c>
      <c r="CB661">
        <v>8028800</v>
      </c>
      <c r="CC661">
        <v>5598200</v>
      </c>
      <c r="CD661">
        <v>4203700</v>
      </c>
      <c r="CE661">
        <v>3231900</v>
      </c>
      <c r="CF661">
        <v>5453000</v>
      </c>
      <c r="CG661">
        <v>4346000</v>
      </c>
      <c r="CH661">
        <v>3420200</v>
      </c>
      <c r="CI661">
        <v>4184000</v>
      </c>
      <c r="CJ661">
        <v>4146200</v>
      </c>
      <c r="CK661">
        <v>3522400</v>
      </c>
      <c r="CL661">
        <v>4111200</v>
      </c>
      <c r="CM661">
        <v>3570200</v>
      </c>
      <c r="CN661">
        <v>5177400</v>
      </c>
      <c r="CO661">
        <v>5292200</v>
      </c>
      <c r="CP661">
        <v>5815700</v>
      </c>
      <c r="CQ661">
        <v>8792600</v>
      </c>
      <c r="CR661">
        <v>3846600</v>
      </c>
      <c r="CS661">
        <v>4971500</v>
      </c>
      <c r="CT661">
        <v>5417600</v>
      </c>
      <c r="CU661">
        <v>3874600</v>
      </c>
      <c r="CV661">
        <v>8675900</v>
      </c>
      <c r="CW661">
        <v>6352000</v>
      </c>
      <c r="CX661">
        <v>7228200</v>
      </c>
      <c r="CY661">
        <v>8442300</v>
      </c>
      <c r="CZ661">
        <v>6016700</v>
      </c>
      <c r="DA661">
        <v>6528100</v>
      </c>
      <c r="DB661">
        <v>8148500</v>
      </c>
      <c r="DC661">
        <v>5059000</v>
      </c>
      <c r="DD661">
        <v>5159700</v>
      </c>
      <c r="DE661">
        <v>6815900</v>
      </c>
      <c r="DF661">
        <v>4223800</v>
      </c>
      <c r="DG661">
        <v>4075000</v>
      </c>
      <c r="DH661">
        <v>4799800</v>
      </c>
      <c r="DI661">
        <v>5293900</v>
      </c>
      <c r="DJ661">
        <v>5531200</v>
      </c>
      <c r="DK661">
        <v>5504400</v>
      </c>
      <c r="DL661">
        <v>4824800</v>
      </c>
      <c r="DM661">
        <v>4096200</v>
      </c>
      <c r="DN661">
        <v>4597300</v>
      </c>
      <c r="DO661">
        <v>2868600</v>
      </c>
      <c r="DP661">
        <v>3472400</v>
      </c>
      <c r="DQ661">
        <v>3117800</v>
      </c>
      <c r="DR661">
        <v>2325500</v>
      </c>
      <c r="DS661">
        <v>2709500</v>
      </c>
      <c r="DT661">
        <v>2466600</v>
      </c>
      <c r="DU661">
        <v>1738600</v>
      </c>
      <c r="DV661">
        <v>2225100</v>
      </c>
      <c r="DW661">
        <v>2137800</v>
      </c>
      <c r="DX661">
        <v>2596100</v>
      </c>
      <c r="DY661">
        <v>3020900</v>
      </c>
      <c r="DZ661">
        <v>4005800</v>
      </c>
      <c r="EA661">
        <v>3493600</v>
      </c>
      <c r="EB661">
        <v>3436267</v>
      </c>
      <c r="EC661">
        <v>4614767</v>
      </c>
      <c r="ED661">
        <v>3605970</v>
      </c>
      <c r="EE661">
        <v>3397677</v>
      </c>
      <c r="EF661">
        <v>8699703</v>
      </c>
      <c r="EG661">
        <v>4003396</v>
      </c>
      <c r="EH661">
        <v>4689472</v>
      </c>
      <c r="EI661">
        <v>3441824</v>
      </c>
      <c r="EJ661">
        <v>3654371</v>
      </c>
      <c r="EK661">
        <v>7619056</v>
      </c>
      <c r="EL661">
        <v>5546894</v>
      </c>
      <c r="EM661">
        <v>7575375</v>
      </c>
      <c r="EN661">
        <v>7595864</v>
      </c>
      <c r="EO661">
        <v>7768801</v>
      </c>
      <c r="EP661">
        <v>7013367</v>
      </c>
      <c r="EQ661">
        <v>5435964</v>
      </c>
    </row>
    <row r="662" spans="1:277" x14ac:dyDescent="0.25">
      <c r="A662" s="1" t="s">
        <v>332</v>
      </c>
      <c r="B662" t="s">
        <v>1157</v>
      </c>
      <c r="C662" t="s">
        <v>1197</v>
      </c>
      <c r="D662" s="2">
        <f>_xll.BDH(A662, "volume", B662, C662, "Direction", "H", "Period", "M","cols=48;rows=2")</f>
        <v>36556</v>
      </c>
      <c r="E662" s="2">
        <v>36585</v>
      </c>
      <c r="F662" s="2">
        <v>36616</v>
      </c>
      <c r="G662" s="2">
        <v>36644</v>
      </c>
      <c r="H662" s="2">
        <v>36677</v>
      </c>
      <c r="I662" s="2">
        <v>36707</v>
      </c>
      <c r="J662" s="2">
        <v>36738</v>
      </c>
      <c r="K662" s="2">
        <v>36769</v>
      </c>
      <c r="L662" s="2">
        <v>36798</v>
      </c>
      <c r="M662" s="2">
        <v>36830</v>
      </c>
      <c r="N662" s="2">
        <v>36860</v>
      </c>
      <c r="O662" s="2">
        <v>36889</v>
      </c>
      <c r="P662" s="2">
        <v>36922</v>
      </c>
      <c r="Q662" s="2">
        <v>36950</v>
      </c>
      <c r="R662" s="2">
        <v>36980</v>
      </c>
      <c r="S662" s="2">
        <v>37011</v>
      </c>
      <c r="T662" s="2">
        <v>37042</v>
      </c>
      <c r="U662" s="2">
        <v>37071</v>
      </c>
      <c r="V662" s="2">
        <v>37103</v>
      </c>
      <c r="W662" s="2">
        <v>37134</v>
      </c>
      <c r="X662" s="2">
        <v>37162</v>
      </c>
      <c r="Y662" s="2">
        <v>37195</v>
      </c>
      <c r="Z662" s="2">
        <v>37225</v>
      </c>
      <c r="AA662" s="2">
        <v>37256</v>
      </c>
      <c r="AB662" s="2">
        <v>37287</v>
      </c>
      <c r="AC662" s="2">
        <v>37315</v>
      </c>
      <c r="AD662" s="2">
        <v>37344</v>
      </c>
      <c r="AE662" s="2">
        <v>37376</v>
      </c>
      <c r="AF662" s="2">
        <v>37407</v>
      </c>
      <c r="AG662" s="2">
        <v>37435</v>
      </c>
      <c r="AH662" s="2">
        <v>37468</v>
      </c>
      <c r="AI662" s="2">
        <v>37498</v>
      </c>
      <c r="AJ662" s="2">
        <v>37529</v>
      </c>
      <c r="AK662" s="2">
        <v>37560</v>
      </c>
      <c r="AL662" s="2">
        <v>37589</v>
      </c>
      <c r="AM662" s="2">
        <v>37621</v>
      </c>
      <c r="AN662" s="2">
        <v>37652</v>
      </c>
      <c r="AO662" s="2">
        <v>37680</v>
      </c>
      <c r="AP662" s="2">
        <v>37711</v>
      </c>
      <c r="AQ662" s="2">
        <v>37741</v>
      </c>
      <c r="AR662" s="2">
        <v>37771</v>
      </c>
      <c r="AS662" s="2">
        <v>37802</v>
      </c>
      <c r="AT662" s="2">
        <v>37833</v>
      </c>
      <c r="AU662" s="2">
        <v>37862</v>
      </c>
      <c r="AV662" s="2">
        <v>37894</v>
      </c>
      <c r="AW662" s="2">
        <v>37925</v>
      </c>
      <c r="AX662" s="2">
        <v>37953</v>
      </c>
      <c r="AY662" s="2">
        <v>37986</v>
      </c>
    </row>
    <row r="663" spans="1:277" x14ac:dyDescent="0.25">
      <c r="A663" s="4"/>
      <c r="D663" s="3">
        <v>11610488</v>
      </c>
      <c r="E663">
        <v>11294589</v>
      </c>
      <c r="F663">
        <v>7393093</v>
      </c>
      <c r="G663">
        <v>7260793</v>
      </c>
      <c r="H663">
        <v>6899493</v>
      </c>
      <c r="I663">
        <v>4632395</v>
      </c>
      <c r="J663">
        <v>5510594</v>
      </c>
      <c r="K663">
        <v>6865493</v>
      </c>
      <c r="L663">
        <v>11143989</v>
      </c>
      <c r="M663">
        <v>7515492</v>
      </c>
      <c r="N663">
        <v>4220496</v>
      </c>
      <c r="O663">
        <v>6523693</v>
      </c>
      <c r="P663">
        <v>7785892</v>
      </c>
      <c r="Q663">
        <v>9891690</v>
      </c>
      <c r="R663">
        <v>6145094</v>
      </c>
      <c r="S663">
        <v>10029790</v>
      </c>
      <c r="T663">
        <v>6205894</v>
      </c>
      <c r="U663">
        <v>6119394</v>
      </c>
      <c r="V663">
        <v>4398196</v>
      </c>
      <c r="W663">
        <v>3770996</v>
      </c>
      <c r="X663">
        <v>4306296</v>
      </c>
      <c r="Y663">
        <v>7910892</v>
      </c>
      <c r="Z663">
        <v>6047394</v>
      </c>
      <c r="AA663">
        <v>5232395</v>
      </c>
      <c r="AB663">
        <v>8508391</v>
      </c>
      <c r="AC663">
        <v>12443988</v>
      </c>
      <c r="AD663">
        <v>7006993</v>
      </c>
      <c r="AE663">
        <v>6702393</v>
      </c>
      <c r="AF663">
        <v>7057593</v>
      </c>
      <c r="AG663">
        <v>12000388</v>
      </c>
      <c r="AH663">
        <v>9656290</v>
      </c>
      <c r="AI663">
        <v>11867188</v>
      </c>
      <c r="AJ663">
        <v>4428996</v>
      </c>
      <c r="AK663">
        <v>8173092</v>
      </c>
      <c r="AL663">
        <v>8541591</v>
      </c>
      <c r="AM663">
        <v>9397191</v>
      </c>
      <c r="AN663">
        <v>4086496</v>
      </c>
      <c r="AO663">
        <v>3392697</v>
      </c>
      <c r="AP663">
        <v>4472796</v>
      </c>
      <c r="AQ663">
        <v>7770092</v>
      </c>
      <c r="AR663">
        <v>15774184</v>
      </c>
      <c r="AS663">
        <v>11966288</v>
      </c>
      <c r="AT663">
        <v>9758790</v>
      </c>
      <c r="AU663">
        <v>19724980</v>
      </c>
      <c r="AV663">
        <v>7891892</v>
      </c>
      <c r="AW663">
        <v>11457489</v>
      </c>
      <c r="AX663">
        <v>8093692</v>
      </c>
      <c r="AY663">
        <v>8635591</v>
      </c>
    </row>
    <row r="664" spans="1:277" x14ac:dyDescent="0.25">
      <c r="A664" s="1" t="s">
        <v>333</v>
      </c>
      <c r="B664" t="s">
        <v>1157</v>
      </c>
      <c r="C664" t="s">
        <v>1199</v>
      </c>
      <c r="D664" s="2">
        <f>_xll.BDH(A664, "volume", B664, C664, "Direction", "H", "Period", "M","cols=274;rows=2")</f>
        <v>36556</v>
      </c>
      <c r="E664" s="2">
        <v>36585</v>
      </c>
      <c r="F664" s="2">
        <v>36616</v>
      </c>
      <c r="G664" s="2">
        <v>36644</v>
      </c>
      <c r="H664" s="2">
        <v>36677</v>
      </c>
      <c r="I664" s="2">
        <v>36707</v>
      </c>
      <c r="J664" s="2">
        <v>36738</v>
      </c>
      <c r="K664" s="2">
        <v>36769</v>
      </c>
      <c r="L664" s="2">
        <v>36798</v>
      </c>
      <c r="M664" s="2">
        <v>36830</v>
      </c>
      <c r="N664" s="2">
        <v>36860</v>
      </c>
      <c r="O664" s="2">
        <v>36889</v>
      </c>
      <c r="P664" s="2">
        <v>36922</v>
      </c>
      <c r="Q664" s="2">
        <v>36950</v>
      </c>
      <c r="R664" s="2">
        <v>36980</v>
      </c>
      <c r="S664" s="2">
        <v>37011</v>
      </c>
      <c r="T664" s="2">
        <v>37042</v>
      </c>
      <c r="U664" s="2">
        <v>37071</v>
      </c>
      <c r="V664" s="2">
        <v>37103</v>
      </c>
      <c r="W664" s="2">
        <v>37134</v>
      </c>
      <c r="X664" s="2">
        <v>37162</v>
      </c>
      <c r="Y664" s="2">
        <v>37195</v>
      </c>
      <c r="Z664" s="2">
        <v>37225</v>
      </c>
      <c r="AA664" s="2">
        <v>37256</v>
      </c>
      <c r="AB664" s="2">
        <v>37287</v>
      </c>
      <c r="AC664" s="2">
        <v>37315</v>
      </c>
      <c r="AD664" s="2">
        <v>37344</v>
      </c>
      <c r="AE664" s="2">
        <v>37376</v>
      </c>
      <c r="AF664" s="2">
        <v>37407</v>
      </c>
      <c r="AG664" s="2">
        <v>37435</v>
      </c>
      <c r="AH664" s="2">
        <v>37468</v>
      </c>
      <c r="AI664" s="2">
        <v>37498</v>
      </c>
      <c r="AJ664" s="2">
        <v>37529</v>
      </c>
      <c r="AK664" s="2">
        <v>37560</v>
      </c>
      <c r="AL664" s="2">
        <v>37589</v>
      </c>
      <c r="AM664" s="2">
        <v>37621</v>
      </c>
      <c r="AN664" s="2">
        <v>37652</v>
      </c>
      <c r="AO664" s="2">
        <v>37680</v>
      </c>
      <c r="AP664" s="2">
        <v>37711</v>
      </c>
      <c r="AQ664" s="2">
        <v>37741</v>
      </c>
      <c r="AR664" s="2">
        <v>37771</v>
      </c>
      <c r="AS664" s="2">
        <v>37802</v>
      </c>
      <c r="AT664" s="2">
        <v>37833</v>
      </c>
      <c r="AU664" s="2">
        <v>37862</v>
      </c>
      <c r="AV664" s="2">
        <v>37894</v>
      </c>
      <c r="AW664" s="2">
        <v>37925</v>
      </c>
      <c r="AX664" s="2">
        <v>37953</v>
      </c>
      <c r="AY664" s="2">
        <v>37986</v>
      </c>
      <c r="AZ664" s="2">
        <v>38016</v>
      </c>
      <c r="BA664" s="2">
        <v>38044</v>
      </c>
      <c r="BB664" s="2">
        <v>38077</v>
      </c>
      <c r="BC664" s="2">
        <v>38107</v>
      </c>
      <c r="BD664" s="2">
        <v>38138</v>
      </c>
      <c r="BE664" s="2">
        <v>38168</v>
      </c>
      <c r="BF664" s="2">
        <v>38198</v>
      </c>
      <c r="BG664" s="2">
        <v>38230</v>
      </c>
      <c r="BH664" s="2">
        <v>38260</v>
      </c>
      <c r="BI664" s="2">
        <v>38289</v>
      </c>
      <c r="BJ664" s="2">
        <v>38321</v>
      </c>
      <c r="BK664" s="2">
        <v>38352</v>
      </c>
      <c r="BL664" s="2">
        <v>38383</v>
      </c>
      <c r="BM664" s="2">
        <v>38411</v>
      </c>
      <c r="BN664" s="2">
        <v>38442</v>
      </c>
      <c r="BO664" s="2">
        <v>38471</v>
      </c>
      <c r="BP664" s="2">
        <v>38503</v>
      </c>
      <c r="BQ664" s="2">
        <v>38533</v>
      </c>
      <c r="BR664" s="2">
        <v>38562</v>
      </c>
      <c r="BS664" s="2">
        <v>38595</v>
      </c>
      <c r="BT664" s="2">
        <v>38625</v>
      </c>
      <c r="BU664" s="2">
        <v>38656</v>
      </c>
      <c r="BV664" s="2">
        <v>38686</v>
      </c>
      <c r="BW664" s="2">
        <v>38716</v>
      </c>
      <c r="BX664" s="2">
        <v>38748</v>
      </c>
      <c r="BY664" s="2">
        <v>38776</v>
      </c>
      <c r="BZ664" s="2">
        <v>38807</v>
      </c>
      <c r="CA664" s="2">
        <v>38835</v>
      </c>
      <c r="CB664" s="2">
        <v>38868</v>
      </c>
      <c r="CC664" s="2">
        <v>38898</v>
      </c>
      <c r="CD664" s="2">
        <v>38929</v>
      </c>
      <c r="CE664" s="2">
        <v>38960</v>
      </c>
      <c r="CF664" s="2">
        <v>38989</v>
      </c>
      <c r="CG664" s="2">
        <v>39021</v>
      </c>
      <c r="CH664" s="2">
        <v>39051</v>
      </c>
      <c r="CI664" s="2">
        <v>39080</v>
      </c>
      <c r="CJ664" s="2">
        <v>39113</v>
      </c>
      <c r="CK664" s="2">
        <v>39141</v>
      </c>
      <c r="CL664" s="2">
        <v>39171</v>
      </c>
      <c r="CM664" s="2">
        <v>39202</v>
      </c>
      <c r="CN664" s="2">
        <v>39233</v>
      </c>
      <c r="CO664" s="2">
        <v>39262</v>
      </c>
      <c r="CP664" s="2">
        <v>39294</v>
      </c>
      <c r="CQ664" s="2">
        <v>39325</v>
      </c>
      <c r="CR664" s="2">
        <v>39353</v>
      </c>
      <c r="CS664" s="2">
        <v>39386</v>
      </c>
      <c r="CT664" s="2">
        <v>39416</v>
      </c>
      <c r="CU664" s="2">
        <v>39447</v>
      </c>
      <c r="CV664" s="2">
        <v>39478</v>
      </c>
      <c r="CW664" s="2">
        <v>39507</v>
      </c>
      <c r="CX664" s="2">
        <v>39538</v>
      </c>
      <c r="CY664" s="2">
        <v>39568</v>
      </c>
      <c r="CZ664" s="2">
        <v>39598</v>
      </c>
      <c r="DA664" s="2">
        <v>39629</v>
      </c>
      <c r="DB664" s="2">
        <v>39660</v>
      </c>
      <c r="DC664" s="2">
        <v>39689</v>
      </c>
      <c r="DD664" s="2">
        <v>39721</v>
      </c>
      <c r="DE664" s="2">
        <v>39752</v>
      </c>
      <c r="DF664" s="2">
        <v>39780</v>
      </c>
      <c r="DG664" s="2">
        <v>39813</v>
      </c>
      <c r="DH664" s="2">
        <v>39843</v>
      </c>
      <c r="DI664" s="2">
        <v>39871</v>
      </c>
      <c r="DJ664" s="2">
        <v>39903</v>
      </c>
      <c r="DK664" s="2">
        <v>39933</v>
      </c>
      <c r="DL664" s="2">
        <v>39962</v>
      </c>
      <c r="DM664" s="2">
        <v>39994</v>
      </c>
      <c r="DN664" s="2">
        <v>40025</v>
      </c>
      <c r="DO664" s="2">
        <v>40056</v>
      </c>
      <c r="DP664" s="2">
        <v>40086</v>
      </c>
      <c r="DQ664" s="2">
        <v>40116</v>
      </c>
      <c r="DR664" s="2">
        <v>40147</v>
      </c>
      <c r="DS664" s="2">
        <v>40178</v>
      </c>
      <c r="DT664" s="2">
        <v>40207</v>
      </c>
      <c r="DU664" s="2">
        <v>40235</v>
      </c>
      <c r="DV664" s="2">
        <v>40268</v>
      </c>
      <c r="DW664" s="2">
        <v>40298</v>
      </c>
      <c r="DX664" s="2">
        <v>40329</v>
      </c>
      <c r="DY664" s="2">
        <v>40359</v>
      </c>
      <c r="DZ664" s="2">
        <v>40389</v>
      </c>
      <c r="EA664" s="2">
        <v>40421</v>
      </c>
      <c r="EB664" s="2">
        <v>40451</v>
      </c>
      <c r="EC664" s="2">
        <v>40480</v>
      </c>
      <c r="ED664" s="2">
        <v>40512</v>
      </c>
      <c r="EE664" s="2">
        <v>40543</v>
      </c>
      <c r="EF664" s="2">
        <v>40574</v>
      </c>
      <c r="EG664" s="2">
        <v>40602</v>
      </c>
      <c r="EH664" s="2">
        <v>40633</v>
      </c>
      <c r="EI664" s="2">
        <v>40662</v>
      </c>
      <c r="EJ664" s="2">
        <v>40694</v>
      </c>
      <c r="EK664" s="2">
        <v>40724</v>
      </c>
      <c r="EL664" s="2">
        <v>40753</v>
      </c>
      <c r="EM664" s="2">
        <v>40786</v>
      </c>
      <c r="EN664" s="2">
        <v>40816</v>
      </c>
      <c r="EO664" s="2">
        <v>40847</v>
      </c>
      <c r="EP664" s="2">
        <v>40877</v>
      </c>
      <c r="EQ664" s="2">
        <v>40907</v>
      </c>
      <c r="ER664" s="2">
        <v>40939</v>
      </c>
      <c r="ES664" s="2">
        <v>40968</v>
      </c>
      <c r="ET664" s="2">
        <v>40998</v>
      </c>
      <c r="EU664" s="2">
        <v>41029</v>
      </c>
      <c r="EV664" s="2">
        <v>41060</v>
      </c>
      <c r="EW664" s="2">
        <v>41089</v>
      </c>
      <c r="EX664" s="2">
        <v>41121</v>
      </c>
      <c r="EY664" s="2">
        <v>41152</v>
      </c>
      <c r="EZ664" s="2">
        <v>41180</v>
      </c>
      <c r="FA664" s="2">
        <v>41213</v>
      </c>
      <c r="FB664" s="2">
        <v>41243</v>
      </c>
      <c r="FC664" s="2">
        <v>41274</v>
      </c>
      <c r="FD664" s="2">
        <v>41305</v>
      </c>
      <c r="FE664" s="2">
        <v>41333</v>
      </c>
      <c r="FF664" s="2">
        <v>41362</v>
      </c>
      <c r="FG664" s="2">
        <v>41394</v>
      </c>
      <c r="FH664" s="2">
        <v>41425</v>
      </c>
      <c r="FI664" s="2">
        <v>41453</v>
      </c>
      <c r="FJ664" s="2">
        <v>41486</v>
      </c>
      <c r="FK664" s="2">
        <v>41516</v>
      </c>
      <c r="FL664" s="2">
        <v>41547</v>
      </c>
      <c r="FM664" s="2">
        <v>41578</v>
      </c>
      <c r="FN664" s="2">
        <v>41607</v>
      </c>
      <c r="FO664" s="2">
        <v>41639</v>
      </c>
      <c r="FP664" s="2">
        <v>41670</v>
      </c>
      <c r="FQ664" s="2">
        <v>41698</v>
      </c>
      <c r="FR664" s="2">
        <v>41729</v>
      </c>
      <c r="FS664" s="2">
        <v>41759</v>
      </c>
      <c r="FT664" s="2">
        <v>41789</v>
      </c>
      <c r="FU664" s="2">
        <v>41820</v>
      </c>
      <c r="FV664" s="2">
        <v>41851</v>
      </c>
      <c r="FW664" s="2">
        <v>41880</v>
      </c>
      <c r="FX664" s="2">
        <v>41912</v>
      </c>
      <c r="FY664" s="2">
        <v>41943</v>
      </c>
      <c r="FZ664" s="2">
        <v>41971</v>
      </c>
      <c r="GA664" s="2">
        <v>42004</v>
      </c>
      <c r="GB664" s="2">
        <v>42034</v>
      </c>
      <c r="GC664" s="2">
        <v>42062</v>
      </c>
      <c r="GD664" s="2">
        <v>42094</v>
      </c>
      <c r="GE664" s="2">
        <v>42124</v>
      </c>
      <c r="GF664" s="2">
        <v>42153</v>
      </c>
      <c r="GG664" s="2">
        <v>42185</v>
      </c>
      <c r="GH664" s="2">
        <v>42216</v>
      </c>
      <c r="GI664" s="2">
        <v>42247</v>
      </c>
      <c r="GJ664" s="2">
        <v>42277</v>
      </c>
      <c r="GK664" s="2">
        <v>42307</v>
      </c>
      <c r="GL664" s="2">
        <v>42338</v>
      </c>
      <c r="GM664" s="2">
        <v>42369</v>
      </c>
      <c r="GN664" s="2">
        <v>42398</v>
      </c>
      <c r="GO664" s="2">
        <v>42429</v>
      </c>
      <c r="GP664" s="2">
        <v>42460</v>
      </c>
      <c r="GQ664" s="2">
        <v>42489</v>
      </c>
      <c r="GR664" s="2">
        <v>42521</v>
      </c>
      <c r="GS664" s="2">
        <v>42551</v>
      </c>
      <c r="GT664" s="2">
        <v>42580</v>
      </c>
      <c r="GU664" s="2">
        <v>42613</v>
      </c>
      <c r="GV664" s="2">
        <v>42643</v>
      </c>
      <c r="GW664" s="2">
        <v>42674</v>
      </c>
      <c r="GX664" s="2">
        <v>42704</v>
      </c>
      <c r="GY664" s="2">
        <v>42734</v>
      </c>
      <c r="GZ664" s="2">
        <v>42766</v>
      </c>
      <c r="HA664" s="2">
        <v>42794</v>
      </c>
      <c r="HB664" s="2">
        <v>42825</v>
      </c>
      <c r="HC664" s="2">
        <v>42853</v>
      </c>
      <c r="HD664" s="2">
        <v>42886</v>
      </c>
      <c r="HE664" s="2">
        <v>42916</v>
      </c>
      <c r="HF664" s="2">
        <v>42947</v>
      </c>
      <c r="HG664" s="2">
        <v>42978</v>
      </c>
      <c r="HH664" s="2">
        <v>43007</v>
      </c>
      <c r="HI664" s="2">
        <v>43039</v>
      </c>
      <c r="HJ664" s="2">
        <v>43069</v>
      </c>
      <c r="HK664" s="2">
        <v>43098</v>
      </c>
      <c r="HL664" s="2">
        <v>43131</v>
      </c>
      <c r="HM664" s="2">
        <v>43159</v>
      </c>
      <c r="HN664" s="2">
        <v>43189</v>
      </c>
      <c r="HO664" s="2">
        <v>43220</v>
      </c>
      <c r="HP664" s="2">
        <v>43251</v>
      </c>
      <c r="HQ664" s="2">
        <v>43280</v>
      </c>
      <c r="HR664" s="2">
        <v>43312</v>
      </c>
      <c r="HS664" s="2">
        <v>43343</v>
      </c>
      <c r="HT664" s="2">
        <v>43371</v>
      </c>
      <c r="HU664" s="2">
        <v>43404</v>
      </c>
      <c r="HV664" s="2">
        <v>43434</v>
      </c>
      <c r="HW664" s="2">
        <v>43465</v>
      </c>
      <c r="HX664" s="2">
        <v>43496</v>
      </c>
      <c r="HY664" s="2">
        <v>43524</v>
      </c>
      <c r="HZ664" s="2">
        <v>43553</v>
      </c>
      <c r="IA664" s="2">
        <v>43585</v>
      </c>
      <c r="IB664" s="2">
        <v>43616</v>
      </c>
      <c r="IC664" s="2">
        <v>43644</v>
      </c>
      <c r="ID664" s="2">
        <v>43677</v>
      </c>
      <c r="IE664" s="2">
        <v>43707</v>
      </c>
      <c r="IF664" s="2">
        <v>43738</v>
      </c>
      <c r="IG664" s="2">
        <v>43769</v>
      </c>
      <c r="IH664" s="2">
        <v>43798</v>
      </c>
      <c r="II664" s="2">
        <v>43830</v>
      </c>
      <c r="IJ664" s="2">
        <v>43861</v>
      </c>
      <c r="IK664" s="2">
        <v>43889</v>
      </c>
      <c r="IL664" s="2">
        <v>43921</v>
      </c>
      <c r="IM664" s="2">
        <v>43951</v>
      </c>
      <c r="IN664" s="2">
        <v>43980</v>
      </c>
      <c r="IO664" s="2">
        <v>44012</v>
      </c>
      <c r="IP664" s="2">
        <v>44043</v>
      </c>
      <c r="IQ664" s="2">
        <v>44074</v>
      </c>
      <c r="IR664" s="2">
        <v>44104</v>
      </c>
      <c r="IS664" s="2">
        <v>44134</v>
      </c>
      <c r="IT664" s="2">
        <v>44165</v>
      </c>
      <c r="IU664" s="2">
        <v>44196</v>
      </c>
      <c r="IV664" s="2">
        <v>44225</v>
      </c>
      <c r="IW664" s="2">
        <v>44253</v>
      </c>
      <c r="IX664" s="2">
        <v>44286</v>
      </c>
      <c r="IY664" s="2">
        <v>44316</v>
      </c>
      <c r="IZ664" s="2">
        <v>44347</v>
      </c>
      <c r="JA664" s="2">
        <v>44377</v>
      </c>
      <c r="JB664" s="2">
        <v>44407</v>
      </c>
      <c r="JC664" s="2">
        <v>44439</v>
      </c>
      <c r="JD664" s="2">
        <v>44469</v>
      </c>
      <c r="JE664" s="2">
        <v>44498</v>
      </c>
      <c r="JF664" s="2">
        <v>44530</v>
      </c>
      <c r="JG664" s="2">
        <v>44561</v>
      </c>
      <c r="JH664" s="2">
        <v>44592</v>
      </c>
      <c r="JI664" s="2">
        <v>44620</v>
      </c>
      <c r="JJ664" s="2">
        <v>44651</v>
      </c>
      <c r="JK664" s="2">
        <v>44680</v>
      </c>
      <c r="JL664" s="2">
        <v>44712</v>
      </c>
      <c r="JM664" s="2">
        <v>44742</v>
      </c>
      <c r="JN664" s="2">
        <v>44771</v>
      </c>
      <c r="JO664" s="2">
        <v>44804</v>
      </c>
      <c r="JP664" s="2">
        <v>44834</v>
      </c>
      <c r="JQ664" s="2">
        <v>44865</v>
      </c>
    </row>
    <row r="665" spans="1:277" x14ac:dyDescent="0.25">
      <c r="A665" s="4"/>
      <c r="D665" s="3">
        <v>102663300</v>
      </c>
      <c r="E665">
        <v>76663700</v>
      </c>
      <c r="F665">
        <v>82737800</v>
      </c>
      <c r="G665">
        <v>57628400</v>
      </c>
      <c r="H665">
        <v>57935400</v>
      </c>
      <c r="I665">
        <v>63589500</v>
      </c>
      <c r="J665">
        <v>40948000</v>
      </c>
      <c r="K665">
        <v>60447800</v>
      </c>
      <c r="L665">
        <v>53570600</v>
      </c>
      <c r="M665">
        <v>62516100</v>
      </c>
      <c r="N665">
        <v>69780700</v>
      </c>
      <c r="O665">
        <v>56539000</v>
      </c>
      <c r="P665">
        <v>82516300</v>
      </c>
      <c r="Q665">
        <v>62890400</v>
      </c>
      <c r="R665">
        <v>88299800</v>
      </c>
      <c r="S665">
        <v>77647000</v>
      </c>
      <c r="T665">
        <v>96702200</v>
      </c>
      <c r="U665">
        <v>69780500</v>
      </c>
      <c r="V665">
        <v>61739500</v>
      </c>
      <c r="W665">
        <v>62776000</v>
      </c>
      <c r="X665">
        <v>80637100</v>
      </c>
      <c r="Y665">
        <v>70633500</v>
      </c>
      <c r="Z665">
        <v>79511600</v>
      </c>
      <c r="AA665">
        <v>57062100</v>
      </c>
      <c r="AB665">
        <v>57838900</v>
      </c>
      <c r="AC665">
        <v>63564500</v>
      </c>
      <c r="AD665">
        <v>75444900</v>
      </c>
      <c r="AE665">
        <v>64648200</v>
      </c>
      <c r="AF665">
        <v>69898700</v>
      </c>
      <c r="AG665">
        <v>72594000</v>
      </c>
      <c r="AH665">
        <v>107406700</v>
      </c>
      <c r="AI665">
        <v>65715200</v>
      </c>
      <c r="AJ665">
        <v>65259500</v>
      </c>
      <c r="AK665">
        <v>89337800</v>
      </c>
      <c r="AL665">
        <v>72134300</v>
      </c>
      <c r="AM665">
        <v>60205400</v>
      </c>
      <c r="AN665">
        <v>61458000</v>
      </c>
      <c r="AO665">
        <v>71791900</v>
      </c>
      <c r="AP665">
        <v>66392100</v>
      </c>
      <c r="AQ665">
        <v>54033600</v>
      </c>
      <c r="AR665">
        <v>62557400</v>
      </c>
      <c r="AS665">
        <v>62228200</v>
      </c>
      <c r="AT665">
        <v>61120200</v>
      </c>
      <c r="AU665">
        <v>64865600</v>
      </c>
      <c r="AV665">
        <v>64728200</v>
      </c>
      <c r="AW665">
        <v>101967000</v>
      </c>
      <c r="AX665">
        <v>74492100</v>
      </c>
      <c r="AY665">
        <v>65847700</v>
      </c>
      <c r="AZ665">
        <v>55238100</v>
      </c>
      <c r="BA665">
        <v>98164300</v>
      </c>
      <c r="BB665">
        <v>96365500</v>
      </c>
      <c r="BC665">
        <v>69633700</v>
      </c>
      <c r="BD665">
        <v>101866500</v>
      </c>
      <c r="BE665">
        <v>67621500</v>
      </c>
      <c r="BF665">
        <v>69299600</v>
      </c>
      <c r="BG665">
        <v>65996500</v>
      </c>
      <c r="BH665">
        <v>60856900</v>
      </c>
      <c r="BI665">
        <v>69807900</v>
      </c>
      <c r="BJ665">
        <v>79475400</v>
      </c>
      <c r="BK665">
        <v>68521500</v>
      </c>
      <c r="BL665">
        <v>76474200</v>
      </c>
      <c r="BM665">
        <v>60732800</v>
      </c>
      <c r="BN665">
        <v>70807400</v>
      </c>
      <c r="BO665">
        <v>56840500</v>
      </c>
      <c r="BP665">
        <v>53083200</v>
      </c>
      <c r="BQ665">
        <v>63933300</v>
      </c>
      <c r="BR665">
        <v>50546500</v>
      </c>
      <c r="BS665">
        <v>63881800</v>
      </c>
      <c r="BT665">
        <v>58792700</v>
      </c>
      <c r="BU665">
        <v>76823500</v>
      </c>
      <c r="BV665">
        <v>65341200</v>
      </c>
      <c r="BW665">
        <v>50641000</v>
      </c>
      <c r="BX665">
        <v>59426300</v>
      </c>
      <c r="BY665">
        <v>63187100</v>
      </c>
      <c r="BZ665">
        <v>78668500</v>
      </c>
      <c r="CA665">
        <v>107402900</v>
      </c>
      <c r="CB665">
        <v>101929600</v>
      </c>
      <c r="CC665">
        <v>72137500</v>
      </c>
      <c r="CD665">
        <v>62270800</v>
      </c>
      <c r="CE665">
        <v>117386900</v>
      </c>
      <c r="CF665">
        <v>73078700</v>
      </c>
      <c r="CG665">
        <v>73064800</v>
      </c>
      <c r="CH665">
        <v>70206200</v>
      </c>
      <c r="CI665">
        <v>39448900</v>
      </c>
      <c r="CJ665">
        <v>50087200</v>
      </c>
      <c r="CK665">
        <v>58049500</v>
      </c>
      <c r="CL665">
        <v>66201800</v>
      </c>
      <c r="CM665">
        <v>67356000</v>
      </c>
      <c r="CN665">
        <v>70584700</v>
      </c>
      <c r="CO665">
        <v>60185000</v>
      </c>
      <c r="CP665">
        <v>60337400</v>
      </c>
      <c r="CQ665">
        <v>64439600</v>
      </c>
      <c r="CR665">
        <v>45387500</v>
      </c>
      <c r="CS665">
        <v>80590400</v>
      </c>
      <c r="CT665">
        <v>56572000</v>
      </c>
      <c r="CU665">
        <v>40922700</v>
      </c>
      <c r="CV665">
        <v>56970900</v>
      </c>
      <c r="CW665">
        <v>47533400</v>
      </c>
      <c r="CX665">
        <v>42609800</v>
      </c>
      <c r="CY665">
        <v>41681600</v>
      </c>
      <c r="CZ665">
        <v>43000400</v>
      </c>
      <c r="DA665">
        <v>42424200</v>
      </c>
      <c r="DB665">
        <v>41972900</v>
      </c>
      <c r="DC665">
        <v>30982000</v>
      </c>
      <c r="DD665">
        <v>49039900</v>
      </c>
      <c r="DE665">
        <v>63919500</v>
      </c>
      <c r="DF665">
        <v>59042600</v>
      </c>
      <c r="DG665">
        <v>48809400</v>
      </c>
      <c r="DH665">
        <v>47350500</v>
      </c>
      <c r="DI665">
        <v>43394900</v>
      </c>
      <c r="DJ665">
        <v>55504000</v>
      </c>
      <c r="DK665">
        <v>44056000</v>
      </c>
      <c r="DL665">
        <v>40287700</v>
      </c>
      <c r="DM665">
        <v>47320300</v>
      </c>
      <c r="DN665">
        <v>35670300</v>
      </c>
      <c r="DO665">
        <v>39551200</v>
      </c>
      <c r="DP665">
        <v>50219700</v>
      </c>
      <c r="DQ665">
        <v>48944900</v>
      </c>
      <c r="DR665">
        <v>39641700</v>
      </c>
      <c r="DS665">
        <v>36495700</v>
      </c>
      <c r="DT665">
        <v>30734600</v>
      </c>
      <c r="DU665">
        <v>32994800</v>
      </c>
      <c r="DV665">
        <v>35162700</v>
      </c>
      <c r="DW665">
        <v>29761100</v>
      </c>
      <c r="DX665">
        <v>45161300</v>
      </c>
      <c r="DY665">
        <v>46377000</v>
      </c>
      <c r="DZ665">
        <v>38442200</v>
      </c>
      <c r="EA665">
        <v>61242000</v>
      </c>
      <c r="EB665">
        <v>56736821</v>
      </c>
      <c r="EC665">
        <v>56274125</v>
      </c>
      <c r="ED665">
        <v>42381877</v>
      </c>
      <c r="EE665">
        <v>51839792</v>
      </c>
      <c r="EF665">
        <v>47720785</v>
      </c>
      <c r="EG665">
        <v>36044353</v>
      </c>
      <c r="EH665">
        <v>46903019</v>
      </c>
      <c r="EI665">
        <v>30810017</v>
      </c>
      <c r="EJ665">
        <v>51426987</v>
      </c>
      <c r="EK665">
        <v>44635066</v>
      </c>
      <c r="EL665">
        <v>35606823</v>
      </c>
      <c r="EM665">
        <v>79207265</v>
      </c>
      <c r="EN665">
        <v>52724819</v>
      </c>
      <c r="EO665">
        <v>42323199</v>
      </c>
      <c r="EP665">
        <v>38411123</v>
      </c>
      <c r="EQ665">
        <v>41643573</v>
      </c>
      <c r="ER665">
        <v>32893838</v>
      </c>
      <c r="ES665">
        <v>31502142</v>
      </c>
      <c r="ET665">
        <v>37163561</v>
      </c>
      <c r="EU665">
        <v>29929685</v>
      </c>
      <c r="EV665">
        <v>33643441</v>
      </c>
      <c r="EW665">
        <v>29600268</v>
      </c>
      <c r="EX665">
        <v>28994087</v>
      </c>
      <c r="EY665">
        <v>30732984</v>
      </c>
      <c r="EZ665">
        <v>22539863</v>
      </c>
      <c r="FA665">
        <v>27136339</v>
      </c>
      <c r="FB665">
        <v>27742539</v>
      </c>
      <c r="FC665">
        <v>22902993</v>
      </c>
      <c r="FD665">
        <v>27216217</v>
      </c>
      <c r="FE665">
        <v>23892034</v>
      </c>
      <c r="FF665">
        <v>22445363</v>
      </c>
      <c r="FG665">
        <v>24503250</v>
      </c>
      <c r="FH665">
        <v>36426026</v>
      </c>
      <c r="FI665">
        <v>32351603</v>
      </c>
      <c r="FJ665">
        <v>30709661</v>
      </c>
      <c r="FK665">
        <v>34041426</v>
      </c>
      <c r="FL665">
        <v>22980444</v>
      </c>
      <c r="FM665">
        <v>24231048</v>
      </c>
      <c r="FN665">
        <v>20094174</v>
      </c>
      <c r="FO665">
        <v>20012087</v>
      </c>
      <c r="FP665">
        <v>27188641</v>
      </c>
      <c r="FQ665">
        <v>23611875</v>
      </c>
      <c r="FR665">
        <v>24311967</v>
      </c>
      <c r="FS665">
        <v>29628729</v>
      </c>
      <c r="FT665">
        <v>25193552</v>
      </c>
      <c r="FU665">
        <v>43681882</v>
      </c>
      <c r="FV665">
        <v>30641406</v>
      </c>
      <c r="FW665">
        <v>35295946</v>
      </c>
      <c r="FX665">
        <v>33573481</v>
      </c>
      <c r="FY665">
        <v>48639838</v>
      </c>
      <c r="FZ665">
        <v>27543459</v>
      </c>
      <c r="GA665">
        <v>37694818</v>
      </c>
      <c r="GB665">
        <v>55197163</v>
      </c>
      <c r="GC665">
        <v>31989059</v>
      </c>
      <c r="GD665">
        <v>37174529</v>
      </c>
      <c r="GE665">
        <v>28672779</v>
      </c>
      <c r="GF665">
        <v>25236653</v>
      </c>
      <c r="GG665">
        <v>41785834</v>
      </c>
      <c r="GH665">
        <v>37641922</v>
      </c>
      <c r="GI665">
        <v>39053995</v>
      </c>
      <c r="GJ665">
        <v>53988445</v>
      </c>
      <c r="GK665">
        <v>48018744</v>
      </c>
      <c r="GL665">
        <v>32371391</v>
      </c>
      <c r="GM665">
        <v>40182052</v>
      </c>
      <c r="GN665">
        <v>45112052</v>
      </c>
      <c r="GO665">
        <v>37003211</v>
      </c>
      <c r="GP665">
        <v>37881997</v>
      </c>
      <c r="GQ665">
        <v>31289595</v>
      </c>
      <c r="GR665">
        <v>27404659</v>
      </c>
      <c r="GS665">
        <v>36051121</v>
      </c>
      <c r="GT665">
        <v>34155068</v>
      </c>
      <c r="GU665">
        <v>25618140</v>
      </c>
      <c r="GV665">
        <v>31954317</v>
      </c>
      <c r="GW665">
        <v>26678639</v>
      </c>
      <c r="GX665">
        <v>41573717</v>
      </c>
      <c r="GY665">
        <v>35520671</v>
      </c>
      <c r="GZ665">
        <v>39016520</v>
      </c>
      <c r="HA665">
        <v>28368107</v>
      </c>
      <c r="HB665">
        <v>32425329</v>
      </c>
      <c r="HC665">
        <v>22454252</v>
      </c>
      <c r="HD665">
        <v>35346688</v>
      </c>
      <c r="HE665">
        <v>35239215</v>
      </c>
      <c r="HF665">
        <v>22152186</v>
      </c>
      <c r="HG665">
        <v>30318225</v>
      </c>
      <c r="HH665">
        <v>32704259</v>
      </c>
      <c r="HI665">
        <v>31805259</v>
      </c>
      <c r="HJ665">
        <v>29203768</v>
      </c>
      <c r="HK665">
        <v>27539501</v>
      </c>
      <c r="HL665">
        <v>27642291</v>
      </c>
      <c r="HM665">
        <v>27296250</v>
      </c>
      <c r="HN665">
        <v>30556669</v>
      </c>
      <c r="HO665">
        <v>26088529</v>
      </c>
      <c r="HP665">
        <v>29310922</v>
      </c>
      <c r="HQ665">
        <v>34849225</v>
      </c>
      <c r="HR665">
        <v>27456980</v>
      </c>
      <c r="HS665">
        <v>31145871</v>
      </c>
      <c r="HT665">
        <v>25959815</v>
      </c>
      <c r="HU665">
        <v>32306619</v>
      </c>
      <c r="HV665">
        <v>30210869</v>
      </c>
      <c r="HW665">
        <v>38859487</v>
      </c>
      <c r="HX665">
        <v>40294525</v>
      </c>
      <c r="HY665">
        <v>25502947</v>
      </c>
      <c r="HZ665">
        <v>35940723</v>
      </c>
      <c r="IA665">
        <v>33275900</v>
      </c>
      <c r="IB665">
        <v>35310908</v>
      </c>
      <c r="IC665">
        <v>35746381</v>
      </c>
      <c r="ID665">
        <v>24578908</v>
      </c>
      <c r="IE665">
        <v>32349356</v>
      </c>
      <c r="IF665">
        <v>29260615</v>
      </c>
      <c r="IG665">
        <v>25300190</v>
      </c>
      <c r="IH665">
        <v>29093468</v>
      </c>
      <c r="II665">
        <v>28917554</v>
      </c>
      <c r="IJ665">
        <v>28691319</v>
      </c>
      <c r="IK665">
        <v>34590244</v>
      </c>
      <c r="IL665">
        <v>68992095</v>
      </c>
      <c r="IM665">
        <v>38040690</v>
      </c>
      <c r="IN665">
        <v>32684891</v>
      </c>
      <c r="IO665">
        <v>41531557</v>
      </c>
      <c r="IP665">
        <v>27497440</v>
      </c>
      <c r="IQ665">
        <v>26456118</v>
      </c>
      <c r="IR665">
        <v>27947312</v>
      </c>
      <c r="IS665">
        <v>26947218</v>
      </c>
      <c r="IT665">
        <v>31210141</v>
      </c>
      <c r="IU665">
        <v>31971173</v>
      </c>
      <c r="IV665">
        <v>25777094</v>
      </c>
      <c r="IW665">
        <v>27434467</v>
      </c>
      <c r="IX665">
        <v>35351028</v>
      </c>
      <c r="IY665">
        <v>31553375</v>
      </c>
      <c r="IZ665">
        <v>31133691</v>
      </c>
      <c r="JA665">
        <v>33658732</v>
      </c>
      <c r="JB665">
        <v>24236905</v>
      </c>
      <c r="JC665">
        <v>24602385</v>
      </c>
      <c r="JD665">
        <v>27099344</v>
      </c>
      <c r="JE665">
        <v>29811756</v>
      </c>
      <c r="JF665">
        <v>37436640</v>
      </c>
      <c r="JG665">
        <v>57436652</v>
      </c>
      <c r="JH665">
        <v>40916597</v>
      </c>
      <c r="JI665">
        <v>34189094</v>
      </c>
      <c r="JJ665">
        <v>49687148</v>
      </c>
      <c r="JK665">
        <v>31920647</v>
      </c>
      <c r="JL665">
        <v>35190076</v>
      </c>
      <c r="JM665">
        <v>39960403</v>
      </c>
      <c r="JN665">
        <v>27632039</v>
      </c>
      <c r="JO665">
        <v>31507127</v>
      </c>
      <c r="JP665">
        <v>45982011</v>
      </c>
      <c r="JQ665">
        <v>37187852</v>
      </c>
    </row>
    <row r="666" spans="1:277" x14ac:dyDescent="0.25">
      <c r="A666" s="1" t="s">
        <v>334</v>
      </c>
      <c r="B666" t="s">
        <v>1157</v>
      </c>
      <c r="C666" t="s">
        <v>1185</v>
      </c>
      <c r="D666" s="2">
        <f>_xll.BDH(A666, "volume", B666, C666, "Direction", "H", "Period", "M","cols=12;rows=2")</f>
        <v>36556</v>
      </c>
      <c r="E666" s="2">
        <v>36585</v>
      </c>
      <c r="F666" s="2">
        <v>36616</v>
      </c>
      <c r="G666" s="2">
        <v>36644</v>
      </c>
      <c r="H666" s="2">
        <v>36677</v>
      </c>
      <c r="I666" s="2">
        <v>36707</v>
      </c>
      <c r="J666" s="2">
        <v>36738</v>
      </c>
      <c r="K666" s="2">
        <v>36769</v>
      </c>
      <c r="L666" s="2">
        <v>36798</v>
      </c>
      <c r="M666" s="2">
        <v>36830</v>
      </c>
      <c r="N666" s="2">
        <v>36860</v>
      </c>
      <c r="O666" s="2">
        <v>36889</v>
      </c>
    </row>
    <row r="667" spans="1:277" x14ac:dyDescent="0.25">
      <c r="A667" s="4"/>
      <c r="D667" s="3">
        <v>7798000</v>
      </c>
      <c r="E667">
        <v>11950500</v>
      </c>
      <c r="F667">
        <v>15001200</v>
      </c>
      <c r="G667">
        <v>5439000</v>
      </c>
      <c r="H667">
        <v>5339100</v>
      </c>
      <c r="I667">
        <v>6882600</v>
      </c>
      <c r="J667">
        <v>4135500</v>
      </c>
      <c r="K667">
        <v>8843200</v>
      </c>
      <c r="L667">
        <v>7135600</v>
      </c>
      <c r="M667">
        <v>13188000</v>
      </c>
      <c r="N667">
        <v>7724100</v>
      </c>
      <c r="O667">
        <v>10332600</v>
      </c>
    </row>
    <row r="668" spans="1:277" x14ac:dyDescent="0.25">
      <c r="A668" s="1" t="s">
        <v>335</v>
      </c>
      <c r="B668" t="s">
        <v>1157</v>
      </c>
      <c r="C668" t="s">
        <v>1186</v>
      </c>
      <c r="D668" s="2">
        <f>_xll.BDH(A668, "volume", B668, C668, "Direction", "H", "Period", "M","cols=90;rows=2")</f>
        <v>36556</v>
      </c>
      <c r="E668" s="2">
        <v>36585</v>
      </c>
      <c r="F668" s="2">
        <v>36616</v>
      </c>
      <c r="G668" s="2">
        <v>36644</v>
      </c>
      <c r="H668" s="2">
        <v>36677</v>
      </c>
      <c r="I668" s="2">
        <v>36707</v>
      </c>
      <c r="J668" s="2">
        <v>36738</v>
      </c>
      <c r="K668" s="2">
        <v>36769</v>
      </c>
      <c r="L668" s="2">
        <v>36798</v>
      </c>
      <c r="M668" s="2">
        <v>36830</v>
      </c>
      <c r="N668" s="2">
        <v>36860</v>
      </c>
      <c r="O668" s="2">
        <v>36889</v>
      </c>
      <c r="P668" s="2">
        <v>36922</v>
      </c>
      <c r="Q668" s="2">
        <v>36950</v>
      </c>
      <c r="R668" s="2">
        <v>36980</v>
      </c>
      <c r="S668" s="2">
        <v>37011</v>
      </c>
      <c r="T668" s="2">
        <v>37042</v>
      </c>
      <c r="U668" s="2">
        <v>37071</v>
      </c>
      <c r="V668" s="2">
        <v>37103</v>
      </c>
      <c r="W668" s="2">
        <v>37134</v>
      </c>
      <c r="X668" s="2">
        <v>37162</v>
      </c>
      <c r="Y668" s="2">
        <v>37195</v>
      </c>
      <c r="Z668" s="2">
        <v>37225</v>
      </c>
      <c r="AA668" s="2">
        <v>37256</v>
      </c>
      <c r="AB668" s="2">
        <v>37287</v>
      </c>
      <c r="AC668" s="2">
        <v>37315</v>
      </c>
      <c r="AD668" s="2">
        <v>37344</v>
      </c>
      <c r="AE668" s="2">
        <v>37376</v>
      </c>
      <c r="AF668" s="2">
        <v>37407</v>
      </c>
      <c r="AG668" s="2">
        <v>37435</v>
      </c>
      <c r="AH668" s="2">
        <v>37468</v>
      </c>
      <c r="AI668" s="2">
        <v>37498</v>
      </c>
      <c r="AJ668" s="2">
        <v>37529</v>
      </c>
      <c r="AK668" s="2">
        <v>37560</v>
      </c>
      <c r="AL668" s="2">
        <v>37589</v>
      </c>
      <c r="AM668" s="2">
        <v>37621</v>
      </c>
      <c r="AN668" s="2">
        <v>37652</v>
      </c>
      <c r="AO668" s="2">
        <v>37680</v>
      </c>
      <c r="AP668" s="2">
        <v>37711</v>
      </c>
      <c r="AQ668" s="2">
        <v>37741</v>
      </c>
      <c r="AR668" s="2">
        <v>37771</v>
      </c>
      <c r="AS668" s="2">
        <v>37802</v>
      </c>
      <c r="AT668" s="2">
        <v>37833</v>
      </c>
      <c r="AU668" s="2">
        <v>37862</v>
      </c>
      <c r="AV668" s="2">
        <v>37894</v>
      </c>
      <c r="AW668" s="2">
        <v>37925</v>
      </c>
      <c r="AX668" s="2">
        <v>37953</v>
      </c>
      <c r="AY668" s="2">
        <v>37986</v>
      </c>
      <c r="AZ668" s="2">
        <v>38016</v>
      </c>
      <c r="BA668" s="2">
        <v>38044</v>
      </c>
      <c r="BB668" s="2">
        <v>38077</v>
      </c>
      <c r="BC668" s="2">
        <v>38107</v>
      </c>
      <c r="BD668" s="2">
        <v>38138</v>
      </c>
      <c r="BE668" s="2">
        <v>38168</v>
      </c>
      <c r="BF668" s="2">
        <v>38198</v>
      </c>
      <c r="BG668" s="2">
        <v>38230</v>
      </c>
      <c r="BH668" s="2">
        <v>38260</v>
      </c>
      <c r="BI668" s="2">
        <v>38289</v>
      </c>
      <c r="BJ668" s="2">
        <v>38321</v>
      </c>
      <c r="BK668" s="2">
        <v>38352</v>
      </c>
      <c r="BL668" s="2">
        <v>38383</v>
      </c>
      <c r="BM668" s="2">
        <v>38411</v>
      </c>
      <c r="BN668" s="2">
        <v>38442</v>
      </c>
      <c r="BO668" s="2">
        <v>38471</v>
      </c>
      <c r="BP668" s="2">
        <v>38503</v>
      </c>
      <c r="BQ668" s="2">
        <v>38533</v>
      </c>
      <c r="BR668" s="2">
        <v>38562</v>
      </c>
      <c r="BS668" s="2">
        <v>38595</v>
      </c>
      <c r="BT668" s="2">
        <v>38625</v>
      </c>
      <c r="BU668" s="2">
        <v>38656</v>
      </c>
      <c r="BV668" s="2">
        <v>38686</v>
      </c>
      <c r="BW668" s="2">
        <v>38716</v>
      </c>
      <c r="BX668" s="2">
        <v>38748</v>
      </c>
      <c r="BY668" s="2">
        <v>38776</v>
      </c>
      <c r="BZ668" s="2">
        <v>38807</v>
      </c>
      <c r="CA668" s="2">
        <v>38835</v>
      </c>
      <c r="CB668" s="2">
        <v>38868</v>
      </c>
      <c r="CC668" s="2">
        <v>38898</v>
      </c>
      <c r="CD668" s="2">
        <v>38929</v>
      </c>
      <c r="CE668" s="2">
        <v>38960</v>
      </c>
      <c r="CF668" s="2">
        <v>38989</v>
      </c>
      <c r="CG668" s="2">
        <v>39021</v>
      </c>
      <c r="CH668" s="2">
        <v>39051</v>
      </c>
      <c r="CI668" s="2">
        <v>39080</v>
      </c>
      <c r="CJ668" s="2">
        <v>39113</v>
      </c>
      <c r="CK668" s="2">
        <v>39141</v>
      </c>
      <c r="CL668" s="2">
        <v>39171</v>
      </c>
      <c r="CM668" s="2">
        <v>39202</v>
      </c>
      <c r="CN668" s="2">
        <v>39233</v>
      </c>
      <c r="CO668" s="2">
        <v>39262</v>
      </c>
    </row>
    <row r="669" spans="1:277" x14ac:dyDescent="0.25">
      <c r="A669" s="4"/>
      <c r="D669" s="3">
        <v>40982600</v>
      </c>
      <c r="E669">
        <v>28665700</v>
      </c>
      <c r="F669">
        <v>38254300</v>
      </c>
      <c r="G669">
        <v>33429000</v>
      </c>
      <c r="H669">
        <v>34730000</v>
      </c>
      <c r="I669">
        <v>42798100</v>
      </c>
      <c r="J669">
        <v>25993900</v>
      </c>
      <c r="K669">
        <v>30212900</v>
      </c>
      <c r="L669">
        <v>29600600</v>
      </c>
      <c r="M669">
        <v>46552200</v>
      </c>
      <c r="N669">
        <v>30910600</v>
      </c>
      <c r="O669">
        <v>33199500</v>
      </c>
      <c r="P669">
        <v>41642500</v>
      </c>
      <c r="Q669">
        <v>33047900</v>
      </c>
      <c r="R669">
        <v>47519000</v>
      </c>
      <c r="S669">
        <v>38242000</v>
      </c>
      <c r="T669">
        <v>34279000</v>
      </c>
      <c r="U669">
        <v>27502900</v>
      </c>
      <c r="V669">
        <v>48771100</v>
      </c>
      <c r="W669">
        <v>44096200</v>
      </c>
      <c r="X669">
        <v>36935900</v>
      </c>
      <c r="Y669">
        <v>46235200</v>
      </c>
      <c r="Z669">
        <v>35035900</v>
      </c>
      <c r="AA669">
        <v>28881400</v>
      </c>
      <c r="AB669">
        <v>42209900</v>
      </c>
      <c r="AC669">
        <v>29608100</v>
      </c>
      <c r="AD669">
        <v>28650700</v>
      </c>
      <c r="AE669">
        <v>39687700</v>
      </c>
      <c r="AF669">
        <v>37618100</v>
      </c>
      <c r="AG669">
        <v>38235300</v>
      </c>
      <c r="AH669">
        <v>54974900</v>
      </c>
      <c r="AI669">
        <v>38999000</v>
      </c>
      <c r="AJ669">
        <v>35403200</v>
      </c>
      <c r="AK669">
        <v>56588000</v>
      </c>
      <c r="AL669">
        <v>31664100</v>
      </c>
      <c r="AM669">
        <v>29827700</v>
      </c>
      <c r="AN669">
        <v>49346800</v>
      </c>
      <c r="AO669">
        <v>45674500</v>
      </c>
      <c r="AP669">
        <v>42765400</v>
      </c>
      <c r="AQ669">
        <v>46875500</v>
      </c>
      <c r="AR669">
        <v>39878300</v>
      </c>
      <c r="AS669">
        <v>31413800</v>
      </c>
      <c r="AT669">
        <v>37879000</v>
      </c>
      <c r="AU669">
        <v>38341200</v>
      </c>
      <c r="AV669">
        <v>31754500</v>
      </c>
      <c r="AW669">
        <v>56962700</v>
      </c>
      <c r="AX669">
        <v>32542500</v>
      </c>
      <c r="AY669">
        <v>35141000</v>
      </c>
      <c r="AZ669">
        <v>31486500</v>
      </c>
      <c r="BA669">
        <v>27567200</v>
      </c>
      <c r="BB669">
        <v>33279400</v>
      </c>
      <c r="BC669">
        <v>34062500</v>
      </c>
      <c r="BD669">
        <v>32855400</v>
      </c>
      <c r="BE669">
        <v>24354000</v>
      </c>
      <c r="BF669">
        <v>34796800</v>
      </c>
      <c r="BG669">
        <v>20682200</v>
      </c>
      <c r="BH669">
        <v>20763200</v>
      </c>
      <c r="BI669">
        <v>29799100</v>
      </c>
      <c r="BJ669">
        <v>24542000</v>
      </c>
      <c r="BK669">
        <v>25364500</v>
      </c>
      <c r="BL669">
        <v>30829500</v>
      </c>
      <c r="BM669">
        <v>24836600</v>
      </c>
      <c r="BN669">
        <v>39767400</v>
      </c>
      <c r="BO669">
        <v>33655700</v>
      </c>
      <c r="BP669">
        <v>37042100</v>
      </c>
      <c r="BQ669">
        <v>33414700</v>
      </c>
      <c r="BR669">
        <v>37766000</v>
      </c>
      <c r="BS669">
        <v>37734700</v>
      </c>
      <c r="BT669">
        <v>31267500</v>
      </c>
      <c r="BU669">
        <v>32487700</v>
      </c>
      <c r="BV669">
        <v>37214600</v>
      </c>
      <c r="BW669">
        <v>35830000</v>
      </c>
      <c r="BX669">
        <v>45493400</v>
      </c>
      <c r="BY669">
        <v>39817400</v>
      </c>
      <c r="BZ669">
        <v>37612800</v>
      </c>
      <c r="CA669">
        <v>28768300</v>
      </c>
      <c r="CB669">
        <v>29307800</v>
      </c>
      <c r="CC669">
        <v>31403200</v>
      </c>
      <c r="CD669">
        <v>22572200</v>
      </c>
      <c r="CE669">
        <v>22899800</v>
      </c>
      <c r="CF669">
        <v>21581200</v>
      </c>
      <c r="CG669">
        <v>30603800</v>
      </c>
      <c r="CH669">
        <v>25056200</v>
      </c>
      <c r="CI669">
        <v>37372500</v>
      </c>
      <c r="CJ669">
        <v>32604000</v>
      </c>
      <c r="CK669">
        <v>25344500</v>
      </c>
      <c r="CL669">
        <v>30807400</v>
      </c>
      <c r="CM669">
        <v>29211400</v>
      </c>
      <c r="CN669">
        <v>34767800</v>
      </c>
      <c r="CO669">
        <v>33011400</v>
      </c>
    </row>
    <row r="670" spans="1:277" x14ac:dyDescent="0.25">
      <c r="A670" s="1" t="s">
        <v>336</v>
      </c>
      <c r="B670" t="s">
        <v>1157</v>
      </c>
      <c r="C670" t="s">
        <v>1182</v>
      </c>
      <c r="D670" s="2">
        <f>_xll.BDH(A670, "volume", B670, C670, "Direction", "H", "Period", "M","cols=108;rows=2")</f>
        <v>36556</v>
      </c>
      <c r="E670" s="2">
        <v>36585</v>
      </c>
      <c r="F670" s="2">
        <v>36616</v>
      </c>
      <c r="G670" s="2">
        <v>36644</v>
      </c>
      <c r="H670" s="2">
        <v>36677</v>
      </c>
      <c r="I670" s="2">
        <v>36707</v>
      </c>
      <c r="J670" s="2">
        <v>36738</v>
      </c>
      <c r="K670" s="2">
        <v>36769</v>
      </c>
      <c r="L670" s="2">
        <v>36798</v>
      </c>
      <c r="M670" s="2">
        <v>36830</v>
      </c>
      <c r="N670" s="2">
        <v>36860</v>
      </c>
      <c r="O670" s="2">
        <v>36889</v>
      </c>
      <c r="P670" s="2">
        <v>36922</v>
      </c>
      <c r="Q670" s="2">
        <v>36950</v>
      </c>
      <c r="R670" s="2">
        <v>36980</v>
      </c>
      <c r="S670" s="2">
        <v>37011</v>
      </c>
      <c r="T670" s="2">
        <v>37042</v>
      </c>
      <c r="U670" s="2">
        <v>37071</v>
      </c>
      <c r="V670" s="2">
        <v>37103</v>
      </c>
      <c r="W670" s="2">
        <v>37134</v>
      </c>
      <c r="X670" s="2">
        <v>37162</v>
      </c>
      <c r="Y670" s="2">
        <v>37195</v>
      </c>
      <c r="Z670" s="2">
        <v>37225</v>
      </c>
      <c r="AA670" s="2">
        <v>37256</v>
      </c>
      <c r="AB670" s="2">
        <v>37287</v>
      </c>
      <c r="AC670" s="2">
        <v>37315</v>
      </c>
      <c r="AD670" s="2">
        <v>37344</v>
      </c>
      <c r="AE670" s="2">
        <v>37376</v>
      </c>
      <c r="AF670" s="2">
        <v>37407</v>
      </c>
      <c r="AG670" s="2">
        <v>37435</v>
      </c>
      <c r="AH670" s="2">
        <v>37468</v>
      </c>
      <c r="AI670" s="2">
        <v>37498</v>
      </c>
      <c r="AJ670" s="2">
        <v>37529</v>
      </c>
      <c r="AK670" s="2">
        <v>37560</v>
      </c>
      <c r="AL670" s="2">
        <v>37589</v>
      </c>
      <c r="AM670" s="2">
        <v>37621</v>
      </c>
      <c r="AN670" s="2">
        <v>37652</v>
      </c>
      <c r="AO670" s="2">
        <v>37680</v>
      </c>
      <c r="AP670" s="2">
        <v>37711</v>
      </c>
      <c r="AQ670" s="2">
        <v>37741</v>
      </c>
      <c r="AR670" s="2">
        <v>37771</v>
      </c>
      <c r="AS670" s="2">
        <v>37802</v>
      </c>
      <c r="AT670" s="2">
        <v>37833</v>
      </c>
      <c r="AU670" s="2">
        <v>37862</v>
      </c>
      <c r="AV670" s="2">
        <v>37894</v>
      </c>
      <c r="AW670" s="2">
        <v>37925</v>
      </c>
      <c r="AX670" s="2">
        <v>37953</v>
      </c>
      <c r="AY670" s="2">
        <v>37986</v>
      </c>
      <c r="AZ670" s="2">
        <v>38016</v>
      </c>
      <c r="BA670" s="2">
        <v>38044</v>
      </c>
      <c r="BB670" s="2">
        <v>38077</v>
      </c>
      <c r="BC670" s="2">
        <v>38107</v>
      </c>
      <c r="BD670" s="2">
        <v>38138</v>
      </c>
      <c r="BE670" s="2">
        <v>38168</v>
      </c>
      <c r="BF670" s="2">
        <v>38198</v>
      </c>
      <c r="BG670" s="2">
        <v>38230</v>
      </c>
      <c r="BH670" s="2">
        <v>38260</v>
      </c>
      <c r="BI670" s="2">
        <v>38289</v>
      </c>
      <c r="BJ670" s="2">
        <v>38321</v>
      </c>
      <c r="BK670" s="2">
        <v>38352</v>
      </c>
      <c r="BL670" s="2">
        <v>38383</v>
      </c>
      <c r="BM670" s="2">
        <v>38411</v>
      </c>
      <c r="BN670" s="2">
        <v>38442</v>
      </c>
      <c r="BO670" s="2">
        <v>38471</v>
      </c>
      <c r="BP670" s="2">
        <v>38503</v>
      </c>
      <c r="BQ670" s="2">
        <v>38533</v>
      </c>
      <c r="BR670" s="2">
        <v>38562</v>
      </c>
      <c r="BS670" s="2">
        <v>38595</v>
      </c>
      <c r="BT670" s="2">
        <v>38625</v>
      </c>
      <c r="BU670" s="2">
        <v>38656</v>
      </c>
      <c r="BV670" s="2">
        <v>38686</v>
      </c>
      <c r="BW670" s="2">
        <v>38716</v>
      </c>
      <c r="BX670" s="2">
        <v>38748</v>
      </c>
      <c r="BY670" s="2">
        <v>38776</v>
      </c>
      <c r="BZ670" s="2">
        <v>38807</v>
      </c>
      <c r="CA670" s="2">
        <v>38835</v>
      </c>
      <c r="CB670" s="2">
        <v>38868</v>
      </c>
      <c r="CC670" s="2">
        <v>38898</v>
      </c>
      <c r="CD670" s="2">
        <v>38929</v>
      </c>
      <c r="CE670" s="2">
        <v>38960</v>
      </c>
      <c r="CF670" s="2">
        <v>38989</v>
      </c>
      <c r="CG670" s="2">
        <v>39021</v>
      </c>
      <c r="CH670" s="2">
        <v>39051</v>
      </c>
      <c r="CI670" s="2">
        <v>39080</v>
      </c>
      <c r="CJ670" s="2">
        <v>39113</v>
      </c>
      <c r="CK670" s="2">
        <v>39141</v>
      </c>
      <c r="CL670" s="2">
        <v>39171</v>
      </c>
      <c r="CM670" s="2">
        <v>39202</v>
      </c>
      <c r="CN670" s="2">
        <v>39233</v>
      </c>
      <c r="CO670" s="2">
        <v>39262</v>
      </c>
      <c r="CP670" s="2">
        <v>39294</v>
      </c>
      <c r="CQ670" s="2">
        <v>39325</v>
      </c>
      <c r="CR670" s="2">
        <v>39353</v>
      </c>
      <c r="CS670" s="2">
        <v>39386</v>
      </c>
      <c r="CT670" s="2">
        <v>39416</v>
      </c>
      <c r="CU670" s="2">
        <v>39447</v>
      </c>
      <c r="CV670" s="2">
        <v>39478</v>
      </c>
      <c r="CW670" s="2">
        <v>39507</v>
      </c>
      <c r="CX670" s="2">
        <v>39538</v>
      </c>
      <c r="CY670" s="2">
        <v>39568</v>
      </c>
      <c r="CZ670" s="2">
        <v>39598</v>
      </c>
      <c r="DA670" s="2">
        <v>39629</v>
      </c>
      <c r="DB670" s="2">
        <v>39660</v>
      </c>
      <c r="DC670" s="2">
        <v>39689</v>
      </c>
      <c r="DD670" s="2">
        <v>39721</v>
      </c>
      <c r="DE670" s="2">
        <v>39752</v>
      </c>
      <c r="DF670" s="2">
        <v>39780</v>
      </c>
      <c r="DG670" s="2">
        <v>39813</v>
      </c>
    </row>
    <row r="671" spans="1:277" x14ac:dyDescent="0.25">
      <c r="A671" s="4"/>
      <c r="D671" s="3">
        <v>115366800</v>
      </c>
      <c r="E671">
        <v>126472600</v>
      </c>
      <c r="F671">
        <v>121320400</v>
      </c>
      <c r="G671">
        <v>127501400</v>
      </c>
      <c r="H671">
        <v>140964200</v>
      </c>
      <c r="I671">
        <v>109435600</v>
      </c>
      <c r="J671">
        <v>97679200</v>
      </c>
      <c r="K671">
        <v>95983800</v>
      </c>
      <c r="L671">
        <v>66019300</v>
      </c>
      <c r="M671">
        <v>97302800</v>
      </c>
      <c r="N671">
        <v>80839500</v>
      </c>
      <c r="O671">
        <v>85091700</v>
      </c>
      <c r="P671">
        <v>109503200</v>
      </c>
      <c r="Q671">
        <v>96158600</v>
      </c>
      <c r="R671">
        <v>140797100</v>
      </c>
      <c r="S671">
        <v>111083000</v>
      </c>
      <c r="T671">
        <v>100972100</v>
      </c>
      <c r="U671">
        <v>97459500</v>
      </c>
      <c r="V671">
        <v>96071300</v>
      </c>
      <c r="W671">
        <v>88292000</v>
      </c>
      <c r="X671">
        <v>146358200</v>
      </c>
      <c r="Y671">
        <v>132544700</v>
      </c>
      <c r="Z671">
        <v>99670400</v>
      </c>
      <c r="AA671">
        <v>75833100</v>
      </c>
      <c r="AB671">
        <v>138063300</v>
      </c>
      <c r="AC671">
        <v>112053400</v>
      </c>
      <c r="AD671">
        <v>113838100</v>
      </c>
      <c r="AE671">
        <v>166518600</v>
      </c>
      <c r="AF671">
        <v>141311200</v>
      </c>
      <c r="AG671">
        <v>113232200</v>
      </c>
      <c r="AH671">
        <v>150316000</v>
      </c>
      <c r="AI671">
        <v>106251200</v>
      </c>
      <c r="AJ671">
        <v>100293900</v>
      </c>
      <c r="AK671">
        <v>149006800</v>
      </c>
      <c r="AL671">
        <v>101830100</v>
      </c>
      <c r="AM671">
        <v>88518900</v>
      </c>
      <c r="AN671">
        <v>118089000</v>
      </c>
      <c r="AO671">
        <v>103863200</v>
      </c>
      <c r="AP671">
        <v>115490100</v>
      </c>
      <c r="AQ671">
        <v>112394200</v>
      </c>
      <c r="AR671">
        <v>105048300</v>
      </c>
      <c r="AS671">
        <v>103466100</v>
      </c>
      <c r="AT671">
        <v>129214600</v>
      </c>
      <c r="AU671">
        <v>88621200</v>
      </c>
      <c r="AV671">
        <v>91493500</v>
      </c>
      <c r="AW671">
        <v>90716800</v>
      </c>
      <c r="AX671">
        <v>63835800</v>
      </c>
      <c r="AY671">
        <v>66493800</v>
      </c>
      <c r="AZ671">
        <v>86147800</v>
      </c>
      <c r="BA671">
        <v>75509100</v>
      </c>
      <c r="BB671">
        <v>97342200</v>
      </c>
      <c r="BC671">
        <v>92607900</v>
      </c>
      <c r="BD671">
        <v>96463400</v>
      </c>
      <c r="BE671">
        <v>79843800</v>
      </c>
      <c r="BF671">
        <v>112405500</v>
      </c>
      <c r="BG671">
        <v>81974900</v>
      </c>
      <c r="BH671">
        <v>76981000</v>
      </c>
      <c r="BI671">
        <v>79974200</v>
      </c>
      <c r="BJ671">
        <v>71394300</v>
      </c>
      <c r="BK671">
        <v>74101500</v>
      </c>
      <c r="BL671">
        <v>72807500</v>
      </c>
      <c r="BM671">
        <v>73064700</v>
      </c>
      <c r="BN671">
        <v>81630800</v>
      </c>
      <c r="BO671">
        <v>86699500</v>
      </c>
      <c r="BP671">
        <v>72278500</v>
      </c>
      <c r="BQ671">
        <v>68550200</v>
      </c>
      <c r="BR671">
        <v>67389400</v>
      </c>
      <c r="BS671">
        <v>61241600</v>
      </c>
      <c r="BT671">
        <v>58935500</v>
      </c>
      <c r="BU671">
        <v>79088800</v>
      </c>
      <c r="BV671">
        <v>68146600</v>
      </c>
      <c r="BW671">
        <v>54909300</v>
      </c>
      <c r="BX671">
        <v>90435100</v>
      </c>
      <c r="BY671">
        <v>69480400</v>
      </c>
      <c r="BZ671">
        <v>80690900</v>
      </c>
      <c r="CA671">
        <v>71580400</v>
      </c>
      <c r="CB671">
        <v>98000500</v>
      </c>
      <c r="CC671">
        <v>90281100</v>
      </c>
      <c r="CD671">
        <v>67835800</v>
      </c>
      <c r="CE671">
        <v>59253400</v>
      </c>
      <c r="CF671">
        <v>62135900</v>
      </c>
      <c r="CG671">
        <v>78023800</v>
      </c>
      <c r="CH671">
        <v>79901000</v>
      </c>
      <c r="CI671">
        <v>53525000</v>
      </c>
      <c r="CJ671">
        <v>76082700</v>
      </c>
      <c r="CK671">
        <v>73580400</v>
      </c>
      <c r="CL671">
        <v>114288600</v>
      </c>
      <c r="CM671">
        <v>75158400</v>
      </c>
      <c r="CN671">
        <v>65563500</v>
      </c>
      <c r="CO671">
        <v>81014600</v>
      </c>
      <c r="CP671">
        <v>130422700</v>
      </c>
      <c r="CQ671">
        <v>152426100</v>
      </c>
      <c r="CR671">
        <v>90920700</v>
      </c>
      <c r="CS671">
        <v>139866400</v>
      </c>
      <c r="CT671">
        <v>189334300</v>
      </c>
      <c r="CU671">
        <v>114381300</v>
      </c>
      <c r="CV671">
        <v>201625700</v>
      </c>
      <c r="CW671">
        <v>139509400</v>
      </c>
      <c r="CX671">
        <v>228632200</v>
      </c>
      <c r="CY671">
        <v>135084900</v>
      </c>
      <c r="CZ671">
        <v>99192700</v>
      </c>
      <c r="DA671">
        <v>144195300</v>
      </c>
      <c r="DB671">
        <v>241945400</v>
      </c>
      <c r="DC671">
        <v>135995800</v>
      </c>
      <c r="DD671">
        <v>243215800</v>
      </c>
      <c r="DE671">
        <v>169992500</v>
      </c>
      <c r="DF671">
        <v>114401400</v>
      </c>
      <c r="DG671">
        <v>127358800</v>
      </c>
    </row>
    <row r="672" spans="1:277" x14ac:dyDescent="0.25">
      <c r="A672" s="1" t="s">
        <v>337</v>
      </c>
      <c r="B672" t="s">
        <v>1157</v>
      </c>
      <c r="C672" t="s">
        <v>1185</v>
      </c>
      <c r="D672" s="2">
        <f>_xll.BDH(A672, "volume", B672, C672, "Direction", "H", "Period", "M","cols=10;rows=2")</f>
        <v>36556</v>
      </c>
      <c r="E672" s="2">
        <v>36585</v>
      </c>
      <c r="F672" s="2">
        <v>36616</v>
      </c>
      <c r="G672" s="2">
        <v>36644</v>
      </c>
      <c r="H672" s="2">
        <v>36677</v>
      </c>
      <c r="I672" s="2">
        <v>36707</v>
      </c>
      <c r="J672" s="2">
        <v>36738</v>
      </c>
      <c r="K672" s="2">
        <v>36769</v>
      </c>
      <c r="L672" s="2">
        <v>36798</v>
      </c>
      <c r="M672" s="2">
        <v>36830</v>
      </c>
    </row>
    <row r="673" spans="1:277" x14ac:dyDescent="0.25">
      <c r="A673" s="4"/>
      <c r="D673" s="3">
        <v>3545400</v>
      </c>
      <c r="E673">
        <v>4338000</v>
      </c>
      <c r="F673">
        <v>5388800</v>
      </c>
      <c r="G673">
        <v>4837600</v>
      </c>
      <c r="H673">
        <v>4588000</v>
      </c>
      <c r="I673">
        <v>13595500</v>
      </c>
      <c r="J673">
        <v>16416700</v>
      </c>
      <c r="K673">
        <v>15546900</v>
      </c>
      <c r="L673">
        <v>10171100</v>
      </c>
      <c r="M673">
        <v>11528000</v>
      </c>
    </row>
    <row r="674" spans="1:277" x14ac:dyDescent="0.25">
      <c r="A674" s="1" t="s">
        <v>338</v>
      </c>
      <c r="B674" t="s">
        <v>1157</v>
      </c>
      <c r="C674" t="s">
        <v>1199</v>
      </c>
      <c r="D674" s="2">
        <f>_xll.BDH(A674, "volume", B674, C674, "Direction", "H", "Period", "M","cols=274;rows=2")</f>
        <v>36556</v>
      </c>
      <c r="E674" s="2">
        <v>36585</v>
      </c>
      <c r="F674" s="2">
        <v>36616</v>
      </c>
      <c r="G674" s="2">
        <v>36644</v>
      </c>
      <c r="H674" s="2">
        <v>36677</v>
      </c>
      <c r="I674" s="2">
        <v>36707</v>
      </c>
      <c r="J674" s="2">
        <v>36738</v>
      </c>
      <c r="K674" s="2">
        <v>36769</v>
      </c>
      <c r="L674" s="2">
        <v>36798</v>
      </c>
      <c r="M674" s="2">
        <v>36830</v>
      </c>
      <c r="N674" s="2">
        <v>36860</v>
      </c>
      <c r="O674" s="2">
        <v>36889</v>
      </c>
      <c r="P674" s="2">
        <v>36922</v>
      </c>
      <c r="Q674" s="2">
        <v>36950</v>
      </c>
      <c r="R674" s="2">
        <v>36980</v>
      </c>
      <c r="S674" s="2">
        <v>37011</v>
      </c>
      <c r="T674" s="2">
        <v>37042</v>
      </c>
      <c r="U674" s="2">
        <v>37071</v>
      </c>
      <c r="V674" s="2">
        <v>37103</v>
      </c>
      <c r="W674" s="2">
        <v>37134</v>
      </c>
      <c r="X674" s="2">
        <v>37162</v>
      </c>
      <c r="Y674" s="2">
        <v>37195</v>
      </c>
      <c r="Z674" s="2">
        <v>37225</v>
      </c>
      <c r="AA674" s="2">
        <v>37256</v>
      </c>
      <c r="AB674" s="2">
        <v>37287</v>
      </c>
      <c r="AC674" s="2">
        <v>37315</v>
      </c>
      <c r="AD674" s="2">
        <v>37344</v>
      </c>
      <c r="AE674" s="2">
        <v>37376</v>
      </c>
      <c r="AF674" s="2">
        <v>37407</v>
      </c>
      <c r="AG674" s="2">
        <v>37435</v>
      </c>
      <c r="AH674" s="2">
        <v>37468</v>
      </c>
      <c r="AI674" s="2">
        <v>37498</v>
      </c>
      <c r="AJ674" s="2">
        <v>37529</v>
      </c>
      <c r="AK674" s="2">
        <v>37560</v>
      </c>
      <c r="AL674" s="2">
        <v>37589</v>
      </c>
      <c r="AM674" s="2">
        <v>37621</v>
      </c>
      <c r="AN674" s="2">
        <v>37652</v>
      </c>
      <c r="AO674" s="2">
        <v>37680</v>
      </c>
      <c r="AP674" s="2">
        <v>37711</v>
      </c>
      <c r="AQ674" s="2">
        <v>37741</v>
      </c>
      <c r="AR674" s="2">
        <v>37771</v>
      </c>
      <c r="AS674" s="2">
        <v>37802</v>
      </c>
      <c r="AT674" s="2">
        <v>37833</v>
      </c>
      <c r="AU674" s="2">
        <v>37862</v>
      </c>
      <c r="AV674" s="2">
        <v>37894</v>
      </c>
      <c r="AW674" s="2">
        <v>37925</v>
      </c>
      <c r="AX674" s="2">
        <v>37953</v>
      </c>
      <c r="AY674" s="2">
        <v>37986</v>
      </c>
      <c r="AZ674" s="2">
        <v>38016</v>
      </c>
      <c r="BA674" s="2">
        <v>38044</v>
      </c>
      <c r="BB674" s="2">
        <v>38077</v>
      </c>
      <c r="BC674" s="2">
        <v>38107</v>
      </c>
      <c r="BD674" s="2">
        <v>38138</v>
      </c>
      <c r="BE674" s="2">
        <v>38168</v>
      </c>
      <c r="BF674" s="2">
        <v>38198</v>
      </c>
      <c r="BG674" s="2">
        <v>38230</v>
      </c>
      <c r="BH674" s="2">
        <v>38260</v>
      </c>
      <c r="BI674" s="2">
        <v>38289</v>
      </c>
      <c r="BJ674" s="2">
        <v>38321</v>
      </c>
      <c r="BK674" s="2">
        <v>38352</v>
      </c>
      <c r="BL674" s="2">
        <v>38383</v>
      </c>
      <c r="BM674" s="2">
        <v>38411</v>
      </c>
      <c r="BN674" s="2">
        <v>38442</v>
      </c>
      <c r="BO674" s="2">
        <v>38471</v>
      </c>
      <c r="BP674" s="2">
        <v>38503</v>
      </c>
      <c r="BQ674" s="2">
        <v>38533</v>
      </c>
      <c r="BR674" s="2">
        <v>38562</v>
      </c>
      <c r="BS674" s="2">
        <v>38595</v>
      </c>
      <c r="BT674" s="2">
        <v>38625</v>
      </c>
      <c r="BU674" s="2">
        <v>38656</v>
      </c>
      <c r="BV674" s="2">
        <v>38686</v>
      </c>
      <c r="BW674" s="2">
        <v>38716</v>
      </c>
      <c r="BX674" s="2">
        <v>38748</v>
      </c>
      <c r="BY674" s="2">
        <v>38776</v>
      </c>
      <c r="BZ674" s="2">
        <v>38807</v>
      </c>
      <c r="CA674" s="2">
        <v>38835</v>
      </c>
      <c r="CB674" s="2">
        <v>38868</v>
      </c>
      <c r="CC674" s="2">
        <v>38898</v>
      </c>
      <c r="CD674" s="2">
        <v>38929</v>
      </c>
      <c r="CE674" s="2">
        <v>38960</v>
      </c>
      <c r="CF674" s="2">
        <v>38989</v>
      </c>
      <c r="CG674" s="2">
        <v>39021</v>
      </c>
      <c r="CH674" s="2">
        <v>39051</v>
      </c>
      <c r="CI674" s="2">
        <v>39080</v>
      </c>
      <c r="CJ674" s="2">
        <v>39113</v>
      </c>
      <c r="CK674" s="2">
        <v>39141</v>
      </c>
      <c r="CL674" s="2">
        <v>39171</v>
      </c>
      <c r="CM674" s="2">
        <v>39202</v>
      </c>
      <c r="CN674" s="2">
        <v>39233</v>
      </c>
      <c r="CO674" s="2">
        <v>39262</v>
      </c>
      <c r="CP674" s="2">
        <v>39294</v>
      </c>
      <c r="CQ674" s="2">
        <v>39325</v>
      </c>
      <c r="CR674" s="2">
        <v>39353</v>
      </c>
      <c r="CS674" s="2">
        <v>39386</v>
      </c>
      <c r="CT674" s="2">
        <v>39416</v>
      </c>
      <c r="CU674" s="2">
        <v>39447</v>
      </c>
      <c r="CV674" s="2">
        <v>39478</v>
      </c>
      <c r="CW674" s="2">
        <v>39507</v>
      </c>
      <c r="CX674" s="2">
        <v>39538</v>
      </c>
      <c r="CY674" s="2">
        <v>39568</v>
      </c>
      <c r="CZ674" s="2">
        <v>39598</v>
      </c>
      <c r="DA674" s="2">
        <v>39629</v>
      </c>
      <c r="DB674" s="2">
        <v>39660</v>
      </c>
      <c r="DC674" s="2">
        <v>39689</v>
      </c>
      <c r="DD674" s="2">
        <v>39721</v>
      </c>
      <c r="DE674" s="2">
        <v>39752</v>
      </c>
      <c r="DF674" s="2">
        <v>39780</v>
      </c>
      <c r="DG674" s="2">
        <v>39813</v>
      </c>
      <c r="DH674" s="2">
        <v>39843</v>
      </c>
      <c r="DI674" s="2">
        <v>39871</v>
      </c>
      <c r="DJ674" s="2">
        <v>39903</v>
      </c>
      <c r="DK674" s="2">
        <v>39933</v>
      </c>
      <c r="DL674" s="2">
        <v>39962</v>
      </c>
      <c r="DM674" s="2">
        <v>39994</v>
      </c>
      <c r="DN674" s="2">
        <v>40025</v>
      </c>
      <c r="DO674" s="2">
        <v>40056</v>
      </c>
      <c r="DP674" s="2">
        <v>40086</v>
      </c>
      <c r="DQ674" s="2">
        <v>40116</v>
      </c>
      <c r="DR674" s="2">
        <v>40147</v>
      </c>
      <c r="DS674" s="2">
        <v>40178</v>
      </c>
      <c r="DT674" s="2">
        <v>40207</v>
      </c>
      <c r="DU674" s="2">
        <v>40235</v>
      </c>
      <c r="DV674" s="2">
        <v>40268</v>
      </c>
      <c r="DW674" s="2">
        <v>40298</v>
      </c>
      <c r="DX674" s="2">
        <v>40329</v>
      </c>
      <c r="DY674" s="2">
        <v>40359</v>
      </c>
      <c r="DZ674" s="2">
        <v>40389</v>
      </c>
      <c r="EA674" s="2">
        <v>40421</v>
      </c>
      <c r="EB674" s="2">
        <v>40451</v>
      </c>
      <c r="EC674" s="2">
        <v>40480</v>
      </c>
      <c r="ED674" s="2">
        <v>40512</v>
      </c>
      <c r="EE674" s="2">
        <v>40543</v>
      </c>
      <c r="EF674" s="2">
        <v>40574</v>
      </c>
      <c r="EG674" s="2">
        <v>40602</v>
      </c>
      <c r="EH674" s="2">
        <v>40633</v>
      </c>
      <c r="EI674" s="2">
        <v>40662</v>
      </c>
      <c r="EJ674" s="2">
        <v>40694</v>
      </c>
      <c r="EK674" s="2">
        <v>40724</v>
      </c>
      <c r="EL674" s="2">
        <v>40753</v>
      </c>
      <c r="EM674" s="2">
        <v>40786</v>
      </c>
      <c r="EN674" s="2">
        <v>40816</v>
      </c>
      <c r="EO674" s="2">
        <v>40847</v>
      </c>
      <c r="EP674" s="2">
        <v>40877</v>
      </c>
      <c r="EQ674" s="2">
        <v>40907</v>
      </c>
      <c r="ER674" s="2">
        <v>40939</v>
      </c>
      <c r="ES674" s="2">
        <v>40968</v>
      </c>
      <c r="ET674" s="2">
        <v>40998</v>
      </c>
      <c r="EU674" s="2">
        <v>41029</v>
      </c>
      <c r="EV674" s="2">
        <v>41060</v>
      </c>
      <c r="EW674" s="2">
        <v>41089</v>
      </c>
      <c r="EX674" s="2">
        <v>41121</v>
      </c>
      <c r="EY674" s="2">
        <v>41152</v>
      </c>
      <c r="EZ674" s="2">
        <v>41180</v>
      </c>
      <c r="FA674" s="2">
        <v>41213</v>
      </c>
      <c r="FB674" s="2">
        <v>41243</v>
      </c>
      <c r="FC674" s="2">
        <v>41274</v>
      </c>
      <c r="FD674" s="2">
        <v>41305</v>
      </c>
      <c r="FE674" s="2">
        <v>41333</v>
      </c>
      <c r="FF674" s="2">
        <v>41362</v>
      </c>
      <c r="FG674" s="2">
        <v>41394</v>
      </c>
      <c r="FH674" s="2">
        <v>41425</v>
      </c>
      <c r="FI674" s="2">
        <v>41453</v>
      </c>
      <c r="FJ674" s="2">
        <v>41486</v>
      </c>
      <c r="FK674" s="2">
        <v>41516</v>
      </c>
      <c r="FL674" s="2">
        <v>41547</v>
      </c>
      <c r="FM674" s="2">
        <v>41578</v>
      </c>
      <c r="FN674" s="2">
        <v>41607</v>
      </c>
      <c r="FO674" s="2">
        <v>41639</v>
      </c>
      <c r="FP674" s="2">
        <v>41670</v>
      </c>
      <c r="FQ674" s="2">
        <v>41698</v>
      </c>
      <c r="FR674" s="2">
        <v>41729</v>
      </c>
      <c r="FS674" s="2">
        <v>41759</v>
      </c>
      <c r="FT674" s="2">
        <v>41789</v>
      </c>
      <c r="FU674" s="2">
        <v>41820</v>
      </c>
      <c r="FV674" s="2">
        <v>41851</v>
      </c>
      <c r="FW674" s="2">
        <v>41880</v>
      </c>
      <c r="FX674" s="2">
        <v>41912</v>
      </c>
      <c r="FY674" s="2">
        <v>41943</v>
      </c>
      <c r="FZ674" s="2">
        <v>41971</v>
      </c>
      <c r="GA674" s="2">
        <v>42004</v>
      </c>
      <c r="GB674" s="2">
        <v>42034</v>
      </c>
      <c r="GC674" s="2">
        <v>42062</v>
      </c>
      <c r="GD674" s="2">
        <v>42094</v>
      </c>
      <c r="GE674" s="2">
        <v>42124</v>
      </c>
      <c r="GF674" s="2">
        <v>42153</v>
      </c>
      <c r="GG674" s="2">
        <v>42185</v>
      </c>
      <c r="GH674" s="2">
        <v>42216</v>
      </c>
      <c r="GI674" s="2">
        <v>42247</v>
      </c>
      <c r="GJ674" s="2">
        <v>42277</v>
      </c>
      <c r="GK674" s="2">
        <v>42307</v>
      </c>
      <c r="GL674" s="2">
        <v>42338</v>
      </c>
      <c r="GM674" s="2">
        <v>42369</v>
      </c>
      <c r="GN674" s="2">
        <v>42398</v>
      </c>
      <c r="GO674" s="2">
        <v>42429</v>
      </c>
      <c r="GP674" s="2">
        <v>42460</v>
      </c>
      <c r="GQ674" s="2">
        <v>42489</v>
      </c>
      <c r="GR674" s="2">
        <v>42521</v>
      </c>
      <c r="GS674" s="2">
        <v>42551</v>
      </c>
      <c r="GT674" s="2">
        <v>42580</v>
      </c>
      <c r="GU674" s="2">
        <v>42613</v>
      </c>
      <c r="GV674" s="2">
        <v>42643</v>
      </c>
      <c r="GW674" s="2">
        <v>42674</v>
      </c>
      <c r="GX674" s="2">
        <v>42704</v>
      </c>
      <c r="GY674" s="2">
        <v>42734</v>
      </c>
      <c r="GZ674" s="2">
        <v>42766</v>
      </c>
      <c r="HA674" s="2">
        <v>42794</v>
      </c>
      <c r="HB674" s="2">
        <v>42825</v>
      </c>
      <c r="HC674" s="2">
        <v>42853</v>
      </c>
      <c r="HD674" s="2">
        <v>42886</v>
      </c>
      <c r="HE674" s="2">
        <v>42916</v>
      </c>
      <c r="HF674" s="2">
        <v>42947</v>
      </c>
      <c r="HG674" s="2">
        <v>42978</v>
      </c>
      <c r="HH674" s="2">
        <v>43007</v>
      </c>
      <c r="HI674" s="2">
        <v>43039</v>
      </c>
      <c r="HJ674" s="2">
        <v>43069</v>
      </c>
      <c r="HK674" s="2">
        <v>43098</v>
      </c>
      <c r="HL674" s="2">
        <v>43131</v>
      </c>
      <c r="HM674" s="2">
        <v>43159</v>
      </c>
      <c r="HN674" s="2">
        <v>43189</v>
      </c>
      <c r="HO674" s="2">
        <v>43220</v>
      </c>
      <c r="HP674" s="2">
        <v>43251</v>
      </c>
      <c r="HQ674" s="2">
        <v>43280</v>
      </c>
      <c r="HR674" s="2">
        <v>43312</v>
      </c>
      <c r="HS674" s="2">
        <v>43343</v>
      </c>
      <c r="HT674" s="2">
        <v>43371</v>
      </c>
      <c r="HU674" s="2">
        <v>43404</v>
      </c>
      <c r="HV674" s="2">
        <v>43434</v>
      </c>
      <c r="HW674" s="2">
        <v>43465</v>
      </c>
      <c r="HX674" s="2">
        <v>43496</v>
      </c>
      <c r="HY674" s="2">
        <v>43524</v>
      </c>
      <c r="HZ674" s="2">
        <v>43553</v>
      </c>
      <c r="IA674" s="2">
        <v>43585</v>
      </c>
      <c r="IB674" s="2">
        <v>43616</v>
      </c>
      <c r="IC674" s="2">
        <v>43644</v>
      </c>
      <c r="ID674" s="2">
        <v>43677</v>
      </c>
      <c r="IE674" s="2">
        <v>43707</v>
      </c>
      <c r="IF674" s="2">
        <v>43738</v>
      </c>
      <c r="IG674" s="2">
        <v>43769</v>
      </c>
      <c r="IH674" s="2">
        <v>43798</v>
      </c>
      <c r="II674" s="2">
        <v>43830</v>
      </c>
      <c r="IJ674" s="2">
        <v>43861</v>
      </c>
      <c r="IK674" s="2">
        <v>43889</v>
      </c>
      <c r="IL674" s="2">
        <v>43921</v>
      </c>
      <c r="IM674" s="2">
        <v>43951</v>
      </c>
      <c r="IN674" s="2">
        <v>43980</v>
      </c>
      <c r="IO674" s="2">
        <v>44012</v>
      </c>
      <c r="IP674" s="2">
        <v>44043</v>
      </c>
      <c r="IQ674" s="2">
        <v>44074</v>
      </c>
      <c r="IR674" s="2">
        <v>44104</v>
      </c>
      <c r="IS674" s="2">
        <v>44134</v>
      </c>
      <c r="IT674" s="2">
        <v>44165</v>
      </c>
      <c r="IU674" s="2">
        <v>44196</v>
      </c>
      <c r="IV674" s="2">
        <v>44225</v>
      </c>
      <c r="IW674" s="2">
        <v>44253</v>
      </c>
      <c r="IX674" s="2">
        <v>44286</v>
      </c>
      <c r="IY674" s="2">
        <v>44316</v>
      </c>
      <c r="IZ674" s="2">
        <v>44347</v>
      </c>
      <c r="JA674" s="2">
        <v>44377</v>
      </c>
      <c r="JB674" s="2">
        <v>44407</v>
      </c>
      <c r="JC674" s="2">
        <v>44439</v>
      </c>
      <c r="JD674" s="2">
        <v>44469</v>
      </c>
      <c r="JE674" s="2">
        <v>44498</v>
      </c>
      <c r="JF674" s="2">
        <v>44530</v>
      </c>
      <c r="JG674" s="2">
        <v>44561</v>
      </c>
      <c r="JH674" s="2">
        <v>44592</v>
      </c>
      <c r="JI674" s="2">
        <v>44620</v>
      </c>
      <c r="JJ674" s="2">
        <v>44651</v>
      </c>
      <c r="JK674" s="2">
        <v>44680</v>
      </c>
      <c r="JL674" s="2">
        <v>44712</v>
      </c>
      <c r="JM674" s="2">
        <v>44742</v>
      </c>
      <c r="JN674" s="2">
        <v>44771</v>
      </c>
      <c r="JO674" s="2">
        <v>44804</v>
      </c>
      <c r="JP674" s="2">
        <v>44834</v>
      </c>
      <c r="JQ674" s="2">
        <v>44865</v>
      </c>
    </row>
    <row r="675" spans="1:277" x14ac:dyDescent="0.25">
      <c r="A675" s="4"/>
      <c r="D675" s="3">
        <v>46357000</v>
      </c>
      <c r="E675">
        <v>37316200</v>
      </c>
      <c r="F675">
        <v>45608600</v>
      </c>
      <c r="G675">
        <v>36774800</v>
      </c>
      <c r="H675">
        <v>26849200</v>
      </c>
      <c r="I675">
        <v>26979800</v>
      </c>
      <c r="J675">
        <v>29447400</v>
      </c>
      <c r="K675">
        <v>31462400</v>
      </c>
      <c r="L675">
        <v>25533600</v>
      </c>
      <c r="M675">
        <v>45856000</v>
      </c>
      <c r="N675">
        <v>41425800</v>
      </c>
      <c r="O675">
        <v>36845400</v>
      </c>
      <c r="P675">
        <v>61415800</v>
      </c>
      <c r="Q675">
        <v>34886200</v>
      </c>
      <c r="R675">
        <v>53091600</v>
      </c>
      <c r="S675">
        <v>56291000</v>
      </c>
      <c r="T675">
        <v>36711400</v>
      </c>
      <c r="U675">
        <v>30806000</v>
      </c>
      <c r="V675">
        <v>30379000</v>
      </c>
      <c r="W675">
        <v>31723200</v>
      </c>
      <c r="X675">
        <v>42855200</v>
      </c>
      <c r="Y675">
        <v>54144600</v>
      </c>
      <c r="Z675">
        <v>30765400</v>
      </c>
      <c r="AA675">
        <v>29298800</v>
      </c>
      <c r="AB675">
        <v>39541000</v>
      </c>
      <c r="AC675">
        <v>35045000</v>
      </c>
      <c r="AD675">
        <v>33797000</v>
      </c>
      <c r="AE675">
        <v>39466200</v>
      </c>
      <c r="AF675">
        <v>37957000</v>
      </c>
      <c r="AG675">
        <v>44809800</v>
      </c>
      <c r="AH675">
        <v>50663700</v>
      </c>
      <c r="AI675">
        <v>36991500</v>
      </c>
      <c r="AJ675">
        <v>29959900</v>
      </c>
      <c r="AK675">
        <v>54514800</v>
      </c>
      <c r="AL675">
        <v>35553300</v>
      </c>
      <c r="AM675">
        <v>25936800</v>
      </c>
      <c r="AN675">
        <v>32547900</v>
      </c>
      <c r="AO675">
        <v>28744300</v>
      </c>
      <c r="AP675">
        <v>39407900</v>
      </c>
      <c r="AQ675">
        <v>31206100</v>
      </c>
      <c r="AR675">
        <v>31662200</v>
      </c>
      <c r="AS675">
        <v>30943900</v>
      </c>
      <c r="AT675">
        <v>38797500</v>
      </c>
      <c r="AU675">
        <v>31770500</v>
      </c>
      <c r="AV675">
        <v>30889300</v>
      </c>
      <c r="AW675">
        <v>77106400</v>
      </c>
      <c r="AX675">
        <v>60071300</v>
      </c>
      <c r="AY675">
        <v>39147000</v>
      </c>
      <c r="AZ675">
        <v>39511200</v>
      </c>
      <c r="BA675">
        <v>30277800</v>
      </c>
      <c r="BB675">
        <v>33836900</v>
      </c>
      <c r="BC675">
        <v>52608700</v>
      </c>
      <c r="BD675">
        <v>44692700</v>
      </c>
      <c r="BE675">
        <v>34674400</v>
      </c>
      <c r="BF675">
        <v>35421100</v>
      </c>
      <c r="BG675">
        <v>20797300</v>
      </c>
      <c r="BH675">
        <v>24094000</v>
      </c>
      <c r="BI675">
        <v>274847400</v>
      </c>
      <c r="BJ675">
        <v>69470000</v>
      </c>
      <c r="BK675">
        <v>71338600</v>
      </c>
      <c r="BL675">
        <v>54162300</v>
      </c>
      <c r="BM675">
        <v>37637500</v>
      </c>
      <c r="BN675">
        <v>56337300</v>
      </c>
      <c r="BO675">
        <v>33367400</v>
      </c>
      <c r="BP675">
        <v>30590200</v>
      </c>
      <c r="BQ675">
        <v>40956200</v>
      </c>
      <c r="BR675">
        <v>40742200</v>
      </c>
      <c r="BS675">
        <v>43216600</v>
      </c>
      <c r="BT675">
        <v>42875200</v>
      </c>
      <c r="BU675">
        <v>36264700</v>
      </c>
      <c r="BV675">
        <v>43423700</v>
      </c>
      <c r="BW675">
        <v>44512000</v>
      </c>
      <c r="BX675">
        <v>40111100</v>
      </c>
      <c r="BY675">
        <v>47011200</v>
      </c>
      <c r="BZ675">
        <v>45919600</v>
      </c>
      <c r="CA675">
        <v>42393100</v>
      </c>
      <c r="CB675">
        <v>49174200</v>
      </c>
      <c r="CC675">
        <v>39985500</v>
      </c>
      <c r="CD675">
        <v>33399400</v>
      </c>
      <c r="CE675">
        <v>44108300</v>
      </c>
      <c r="CF675">
        <v>27196300</v>
      </c>
      <c r="CG675">
        <v>36941900</v>
      </c>
      <c r="CH675">
        <v>30872900</v>
      </c>
      <c r="CI675">
        <v>28810800</v>
      </c>
      <c r="CJ675">
        <v>25121100</v>
      </c>
      <c r="CK675">
        <v>33659800</v>
      </c>
      <c r="CL675">
        <v>27356700</v>
      </c>
      <c r="CM675">
        <v>36208200</v>
      </c>
      <c r="CN675">
        <v>41269800</v>
      </c>
      <c r="CO675">
        <v>38707000</v>
      </c>
      <c r="CP675">
        <v>36301300</v>
      </c>
      <c r="CQ675">
        <v>53005700</v>
      </c>
      <c r="CR675">
        <v>33542500</v>
      </c>
      <c r="CS675">
        <v>33191600</v>
      </c>
      <c r="CT675">
        <v>43772200</v>
      </c>
      <c r="CU675">
        <v>34723200</v>
      </c>
      <c r="CV675">
        <v>51265900</v>
      </c>
      <c r="CW675">
        <v>35035500</v>
      </c>
      <c r="CX675">
        <v>38849500</v>
      </c>
      <c r="CY675">
        <v>29885400</v>
      </c>
      <c r="CZ675">
        <v>23387000</v>
      </c>
      <c r="DA675">
        <v>28998500</v>
      </c>
      <c r="DB675">
        <v>40349000</v>
      </c>
      <c r="DC675">
        <v>28634700</v>
      </c>
      <c r="DD675">
        <v>35994800</v>
      </c>
      <c r="DE675">
        <v>41303200</v>
      </c>
      <c r="DF675">
        <v>32962200</v>
      </c>
      <c r="DG675">
        <v>28984100</v>
      </c>
      <c r="DH675">
        <v>32007700</v>
      </c>
      <c r="DI675">
        <v>38163600</v>
      </c>
      <c r="DJ675">
        <v>53910900</v>
      </c>
      <c r="DK675">
        <v>46801000</v>
      </c>
      <c r="DL675">
        <v>41332900</v>
      </c>
      <c r="DM675">
        <v>32241500</v>
      </c>
      <c r="DN675">
        <v>30665000</v>
      </c>
      <c r="DO675">
        <v>25330700</v>
      </c>
      <c r="DP675">
        <v>29260700</v>
      </c>
      <c r="DQ675">
        <v>35675500</v>
      </c>
      <c r="DR675">
        <v>25908700</v>
      </c>
      <c r="DS675">
        <v>22040900</v>
      </c>
      <c r="DT675">
        <v>23828700</v>
      </c>
      <c r="DU675">
        <v>20702200</v>
      </c>
      <c r="DV675">
        <v>22191700</v>
      </c>
      <c r="DW675">
        <v>20534800</v>
      </c>
      <c r="DX675">
        <v>27487300</v>
      </c>
      <c r="DY675">
        <v>34819900</v>
      </c>
      <c r="DZ675">
        <v>21774000</v>
      </c>
      <c r="EA675">
        <v>21988700</v>
      </c>
      <c r="EB675">
        <v>22439382</v>
      </c>
      <c r="EC675">
        <v>19470850</v>
      </c>
      <c r="ED675">
        <v>19359135</v>
      </c>
      <c r="EE675">
        <v>15792117</v>
      </c>
      <c r="EF675">
        <v>16845003</v>
      </c>
      <c r="EG675">
        <v>19724616</v>
      </c>
      <c r="EH675">
        <v>24815965</v>
      </c>
      <c r="EI675">
        <v>14462015</v>
      </c>
      <c r="EJ675">
        <v>17047493</v>
      </c>
      <c r="EK675">
        <v>23629620</v>
      </c>
      <c r="EL675">
        <v>17014972</v>
      </c>
      <c r="EM675">
        <v>41214149</v>
      </c>
      <c r="EN675">
        <v>28180595</v>
      </c>
      <c r="EO675">
        <v>27442331</v>
      </c>
      <c r="EP675">
        <v>23046416</v>
      </c>
      <c r="EQ675">
        <v>17620839</v>
      </c>
      <c r="ER675">
        <v>16162969</v>
      </c>
      <c r="ES675">
        <v>17905703</v>
      </c>
      <c r="ET675">
        <v>17497325</v>
      </c>
      <c r="EU675">
        <v>14445563</v>
      </c>
      <c r="EV675">
        <v>17948730</v>
      </c>
      <c r="EW675">
        <v>22098824</v>
      </c>
      <c r="EX675">
        <v>14353177</v>
      </c>
      <c r="EY675">
        <v>12116118</v>
      </c>
      <c r="EZ675">
        <v>11680318</v>
      </c>
      <c r="FA675">
        <v>12149482</v>
      </c>
      <c r="FB675">
        <v>18773742</v>
      </c>
      <c r="FC675">
        <v>13927957</v>
      </c>
      <c r="FD675">
        <v>15855876</v>
      </c>
      <c r="FE675">
        <v>17027600</v>
      </c>
      <c r="FF675">
        <v>16481690</v>
      </c>
      <c r="FG675">
        <v>15874675</v>
      </c>
      <c r="FH675">
        <v>15555137</v>
      </c>
      <c r="FI675">
        <v>15532496</v>
      </c>
      <c r="FJ675">
        <v>11455446</v>
      </c>
      <c r="FK675">
        <v>12871072</v>
      </c>
      <c r="FL675">
        <v>14661851</v>
      </c>
      <c r="FM675">
        <v>14883669</v>
      </c>
      <c r="FN675">
        <v>10797299</v>
      </c>
      <c r="FO675">
        <v>12427345</v>
      </c>
      <c r="FP675">
        <v>12214583</v>
      </c>
      <c r="FQ675">
        <v>13862370</v>
      </c>
      <c r="FR675">
        <v>15421288</v>
      </c>
      <c r="FS675">
        <v>12715663</v>
      </c>
      <c r="FT675">
        <v>10701116</v>
      </c>
      <c r="FU675">
        <v>11316286</v>
      </c>
      <c r="FV675">
        <v>12830076</v>
      </c>
      <c r="FW675">
        <v>9754944</v>
      </c>
      <c r="FX675">
        <v>10315715</v>
      </c>
      <c r="FY675">
        <v>15436355</v>
      </c>
      <c r="FZ675">
        <v>9217660</v>
      </c>
      <c r="GA675">
        <v>12365888</v>
      </c>
      <c r="GB675">
        <v>11730738</v>
      </c>
      <c r="GC675">
        <v>11938451</v>
      </c>
      <c r="GD675">
        <v>13776602</v>
      </c>
      <c r="GE675">
        <v>12311027</v>
      </c>
      <c r="GF675">
        <v>11628298</v>
      </c>
      <c r="GG675">
        <v>14256258</v>
      </c>
      <c r="GH675">
        <v>12486629</v>
      </c>
      <c r="GI675">
        <v>18219921</v>
      </c>
      <c r="GJ675">
        <v>23448086</v>
      </c>
      <c r="GK675">
        <v>16904570</v>
      </c>
      <c r="GL675">
        <v>11323163</v>
      </c>
      <c r="GM675">
        <v>16389460</v>
      </c>
      <c r="GN675">
        <v>19767421</v>
      </c>
      <c r="GO675">
        <v>19644978</v>
      </c>
      <c r="GP675">
        <v>16321204</v>
      </c>
      <c r="GQ675">
        <v>14551461</v>
      </c>
      <c r="GR675">
        <v>12307151</v>
      </c>
      <c r="GS675">
        <v>15388983</v>
      </c>
      <c r="GT675">
        <v>15431743</v>
      </c>
      <c r="GU675">
        <v>12189748</v>
      </c>
      <c r="GV675">
        <v>13276570</v>
      </c>
      <c r="GW675">
        <v>13894051</v>
      </c>
      <c r="GX675">
        <v>15320709</v>
      </c>
      <c r="GY675">
        <v>13447753</v>
      </c>
      <c r="GZ675">
        <v>10743389</v>
      </c>
      <c r="HA675">
        <v>11921716</v>
      </c>
      <c r="HB675">
        <v>13822132</v>
      </c>
      <c r="HC675">
        <v>12833721</v>
      </c>
      <c r="HD675">
        <v>12253568</v>
      </c>
      <c r="HE675">
        <v>13527842</v>
      </c>
      <c r="HF675">
        <v>10264325</v>
      </c>
      <c r="HG675">
        <v>10834080</v>
      </c>
      <c r="HH675">
        <v>12547750</v>
      </c>
      <c r="HI675">
        <v>10099245</v>
      </c>
      <c r="HJ675">
        <v>9134109</v>
      </c>
      <c r="HK675">
        <v>9901392</v>
      </c>
      <c r="HL675">
        <v>13604493</v>
      </c>
      <c r="HM675">
        <v>12092400</v>
      </c>
      <c r="HN675">
        <v>10497813</v>
      </c>
      <c r="HO675">
        <v>8680768</v>
      </c>
      <c r="HP675">
        <v>10422104</v>
      </c>
      <c r="HQ675">
        <v>12382023</v>
      </c>
      <c r="HR675">
        <v>12684126</v>
      </c>
      <c r="HS675">
        <v>10407720</v>
      </c>
      <c r="HT675">
        <v>11327338</v>
      </c>
      <c r="HU675">
        <v>13393873</v>
      </c>
      <c r="HV675">
        <v>12091286</v>
      </c>
      <c r="HW675">
        <v>13195915</v>
      </c>
      <c r="HX675">
        <v>10290210</v>
      </c>
      <c r="HY675">
        <v>9214600</v>
      </c>
      <c r="HZ675">
        <v>10371890</v>
      </c>
      <c r="IA675">
        <v>8749452</v>
      </c>
      <c r="IB675">
        <v>10865200</v>
      </c>
      <c r="IC675">
        <v>13278293</v>
      </c>
      <c r="ID675">
        <v>9287112</v>
      </c>
      <c r="IE675">
        <v>10776716</v>
      </c>
      <c r="IF675">
        <v>9297365</v>
      </c>
      <c r="IG675">
        <v>12191797</v>
      </c>
      <c r="IH675">
        <v>10557844</v>
      </c>
      <c r="II675">
        <v>10354228</v>
      </c>
      <c r="IJ675">
        <v>11969308</v>
      </c>
      <c r="IK675">
        <v>10915012</v>
      </c>
      <c r="IL675">
        <v>25525504</v>
      </c>
      <c r="IM675">
        <v>12456227</v>
      </c>
      <c r="IN675">
        <v>19664377</v>
      </c>
      <c r="IO675">
        <v>15606476</v>
      </c>
      <c r="IP675">
        <v>9210097</v>
      </c>
      <c r="IQ675">
        <v>9296119</v>
      </c>
      <c r="IR675">
        <v>14143990</v>
      </c>
      <c r="IS675">
        <v>11458131</v>
      </c>
      <c r="IT675">
        <v>10665700</v>
      </c>
      <c r="IU675">
        <v>12912314</v>
      </c>
      <c r="IV675">
        <v>11618030</v>
      </c>
      <c r="IW675">
        <v>10803796</v>
      </c>
      <c r="IX675">
        <v>18327483</v>
      </c>
      <c r="IY675">
        <v>10986045</v>
      </c>
      <c r="IZ675">
        <v>11606342</v>
      </c>
      <c r="JA675">
        <v>17279612</v>
      </c>
      <c r="JB675">
        <v>14876168</v>
      </c>
      <c r="JC675">
        <v>11606600</v>
      </c>
      <c r="JD675">
        <v>13996332</v>
      </c>
      <c r="JE675">
        <v>16111866</v>
      </c>
      <c r="JF675">
        <v>15085838</v>
      </c>
      <c r="JG675">
        <v>13684409</v>
      </c>
      <c r="JH675">
        <v>18582858</v>
      </c>
      <c r="JI675">
        <v>13715835</v>
      </c>
      <c r="JJ675">
        <v>18122259</v>
      </c>
      <c r="JK675">
        <v>15486330</v>
      </c>
      <c r="JL675">
        <v>15995967</v>
      </c>
      <c r="JM675">
        <v>17552904</v>
      </c>
      <c r="JN675">
        <v>17206665</v>
      </c>
      <c r="JO675">
        <v>13443376</v>
      </c>
      <c r="JP675">
        <v>13946888</v>
      </c>
      <c r="JQ675">
        <v>13916681</v>
      </c>
    </row>
    <row r="676" spans="1:277" x14ac:dyDescent="0.25">
      <c r="A676" s="1" t="s">
        <v>339</v>
      </c>
      <c r="B676" t="s">
        <v>1157</v>
      </c>
      <c r="C676" t="s">
        <v>1199</v>
      </c>
      <c r="D676" s="2">
        <f>_xll.BDH(A676, "volume", B676, C676, "Direction", "H", "Period", "M","cols=274;rows=2")</f>
        <v>36556</v>
      </c>
      <c r="E676" s="2">
        <v>36585</v>
      </c>
      <c r="F676" s="2">
        <v>36616</v>
      </c>
      <c r="G676" s="2">
        <v>36644</v>
      </c>
      <c r="H676" s="2">
        <v>36677</v>
      </c>
      <c r="I676" s="2">
        <v>36707</v>
      </c>
      <c r="J676" s="2">
        <v>36738</v>
      </c>
      <c r="K676" s="2">
        <v>36769</v>
      </c>
      <c r="L676" s="2">
        <v>36798</v>
      </c>
      <c r="M676" s="2">
        <v>36830</v>
      </c>
      <c r="N676" s="2">
        <v>36860</v>
      </c>
      <c r="O676" s="2">
        <v>36889</v>
      </c>
      <c r="P676" s="2">
        <v>36922</v>
      </c>
      <c r="Q676" s="2">
        <v>36950</v>
      </c>
      <c r="R676" s="2">
        <v>36980</v>
      </c>
      <c r="S676" s="2">
        <v>37011</v>
      </c>
      <c r="T676" s="2">
        <v>37042</v>
      </c>
      <c r="U676" s="2">
        <v>37071</v>
      </c>
      <c r="V676" s="2">
        <v>37103</v>
      </c>
      <c r="W676" s="2">
        <v>37134</v>
      </c>
      <c r="X676" s="2">
        <v>37162</v>
      </c>
      <c r="Y676" s="2">
        <v>37195</v>
      </c>
      <c r="Z676" s="2">
        <v>37225</v>
      </c>
      <c r="AA676" s="2">
        <v>37256</v>
      </c>
      <c r="AB676" s="2">
        <v>37287</v>
      </c>
      <c r="AC676" s="2">
        <v>37315</v>
      </c>
      <c r="AD676" s="2">
        <v>37344</v>
      </c>
      <c r="AE676" s="2">
        <v>37376</v>
      </c>
      <c r="AF676" s="2">
        <v>37407</v>
      </c>
      <c r="AG676" s="2">
        <v>37435</v>
      </c>
      <c r="AH676" s="2">
        <v>37468</v>
      </c>
      <c r="AI676" s="2">
        <v>37498</v>
      </c>
      <c r="AJ676" s="2">
        <v>37529</v>
      </c>
      <c r="AK676" s="2">
        <v>37560</v>
      </c>
      <c r="AL676" s="2">
        <v>37589</v>
      </c>
      <c r="AM676" s="2">
        <v>37621</v>
      </c>
      <c r="AN676" s="2">
        <v>37652</v>
      </c>
      <c r="AO676" s="2">
        <v>37680</v>
      </c>
      <c r="AP676" s="2">
        <v>37711</v>
      </c>
      <c r="AQ676" s="2">
        <v>37741</v>
      </c>
      <c r="AR676" s="2">
        <v>37771</v>
      </c>
      <c r="AS676" s="2">
        <v>37802</v>
      </c>
      <c r="AT676" s="2">
        <v>37833</v>
      </c>
      <c r="AU676" s="2">
        <v>37862</v>
      </c>
      <c r="AV676" s="2">
        <v>37894</v>
      </c>
      <c r="AW676" s="2">
        <v>37925</v>
      </c>
      <c r="AX676" s="2">
        <v>37953</v>
      </c>
      <c r="AY676" s="2">
        <v>37986</v>
      </c>
      <c r="AZ676" s="2">
        <v>38016</v>
      </c>
      <c r="BA676" s="2">
        <v>38044</v>
      </c>
      <c r="BB676" s="2">
        <v>38077</v>
      </c>
      <c r="BC676" s="2">
        <v>38107</v>
      </c>
      <c r="BD676" s="2">
        <v>38138</v>
      </c>
      <c r="BE676" s="2">
        <v>38168</v>
      </c>
      <c r="BF676" s="2">
        <v>38198</v>
      </c>
      <c r="BG676" s="2">
        <v>38230</v>
      </c>
      <c r="BH676" s="2">
        <v>38260</v>
      </c>
      <c r="BI676" s="2">
        <v>38289</v>
      </c>
      <c r="BJ676" s="2">
        <v>38321</v>
      </c>
      <c r="BK676" s="2">
        <v>38352</v>
      </c>
      <c r="BL676" s="2">
        <v>38383</v>
      </c>
      <c r="BM676" s="2">
        <v>38411</v>
      </c>
      <c r="BN676" s="2">
        <v>38442</v>
      </c>
      <c r="BO676" s="2">
        <v>38471</v>
      </c>
      <c r="BP676" s="2">
        <v>38503</v>
      </c>
      <c r="BQ676" s="2">
        <v>38533</v>
      </c>
      <c r="BR676" s="2">
        <v>38562</v>
      </c>
      <c r="BS676" s="2">
        <v>38595</v>
      </c>
      <c r="BT676" s="2">
        <v>38625</v>
      </c>
      <c r="BU676" s="2">
        <v>38656</v>
      </c>
      <c r="BV676" s="2">
        <v>38686</v>
      </c>
      <c r="BW676" s="2">
        <v>38716</v>
      </c>
      <c r="BX676" s="2">
        <v>38748</v>
      </c>
      <c r="BY676" s="2">
        <v>38776</v>
      </c>
      <c r="BZ676" s="2">
        <v>38807</v>
      </c>
      <c r="CA676" s="2">
        <v>38835</v>
      </c>
      <c r="CB676" s="2">
        <v>38868</v>
      </c>
      <c r="CC676" s="2">
        <v>38898</v>
      </c>
      <c r="CD676" s="2">
        <v>38929</v>
      </c>
      <c r="CE676" s="2">
        <v>38960</v>
      </c>
      <c r="CF676" s="2">
        <v>38989</v>
      </c>
      <c r="CG676" s="2">
        <v>39021</v>
      </c>
      <c r="CH676" s="2">
        <v>39051</v>
      </c>
      <c r="CI676" s="2">
        <v>39080</v>
      </c>
      <c r="CJ676" s="2">
        <v>39113</v>
      </c>
      <c r="CK676" s="2">
        <v>39141</v>
      </c>
      <c r="CL676" s="2">
        <v>39171</v>
      </c>
      <c r="CM676" s="2">
        <v>39202</v>
      </c>
      <c r="CN676" s="2">
        <v>39233</v>
      </c>
      <c r="CO676" s="2">
        <v>39262</v>
      </c>
      <c r="CP676" s="2">
        <v>39294</v>
      </c>
      <c r="CQ676" s="2">
        <v>39325</v>
      </c>
      <c r="CR676" s="2">
        <v>39353</v>
      </c>
      <c r="CS676" s="2">
        <v>39386</v>
      </c>
      <c r="CT676" s="2">
        <v>39416</v>
      </c>
      <c r="CU676" s="2">
        <v>39447</v>
      </c>
      <c r="CV676" s="2">
        <v>39478</v>
      </c>
      <c r="CW676" s="2">
        <v>39507</v>
      </c>
      <c r="CX676" s="2">
        <v>39538</v>
      </c>
      <c r="CY676" s="2">
        <v>39568</v>
      </c>
      <c r="CZ676" s="2">
        <v>39598</v>
      </c>
      <c r="DA676" s="2">
        <v>39629</v>
      </c>
      <c r="DB676" s="2">
        <v>39660</v>
      </c>
      <c r="DC676" s="2">
        <v>39689</v>
      </c>
      <c r="DD676" s="2">
        <v>39721</v>
      </c>
      <c r="DE676" s="2">
        <v>39752</v>
      </c>
      <c r="DF676" s="2">
        <v>39780</v>
      </c>
      <c r="DG676" s="2">
        <v>39813</v>
      </c>
      <c r="DH676" s="2">
        <v>39843</v>
      </c>
      <c r="DI676" s="2">
        <v>39871</v>
      </c>
      <c r="DJ676" s="2">
        <v>39903</v>
      </c>
      <c r="DK676" s="2">
        <v>39933</v>
      </c>
      <c r="DL676" s="2">
        <v>39962</v>
      </c>
      <c r="DM676" s="2">
        <v>39994</v>
      </c>
      <c r="DN676" s="2">
        <v>40025</v>
      </c>
      <c r="DO676" s="2">
        <v>40056</v>
      </c>
      <c r="DP676" s="2">
        <v>40086</v>
      </c>
      <c r="DQ676" s="2">
        <v>40116</v>
      </c>
      <c r="DR676" s="2">
        <v>40147</v>
      </c>
      <c r="DS676" s="2">
        <v>40178</v>
      </c>
      <c r="DT676" s="2">
        <v>40207</v>
      </c>
      <c r="DU676" s="2">
        <v>40235</v>
      </c>
      <c r="DV676" s="2">
        <v>40268</v>
      </c>
      <c r="DW676" s="2">
        <v>40298</v>
      </c>
      <c r="DX676" s="2">
        <v>40329</v>
      </c>
      <c r="DY676" s="2">
        <v>40359</v>
      </c>
      <c r="DZ676" s="2">
        <v>40389</v>
      </c>
      <c r="EA676" s="2">
        <v>40421</v>
      </c>
      <c r="EB676" s="2">
        <v>40451</v>
      </c>
      <c r="EC676" s="2">
        <v>40480</v>
      </c>
      <c r="ED676" s="2">
        <v>40512</v>
      </c>
      <c r="EE676" s="2">
        <v>40543</v>
      </c>
      <c r="EF676" s="2">
        <v>40574</v>
      </c>
      <c r="EG676" s="2">
        <v>40602</v>
      </c>
      <c r="EH676" s="2">
        <v>40633</v>
      </c>
      <c r="EI676" s="2">
        <v>40662</v>
      </c>
      <c r="EJ676" s="2">
        <v>40694</v>
      </c>
      <c r="EK676" s="2">
        <v>40724</v>
      </c>
      <c r="EL676" s="2">
        <v>40753</v>
      </c>
      <c r="EM676" s="2">
        <v>40786</v>
      </c>
      <c r="EN676" s="2">
        <v>40816</v>
      </c>
      <c r="EO676" s="2">
        <v>40847</v>
      </c>
      <c r="EP676" s="2">
        <v>40877</v>
      </c>
      <c r="EQ676" s="2">
        <v>40907</v>
      </c>
      <c r="ER676" s="2">
        <v>40939</v>
      </c>
      <c r="ES676" s="2">
        <v>40968</v>
      </c>
      <c r="ET676" s="2">
        <v>40998</v>
      </c>
      <c r="EU676" s="2">
        <v>41029</v>
      </c>
      <c r="EV676" s="2">
        <v>41060</v>
      </c>
      <c r="EW676" s="2">
        <v>41089</v>
      </c>
      <c r="EX676" s="2">
        <v>41121</v>
      </c>
      <c r="EY676" s="2">
        <v>41152</v>
      </c>
      <c r="EZ676" s="2">
        <v>41180</v>
      </c>
      <c r="FA676" s="2">
        <v>41213</v>
      </c>
      <c r="FB676" s="2">
        <v>41243</v>
      </c>
      <c r="FC676" s="2">
        <v>41274</v>
      </c>
      <c r="FD676" s="2">
        <v>41305</v>
      </c>
      <c r="FE676" s="2">
        <v>41333</v>
      </c>
      <c r="FF676" s="2">
        <v>41362</v>
      </c>
      <c r="FG676" s="2">
        <v>41394</v>
      </c>
      <c r="FH676" s="2">
        <v>41425</v>
      </c>
      <c r="FI676" s="2">
        <v>41453</v>
      </c>
      <c r="FJ676" s="2">
        <v>41486</v>
      </c>
      <c r="FK676" s="2">
        <v>41516</v>
      </c>
      <c r="FL676" s="2">
        <v>41547</v>
      </c>
      <c r="FM676" s="2">
        <v>41578</v>
      </c>
      <c r="FN676" s="2">
        <v>41607</v>
      </c>
      <c r="FO676" s="2">
        <v>41639</v>
      </c>
      <c r="FP676" s="2">
        <v>41670</v>
      </c>
      <c r="FQ676" s="2">
        <v>41698</v>
      </c>
      <c r="FR676" s="2">
        <v>41729</v>
      </c>
      <c r="FS676" s="2">
        <v>41759</v>
      </c>
      <c r="FT676" s="2">
        <v>41789</v>
      </c>
      <c r="FU676" s="2">
        <v>41820</v>
      </c>
      <c r="FV676" s="2">
        <v>41851</v>
      </c>
      <c r="FW676" s="2">
        <v>41880</v>
      </c>
      <c r="FX676" s="2">
        <v>41912</v>
      </c>
      <c r="FY676" s="2">
        <v>41943</v>
      </c>
      <c r="FZ676" s="2">
        <v>41971</v>
      </c>
      <c r="GA676" s="2">
        <v>42004</v>
      </c>
      <c r="GB676" s="2">
        <v>42034</v>
      </c>
      <c r="GC676" s="2">
        <v>42062</v>
      </c>
      <c r="GD676" s="2">
        <v>42094</v>
      </c>
      <c r="GE676" s="2">
        <v>42124</v>
      </c>
      <c r="GF676" s="2">
        <v>42153</v>
      </c>
      <c r="GG676" s="2">
        <v>42185</v>
      </c>
      <c r="GH676" s="2">
        <v>42216</v>
      </c>
      <c r="GI676" s="2">
        <v>42247</v>
      </c>
      <c r="GJ676" s="2">
        <v>42277</v>
      </c>
      <c r="GK676" s="2">
        <v>42307</v>
      </c>
      <c r="GL676" s="2">
        <v>42338</v>
      </c>
      <c r="GM676" s="2">
        <v>42369</v>
      </c>
      <c r="GN676" s="2">
        <v>42398</v>
      </c>
      <c r="GO676" s="2">
        <v>42429</v>
      </c>
      <c r="GP676" s="2">
        <v>42460</v>
      </c>
      <c r="GQ676" s="2">
        <v>42489</v>
      </c>
      <c r="GR676" s="2">
        <v>42521</v>
      </c>
      <c r="GS676" s="2">
        <v>42551</v>
      </c>
      <c r="GT676" s="2">
        <v>42580</v>
      </c>
      <c r="GU676" s="2">
        <v>42613</v>
      </c>
      <c r="GV676" s="2">
        <v>42643</v>
      </c>
      <c r="GW676" s="2">
        <v>42674</v>
      </c>
      <c r="GX676" s="2">
        <v>42704</v>
      </c>
      <c r="GY676" s="2">
        <v>42734</v>
      </c>
      <c r="GZ676" s="2">
        <v>42766</v>
      </c>
      <c r="HA676" s="2">
        <v>42794</v>
      </c>
      <c r="HB676" s="2">
        <v>42825</v>
      </c>
      <c r="HC676" s="2">
        <v>42853</v>
      </c>
      <c r="HD676" s="2">
        <v>42886</v>
      </c>
      <c r="HE676" s="2">
        <v>42916</v>
      </c>
      <c r="HF676" s="2">
        <v>42947</v>
      </c>
      <c r="HG676" s="2">
        <v>42978</v>
      </c>
      <c r="HH676" s="2">
        <v>43007</v>
      </c>
      <c r="HI676" s="2">
        <v>43039</v>
      </c>
      <c r="HJ676" s="2">
        <v>43069</v>
      </c>
      <c r="HK676" s="2">
        <v>43098</v>
      </c>
      <c r="HL676" s="2">
        <v>43131</v>
      </c>
      <c r="HM676" s="2">
        <v>43159</v>
      </c>
      <c r="HN676" s="2">
        <v>43189</v>
      </c>
      <c r="HO676" s="2">
        <v>43220</v>
      </c>
      <c r="HP676" s="2">
        <v>43251</v>
      </c>
      <c r="HQ676" s="2">
        <v>43280</v>
      </c>
      <c r="HR676" s="2">
        <v>43312</v>
      </c>
      <c r="HS676" s="2">
        <v>43343</v>
      </c>
      <c r="HT676" s="2">
        <v>43371</v>
      </c>
      <c r="HU676" s="2">
        <v>43404</v>
      </c>
      <c r="HV676" s="2">
        <v>43434</v>
      </c>
      <c r="HW676" s="2">
        <v>43465</v>
      </c>
      <c r="HX676" s="2">
        <v>43496</v>
      </c>
      <c r="HY676" s="2">
        <v>43524</v>
      </c>
      <c r="HZ676" s="2">
        <v>43553</v>
      </c>
      <c r="IA676" s="2">
        <v>43585</v>
      </c>
      <c r="IB676" s="2">
        <v>43616</v>
      </c>
      <c r="IC676" s="2">
        <v>43644</v>
      </c>
      <c r="ID676" s="2">
        <v>43677</v>
      </c>
      <c r="IE676" s="2">
        <v>43707</v>
      </c>
      <c r="IF676" s="2">
        <v>43738</v>
      </c>
      <c r="IG676" s="2">
        <v>43769</v>
      </c>
      <c r="IH676" s="2">
        <v>43798</v>
      </c>
      <c r="II676" s="2">
        <v>43830</v>
      </c>
      <c r="IJ676" s="2">
        <v>43861</v>
      </c>
      <c r="IK676" s="2">
        <v>43889</v>
      </c>
      <c r="IL676" s="2">
        <v>43921</v>
      </c>
      <c r="IM676" s="2">
        <v>43951</v>
      </c>
      <c r="IN676" s="2">
        <v>43980</v>
      </c>
      <c r="IO676" s="2">
        <v>44012</v>
      </c>
      <c r="IP676" s="2">
        <v>44043</v>
      </c>
      <c r="IQ676" s="2">
        <v>44074</v>
      </c>
      <c r="IR676" s="2">
        <v>44104</v>
      </c>
      <c r="IS676" s="2">
        <v>44134</v>
      </c>
      <c r="IT676" s="2">
        <v>44165</v>
      </c>
      <c r="IU676" s="2">
        <v>44196</v>
      </c>
      <c r="IV676" s="2">
        <v>44225</v>
      </c>
      <c r="IW676" s="2">
        <v>44253</v>
      </c>
      <c r="IX676" s="2">
        <v>44286</v>
      </c>
      <c r="IY676" s="2">
        <v>44316</v>
      </c>
      <c r="IZ676" s="2">
        <v>44347</v>
      </c>
      <c r="JA676" s="2">
        <v>44377</v>
      </c>
      <c r="JB676" s="2">
        <v>44407</v>
      </c>
      <c r="JC676" s="2">
        <v>44439</v>
      </c>
      <c r="JD676" s="2">
        <v>44469</v>
      </c>
      <c r="JE676" s="2">
        <v>44498</v>
      </c>
      <c r="JF676" s="2">
        <v>44530</v>
      </c>
      <c r="JG676" s="2">
        <v>44561</v>
      </c>
      <c r="JH676" s="2">
        <v>44592</v>
      </c>
      <c r="JI676" s="2">
        <v>44620</v>
      </c>
      <c r="JJ676" s="2">
        <v>44651</v>
      </c>
      <c r="JK676" s="2">
        <v>44680</v>
      </c>
      <c r="JL676" s="2">
        <v>44712</v>
      </c>
      <c r="JM676" s="2">
        <v>44742</v>
      </c>
      <c r="JN676" s="2">
        <v>44771</v>
      </c>
      <c r="JO676" s="2">
        <v>44804</v>
      </c>
      <c r="JP676" s="2">
        <v>44834</v>
      </c>
      <c r="JQ676" s="2">
        <v>44865</v>
      </c>
    </row>
    <row r="677" spans="1:277" x14ac:dyDescent="0.25">
      <c r="A677" s="4"/>
      <c r="D677" s="3">
        <v>62259600</v>
      </c>
      <c r="E677">
        <v>61450400</v>
      </c>
      <c r="F677">
        <v>78382200</v>
      </c>
      <c r="G677">
        <v>62636400</v>
      </c>
      <c r="H677">
        <v>46751200</v>
      </c>
      <c r="I677">
        <v>53465800</v>
      </c>
      <c r="J677">
        <v>43277200</v>
      </c>
      <c r="K677">
        <v>42705200</v>
      </c>
      <c r="L677">
        <v>71271000</v>
      </c>
      <c r="M677">
        <v>73549800</v>
      </c>
      <c r="N677">
        <v>51582200</v>
      </c>
      <c r="O677">
        <v>108997600</v>
      </c>
      <c r="P677">
        <v>89802800</v>
      </c>
      <c r="Q677">
        <v>59241000</v>
      </c>
      <c r="R677">
        <v>121706000</v>
      </c>
      <c r="S677">
        <v>88957200</v>
      </c>
      <c r="T677">
        <v>71806400</v>
      </c>
      <c r="U677">
        <v>70152000</v>
      </c>
      <c r="V677">
        <v>72264200</v>
      </c>
      <c r="W677">
        <v>58937600</v>
      </c>
      <c r="X677">
        <v>78418400</v>
      </c>
      <c r="Y677">
        <v>83919400</v>
      </c>
      <c r="Z677">
        <v>58201200</v>
      </c>
      <c r="AA677">
        <v>45396800</v>
      </c>
      <c r="AB677">
        <v>112995400</v>
      </c>
      <c r="AC677">
        <v>68912800</v>
      </c>
      <c r="AD677">
        <v>62502800</v>
      </c>
      <c r="AE677">
        <v>80222200</v>
      </c>
      <c r="AF677">
        <v>68275000</v>
      </c>
      <c r="AG677">
        <v>63052800</v>
      </c>
      <c r="AH677">
        <v>139357200</v>
      </c>
      <c r="AI677">
        <v>93203800</v>
      </c>
      <c r="AJ677">
        <v>98619800</v>
      </c>
      <c r="AK677">
        <v>120300800</v>
      </c>
      <c r="AL677">
        <v>72653200</v>
      </c>
      <c r="AM677">
        <v>62426000</v>
      </c>
      <c r="AN677">
        <v>76063400</v>
      </c>
      <c r="AO677">
        <v>71267000</v>
      </c>
      <c r="AP677">
        <v>98724200</v>
      </c>
      <c r="AQ677">
        <v>102233200</v>
      </c>
      <c r="AR677">
        <v>81379600</v>
      </c>
      <c r="AS677">
        <v>67842600</v>
      </c>
      <c r="AT677">
        <v>80062400</v>
      </c>
      <c r="AU677">
        <v>61003200</v>
      </c>
      <c r="AV677">
        <v>85469900</v>
      </c>
      <c r="AW677">
        <v>57034100</v>
      </c>
      <c r="AX677">
        <v>36124300</v>
      </c>
      <c r="AY677">
        <v>43156000</v>
      </c>
      <c r="AZ677">
        <v>61234700</v>
      </c>
      <c r="BA677">
        <v>45887700</v>
      </c>
      <c r="BB677">
        <v>63169800</v>
      </c>
      <c r="BC677">
        <v>49844500</v>
      </c>
      <c r="BD677">
        <v>42703500</v>
      </c>
      <c r="BE677">
        <v>40838200</v>
      </c>
      <c r="BF677">
        <v>54567000</v>
      </c>
      <c r="BG677">
        <v>42788700</v>
      </c>
      <c r="BH677">
        <v>49337600</v>
      </c>
      <c r="BI677">
        <v>64870400</v>
      </c>
      <c r="BJ677">
        <v>55908400</v>
      </c>
      <c r="BK677">
        <v>57861300</v>
      </c>
      <c r="BL677">
        <v>60566400</v>
      </c>
      <c r="BM677">
        <v>38551400</v>
      </c>
      <c r="BN677">
        <v>44542400</v>
      </c>
      <c r="BO677">
        <v>59154000</v>
      </c>
      <c r="BP677">
        <v>43904200</v>
      </c>
      <c r="BQ677">
        <v>56601300</v>
      </c>
      <c r="BR677">
        <v>56272200</v>
      </c>
      <c r="BS677">
        <v>54467000</v>
      </c>
      <c r="BT677">
        <v>48702500</v>
      </c>
      <c r="BU677">
        <v>53160800</v>
      </c>
      <c r="BV677">
        <v>44152000</v>
      </c>
      <c r="BW677">
        <v>40523700</v>
      </c>
      <c r="BX677">
        <v>48889000</v>
      </c>
      <c r="BY677">
        <v>42661000</v>
      </c>
      <c r="BZ677">
        <v>54150700</v>
      </c>
      <c r="CA677">
        <v>53477000</v>
      </c>
      <c r="CB677">
        <v>49351100</v>
      </c>
      <c r="CC677">
        <v>45579700</v>
      </c>
      <c r="CD677">
        <v>83683500</v>
      </c>
      <c r="CE677">
        <v>53095200</v>
      </c>
      <c r="CF677">
        <v>45519500</v>
      </c>
      <c r="CG677">
        <v>42853000</v>
      </c>
      <c r="CH677">
        <v>34578900</v>
      </c>
      <c r="CI677">
        <v>39942600</v>
      </c>
      <c r="CJ677">
        <v>42351200</v>
      </c>
      <c r="CK677">
        <v>50185500</v>
      </c>
      <c r="CL677">
        <v>52032300</v>
      </c>
      <c r="CM677">
        <v>49442500</v>
      </c>
      <c r="CN677">
        <v>53902200</v>
      </c>
      <c r="CO677">
        <v>42126500</v>
      </c>
      <c r="CP677">
        <v>43988500</v>
      </c>
      <c r="CQ677">
        <v>53947400</v>
      </c>
      <c r="CR677">
        <v>35954100</v>
      </c>
      <c r="CS677">
        <v>46516100</v>
      </c>
      <c r="CT677">
        <v>48215700</v>
      </c>
      <c r="CU677">
        <v>33268100</v>
      </c>
      <c r="CV677">
        <v>52077000</v>
      </c>
      <c r="CW677">
        <v>32779300</v>
      </c>
      <c r="CX677">
        <v>38591600</v>
      </c>
      <c r="CY677">
        <v>34955300</v>
      </c>
      <c r="CZ677">
        <v>27010700</v>
      </c>
      <c r="DA677">
        <v>35098100</v>
      </c>
      <c r="DB677">
        <v>37060400</v>
      </c>
      <c r="DC677">
        <v>26032300</v>
      </c>
      <c r="DD677">
        <v>44043300</v>
      </c>
      <c r="DE677">
        <v>60893800</v>
      </c>
      <c r="DF677">
        <v>42960800</v>
      </c>
      <c r="DG677">
        <v>44682600</v>
      </c>
      <c r="DH677">
        <v>30281600</v>
      </c>
      <c r="DI677">
        <v>32495800</v>
      </c>
      <c r="DJ677">
        <v>44313800</v>
      </c>
      <c r="DK677">
        <v>38991800</v>
      </c>
      <c r="DL677">
        <v>31162600</v>
      </c>
      <c r="DM677">
        <v>35362700</v>
      </c>
      <c r="DN677">
        <v>32666100</v>
      </c>
      <c r="DO677">
        <v>31524400</v>
      </c>
      <c r="DP677">
        <v>27391300</v>
      </c>
      <c r="DQ677">
        <v>26574900</v>
      </c>
      <c r="DR677">
        <v>20690500</v>
      </c>
      <c r="DS677">
        <v>26362000</v>
      </c>
      <c r="DT677">
        <v>23671300</v>
      </c>
      <c r="DU677">
        <v>28447200</v>
      </c>
      <c r="DV677">
        <v>30960700</v>
      </c>
      <c r="DW677">
        <v>31634900</v>
      </c>
      <c r="DX677">
        <v>44246600</v>
      </c>
      <c r="DY677">
        <v>50519500</v>
      </c>
      <c r="DZ677">
        <v>35247100</v>
      </c>
      <c r="EA677">
        <v>27394900</v>
      </c>
      <c r="EB677">
        <v>24237203</v>
      </c>
      <c r="EC677">
        <v>25935233</v>
      </c>
      <c r="ED677">
        <v>27608545</v>
      </c>
      <c r="EE677">
        <v>24761339</v>
      </c>
      <c r="EF677">
        <v>23523218</v>
      </c>
      <c r="EG677">
        <v>20998461</v>
      </c>
      <c r="EH677">
        <v>26959862</v>
      </c>
      <c r="EI677">
        <v>21453455</v>
      </c>
      <c r="EJ677">
        <v>24400382</v>
      </c>
      <c r="EK677">
        <v>27898143</v>
      </c>
      <c r="EL677">
        <v>27870405</v>
      </c>
      <c r="EM677">
        <v>51579212</v>
      </c>
      <c r="EN677">
        <v>39240727</v>
      </c>
      <c r="EO677">
        <v>32883042</v>
      </c>
      <c r="EP677">
        <v>31807477</v>
      </c>
      <c r="EQ677">
        <v>26533734</v>
      </c>
      <c r="ER677">
        <v>19841097</v>
      </c>
      <c r="ES677">
        <v>17514627</v>
      </c>
      <c r="ET677">
        <v>21817532</v>
      </c>
      <c r="EU677">
        <v>16625371</v>
      </c>
      <c r="EV677">
        <v>20370146</v>
      </c>
      <c r="EW677">
        <v>20141485</v>
      </c>
      <c r="EX677">
        <v>18772090</v>
      </c>
      <c r="EY677">
        <v>14306598</v>
      </c>
      <c r="EZ677">
        <v>22459907</v>
      </c>
      <c r="FA677">
        <v>18759475</v>
      </c>
      <c r="FB677">
        <v>20291591</v>
      </c>
      <c r="FC677">
        <v>16776453</v>
      </c>
      <c r="FD677">
        <v>17708356</v>
      </c>
      <c r="FE677">
        <v>13923127</v>
      </c>
      <c r="FF677">
        <v>15728125</v>
      </c>
      <c r="FG677">
        <v>16994362</v>
      </c>
      <c r="FH677">
        <v>19705991</v>
      </c>
      <c r="FI677">
        <v>17707050</v>
      </c>
      <c r="FJ677">
        <v>16097418</v>
      </c>
      <c r="FK677">
        <v>14320884</v>
      </c>
      <c r="FL677">
        <v>17484147</v>
      </c>
      <c r="FM677">
        <v>17613411</v>
      </c>
      <c r="FN677">
        <v>13313460</v>
      </c>
      <c r="FO677">
        <v>21506470</v>
      </c>
      <c r="FP677">
        <v>16621484</v>
      </c>
      <c r="FQ677">
        <v>19338643</v>
      </c>
      <c r="FR677">
        <v>18432096</v>
      </c>
      <c r="FS677">
        <v>13275605</v>
      </c>
      <c r="FT677">
        <v>14104886</v>
      </c>
      <c r="FU677">
        <v>12764571</v>
      </c>
      <c r="FV677">
        <v>11169783</v>
      </c>
      <c r="FW677">
        <v>14237226</v>
      </c>
      <c r="FX677">
        <v>18730088</v>
      </c>
      <c r="FY677">
        <v>21311930</v>
      </c>
      <c r="FZ677">
        <v>12319293</v>
      </c>
      <c r="GA677">
        <v>18313688</v>
      </c>
      <c r="GB677">
        <v>15895214</v>
      </c>
      <c r="GC677">
        <v>11991439</v>
      </c>
      <c r="GD677">
        <v>18791656</v>
      </c>
      <c r="GE677">
        <v>16760742</v>
      </c>
      <c r="GF677">
        <v>15419257</v>
      </c>
      <c r="GG677">
        <v>15233063</v>
      </c>
      <c r="GH677">
        <v>15267534</v>
      </c>
      <c r="GI677">
        <v>18972114</v>
      </c>
      <c r="GJ677">
        <v>21055927</v>
      </c>
      <c r="GK677">
        <v>14805000</v>
      </c>
      <c r="GL677">
        <v>14231914</v>
      </c>
      <c r="GM677">
        <v>20158165</v>
      </c>
      <c r="GN677">
        <v>17612126</v>
      </c>
      <c r="GO677">
        <v>17940627</v>
      </c>
      <c r="GP677">
        <v>16134599</v>
      </c>
      <c r="GQ677">
        <v>12021434</v>
      </c>
      <c r="GR677">
        <v>12582088</v>
      </c>
      <c r="GS677">
        <v>16564576</v>
      </c>
      <c r="GT677">
        <v>10817607</v>
      </c>
      <c r="GU677">
        <v>10332687</v>
      </c>
      <c r="GV677">
        <v>12626312</v>
      </c>
      <c r="GW677">
        <v>12980731</v>
      </c>
      <c r="GX677">
        <v>14567496</v>
      </c>
      <c r="GY677">
        <v>12338236</v>
      </c>
      <c r="GZ677">
        <v>10891773</v>
      </c>
      <c r="HA677">
        <v>10410111</v>
      </c>
      <c r="HB677">
        <v>14515741</v>
      </c>
      <c r="HC677">
        <v>10404416</v>
      </c>
      <c r="HD677">
        <v>13201326</v>
      </c>
      <c r="HE677">
        <v>12845261</v>
      </c>
      <c r="HF677">
        <v>10660964</v>
      </c>
      <c r="HG677">
        <v>10716422</v>
      </c>
      <c r="HH677">
        <v>12816829</v>
      </c>
      <c r="HI677">
        <v>13461112</v>
      </c>
      <c r="HJ677">
        <v>11229754</v>
      </c>
      <c r="HK677">
        <v>13827041</v>
      </c>
      <c r="HL677">
        <v>15144309</v>
      </c>
      <c r="HM677">
        <v>18617522</v>
      </c>
      <c r="HN677">
        <v>18093601</v>
      </c>
      <c r="HO677">
        <v>17327752</v>
      </c>
      <c r="HP677">
        <v>15917828</v>
      </c>
      <c r="HQ677">
        <v>16736712</v>
      </c>
      <c r="HR677">
        <v>11628369</v>
      </c>
      <c r="HS677">
        <v>9313899</v>
      </c>
      <c r="HT677">
        <v>13338409</v>
      </c>
      <c r="HU677">
        <v>16713470</v>
      </c>
      <c r="HV677">
        <v>14049128</v>
      </c>
      <c r="HW677">
        <v>15979693</v>
      </c>
      <c r="HX677">
        <v>14436064</v>
      </c>
      <c r="HY677">
        <v>9805000</v>
      </c>
      <c r="HZ677">
        <v>13272350</v>
      </c>
      <c r="IA677">
        <v>11412862</v>
      </c>
      <c r="IB677">
        <v>20773646</v>
      </c>
      <c r="IC677">
        <v>16333095</v>
      </c>
      <c r="ID677">
        <v>14174799</v>
      </c>
      <c r="IE677">
        <v>13977125</v>
      </c>
      <c r="IF677">
        <v>13972486</v>
      </c>
      <c r="IG677">
        <v>16339541</v>
      </c>
      <c r="IH677">
        <v>13877011</v>
      </c>
      <c r="II677">
        <v>17275106</v>
      </c>
      <c r="IJ677">
        <v>20285326</v>
      </c>
      <c r="IK677">
        <v>22307020</v>
      </c>
      <c r="IL677">
        <v>44321253</v>
      </c>
      <c r="IM677">
        <v>23070652</v>
      </c>
      <c r="IN677">
        <v>27035983</v>
      </c>
      <c r="IO677">
        <v>20528127</v>
      </c>
      <c r="IP677">
        <v>15307256</v>
      </c>
      <c r="IQ677">
        <v>12774477</v>
      </c>
      <c r="IR677">
        <v>15210420</v>
      </c>
      <c r="IS677">
        <v>12185321</v>
      </c>
      <c r="IT677">
        <v>17106842</v>
      </c>
      <c r="IU677">
        <v>17331499</v>
      </c>
      <c r="IV677">
        <v>20051589</v>
      </c>
      <c r="IW677">
        <v>13523074</v>
      </c>
      <c r="IX677">
        <v>21061520</v>
      </c>
      <c r="IY677">
        <v>15230112</v>
      </c>
      <c r="IZ677">
        <v>13558301</v>
      </c>
      <c r="JA677">
        <v>19575837</v>
      </c>
      <c r="JB677">
        <v>16405759</v>
      </c>
      <c r="JC677">
        <v>13692828</v>
      </c>
      <c r="JD677">
        <v>24133546</v>
      </c>
      <c r="JE677">
        <v>15452414</v>
      </c>
      <c r="JF677">
        <v>16037570</v>
      </c>
      <c r="JG677">
        <v>17367801</v>
      </c>
      <c r="JH677">
        <v>20326895</v>
      </c>
      <c r="JI677">
        <v>21346910</v>
      </c>
      <c r="JJ677">
        <v>28866574</v>
      </c>
      <c r="JK677">
        <v>18049185</v>
      </c>
      <c r="JL677">
        <v>20615379</v>
      </c>
      <c r="JM677">
        <v>22606435</v>
      </c>
      <c r="JN677">
        <v>19892293</v>
      </c>
      <c r="JO677">
        <v>77141195</v>
      </c>
      <c r="JP677">
        <v>79487610</v>
      </c>
      <c r="JQ677">
        <v>21985240</v>
      </c>
    </row>
    <row r="678" spans="1:277" x14ac:dyDescent="0.25">
      <c r="A678" s="1" t="s">
        <v>340</v>
      </c>
      <c r="B678" t="s">
        <v>1157</v>
      </c>
      <c r="C678" t="s">
        <v>1199</v>
      </c>
      <c r="D678" s="2">
        <f>_xll.BDH(A678, "volume", B678, C678, "Direction", "H", "Period", "M","cols=274;rows=2")</f>
        <v>36556</v>
      </c>
      <c r="E678" s="2">
        <v>36585</v>
      </c>
      <c r="F678" s="2">
        <v>36616</v>
      </c>
      <c r="G678" s="2">
        <v>36644</v>
      </c>
      <c r="H678" s="2">
        <v>36677</v>
      </c>
      <c r="I678" s="2">
        <v>36707</v>
      </c>
      <c r="J678" s="2">
        <v>36738</v>
      </c>
      <c r="K678" s="2">
        <v>36769</v>
      </c>
      <c r="L678" s="2">
        <v>36798</v>
      </c>
      <c r="M678" s="2">
        <v>36830</v>
      </c>
      <c r="N678" s="2">
        <v>36860</v>
      </c>
      <c r="O678" s="2">
        <v>36889</v>
      </c>
      <c r="P678" s="2">
        <v>36922</v>
      </c>
      <c r="Q678" s="2">
        <v>36950</v>
      </c>
      <c r="R678" s="2">
        <v>36980</v>
      </c>
      <c r="S678" s="2">
        <v>37011</v>
      </c>
      <c r="T678" s="2">
        <v>37042</v>
      </c>
      <c r="U678" s="2">
        <v>37071</v>
      </c>
      <c r="V678" s="2">
        <v>37103</v>
      </c>
      <c r="W678" s="2">
        <v>37134</v>
      </c>
      <c r="X678" s="2">
        <v>37162</v>
      </c>
      <c r="Y678" s="2">
        <v>37195</v>
      </c>
      <c r="Z678" s="2">
        <v>37225</v>
      </c>
      <c r="AA678" s="2">
        <v>37256</v>
      </c>
      <c r="AB678" s="2">
        <v>37287</v>
      </c>
      <c r="AC678" s="2">
        <v>37315</v>
      </c>
      <c r="AD678" s="2">
        <v>37344</v>
      </c>
      <c r="AE678" s="2">
        <v>37376</v>
      </c>
      <c r="AF678" s="2">
        <v>37407</v>
      </c>
      <c r="AG678" s="2">
        <v>37435</v>
      </c>
      <c r="AH678" s="2">
        <v>37468</v>
      </c>
      <c r="AI678" s="2">
        <v>37498</v>
      </c>
      <c r="AJ678" s="2">
        <v>37529</v>
      </c>
      <c r="AK678" s="2">
        <v>37560</v>
      </c>
      <c r="AL678" s="2">
        <v>37589</v>
      </c>
      <c r="AM678" s="2">
        <v>37621</v>
      </c>
      <c r="AN678" s="2">
        <v>37652</v>
      </c>
      <c r="AO678" s="2">
        <v>37680</v>
      </c>
      <c r="AP678" s="2">
        <v>37711</v>
      </c>
      <c r="AQ678" s="2">
        <v>37741</v>
      </c>
      <c r="AR678" s="2">
        <v>37771</v>
      </c>
      <c r="AS678" s="2">
        <v>37802</v>
      </c>
      <c r="AT678" s="2">
        <v>37833</v>
      </c>
      <c r="AU678" s="2">
        <v>37862</v>
      </c>
      <c r="AV678" s="2">
        <v>37894</v>
      </c>
      <c r="AW678" s="2">
        <v>37925</v>
      </c>
      <c r="AX678" s="2">
        <v>37953</v>
      </c>
      <c r="AY678" s="2">
        <v>37986</v>
      </c>
      <c r="AZ678" s="2">
        <v>38016</v>
      </c>
      <c r="BA678" s="2">
        <v>38044</v>
      </c>
      <c r="BB678" s="2">
        <v>38077</v>
      </c>
      <c r="BC678" s="2">
        <v>38107</v>
      </c>
      <c r="BD678" s="2">
        <v>38138</v>
      </c>
      <c r="BE678" s="2">
        <v>38168</v>
      </c>
      <c r="BF678" s="2">
        <v>38198</v>
      </c>
      <c r="BG678" s="2">
        <v>38230</v>
      </c>
      <c r="BH678" s="2">
        <v>38260</v>
      </c>
      <c r="BI678" s="2">
        <v>38289</v>
      </c>
      <c r="BJ678" s="2">
        <v>38321</v>
      </c>
      <c r="BK678" s="2">
        <v>38352</v>
      </c>
      <c r="BL678" s="2">
        <v>38383</v>
      </c>
      <c r="BM678" s="2">
        <v>38411</v>
      </c>
      <c r="BN678" s="2">
        <v>38442</v>
      </c>
      <c r="BO678" s="2">
        <v>38471</v>
      </c>
      <c r="BP678" s="2">
        <v>38503</v>
      </c>
      <c r="BQ678" s="2">
        <v>38533</v>
      </c>
      <c r="BR678" s="2">
        <v>38562</v>
      </c>
      <c r="BS678" s="2">
        <v>38595</v>
      </c>
      <c r="BT678" s="2">
        <v>38625</v>
      </c>
      <c r="BU678" s="2">
        <v>38656</v>
      </c>
      <c r="BV678" s="2">
        <v>38686</v>
      </c>
      <c r="BW678" s="2">
        <v>38716</v>
      </c>
      <c r="BX678" s="2">
        <v>38748</v>
      </c>
      <c r="BY678" s="2">
        <v>38776</v>
      </c>
      <c r="BZ678" s="2">
        <v>38807</v>
      </c>
      <c r="CA678" s="2">
        <v>38835</v>
      </c>
      <c r="CB678" s="2">
        <v>38868</v>
      </c>
      <c r="CC678" s="2">
        <v>38898</v>
      </c>
      <c r="CD678" s="2">
        <v>38929</v>
      </c>
      <c r="CE678" s="2">
        <v>38960</v>
      </c>
      <c r="CF678" s="2">
        <v>38989</v>
      </c>
      <c r="CG678" s="2">
        <v>39021</v>
      </c>
      <c r="CH678" s="2">
        <v>39051</v>
      </c>
      <c r="CI678" s="2">
        <v>39080</v>
      </c>
      <c r="CJ678" s="2">
        <v>39113</v>
      </c>
      <c r="CK678" s="2">
        <v>39141</v>
      </c>
      <c r="CL678" s="2">
        <v>39171</v>
      </c>
      <c r="CM678" s="2">
        <v>39202</v>
      </c>
      <c r="CN678" s="2">
        <v>39233</v>
      </c>
      <c r="CO678" s="2">
        <v>39262</v>
      </c>
      <c r="CP678" s="2">
        <v>39294</v>
      </c>
      <c r="CQ678" s="2">
        <v>39325</v>
      </c>
      <c r="CR678" s="2">
        <v>39353</v>
      </c>
      <c r="CS678" s="2">
        <v>39386</v>
      </c>
      <c r="CT678" s="2">
        <v>39416</v>
      </c>
      <c r="CU678" s="2">
        <v>39447</v>
      </c>
      <c r="CV678" s="2">
        <v>39478</v>
      </c>
      <c r="CW678" s="2">
        <v>39507</v>
      </c>
      <c r="CX678" s="2">
        <v>39538</v>
      </c>
      <c r="CY678" s="2">
        <v>39568</v>
      </c>
      <c r="CZ678" s="2">
        <v>39598</v>
      </c>
      <c r="DA678" s="2">
        <v>39629</v>
      </c>
      <c r="DB678" s="2">
        <v>39660</v>
      </c>
      <c r="DC678" s="2">
        <v>39689</v>
      </c>
      <c r="DD678" s="2">
        <v>39721</v>
      </c>
      <c r="DE678" s="2">
        <v>39752</v>
      </c>
      <c r="DF678" s="2">
        <v>39780</v>
      </c>
      <c r="DG678" s="2">
        <v>39813</v>
      </c>
      <c r="DH678" s="2">
        <v>39843</v>
      </c>
      <c r="DI678" s="2">
        <v>39871</v>
      </c>
      <c r="DJ678" s="2">
        <v>39903</v>
      </c>
      <c r="DK678" s="2">
        <v>39933</v>
      </c>
      <c r="DL678" s="2">
        <v>39962</v>
      </c>
      <c r="DM678" s="2">
        <v>39994</v>
      </c>
      <c r="DN678" s="2">
        <v>40025</v>
      </c>
      <c r="DO678" s="2">
        <v>40056</v>
      </c>
      <c r="DP678" s="2">
        <v>40086</v>
      </c>
      <c r="DQ678" s="2">
        <v>40116</v>
      </c>
      <c r="DR678" s="2">
        <v>40147</v>
      </c>
      <c r="DS678" s="2">
        <v>40178</v>
      </c>
      <c r="DT678" s="2">
        <v>40207</v>
      </c>
      <c r="DU678" s="2">
        <v>40235</v>
      </c>
      <c r="DV678" s="2">
        <v>40268</v>
      </c>
      <c r="DW678" s="2">
        <v>40298</v>
      </c>
      <c r="DX678" s="2">
        <v>40329</v>
      </c>
      <c r="DY678" s="2">
        <v>40359</v>
      </c>
      <c r="DZ678" s="2">
        <v>40389</v>
      </c>
      <c r="EA678" s="2">
        <v>40421</v>
      </c>
      <c r="EB678" s="2">
        <v>40451</v>
      </c>
      <c r="EC678" s="2">
        <v>40480</v>
      </c>
      <c r="ED678" s="2">
        <v>40512</v>
      </c>
      <c r="EE678" s="2">
        <v>40543</v>
      </c>
      <c r="EF678" s="2">
        <v>40574</v>
      </c>
      <c r="EG678" s="2">
        <v>40602</v>
      </c>
      <c r="EH678" s="2">
        <v>40633</v>
      </c>
      <c r="EI678" s="2">
        <v>40662</v>
      </c>
      <c r="EJ678" s="2">
        <v>40694</v>
      </c>
      <c r="EK678" s="2">
        <v>40724</v>
      </c>
      <c r="EL678" s="2">
        <v>40753</v>
      </c>
      <c r="EM678" s="2">
        <v>40786</v>
      </c>
      <c r="EN678" s="2">
        <v>40816</v>
      </c>
      <c r="EO678" s="2">
        <v>40847</v>
      </c>
      <c r="EP678" s="2">
        <v>40877</v>
      </c>
      <c r="EQ678" s="2">
        <v>40907</v>
      </c>
      <c r="ER678" s="2">
        <v>40939</v>
      </c>
      <c r="ES678" s="2">
        <v>40968</v>
      </c>
      <c r="ET678" s="2">
        <v>40998</v>
      </c>
      <c r="EU678" s="2">
        <v>41029</v>
      </c>
      <c r="EV678" s="2">
        <v>41060</v>
      </c>
      <c r="EW678" s="2">
        <v>41089</v>
      </c>
      <c r="EX678" s="2">
        <v>41121</v>
      </c>
      <c r="EY678" s="2">
        <v>41152</v>
      </c>
      <c r="EZ678" s="2">
        <v>41180</v>
      </c>
      <c r="FA678" s="2">
        <v>41213</v>
      </c>
      <c r="FB678" s="2">
        <v>41243</v>
      </c>
      <c r="FC678" s="2">
        <v>41274</v>
      </c>
      <c r="FD678" s="2">
        <v>41305</v>
      </c>
      <c r="FE678" s="2">
        <v>41333</v>
      </c>
      <c r="FF678" s="2">
        <v>41362</v>
      </c>
      <c r="FG678" s="2">
        <v>41394</v>
      </c>
      <c r="FH678" s="2">
        <v>41425</v>
      </c>
      <c r="FI678" s="2">
        <v>41453</v>
      </c>
      <c r="FJ678" s="2">
        <v>41486</v>
      </c>
      <c r="FK678" s="2">
        <v>41516</v>
      </c>
      <c r="FL678" s="2">
        <v>41547</v>
      </c>
      <c r="FM678" s="2">
        <v>41578</v>
      </c>
      <c r="FN678" s="2">
        <v>41607</v>
      </c>
      <c r="FO678" s="2">
        <v>41639</v>
      </c>
      <c r="FP678" s="2">
        <v>41670</v>
      </c>
      <c r="FQ678" s="2">
        <v>41698</v>
      </c>
      <c r="FR678" s="2">
        <v>41729</v>
      </c>
      <c r="FS678" s="2">
        <v>41759</v>
      </c>
      <c r="FT678" s="2">
        <v>41789</v>
      </c>
      <c r="FU678" s="2">
        <v>41820</v>
      </c>
      <c r="FV678" s="2">
        <v>41851</v>
      </c>
      <c r="FW678" s="2">
        <v>41880</v>
      </c>
      <c r="FX678" s="2">
        <v>41912</v>
      </c>
      <c r="FY678" s="2">
        <v>41943</v>
      </c>
      <c r="FZ678" s="2">
        <v>41971</v>
      </c>
      <c r="GA678" s="2">
        <v>42004</v>
      </c>
      <c r="GB678" s="2">
        <v>42034</v>
      </c>
      <c r="GC678" s="2">
        <v>42062</v>
      </c>
      <c r="GD678" s="2">
        <v>42094</v>
      </c>
      <c r="GE678" s="2">
        <v>42124</v>
      </c>
      <c r="GF678" s="2">
        <v>42153</v>
      </c>
      <c r="GG678" s="2">
        <v>42185</v>
      </c>
      <c r="GH678" s="2">
        <v>42216</v>
      </c>
      <c r="GI678" s="2">
        <v>42247</v>
      </c>
      <c r="GJ678" s="2">
        <v>42277</v>
      </c>
      <c r="GK678" s="2">
        <v>42307</v>
      </c>
      <c r="GL678" s="2">
        <v>42338</v>
      </c>
      <c r="GM678" s="2">
        <v>42369</v>
      </c>
      <c r="GN678" s="2">
        <v>42398</v>
      </c>
      <c r="GO678" s="2">
        <v>42429</v>
      </c>
      <c r="GP678" s="2">
        <v>42460</v>
      </c>
      <c r="GQ678" s="2">
        <v>42489</v>
      </c>
      <c r="GR678" s="2">
        <v>42521</v>
      </c>
      <c r="GS678" s="2">
        <v>42551</v>
      </c>
      <c r="GT678" s="2">
        <v>42580</v>
      </c>
      <c r="GU678" s="2">
        <v>42613</v>
      </c>
      <c r="GV678" s="2">
        <v>42643</v>
      </c>
      <c r="GW678" s="2">
        <v>42674</v>
      </c>
      <c r="GX678" s="2">
        <v>42704</v>
      </c>
      <c r="GY678" s="2">
        <v>42734</v>
      </c>
      <c r="GZ678" s="2">
        <v>42766</v>
      </c>
      <c r="HA678" s="2">
        <v>42794</v>
      </c>
      <c r="HB678" s="2">
        <v>42825</v>
      </c>
      <c r="HC678" s="2">
        <v>42853</v>
      </c>
      <c r="HD678" s="2">
        <v>42886</v>
      </c>
      <c r="HE678" s="2">
        <v>42916</v>
      </c>
      <c r="HF678" s="2">
        <v>42947</v>
      </c>
      <c r="HG678" s="2">
        <v>42978</v>
      </c>
      <c r="HH678" s="2">
        <v>43007</v>
      </c>
      <c r="HI678" s="2">
        <v>43039</v>
      </c>
      <c r="HJ678" s="2">
        <v>43069</v>
      </c>
      <c r="HK678" s="2">
        <v>43098</v>
      </c>
      <c r="HL678" s="2">
        <v>43131</v>
      </c>
      <c r="HM678" s="2">
        <v>43159</v>
      </c>
      <c r="HN678" s="2">
        <v>43189</v>
      </c>
      <c r="HO678" s="2">
        <v>43220</v>
      </c>
      <c r="HP678" s="2">
        <v>43251</v>
      </c>
      <c r="HQ678" s="2">
        <v>43280</v>
      </c>
      <c r="HR678" s="2">
        <v>43312</v>
      </c>
      <c r="HS678" s="2">
        <v>43343</v>
      </c>
      <c r="HT678" s="2">
        <v>43371</v>
      </c>
      <c r="HU678" s="2">
        <v>43404</v>
      </c>
      <c r="HV678" s="2">
        <v>43434</v>
      </c>
      <c r="HW678" s="2">
        <v>43465</v>
      </c>
      <c r="HX678" s="2">
        <v>43496</v>
      </c>
      <c r="HY678" s="2">
        <v>43524</v>
      </c>
      <c r="HZ678" s="2">
        <v>43553</v>
      </c>
      <c r="IA678" s="2">
        <v>43585</v>
      </c>
      <c r="IB678" s="2">
        <v>43616</v>
      </c>
      <c r="IC678" s="2">
        <v>43644</v>
      </c>
      <c r="ID678" s="2">
        <v>43677</v>
      </c>
      <c r="IE678" s="2">
        <v>43707</v>
      </c>
      <c r="IF678" s="2">
        <v>43738</v>
      </c>
      <c r="IG678" s="2">
        <v>43769</v>
      </c>
      <c r="IH678" s="2">
        <v>43798</v>
      </c>
      <c r="II678" s="2">
        <v>43830</v>
      </c>
      <c r="IJ678" s="2">
        <v>43861</v>
      </c>
      <c r="IK678" s="2">
        <v>43889</v>
      </c>
      <c r="IL678" s="2">
        <v>43921</v>
      </c>
      <c r="IM678" s="2">
        <v>43951</v>
      </c>
      <c r="IN678" s="2">
        <v>43980</v>
      </c>
      <c r="IO678" s="2">
        <v>44012</v>
      </c>
      <c r="IP678" s="2">
        <v>44043</v>
      </c>
      <c r="IQ678" s="2">
        <v>44074</v>
      </c>
      <c r="IR678" s="2">
        <v>44104</v>
      </c>
      <c r="IS678" s="2">
        <v>44134</v>
      </c>
      <c r="IT678" s="2">
        <v>44165</v>
      </c>
      <c r="IU678" s="2">
        <v>44196</v>
      </c>
      <c r="IV678" s="2">
        <v>44225</v>
      </c>
      <c r="IW678" s="2">
        <v>44253</v>
      </c>
      <c r="IX678" s="2">
        <v>44286</v>
      </c>
      <c r="IY678" s="2">
        <v>44316</v>
      </c>
      <c r="IZ678" s="2">
        <v>44347</v>
      </c>
      <c r="JA678" s="2">
        <v>44377</v>
      </c>
      <c r="JB678" s="2">
        <v>44407</v>
      </c>
      <c r="JC678" s="2">
        <v>44439</v>
      </c>
      <c r="JD678" s="2">
        <v>44469</v>
      </c>
      <c r="JE678" s="2">
        <v>44498</v>
      </c>
      <c r="JF678" s="2">
        <v>44530</v>
      </c>
      <c r="JG678" s="2">
        <v>44561</v>
      </c>
      <c r="JH678" s="2">
        <v>44592</v>
      </c>
      <c r="JI678" s="2">
        <v>44620</v>
      </c>
      <c r="JJ678" s="2">
        <v>44651</v>
      </c>
      <c r="JK678" s="2">
        <v>44680</v>
      </c>
      <c r="JL678" s="2">
        <v>44712</v>
      </c>
      <c r="JM678" s="2">
        <v>44742</v>
      </c>
      <c r="JN678" s="2">
        <v>44771</v>
      </c>
      <c r="JO678" s="2">
        <v>44804</v>
      </c>
      <c r="JP678" s="2">
        <v>44834</v>
      </c>
      <c r="JQ678" s="2">
        <v>44865</v>
      </c>
    </row>
    <row r="679" spans="1:277" x14ac:dyDescent="0.25">
      <c r="A679" s="4"/>
      <c r="D679" s="3">
        <v>161734900</v>
      </c>
      <c r="E679">
        <v>247377800</v>
      </c>
      <c r="F679">
        <v>264717100</v>
      </c>
      <c r="G679">
        <v>189360000</v>
      </c>
      <c r="H679">
        <v>211118500</v>
      </c>
      <c r="I679">
        <v>175865300</v>
      </c>
      <c r="J679">
        <v>124951000</v>
      </c>
      <c r="K679">
        <v>146054800</v>
      </c>
      <c r="L679">
        <v>123588100</v>
      </c>
      <c r="M679">
        <v>144056600</v>
      </c>
      <c r="N679">
        <v>150994600</v>
      </c>
      <c r="O679">
        <v>137477100</v>
      </c>
      <c r="P679">
        <v>177438600</v>
      </c>
      <c r="Q679">
        <v>125337300</v>
      </c>
      <c r="R679">
        <v>173748100</v>
      </c>
      <c r="S679">
        <v>127354900</v>
      </c>
      <c r="T679">
        <v>115096900</v>
      </c>
      <c r="U679">
        <v>146832400</v>
      </c>
      <c r="V679">
        <v>107693000</v>
      </c>
      <c r="W679">
        <v>93753400</v>
      </c>
      <c r="X679">
        <v>116236700</v>
      </c>
      <c r="Y679">
        <v>124501300</v>
      </c>
      <c r="Z679">
        <v>113966000</v>
      </c>
      <c r="AA679">
        <v>97230000</v>
      </c>
      <c r="AB679">
        <v>101366400</v>
      </c>
      <c r="AC679">
        <v>82676000</v>
      </c>
      <c r="AD679">
        <v>104481900</v>
      </c>
      <c r="AE679">
        <v>104548500</v>
      </c>
      <c r="AF679">
        <v>105042600</v>
      </c>
      <c r="AG679">
        <v>199308200</v>
      </c>
      <c r="AH679">
        <v>192861700</v>
      </c>
      <c r="AI679">
        <v>133713800</v>
      </c>
      <c r="AJ679">
        <v>179054400</v>
      </c>
      <c r="AK679">
        <v>187567700</v>
      </c>
      <c r="AL679">
        <v>170096200</v>
      </c>
      <c r="AM679">
        <v>145889000</v>
      </c>
      <c r="AN679">
        <v>165205100</v>
      </c>
      <c r="AO679">
        <v>88944300</v>
      </c>
      <c r="AP679">
        <v>210865400</v>
      </c>
      <c r="AQ679">
        <v>255162000</v>
      </c>
      <c r="AR679">
        <v>211077800</v>
      </c>
      <c r="AS679">
        <v>143400800</v>
      </c>
      <c r="AT679">
        <v>161728500</v>
      </c>
      <c r="AU679">
        <v>92494500</v>
      </c>
      <c r="AV679">
        <v>127336900</v>
      </c>
      <c r="AW679">
        <v>94732900</v>
      </c>
      <c r="AX679">
        <v>91209000</v>
      </c>
      <c r="AY679">
        <v>102915900</v>
      </c>
      <c r="AZ679">
        <v>106476100</v>
      </c>
      <c r="BA679">
        <v>74262500</v>
      </c>
      <c r="BB679">
        <v>116765500</v>
      </c>
      <c r="BC679">
        <v>87812600</v>
      </c>
      <c r="BD679">
        <v>161784700</v>
      </c>
      <c r="BE679">
        <v>109152200</v>
      </c>
      <c r="BF679">
        <v>93866600</v>
      </c>
      <c r="BG679">
        <v>86136800</v>
      </c>
      <c r="BH679">
        <v>110520700</v>
      </c>
      <c r="BI679">
        <v>87257200</v>
      </c>
      <c r="BJ679">
        <v>160841200</v>
      </c>
      <c r="BK679">
        <v>101859600</v>
      </c>
      <c r="BL679">
        <v>108104100</v>
      </c>
      <c r="BM679">
        <v>105110500</v>
      </c>
      <c r="BN679">
        <v>97383000</v>
      </c>
      <c r="BO679">
        <v>112747500</v>
      </c>
      <c r="BP679">
        <v>86895300</v>
      </c>
      <c r="BQ679">
        <v>105181700</v>
      </c>
      <c r="BR679">
        <v>85300300</v>
      </c>
      <c r="BS679">
        <v>117000500</v>
      </c>
      <c r="BT679">
        <v>120760400</v>
      </c>
      <c r="BU679">
        <v>142352300</v>
      </c>
      <c r="BV679">
        <v>102998300</v>
      </c>
      <c r="BW679">
        <v>129984600</v>
      </c>
      <c r="BX679">
        <v>100713000</v>
      </c>
      <c r="BY679">
        <v>90642700</v>
      </c>
      <c r="BZ679">
        <v>107520100</v>
      </c>
      <c r="CA679">
        <v>98133600</v>
      </c>
      <c r="CB679">
        <v>107641500</v>
      </c>
      <c r="CC679">
        <v>112534000</v>
      </c>
      <c r="CD679">
        <v>134857600</v>
      </c>
      <c r="CE679">
        <v>95522400</v>
      </c>
      <c r="CF679">
        <v>132096200</v>
      </c>
      <c r="CG679">
        <v>146259900</v>
      </c>
      <c r="CH679">
        <v>90971800</v>
      </c>
      <c r="CI679">
        <v>80260500</v>
      </c>
      <c r="CJ679">
        <v>117432300</v>
      </c>
      <c r="CK679">
        <v>98529700</v>
      </c>
      <c r="CL679">
        <v>183897400</v>
      </c>
      <c r="CM679">
        <v>136556700</v>
      </c>
      <c r="CN679">
        <v>97053900</v>
      </c>
      <c r="CO679">
        <v>122552900</v>
      </c>
      <c r="CP679">
        <v>111672500</v>
      </c>
      <c r="CQ679">
        <v>125821700</v>
      </c>
      <c r="CR679">
        <v>84986400</v>
      </c>
      <c r="CS679">
        <v>86782300</v>
      </c>
      <c r="CT679">
        <v>91612800</v>
      </c>
      <c r="CU679">
        <v>69009200</v>
      </c>
      <c r="CV679">
        <v>125802300</v>
      </c>
      <c r="CW679">
        <v>87723400</v>
      </c>
      <c r="CX679">
        <v>124366400</v>
      </c>
      <c r="CY679">
        <v>197270100</v>
      </c>
      <c r="CZ679">
        <v>119782600</v>
      </c>
      <c r="DA679">
        <v>100652500</v>
      </c>
      <c r="DB679">
        <v>88977500</v>
      </c>
      <c r="DC679">
        <v>64369400</v>
      </c>
      <c r="DD679">
        <v>112192000</v>
      </c>
      <c r="DE679">
        <v>138958300</v>
      </c>
      <c r="DF679">
        <v>106239400</v>
      </c>
      <c r="DG679">
        <v>131588500</v>
      </c>
      <c r="DH679">
        <v>137480100</v>
      </c>
      <c r="DI679">
        <v>112442300</v>
      </c>
      <c r="DJ679">
        <v>120019300</v>
      </c>
      <c r="DK679">
        <v>98567300</v>
      </c>
      <c r="DL679">
        <v>93210700</v>
      </c>
      <c r="DM679">
        <v>116414900</v>
      </c>
      <c r="DN679">
        <v>88658900</v>
      </c>
      <c r="DO679">
        <v>94205600</v>
      </c>
      <c r="DP679">
        <v>111181300</v>
      </c>
      <c r="DQ679">
        <v>105908600</v>
      </c>
      <c r="DR679">
        <v>85734700</v>
      </c>
      <c r="DS679">
        <v>94867800</v>
      </c>
      <c r="DT679">
        <v>69770600</v>
      </c>
      <c r="DU679">
        <v>81500800</v>
      </c>
      <c r="DV679">
        <v>76187800</v>
      </c>
      <c r="DW679">
        <v>78425700</v>
      </c>
      <c r="DX679">
        <v>130428400</v>
      </c>
      <c r="DY679">
        <v>149240000</v>
      </c>
      <c r="DZ679">
        <v>79922700</v>
      </c>
      <c r="EA679">
        <v>65195000</v>
      </c>
      <c r="EB679">
        <v>65271766</v>
      </c>
      <c r="EC679">
        <v>60444500</v>
      </c>
      <c r="ED679">
        <v>64875709</v>
      </c>
      <c r="EE679">
        <v>67343273</v>
      </c>
      <c r="EF679">
        <v>71583721</v>
      </c>
      <c r="EG679">
        <v>57164656</v>
      </c>
      <c r="EH679">
        <v>66067036</v>
      </c>
      <c r="EI679">
        <v>57200517</v>
      </c>
      <c r="EJ679">
        <v>57601961</v>
      </c>
      <c r="EK679">
        <v>82141392</v>
      </c>
      <c r="EL679">
        <v>55167777</v>
      </c>
      <c r="EM679">
        <v>114488974</v>
      </c>
      <c r="EN679">
        <v>76533836</v>
      </c>
      <c r="EO679">
        <v>71735574</v>
      </c>
      <c r="EP679">
        <v>64271041</v>
      </c>
      <c r="EQ679">
        <v>55371757</v>
      </c>
      <c r="ER679">
        <v>57924736</v>
      </c>
      <c r="ES679">
        <v>56659146</v>
      </c>
      <c r="ET679">
        <v>54004263</v>
      </c>
      <c r="EU679">
        <v>43722151</v>
      </c>
      <c r="EV679">
        <v>48453700</v>
      </c>
      <c r="EW679">
        <v>51108356</v>
      </c>
      <c r="EX679">
        <v>42581522</v>
      </c>
      <c r="EY679">
        <v>51034772</v>
      </c>
      <c r="EZ679">
        <v>57152598</v>
      </c>
      <c r="FA679">
        <v>45139283</v>
      </c>
      <c r="FB679">
        <v>59445090</v>
      </c>
      <c r="FC679">
        <v>60714385</v>
      </c>
      <c r="FD679">
        <v>48654225</v>
      </c>
      <c r="FE679">
        <v>40522463</v>
      </c>
      <c r="FF679">
        <v>49364049</v>
      </c>
      <c r="FG679">
        <v>46656864</v>
      </c>
      <c r="FH679">
        <v>42460133</v>
      </c>
      <c r="FI679">
        <v>50513115</v>
      </c>
      <c r="FJ679">
        <v>42963734</v>
      </c>
      <c r="FK679">
        <v>44163937</v>
      </c>
      <c r="FL679">
        <v>38771068</v>
      </c>
      <c r="FM679">
        <v>43334122</v>
      </c>
      <c r="FN679">
        <v>31218111</v>
      </c>
      <c r="FO679">
        <v>46919940</v>
      </c>
      <c r="FP679">
        <v>44537047</v>
      </c>
      <c r="FQ679">
        <v>43337860</v>
      </c>
      <c r="FR679">
        <v>47950553</v>
      </c>
      <c r="FS679">
        <v>43911152</v>
      </c>
      <c r="FT679">
        <v>37985661</v>
      </c>
      <c r="FU679">
        <v>43754502</v>
      </c>
      <c r="FV679">
        <v>39891474</v>
      </c>
      <c r="FW679">
        <v>29800331</v>
      </c>
      <c r="FX679">
        <v>38453954</v>
      </c>
      <c r="FY679">
        <v>43237546</v>
      </c>
      <c r="FZ679">
        <v>33030274</v>
      </c>
      <c r="GA679">
        <v>48302416</v>
      </c>
      <c r="GB679">
        <v>36474075</v>
      </c>
      <c r="GC679">
        <v>30759330</v>
      </c>
      <c r="GD679">
        <v>49856831</v>
      </c>
      <c r="GE679">
        <v>44667062</v>
      </c>
      <c r="GF679">
        <v>31433073</v>
      </c>
      <c r="GG679">
        <v>43935122</v>
      </c>
      <c r="GH679">
        <v>41088021</v>
      </c>
      <c r="GI679">
        <v>40562447</v>
      </c>
      <c r="GJ679">
        <v>48854438</v>
      </c>
      <c r="GK679">
        <v>41563584</v>
      </c>
      <c r="GL679">
        <v>33161536</v>
      </c>
      <c r="GM679">
        <v>39588157</v>
      </c>
      <c r="GN679">
        <v>46690775</v>
      </c>
      <c r="GO679">
        <v>41161652</v>
      </c>
      <c r="GP679">
        <v>51477699</v>
      </c>
      <c r="GQ679">
        <v>42072489</v>
      </c>
      <c r="GR679">
        <v>39430726</v>
      </c>
      <c r="GS679">
        <v>47829401</v>
      </c>
      <c r="GT679">
        <v>36611210</v>
      </c>
      <c r="GU679">
        <v>30010966</v>
      </c>
      <c r="GV679">
        <v>39934920</v>
      </c>
      <c r="GW679">
        <v>39331910</v>
      </c>
      <c r="GX679">
        <v>43050591</v>
      </c>
      <c r="GY679">
        <v>39389550</v>
      </c>
      <c r="GZ679">
        <v>38507128</v>
      </c>
      <c r="HA679">
        <v>32133827</v>
      </c>
      <c r="HB679">
        <v>48557946</v>
      </c>
      <c r="HC679">
        <v>33312052</v>
      </c>
      <c r="HD679">
        <v>43659969</v>
      </c>
      <c r="HE679">
        <v>37696581</v>
      </c>
      <c r="HF679">
        <v>43197226</v>
      </c>
      <c r="HG679">
        <v>45962180</v>
      </c>
      <c r="HH679">
        <v>45377456</v>
      </c>
      <c r="HI679">
        <v>37324204</v>
      </c>
      <c r="HJ679">
        <v>33658869</v>
      </c>
      <c r="HK679">
        <v>44578731</v>
      </c>
      <c r="HL679">
        <v>38319152</v>
      </c>
      <c r="HM679">
        <v>41531376</v>
      </c>
      <c r="HN679">
        <v>55688952</v>
      </c>
      <c r="HO679">
        <v>50937699</v>
      </c>
      <c r="HP679">
        <v>44084426</v>
      </c>
      <c r="HQ679">
        <v>44515490</v>
      </c>
      <c r="HR679">
        <v>35805827</v>
      </c>
      <c r="HS679">
        <v>33327692</v>
      </c>
      <c r="HT679">
        <v>38526221</v>
      </c>
      <c r="HU679">
        <v>43431612</v>
      </c>
      <c r="HV679">
        <v>55564154</v>
      </c>
      <c r="HW679">
        <v>72718438</v>
      </c>
      <c r="HX679">
        <v>78324624</v>
      </c>
      <c r="HY679">
        <v>54283520</v>
      </c>
      <c r="HZ679">
        <v>69138944</v>
      </c>
      <c r="IA679">
        <v>49530310</v>
      </c>
      <c r="IB679">
        <v>44803442</v>
      </c>
      <c r="IC679">
        <v>46750185</v>
      </c>
      <c r="ID679">
        <v>36058477</v>
      </c>
      <c r="IE679">
        <v>59270174</v>
      </c>
      <c r="IF679">
        <v>62394043</v>
      </c>
      <c r="IG679">
        <v>55608723</v>
      </c>
      <c r="IH679">
        <v>39135704</v>
      </c>
      <c r="II679">
        <v>47431794</v>
      </c>
      <c r="IJ679">
        <v>47653645</v>
      </c>
      <c r="IK679">
        <v>50911984</v>
      </c>
      <c r="IL679">
        <v>93023216</v>
      </c>
      <c r="IM679">
        <v>56220890</v>
      </c>
      <c r="IN679">
        <v>53458127</v>
      </c>
      <c r="IO679">
        <v>56787925</v>
      </c>
      <c r="IP679">
        <v>33764239</v>
      </c>
      <c r="IQ679">
        <v>29569365</v>
      </c>
      <c r="IR679">
        <v>53104298</v>
      </c>
      <c r="IS679">
        <v>36381693</v>
      </c>
      <c r="IT679">
        <v>45245159</v>
      </c>
      <c r="IU679">
        <v>65957707</v>
      </c>
      <c r="IV679">
        <v>38752161</v>
      </c>
      <c r="IW679">
        <v>37128890</v>
      </c>
      <c r="IX679">
        <v>72587183</v>
      </c>
      <c r="IY679">
        <v>60192663</v>
      </c>
      <c r="IZ679">
        <v>39149542</v>
      </c>
      <c r="JA679">
        <v>55771402</v>
      </c>
      <c r="JB679">
        <v>40331779</v>
      </c>
      <c r="JC679">
        <v>30624260</v>
      </c>
      <c r="JD679">
        <v>46776090</v>
      </c>
      <c r="JE679">
        <v>41892906</v>
      </c>
      <c r="JF679">
        <v>38813934</v>
      </c>
      <c r="JG679">
        <v>52127442</v>
      </c>
      <c r="JH679">
        <v>50968166</v>
      </c>
      <c r="JI679">
        <v>38740723</v>
      </c>
      <c r="JJ679">
        <v>69620233</v>
      </c>
      <c r="JK679">
        <v>44212895</v>
      </c>
      <c r="JL679">
        <v>66396136</v>
      </c>
      <c r="JM679">
        <v>90766375</v>
      </c>
      <c r="JN679">
        <v>48206105</v>
      </c>
      <c r="JO679">
        <v>43620091</v>
      </c>
      <c r="JP679">
        <v>65873035</v>
      </c>
      <c r="JQ679">
        <v>52849945</v>
      </c>
    </row>
    <row r="680" spans="1:277" x14ac:dyDescent="0.25">
      <c r="A680" s="1" t="s">
        <v>341</v>
      </c>
      <c r="B680" t="s">
        <v>1157</v>
      </c>
      <c r="C680" t="s">
        <v>1183</v>
      </c>
      <c r="D680" s="2">
        <f>_xll.BDH(A680, "volume", B680, C680, "Direction", "H", "Period", "M","cols=84;rows=2")</f>
        <v>36556</v>
      </c>
      <c r="E680" s="2">
        <v>36585</v>
      </c>
      <c r="F680" s="2">
        <v>36616</v>
      </c>
      <c r="G680" s="2">
        <v>36644</v>
      </c>
      <c r="H680" s="2">
        <v>36677</v>
      </c>
      <c r="I680" s="2">
        <v>36707</v>
      </c>
      <c r="J680" s="2">
        <v>36738</v>
      </c>
      <c r="K680" s="2">
        <v>36769</v>
      </c>
      <c r="L680" s="2">
        <v>36798</v>
      </c>
      <c r="M680" s="2">
        <v>36830</v>
      </c>
      <c r="N680" s="2">
        <v>36860</v>
      </c>
      <c r="O680" s="2">
        <v>36889</v>
      </c>
      <c r="P680" s="2">
        <v>36922</v>
      </c>
      <c r="Q680" s="2">
        <v>36950</v>
      </c>
      <c r="R680" s="2">
        <v>36980</v>
      </c>
      <c r="S680" s="2">
        <v>37011</v>
      </c>
      <c r="T680" s="2">
        <v>37042</v>
      </c>
      <c r="U680" s="2">
        <v>37071</v>
      </c>
      <c r="V680" s="2">
        <v>37103</v>
      </c>
      <c r="W680" s="2">
        <v>37134</v>
      </c>
      <c r="X680" s="2">
        <v>37162</v>
      </c>
      <c r="Y680" s="2">
        <v>37195</v>
      </c>
      <c r="Z680" s="2">
        <v>37225</v>
      </c>
      <c r="AA680" s="2">
        <v>37256</v>
      </c>
      <c r="AB680" s="2">
        <v>37287</v>
      </c>
      <c r="AC680" s="2">
        <v>37315</v>
      </c>
      <c r="AD680" s="2">
        <v>37344</v>
      </c>
      <c r="AE680" s="2">
        <v>37376</v>
      </c>
      <c r="AF680" s="2">
        <v>37407</v>
      </c>
      <c r="AG680" s="2">
        <v>37435</v>
      </c>
      <c r="AH680" s="2">
        <v>37468</v>
      </c>
      <c r="AI680" s="2">
        <v>37498</v>
      </c>
      <c r="AJ680" s="2">
        <v>37529</v>
      </c>
      <c r="AK680" s="2">
        <v>37560</v>
      </c>
      <c r="AL680" s="2">
        <v>37589</v>
      </c>
      <c r="AM680" s="2">
        <v>37621</v>
      </c>
      <c r="AN680" s="2">
        <v>37652</v>
      </c>
      <c r="AO680" s="2">
        <v>37680</v>
      </c>
      <c r="AP680" s="2">
        <v>37711</v>
      </c>
      <c r="AQ680" s="2">
        <v>37741</v>
      </c>
      <c r="AR680" s="2">
        <v>37771</v>
      </c>
      <c r="AS680" s="2">
        <v>37802</v>
      </c>
      <c r="AT680" s="2">
        <v>37833</v>
      </c>
      <c r="AU680" s="2">
        <v>37862</v>
      </c>
      <c r="AV680" s="2">
        <v>37894</v>
      </c>
      <c r="AW680" s="2">
        <v>37925</v>
      </c>
      <c r="AX680" s="2">
        <v>37953</v>
      </c>
      <c r="AY680" s="2">
        <v>37986</v>
      </c>
      <c r="AZ680" s="2">
        <v>38016</v>
      </c>
      <c r="BA680" s="2">
        <v>38044</v>
      </c>
      <c r="BB680" s="2">
        <v>38077</v>
      </c>
      <c r="BC680" s="2">
        <v>38107</v>
      </c>
      <c r="BD680" s="2">
        <v>38138</v>
      </c>
      <c r="BE680" s="2">
        <v>38168</v>
      </c>
      <c r="BF680" s="2">
        <v>38198</v>
      </c>
      <c r="BG680" s="2">
        <v>38230</v>
      </c>
      <c r="BH680" s="2">
        <v>38260</v>
      </c>
      <c r="BI680" s="2">
        <v>38289</v>
      </c>
      <c r="BJ680" s="2">
        <v>38321</v>
      </c>
      <c r="BK680" s="2">
        <v>38352</v>
      </c>
      <c r="BL680" s="2">
        <v>38383</v>
      </c>
      <c r="BM680" s="2">
        <v>38411</v>
      </c>
      <c r="BN680" s="2">
        <v>38442</v>
      </c>
      <c r="BO680" s="2">
        <v>38471</v>
      </c>
      <c r="BP680" s="2">
        <v>38503</v>
      </c>
      <c r="BQ680" s="2">
        <v>38533</v>
      </c>
      <c r="BR680" s="2">
        <v>38562</v>
      </c>
      <c r="BS680" s="2">
        <v>38595</v>
      </c>
      <c r="BT680" s="2">
        <v>38625</v>
      </c>
      <c r="BU680" s="2">
        <v>38656</v>
      </c>
      <c r="BV680" s="2">
        <v>38686</v>
      </c>
      <c r="BW680" s="2">
        <v>38716</v>
      </c>
      <c r="BX680" s="2">
        <v>38748</v>
      </c>
      <c r="BY680" s="2">
        <v>38776</v>
      </c>
      <c r="BZ680" s="2">
        <v>38807</v>
      </c>
      <c r="CA680" s="2">
        <v>38835</v>
      </c>
      <c r="CB680" s="2">
        <v>38868</v>
      </c>
      <c r="CC680" s="2">
        <v>38898</v>
      </c>
      <c r="CD680" s="2">
        <v>38929</v>
      </c>
      <c r="CE680" s="2">
        <v>38960</v>
      </c>
      <c r="CF680" s="2">
        <v>38989</v>
      </c>
      <c r="CG680" s="2">
        <v>39021</v>
      </c>
      <c r="CH680" s="2">
        <v>39051</v>
      </c>
      <c r="CI680" s="2">
        <v>39080</v>
      </c>
    </row>
    <row r="681" spans="1:277" x14ac:dyDescent="0.25">
      <c r="A681" s="4"/>
      <c r="D681" s="3">
        <v>14077875</v>
      </c>
      <c r="E681">
        <v>10608750</v>
      </c>
      <c r="F681">
        <v>21841275</v>
      </c>
      <c r="G681">
        <v>12103800</v>
      </c>
      <c r="H681">
        <v>9952400</v>
      </c>
      <c r="I681">
        <v>9612800</v>
      </c>
      <c r="J681">
        <v>9275400</v>
      </c>
      <c r="K681">
        <v>10192300</v>
      </c>
      <c r="L681">
        <v>10391600</v>
      </c>
      <c r="M681">
        <v>14419100</v>
      </c>
      <c r="N681">
        <v>14243200</v>
      </c>
      <c r="O681">
        <v>17305700</v>
      </c>
      <c r="P681">
        <v>16296000</v>
      </c>
      <c r="Q681">
        <v>13393800</v>
      </c>
      <c r="R681">
        <v>16686000</v>
      </c>
      <c r="S681">
        <v>13337000</v>
      </c>
      <c r="T681">
        <v>10005800</v>
      </c>
      <c r="U681">
        <v>11865600</v>
      </c>
      <c r="V681">
        <v>9460200</v>
      </c>
      <c r="W681">
        <v>7879300</v>
      </c>
      <c r="X681">
        <v>12205100</v>
      </c>
      <c r="Y681">
        <v>17369700</v>
      </c>
      <c r="Z681">
        <v>18229700</v>
      </c>
      <c r="AA681">
        <v>13498800</v>
      </c>
      <c r="AB681">
        <v>16734300</v>
      </c>
      <c r="AC681">
        <v>11889900</v>
      </c>
      <c r="AD681">
        <v>15000700</v>
      </c>
      <c r="AE681">
        <v>15975300</v>
      </c>
      <c r="AF681">
        <v>22775400</v>
      </c>
      <c r="AG681">
        <v>37120000</v>
      </c>
      <c r="AH681">
        <v>49798600</v>
      </c>
      <c r="AI681">
        <v>30549400</v>
      </c>
      <c r="AJ681">
        <v>27585600</v>
      </c>
      <c r="AK681">
        <v>38021400</v>
      </c>
      <c r="AL681">
        <v>23702300</v>
      </c>
      <c r="AM681">
        <v>23831500</v>
      </c>
      <c r="AN681">
        <v>19691500</v>
      </c>
      <c r="AO681">
        <v>13226100</v>
      </c>
      <c r="AP681">
        <v>17202600</v>
      </c>
      <c r="AQ681">
        <v>11497400</v>
      </c>
      <c r="AR681">
        <v>12902600</v>
      </c>
      <c r="AS681">
        <v>9213400</v>
      </c>
      <c r="AT681">
        <v>9063300</v>
      </c>
      <c r="AU681">
        <v>5776700</v>
      </c>
      <c r="AV681">
        <v>5831300</v>
      </c>
      <c r="AW681">
        <v>7054300</v>
      </c>
      <c r="AX681">
        <v>4223360</v>
      </c>
      <c r="AY681">
        <v>4102809</v>
      </c>
      <c r="AZ681">
        <v>5997825</v>
      </c>
      <c r="BA681">
        <v>4504459</v>
      </c>
      <c r="BB681">
        <v>5570646</v>
      </c>
      <c r="BC681">
        <v>7288930</v>
      </c>
      <c r="BD681">
        <v>4454755</v>
      </c>
      <c r="BE681">
        <v>4756394</v>
      </c>
      <c r="BF681">
        <v>7259545</v>
      </c>
      <c r="BG681">
        <v>5137837</v>
      </c>
      <c r="BH681">
        <v>5140004</v>
      </c>
      <c r="BI681">
        <v>5312284</v>
      </c>
      <c r="BJ681">
        <v>5868387</v>
      </c>
      <c r="BK681">
        <v>6164784</v>
      </c>
      <c r="BL681">
        <v>6516911</v>
      </c>
      <c r="BM681">
        <v>7481735</v>
      </c>
      <c r="BN681">
        <v>9949270</v>
      </c>
      <c r="BO681">
        <v>5833932</v>
      </c>
      <c r="BP681">
        <v>4588872</v>
      </c>
      <c r="BQ681">
        <v>4383105</v>
      </c>
      <c r="BR681">
        <v>3845934</v>
      </c>
      <c r="BS681">
        <v>4570020</v>
      </c>
      <c r="BT681">
        <v>6977889</v>
      </c>
      <c r="BU681">
        <v>7232821</v>
      </c>
      <c r="BV681">
        <v>5731203</v>
      </c>
      <c r="BW681">
        <v>9059117</v>
      </c>
      <c r="BX681">
        <v>9460986</v>
      </c>
      <c r="BY681">
        <v>8618323</v>
      </c>
      <c r="BZ681">
        <v>7448089</v>
      </c>
      <c r="CA681">
        <v>11719885</v>
      </c>
      <c r="CB681">
        <v>10364711</v>
      </c>
      <c r="CC681">
        <v>10350109</v>
      </c>
      <c r="CD681">
        <v>6920077</v>
      </c>
      <c r="CE681">
        <v>7462977</v>
      </c>
      <c r="CF681">
        <v>6766644</v>
      </c>
      <c r="CG681">
        <v>12254234</v>
      </c>
      <c r="CH681">
        <v>10286249</v>
      </c>
      <c r="CI681">
        <v>6306641</v>
      </c>
    </row>
    <row r="682" spans="1:277" x14ac:dyDescent="0.25">
      <c r="A682" s="1" t="s">
        <v>342</v>
      </c>
      <c r="B682" t="s">
        <v>1157</v>
      </c>
      <c r="C682" t="s">
        <v>1199</v>
      </c>
      <c r="D682" s="2">
        <f>_xll.BDH(A682, "volume", B682, C682, "Direction", "H", "Period", "M","cols=274;rows=2")</f>
        <v>36556</v>
      </c>
      <c r="E682" s="2">
        <v>36585</v>
      </c>
      <c r="F682" s="2">
        <v>36616</v>
      </c>
      <c r="G682" s="2">
        <v>36644</v>
      </c>
      <c r="H682" s="2">
        <v>36677</v>
      </c>
      <c r="I682" s="2">
        <v>36707</v>
      </c>
      <c r="J682" s="2">
        <v>36738</v>
      </c>
      <c r="K682" s="2">
        <v>36769</v>
      </c>
      <c r="L682" s="2">
        <v>36798</v>
      </c>
      <c r="M682" s="2">
        <v>36830</v>
      </c>
      <c r="N682" s="2">
        <v>36860</v>
      </c>
      <c r="O682" s="2">
        <v>36889</v>
      </c>
      <c r="P682" s="2">
        <v>36922</v>
      </c>
      <c r="Q682" s="2">
        <v>36950</v>
      </c>
      <c r="R682" s="2">
        <v>36980</v>
      </c>
      <c r="S682" s="2">
        <v>37011</v>
      </c>
      <c r="T682" s="2">
        <v>37042</v>
      </c>
      <c r="U682" s="2">
        <v>37071</v>
      </c>
      <c r="V682" s="2">
        <v>37103</v>
      </c>
      <c r="W682" s="2">
        <v>37134</v>
      </c>
      <c r="X682" s="2">
        <v>37162</v>
      </c>
      <c r="Y682" s="2">
        <v>37195</v>
      </c>
      <c r="Z682" s="2">
        <v>37225</v>
      </c>
      <c r="AA682" s="2">
        <v>37256</v>
      </c>
      <c r="AB682" s="2">
        <v>37287</v>
      </c>
      <c r="AC682" s="2">
        <v>37315</v>
      </c>
      <c r="AD682" s="2">
        <v>37344</v>
      </c>
      <c r="AE682" s="2">
        <v>37376</v>
      </c>
      <c r="AF682" s="2">
        <v>37407</v>
      </c>
      <c r="AG682" s="2">
        <v>37435</v>
      </c>
      <c r="AH682" s="2">
        <v>37468</v>
      </c>
      <c r="AI682" s="2">
        <v>37498</v>
      </c>
      <c r="AJ682" s="2">
        <v>37529</v>
      </c>
      <c r="AK682" s="2">
        <v>37560</v>
      </c>
      <c r="AL682" s="2">
        <v>37589</v>
      </c>
      <c r="AM682" s="2">
        <v>37621</v>
      </c>
      <c r="AN682" s="2">
        <v>37652</v>
      </c>
      <c r="AO682" s="2">
        <v>37680</v>
      </c>
      <c r="AP682" s="2">
        <v>37711</v>
      </c>
      <c r="AQ682" s="2">
        <v>37741</v>
      </c>
      <c r="AR682" s="2">
        <v>37771</v>
      </c>
      <c r="AS682" s="2">
        <v>37802</v>
      </c>
      <c r="AT682" s="2">
        <v>37833</v>
      </c>
      <c r="AU682" s="2">
        <v>37862</v>
      </c>
      <c r="AV682" s="2">
        <v>37894</v>
      </c>
      <c r="AW682" s="2">
        <v>37925</v>
      </c>
      <c r="AX682" s="2">
        <v>37953</v>
      </c>
      <c r="AY682" s="2">
        <v>37986</v>
      </c>
      <c r="AZ682" s="2">
        <v>38016</v>
      </c>
      <c r="BA682" s="2">
        <v>38044</v>
      </c>
      <c r="BB682" s="2">
        <v>38077</v>
      </c>
      <c r="BC682" s="2">
        <v>38107</v>
      </c>
      <c r="BD682" s="2">
        <v>38138</v>
      </c>
      <c r="BE682" s="2">
        <v>38168</v>
      </c>
      <c r="BF682" s="2">
        <v>38198</v>
      </c>
      <c r="BG682" s="2">
        <v>38230</v>
      </c>
      <c r="BH682" s="2">
        <v>38260</v>
      </c>
      <c r="BI682" s="2">
        <v>38289</v>
      </c>
      <c r="BJ682" s="2">
        <v>38321</v>
      </c>
      <c r="BK682" s="2">
        <v>38352</v>
      </c>
      <c r="BL682" s="2">
        <v>38383</v>
      </c>
      <c r="BM682" s="2">
        <v>38411</v>
      </c>
      <c r="BN682" s="2">
        <v>38442</v>
      </c>
      <c r="BO682" s="2">
        <v>38471</v>
      </c>
      <c r="BP682" s="2">
        <v>38503</v>
      </c>
      <c r="BQ682" s="2">
        <v>38533</v>
      </c>
      <c r="BR682" s="2">
        <v>38562</v>
      </c>
      <c r="BS682" s="2">
        <v>38595</v>
      </c>
      <c r="BT682" s="2">
        <v>38625</v>
      </c>
      <c r="BU682" s="2">
        <v>38656</v>
      </c>
      <c r="BV682" s="2">
        <v>38686</v>
      </c>
      <c r="BW682" s="2">
        <v>38716</v>
      </c>
      <c r="BX682" s="2">
        <v>38748</v>
      </c>
      <c r="BY682" s="2">
        <v>38776</v>
      </c>
      <c r="BZ682" s="2">
        <v>38807</v>
      </c>
      <c r="CA682" s="2">
        <v>38835</v>
      </c>
      <c r="CB682" s="2">
        <v>38868</v>
      </c>
      <c r="CC682" s="2">
        <v>38898</v>
      </c>
      <c r="CD682" s="2">
        <v>38929</v>
      </c>
      <c r="CE682" s="2">
        <v>38960</v>
      </c>
      <c r="CF682" s="2">
        <v>38989</v>
      </c>
      <c r="CG682" s="2">
        <v>39021</v>
      </c>
      <c r="CH682" s="2">
        <v>39051</v>
      </c>
      <c r="CI682" s="2">
        <v>39080</v>
      </c>
      <c r="CJ682" s="2">
        <v>39113</v>
      </c>
      <c r="CK682" s="2">
        <v>39141</v>
      </c>
      <c r="CL682" s="2">
        <v>39171</v>
      </c>
      <c r="CM682" s="2">
        <v>39202</v>
      </c>
      <c r="CN682" s="2">
        <v>39233</v>
      </c>
      <c r="CO682" s="2">
        <v>39262</v>
      </c>
      <c r="CP682" s="2">
        <v>39294</v>
      </c>
      <c r="CQ682" s="2">
        <v>39325</v>
      </c>
      <c r="CR682" s="2">
        <v>39353</v>
      </c>
      <c r="CS682" s="2">
        <v>39386</v>
      </c>
      <c r="CT682" s="2">
        <v>39416</v>
      </c>
      <c r="CU682" s="2">
        <v>39447</v>
      </c>
      <c r="CV682" s="2">
        <v>39478</v>
      </c>
      <c r="CW682" s="2">
        <v>39507</v>
      </c>
      <c r="CX682" s="2">
        <v>39538</v>
      </c>
      <c r="CY682" s="2">
        <v>39568</v>
      </c>
      <c r="CZ682" s="2">
        <v>39598</v>
      </c>
      <c r="DA682" s="2">
        <v>39629</v>
      </c>
      <c r="DB682" s="2">
        <v>39660</v>
      </c>
      <c r="DC682" s="2">
        <v>39689</v>
      </c>
      <c r="DD682" s="2">
        <v>39721</v>
      </c>
      <c r="DE682" s="2">
        <v>39752</v>
      </c>
      <c r="DF682" s="2">
        <v>39780</v>
      </c>
      <c r="DG682" s="2">
        <v>39813</v>
      </c>
      <c r="DH682" s="2">
        <v>39843</v>
      </c>
      <c r="DI682" s="2">
        <v>39871</v>
      </c>
      <c r="DJ682" s="2">
        <v>39903</v>
      </c>
      <c r="DK682" s="2">
        <v>39933</v>
      </c>
      <c r="DL682" s="2">
        <v>39962</v>
      </c>
      <c r="DM682" s="2">
        <v>39994</v>
      </c>
      <c r="DN682" s="2">
        <v>40025</v>
      </c>
      <c r="DO682" s="2">
        <v>40056</v>
      </c>
      <c r="DP682" s="2">
        <v>40086</v>
      </c>
      <c r="DQ682" s="2">
        <v>40116</v>
      </c>
      <c r="DR682" s="2">
        <v>40147</v>
      </c>
      <c r="DS682" s="2">
        <v>40178</v>
      </c>
      <c r="DT682" s="2">
        <v>40207</v>
      </c>
      <c r="DU682" s="2">
        <v>40235</v>
      </c>
      <c r="DV682" s="2">
        <v>40268</v>
      </c>
      <c r="DW682" s="2">
        <v>40298</v>
      </c>
      <c r="DX682" s="2">
        <v>40329</v>
      </c>
      <c r="DY682" s="2">
        <v>40359</v>
      </c>
      <c r="DZ682" s="2">
        <v>40389</v>
      </c>
      <c r="EA682" s="2">
        <v>40421</v>
      </c>
      <c r="EB682" s="2">
        <v>40451</v>
      </c>
      <c r="EC682" s="2">
        <v>40480</v>
      </c>
      <c r="ED682" s="2">
        <v>40512</v>
      </c>
      <c r="EE682" s="2">
        <v>40543</v>
      </c>
      <c r="EF682" s="2">
        <v>40574</v>
      </c>
      <c r="EG682" s="2">
        <v>40602</v>
      </c>
      <c r="EH682" s="2">
        <v>40633</v>
      </c>
      <c r="EI682" s="2">
        <v>40662</v>
      </c>
      <c r="EJ682" s="2">
        <v>40694</v>
      </c>
      <c r="EK682" s="2">
        <v>40724</v>
      </c>
      <c r="EL682" s="2">
        <v>40753</v>
      </c>
      <c r="EM682" s="2">
        <v>40786</v>
      </c>
      <c r="EN682" s="2">
        <v>40816</v>
      </c>
      <c r="EO682" s="2">
        <v>40847</v>
      </c>
      <c r="EP682" s="2">
        <v>40877</v>
      </c>
      <c r="EQ682" s="2">
        <v>40907</v>
      </c>
      <c r="ER682" s="2">
        <v>40939</v>
      </c>
      <c r="ES682" s="2">
        <v>40968</v>
      </c>
      <c r="ET682" s="2">
        <v>40998</v>
      </c>
      <c r="EU682" s="2">
        <v>41029</v>
      </c>
      <c r="EV682" s="2">
        <v>41060</v>
      </c>
      <c r="EW682" s="2">
        <v>41089</v>
      </c>
      <c r="EX682" s="2">
        <v>41121</v>
      </c>
      <c r="EY682" s="2">
        <v>41152</v>
      </c>
      <c r="EZ682" s="2">
        <v>41180</v>
      </c>
      <c r="FA682" s="2">
        <v>41213</v>
      </c>
      <c r="FB682" s="2">
        <v>41243</v>
      </c>
      <c r="FC682" s="2">
        <v>41274</v>
      </c>
      <c r="FD682" s="2">
        <v>41305</v>
      </c>
      <c r="FE682" s="2">
        <v>41333</v>
      </c>
      <c r="FF682" s="2">
        <v>41362</v>
      </c>
      <c r="FG682" s="2">
        <v>41394</v>
      </c>
      <c r="FH682" s="2">
        <v>41425</v>
      </c>
      <c r="FI682" s="2">
        <v>41453</v>
      </c>
      <c r="FJ682" s="2">
        <v>41486</v>
      </c>
      <c r="FK682" s="2">
        <v>41516</v>
      </c>
      <c r="FL682" s="2">
        <v>41547</v>
      </c>
      <c r="FM682" s="2">
        <v>41578</v>
      </c>
      <c r="FN682" s="2">
        <v>41607</v>
      </c>
      <c r="FO682" s="2">
        <v>41639</v>
      </c>
      <c r="FP682" s="2">
        <v>41670</v>
      </c>
      <c r="FQ682" s="2">
        <v>41698</v>
      </c>
      <c r="FR682" s="2">
        <v>41729</v>
      </c>
      <c r="FS682" s="2">
        <v>41759</v>
      </c>
      <c r="FT682" s="2">
        <v>41789</v>
      </c>
      <c r="FU682" s="2">
        <v>41820</v>
      </c>
      <c r="FV682" s="2">
        <v>41851</v>
      </c>
      <c r="FW682" s="2">
        <v>41880</v>
      </c>
      <c r="FX682" s="2">
        <v>41912</v>
      </c>
      <c r="FY682" s="2">
        <v>41943</v>
      </c>
      <c r="FZ682" s="2">
        <v>41971</v>
      </c>
      <c r="GA682" s="2">
        <v>42004</v>
      </c>
      <c r="GB682" s="2">
        <v>42034</v>
      </c>
      <c r="GC682" s="2">
        <v>42062</v>
      </c>
      <c r="GD682" s="2">
        <v>42094</v>
      </c>
      <c r="GE682" s="2">
        <v>42124</v>
      </c>
      <c r="GF682" s="2">
        <v>42153</v>
      </c>
      <c r="GG682" s="2">
        <v>42185</v>
      </c>
      <c r="GH682" s="2">
        <v>42216</v>
      </c>
      <c r="GI682" s="2">
        <v>42247</v>
      </c>
      <c r="GJ682" s="2">
        <v>42277</v>
      </c>
      <c r="GK682" s="2">
        <v>42307</v>
      </c>
      <c r="GL682" s="2">
        <v>42338</v>
      </c>
      <c r="GM682" s="2">
        <v>42369</v>
      </c>
      <c r="GN682" s="2">
        <v>42398</v>
      </c>
      <c r="GO682" s="2">
        <v>42429</v>
      </c>
      <c r="GP682" s="2">
        <v>42460</v>
      </c>
      <c r="GQ682" s="2">
        <v>42489</v>
      </c>
      <c r="GR682" s="2">
        <v>42521</v>
      </c>
      <c r="GS682" s="2">
        <v>42551</v>
      </c>
      <c r="GT682" s="2">
        <v>42580</v>
      </c>
      <c r="GU682" s="2">
        <v>42613</v>
      </c>
      <c r="GV682" s="2">
        <v>42643</v>
      </c>
      <c r="GW682" s="2">
        <v>42674</v>
      </c>
      <c r="GX682" s="2">
        <v>42704</v>
      </c>
      <c r="GY682" s="2">
        <v>42734</v>
      </c>
      <c r="GZ682" s="2">
        <v>42766</v>
      </c>
      <c r="HA682" s="2">
        <v>42794</v>
      </c>
      <c r="HB682" s="2">
        <v>42825</v>
      </c>
      <c r="HC682" s="2">
        <v>42853</v>
      </c>
      <c r="HD682" s="2">
        <v>42886</v>
      </c>
      <c r="HE682" s="2">
        <v>42916</v>
      </c>
      <c r="HF682" s="2">
        <v>42947</v>
      </c>
      <c r="HG682" s="2">
        <v>42978</v>
      </c>
      <c r="HH682" s="2">
        <v>43007</v>
      </c>
      <c r="HI682" s="2">
        <v>43039</v>
      </c>
      <c r="HJ682" s="2">
        <v>43069</v>
      </c>
      <c r="HK682" s="2">
        <v>43098</v>
      </c>
      <c r="HL682" s="2">
        <v>43131</v>
      </c>
      <c r="HM682" s="2">
        <v>43159</v>
      </c>
      <c r="HN682" s="2">
        <v>43189</v>
      </c>
      <c r="HO682" s="2">
        <v>43220</v>
      </c>
      <c r="HP682" s="2">
        <v>43251</v>
      </c>
      <c r="HQ682" s="2">
        <v>43280</v>
      </c>
      <c r="HR682" s="2">
        <v>43312</v>
      </c>
      <c r="HS682" s="2">
        <v>43343</v>
      </c>
      <c r="HT682" s="2">
        <v>43371</v>
      </c>
      <c r="HU682" s="2">
        <v>43404</v>
      </c>
      <c r="HV682" s="2">
        <v>43434</v>
      </c>
      <c r="HW682" s="2">
        <v>43465</v>
      </c>
      <c r="HX682" s="2">
        <v>43496</v>
      </c>
      <c r="HY682" s="2">
        <v>43524</v>
      </c>
      <c r="HZ682" s="2">
        <v>43553</v>
      </c>
      <c r="IA682" s="2">
        <v>43585</v>
      </c>
      <c r="IB682" s="2">
        <v>43616</v>
      </c>
      <c r="IC682" s="2">
        <v>43644</v>
      </c>
      <c r="ID682" s="2">
        <v>43677</v>
      </c>
      <c r="IE682" s="2">
        <v>43707</v>
      </c>
      <c r="IF682" s="2">
        <v>43738</v>
      </c>
      <c r="IG682" s="2">
        <v>43769</v>
      </c>
      <c r="IH682" s="2">
        <v>43798</v>
      </c>
      <c r="II682" s="2">
        <v>43830</v>
      </c>
      <c r="IJ682" s="2">
        <v>43861</v>
      </c>
      <c r="IK682" s="2">
        <v>43889</v>
      </c>
      <c r="IL682" s="2">
        <v>43921</v>
      </c>
      <c r="IM682" s="2">
        <v>43951</v>
      </c>
      <c r="IN682" s="2">
        <v>43980</v>
      </c>
      <c r="IO682" s="2">
        <v>44012</v>
      </c>
      <c r="IP682" s="2">
        <v>44043</v>
      </c>
      <c r="IQ682" s="2">
        <v>44074</v>
      </c>
      <c r="IR682" s="2">
        <v>44104</v>
      </c>
      <c r="IS682" s="2">
        <v>44134</v>
      </c>
      <c r="IT682" s="2">
        <v>44165</v>
      </c>
      <c r="IU682" s="2">
        <v>44196</v>
      </c>
      <c r="IV682" s="2">
        <v>44225</v>
      </c>
      <c r="IW682" s="2">
        <v>44253</v>
      </c>
      <c r="IX682" s="2">
        <v>44286</v>
      </c>
      <c r="IY682" s="2">
        <v>44316</v>
      </c>
      <c r="IZ682" s="2">
        <v>44347</v>
      </c>
      <c r="JA682" s="2">
        <v>44377</v>
      </c>
      <c r="JB682" s="2">
        <v>44407</v>
      </c>
      <c r="JC682" s="2">
        <v>44439</v>
      </c>
      <c r="JD682" s="2">
        <v>44469</v>
      </c>
      <c r="JE682" s="2">
        <v>44498</v>
      </c>
      <c r="JF682" s="2">
        <v>44530</v>
      </c>
      <c r="JG682" s="2">
        <v>44561</v>
      </c>
      <c r="JH682" s="2">
        <v>44592</v>
      </c>
      <c r="JI682" s="2">
        <v>44620</v>
      </c>
      <c r="JJ682" s="2">
        <v>44651</v>
      </c>
      <c r="JK682" s="2">
        <v>44680</v>
      </c>
      <c r="JL682" s="2">
        <v>44712</v>
      </c>
      <c r="JM682" s="2">
        <v>44742</v>
      </c>
      <c r="JN682" s="2">
        <v>44771</v>
      </c>
      <c r="JO682" s="2">
        <v>44804</v>
      </c>
      <c r="JP682" s="2">
        <v>44834</v>
      </c>
      <c r="JQ682" s="2">
        <v>44865</v>
      </c>
    </row>
    <row r="683" spans="1:277" x14ac:dyDescent="0.25">
      <c r="A683" s="4"/>
      <c r="D683" s="3">
        <v>108846400</v>
      </c>
      <c r="E683">
        <v>111569500</v>
      </c>
      <c r="F683">
        <v>154772500</v>
      </c>
      <c r="G683">
        <v>105092900</v>
      </c>
      <c r="H683">
        <v>82404600</v>
      </c>
      <c r="I683">
        <v>86729300</v>
      </c>
      <c r="J683">
        <v>108342300</v>
      </c>
      <c r="K683">
        <v>68918800</v>
      </c>
      <c r="L683">
        <v>72589500</v>
      </c>
      <c r="M683">
        <v>124747300</v>
      </c>
      <c r="N683">
        <v>128570000</v>
      </c>
      <c r="O683">
        <v>103800800</v>
      </c>
      <c r="P683">
        <v>126627300</v>
      </c>
      <c r="Q683">
        <v>86946600</v>
      </c>
      <c r="R683">
        <v>115491700</v>
      </c>
      <c r="S683">
        <v>98179400</v>
      </c>
      <c r="T683">
        <v>86632900</v>
      </c>
      <c r="U683">
        <v>106589900</v>
      </c>
      <c r="V683">
        <v>119493500</v>
      </c>
      <c r="W683">
        <v>86535400</v>
      </c>
      <c r="X683">
        <v>103169800</v>
      </c>
      <c r="Y683">
        <v>93123600</v>
      </c>
      <c r="Z683">
        <v>83869800</v>
      </c>
      <c r="AA683">
        <v>145466400</v>
      </c>
      <c r="AB683">
        <v>116113000</v>
      </c>
      <c r="AC683">
        <v>86109800</v>
      </c>
      <c r="AD683">
        <v>118913000</v>
      </c>
      <c r="AE683">
        <v>156826900</v>
      </c>
      <c r="AF683">
        <v>103025500</v>
      </c>
      <c r="AG683">
        <v>127896700</v>
      </c>
      <c r="AH683">
        <v>206037900</v>
      </c>
      <c r="AI683">
        <v>101739900</v>
      </c>
      <c r="AJ683">
        <v>98507300</v>
      </c>
      <c r="AK683">
        <v>152302100</v>
      </c>
      <c r="AL683">
        <v>134743600</v>
      </c>
      <c r="AM683">
        <v>115114900</v>
      </c>
      <c r="AN683">
        <v>109029000</v>
      </c>
      <c r="AO683">
        <v>83240100</v>
      </c>
      <c r="AP683">
        <v>105308000</v>
      </c>
      <c r="AQ683">
        <v>105984400</v>
      </c>
      <c r="AR683">
        <v>110957800</v>
      </c>
      <c r="AS683">
        <v>116221700</v>
      </c>
      <c r="AT683">
        <v>114285600</v>
      </c>
      <c r="AU683">
        <v>109848200</v>
      </c>
      <c r="AV683">
        <v>101365100</v>
      </c>
      <c r="AW683">
        <v>156403200</v>
      </c>
      <c r="AX683">
        <v>179308600</v>
      </c>
      <c r="AY683">
        <v>138142800</v>
      </c>
      <c r="AZ683">
        <v>133890500</v>
      </c>
      <c r="BA683">
        <v>102022300</v>
      </c>
      <c r="BB683">
        <v>128818800</v>
      </c>
      <c r="BC683">
        <v>100742800</v>
      </c>
      <c r="BD683">
        <v>83143700</v>
      </c>
      <c r="BE683">
        <v>93507700</v>
      </c>
      <c r="BF683">
        <v>95750800</v>
      </c>
      <c r="BG683">
        <v>88344400</v>
      </c>
      <c r="BH683">
        <v>178387400</v>
      </c>
      <c r="BI683">
        <v>321517600</v>
      </c>
      <c r="BJ683">
        <v>388688800</v>
      </c>
      <c r="BK683">
        <v>250667900</v>
      </c>
      <c r="BL683">
        <v>190904200</v>
      </c>
      <c r="BM683">
        <v>188293800</v>
      </c>
      <c r="BN683">
        <v>123158900</v>
      </c>
      <c r="BO683">
        <v>164640200</v>
      </c>
      <c r="BP683">
        <v>117336800</v>
      </c>
      <c r="BQ683">
        <v>113683500</v>
      </c>
      <c r="BR683">
        <v>108701600</v>
      </c>
      <c r="BS683">
        <v>170967900</v>
      </c>
      <c r="BT683">
        <v>129811500</v>
      </c>
      <c r="BU683">
        <v>146081100</v>
      </c>
      <c r="BV683">
        <v>156186700</v>
      </c>
      <c r="BW683">
        <v>175526600</v>
      </c>
      <c r="BX683">
        <v>144717900</v>
      </c>
      <c r="BY683">
        <v>127357800</v>
      </c>
      <c r="BZ683">
        <v>108135800</v>
      </c>
      <c r="CA683">
        <v>110197800</v>
      </c>
      <c r="CB683">
        <v>143976800</v>
      </c>
      <c r="CC683">
        <v>126327600</v>
      </c>
      <c r="CD683">
        <v>143372400</v>
      </c>
      <c r="CE683">
        <v>149021000</v>
      </c>
      <c r="CF683">
        <v>99499400</v>
      </c>
      <c r="CG683">
        <v>136671200</v>
      </c>
      <c r="CH683">
        <v>149759800</v>
      </c>
      <c r="CI683">
        <v>112692500</v>
      </c>
      <c r="CJ683">
        <v>105708400</v>
      </c>
      <c r="CK683">
        <v>105141500</v>
      </c>
      <c r="CL683">
        <v>118972600</v>
      </c>
      <c r="CM683">
        <v>131587900</v>
      </c>
      <c r="CN683">
        <v>119526100</v>
      </c>
      <c r="CO683">
        <v>135306800</v>
      </c>
      <c r="CP683">
        <v>141013900</v>
      </c>
      <c r="CQ683">
        <v>115693700</v>
      </c>
      <c r="CR683">
        <v>81476500</v>
      </c>
      <c r="CS683">
        <v>92313800</v>
      </c>
      <c r="CT683">
        <v>117969800</v>
      </c>
      <c r="CU683">
        <v>85665000</v>
      </c>
      <c r="CV683">
        <v>164510700</v>
      </c>
      <c r="CW683">
        <v>106692700</v>
      </c>
      <c r="CX683">
        <v>137587800</v>
      </c>
      <c r="CY683">
        <v>150384100</v>
      </c>
      <c r="CZ683">
        <v>81970600</v>
      </c>
      <c r="DA683">
        <v>123532900</v>
      </c>
      <c r="DB683">
        <v>130438200</v>
      </c>
      <c r="DC683">
        <v>64989100</v>
      </c>
      <c r="DD683">
        <v>92860000</v>
      </c>
      <c r="DE683">
        <v>117510200</v>
      </c>
      <c r="DF683">
        <v>70245400</v>
      </c>
      <c r="DG683">
        <v>92884100</v>
      </c>
      <c r="DH683">
        <v>75156600</v>
      </c>
      <c r="DI683">
        <v>71006300</v>
      </c>
      <c r="DJ683">
        <v>117603100</v>
      </c>
      <c r="DK683">
        <v>98183800</v>
      </c>
      <c r="DL683">
        <v>86694100</v>
      </c>
      <c r="DM683">
        <v>103924200</v>
      </c>
      <c r="DN683">
        <v>97615800</v>
      </c>
      <c r="DO683">
        <v>79627000</v>
      </c>
      <c r="DP683">
        <v>103030600</v>
      </c>
      <c r="DQ683">
        <v>116115100</v>
      </c>
      <c r="DR683">
        <v>139076100</v>
      </c>
      <c r="DS683">
        <v>84408400</v>
      </c>
      <c r="DT683">
        <v>87134700</v>
      </c>
      <c r="DU683">
        <v>89655700</v>
      </c>
      <c r="DV683">
        <v>94398500</v>
      </c>
      <c r="DW683">
        <v>97733300</v>
      </c>
      <c r="DX683">
        <v>116296200</v>
      </c>
      <c r="DY683">
        <v>113429500</v>
      </c>
      <c r="DZ683">
        <v>86546000</v>
      </c>
      <c r="EA683">
        <v>67298700</v>
      </c>
      <c r="EB683">
        <v>71474853</v>
      </c>
      <c r="EC683">
        <v>56162126</v>
      </c>
      <c r="ED683">
        <v>72959937</v>
      </c>
      <c r="EE683">
        <v>57861275</v>
      </c>
      <c r="EF683">
        <v>95908081</v>
      </c>
      <c r="EG683">
        <v>66103898</v>
      </c>
      <c r="EH683">
        <v>76470538</v>
      </c>
      <c r="EI683">
        <v>63586931</v>
      </c>
      <c r="EJ683">
        <v>61648000</v>
      </c>
      <c r="EK683">
        <v>66616567</v>
      </c>
      <c r="EL683">
        <v>56787958</v>
      </c>
      <c r="EM683">
        <v>130373226</v>
      </c>
      <c r="EN683">
        <v>83056816</v>
      </c>
      <c r="EO683">
        <v>85194123</v>
      </c>
      <c r="EP683">
        <v>72891328</v>
      </c>
      <c r="EQ683">
        <v>75068060</v>
      </c>
      <c r="ER683">
        <v>66597533</v>
      </c>
      <c r="ES683">
        <v>55688395</v>
      </c>
      <c r="ET683">
        <v>69204548</v>
      </c>
      <c r="EU683">
        <v>56079635</v>
      </c>
      <c r="EV683">
        <v>56955323</v>
      </c>
      <c r="EW683">
        <v>67552367</v>
      </c>
      <c r="EX683">
        <v>71491943</v>
      </c>
      <c r="EY683">
        <v>47186394</v>
      </c>
      <c r="EZ683">
        <v>52495559</v>
      </c>
      <c r="FA683">
        <v>50174796</v>
      </c>
      <c r="FB683">
        <v>57278727</v>
      </c>
      <c r="FC683">
        <v>65298286</v>
      </c>
      <c r="FD683">
        <v>71971611</v>
      </c>
      <c r="FE683">
        <v>71605983</v>
      </c>
      <c r="FF683">
        <v>74190837</v>
      </c>
      <c r="FG683">
        <v>83992009</v>
      </c>
      <c r="FH683">
        <v>98128069</v>
      </c>
      <c r="FI683">
        <v>81799419</v>
      </c>
      <c r="FJ683">
        <v>62537557</v>
      </c>
      <c r="FK683">
        <v>54062130</v>
      </c>
      <c r="FL683">
        <v>69574185</v>
      </c>
      <c r="FM683">
        <v>84450793</v>
      </c>
      <c r="FN683">
        <v>68760146</v>
      </c>
      <c r="FO683">
        <v>63982303</v>
      </c>
      <c r="FP683">
        <v>68901689</v>
      </c>
      <c r="FQ683">
        <v>57532951</v>
      </c>
      <c r="FR683">
        <v>63029705</v>
      </c>
      <c r="FS683">
        <v>56980493</v>
      </c>
      <c r="FT683">
        <v>60734332</v>
      </c>
      <c r="FU683">
        <v>67814619</v>
      </c>
      <c r="FV683">
        <v>41099697</v>
      </c>
      <c r="FW683">
        <v>58472715</v>
      </c>
      <c r="FX683">
        <v>63004971</v>
      </c>
      <c r="FY683">
        <v>70551899</v>
      </c>
      <c r="FZ683">
        <v>46175005</v>
      </c>
      <c r="GA683">
        <v>70629166</v>
      </c>
      <c r="GB683">
        <v>63992946</v>
      </c>
      <c r="GC683">
        <v>46915260</v>
      </c>
      <c r="GD683">
        <v>78505078</v>
      </c>
      <c r="GE683">
        <v>67053514</v>
      </c>
      <c r="GF683">
        <v>53696227</v>
      </c>
      <c r="GG683">
        <v>66103628</v>
      </c>
      <c r="GH683">
        <v>50060412</v>
      </c>
      <c r="GI683">
        <v>71899228</v>
      </c>
      <c r="GJ683">
        <v>97682560</v>
      </c>
      <c r="GK683">
        <v>91939924</v>
      </c>
      <c r="GL683">
        <v>54376376</v>
      </c>
      <c r="GM683">
        <v>77603808</v>
      </c>
      <c r="GN683">
        <v>79357692</v>
      </c>
      <c r="GO683">
        <v>68240929</v>
      </c>
      <c r="GP683">
        <v>61640297</v>
      </c>
      <c r="GQ683">
        <v>60005207</v>
      </c>
      <c r="GR683">
        <v>50732820</v>
      </c>
      <c r="GS683">
        <v>73378151</v>
      </c>
      <c r="GT683">
        <v>50782780</v>
      </c>
      <c r="GU683">
        <v>69740225</v>
      </c>
      <c r="GV683">
        <v>65707194</v>
      </c>
      <c r="GW683">
        <v>63805744</v>
      </c>
      <c r="GX683">
        <v>74585900</v>
      </c>
      <c r="GY683">
        <v>66724700</v>
      </c>
      <c r="GZ683">
        <v>73868573</v>
      </c>
      <c r="HA683">
        <v>54690810</v>
      </c>
      <c r="HB683">
        <v>73112509</v>
      </c>
      <c r="HC683">
        <v>49776351</v>
      </c>
      <c r="HD683">
        <v>60393537</v>
      </c>
      <c r="HE683">
        <v>77670892</v>
      </c>
      <c r="HF683">
        <v>54910438</v>
      </c>
      <c r="HG683">
        <v>54928721</v>
      </c>
      <c r="HH683">
        <v>56614376</v>
      </c>
      <c r="HI683">
        <v>71808237</v>
      </c>
      <c r="HJ683">
        <v>79212873</v>
      </c>
      <c r="HK683">
        <v>85543554</v>
      </c>
      <c r="HL683">
        <v>82083962</v>
      </c>
      <c r="HM683">
        <v>75688228</v>
      </c>
      <c r="HN683">
        <v>78521069</v>
      </c>
      <c r="HO683">
        <v>78923458</v>
      </c>
      <c r="HP683">
        <v>67153653</v>
      </c>
      <c r="HQ683">
        <v>74756225</v>
      </c>
      <c r="HR683">
        <v>50919497</v>
      </c>
      <c r="HS683">
        <v>51306792</v>
      </c>
      <c r="HT683">
        <v>52447809</v>
      </c>
      <c r="HU683">
        <v>81143393</v>
      </c>
      <c r="HV683">
        <v>89973008</v>
      </c>
      <c r="HW683">
        <v>104792215</v>
      </c>
      <c r="HX683">
        <v>91823079</v>
      </c>
      <c r="HY683">
        <v>56547750</v>
      </c>
      <c r="HZ683">
        <v>68888994</v>
      </c>
      <c r="IA683">
        <v>77542240</v>
      </c>
      <c r="IB683">
        <v>68306654</v>
      </c>
      <c r="IC683">
        <v>72877906</v>
      </c>
      <c r="ID683">
        <v>62721515</v>
      </c>
      <c r="IE683">
        <v>60176833</v>
      </c>
      <c r="IF683">
        <v>63554040</v>
      </c>
      <c r="IG683">
        <v>56600219</v>
      </c>
      <c r="IH683">
        <v>51130830</v>
      </c>
      <c r="II683">
        <v>54276505</v>
      </c>
      <c r="IJ683">
        <v>59787072</v>
      </c>
      <c r="IK683">
        <v>76867308</v>
      </c>
      <c r="IL683">
        <v>124946856</v>
      </c>
      <c r="IM683">
        <v>67316908</v>
      </c>
      <c r="IN683">
        <v>57183312</v>
      </c>
      <c r="IO683">
        <v>71907825</v>
      </c>
      <c r="IP683">
        <v>51895933</v>
      </c>
      <c r="IQ683">
        <v>40089641</v>
      </c>
      <c r="IR683">
        <v>55408084</v>
      </c>
      <c r="IS683">
        <v>54167596</v>
      </c>
      <c r="IT683">
        <v>51025444</v>
      </c>
      <c r="IU683">
        <v>65660093</v>
      </c>
      <c r="IV683">
        <v>54982326</v>
      </c>
      <c r="IW683">
        <v>54362796</v>
      </c>
      <c r="IX683">
        <v>106126116</v>
      </c>
      <c r="IY683">
        <v>62863464</v>
      </c>
      <c r="IZ683">
        <v>61363365</v>
      </c>
      <c r="JA683">
        <v>85760559</v>
      </c>
      <c r="JB683">
        <v>53304290</v>
      </c>
      <c r="JC683">
        <v>46624117</v>
      </c>
      <c r="JD683">
        <v>86639495</v>
      </c>
      <c r="JE683">
        <v>83691559</v>
      </c>
      <c r="JF683">
        <v>71849231</v>
      </c>
      <c r="JG683">
        <v>79409484</v>
      </c>
      <c r="JH683">
        <v>67284695</v>
      </c>
      <c r="JI683">
        <v>58577272</v>
      </c>
      <c r="JJ683">
        <v>66516851</v>
      </c>
      <c r="JK683">
        <v>55144136</v>
      </c>
      <c r="JL683">
        <v>67028134</v>
      </c>
      <c r="JM683">
        <v>78593851</v>
      </c>
      <c r="JN683">
        <v>51279631</v>
      </c>
      <c r="JO683">
        <v>48732168</v>
      </c>
      <c r="JP683">
        <v>53941159</v>
      </c>
      <c r="JQ683">
        <v>57165496</v>
      </c>
    </row>
    <row r="684" spans="1:277" x14ac:dyDescent="0.25">
      <c r="A684" s="1" t="s">
        <v>343</v>
      </c>
      <c r="B684" t="s">
        <v>1157</v>
      </c>
      <c r="C684" t="s">
        <v>1199</v>
      </c>
      <c r="D684" s="2">
        <f>_xll.BDH(A684, "volume", B684, C684, "Direction", "H", "Period", "M","cols=274;rows=2")</f>
        <v>36556</v>
      </c>
      <c r="E684" s="2">
        <v>36585</v>
      </c>
      <c r="F684" s="2">
        <v>36616</v>
      </c>
      <c r="G684" s="2">
        <v>36644</v>
      </c>
      <c r="H684" s="2">
        <v>36677</v>
      </c>
      <c r="I684" s="2">
        <v>36707</v>
      </c>
      <c r="J684" s="2">
        <v>36738</v>
      </c>
      <c r="K684" s="2">
        <v>36769</v>
      </c>
      <c r="L684" s="2">
        <v>36798</v>
      </c>
      <c r="M684" s="2">
        <v>36830</v>
      </c>
      <c r="N684" s="2">
        <v>36860</v>
      </c>
      <c r="O684" s="2">
        <v>36889</v>
      </c>
      <c r="P684" s="2">
        <v>36922</v>
      </c>
      <c r="Q684" s="2">
        <v>36950</v>
      </c>
      <c r="R684" s="2">
        <v>36980</v>
      </c>
      <c r="S684" s="2">
        <v>37011</v>
      </c>
      <c r="T684" s="2">
        <v>37042</v>
      </c>
      <c r="U684" s="2">
        <v>37071</v>
      </c>
      <c r="V684" s="2">
        <v>37103</v>
      </c>
      <c r="W684" s="2">
        <v>37134</v>
      </c>
      <c r="X684" s="2">
        <v>37162</v>
      </c>
      <c r="Y684" s="2">
        <v>37195</v>
      </c>
      <c r="Z684" s="2">
        <v>37225</v>
      </c>
      <c r="AA684" s="2">
        <v>37256</v>
      </c>
      <c r="AB684" s="2">
        <v>37287</v>
      </c>
      <c r="AC684" s="2">
        <v>37315</v>
      </c>
      <c r="AD684" s="2">
        <v>37344</v>
      </c>
      <c r="AE684" s="2">
        <v>37376</v>
      </c>
      <c r="AF684" s="2">
        <v>37407</v>
      </c>
      <c r="AG684" s="2">
        <v>37435</v>
      </c>
      <c r="AH684" s="2">
        <v>37468</v>
      </c>
      <c r="AI684" s="2">
        <v>37498</v>
      </c>
      <c r="AJ684" s="2">
        <v>37529</v>
      </c>
      <c r="AK684" s="2">
        <v>37560</v>
      </c>
      <c r="AL684" s="2">
        <v>37589</v>
      </c>
      <c r="AM684" s="2">
        <v>37621</v>
      </c>
      <c r="AN684" s="2">
        <v>37652</v>
      </c>
      <c r="AO684" s="2">
        <v>37680</v>
      </c>
      <c r="AP684" s="2">
        <v>37711</v>
      </c>
      <c r="AQ684" s="2">
        <v>37741</v>
      </c>
      <c r="AR684" s="2">
        <v>37771</v>
      </c>
      <c r="AS684" s="2">
        <v>37802</v>
      </c>
      <c r="AT684" s="2">
        <v>37833</v>
      </c>
      <c r="AU684" s="2">
        <v>37862</v>
      </c>
      <c r="AV684" s="2">
        <v>37894</v>
      </c>
      <c r="AW684" s="2">
        <v>37925</v>
      </c>
      <c r="AX684" s="2">
        <v>37953</v>
      </c>
      <c r="AY684" s="2">
        <v>37986</v>
      </c>
      <c r="AZ684" s="2">
        <v>38016</v>
      </c>
      <c r="BA684" s="2">
        <v>38044</v>
      </c>
      <c r="BB684" s="2">
        <v>38077</v>
      </c>
      <c r="BC684" s="2">
        <v>38107</v>
      </c>
      <c r="BD684" s="2">
        <v>38138</v>
      </c>
      <c r="BE684" s="2">
        <v>38168</v>
      </c>
      <c r="BF684" s="2">
        <v>38198</v>
      </c>
      <c r="BG684" s="2">
        <v>38230</v>
      </c>
      <c r="BH684" s="2">
        <v>38260</v>
      </c>
      <c r="BI684" s="2">
        <v>38289</v>
      </c>
      <c r="BJ684" s="2">
        <v>38321</v>
      </c>
      <c r="BK684" s="2">
        <v>38352</v>
      </c>
      <c r="BL684" s="2">
        <v>38383</v>
      </c>
      <c r="BM684" s="2">
        <v>38411</v>
      </c>
      <c r="BN684" s="2">
        <v>38442</v>
      </c>
      <c r="BO684" s="2">
        <v>38471</v>
      </c>
      <c r="BP684" s="2">
        <v>38503</v>
      </c>
      <c r="BQ684" s="2">
        <v>38533</v>
      </c>
      <c r="BR684" s="2">
        <v>38562</v>
      </c>
      <c r="BS684" s="2">
        <v>38595</v>
      </c>
      <c r="BT684" s="2">
        <v>38625</v>
      </c>
      <c r="BU684" s="2">
        <v>38656</v>
      </c>
      <c r="BV684" s="2">
        <v>38686</v>
      </c>
      <c r="BW684" s="2">
        <v>38716</v>
      </c>
      <c r="BX684" s="2">
        <v>38748</v>
      </c>
      <c r="BY684" s="2">
        <v>38776</v>
      </c>
      <c r="BZ684" s="2">
        <v>38807</v>
      </c>
      <c r="CA684" s="2">
        <v>38835</v>
      </c>
      <c r="CB684" s="2">
        <v>38868</v>
      </c>
      <c r="CC684" s="2">
        <v>38898</v>
      </c>
      <c r="CD684" s="2">
        <v>38929</v>
      </c>
      <c r="CE684" s="2">
        <v>38960</v>
      </c>
      <c r="CF684" s="2">
        <v>38989</v>
      </c>
      <c r="CG684" s="2">
        <v>39021</v>
      </c>
      <c r="CH684" s="2">
        <v>39051</v>
      </c>
      <c r="CI684" s="2">
        <v>39080</v>
      </c>
      <c r="CJ684" s="2">
        <v>39113</v>
      </c>
      <c r="CK684" s="2">
        <v>39141</v>
      </c>
      <c r="CL684" s="2">
        <v>39171</v>
      </c>
      <c r="CM684" s="2">
        <v>39202</v>
      </c>
      <c r="CN684" s="2">
        <v>39233</v>
      </c>
      <c r="CO684" s="2">
        <v>39262</v>
      </c>
      <c r="CP684" s="2">
        <v>39294</v>
      </c>
      <c r="CQ684" s="2">
        <v>39325</v>
      </c>
      <c r="CR684" s="2">
        <v>39353</v>
      </c>
      <c r="CS684" s="2">
        <v>39386</v>
      </c>
      <c r="CT684" s="2">
        <v>39416</v>
      </c>
      <c r="CU684" s="2">
        <v>39447</v>
      </c>
      <c r="CV684" s="2">
        <v>39478</v>
      </c>
      <c r="CW684" s="2">
        <v>39507</v>
      </c>
      <c r="CX684" s="2">
        <v>39538</v>
      </c>
      <c r="CY684" s="2">
        <v>39568</v>
      </c>
      <c r="CZ684" s="2">
        <v>39598</v>
      </c>
      <c r="DA684" s="2">
        <v>39629</v>
      </c>
      <c r="DB684" s="2">
        <v>39660</v>
      </c>
      <c r="DC684" s="2">
        <v>39689</v>
      </c>
      <c r="DD684" s="2">
        <v>39721</v>
      </c>
      <c r="DE684" s="2">
        <v>39752</v>
      </c>
      <c r="DF684" s="2">
        <v>39780</v>
      </c>
      <c r="DG684" s="2">
        <v>39813</v>
      </c>
      <c r="DH684" s="2">
        <v>39843</v>
      </c>
      <c r="DI684" s="2">
        <v>39871</v>
      </c>
      <c r="DJ684" s="2">
        <v>39903</v>
      </c>
      <c r="DK684" s="2">
        <v>39933</v>
      </c>
      <c r="DL684" s="2">
        <v>39962</v>
      </c>
      <c r="DM684" s="2">
        <v>39994</v>
      </c>
      <c r="DN684" s="2">
        <v>40025</v>
      </c>
      <c r="DO684" s="2">
        <v>40056</v>
      </c>
      <c r="DP684" s="2">
        <v>40086</v>
      </c>
      <c r="DQ684" s="2">
        <v>40116</v>
      </c>
      <c r="DR684" s="2">
        <v>40147</v>
      </c>
      <c r="DS684" s="2">
        <v>40178</v>
      </c>
      <c r="DT684" s="2">
        <v>40207</v>
      </c>
      <c r="DU684" s="2">
        <v>40235</v>
      </c>
      <c r="DV684" s="2">
        <v>40268</v>
      </c>
      <c r="DW684" s="2">
        <v>40298</v>
      </c>
      <c r="DX684" s="2">
        <v>40329</v>
      </c>
      <c r="DY684" s="2">
        <v>40359</v>
      </c>
      <c r="DZ684" s="2">
        <v>40389</v>
      </c>
      <c r="EA684" s="2">
        <v>40421</v>
      </c>
      <c r="EB684" s="2">
        <v>40451</v>
      </c>
      <c r="EC684" s="2">
        <v>40480</v>
      </c>
      <c r="ED684" s="2">
        <v>40512</v>
      </c>
      <c r="EE684" s="2">
        <v>40543</v>
      </c>
      <c r="EF684" s="2">
        <v>40574</v>
      </c>
      <c r="EG684" s="2">
        <v>40602</v>
      </c>
      <c r="EH684" s="2">
        <v>40633</v>
      </c>
      <c r="EI684" s="2">
        <v>40662</v>
      </c>
      <c r="EJ684" s="2">
        <v>40694</v>
      </c>
      <c r="EK684" s="2">
        <v>40724</v>
      </c>
      <c r="EL684" s="2">
        <v>40753</v>
      </c>
      <c r="EM684" s="2">
        <v>40786</v>
      </c>
      <c r="EN684" s="2">
        <v>40816</v>
      </c>
      <c r="EO684" s="2">
        <v>40847</v>
      </c>
      <c r="EP684" s="2">
        <v>40877</v>
      </c>
      <c r="EQ684" s="2">
        <v>40907</v>
      </c>
      <c r="ER684" s="2">
        <v>40939</v>
      </c>
      <c r="ES684" s="2">
        <v>40968</v>
      </c>
      <c r="ET684" s="2">
        <v>40998</v>
      </c>
      <c r="EU684" s="2">
        <v>41029</v>
      </c>
      <c r="EV684" s="2">
        <v>41060</v>
      </c>
      <c r="EW684" s="2">
        <v>41089</v>
      </c>
      <c r="EX684" s="2">
        <v>41121</v>
      </c>
      <c r="EY684" s="2">
        <v>41152</v>
      </c>
      <c r="EZ684" s="2">
        <v>41180</v>
      </c>
      <c r="FA684" s="2">
        <v>41213</v>
      </c>
      <c r="FB684" s="2">
        <v>41243</v>
      </c>
      <c r="FC684" s="2">
        <v>41274</v>
      </c>
      <c r="FD684" s="2">
        <v>41305</v>
      </c>
      <c r="FE684" s="2">
        <v>41333</v>
      </c>
      <c r="FF684" s="2">
        <v>41362</v>
      </c>
      <c r="FG684" s="2">
        <v>41394</v>
      </c>
      <c r="FH684" s="2">
        <v>41425</v>
      </c>
      <c r="FI684" s="2">
        <v>41453</v>
      </c>
      <c r="FJ684" s="2">
        <v>41486</v>
      </c>
      <c r="FK684" s="2">
        <v>41516</v>
      </c>
      <c r="FL684" s="2">
        <v>41547</v>
      </c>
      <c r="FM684" s="2">
        <v>41578</v>
      </c>
      <c r="FN684" s="2">
        <v>41607</v>
      </c>
      <c r="FO684" s="2">
        <v>41639</v>
      </c>
      <c r="FP684" s="2">
        <v>41670</v>
      </c>
      <c r="FQ684" s="2">
        <v>41698</v>
      </c>
      <c r="FR684" s="2">
        <v>41729</v>
      </c>
      <c r="FS684" s="2">
        <v>41759</v>
      </c>
      <c r="FT684" s="2">
        <v>41789</v>
      </c>
      <c r="FU684" s="2">
        <v>41820</v>
      </c>
      <c r="FV684" s="2">
        <v>41851</v>
      </c>
      <c r="FW684" s="2">
        <v>41880</v>
      </c>
      <c r="FX684" s="2">
        <v>41912</v>
      </c>
      <c r="FY684" s="2">
        <v>41943</v>
      </c>
      <c r="FZ684" s="2">
        <v>41971</v>
      </c>
      <c r="GA684" s="2">
        <v>42004</v>
      </c>
      <c r="GB684" s="2">
        <v>42034</v>
      </c>
      <c r="GC684" s="2">
        <v>42062</v>
      </c>
      <c r="GD684" s="2">
        <v>42094</v>
      </c>
      <c r="GE684" s="2">
        <v>42124</v>
      </c>
      <c r="GF684" s="2">
        <v>42153</v>
      </c>
      <c r="GG684" s="2">
        <v>42185</v>
      </c>
      <c r="GH684" s="2">
        <v>42216</v>
      </c>
      <c r="GI684" s="2">
        <v>42247</v>
      </c>
      <c r="GJ684" s="2">
        <v>42277</v>
      </c>
      <c r="GK684" s="2">
        <v>42307</v>
      </c>
      <c r="GL684" s="2">
        <v>42338</v>
      </c>
      <c r="GM684" s="2">
        <v>42369</v>
      </c>
      <c r="GN684" s="2">
        <v>42398</v>
      </c>
      <c r="GO684" s="2">
        <v>42429</v>
      </c>
      <c r="GP684" s="2">
        <v>42460</v>
      </c>
      <c r="GQ684" s="2">
        <v>42489</v>
      </c>
      <c r="GR684" s="2">
        <v>42521</v>
      </c>
      <c r="GS684" s="2">
        <v>42551</v>
      </c>
      <c r="GT684" s="2">
        <v>42580</v>
      </c>
      <c r="GU684" s="2">
        <v>42613</v>
      </c>
      <c r="GV684" s="2">
        <v>42643</v>
      </c>
      <c r="GW684" s="2">
        <v>42674</v>
      </c>
      <c r="GX684" s="2">
        <v>42704</v>
      </c>
      <c r="GY684" s="2">
        <v>42734</v>
      </c>
      <c r="GZ684" s="2">
        <v>42766</v>
      </c>
      <c r="HA684" s="2">
        <v>42794</v>
      </c>
      <c r="HB684" s="2">
        <v>42825</v>
      </c>
      <c r="HC684" s="2">
        <v>42853</v>
      </c>
      <c r="HD684" s="2">
        <v>42886</v>
      </c>
      <c r="HE684" s="2">
        <v>42916</v>
      </c>
      <c r="HF684" s="2">
        <v>42947</v>
      </c>
      <c r="HG684" s="2">
        <v>42978</v>
      </c>
      <c r="HH684" s="2">
        <v>43007</v>
      </c>
      <c r="HI684" s="2">
        <v>43039</v>
      </c>
      <c r="HJ684" s="2">
        <v>43069</v>
      </c>
      <c r="HK684" s="2">
        <v>43098</v>
      </c>
      <c r="HL684" s="2">
        <v>43131</v>
      </c>
      <c r="HM684" s="2">
        <v>43159</v>
      </c>
      <c r="HN684" s="2">
        <v>43189</v>
      </c>
      <c r="HO684" s="2">
        <v>43220</v>
      </c>
      <c r="HP684" s="2">
        <v>43251</v>
      </c>
      <c r="HQ684" s="2">
        <v>43280</v>
      </c>
      <c r="HR684" s="2">
        <v>43312</v>
      </c>
      <c r="HS684" s="2">
        <v>43343</v>
      </c>
      <c r="HT684" s="2">
        <v>43371</v>
      </c>
      <c r="HU684" s="2">
        <v>43404</v>
      </c>
      <c r="HV684" s="2">
        <v>43434</v>
      </c>
      <c r="HW684" s="2">
        <v>43465</v>
      </c>
      <c r="HX684" s="2">
        <v>43496</v>
      </c>
      <c r="HY684" s="2">
        <v>43524</v>
      </c>
      <c r="HZ684" s="2">
        <v>43553</v>
      </c>
      <c r="IA684" s="2">
        <v>43585</v>
      </c>
      <c r="IB684" s="2">
        <v>43616</v>
      </c>
      <c r="IC684" s="2">
        <v>43644</v>
      </c>
      <c r="ID684" s="2">
        <v>43677</v>
      </c>
      <c r="IE684" s="2">
        <v>43707</v>
      </c>
      <c r="IF684" s="2">
        <v>43738</v>
      </c>
      <c r="IG684" s="2">
        <v>43769</v>
      </c>
      <c r="IH684" s="2">
        <v>43798</v>
      </c>
      <c r="II684" s="2">
        <v>43830</v>
      </c>
      <c r="IJ684" s="2">
        <v>43861</v>
      </c>
      <c r="IK684" s="2">
        <v>43889</v>
      </c>
      <c r="IL684" s="2">
        <v>43921</v>
      </c>
      <c r="IM684" s="2">
        <v>43951</v>
      </c>
      <c r="IN684" s="2">
        <v>43980</v>
      </c>
      <c r="IO684" s="2">
        <v>44012</v>
      </c>
      <c r="IP684" s="2">
        <v>44043</v>
      </c>
      <c r="IQ684" s="2">
        <v>44074</v>
      </c>
      <c r="IR684" s="2">
        <v>44104</v>
      </c>
      <c r="IS684" s="2">
        <v>44134</v>
      </c>
      <c r="IT684" s="2">
        <v>44165</v>
      </c>
      <c r="IU684" s="2">
        <v>44196</v>
      </c>
      <c r="IV684" s="2">
        <v>44225</v>
      </c>
      <c r="IW684" s="2">
        <v>44253</v>
      </c>
      <c r="IX684" s="2">
        <v>44286</v>
      </c>
      <c r="IY684" s="2">
        <v>44316</v>
      </c>
      <c r="IZ684" s="2">
        <v>44347</v>
      </c>
      <c r="JA684" s="2">
        <v>44377</v>
      </c>
      <c r="JB684" s="2">
        <v>44407</v>
      </c>
      <c r="JC684" s="2">
        <v>44439</v>
      </c>
      <c r="JD684" s="2">
        <v>44469</v>
      </c>
      <c r="JE684" s="2">
        <v>44498</v>
      </c>
      <c r="JF684" s="2">
        <v>44530</v>
      </c>
      <c r="JG684" s="2">
        <v>44561</v>
      </c>
      <c r="JH684" s="2">
        <v>44592</v>
      </c>
      <c r="JI684" s="2">
        <v>44620</v>
      </c>
      <c r="JJ684" s="2">
        <v>44651</v>
      </c>
      <c r="JK684" s="2">
        <v>44680</v>
      </c>
      <c r="JL684" s="2">
        <v>44712</v>
      </c>
      <c r="JM684" s="2">
        <v>44742</v>
      </c>
      <c r="JN684" s="2">
        <v>44771</v>
      </c>
      <c r="JO684" s="2">
        <v>44804</v>
      </c>
      <c r="JP684" s="2">
        <v>44834</v>
      </c>
      <c r="JQ684" s="2">
        <v>44865</v>
      </c>
    </row>
    <row r="685" spans="1:277" x14ac:dyDescent="0.25">
      <c r="A685" s="4"/>
      <c r="D685" s="3">
        <v>63097000</v>
      </c>
      <c r="E685">
        <v>41569800</v>
      </c>
      <c r="F685">
        <v>80495600</v>
      </c>
      <c r="G685">
        <v>44657200</v>
      </c>
      <c r="H685">
        <v>64521200</v>
      </c>
      <c r="I685">
        <v>47871600</v>
      </c>
      <c r="J685">
        <v>37796600</v>
      </c>
      <c r="K685">
        <v>37599800</v>
      </c>
      <c r="L685">
        <v>38614200</v>
      </c>
      <c r="M685">
        <v>44761200</v>
      </c>
      <c r="N685">
        <v>47554000</v>
      </c>
      <c r="O685">
        <v>55395200</v>
      </c>
      <c r="P685">
        <v>52927800</v>
      </c>
      <c r="Q685">
        <v>40904000</v>
      </c>
      <c r="R685">
        <v>63585600</v>
      </c>
      <c r="S685">
        <v>69413600</v>
      </c>
      <c r="T685">
        <v>50734400</v>
      </c>
      <c r="U685">
        <v>47734000</v>
      </c>
      <c r="V685">
        <v>47738800</v>
      </c>
      <c r="W685">
        <v>38432200</v>
      </c>
      <c r="X685">
        <v>48967400</v>
      </c>
      <c r="Y685">
        <v>52415400</v>
      </c>
      <c r="Z685">
        <v>56264400</v>
      </c>
      <c r="AA685">
        <v>36855600</v>
      </c>
      <c r="AB685">
        <v>70539600</v>
      </c>
      <c r="AC685">
        <v>43075800</v>
      </c>
      <c r="AD685">
        <v>52334800</v>
      </c>
      <c r="AE685">
        <v>58152600</v>
      </c>
      <c r="AF685">
        <v>40988600</v>
      </c>
      <c r="AG685">
        <v>47293600</v>
      </c>
      <c r="AH685">
        <v>60943000</v>
      </c>
      <c r="AI685">
        <v>49462000</v>
      </c>
      <c r="AJ685">
        <v>48917200</v>
      </c>
      <c r="AK685">
        <v>54065600</v>
      </c>
      <c r="AL685">
        <v>58522800</v>
      </c>
      <c r="AM685">
        <v>50902200</v>
      </c>
      <c r="AN685">
        <v>58054200</v>
      </c>
      <c r="AO685">
        <v>50301600</v>
      </c>
      <c r="AP685">
        <v>61239200</v>
      </c>
      <c r="AQ685">
        <v>50765200</v>
      </c>
      <c r="AR685">
        <v>45264800</v>
      </c>
      <c r="AS685">
        <v>43162400</v>
      </c>
      <c r="AT685">
        <v>40586400</v>
      </c>
      <c r="AU685">
        <v>43498200</v>
      </c>
      <c r="AV685">
        <v>48822600</v>
      </c>
      <c r="AW685">
        <v>43357800</v>
      </c>
      <c r="AX685">
        <v>29468600</v>
      </c>
      <c r="AY685">
        <v>45366400</v>
      </c>
      <c r="AZ685">
        <v>50817000</v>
      </c>
      <c r="BA685">
        <v>38636000</v>
      </c>
      <c r="BB685">
        <v>100831000</v>
      </c>
      <c r="BC685">
        <v>75723600</v>
      </c>
      <c r="BD685">
        <v>63753800</v>
      </c>
      <c r="BE685">
        <v>81534000</v>
      </c>
      <c r="BF685">
        <v>69885000</v>
      </c>
      <c r="BG685">
        <v>79851600</v>
      </c>
      <c r="BH685">
        <v>72372200</v>
      </c>
      <c r="BI685">
        <v>72096600</v>
      </c>
      <c r="BJ685">
        <v>67752000</v>
      </c>
      <c r="BK685">
        <v>75448600</v>
      </c>
      <c r="BL685">
        <v>76293400</v>
      </c>
      <c r="BM685">
        <v>74178200</v>
      </c>
      <c r="BN685">
        <v>93549000</v>
      </c>
      <c r="BO685">
        <v>100419400</v>
      </c>
      <c r="BP685">
        <v>80434000</v>
      </c>
      <c r="BQ685">
        <v>93816600</v>
      </c>
      <c r="BR685">
        <v>99451600</v>
      </c>
      <c r="BS685">
        <v>98898600</v>
      </c>
      <c r="BT685">
        <v>97871200</v>
      </c>
      <c r="BU685">
        <v>127285000</v>
      </c>
      <c r="BV685">
        <v>91742200</v>
      </c>
      <c r="BW685">
        <v>84596400</v>
      </c>
      <c r="BX685">
        <v>104893400</v>
      </c>
      <c r="BY685">
        <v>103781000</v>
      </c>
      <c r="BZ685">
        <v>110950600</v>
      </c>
      <c r="CA685">
        <v>84942400</v>
      </c>
      <c r="CB685">
        <v>115354600</v>
      </c>
      <c r="CC685">
        <v>105008600</v>
      </c>
      <c r="CD685">
        <v>96087200</v>
      </c>
      <c r="CE685">
        <v>125987800</v>
      </c>
      <c r="CF685">
        <v>147264800</v>
      </c>
      <c r="CG685">
        <v>149293400</v>
      </c>
      <c r="CH685">
        <v>107099200</v>
      </c>
      <c r="CI685">
        <v>83466800</v>
      </c>
      <c r="CJ685">
        <v>104663400</v>
      </c>
      <c r="CK685">
        <v>70311200</v>
      </c>
      <c r="CL685">
        <v>108186400</v>
      </c>
      <c r="CM685">
        <v>87419200</v>
      </c>
      <c r="CN685">
        <v>98315800</v>
      </c>
      <c r="CO685">
        <v>73763100</v>
      </c>
      <c r="CP685">
        <v>65038700</v>
      </c>
      <c r="CQ685">
        <v>89144400</v>
      </c>
      <c r="CR685">
        <v>53634200</v>
      </c>
      <c r="CS685">
        <v>61489300</v>
      </c>
      <c r="CT685">
        <v>48720500</v>
      </c>
      <c r="CU685">
        <v>35273700</v>
      </c>
      <c r="CV685">
        <v>65884100</v>
      </c>
      <c r="CW685">
        <v>58559000</v>
      </c>
      <c r="CX685">
        <v>61525600</v>
      </c>
      <c r="CY685">
        <v>55001900</v>
      </c>
      <c r="CZ685">
        <v>53142300</v>
      </c>
      <c r="DA685">
        <v>55615600</v>
      </c>
      <c r="DB685">
        <v>56242100</v>
      </c>
      <c r="DC685">
        <v>35040400</v>
      </c>
      <c r="DD685">
        <v>49976600</v>
      </c>
      <c r="DE685">
        <v>63697100</v>
      </c>
      <c r="DF685">
        <v>41172200</v>
      </c>
      <c r="DG685">
        <v>40091800</v>
      </c>
      <c r="DH685">
        <v>35284800</v>
      </c>
      <c r="DI685">
        <v>34917800</v>
      </c>
      <c r="DJ685">
        <v>51169600</v>
      </c>
      <c r="DK685">
        <v>45819800</v>
      </c>
      <c r="DL685">
        <v>35489900</v>
      </c>
      <c r="DM685">
        <v>37682700</v>
      </c>
      <c r="DN685">
        <v>29227900</v>
      </c>
      <c r="DO685">
        <v>27486700</v>
      </c>
      <c r="DP685">
        <v>36272300</v>
      </c>
      <c r="DQ685">
        <v>40146000</v>
      </c>
      <c r="DR685">
        <v>37960600</v>
      </c>
      <c r="DS685">
        <v>38641200</v>
      </c>
      <c r="DT685">
        <v>37961100</v>
      </c>
      <c r="DU685">
        <v>43076200</v>
      </c>
      <c r="DV685">
        <v>45794500</v>
      </c>
      <c r="DW685">
        <v>38635400</v>
      </c>
      <c r="DX685">
        <v>65885000</v>
      </c>
      <c r="DY685">
        <v>51406000</v>
      </c>
      <c r="DZ685">
        <v>37709800</v>
      </c>
      <c r="EA685">
        <v>34850100</v>
      </c>
      <c r="EB685">
        <v>33053023</v>
      </c>
      <c r="EC685">
        <v>36874483</v>
      </c>
      <c r="ED685">
        <v>38883110</v>
      </c>
      <c r="EE685">
        <v>28286105</v>
      </c>
      <c r="EF685">
        <v>50516214</v>
      </c>
      <c r="EG685">
        <v>40807880</v>
      </c>
      <c r="EH685">
        <v>50657238</v>
      </c>
      <c r="EI685">
        <v>29824484</v>
      </c>
      <c r="EJ685">
        <v>43818236</v>
      </c>
      <c r="EK685">
        <v>49315465</v>
      </c>
      <c r="EL685">
        <v>51827009</v>
      </c>
      <c r="EM685">
        <v>84471323</v>
      </c>
      <c r="EN685">
        <v>59100837</v>
      </c>
      <c r="EO685">
        <v>49787430</v>
      </c>
      <c r="EP685">
        <v>46832286</v>
      </c>
      <c r="EQ685">
        <v>36404440</v>
      </c>
      <c r="ER685">
        <v>30335978</v>
      </c>
      <c r="ES685">
        <v>29827970</v>
      </c>
      <c r="ET685">
        <v>27410608</v>
      </c>
      <c r="EU685">
        <v>25124903</v>
      </c>
      <c r="EV685">
        <v>40931789</v>
      </c>
      <c r="EW685">
        <v>35577146</v>
      </c>
      <c r="EX685">
        <v>28542709</v>
      </c>
      <c r="EY685">
        <v>29187154</v>
      </c>
      <c r="EZ685">
        <v>29084064</v>
      </c>
      <c r="FA685">
        <v>24908191</v>
      </c>
      <c r="FB685">
        <v>28291512</v>
      </c>
      <c r="FC685">
        <v>21683772</v>
      </c>
      <c r="FD685">
        <v>19964356</v>
      </c>
      <c r="FE685">
        <v>21894537</v>
      </c>
      <c r="FF685">
        <v>24277039</v>
      </c>
      <c r="FG685">
        <v>28790061</v>
      </c>
      <c r="FH685">
        <v>26960911</v>
      </c>
      <c r="FI685">
        <v>27928251</v>
      </c>
      <c r="FJ685">
        <v>21770319</v>
      </c>
      <c r="FK685">
        <v>32829100</v>
      </c>
      <c r="FL685">
        <v>29506470</v>
      </c>
      <c r="FM685">
        <v>29905004</v>
      </c>
      <c r="FN685">
        <v>25391489</v>
      </c>
      <c r="FO685">
        <v>29273106</v>
      </c>
      <c r="FP685">
        <v>20554581</v>
      </c>
      <c r="FQ685">
        <v>26411851</v>
      </c>
      <c r="FR685">
        <v>33891505</v>
      </c>
      <c r="FS685">
        <v>30121037</v>
      </c>
      <c r="FT685">
        <v>26698243</v>
      </c>
      <c r="FU685">
        <v>32429270</v>
      </c>
      <c r="FV685">
        <v>24205633</v>
      </c>
      <c r="FW685">
        <v>23937470</v>
      </c>
      <c r="FX685">
        <v>24011785</v>
      </c>
      <c r="FY685">
        <v>34512040</v>
      </c>
      <c r="FZ685">
        <v>28868697</v>
      </c>
      <c r="GA685">
        <v>46688094</v>
      </c>
      <c r="GB685">
        <v>38217730</v>
      </c>
      <c r="GC685">
        <v>31776194</v>
      </c>
      <c r="GD685">
        <v>35332678</v>
      </c>
      <c r="GE685">
        <v>33833412</v>
      </c>
      <c r="GF685">
        <v>32191768</v>
      </c>
      <c r="GG685">
        <v>37877789</v>
      </c>
      <c r="GH685">
        <v>42820740</v>
      </c>
      <c r="GI685">
        <v>73338941</v>
      </c>
      <c r="GJ685">
        <v>83467124</v>
      </c>
      <c r="GK685">
        <v>63552332</v>
      </c>
      <c r="GL685">
        <v>44776152</v>
      </c>
      <c r="GM685">
        <v>66392092</v>
      </c>
      <c r="GN685">
        <v>93992643</v>
      </c>
      <c r="GO685">
        <v>122856339</v>
      </c>
      <c r="GP685">
        <v>200739577</v>
      </c>
      <c r="GQ685">
        <v>110219053</v>
      </c>
      <c r="GR685">
        <v>91933864</v>
      </c>
      <c r="GS685">
        <v>102735423</v>
      </c>
      <c r="GT685">
        <v>72696335</v>
      </c>
      <c r="GU685">
        <v>87132257</v>
      </c>
      <c r="GV685">
        <v>86354653</v>
      </c>
      <c r="GW685">
        <v>64498624</v>
      </c>
      <c r="GX685">
        <v>103180307</v>
      </c>
      <c r="GY685">
        <v>74081744</v>
      </c>
      <c r="GZ685">
        <v>44319143</v>
      </c>
      <c r="HA685">
        <v>55102131</v>
      </c>
      <c r="HB685">
        <v>76894125</v>
      </c>
      <c r="HC685">
        <v>55074685</v>
      </c>
      <c r="HD685">
        <v>72929338</v>
      </c>
      <c r="HE685">
        <v>78394793</v>
      </c>
      <c r="HF685">
        <v>63131408</v>
      </c>
      <c r="HG685">
        <v>67434816</v>
      </c>
      <c r="HH685">
        <v>56613859</v>
      </c>
      <c r="HI685">
        <v>53833490</v>
      </c>
      <c r="HJ685">
        <v>70282098</v>
      </c>
      <c r="HK685">
        <v>54318259</v>
      </c>
      <c r="HL685">
        <v>53093639</v>
      </c>
      <c r="HM685">
        <v>62246636</v>
      </c>
      <c r="HN685">
        <v>55491415</v>
      </c>
      <c r="HO685">
        <v>54681232</v>
      </c>
      <c r="HP685">
        <v>62344275</v>
      </c>
      <c r="HQ685">
        <v>66536431</v>
      </c>
      <c r="HR685">
        <v>46046412</v>
      </c>
      <c r="HS685">
        <v>48890689</v>
      </c>
      <c r="HT685">
        <v>46690431</v>
      </c>
      <c r="HU685">
        <v>63815139</v>
      </c>
      <c r="HV685">
        <v>70790388</v>
      </c>
      <c r="HW685">
        <v>78673387</v>
      </c>
      <c r="HX685">
        <v>53203879</v>
      </c>
      <c r="HY685">
        <v>62104835</v>
      </c>
      <c r="HZ685">
        <v>55487772</v>
      </c>
      <c r="IA685">
        <v>50448771</v>
      </c>
      <c r="IB685">
        <v>66185405</v>
      </c>
      <c r="IC685">
        <v>56719369</v>
      </c>
      <c r="ID685">
        <v>42964718</v>
      </c>
      <c r="IE685">
        <v>67834461</v>
      </c>
      <c r="IF685">
        <v>71579874</v>
      </c>
      <c r="IG685">
        <v>62929040</v>
      </c>
      <c r="IH685">
        <v>63215554</v>
      </c>
      <c r="II685">
        <v>57882205</v>
      </c>
      <c r="IJ685">
        <v>66608372</v>
      </c>
      <c r="IK685">
        <v>96007653</v>
      </c>
      <c r="IL685">
        <v>212475053</v>
      </c>
      <c r="IM685">
        <v>215297735</v>
      </c>
      <c r="IN685">
        <v>151128954</v>
      </c>
      <c r="IO685">
        <v>154384947</v>
      </c>
      <c r="IP685">
        <v>102869035</v>
      </c>
      <c r="IQ685">
        <v>93624451</v>
      </c>
      <c r="IR685">
        <v>132218636</v>
      </c>
      <c r="IS685">
        <v>120478183</v>
      </c>
      <c r="IT685">
        <v>138063270</v>
      </c>
      <c r="IU685">
        <v>135596344</v>
      </c>
      <c r="IV685">
        <v>134636204</v>
      </c>
      <c r="IW685">
        <v>116406757</v>
      </c>
      <c r="IX685">
        <v>142946665</v>
      </c>
      <c r="IY685">
        <v>86406191</v>
      </c>
      <c r="IZ685">
        <v>86394867</v>
      </c>
      <c r="JA685">
        <v>78128937</v>
      </c>
      <c r="JB685">
        <v>68655688</v>
      </c>
      <c r="JC685">
        <v>63875996</v>
      </c>
      <c r="JD685">
        <v>72573195</v>
      </c>
      <c r="JE685">
        <v>66963409</v>
      </c>
      <c r="JF685">
        <v>63748153</v>
      </c>
      <c r="JG685">
        <v>75289659</v>
      </c>
      <c r="JH685">
        <v>67379725</v>
      </c>
      <c r="JI685">
        <v>74596461</v>
      </c>
      <c r="JJ685">
        <v>124111704</v>
      </c>
      <c r="JK685">
        <v>69194630</v>
      </c>
      <c r="JL685">
        <v>111440677</v>
      </c>
      <c r="JM685">
        <v>125402193</v>
      </c>
      <c r="JN685">
        <v>76751264</v>
      </c>
      <c r="JO685">
        <v>74332553</v>
      </c>
      <c r="JP685">
        <v>79145551</v>
      </c>
      <c r="JQ685">
        <v>68497472</v>
      </c>
    </row>
    <row r="686" spans="1:277" x14ac:dyDescent="0.25">
      <c r="A686" s="1" t="s">
        <v>344</v>
      </c>
      <c r="B686" t="s">
        <v>1157</v>
      </c>
      <c r="C686" t="s">
        <v>1199</v>
      </c>
      <c r="D686" s="2">
        <f>_xll.BDH(A686, "volume", B686, C686, "Direction", "H", "Period", "M","cols=274;rows=2")</f>
        <v>36556</v>
      </c>
      <c r="E686" s="2">
        <v>36585</v>
      </c>
      <c r="F686" s="2">
        <v>36616</v>
      </c>
      <c r="G686" s="2">
        <v>36644</v>
      </c>
      <c r="H686" s="2">
        <v>36677</v>
      </c>
      <c r="I686" s="2">
        <v>36707</v>
      </c>
      <c r="J686" s="2">
        <v>36738</v>
      </c>
      <c r="K686" s="2">
        <v>36769</v>
      </c>
      <c r="L686" s="2">
        <v>36798</v>
      </c>
      <c r="M686" s="2">
        <v>36830</v>
      </c>
      <c r="N686" s="2">
        <v>36860</v>
      </c>
      <c r="O686" s="2">
        <v>36889</v>
      </c>
      <c r="P686" s="2">
        <v>36922</v>
      </c>
      <c r="Q686" s="2">
        <v>36950</v>
      </c>
      <c r="R686" s="2">
        <v>36980</v>
      </c>
      <c r="S686" s="2">
        <v>37011</v>
      </c>
      <c r="T686" s="2">
        <v>37042</v>
      </c>
      <c r="U686" s="2">
        <v>37071</v>
      </c>
      <c r="V686" s="2">
        <v>37103</v>
      </c>
      <c r="W686" s="2">
        <v>37134</v>
      </c>
      <c r="X686" s="2">
        <v>37162</v>
      </c>
      <c r="Y686" s="2">
        <v>37195</v>
      </c>
      <c r="Z686" s="2">
        <v>37225</v>
      </c>
      <c r="AA686" s="2">
        <v>37256</v>
      </c>
      <c r="AB686" s="2">
        <v>37287</v>
      </c>
      <c r="AC686" s="2">
        <v>37315</v>
      </c>
      <c r="AD686" s="2">
        <v>37344</v>
      </c>
      <c r="AE686" s="2">
        <v>37376</v>
      </c>
      <c r="AF686" s="2">
        <v>37407</v>
      </c>
      <c r="AG686" s="2">
        <v>37435</v>
      </c>
      <c r="AH686" s="2">
        <v>37468</v>
      </c>
      <c r="AI686" s="2">
        <v>37498</v>
      </c>
      <c r="AJ686" s="2">
        <v>37529</v>
      </c>
      <c r="AK686" s="2">
        <v>37560</v>
      </c>
      <c r="AL686" s="2">
        <v>37589</v>
      </c>
      <c r="AM686" s="2">
        <v>37621</v>
      </c>
      <c r="AN686" s="2">
        <v>37652</v>
      </c>
      <c r="AO686" s="2">
        <v>37680</v>
      </c>
      <c r="AP686" s="2">
        <v>37711</v>
      </c>
      <c r="AQ686" s="2">
        <v>37741</v>
      </c>
      <c r="AR686" s="2">
        <v>37771</v>
      </c>
      <c r="AS686" s="2">
        <v>37802</v>
      </c>
      <c r="AT686" s="2">
        <v>37833</v>
      </c>
      <c r="AU686" s="2">
        <v>37862</v>
      </c>
      <c r="AV686" s="2">
        <v>37894</v>
      </c>
      <c r="AW686" s="2">
        <v>37925</v>
      </c>
      <c r="AX686" s="2">
        <v>37953</v>
      </c>
      <c r="AY686" s="2">
        <v>37986</v>
      </c>
      <c r="AZ686" s="2">
        <v>38016</v>
      </c>
      <c r="BA686" s="2">
        <v>38044</v>
      </c>
      <c r="BB686" s="2">
        <v>38077</v>
      </c>
      <c r="BC686" s="2">
        <v>38107</v>
      </c>
      <c r="BD686" s="2">
        <v>38138</v>
      </c>
      <c r="BE686" s="2">
        <v>38168</v>
      </c>
      <c r="BF686" s="2">
        <v>38198</v>
      </c>
      <c r="BG686" s="2">
        <v>38230</v>
      </c>
      <c r="BH686" s="2">
        <v>38260</v>
      </c>
      <c r="BI686" s="2">
        <v>38289</v>
      </c>
      <c r="BJ686" s="2">
        <v>38321</v>
      </c>
      <c r="BK686" s="2">
        <v>38352</v>
      </c>
      <c r="BL686" s="2">
        <v>38383</v>
      </c>
      <c r="BM686" s="2">
        <v>38411</v>
      </c>
      <c r="BN686" s="2">
        <v>38442</v>
      </c>
      <c r="BO686" s="2">
        <v>38471</v>
      </c>
      <c r="BP686" s="2">
        <v>38503</v>
      </c>
      <c r="BQ686" s="2">
        <v>38533</v>
      </c>
      <c r="BR686" s="2">
        <v>38562</v>
      </c>
      <c r="BS686" s="2">
        <v>38595</v>
      </c>
      <c r="BT686" s="2">
        <v>38625</v>
      </c>
      <c r="BU686" s="2">
        <v>38656</v>
      </c>
      <c r="BV686" s="2">
        <v>38686</v>
      </c>
      <c r="BW686" s="2">
        <v>38716</v>
      </c>
      <c r="BX686" s="2">
        <v>38748</v>
      </c>
      <c r="BY686" s="2">
        <v>38776</v>
      </c>
      <c r="BZ686" s="2">
        <v>38807</v>
      </c>
      <c r="CA686" s="2">
        <v>38835</v>
      </c>
      <c r="CB686" s="2">
        <v>38868</v>
      </c>
      <c r="CC686" s="2">
        <v>38898</v>
      </c>
      <c r="CD686" s="2">
        <v>38929</v>
      </c>
      <c r="CE686" s="2">
        <v>38960</v>
      </c>
      <c r="CF686" s="2">
        <v>38989</v>
      </c>
      <c r="CG686" s="2">
        <v>39021</v>
      </c>
      <c r="CH686" s="2">
        <v>39051</v>
      </c>
      <c r="CI686" s="2">
        <v>39080</v>
      </c>
      <c r="CJ686" s="2">
        <v>39113</v>
      </c>
      <c r="CK686" s="2">
        <v>39141</v>
      </c>
      <c r="CL686" s="2">
        <v>39171</v>
      </c>
      <c r="CM686" s="2">
        <v>39202</v>
      </c>
      <c r="CN686" s="2">
        <v>39233</v>
      </c>
      <c r="CO686" s="2">
        <v>39262</v>
      </c>
      <c r="CP686" s="2">
        <v>39294</v>
      </c>
      <c r="CQ686" s="2">
        <v>39325</v>
      </c>
      <c r="CR686" s="2">
        <v>39353</v>
      </c>
      <c r="CS686" s="2">
        <v>39386</v>
      </c>
      <c r="CT686" s="2">
        <v>39416</v>
      </c>
      <c r="CU686" s="2">
        <v>39447</v>
      </c>
      <c r="CV686" s="2">
        <v>39478</v>
      </c>
      <c r="CW686" s="2">
        <v>39507</v>
      </c>
      <c r="CX686" s="2">
        <v>39538</v>
      </c>
      <c r="CY686" s="2">
        <v>39568</v>
      </c>
      <c r="CZ686" s="2">
        <v>39598</v>
      </c>
      <c r="DA686" s="2">
        <v>39629</v>
      </c>
      <c r="DB686" s="2">
        <v>39660</v>
      </c>
      <c r="DC686" s="2">
        <v>39689</v>
      </c>
      <c r="DD686" s="2">
        <v>39721</v>
      </c>
      <c r="DE686" s="2">
        <v>39752</v>
      </c>
      <c r="DF686" s="2">
        <v>39780</v>
      </c>
      <c r="DG686" s="2">
        <v>39813</v>
      </c>
      <c r="DH686" s="2">
        <v>39843</v>
      </c>
      <c r="DI686" s="2">
        <v>39871</v>
      </c>
      <c r="DJ686" s="2">
        <v>39903</v>
      </c>
      <c r="DK686" s="2">
        <v>39933</v>
      </c>
      <c r="DL686" s="2">
        <v>39962</v>
      </c>
      <c r="DM686" s="2">
        <v>39994</v>
      </c>
      <c r="DN686" s="2">
        <v>40025</v>
      </c>
      <c r="DO686" s="2">
        <v>40056</v>
      </c>
      <c r="DP686" s="2">
        <v>40086</v>
      </c>
      <c r="DQ686" s="2">
        <v>40116</v>
      </c>
      <c r="DR686" s="2">
        <v>40147</v>
      </c>
      <c r="DS686" s="2">
        <v>40178</v>
      </c>
      <c r="DT686" s="2">
        <v>40207</v>
      </c>
      <c r="DU686" s="2">
        <v>40235</v>
      </c>
      <c r="DV686" s="2">
        <v>40268</v>
      </c>
      <c r="DW686" s="2">
        <v>40298</v>
      </c>
      <c r="DX686" s="2">
        <v>40329</v>
      </c>
      <c r="DY686" s="2">
        <v>40359</v>
      </c>
      <c r="DZ686" s="2">
        <v>40389</v>
      </c>
      <c r="EA686" s="2">
        <v>40421</v>
      </c>
      <c r="EB686" s="2">
        <v>40451</v>
      </c>
      <c r="EC686" s="2">
        <v>40480</v>
      </c>
      <c r="ED686" s="2">
        <v>40512</v>
      </c>
      <c r="EE686" s="2">
        <v>40543</v>
      </c>
      <c r="EF686" s="2">
        <v>40574</v>
      </c>
      <c r="EG686" s="2">
        <v>40602</v>
      </c>
      <c r="EH686" s="2">
        <v>40633</v>
      </c>
      <c r="EI686" s="2">
        <v>40662</v>
      </c>
      <c r="EJ686" s="2">
        <v>40694</v>
      </c>
      <c r="EK686" s="2">
        <v>40724</v>
      </c>
      <c r="EL686" s="2">
        <v>40753</v>
      </c>
      <c r="EM686" s="2">
        <v>40786</v>
      </c>
      <c r="EN686" s="2">
        <v>40816</v>
      </c>
      <c r="EO686" s="2">
        <v>40847</v>
      </c>
      <c r="EP686" s="2">
        <v>40877</v>
      </c>
      <c r="EQ686" s="2">
        <v>40907</v>
      </c>
      <c r="ER686" s="2">
        <v>40939</v>
      </c>
      <c r="ES686" s="2">
        <v>40968</v>
      </c>
      <c r="ET686" s="2">
        <v>40998</v>
      </c>
      <c r="EU686" s="2">
        <v>41029</v>
      </c>
      <c r="EV686" s="2">
        <v>41060</v>
      </c>
      <c r="EW686" s="2">
        <v>41089</v>
      </c>
      <c r="EX686" s="2">
        <v>41121</v>
      </c>
      <c r="EY686" s="2">
        <v>41152</v>
      </c>
      <c r="EZ686" s="2">
        <v>41180</v>
      </c>
      <c r="FA686" s="2">
        <v>41213</v>
      </c>
      <c r="FB686" s="2">
        <v>41243</v>
      </c>
      <c r="FC686" s="2">
        <v>41274</v>
      </c>
      <c r="FD686" s="2">
        <v>41305</v>
      </c>
      <c r="FE686" s="2">
        <v>41333</v>
      </c>
      <c r="FF686" s="2">
        <v>41362</v>
      </c>
      <c r="FG686" s="2">
        <v>41394</v>
      </c>
      <c r="FH686" s="2">
        <v>41425</v>
      </c>
      <c r="FI686" s="2">
        <v>41453</v>
      </c>
      <c r="FJ686" s="2">
        <v>41486</v>
      </c>
      <c r="FK686" s="2">
        <v>41516</v>
      </c>
      <c r="FL686" s="2">
        <v>41547</v>
      </c>
      <c r="FM686" s="2">
        <v>41578</v>
      </c>
      <c r="FN686" s="2">
        <v>41607</v>
      </c>
      <c r="FO686" s="2">
        <v>41639</v>
      </c>
      <c r="FP686" s="2">
        <v>41670</v>
      </c>
      <c r="FQ686" s="2">
        <v>41698</v>
      </c>
      <c r="FR686" s="2">
        <v>41729</v>
      </c>
      <c r="FS686" s="2">
        <v>41759</v>
      </c>
      <c r="FT686" s="2">
        <v>41789</v>
      </c>
      <c r="FU686" s="2">
        <v>41820</v>
      </c>
      <c r="FV686" s="2">
        <v>41851</v>
      </c>
      <c r="FW686" s="2">
        <v>41880</v>
      </c>
      <c r="FX686" s="2">
        <v>41912</v>
      </c>
      <c r="FY686" s="2">
        <v>41943</v>
      </c>
      <c r="FZ686" s="2">
        <v>41971</v>
      </c>
      <c r="GA686" s="2">
        <v>42004</v>
      </c>
      <c r="GB686" s="2">
        <v>42034</v>
      </c>
      <c r="GC686" s="2">
        <v>42062</v>
      </c>
      <c r="GD686" s="2">
        <v>42094</v>
      </c>
      <c r="GE686" s="2">
        <v>42124</v>
      </c>
      <c r="GF686" s="2">
        <v>42153</v>
      </c>
      <c r="GG686" s="2">
        <v>42185</v>
      </c>
      <c r="GH686" s="2">
        <v>42216</v>
      </c>
      <c r="GI686" s="2">
        <v>42247</v>
      </c>
      <c r="GJ686" s="2">
        <v>42277</v>
      </c>
      <c r="GK686" s="2">
        <v>42307</v>
      </c>
      <c r="GL686" s="2">
        <v>42338</v>
      </c>
      <c r="GM686" s="2">
        <v>42369</v>
      </c>
      <c r="GN686" s="2">
        <v>42398</v>
      </c>
      <c r="GO686" s="2">
        <v>42429</v>
      </c>
      <c r="GP686" s="2">
        <v>42460</v>
      </c>
      <c r="GQ686" s="2">
        <v>42489</v>
      </c>
      <c r="GR686" s="2">
        <v>42521</v>
      </c>
      <c r="GS686" s="2">
        <v>42551</v>
      </c>
      <c r="GT686" s="2">
        <v>42580</v>
      </c>
      <c r="GU686" s="2">
        <v>42613</v>
      </c>
      <c r="GV686" s="2">
        <v>42643</v>
      </c>
      <c r="GW686" s="2">
        <v>42674</v>
      </c>
      <c r="GX686" s="2">
        <v>42704</v>
      </c>
      <c r="GY686" s="2">
        <v>42734</v>
      </c>
      <c r="GZ686" s="2">
        <v>42766</v>
      </c>
      <c r="HA686" s="2">
        <v>42794</v>
      </c>
      <c r="HB686" s="2">
        <v>42825</v>
      </c>
      <c r="HC686" s="2">
        <v>42853</v>
      </c>
      <c r="HD686" s="2">
        <v>42886</v>
      </c>
      <c r="HE686" s="2">
        <v>42916</v>
      </c>
      <c r="HF686" s="2">
        <v>42947</v>
      </c>
      <c r="HG686" s="2">
        <v>42978</v>
      </c>
      <c r="HH686" s="2">
        <v>43007</v>
      </c>
      <c r="HI686" s="2">
        <v>43039</v>
      </c>
      <c r="HJ686" s="2">
        <v>43069</v>
      </c>
      <c r="HK686" s="2">
        <v>43098</v>
      </c>
      <c r="HL686" s="2">
        <v>43131</v>
      </c>
      <c r="HM686" s="2">
        <v>43159</v>
      </c>
      <c r="HN686" s="2">
        <v>43189</v>
      </c>
      <c r="HO686" s="2">
        <v>43220</v>
      </c>
      <c r="HP686" s="2">
        <v>43251</v>
      </c>
      <c r="HQ686" s="2">
        <v>43280</v>
      </c>
      <c r="HR686" s="2">
        <v>43312</v>
      </c>
      <c r="HS686" s="2">
        <v>43343</v>
      </c>
      <c r="HT686" s="2">
        <v>43371</v>
      </c>
      <c r="HU686" s="2">
        <v>43404</v>
      </c>
      <c r="HV686" s="2">
        <v>43434</v>
      </c>
      <c r="HW686" s="2">
        <v>43465</v>
      </c>
      <c r="HX686" s="2">
        <v>43496</v>
      </c>
      <c r="HY686" s="2">
        <v>43524</v>
      </c>
      <c r="HZ686" s="2">
        <v>43553</v>
      </c>
      <c r="IA686" s="2">
        <v>43585</v>
      </c>
      <c r="IB686" s="2">
        <v>43616</v>
      </c>
      <c r="IC686" s="2">
        <v>43644</v>
      </c>
      <c r="ID686" s="2">
        <v>43677</v>
      </c>
      <c r="IE686" s="2">
        <v>43707</v>
      </c>
      <c r="IF686" s="2">
        <v>43738</v>
      </c>
      <c r="IG686" s="2">
        <v>43769</v>
      </c>
      <c r="IH686" s="2">
        <v>43798</v>
      </c>
      <c r="II686" s="2">
        <v>43830</v>
      </c>
      <c r="IJ686" s="2">
        <v>43861</v>
      </c>
      <c r="IK686" s="2">
        <v>43889</v>
      </c>
      <c r="IL686" s="2">
        <v>43921</v>
      </c>
      <c r="IM686" s="2">
        <v>43951</v>
      </c>
      <c r="IN686" s="2">
        <v>43980</v>
      </c>
      <c r="IO686" s="2">
        <v>44012</v>
      </c>
      <c r="IP686" s="2">
        <v>44043</v>
      </c>
      <c r="IQ686" s="2">
        <v>44074</v>
      </c>
      <c r="IR686" s="2">
        <v>44104</v>
      </c>
      <c r="IS686" s="2">
        <v>44134</v>
      </c>
      <c r="IT686" s="2">
        <v>44165</v>
      </c>
      <c r="IU686" s="2">
        <v>44196</v>
      </c>
      <c r="IV686" s="2">
        <v>44225</v>
      </c>
      <c r="IW686" s="2">
        <v>44253</v>
      </c>
      <c r="IX686" s="2">
        <v>44286</v>
      </c>
      <c r="IY686" s="2">
        <v>44316</v>
      </c>
      <c r="IZ686" s="2">
        <v>44347</v>
      </c>
      <c r="JA686" s="2">
        <v>44377</v>
      </c>
      <c r="JB686" s="2">
        <v>44407</v>
      </c>
      <c r="JC686" s="2">
        <v>44439</v>
      </c>
      <c r="JD686" s="2">
        <v>44469</v>
      </c>
      <c r="JE686" s="2">
        <v>44498</v>
      </c>
      <c r="JF686" s="2">
        <v>44530</v>
      </c>
      <c r="JG686" s="2">
        <v>44561</v>
      </c>
      <c r="JH686" s="2">
        <v>44592</v>
      </c>
      <c r="JI686" s="2">
        <v>44620</v>
      </c>
      <c r="JJ686" s="2">
        <v>44651</v>
      </c>
      <c r="JK686" s="2">
        <v>44680</v>
      </c>
      <c r="JL686" s="2">
        <v>44712</v>
      </c>
      <c r="JM686" s="2">
        <v>44742</v>
      </c>
      <c r="JN686" s="2">
        <v>44771</v>
      </c>
      <c r="JO686" s="2">
        <v>44804</v>
      </c>
      <c r="JP686" s="2">
        <v>44834</v>
      </c>
      <c r="JQ686" s="2">
        <v>44865</v>
      </c>
    </row>
    <row r="687" spans="1:277" x14ac:dyDescent="0.25">
      <c r="A687" s="4"/>
      <c r="D687" s="3">
        <v>81487500</v>
      </c>
      <c r="E687">
        <v>58462800</v>
      </c>
      <c r="F687">
        <v>87979400</v>
      </c>
      <c r="G687">
        <v>84650700</v>
      </c>
      <c r="H687">
        <v>75270600</v>
      </c>
      <c r="I687">
        <v>62551600</v>
      </c>
      <c r="J687">
        <v>51380500</v>
      </c>
      <c r="K687">
        <v>55708000</v>
      </c>
      <c r="L687">
        <v>72664800</v>
      </c>
      <c r="M687">
        <v>110779400</v>
      </c>
      <c r="N687">
        <v>88080100</v>
      </c>
      <c r="O687">
        <v>97725200</v>
      </c>
      <c r="P687">
        <v>125421300</v>
      </c>
      <c r="Q687">
        <v>110185900</v>
      </c>
      <c r="R687">
        <v>157259900</v>
      </c>
      <c r="S687">
        <v>131472600</v>
      </c>
      <c r="T687">
        <v>97609900</v>
      </c>
      <c r="U687">
        <v>88880700</v>
      </c>
      <c r="V687">
        <v>74193000</v>
      </c>
      <c r="W687">
        <v>83312200</v>
      </c>
      <c r="X687">
        <v>95564100</v>
      </c>
      <c r="Y687">
        <v>107457000</v>
      </c>
      <c r="Z687">
        <v>82058000</v>
      </c>
      <c r="AA687">
        <v>77367800</v>
      </c>
      <c r="AB687">
        <v>96499100</v>
      </c>
      <c r="AC687">
        <v>105249400</v>
      </c>
      <c r="AD687">
        <v>89798500</v>
      </c>
      <c r="AE687">
        <v>110834700</v>
      </c>
      <c r="AF687">
        <v>103740600</v>
      </c>
      <c r="AG687">
        <v>98136300</v>
      </c>
      <c r="AH687">
        <v>134479200</v>
      </c>
      <c r="AI687">
        <v>97454700</v>
      </c>
      <c r="AJ687">
        <v>101423600</v>
      </c>
      <c r="AK687">
        <v>138400800</v>
      </c>
      <c r="AL687">
        <v>97576600</v>
      </c>
      <c r="AM687">
        <v>88433000</v>
      </c>
      <c r="AN687">
        <v>91958200</v>
      </c>
      <c r="AO687">
        <v>84222800</v>
      </c>
      <c r="AP687">
        <v>120065700</v>
      </c>
      <c r="AQ687">
        <v>109555300</v>
      </c>
      <c r="AR687">
        <v>91784100</v>
      </c>
      <c r="AS687">
        <v>113185600</v>
      </c>
      <c r="AT687">
        <v>103795700</v>
      </c>
      <c r="AU687">
        <v>70323700</v>
      </c>
      <c r="AV687">
        <v>102721400</v>
      </c>
      <c r="AW687">
        <v>79837000</v>
      </c>
      <c r="AX687">
        <v>72583900</v>
      </c>
      <c r="AY687">
        <v>64306600</v>
      </c>
      <c r="AZ687">
        <v>71594900</v>
      </c>
      <c r="BA687">
        <v>69829200</v>
      </c>
      <c r="BB687">
        <v>100703200</v>
      </c>
      <c r="BC687">
        <v>114462700</v>
      </c>
      <c r="BD687">
        <v>92499200</v>
      </c>
      <c r="BE687">
        <v>73178300</v>
      </c>
      <c r="BF687">
        <v>94197000</v>
      </c>
      <c r="BG687">
        <v>68965100</v>
      </c>
      <c r="BH687">
        <v>86974300</v>
      </c>
      <c r="BI687">
        <v>80697000</v>
      </c>
      <c r="BJ687">
        <v>77988300</v>
      </c>
      <c r="BK687">
        <v>87470900</v>
      </c>
      <c r="BL687">
        <v>81764700</v>
      </c>
      <c r="BM687">
        <v>76519100</v>
      </c>
      <c r="BN687">
        <v>128965400</v>
      </c>
      <c r="BO687">
        <v>169767100</v>
      </c>
      <c r="BP687">
        <v>125477700</v>
      </c>
      <c r="BQ687">
        <v>136225300</v>
      </c>
      <c r="BR687">
        <v>74488200</v>
      </c>
      <c r="BS687">
        <v>81333700</v>
      </c>
      <c r="BT687">
        <v>84791500</v>
      </c>
      <c r="BU687">
        <v>82076000</v>
      </c>
      <c r="BV687">
        <v>89060200</v>
      </c>
      <c r="BW687">
        <v>70145200</v>
      </c>
      <c r="BX687">
        <v>73219500</v>
      </c>
      <c r="BY687">
        <v>51456300</v>
      </c>
      <c r="BZ687">
        <v>82598400</v>
      </c>
      <c r="CA687">
        <v>56757300</v>
      </c>
      <c r="CB687">
        <v>63462200</v>
      </c>
      <c r="CC687">
        <v>82958300</v>
      </c>
      <c r="CD687">
        <v>61215200</v>
      </c>
      <c r="CE687">
        <v>68741800</v>
      </c>
      <c r="CF687">
        <v>65436700</v>
      </c>
      <c r="CG687">
        <v>56428300</v>
      </c>
      <c r="CH687">
        <v>58870200</v>
      </c>
      <c r="CI687">
        <v>52730600</v>
      </c>
      <c r="CJ687">
        <v>60291000</v>
      </c>
      <c r="CK687">
        <v>61897000</v>
      </c>
      <c r="CL687">
        <v>106104300</v>
      </c>
      <c r="CM687">
        <v>60723500</v>
      </c>
      <c r="CN687">
        <v>50056400</v>
      </c>
      <c r="CO687">
        <v>98077600</v>
      </c>
      <c r="CP687">
        <v>113209500</v>
      </c>
      <c r="CQ687">
        <v>144820300</v>
      </c>
      <c r="CR687">
        <v>83329100</v>
      </c>
      <c r="CS687">
        <v>89929200</v>
      </c>
      <c r="CT687">
        <v>146930500</v>
      </c>
      <c r="CU687">
        <v>108683600</v>
      </c>
      <c r="CV687">
        <v>147703400</v>
      </c>
      <c r="CW687">
        <v>125641900</v>
      </c>
      <c r="CX687">
        <v>180205300</v>
      </c>
      <c r="CY687">
        <v>108296900</v>
      </c>
      <c r="CZ687">
        <v>73642900</v>
      </c>
      <c r="DA687">
        <v>114101400</v>
      </c>
      <c r="DB687">
        <v>134604600</v>
      </c>
      <c r="DC687">
        <v>82775600</v>
      </c>
      <c r="DD687">
        <v>238147600</v>
      </c>
      <c r="DE687">
        <v>223172900</v>
      </c>
      <c r="DF687">
        <v>98809200</v>
      </c>
      <c r="DG687">
        <v>106550600</v>
      </c>
      <c r="DH687">
        <v>131053500</v>
      </c>
      <c r="DI687">
        <v>133042400</v>
      </c>
      <c r="DJ687">
        <v>211273000</v>
      </c>
      <c r="DK687">
        <v>177147500</v>
      </c>
      <c r="DL687">
        <v>164229400</v>
      </c>
      <c r="DM687">
        <v>139236700</v>
      </c>
      <c r="DN687">
        <v>108895500</v>
      </c>
      <c r="DO687">
        <v>76894700</v>
      </c>
      <c r="DP687">
        <v>101777200</v>
      </c>
      <c r="DQ687">
        <v>97009400</v>
      </c>
      <c r="DR687">
        <v>61473200</v>
      </c>
      <c r="DS687">
        <v>56534900</v>
      </c>
      <c r="DT687">
        <v>86528600</v>
      </c>
      <c r="DU687">
        <v>71222700</v>
      </c>
      <c r="DV687">
        <v>78284600</v>
      </c>
      <c r="DW687">
        <v>98552800</v>
      </c>
      <c r="DX687">
        <v>107044400</v>
      </c>
      <c r="DY687">
        <v>84030400</v>
      </c>
      <c r="DZ687">
        <v>75286800</v>
      </c>
      <c r="EA687">
        <v>52480500</v>
      </c>
      <c r="EB687">
        <v>64657343</v>
      </c>
      <c r="EC687">
        <v>68193330</v>
      </c>
      <c r="ED687">
        <v>74234413</v>
      </c>
      <c r="EE687">
        <v>55720048</v>
      </c>
      <c r="EF687">
        <v>69981093</v>
      </c>
      <c r="EG687">
        <v>47374193</v>
      </c>
      <c r="EH687">
        <v>59962350</v>
      </c>
      <c r="EI687">
        <v>54193848</v>
      </c>
      <c r="EJ687">
        <v>53206563</v>
      </c>
      <c r="EK687">
        <v>73413346</v>
      </c>
      <c r="EL687">
        <v>83599593</v>
      </c>
      <c r="EM687">
        <v>146889915</v>
      </c>
      <c r="EN687">
        <v>114321778</v>
      </c>
      <c r="EO687">
        <v>126194764</v>
      </c>
      <c r="EP687">
        <v>104540882</v>
      </c>
      <c r="EQ687">
        <v>82706395</v>
      </c>
      <c r="ER687">
        <v>69776558</v>
      </c>
      <c r="ES687">
        <v>59926994</v>
      </c>
      <c r="ET687">
        <v>81032780</v>
      </c>
      <c r="EU687">
        <v>77129488</v>
      </c>
      <c r="EV687">
        <v>93200919</v>
      </c>
      <c r="EW687">
        <v>94385661</v>
      </c>
      <c r="EX687">
        <v>73340692</v>
      </c>
      <c r="EY687">
        <v>60599918</v>
      </c>
      <c r="EZ687">
        <v>88391470</v>
      </c>
      <c r="FA687">
        <v>68141956</v>
      </c>
      <c r="FB687">
        <v>63001714</v>
      </c>
      <c r="FC687">
        <v>58706641</v>
      </c>
      <c r="FD687">
        <v>91473799</v>
      </c>
      <c r="FE687">
        <v>66012314</v>
      </c>
      <c r="FF687">
        <v>67860334</v>
      </c>
      <c r="FG687">
        <v>82562998</v>
      </c>
      <c r="FH687">
        <v>63967021</v>
      </c>
      <c r="FI687">
        <v>80869591</v>
      </c>
      <c r="FJ687">
        <v>69913409</v>
      </c>
      <c r="FK687">
        <v>52799695</v>
      </c>
      <c r="FL687">
        <v>61746282</v>
      </c>
      <c r="FM687">
        <v>67360716</v>
      </c>
      <c r="FN687">
        <v>52557138</v>
      </c>
      <c r="FO687">
        <v>48306089</v>
      </c>
      <c r="FP687">
        <v>58889900</v>
      </c>
      <c r="FQ687">
        <v>49935031</v>
      </c>
      <c r="FR687">
        <v>55426509</v>
      </c>
      <c r="FS687">
        <v>61584994</v>
      </c>
      <c r="FT687">
        <v>49475903</v>
      </c>
      <c r="FU687">
        <v>47122525</v>
      </c>
      <c r="FV687">
        <v>43893261</v>
      </c>
      <c r="FW687">
        <v>37384493</v>
      </c>
      <c r="FX687">
        <v>58680237</v>
      </c>
      <c r="FY687">
        <v>60820263</v>
      </c>
      <c r="FZ687">
        <v>31108328</v>
      </c>
      <c r="GA687">
        <v>46184130</v>
      </c>
      <c r="GB687">
        <v>53049107</v>
      </c>
      <c r="GC687">
        <v>41432990</v>
      </c>
      <c r="GD687">
        <v>54972468</v>
      </c>
      <c r="GE687">
        <v>45018713</v>
      </c>
      <c r="GF687">
        <v>39439670</v>
      </c>
      <c r="GG687">
        <v>49930243</v>
      </c>
      <c r="GH687">
        <v>50672811</v>
      </c>
      <c r="GI687">
        <v>63452075</v>
      </c>
      <c r="GJ687">
        <v>80582461</v>
      </c>
      <c r="GK687">
        <v>84931126</v>
      </c>
      <c r="GL687">
        <v>51904119</v>
      </c>
      <c r="GM687">
        <v>66715357</v>
      </c>
      <c r="GN687">
        <v>94807465</v>
      </c>
      <c r="GO687">
        <v>99885513</v>
      </c>
      <c r="GP687">
        <v>101953054</v>
      </c>
      <c r="GQ687">
        <v>96125172</v>
      </c>
      <c r="GR687">
        <v>72480669</v>
      </c>
      <c r="GS687">
        <v>94480353</v>
      </c>
      <c r="GT687">
        <v>77682998</v>
      </c>
      <c r="GU687">
        <v>65156952</v>
      </c>
      <c r="GV687">
        <v>65606545</v>
      </c>
      <c r="GW687">
        <v>61882059</v>
      </c>
      <c r="GX687">
        <v>73079328</v>
      </c>
      <c r="GY687">
        <v>61861174</v>
      </c>
      <c r="GZ687">
        <v>61548713</v>
      </c>
      <c r="HA687">
        <v>56236938</v>
      </c>
      <c r="HB687">
        <v>79285996</v>
      </c>
      <c r="HC687">
        <v>63908526</v>
      </c>
      <c r="HD687">
        <v>54890342</v>
      </c>
      <c r="HE687">
        <v>62025510</v>
      </c>
      <c r="HF687">
        <v>47910511</v>
      </c>
      <c r="HG687">
        <v>54929246</v>
      </c>
      <c r="HH687">
        <v>47728653</v>
      </c>
      <c r="HI687">
        <v>48747796</v>
      </c>
      <c r="HJ687">
        <v>41365045</v>
      </c>
      <c r="HK687">
        <v>46378702</v>
      </c>
      <c r="HL687">
        <v>52944090</v>
      </c>
      <c r="HM687">
        <v>53921695</v>
      </c>
      <c r="HN687">
        <v>63321826</v>
      </c>
      <c r="HO687">
        <v>65133203</v>
      </c>
      <c r="HP687">
        <v>56089574</v>
      </c>
      <c r="HQ687">
        <v>61260185</v>
      </c>
      <c r="HR687">
        <v>48507509</v>
      </c>
      <c r="HS687">
        <v>45051928</v>
      </c>
      <c r="HT687">
        <v>48446564</v>
      </c>
      <c r="HU687">
        <v>78225901</v>
      </c>
      <c r="HV687">
        <v>60721262</v>
      </c>
      <c r="HW687">
        <v>84440791</v>
      </c>
      <c r="HX687">
        <v>75673037</v>
      </c>
      <c r="HY687">
        <v>52722504</v>
      </c>
      <c r="HZ687">
        <v>62034666</v>
      </c>
      <c r="IA687">
        <v>53025124</v>
      </c>
      <c r="IB687">
        <v>47888911</v>
      </c>
      <c r="IC687">
        <v>45490889</v>
      </c>
      <c r="ID687">
        <v>40116114</v>
      </c>
      <c r="IE687">
        <v>54522995</v>
      </c>
      <c r="IF687">
        <v>46794429</v>
      </c>
      <c r="IG687">
        <v>58253782</v>
      </c>
      <c r="IH687">
        <v>40126962</v>
      </c>
      <c r="II687">
        <v>45889448</v>
      </c>
      <c r="IJ687">
        <v>56256234</v>
      </c>
      <c r="IK687">
        <v>77170359</v>
      </c>
      <c r="IL687">
        <v>155859877</v>
      </c>
      <c r="IM687">
        <v>79236410</v>
      </c>
      <c r="IN687">
        <v>55276074</v>
      </c>
      <c r="IO687">
        <v>74222545</v>
      </c>
      <c r="IP687">
        <v>53837286</v>
      </c>
      <c r="IQ687">
        <v>35600074</v>
      </c>
      <c r="IR687">
        <v>46763991</v>
      </c>
      <c r="IS687">
        <v>83758986</v>
      </c>
      <c r="IT687">
        <v>54564571</v>
      </c>
      <c r="IU687">
        <v>50977730</v>
      </c>
      <c r="IV687">
        <v>55065478</v>
      </c>
      <c r="IW687">
        <v>51282400</v>
      </c>
      <c r="IX687">
        <v>58085782</v>
      </c>
      <c r="IY687">
        <v>47935307</v>
      </c>
      <c r="IZ687">
        <v>48818017</v>
      </c>
      <c r="JA687">
        <v>47202881</v>
      </c>
      <c r="JB687">
        <v>42188817</v>
      </c>
      <c r="JC687">
        <v>32813161</v>
      </c>
      <c r="JD687">
        <v>43831299</v>
      </c>
      <c r="JE687">
        <v>35933885</v>
      </c>
      <c r="JF687">
        <v>43551716</v>
      </c>
      <c r="JG687">
        <v>51025648</v>
      </c>
      <c r="JH687">
        <v>57649662</v>
      </c>
      <c r="JI687">
        <v>45871835</v>
      </c>
      <c r="JJ687">
        <v>67440269</v>
      </c>
      <c r="JK687">
        <v>48981427</v>
      </c>
      <c r="JL687">
        <v>47650331</v>
      </c>
      <c r="JM687">
        <v>51827596</v>
      </c>
      <c r="JN687">
        <v>43928094</v>
      </c>
      <c r="JO687">
        <v>45115137</v>
      </c>
      <c r="JP687">
        <v>65974370</v>
      </c>
      <c r="JQ687">
        <v>53082842</v>
      </c>
    </row>
    <row r="688" spans="1:277" x14ac:dyDescent="0.25">
      <c r="A688" s="1" t="s">
        <v>345</v>
      </c>
      <c r="B688" t="s">
        <v>1157</v>
      </c>
      <c r="C688" t="s">
        <v>1183</v>
      </c>
      <c r="D688" s="2">
        <f>_xll.BDH(A688, "volume", B688, C688, "Direction", "H", "Period", "M","cols=84;rows=2")</f>
        <v>36556</v>
      </c>
      <c r="E688" s="2">
        <v>36585</v>
      </c>
      <c r="F688" s="2">
        <v>36616</v>
      </c>
      <c r="G688" s="2">
        <v>36644</v>
      </c>
      <c r="H688" s="2">
        <v>36677</v>
      </c>
      <c r="I688" s="2">
        <v>36707</v>
      </c>
      <c r="J688" s="2">
        <v>36738</v>
      </c>
      <c r="K688" s="2">
        <v>36769</v>
      </c>
      <c r="L688" s="2">
        <v>36798</v>
      </c>
      <c r="M688" s="2">
        <v>36830</v>
      </c>
      <c r="N688" s="2">
        <v>36860</v>
      </c>
      <c r="O688" s="2">
        <v>36889</v>
      </c>
      <c r="P688" s="2">
        <v>36922</v>
      </c>
      <c r="Q688" s="2">
        <v>36950</v>
      </c>
      <c r="R688" s="2">
        <v>36980</v>
      </c>
      <c r="S688" s="2">
        <v>37011</v>
      </c>
      <c r="T688" s="2">
        <v>37042</v>
      </c>
      <c r="U688" s="2">
        <v>37071</v>
      </c>
      <c r="V688" s="2">
        <v>37103</v>
      </c>
      <c r="W688" s="2">
        <v>37134</v>
      </c>
      <c r="X688" s="2">
        <v>37162</v>
      </c>
      <c r="Y688" s="2">
        <v>37195</v>
      </c>
      <c r="Z688" s="2">
        <v>37225</v>
      </c>
      <c r="AA688" s="2">
        <v>37256</v>
      </c>
      <c r="AB688" s="2">
        <v>37287</v>
      </c>
      <c r="AC688" s="2">
        <v>37315</v>
      </c>
      <c r="AD688" s="2">
        <v>37344</v>
      </c>
      <c r="AE688" s="2">
        <v>37376</v>
      </c>
      <c r="AF688" s="2">
        <v>37407</v>
      </c>
      <c r="AG688" s="2">
        <v>37435</v>
      </c>
      <c r="AH688" s="2">
        <v>37468</v>
      </c>
      <c r="AI688" s="2">
        <v>37498</v>
      </c>
      <c r="AJ688" s="2">
        <v>37529</v>
      </c>
      <c r="AK688" s="2">
        <v>37560</v>
      </c>
      <c r="AL688" s="2">
        <v>37589</v>
      </c>
      <c r="AM688" s="2">
        <v>37621</v>
      </c>
      <c r="AN688" s="2">
        <v>37652</v>
      </c>
      <c r="AO688" s="2">
        <v>37680</v>
      </c>
      <c r="AP688" s="2">
        <v>37711</v>
      </c>
      <c r="AQ688" s="2">
        <v>37741</v>
      </c>
      <c r="AR688" s="2">
        <v>37771</v>
      </c>
      <c r="AS688" s="2">
        <v>37802</v>
      </c>
      <c r="AT688" s="2">
        <v>37833</v>
      </c>
      <c r="AU688" s="2">
        <v>37862</v>
      </c>
      <c r="AV688" s="2">
        <v>37894</v>
      </c>
      <c r="AW688" s="2">
        <v>37925</v>
      </c>
      <c r="AX688" s="2">
        <v>37953</v>
      </c>
      <c r="AY688" s="2">
        <v>37986</v>
      </c>
      <c r="AZ688" s="2">
        <v>38016</v>
      </c>
      <c r="BA688" s="2">
        <v>38044</v>
      </c>
      <c r="BB688" s="2">
        <v>38077</v>
      </c>
      <c r="BC688" s="2">
        <v>38107</v>
      </c>
      <c r="BD688" s="2">
        <v>38138</v>
      </c>
      <c r="BE688" s="2">
        <v>38168</v>
      </c>
      <c r="BF688" s="2">
        <v>38198</v>
      </c>
      <c r="BG688" s="2">
        <v>38230</v>
      </c>
      <c r="BH688" s="2">
        <v>38260</v>
      </c>
      <c r="BI688" s="2">
        <v>38289</v>
      </c>
      <c r="BJ688" s="2">
        <v>38321</v>
      </c>
      <c r="BK688" s="2">
        <v>38352</v>
      </c>
      <c r="BL688" s="2">
        <v>38383</v>
      </c>
      <c r="BM688" s="2">
        <v>38411</v>
      </c>
      <c r="BN688" s="2">
        <v>38442</v>
      </c>
      <c r="BO688" s="2">
        <v>38471</v>
      </c>
      <c r="BP688" s="2">
        <v>38503</v>
      </c>
      <c r="BQ688" s="2">
        <v>38533</v>
      </c>
      <c r="BR688" s="2">
        <v>38562</v>
      </c>
      <c r="BS688" s="2">
        <v>38595</v>
      </c>
      <c r="BT688" s="2">
        <v>38625</v>
      </c>
      <c r="BU688" s="2">
        <v>38656</v>
      </c>
      <c r="BV688" s="2">
        <v>38686</v>
      </c>
      <c r="BW688" s="2">
        <v>38716</v>
      </c>
      <c r="BX688" s="2">
        <v>38748</v>
      </c>
      <c r="BY688" s="2">
        <v>38776</v>
      </c>
      <c r="BZ688" s="2">
        <v>38807</v>
      </c>
      <c r="CA688" s="2">
        <v>38835</v>
      </c>
      <c r="CB688" s="2">
        <v>38868</v>
      </c>
      <c r="CC688" s="2">
        <v>38898</v>
      </c>
      <c r="CD688" s="2">
        <v>38929</v>
      </c>
      <c r="CE688" s="2">
        <v>38960</v>
      </c>
      <c r="CF688" s="2">
        <v>38989</v>
      </c>
      <c r="CG688" s="2">
        <v>39021</v>
      </c>
      <c r="CH688" s="2">
        <v>39051</v>
      </c>
      <c r="CI688" s="2">
        <v>39080</v>
      </c>
    </row>
    <row r="689" spans="1:277" x14ac:dyDescent="0.25">
      <c r="A689" s="4"/>
      <c r="D689" s="3">
        <v>1274877400</v>
      </c>
      <c r="E689">
        <v>1334496200</v>
      </c>
      <c r="F689">
        <v>2028191200</v>
      </c>
      <c r="G689">
        <v>2260063192</v>
      </c>
      <c r="H689">
        <v>1344431600</v>
      </c>
      <c r="I689">
        <v>1466901200</v>
      </c>
      <c r="J689">
        <v>1234190208</v>
      </c>
      <c r="K689">
        <v>1219400000</v>
      </c>
      <c r="L689">
        <v>1425462800</v>
      </c>
      <c r="M689">
        <v>2469541200</v>
      </c>
      <c r="N689">
        <v>1983496000</v>
      </c>
      <c r="O689">
        <v>2267225000</v>
      </c>
      <c r="P689">
        <v>2005575600</v>
      </c>
      <c r="Q689">
        <v>1541634400</v>
      </c>
      <c r="R689">
        <v>1895615600</v>
      </c>
      <c r="S689">
        <v>2082682600</v>
      </c>
      <c r="T689">
        <v>1777727000</v>
      </c>
      <c r="U689">
        <v>1449831400</v>
      </c>
      <c r="V689">
        <v>1456774200</v>
      </c>
      <c r="W689">
        <v>1154330600</v>
      </c>
      <c r="X689">
        <v>1511730600</v>
      </c>
      <c r="Y689">
        <v>1751754000</v>
      </c>
      <c r="Z689">
        <v>1331162600</v>
      </c>
      <c r="AA689">
        <v>977232000</v>
      </c>
      <c r="AB689">
        <v>1361008000</v>
      </c>
      <c r="AC689">
        <v>1131282800</v>
      </c>
      <c r="AD689">
        <v>1067552400</v>
      </c>
      <c r="AE689">
        <v>1421162600</v>
      </c>
      <c r="AF689">
        <v>1421113000</v>
      </c>
      <c r="AG689">
        <v>1836669800</v>
      </c>
      <c r="AH689">
        <v>2231328600</v>
      </c>
      <c r="AI689">
        <v>1420122800</v>
      </c>
      <c r="AJ689">
        <v>1396156400</v>
      </c>
      <c r="AK689">
        <v>2027954800</v>
      </c>
      <c r="AL689">
        <v>1304364000</v>
      </c>
      <c r="AM689">
        <v>1059966600</v>
      </c>
      <c r="AN689">
        <v>1408616000</v>
      </c>
      <c r="AO689">
        <v>1050907200</v>
      </c>
      <c r="AP689">
        <v>1000350300</v>
      </c>
      <c r="AQ689">
        <v>796919700</v>
      </c>
      <c r="AR689">
        <v>824065900</v>
      </c>
      <c r="AS689">
        <v>946836900</v>
      </c>
      <c r="AT689">
        <v>743601300</v>
      </c>
      <c r="AU689">
        <v>494117700</v>
      </c>
      <c r="AV689">
        <v>648749600</v>
      </c>
      <c r="AW689">
        <v>759121800</v>
      </c>
      <c r="AX689">
        <v>520874539</v>
      </c>
      <c r="AY689">
        <v>605256103</v>
      </c>
      <c r="AZ689">
        <v>568710862</v>
      </c>
      <c r="BA689">
        <v>432103665</v>
      </c>
      <c r="BB689">
        <v>677511349</v>
      </c>
      <c r="BC689">
        <v>595777905</v>
      </c>
      <c r="BD689">
        <v>409016086</v>
      </c>
      <c r="BE689">
        <v>611062944</v>
      </c>
      <c r="BF689">
        <v>559555952</v>
      </c>
      <c r="BG689">
        <v>400489432</v>
      </c>
      <c r="BH689">
        <v>636016340</v>
      </c>
      <c r="BI689">
        <v>671341367</v>
      </c>
      <c r="BJ689">
        <v>947991251</v>
      </c>
      <c r="BK689">
        <v>967628405</v>
      </c>
      <c r="BL689">
        <v>772974704</v>
      </c>
      <c r="BM689">
        <v>699438767</v>
      </c>
      <c r="BN689">
        <v>830810679</v>
      </c>
      <c r="BO689">
        <v>768436086</v>
      </c>
      <c r="BP689">
        <v>710109669</v>
      </c>
      <c r="BQ689">
        <v>762457002</v>
      </c>
      <c r="BR689">
        <v>697689044</v>
      </c>
      <c r="BS689">
        <v>755731592</v>
      </c>
      <c r="BT689">
        <v>716464689</v>
      </c>
      <c r="BU689">
        <v>672084831</v>
      </c>
      <c r="BV689">
        <v>761667751</v>
      </c>
      <c r="BW689">
        <v>723683008</v>
      </c>
      <c r="BX689">
        <v>850809127</v>
      </c>
      <c r="BY689">
        <v>851993455</v>
      </c>
      <c r="BZ689">
        <v>1165000086</v>
      </c>
      <c r="CA689">
        <v>1151172697</v>
      </c>
      <c r="CB689">
        <v>1811780534</v>
      </c>
      <c r="CC689">
        <v>1571663727</v>
      </c>
      <c r="CD689">
        <v>1025983389</v>
      </c>
      <c r="CE689">
        <v>621268066</v>
      </c>
      <c r="CF689">
        <v>572063061</v>
      </c>
      <c r="CG689">
        <v>683481434</v>
      </c>
      <c r="CH689">
        <v>512966814</v>
      </c>
      <c r="CI689">
        <v>539470005</v>
      </c>
    </row>
    <row r="690" spans="1:277" x14ac:dyDescent="0.25">
      <c r="A690" s="1" t="s">
        <v>346</v>
      </c>
      <c r="B690" t="s">
        <v>1157</v>
      </c>
      <c r="C690" t="s">
        <v>1199</v>
      </c>
      <c r="D690" s="2">
        <f>_xll.BDH(A690, "volume", B690, C690, "Direction", "H", "Period", "M","cols=274;rows=2")</f>
        <v>36556</v>
      </c>
      <c r="E690" s="2">
        <v>36585</v>
      </c>
      <c r="F690" s="2">
        <v>36616</v>
      </c>
      <c r="G690" s="2">
        <v>36644</v>
      </c>
      <c r="H690" s="2">
        <v>36677</v>
      </c>
      <c r="I690" s="2">
        <v>36707</v>
      </c>
      <c r="J690" s="2">
        <v>36738</v>
      </c>
      <c r="K690" s="2">
        <v>36769</v>
      </c>
      <c r="L690" s="2">
        <v>36798</v>
      </c>
      <c r="M690" s="2">
        <v>36830</v>
      </c>
      <c r="N690" s="2">
        <v>36860</v>
      </c>
      <c r="O690" s="2">
        <v>36889</v>
      </c>
      <c r="P690" s="2">
        <v>36922</v>
      </c>
      <c r="Q690" s="2">
        <v>36950</v>
      </c>
      <c r="R690" s="2">
        <v>36980</v>
      </c>
      <c r="S690" s="2">
        <v>37011</v>
      </c>
      <c r="T690" s="2">
        <v>37042</v>
      </c>
      <c r="U690" s="2">
        <v>37071</v>
      </c>
      <c r="V690" s="2">
        <v>37103</v>
      </c>
      <c r="W690" s="2">
        <v>37134</v>
      </c>
      <c r="X690" s="2">
        <v>37162</v>
      </c>
      <c r="Y690" s="2">
        <v>37195</v>
      </c>
      <c r="Z690" s="2">
        <v>37225</v>
      </c>
      <c r="AA690" s="2">
        <v>37256</v>
      </c>
      <c r="AB690" s="2">
        <v>37287</v>
      </c>
      <c r="AC690" s="2">
        <v>37315</v>
      </c>
      <c r="AD690" s="2">
        <v>37344</v>
      </c>
      <c r="AE690" s="2">
        <v>37376</v>
      </c>
      <c r="AF690" s="2">
        <v>37407</v>
      </c>
      <c r="AG690" s="2">
        <v>37435</v>
      </c>
      <c r="AH690" s="2">
        <v>37468</v>
      </c>
      <c r="AI690" s="2">
        <v>37498</v>
      </c>
      <c r="AJ690" s="2">
        <v>37529</v>
      </c>
      <c r="AK690" s="2">
        <v>37560</v>
      </c>
      <c r="AL690" s="2">
        <v>37589</v>
      </c>
      <c r="AM690" s="2">
        <v>37621</v>
      </c>
      <c r="AN690" s="2">
        <v>37652</v>
      </c>
      <c r="AO690" s="2">
        <v>37680</v>
      </c>
      <c r="AP690" s="2">
        <v>37711</v>
      </c>
      <c r="AQ690" s="2">
        <v>37741</v>
      </c>
      <c r="AR690" s="2">
        <v>37771</v>
      </c>
      <c r="AS690" s="2">
        <v>37802</v>
      </c>
      <c r="AT690" s="2">
        <v>37833</v>
      </c>
      <c r="AU690" s="2">
        <v>37862</v>
      </c>
      <c r="AV690" s="2">
        <v>37894</v>
      </c>
      <c r="AW690" s="2">
        <v>37925</v>
      </c>
      <c r="AX690" s="2">
        <v>37953</v>
      </c>
      <c r="AY690" s="2">
        <v>37986</v>
      </c>
      <c r="AZ690" s="2">
        <v>38016</v>
      </c>
      <c r="BA690" s="2">
        <v>38044</v>
      </c>
      <c r="BB690" s="2">
        <v>38077</v>
      </c>
      <c r="BC690" s="2">
        <v>38107</v>
      </c>
      <c r="BD690" s="2">
        <v>38138</v>
      </c>
      <c r="BE690" s="2">
        <v>38168</v>
      </c>
      <c r="BF690" s="2">
        <v>38198</v>
      </c>
      <c r="BG690" s="2">
        <v>38230</v>
      </c>
      <c r="BH690" s="2">
        <v>38260</v>
      </c>
      <c r="BI690" s="2">
        <v>38289</v>
      </c>
      <c r="BJ690" s="2">
        <v>38321</v>
      </c>
      <c r="BK690" s="2">
        <v>38352</v>
      </c>
      <c r="BL690" s="2">
        <v>38383</v>
      </c>
      <c r="BM690" s="2">
        <v>38411</v>
      </c>
      <c r="BN690" s="2">
        <v>38442</v>
      </c>
      <c r="BO690" s="2">
        <v>38471</v>
      </c>
      <c r="BP690" s="2">
        <v>38503</v>
      </c>
      <c r="BQ690" s="2">
        <v>38533</v>
      </c>
      <c r="BR690" s="2">
        <v>38562</v>
      </c>
      <c r="BS690" s="2">
        <v>38595</v>
      </c>
      <c r="BT690" s="2">
        <v>38625</v>
      </c>
      <c r="BU690" s="2">
        <v>38656</v>
      </c>
      <c r="BV690" s="2">
        <v>38686</v>
      </c>
      <c r="BW690" s="2">
        <v>38716</v>
      </c>
      <c r="BX690" s="2">
        <v>38748</v>
      </c>
      <c r="BY690" s="2">
        <v>38776</v>
      </c>
      <c r="BZ690" s="2">
        <v>38807</v>
      </c>
      <c r="CA690" s="2">
        <v>38835</v>
      </c>
      <c r="CB690" s="2">
        <v>38868</v>
      </c>
      <c r="CC690" s="2">
        <v>38898</v>
      </c>
      <c r="CD690" s="2">
        <v>38929</v>
      </c>
      <c r="CE690" s="2">
        <v>38960</v>
      </c>
      <c r="CF690" s="2">
        <v>38989</v>
      </c>
      <c r="CG690" s="2">
        <v>39021</v>
      </c>
      <c r="CH690" s="2">
        <v>39051</v>
      </c>
      <c r="CI690" s="2">
        <v>39080</v>
      </c>
      <c r="CJ690" s="2">
        <v>39113</v>
      </c>
      <c r="CK690" s="2">
        <v>39141</v>
      </c>
      <c r="CL690" s="2">
        <v>39171</v>
      </c>
      <c r="CM690" s="2">
        <v>39202</v>
      </c>
      <c r="CN690" s="2">
        <v>39233</v>
      </c>
      <c r="CO690" s="2">
        <v>39262</v>
      </c>
      <c r="CP690" s="2">
        <v>39294</v>
      </c>
      <c r="CQ690" s="2">
        <v>39325</v>
      </c>
      <c r="CR690" s="2">
        <v>39353</v>
      </c>
      <c r="CS690" s="2">
        <v>39386</v>
      </c>
      <c r="CT690" s="2">
        <v>39416</v>
      </c>
      <c r="CU690" s="2">
        <v>39447</v>
      </c>
      <c r="CV690" s="2">
        <v>39478</v>
      </c>
      <c r="CW690" s="2">
        <v>39507</v>
      </c>
      <c r="CX690" s="2">
        <v>39538</v>
      </c>
      <c r="CY690" s="2">
        <v>39568</v>
      </c>
      <c r="CZ690" s="2">
        <v>39598</v>
      </c>
      <c r="DA690" s="2">
        <v>39629</v>
      </c>
      <c r="DB690" s="2">
        <v>39660</v>
      </c>
      <c r="DC690" s="2">
        <v>39689</v>
      </c>
      <c r="DD690" s="2">
        <v>39721</v>
      </c>
      <c r="DE690" s="2">
        <v>39752</v>
      </c>
      <c r="DF690" s="2">
        <v>39780</v>
      </c>
      <c r="DG690" s="2">
        <v>39813</v>
      </c>
      <c r="DH690" s="2">
        <v>39843</v>
      </c>
      <c r="DI690" s="2">
        <v>39871</v>
      </c>
      <c r="DJ690" s="2">
        <v>39903</v>
      </c>
      <c r="DK690" s="2">
        <v>39933</v>
      </c>
      <c r="DL690" s="2">
        <v>39962</v>
      </c>
      <c r="DM690" s="2">
        <v>39994</v>
      </c>
      <c r="DN690" s="2">
        <v>40025</v>
      </c>
      <c r="DO690" s="2">
        <v>40056</v>
      </c>
      <c r="DP690" s="2">
        <v>40086</v>
      </c>
      <c r="DQ690" s="2">
        <v>40116</v>
      </c>
      <c r="DR690" s="2">
        <v>40147</v>
      </c>
      <c r="DS690" s="2">
        <v>40178</v>
      </c>
      <c r="DT690" s="2">
        <v>40207</v>
      </c>
      <c r="DU690" s="2">
        <v>40235</v>
      </c>
      <c r="DV690" s="2">
        <v>40268</v>
      </c>
      <c r="DW690" s="2">
        <v>40298</v>
      </c>
      <c r="DX690" s="2">
        <v>40329</v>
      </c>
      <c r="DY690" s="2">
        <v>40359</v>
      </c>
      <c r="DZ690" s="2">
        <v>40389</v>
      </c>
      <c r="EA690" s="2">
        <v>40421</v>
      </c>
      <c r="EB690" s="2">
        <v>40451</v>
      </c>
      <c r="EC690" s="2">
        <v>40480</v>
      </c>
      <c r="ED690" s="2">
        <v>40512</v>
      </c>
      <c r="EE690" s="2">
        <v>40543</v>
      </c>
      <c r="EF690" s="2">
        <v>40574</v>
      </c>
      <c r="EG690" s="2">
        <v>40602</v>
      </c>
      <c r="EH690" s="2">
        <v>40633</v>
      </c>
      <c r="EI690" s="2">
        <v>40662</v>
      </c>
      <c r="EJ690" s="2">
        <v>40694</v>
      </c>
      <c r="EK690" s="2">
        <v>40724</v>
      </c>
      <c r="EL690" s="2">
        <v>40753</v>
      </c>
      <c r="EM690" s="2">
        <v>40786</v>
      </c>
      <c r="EN690" s="2">
        <v>40816</v>
      </c>
      <c r="EO690" s="2">
        <v>40847</v>
      </c>
      <c r="EP690" s="2">
        <v>40877</v>
      </c>
      <c r="EQ690" s="2">
        <v>40907</v>
      </c>
      <c r="ER690" s="2">
        <v>40939</v>
      </c>
      <c r="ES690" s="2">
        <v>40968</v>
      </c>
      <c r="ET690" s="2">
        <v>40998</v>
      </c>
      <c r="EU690" s="2">
        <v>41029</v>
      </c>
      <c r="EV690" s="2">
        <v>41060</v>
      </c>
      <c r="EW690" s="2">
        <v>41089</v>
      </c>
      <c r="EX690" s="2">
        <v>41121</v>
      </c>
      <c r="EY690" s="2">
        <v>41152</v>
      </c>
      <c r="EZ690" s="2">
        <v>41180</v>
      </c>
      <c r="FA690" s="2">
        <v>41213</v>
      </c>
      <c r="FB690" s="2">
        <v>41243</v>
      </c>
      <c r="FC690" s="2">
        <v>41274</v>
      </c>
      <c r="FD690" s="2">
        <v>41305</v>
      </c>
      <c r="FE690" s="2">
        <v>41333</v>
      </c>
      <c r="FF690" s="2">
        <v>41362</v>
      </c>
      <c r="FG690" s="2">
        <v>41394</v>
      </c>
      <c r="FH690" s="2">
        <v>41425</v>
      </c>
      <c r="FI690" s="2">
        <v>41453</v>
      </c>
      <c r="FJ690" s="2">
        <v>41486</v>
      </c>
      <c r="FK690" s="2">
        <v>41516</v>
      </c>
      <c r="FL690" s="2">
        <v>41547</v>
      </c>
      <c r="FM690" s="2">
        <v>41578</v>
      </c>
      <c r="FN690" s="2">
        <v>41607</v>
      </c>
      <c r="FO690" s="2">
        <v>41639</v>
      </c>
      <c r="FP690" s="2">
        <v>41670</v>
      </c>
      <c r="FQ690" s="2">
        <v>41698</v>
      </c>
      <c r="FR690" s="2">
        <v>41729</v>
      </c>
      <c r="FS690" s="2">
        <v>41759</v>
      </c>
      <c r="FT690" s="2">
        <v>41789</v>
      </c>
      <c r="FU690" s="2">
        <v>41820</v>
      </c>
      <c r="FV690" s="2">
        <v>41851</v>
      </c>
      <c r="FW690" s="2">
        <v>41880</v>
      </c>
      <c r="FX690" s="2">
        <v>41912</v>
      </c>
      <c r="FY690" s="2">
        <v>41943</v>
      </c>
      <c r="FZ690" s="2">
        <v>41971</v>
      </c>
      <c r="GA690" s="2">
        <v>42004</v>
      </c>
      <c r="GB690" s="2">
        <v>42034</v>
      </c>
      <c r="GC690" s="2">
        <v>42062</v>
      </c>
      <c r="GD690" s="2">
        <v>42094</v>
      </c>
      <c r="GE690" s="2">
        <v>42124</v>
      </c>
      <c r="GF690" s="2">
        <v>42153</v>
      </c>
      <c r="GG690" s="2">
        <v>42185</v>
      </c>
      <c r="GH690" s="2">
        <v>42216</v>
      </c>
      <c r="GI690" s="2">
        <v>42247</v>
      </c>
      <c r="GJ690" s="2">
        <v>42277</v>
      </c>
      <c r="GK690" s="2">
        <v>42307</v>
      </c>
      <c r="GL690" s="2">
        <v>42338</v>
      </c>
      <c r="GM690" s="2">
        <v>42369</v>
      </c>
      <c r="GN690" s="2">
        <v>42398</v>
      </c>
      <c r="GO690" s="2">
        <v>42429</v>
      </c>
      <c r="GP690" s="2">
        <v>42460</v>
      </c>
      <c r="GQ690" s="2">
        <v>42489</v>
      </c>
      <c r="GR690" s="2">
        <v>42521</v>
      </c>
      <c r="GS690" s="2">
        <v>42551</v>
      </c>
      <c r="GT690" s="2">
        <v>42580</v>
      </c>
      <c r="GU690" s="2">
        <v>42613</v>
      </c>
      <c r="GV690" s="2">
        <v>42643</v>
      </c>
      <c r="GW690" s="2">
        <v>42674</v>
      </c>
      <c r="GX690" s="2">
        <v>42704</v>
      </c>
      <c r="GY690" s="2">
        <v>42734</v>
      </c>
      <c r="GZ690" s="2">
        <v>42766</v>
      </c>
      <c r="HA690" s="2">
        <v>42794</v>
      </c>
      <c r="HB690" s="2">
        <v>42825</v>
      </c>
      <c r="HC690" s="2">
        <v>42853</v>
      </c>
      <c r="HD690" s="2">
        <v>42886</v>
      </c>
      <c r="HE690" s="2">
        <v>42916</v>
      </c>
      <c r="HF690" s="2">
        <v>42947</v>
      </c>
      <c r="HG690" s="2">
        <v>42978</v>
      </c>
      <c r="HH690" s="2">
        <v>43007</v>
      </c>
      <c r="HI690" s="2">
        <v>43039</v>
      </c>
      <c r="HJ690" s="2">
        <v>43069</v>
      </c>
      <c r="HK690" s="2">
        <v>43098</v>
      </c>
      <c r="HL690" s="2">
        <v>43131</v>
      </c>
      <c r="HM690" s="2">
        <v>43159</v>
      </c>
      <c r="HN690" s="2">
        <v>43189</v>
      </c>
      <c r="HO690" s="2">
        <v>43220</v>
      </c>
      <c r="HP690" s="2">
        <v>43251</v>
      </c>
      <c r="HQ690" s="2">
        <v>43280</v>
      </c>
      <c r="HR690" s="2">
        <v>43312</v>
      </c>
      <c r="HS690" s="2">
        <v>43343</v>
      </c>
      <c r="HT690" s="2">
        <v>43371</v>
      </c>
      <c r="HU690" s="2">
        <v>43404</v>
      </c>
      <c r="HV690" s="2">
        <v>43434</v>
      </c>
      <c r="HW690" s="2">
        <v>43465</v>
      </c>
      <c r="HX690" s="2">
        <v>43496</v>
      </c>
      <c r="HY690" s="2">
        <v>43524</v>
      </c>
      <c r="HZ690" s="2">
        <v>43553</v>
      </c>
      <c r="IA690" s="2">
        <v>43585</v>
      </c>
      <c r="IB690" s="2">
        <v>43616</v>
      </c>
      <c r="IC690" s="2">
        <v>43644</v>
      </c>
      <c r="ID690" s="2">
        <v>43677</v>
      </c>
      <c r="IE690" s="2">
        <v>43707</v>
      </c>
      <c r="IF690" s="2">
        <v>43738</v>
      </c>
      <c r="IG690" s="2">
        <v>43769</v>
      </c>
      <c r="IH690" s="2">
        <v>43798</v>
      </c>
      <c r="II690" s="2">
        <v>43830</v>
      </c>
      <c r="IJ690" s="2">
        <v>43861</v>
      </c>
      <c r="IK690" s="2">
        <v>43889</v>
      </c>
      <c r="IL690" s="2">
        <v>43921</v>
      </c>
      <c r="IM690" s="2">
        <v>43951</v>
      </c>
      <c r="IN690" s="2">
        <v>43980</v>
      </c>
      <c r="IO690" s="2">
        <v>44012</v>
      </c>
      <c r="IP690" s="2">
        <v>44043</v>
      </c>
      <c r="IQ690" s="2">
        <v>44074</v>
      </c>
      <c r="IR690" s="2">
        <v>44104</v>
      </c>
      <c r="IS690" s="2">
        <v>44134</v>
      </c>
      <c r="IT690" s="2">
        <v>44165</v>
      </c>
      <c r="IU690" s="2">
        <v>44196</v>
      </c>
      <c r="IV690" s="2">
        <v>44225</v>
      </c>
      <c r="IW690" s="2">
        <v>44253</v>
      </c>
      <c r="IX690" s="2">
        <v>44286</v>
      </c>
      <c r="IY690" s="2">
        <v>44316</v>
      </c>
      <c r="IZ690" s="2">
        <v>44347</v>
      </c>
      <c r="JA690" s="2">
        <v>44377</v>
      </c>
      <c r="JB690" s="2">
        <v>44407</v>
      </c>
      <c r="JC690" s="2">
        <v>44439</v>
      </c>
      <c r="JD690" s="2">
        <v>44469</v>
      </c>
      <c r="JE690" s="2">
        <v>44498</v>
      </c>
      <c r="JF690" s="2">
        <v>44530</v>
      </c>
      <c r="JG690" s="2">
        <v>44561</v>
      </c>
      <c r="JH690" s="2">
        <v>44592</v>
      </c>
      <c r="JI690" s="2">
        <v>44620</v>
      </c>
      <c r="JJ690" s="2">
        <v>44651</v>
      </c>
      <c r="JK690" s="2">
        <v>44680</v>
      </c>
      <c r="JL690" s="2">
        <v>44712</v>
      </c>
      <c r="JM690" s="2">
        <v>44742</v>
      </c>
      <c r="JN690" s="2">
        <v>44771</v>
      </c>
      <c r="JO690" s="2">
        <v>44804</v>
      </c>
      <c r="JP690" s="2">
        <v>44834</v>
      </c>
      <c r="JQ690" s="2">
        <v>44865</v>
      </c>
    </row>
    <row r="691" spans="1:277" x14ac:dyDescent="0.25">
      <c r="A691" s="4"/>
      <c r="D691" s="3">
        <v>36758406</v>
      </c>
      <c r="E691">
        <v>32029168</v>
      </c>
      <c r="F691">
        <v>47043082</v>
      </c>
      <c r="G691">
        <v>57481143</v>
      </c>
      <c r="H691">
        <v>56739543</v>
      </c>
      <c r="I691">
        <v>44651584</v>
      </c>
      <c r="J691">
        <v>31966782</v>
      </c>
      <c r="K691">
        <v>26669216</v>
      </c>
      <c r="L691">
        <v>28178143</v>
      </c>
      <c r="M691">
        <v>45394383</v>
      </c>
      <c r="N691">
        <v>24417033</v>
      </c>
      <c r="O691">
        <v>36346564</v>
      </c>
      <c r="P691">
        <v>32356739</v>
      </c>
      <c r="Q691">
        <v>28019215</v>
      </c>
      <c r="R691">
        <v>32365025</v>
      </c>
      <c r="S691">
        <v>44800155</v>
      </c>
      <c r="T691">
        <v>22078378</v>
      </c>
      <c r="U691">
        <v>26061874</v>
      </c>
      <c r="V691">
        <v>31874811</v>
      </c>
      <c r="W691">
        <v>23653048</v>
      </c>
      <c r="X691">
        <v>23470491</v>
      </c>
      <c r="Y691">
        <v>34514180</v>
      </c>
      <c r="Z691">
        <v>26765216</v>
      </c>
      <c r="AA691">
        <v>26273474</v>
      </c>
      <c r="AB691">
        <v>31554554</v>
      </c>
      <c r="AC691">
        <v>25851331</v>
      </c>
      <c r="AD691">
        <v>22589006</v>
      </c>
      <c r="AE691">
        <v>31499469</v>
      </c>
      <c r="AF691">
        <v>24140990</v>
      </c>
      <c r="AG691">
        <v>30801983</v>
      </c>
      <c r="AH691">
        <v>43647313</v>
      </c>
      <c r="AI691">
        <v>24652318</v>
      </c>
      <c r="AJ691">
        <v>22749777</v>
      </c>
      <c r="AK691">
        <v>50477492</v>
      </c>
      <c r="AL691">
        <v>27060216</v>
      </c>
      <c r="AM691">
        <v>25894217</v>
      </c>
      <c r="AN691">
        <v>27474344</v>
      </c>
      <c r="AO691">
        <v>18483653</v>
      </c>
      <c r="AP691">
        <v>25109175</v>
      </c>
      <c r="AQ691">
        <v>31754068</v>
      </c>
      <c r="AR691">
        <v>35007165</v>
      </c>
      <c r="AS691">
        <v>36751735</v>
      </c>
      <c r="AT691">
        <v>30825298</v>
      </c>
      <c r="AU691">
        <v>25602189</v>
      </c>
      <c r="AV691">
        <v>47916424</v>
      </c>
      <c r="AW691">
        <v>37629277</v>
      </c>
      <c r="AX691">
        <v>24237319</v>
      </c>
      <c r="AY691">
        <v>31656711</v>
      </c>
      <c r="AZ691">
        <v>36928206</v>
      </c>
      <c r="BA691">
        <v>28647843</v>
      </c>
      <c r="BB691">
        <v>32584082</v>
      </c>
      <c r="BC691">
        <v>48788465</v>
      </c>
      <c r="BD691">
        <v>27101087</v>
      </c>
      <c r="BE691">
        <v>37205134</v>
      </c>
      <c r="BF691">
        <v>39289604</v>
      </c>
      <c r="BG691">
        <v>22663234</v>
      </c>
      <c r="BH691">
        <v>32055411</v>
      </c>
      <c r="BI691">
        <v>30711098</v>
      </c>
      <c r="BJ691">
        <v>34952908</v>
      </c>
      <c r="BK691">
        <v>38000748</v>
      </c>
      <c r="BL691">
        <v>38905675</v>
      </c>
      <c r="BM691">
        <v>22509463</v>
      </c>
      <c r="BN691">
        <v>34404551</v>
      </c>
      <c r="BO691">
        <v>28540971</v>
      </c>
      <c r="BP691">
        <v>29732442</v>
      </c>
      <c r="BQ691">
        <v>29183785</v>
      </c>
      <c r="BR691">
        <v>44007513</v>
      </c>
      <c r="BS691">
        <v>32853981</v>
      </c>
      <c r="BT691">
        <v>35920978</v>
      </c>
      <c r="BU691">
        <v>40152174</v>
      </c>
      <c r="BV691">
        <v>33965780</v>
      </c>
      <c r="BW691">
        <v>28418057</v>
      </c>
      <c r="BX691">
        <v>34884608</v>
      </c>
      <c r="BY691">
        <v>29056557</v>
      </c>
      <c r="BZ691">
        <v>38358247</v>
      </c>
      <c r="CA691">
        <v>30495141</v>
      </c>
      <c r="CB691">
        <v>36784563</v>
      </c>
      <c r="CC691">
        <v>34410551</v>
      </c>
      <c r="CD691">
        <v>34406937</v>
      </c>
      <c r="CE691">
        <v>30220670</v>
      </c>
      <c r="CF691">
        <v>27645401</v>
      </c>
      <c r="CG691">
        <v>31930082</v>
      </c>
      <c r="CH691">
        <v>36967563</v>
      </c>
      <c r="CI691">
        <v>28722986</v>
      </c>
      <c r="CJ691">
        <v>55943901</v>
      </c>
      <c r="CK691">
        <v>30014027</v>
      </c>
      <c r="CL691">
        <v>48301995</v>
      </c>
      <c r="CM691">
        <v>33343581</v>
      </c>
      <c r="CN691">
        <v>41745030</v>
      </c>
      <c r="CO691">
        <v>31251483</v>
      </c>
      <c r="CP691">
        <v>34154294</v>
      </c>
      <c r="CQ691">
        <v>34570851</v>
      </c>
      <c r="CR691">
        <v>22011321</v>
      </c>
      <c r="CS691">
        <v>20572165</v>
      </c>
      <c r="CT691">
        <v>23607591</v>
      </c>
      <c r="CU691">
        <v>19064724</v>
      </c>
      <c r="CV691">
        <v>41754473</v>
      </c>
      <c r="CW691">
        <v>27554001</v>
      </c>
      <c r="CX691">
        <v>28295100</v>
      </c>
      <c r="CY691">
        <v>24301161</v>
      </c>
      <c r="CZ691">
        <v>18060353</v>
      </c>
      <c r="DA691">
        <v>22261763</v>
      </c>
      <c r="DB691">
        <v>21540636</v>
      </c>
      <c r="DC691">
        <v>16345284</v>
      </c>
      <c r="DD691">
        <v>18156725</v>
      </c>
      <c r="DE691">
        <v>20731979</v>
      </c>
      <c r="DF691">
        <v>18538939</v>
      </c>
      <c r="DG691">
        <v>17233411</v>
      </c>
      <c r="DH691">
        <v>17098283</v>
      </c>
      <c r="DI691">
        <v>21349307</v>
      </c>
      <c r="DJ691">
        <v>18769496</v>
      </c>
      <c r="DK691">
        <v>16164555</v>
      </c>
      <c r="DL691">
        <v>18188268</v>
      </c>
      <c r="DM691">
        <v>18864510</v>
      </c>
      <c r="DN691">
        <v>16169484</v>
      </c>
      <c r="DO691">
        <v>15349613</v>
      </c>
      <c r="DP691">
        <v>27039216</v>
      </c>
      <c r="DQ691">
        <v>24770190</v>
      </c>
      <c r="DR691">
        <v>23591476</v>
      </c>
      <c r="DS691">
        <v>20268294</v>
      </c>
      <c r="DT691">
        <v>22803863</v>
      </c>
      <c r="DU691">
        <v>20437408</v>
      </c>
      <c r="DV691">
        <v>13028530</v>
      </c>
      <c r="DW691">
        <v>15310285</v>
      </c>
      <c r="DX691">
        <v>17219026</v>
      </c>
      <c r="DY691">
        <v>14832714</v>
      </c>
      <c r="DZ691">
        <v>19084195</v>
      </c>
      <c r="EA691">
        <v>16269684</v>
      </c>
      <c r="EB691">
        <v>11607109</v>
      </c>
      <c r="EC691">
        <v>14652099</v>
      </c>
      <c r="ED691">
        <v>12934564</v>
      </c>
      <c r="EE691">
        <v>18609246</v>
      </c>
      <c r="EF691">
        <v>20208755</v>
      </c>
      <c r="EG691">
        <v>14248656</v>
      </c>
      <c r="EH691">
        <v>23235804</v>
      </c>
      <c r="EI691">
        <v>16976460</v>
      </c>
      <c r="EJ691">
        <v>17004704</v>
      </c>
      <c r="EK691">
        <v>17698993</v>
      </c>
      <c r="EL691">
        <v>17557525</v>
      </c>
      <c r="EM691">
        <v>34292046</v>
      </c>
      <c r="EN691">
        <v>22746540</v>
      </c>
      <c r="EO691">
        <v>13173951</v>
      </c>
      <c r="EP691">
        <v>14330751</v>
      </c>
      <c r="EQ691">
        <v>11646436</v>
      </c>
      <c r="ER691">
        <v>10557837</v>
      </c>
      <c r="ES691">
        <v>13936091</v>
      </c>
      <c r="ET691">
        <v>12776483</v>
      </c>
      <c r="EU691">
        <v>9267319</v>
      </c>
      <c r="EV691">
        <v>11438757</v>
      </c>
      <c r="EW691">
        <v>12901456</v>
      </c>
      <c r="EX691">
        <v>11053360</v>
      </c>
      <c r="EY691">
        <v>11963551</v>
      </c>
      <c r="EZ691">
        <v>7732789</v>
      </c>
      <c r="FA691">
        <v>7843577</v>
      </c>
      <c r="FB691">
        <v>9556741</v>
      </c>
      <c r="FC691">
        <v>7770691</v>
      </c>
      <c r="FD691">
        <v>8306588</v>
      </c>
      <c r="FE691">
        <v>10004352</v>
      </c>
      <c r="FF691">
        <v>6540598</v>
      </c>
      <c r="FG691">
        <v>7759750</v>
      </c>
      <c r="FH691">
        <v>13417891</v>
      </c>
      <c r="FI691">
        <v>14332870</v>
      </c>
      <c r="FJ691">
        <v>12432329</v>
      </c>
      <c r="FK691">
        <v>7744829</v>
      </c>
      <c r="FL691">
        <v>12433661</v>
      </c>
      <c r="FM691">
        <v>10625495</v>
      </c>
      <c r="FN691">
        <v>8371686</v>
      </c>
      <c r="FO691">
        <v>7024693</v>
      </c>
      <c r="FP691">
        <v>7785801</v>
      </c>
      <c r="FQ691">
        <v>5225847</v>
      </c>
      <c r="FR691">
        <v>5679877</v>
      </c>
      <c r="FS691">
        <v>7346886</v>
      </c>
      <c r="FT691">
        <v>14744442</v>
      </c>
      <c r="FU691">
        <v>7365793</v>
      </c>
      <c r="FV691">
        <v>6754288</v>
      </c>
      <c r="FW691">
        <v>9925907</v>
      </c>
      <c r="FX691">
        <v>9638826</v>
      </c>
      <c r="FY691">
        <v>11126407</v>
      </c>
      <c r="FZ691">
        <v>9850922</v>
      </c>
      <c r="GA691">
        <v>9378740</v>
      </c>
      <c r="GB691">
        <v>8210057</v>
      </c>
      <c r="GC691">
        <v>13201360</v>
      </c>
      <c r="GD691">
        <v>9282553</v>
      </c>
      <c r="GE691">
        <v>8108817</v>
      </c>
      <c r="GF691">
        <v>6021517</v>
      </c>
      <c r="GG691">
        <v>8254080</v>
      </c>
      <c r="GH691">
        <v>5576808</v>
      </c>
      <c r="GI691">
        <v>9489071</v>
      </c>
      <c r="GJ691">
        <v>19144355</v>
      </c>
      <c r="GK691">
        <v>10795910</v>
      </c>
      <c r="GL691">
        <v>7748491</v>
      </c>
      <c r="GM691">
        <v>5874517</v>
      </c>
      <c r="GN691">
        <v>5702612</v>
      </c>
      <c r="GO691">
        <v>8677210</v>
      </c>
      <c r="GP691">
        <v>12583709</v>
      </c>
      <c r="GQ691">
        <v>6875197</v>
      </c>
      <c r="GR691">
        <v>10502581</v>
      </c>
      <c r="GS691">
        <v>15067943</v>
      </c>
      <c r="GT691">
        <v>6036006</v>
      </c>
      <c r="GU691">
        <v>7418682</v>
      </c>
      <c r="GV691">
        <v>9327882</v>
      </c>
      <c r="GW691">
        <v>5453908</v>
      </c>
      <c r="GX691">
        <v>7220005</v>
      </c>
      <c r="GY691">
        <v>5467230</v>
      </c>
      <c r="GZ691">
        <v>5268480</v>
      </c>
      <c r="HA691">
        <v>8895450</v>
      </c>
      <c r="HB691">
        <v>9516262</v>
      </c>
      <c r="HC691">
        <v>4547027</v>
      </c>
      <c r="HD691">
        <v>6681707</v>
      </c>
      <c r="HE691">
        <v>7474176</v>
      </c>
      <c r="HF691">
        <v>3894753</v>
      </c>
      <c r="HG691">
        <v>6131580</v>
      </c>
      <c r="HH691">
        <v>5158114</v>
      </c>
      <c r="HI691">
        <v>4472914</v>
      </c>
      <c r="HJ691">
        <v>4549565</v>
      </c>
      <c r="HK691">
        <v>6336446</v>
      </c>
      <c r="HL691">
        <v>5893422</v>
      </c>
      <c r="HM691">
        <v>7705793</v>
      </c>
      <c r="HN691">
        <v>6962176</v>
      </c>
      <c r="HO691">
        <v>5405516</v>
      </c>
      <c r="HP691">
        <v>10079902</v>
      </c>
      <c r="HQ691">
        <v>6945339</v>
      </c>
      <c r="HR691">
        <v>5924924</v>
      </c>
      <c r="HS691">
        <v>6207576</v>
      </c>
      <c r="HT691">
        <v>5662598</v>
      </c>
      <c r="HU691">
        <v>5572657</v>
      </c>
      <c r="HV691">
        <v>5345391</v>
      </c>
      <c r="HW691">
        <v>6436942</v>
      </c>
      <c r="HX691">
        <v>5693075</v>
      </c>
      <c r="HY691">
        <v>5699361</v>
      </c>
      <c r="HZ691">
        <v>5367054</v>
      </c>
      <c r="IA691">
        <v>3997029</v>
      </c>
      <c r="IB691">
        <v>6398207</v>
      </c>
      <c r="IC691">
        <v>7189853</v>
      </c>
      <c r="ID691">
        <v>4132427</v>
      </c>
      <c r="IE691">
        <v>5276963</v>
      </c>
      <c r="IF691">
        <v>7048409</v>
      </c>
      <c r="IG691">
        <v>6946459</v>
      </c>
      <c r="IH691">
        <v>7496022</v>
      </c>
      <c r="II691">
        <v>10324957</v>
      </c>
      <c r="IJ691">
        <v>5897259</v>
      </c>
      <c r="IK691">
        <v>6502528</v>
      </c>
      <c r="IL691">
        <v>13466456</v>
      </c>
      <c r="IM691">
        <v>7189525</v>
      </c>
      <c r="IN691">
        <v>8381725</v>
      </c>
      <c r="IO691">
        <v>12593806</v>
      </c>
      <c r="IP691">
        <v>8823827</v>
      </c>
      <c r="IQ691">
        <v>7624595</v>
      </c>
      <c r="IR691">
        <v>8216527</v>
      </c>
      <c r="IS691">
        <v>6132723</v>
      </c>
      <c r="IT691">
        <v>5693055</v>
      </c>
      <c r="IU691">
        <v>8140288</v>
      </c>
      <c r="IV691">
        <v>5156823</v>
      </c>
      <c r="IW691">
        <v>4174321</v>
      </c>
      <c r="IX691">
        <v>4970346</v>
      </c>
      <c r="IY691">
        <v>4113913</v>
      </c>
      <c r="IZ691">
        <v>5039712</v>
      </c>
      <c r="JA691">
        <v>5396572</v>
      </c>
      <c r="JB691">
        <v>3938985</v>
      </c>
      <c r="JC691">
        <v>5555275</v>
      </c>
      <c r="JD691">
        <v>5684435</v>
      </c>
      <c r="JE691">
        <v>4491736</v>
      </c>
      <c r="JF691">
        <v>5520346</v>
      </c>
      <c r="JG691">
        <v>5882999</v>
      </c>
      <c r="JH691">
        <v>5933889</v>
      </c>
      <c r="JI691">
        <v>7110561</v>
      </c>
      <c r="JJ691">
        <v>8836236</v>
      </c>
      <c r="JK691">
        <v>5373788</v>
      </c>
      <c r="JL691">
        <v>9176659</v>
      </c>
      <c r="JM691">
        <v>6612374</v>
      </c>
      <c r="JN691">
        <v>4489388</v>
      </c>
      <c r="JO691">
        <v>5310567</v>
      </c>
      <c r="JP691">
        <v>5869331</v>
      </c>
      <c r="JQ691">
        <v>4809706</v>
      </c>
    </row>
    <row r="692" spans="1:277" x14ac:dyDescent="0.25">
      <c r="A692" s="1" t="s">
        <v>347</v>
      </c>
      <c r="B692" t="s">
        <v>1157</v>
      </c>
      <c r="C692" t="s">
        <v>1198</v>
      </c>
      <c r="D692" s="2">
        <f>_xll.BDH(A692, "volume", B692, C692, "Direction", "H", "Period", "M","cols=108;rows=2")</f>
        <v>36556</v>
      </c>
      <c r="E692" s="2">
        <v>36585</v>
      </c>
      <c r="F692" s="2">
        <v>36616</v>
      </c>
      <c r="G692" s="2">
        <v>36644</v>
      </c>
      <c r="H692" s="2">
        <v>36677</v>
      </c>
      <c r="I692" s="2">
        <v>36707</v>
      </c>
      <c r="J692" s="2">
        <v>36738</v>
      </c>
      <c r="K692" s="2">
        <v>36769</v>
      </c>
      <c r="L692" s="2">
        <v>36798</v>
      </c>
      <c r="M692" s="2">
        <v>36830</v>
      </c>
      <c r="N692" s="2">
        <v>36860</v>
      </c>
      <c r="O692" s="2">
        <v>36889</v>
      </c>
      <c r="P692" s="2">
        <v>36922</v>
      </c>
      <c r="Q692" s="2">
        <v>36950</v>
      </c>
      <c r="R692" s="2">
        <v>36980</v>
      </c>
      <c r="S692" s="2">
        <v>37011</v>
      </c>
      <c r="T692" s="2">
        <v>37042</v>
      </c>
      <c r="U692" s="2">
        <v>37071</v>
      </c>
      <c r="V692" s="2">
        <v>37103</v>
      </c>
      <c r="W692" s="2">
        <v>37134</v>
      </c>
      <c r="X692" s="2">
        <v>37162</v>
      </c>
      <c r="Y692" s="2">
        <v>37195</v>
      </c>
      <c r="Z692" s="2">
        <v>37225</v>
      </c>
      <c r="AA692" s="2">
        <v>37256</v>
      </c>
      <c r="AB692" s="2">
        <v>37287</v>
      </c>
      <c r="AC692" s="2">
        <v>37315</v>
      </c>
      <c r="AD692" s="2">
        <v>37344</v>
      </c>
      <c r="AE692" s="2">
        <v>37376</v>
      </c>
      <c r="AF692" s="2">
        <v>37407</v>
      </c>
      <c r="AG692" s="2">
        <v>37435</v>
      </c>
      <c r="AH692" s="2">
        <v>37468</v>
      </c>
      <c r="AI692" s="2">
        <v>37498</v>
      </c>
      <c r="AJ692" s="2">
        <v>37529</v>
      </c>
      <c r="AK692" s="2">
        <v>37560</v>
      </c>
      <c r="AL692" s="2">
        <v>37589</v>
      </c>
      <c r="AM692" s="2">
        <v>37621</v>
      </c>
      <c r="AN692" s="2">
        <v>37652</v>
      </c>
      <c r="AO692" s="2">
        <v>37680</v>
      </c>
      <c r="AP692" s="2">
        <v>37711</v>
      </c>
      <c r="AQ692" s="2">
        <v>37741</v>
      </c>
      <c r="AR692" s="2">
        <v>37771</v>
      </c>
      <c r="AS692" s="2">
        <v>37802</v>
      </c>
      <c r="AT692" s="2">
        <v>37833</v>
      </c>
      <c r="AU692" s="2">
        <v>37862</v>
      </c>
      <c r="AV692" s="2">
        <v>37894</v>
      </c>
      <c r="AW692" s="2">
        <v>37925</v>
      </c>
      <c r="AX692" s="2">
        <v>37953</v>
      </c>
      <c r="AY692" s="2">
        <v>37986</v>
      </c>
      <c r="AZ692" s="2">
        <v>38016</v>
      </c>
      <c r="BA692" s="2">
        <v>38044</v>
      </c>
      <c r="BB692" s="2">
        <v>38077</v>
      </c>
      <c r="BC692" s="2">
        <v>38107</v>
      </c>
      <c r="BD692" s="2">
        <v>38138</v>
      </c>
      <c r="BE692" s="2">
        <v>38168</v>
      </c>
      <c r="BF692" s="2">
        <v>38198</v>
      </c>
      <c r="BG692" s="2">
        <v>38230</v>
      </c>
      <c r="BH692" s="2">
        <v>38260</v>
      </c>
      <c r="BI692" s="2">
        <v>38289</v>
      </c>
      <c r="BJ692" s="2">
        <v>38321</v>
      </c>
      <c r="BK692" s="2">
        <v>38352</v>
      </c>
      <c r="BL692" s="2">
        <v>38383</v>
      </c>
      <c r="BM692" s="2">
        <v>38411</v>
      </c>
      <c r="BN692" s="2">
        <v>38442</v>
      </c>
      <c r="BO692" s="2">
        <v>38471</v>
      </c>
      <c r="BP692" s="2">
        <v>38503</v>
      </c>
      <c r="BQ692" s="2">
        <v>38533</v>
      </c>
      <c r="BR692" s="2">
        <v>38562</v>
      </c>
      <c r="BS692" s="2">
        <v>38595</v>
      </c>
      <c r="BT692" s="2">
        <v>38625</v>
      </c>
      <c r="BU692" s="2">
        <v>38656</v>
      </c>
      <c r="BV692" s="2">
        <v>38686</v>
      </c>
      <c r="BW692" s="2">
        <v>38716</v>
      </c>
      <c r="BX692" s="2">
        <v>38748</v>
      </c>
      <c r="BY692" s="2">
        <v>38776</v>
      </c>
      <c r="BZ692" s="2">
        <v>38807</v>
      </c>
      <c r="CA692" s="2">
        <v>38835</v>
      </c>
      <c r="CB692" s="2">
        <v>38868</v>
      </c>
      <c r="CC692" s="2">
        <v>38898</v>
      </c>
      <c r="CD692" s="2">
        <v>38929</v>
      </c>
      <c r="CE692" s="2">
        <v>38960</v>
      </c>
      <c r="CF692" s="2">
        <v>38989</v>
      </c>
      <c r="CG692" s="2">
        <v>39021</v>
      </c>
      <c r="CH692" s="2">
        <v>39051</v>
      </c>
      <c r="CI692" s="2">
        <v>39080</v>
      </c>
      <c r="CJ692" s="2">
        <v>39113</v>
      </c>
      <c r="CK692" s="2">
        <v>39141</v>
      </c>
      <c r="CL692" s="2">
        <v>39171</v>
      </c>
      <c r="CM692" s="2">
        <v>39202</v>
      </c>
      <c r="CN692" s="2">
        <v>39233</v>
      </c>
      <c r="CO692" s="2">
        <v>39262</v>
      </c>
      <c r="CP692" s="2">
        <v>39294</v>
      </c>
      <c r="CQ692" s="2">
        <v>39325</v>
      </c>
      <c r="CR692" s="2">
        <v>39353</v>
      </c>
      <c r="CS692" s="2">
        <v>39386</v>
      </c>
      <c r="CT692" s="2">
        <v>39416</v>
      </c>
      <c r="CU692" s="2">
        <v>39447</v>
      </c>
      <c r="CV692" s="2">
        <v>39478</v>
      </c>
      <c r="CW692" s="2">
        <v>39507</v>
      </c>
      <c r="CX692" s="2">
        <v>39538</v>
      </c>
      <c r="CY692" s="2">
        <v>39568</v>
      </c>
      <c r="CZ692" s="2">
        <v>39598</v>
      </c>
      <c r="DA692" s="2">
        <v>39629</v>
      </c>
      <c r="DB692" s="2">
        <v>39660</v>
      </c>
      <c r="DC692" s="2">
        <v>39689</v>
      </c>
      <c r="DD692" s="2">
        <v>39721</v>
      </c>
      <c r="DE692" s="2">
        <v>39752</v>
      </c>
      <c r="DF692" s="2">
        <v>39780</v>
      </c>
      <c r="DG692" s="2">
        <v>39813</v>
      </c>
    </row>
    <row r="693" spans="1:277" x14ac:dyDescent="0.25">
      <c r="A693" s="4"/>
      <c r="D693" s="3">
        <v>11935700</v>
      </c>
      <c r="E693">
        <v>9372700</v>
      </c>
      <c r="F693">
        <v>19250400</v>
      </c>
      <c r="G693">
        <v>8134500</v>
      </c>
      <c r="H693">
        <v>7303800</v>
      </c>
      <c r="I693">
        <v>11780300</v>
      </c>
      <c r="J693">
        <v>10762200</v>
      </c>
      <c r="K693">
        <v>7722900</v>
      </c>
      <c r="L693">
        <v>9119000</v>
      </c>
      <c r="M693">
        <v>11980900</v>
      </c>
      <c r="N693">
        <v>9052600</v>
      </c>
      <c r="O693">
        <v>11719700</v>
      </c>
      <c r="P693">
        <v>19297900</v>
      </c>
      <c r="Q693">
        <v>11394900</v>
      </c>
      <c r="R693">
        <v>17883900</v>
      </c>
      <c r="S693">
        <v>18430800</v>
      </c>
      <c r="T693">
        <v>9083800</v>
      </c>
      <c r="U693">
        <v>12799600</v>
      </c>
      <c r="V693">
        <v>16019800</v>
      </c>
      <c r="W693">
        <v>10494800</v>
      </c>
      <c r="X693">
        <v>11389600</v>
      </c>
      <c r="Y693">
        <v>26522900</v>
      </c>
      <c r="Z693">
        <v>12850300</v>
      </c>
      <c r="AA693">
        <v>9675600</v>
      </c>
      <c r="AB693">
        <v>11547000</v>
      </c>
      <c r="AC693">
        <v>8426100</v>
      </c>
      <c r="AD693">
        <v>9286900</v>
      </c>
      <c r="AE693">
        <v>12404500</v>
      </c>
      <c r="AF693">
        <v>8650800</v>
      </c>
      <c r="AG693">
        <v>10329100</v>
      </c>
      <c r="AH693">
        <v>20693700</v>
      </c>
      <c r="AI693">
        <v>15231500</v>
      </c>
      <c r="AJ693">
        <v>32060000</v>
      </c>
      <c r="AK693">
        <v>31146000</v>
      </c>
      <c r="AL693">
        <v>15802700</v>
      </c>
      <c r="AM693">
        <v>15793700</v>
      </c>
      <c r="AN693">
        <v>19105200</v>
      </c>
      <c r="AO693">
        <v>17044600</v>
      </c>
      <c r="AP693">
        <v>25321500</v>
      </c>
      <c r="AQ693">
        <v>19297500</v>
      </c>
      <c r="AR693">
        <v>21763400</v>
      </c>
      <c r="AS693">
        <v>23962400</v>
      </c>
      <c r="AT693">
        <v>24119500</v>
      </c>
      <c r="AU693">
        <v>12047400</v>
      </c>
      <c r="AV693">
        <v>15854000</v>
      </c>
      <c r="AW693">
        <v>28358800</v>
      </c>
      <c r="AX693">
        <v>11571500</v>
      </c>
      <c r="AY693">
        <v>13344700</v>
      </c>
      <c r="AZ693">
        <v>27696800</v>
      </c>
      <c r="BA693">
        <v>12039900</v>
      </c>
      <c r="BB693">
        <v>12826000</v>
      </c>
      <c r="BC693">
        <v>22879000</v>
      </c>
      <c r="BD693">
        <v>16654600</v>
      </c>
      <c r="BE693">
        <v>11770100</v>
      </c>
      <c r="BF693">
        <v>15467200</v>
      </c>
      <c r="BG693">
        <v>11714400</v>
      </c>
      <c r="BH693">
        <v>14764800</v>
      </c>
      <c r="BI693">
        <v>16999100</v>
      </c>
      <c r="BJ693">
        <v>9172500</v>
      </c>
      <c r="BK693">
        <v>8267200</v>
      </c>
      <c r="BL693">
        <v>13461300</v>
      </c>
      <c r="BM693">
        <v>11930000</v>
      </c>
      <c r="BN693">
        <v>12780700</v>
      </c>
      <c r="BO693">
        <v>16548400</v>
      </c>
      <c r="BP693">
        <v>11021900</v>
      </c>
      <c r="BQ693">
        <v>12504200</v>
      </c>
      <c r="BR693">
        <v>10586100</v>
      </c>
      <c r="BS693">
        <v>14835900</v>
      </c>
      <c r="BT693">
        <v>11705800</v>
      </c>
      <c r="BU693">
        <v>16201300</v>
      </c>
      <c r="BV693">
        <v>13005300</v>
      </c>
      <c r="BW693">
        <v>11352100</v>
      </c>
      <c r="BX693">
        <v>20948200</v>
      </c>
      <c r="BY693">
        <v>10689700</v>
      </c>
      <c r="BZ693">
        <v>12730600</v>
      </c>
      <c r="CA693">
        <v>11525800</v>
      </c>
      <c r="CB693">
        <v>14026100</v>
      </c>
      <c r="CC693">
        <v>14951500</v>
      </c>
      <c r="CD693">
        <v>21191800</v>
      </c>
      <c r="CE693">
        <v>15770700</v>
      </c>
      <c r="CF693">
        <v>14009100</v>
      </c>
      <c r="CG693">
        <v>14368600</v>
      </c>
      <c r="CH693">
        <v>11651200</v>
      </c>
      <c r="CI693">
        <v>14434400</v>
      </c>
      <c r="CJ693">
        <v>14389200</v>
      </c>
      <c r="CK693">
        <v>25891200</v>
      </c>
      <c r="CL693">
        <v>43807600</v>
      </c>
      <c r="CM693">
        <v>37880400</v>
      </c>
      <c r="CN693">
        <v>16826200</v>
      </c>
      <c r="CO693">
        <v>26878300</v>
      </c>
      <c r="CP693">
        <v>44525600</v>
      </c>
      <c r="CQ693">
        <v>77109500</v>
      </c>
      <c r="CR693">
        <v>30580800</v>
      </c>
      <c r="CS693">
        <v>46967300</v>
      </c>
      <c r="CT693">
        <v>46214700</v>
      </c>
      <c r="CU693">
        <v>22785400</v>
      </c>
      <c r="CV693">
        <v>31754900</v>
      </c>
      <c r="CW693">
        <v>21217800</v>
      </c>
      <c r="CX693">
        <v>29892400</v>
      </c>
      <c r="CY693">
        <v>23114600</v>
      </c>
      <c r="CZ693">
        <v>11935400</v>
      </c>
      <c r="DA693">
        <v>18143100</v>
      </c>
      <c r="DB693">
        <v>35763800</v>
      </c>
      <c r="DC693">
        <v>23400000</v>
      </c>
      <c r="DD693">
        <v>34105700</v>
      </c>
      <c r="DE693">
        <v>34214600</v>
      </c>
      <c r="DF693">
        <v>15558800</v>
      </c>
      <c r="DG693">
        <v>16985900</v>
      </c>
    </row>
    <row r="694" spans="1:277" x14ac:dyDescent="0.25">
      <c r="A694" s="1" t="s">
        <v>348</v>
      </c>
      <c r="B694" t="s">
        <v>1157</v>
      </c>
      <c r="C694" t="s">
        <v>1182</v>
      </c>
      <c r="D694" s="2">
        <f>_xll.BDH(A694, "volume", B694, C694, "Direction", "H", "Period", "M","cols=114;rows=2")</f>
        <v>36556</v>
      </c>
      <c r="E694" s="2">
        <v>36585</v>
      </c>
      <c r="F694" s="2">
        <v>36616</v>
      </c>
      <c r="G694" s="2">
        <v>36644</v>
      </c>
      <c r="H694" s="2">
        <v>36677</v>
      </c>
      <c r="I694" s="2">
        <v>36707</v>
      </c>
      <c r="J694" s="2">
        <v>36738</v>
      </c>
      <c r="K694" s="2">
        <v>36769</v>
      </c>
      <c r="L694" s="2">
        <v>36798</v>
      </c>
      <c r="M694" s="2">
        <v>36830</v>
      </c>
      <c r="N694" s="2">
        <v>36860</v>
      </c>
      <c r="O694" s="2">
        <v>36889</v>
      </c>
      <c r="P694" s="2">
        <v>36922</v>
      </c>
      <c r="Q694" s="2">
        <v>36950</v>
      </c>
      <c r="R694" s="2">
        <v>36980</v>
      </c>
      <c r="S694" s="2">
        <v>37011</v>
      </c>
      <c r="T694" s="2">
        <v>37042</v>
      </c>
      <c r="U694" s="2">
        <v>37071</v>
      </c>
      <c r="V694" s="2">
        <v>37103</v>
      </c>
      <c r="W694" s="2">
        <v>37134</v>
      </c>
      <c r="X694" s="2">
        <v>37162</v>
      </c>
      <c r="Y694" s="2">
        <v>37195</v>
      </c>
      <c r="Z694" s="2">
        <v>37225</v>
      </c>
      <c r="AA694" s="2">
        <v>37256</v>
      </c>
      <c r="AB694" s="2">
        <v>37287</v>
      </c>
      <c r="AC694" s="2">
        <v>37315</v>
      </c>
      <c r="AD694" s="2">
        <v>37344</v>
      </c>
      <c r="AE694" s="2">
        <v>37376</v>
      </c>
      <c r="AF694" s="2">
        <v>37407</v>
      </c>
      <c r="AG694" s="2">
        <v>37435</v>
      </c>
      <c r="AH694" s="2">
        <v>37468</v>
      </c>
      <c r="AI694" s="2">
        <v>37498</v>
      </c>
      <c r="AJ694" s="2">
        <v>37529</v>
      </c>
      <c r="AK694" s="2">
        <v>37560</v>
      </c>
      <c r="AL694" s="2">
        <v>37589</v>
      </c>
      <c r="AM694" s="2">
        <v>37621</v>
      </c>
      <c r="AN694" s="2">
        <v>37652</v>
      </c>
      <c r="AO694" s="2">
        <v>37680</v>
      </c>
      <c r="AP694" s="2">
        <v>37711</v>
      </c>
      <c r="AQ694" s="2">
        <v>37741</v>
      </c>
      <c r="AR694" s="2">
        <v>37771</v>
      </c>
      <c r="AS694" s="2">
        <v>37802</v>
      </c>
      <c r="AT694" s="2">
        <v>37833</v>
      </c>
      <c r="AU694" s="2">
        <v>37862</v>
      </c>
      <c r="AV694" s="2">
        <v>37894</v>
      </c>
      <c r="AW694" s="2">
        <v>37925</v>
      </c>
      <c r="AX694" s="2">
        <v>37953</v>
      </c>
      <c r="AY694" s="2">
        <v>37986</v>
      </c>
      <c r="AZ694" s="2">
        <v>38016</v>
      </c>
      <c r="BA694" s="2">
        <v>38044</v>
      </c>
      <c r="BB694" s="2">
        <v>38077</v>
      </c>
      <c r="BC694" s="2">
        <v>38107</v>
      </c>
      <c r="BD694" s="2">
        <v>38138</v>
      </c>
      <c r="BE694" s="2">
        <v>38168</v>
      </c>
      <c r="BF694" s="2">
        <v>38198</v>
      </c>
      <c r="BG694" s="2">
        <v>38230</v>
      </c>
      <c r="BH694" s="2">
        <v>38260</v>
      </c>
      <c r="BI694" s="2">
        <v>38289</v>
      </c>
      <c r="BJ694" s="2">
        <v>38321</v>
      </c>
      <c r="BK694" s="2">
        <v>38352</v>
      </c>
      <c r="BL694" s="2">
        <v>38383</v>
      </c>
      <c r="BM694" s="2">
        <v>38411</v>
      </c>
      <c r="BN694" s="2">
        <v>38442</v>
      </c>
      <c r="BO694" s="2">
        <v>38471</v>
      </c>
      <c r="BP694" s="2">
        <v>38503</v>
      </c>
      <c r="BQ694" s="2">
        <v>38533</v>
      </c>
      <c r="BR694" s="2">
        <v>38562</v>
      </c>
      <c r="BS694" s="2">
        <v>38595</v>
      </c>
      <c r="BT694" s="2">
        <v>38625</v>
      </c>
      <c r="BU694" s="2">
        <v>38656</v>
      </c>
      <c r="BV694" s="2">
        <v>38686</v>
      </c>
      <c r="BW694" s="2">
        <v>38716</v>
      </c>
      <c r="BX694" s="2">
        <v>38748</v>
      </c>
      <c r="BY694" s="2">
        <v>38776</v>
      </c>
      <c r="BZ694" s="2">
        <v>38807</v>
      </c>
      <c r="CA694" s="2">
        <v>38835</v>
      </c>
      <c r="CB694" s="2">
        <v>38868</v>
      </c>
      <c r="CC694" s="2">
        <v>38898</v>
      </c>
      <c r="CD694" s="2">
        <v>38929</v>
      </c>
      <c r="CE694" s="2">
        <v>38960</v>
      </c>
      <c r="CF694" s="2">
        <v>38989</v>
      </c>
      <c r="CG694" s="2">
        <v>39021</v>
      </c>
      <c r="CH694" s="2">
        <v>39051</v>
      </c>
      <c r="CI694" s="2">
        <v>39080</v>
      </c>
      <c r="CJ694" s="2">
        <v>39113</v>
      </c>
      <c r="CK694" s="2">
        <v>39141</v>
      </c>
      <c r="CL694" s="2">
        <v>39171</v>
      </c>
      <c r="CM694" s="2">
        <v>39202</v>
      </c>
      <c r="CN694" s="2">
        <v>39233</v>
      </c>
      <c r="CO694" s="2">
        <v>39262</v>
      </c>
      <c r="CP694" s="2">
        <v>39294</v>
      </c>
      <c r="CQ694" s="2">
        <v>39325</v>
      </c>
      <c r="CR694" s="2">
        <v>39353</v>
      </c>
      <c r="CS694" s="2">
        <v>39386</v>
      </c>
      <c r="CT694" s="2">
        <v>39416</v>
      </c>
      <c r="CU694" s="2">
        <v>39447</v>
      </c>
      <c r="CV694" s="2">
        <v>39478</v>
      </c>
      <c r="CW694" s="2">
        <v>39507</v>
      </c>
      <c r="CX694" s="2">
        <v>39538</v>
      </c>
      <c r="CY694" s="2">
        <v>39568</v>
      </c>
      <c r="CZ694" s="2">
        <v>39598</v>
      </c>
      <c r="DA694" s="2">
        <v>39629</v>
      </c>
      <c r="DB694" s="2">
        <v>39660</v>
      </c>
      <c r="DC694" s="2">
        <v>39689</v>
      </c>
      <c r="DD694" s="2">
        <v>39721</v>
      </c>
      <c r="DE694" s="2">
        <v>39752</v>
      </c>
      <c r="DF694" s="2">
        <v>39780</v>
      </c>
      <c r="DG694" s="2">
        <v>39813</v>
      </c>
      <c r="DH694" s="2">
        <v>39843</v>
      </c>
      <c r="DI694" s="2">
        <v>39871</v>
      </c>
      <c r="DJ694" s="2">
        <v>39903</v>
      </c>
      <c r="DK694" s="2">
        <v>39933</v>
      </c>
      <c r="DL694" s="2">
        <v>39962</v>
      </c>
      <c r="DM694" s="2">
        <v>39994</v>
      </c>
    </row>
    <row r="695" spans="1:277" x14ac:dyDescent="0.25">
      <c r="A695" s="4"/>
      <c r="D695" s="3">
        <v>66678900</v>
      </c>
      <c r="E695">
        <v>77213200</v>
      </c>
      <c r="F695">
        <v>77046100</v>
      </c>
      <c r="G695">
        <v>87459700</v>
      </c>
      <c r="H695">
        <v>177732200</v>
      </c>
      <c r="I695">
        <v>109087400</v>
      </c>
      <c r="J695">
        <v>37391400</v>
      </c>
      <c r="K695">
        <v>53104800</v>
      </c>
      <c r="L695">
        <v>38808300</v>
      </c>
      <c r="M695">
        <v>50721000</v>
      </c>
      <c r="N695">
        <v>53431800</v>
      </c>
      <c r="O695">
        <v>49207500</v>
      </c>
      <c r="P695">
        <v>68422600</v>
      </c>
      <c r="Q695">
        <v>49606700</v>
      </c>
      <c r="R695">
        <v>59295300</v>
      </c>
      <c r="S695">
        <v>43500300</v>
      </c>
      <c r="T695">
        <v>38597200</v>
      </c>
      <c r="U695">
        <v>49551200</v>
      </c>
      <c r="V695">
        <v>43007100</v>
      </c>
      <c r="W695">
        <v>51643800</v>
      </c>
      <c r="X695">
        <v>47661400</v>
      </c>
      <c r="Y695">
        <v>55588500</v>
      </c>
      <c r="Z695">
        <v>43688600</v>
      </c>
      <c r="AA695">
        <v>48357400</v>
      </c>
      <c r="AB695">
        <v>55417300</v>
      </c>
      <c r="AC695">
        <v>71689300</v>
      </c>
      <c r="AD695">
        <v>94559300</v>
      </c>
      <c r="AE695">
        <v>69204900</v>
      </c>
      <c r="AF695">
        <v>61768700</v>
      </c>
      <c r="AG695">
        <v>85407000</v>
      </c>
      <c r="AH695">
        <v>120179600</v>
      </c>
      <c r="AI695">
        <v>77975500</v>
      </c>
      <c r="AJ695">
        <v>86073300</v>
      </c>
      <c r="AK695">
        <v>158944700</v>
      </c>
      <c r="AL695">
        <v>91218400</v>
      </c>
      <c r="AM695">
        <v>72625100</v>
      </c>
      <c r="AN695">
        <v>90539900</v>
      </c>
      <c r="AO695">
        <v>73102800</v>
      </c>
      <c r="AP695">
        <v>107698300</v>
      </c>
      <c r="AQ695">
        <v>81590000</v>
      </c>
      <c r="AR695">
        <v>91522600</v>
      </c>
      <c r="AS695">
        <v>124633200</v>
      </c>
      <c r="AT695">
        <v>99471000</v>
      </c>
      <c r="AU695">
        <v>81142900</v>
      </c>
      <c r="AV695">
        <v>84165400</v>
      </c>
      <c r="AW695">
        <v>71081800</v>
      </c>
      <c r="AX695">
        <v>46503400</v>
      </c>
      <c r="AY695">
        <v>96945500</v>
      </c>
      <c r="AZ695">
        <v>83431000</v>
      </c>
      <c r="BA695">
        <v>89438000</v>
      </c>
      <c r="BB695">
        <v>83185800</v>
      </c>
      <c r="BC695">
        <v>84784200</v>
      </c>
      <c r="BD695">
        <v>80179700</v>
      </c>
      <c r="BE695">
        <v>67947300</v>
      </c>
      <c r="BF695">
        <v>75321500</v>
      </c>
      <c r="BG695">
        <v>62902500</v>
      </c>
      <c r="BH695">
        <v>64954200</v>
      </c>
      <c r="BI695">
        <v>91321800</v>
      </c>
      <c r="BJ695">
        <v>77256600</v>
      </c>
      <c r="BK695">
        <v>83168900</v>
      </c>
      <c r="BL695">
        <v>110110000</v>
      </c>
      <c r="BM695">
        <v>80578800</v>
      </c>
      <c r="BN695">
        <v>227266600</v>
      </c>
      <c r="BO695">
        <v>179706300</v>
      </c>
      <c r="BP695">
        <v>141592300</v>
      </c>
      <c r="BQ695">
        <v>124471800</v>
      </c>
      <c r="BR695">
        <v>78975900</v>
      </c>
      <c r="BS695">
        <v>73925000</v>
      </c>
      <c r="BT695">
        <v>93105700</v>
      </c>
      <c r="BU695">
        <v>189742500</v>
      </c>
      <c r="BV695">
        <v>198028900</v>
      </c>
      <c r="BW695">
        <v>211090700</v>
      </c>
      <c r="BX695">
        <v>229815000</v>
      </c>
      <c r="BY695">
        <v>109725800</v>
      </c>
      <c r="BZ695">
        <v>163781300</v>
      </c>
      <c r="CA695">
        <v>149773700</v>
      </c>
      <c r="CB695">
        <v>182820800</v>
      </c>
      <c r="CC695">
        <v>169050900</v>
      </c>
      <c r="CD695">
        <v>118895600</v>
      </c>
      <c r="CE695">
        <v>94276900</v>
      </c>
      <c r="CF695">
        <v>101363000</v>
      </c>
      <c r="CG695">
        <v>158530500</v>
      </c>
      <c r="CH695">
        <v>166083300</v>
      </c>
      <c r="CI695">
        <v>96087600</v>
      </c>
      <c r="CJ695">
        <v>110281500</v>
      </c>
      <c r="CK695">
        <v>108268200</v>
      </c>
      <c r="CL695">
        <v>147958300</v>
      </c>
      <c r="CM695">
        <v>90368600</v>
      </c>
      <c r="CN695">
        <v>131304800</v>
      </c>
      <c r="CO695">
        <v>147865100</v>
      </c>
      <c r="CP695">
        <v>126707400</v>
      </c>
      <c r="CQ695">
        <v>128754500</v>
      </c>
      <c r="CR695">
        <v>149730600</v>
      </c>
      <c r="CS695">
        <v>142541200</v>
      </c>
      <c r="CT695">
        <v>145704500</v>
      </c>
      <c r="CU695">
        <v>84403300</v>
      </c>
      <c r="CV695">
        <v>143774700</v>
      </c>
      <c r="CW695">
        <v>111163800</v>
      </c>
      <c r="CX695">
        <v>143735200</v>
      </c>
      <c r="CY695">
        <v>130354100</v>
      </c>
      <c r="CZ695">
        <v>108233600</v>
      </c>
      <c r="DA695">
        <v>138087400</v>
      </c>
      <c r="DB695">
        <v>126190200</v>
      </c>
      <c r="DC695">
        <v>70561500</v>
      </c>
      <c r="DD695">
        <v>117754000</v>
      </c>
      <c r="DE695">
        <v>105477500</v>
      </c>
      <c r="DF695">
        <v>156539500</v>
      </c>
      <c r="DG695">
        <v>142104600</v>
      </c>
      <c r="DH695">
        <v>66546600</v>
      </c>
      <c r="DI695">
        <v>55911000</v>
      </c>
      <c r="DJ695">
        <v>93925900</v>
      </c>
      <c r="DK695">
        <v>132642800</v>
      </c>
      <c r="DL695">
        <v>305368200</v>
      </c>
      <c r="DM695">
        <v>75405900</v>
      </c>
    </row>
    <row r="696" spans="1:277" x14ac:dyDescent="0.25">
      <c r="A696" s="1" t="s">
        <v>349</v>
      </c>
      <c r="B696" t="s">
        <v>1157</v>
      </c>
      <c r="C696" t="s">
        <v>1182</v>
      </c>
      <c r="D696" s="2">
        <f>_xll.BDH(A696, "volume", B696, C696, "Direction", "H", "Period", "M","cols=120;rows=2")</f>
        <v>36556</v>
      </c>
      <c r="E696" s="2">
        <v>36585</v>
      </c>
      <c r="F696" s="2">
        <v>36616</v>
      </c>
      <c r="G696" s="2">
        <v>36644</v>
      </c>
      <c r="H696" s="2">
        <v>36677</v>
      </c>
      <c r="I696" s="2">
        <v>36707</v>
      </c>
      <c r="J696" s="2">
        <v>36738</v>
      </c>
      <c r="K696" s="2">
        <v>36769</v>
      </c>
      <c r="L696" s="2">
        <v>36798</v>
      </c>
      <c r="M696" s="2">
        <v>36830</v>
      </c>
      <c r="N696" s="2">
        <v>36860</v>
      </c>
      <c r="O696" s="2">
        <v>36889</v>
      </c>
      <c r="P696" s="2">
        <v>36922</v>
      </c>
      <c r="Q696" s="2">
        <v>36950</v>
      </c>
      <c r="R696" s="2">
        <v>36980</v>
      </c>
      <c r="S696" s="2">
        <v>37011</v>
      </c>
      <c r="T696" s="2">
        <v>37042</v>
      </c>
      <c r="U696" s="2">
        <v>37071</v>
      </c>
      <c r="V696" s="2">
        <v>37103</v>
      </c>
      <c r="W696" s="2">
        <v>37134</v>
      </c>
      <c r="X696" s="2">
        <v>37162</v>
      </c>
      <c r="Y696" s="2">
        <v>37195</v>
      </c>
      <c r="Z696" s="2">
        <v>37225</v>
      </c>
      <c r="AA696" s="2">
        <v>37256</v>
      </c>
      <c r="AB696" s="2">
        <v>37287</v>
      </c>
      <c r="AC696" s="2">
        <v>37315</v>
      </c>
      <c r="AD696" s="2">
        <v>37344</v>
      </c>
      <c r="AE696" s="2">
        <v>37376</v>
      </c>
      <c r="AF696" s="2">
        <v>37407</v>
      </c>
      <c r="AG696" s="2">
        <v>37435</v>
      </c>
      <c r="AH696" s="2">
        <v>37468</v>
      </c>
      <c r="AI696" s="2">
        <v>37498</v>
      </c>
      <c r="AJ696" s="2">
        <v>37529</v>
      </c>
      <c r="AK696" s="2">
        <v>37560</v>
      </c>
      <c r="AL696" s="2">
        <v>37589</v>
      </c>
      <c r="AM696" s="2">
        <v>37621</v>
      </c>
      <c r="AN696" s="2">
        <v>37652</v>
      </c>
      <c r="AO696" s="2">
        <v>37680</v>
      </c>
      <c r="AP696" s="2">
        <v>37711</v>
      </c>
      <c r="AQ696" s="2">
        <v>37741</v>
      </c>
      <c r="AR696" s="2">
        <v>37771</v>
      </c>
      <c r="AS696" s="2">
        <v>37802</v>
      </c>
      <c r="AT696" s="2">
        <v>37833</v>
      </c>
      <c r="AU696" s="2">
        <v>37862</v>
      </c>
      <c r="AV696" s="2">
        <v>37894</v>
      </c>
      <c r="AW696" s="2">
        <v>37925</v>
      </c>
      <c r="AX696" s="2">
        <v>37953</v>
      </c>
      <c r="AY696" s="2">
        <v>37986</v>
      </c>
      <c r="AZ696" s="2">
        <v>38016</v>
      </c>
      <c r="BA696" s="2">
        <v>38044</v>
      </c>
      <c r="BB696" s="2">
        <v>38077</v>
      </c>
      <c r="BC696" s="2">
        <v>38107</v>
      </c>
      <c r="BD696" s="2">
        <v>38138</v>
      </c>
      <c r="BE696" s="2">
        <v>38168</v>
      </c>
      <c r="BF696" s="2">
        <v>38198</v>
      </c>
      <c r="BG696" s="2">
        <v>38230</v>
      </c>
      <c r="BH696" s="2">
        <v>38260</v>
      </c>
      <c r="BI696" s="2">
        <v>38289</v>
      </c>
      <c r="BJ696" s="2">
        <v>38321</v>
      </c>
      <c r="BK696" s="2">
        <v>38352</v>
      </c>
      <c r="BL696" s="2">
        <v>38383</v>
      </c>
      <c r="BM696" s="2">
        <v>38411</v>
      </c>
      <c r="BN696" s="2">
        <v>38442</v>
      </c>
      <c r="BO696" s="2">
        <v>38471</v>
      </c>
      <c r="BP696" s="2">
        <v>38503</v>
      </c>
      <c r="BQ696" s="2">
        <v>38533</v>
      </c>
      <c r="BR696" s="2">
        <v>38562</v>
      </c>
      <c r="BS696" s="2">
        <v>38595</v>
      </c>
      <c r="BT696" s="2">
        <v>38625</v>
      </c>
      <c r="BU696" s="2">
        <v>38656</v>
      </c>
      <c r="BV696" s="2">
        <v>38686</v>
      </c>
      <c r="BW696" s="2">
        <v>38716</v>
      </c>
      <c r="BX696" s="2">
        <v>38748</v>
      </c>
      <c r="BY696" s="2">
        <v>38776</v>
      </c>
      <c r="BZ696" s="2">
        <v>38807</v>
      </c>
      <c r="CA696" s="2">
        <v>38835</v>
      </c>
      <c r="CB696" s="2">
        <v>38868</v>
      </c>
      <c r="CC696" s="2">
        <v>38898</v>
      </c>
      <c r="CD696" s="2">
        <v>38929</v>
      </c>
      <c r="CE696" s="2">
        <v>38960</v>
      </c>
      <c r="CF696" s="2">
        <v>38989</v>
      </c>
      <c r="CG696" s="2">
        <v>39021</v>
      </c>
      <c r="CH696" s="2">
        <v>39051</v>
      </c>
      <c r="CI696" s="2">
        <v>39080</v>
      </c>
      <c r="CJ696" s="2">
        <v>39113</v>
      </c>
      <c r="CK696" s="2">
        <v>39141</v>
      </c>
      <c r="CL696" s="2">
        <v>39171</v>
      </c>
      <c r="CM696" s="2">
        <v>39202</v>
      </c>
      <c r="CN696" s="2">
        <v>39233</v>
      </c>
      <c r="CO696" s="2">
        <v>39262</v>
      </c>
      <c r="CP696" s="2">
        <v>39294</v>
      </c>
      <c r="CQ696" s="2">
        <v>39325</v>
      </c>
      <c r="CR696" s="2">
        <v>39353</v>
      </c>
      <c r="CS696" s="2">
        <v>39386</v>
      </c>
      <c r="CT696" s="2">
        <v>39416</v>
      </c>
      <c r="CU696" s="2">
        <v>39447</v>
      </c>
      <c r="CV696" s="2">
        <v>39478</v>
      </c>
      <c r="CW696" s="2">
        <v>39507</v>
      </c>
      <c r="CX696" s="2">
        <v>39538</v>
      </c>
      <c r="CY696" s="2">
        <v>39568</v>
      </c>
      <c r="CZ696" s="2">
        <v>39598</v>
      </c>
      <c r="DA696" s="2">
        <v>39629</v>
      </c>
      <c r="DB696" s="2">
        <v>39660</v>
      </c>
      <c r="DC696" s="2">
        <v>39689</v>
      </c>
      <c r="DD696" s="2">
        <v>39721</v>
      </c>
      <c r="DE696" s="2">
        <v>39752</v>
      </c>
      <c r="DF696" s="2">
        <v>39780</v>
      </c>
      <c r="DG696" s="2">
        <v>39813</v>
      </c>
      <c r="DH696" s="2">
        <v>39843</v>
      </c>
      <c r="DI696" s="2">
        <v>39871</v>
      </c>
      <c r="DJ696" s="2">
        <v>39903</v>
      </c>
      <c r="DK696" s="2">
        <v>39933</v>
      </c>
      <c r="DL696" s="2">
        <v>39962</v>
      </c>
      <c r="DM696" s="2">
        <v>39994</v>
      </c>
      <c r="DN696" s="2">
        <v>40025</v>
      </c>
      <c r="DO696" s="2">
        <v>40056</v>
      </c>
      <c r="DP696" s="2">
        <v>40086</v>
      </c>
      <c r="DQ696" s="2">
        <v>40116</v>
      </c>
      <c r="DR696" s="2">
        <v>40147</v>
      </c>
      <c r="DS696" s="2">
        <v>40178</v>
      </c>
    </row>
    <row r="697" spans="1:277" x14ac:dyDescent="0.25">
      <c r="A697" s="4"/>
      <c r="D697" s="3">
        <v>172333200</v>
      </c>
      <c r="E697">
        <v>223163400</v>
      </c>
      <c r="F697">
        <v>256159000</v>
      </c>
      <c r="G697">
        <v>170853400</v>
      </c>
      <c r="H697">
        <v>109563500</v>
      </c>
      <c r="I697">
        <v>147285200</v>
      </c>
      <c r="J697">
        <v>104473000</v>
      </c>
      <c r="K697">
        <v>125640700</v>
      </c>
      <c r="L697">
        <v>219499900</v>
      </c>
      <c r="M697">
        <v>237116300</v>
      </c>
      <c r="N697">
        <v>158299800</v>
      </c>
      <c r="O697">
        <v>130252100</v>
      </c>
      <c r="P697">
        <v>167147900</v>
      </c>
      <c r="Q697">
        <v>152850500</v>
      </c>
      <c r="R697">
        <v>214907400</v>
      </c>
      <c r="S697">
        <v>187972200</v>
      </c>
      <c r="T697">
        <v>148101400</v>
      </c>
      <c r="U697">
        <v>128546300</v>
      </c>
      <c r="V697">
        <v>141765400</v>
      </c>
      <c r="W697">
        <v>124021800</v>
      </c>
      <c r="X697">
        <v>137033400</v>
      </c>
      <c r="Y697">
        <v>140707900</v>
      </c>
      <c r="Z697">
        <v>150471900</v>
      </c>
      <c r="AA697">
        <v>120842600</v>
      </c>
      <c r="AB697">
        <v>142474500</v>
      </c>
      <c r="AC697">
        <v>135629400</v>
      </c>
      <c r="AD697">
        <v>152999300</v>
      </c>
      <c r="AE697">
        <v>182552000</v>
      </c>
      <c r="AF697">
        <v>144107000</v>
      </c>
      <c r="AG697">
        <v>148974500</v>
      </c>
      <c r="AH697">
        <v>158674800</v>
      </c>
      <c r="AI697">
        <v>126998900</v>
      </c>
      <c r="AJ697">
        <v>132045400</v>
      </c>
      <c r="AK697">
        <v>185692900</v>
      </c>
      <c r="AL697">
        <v>161645800</v>
      </c>
      <c r="AM697">
        <v>164392000</v>
      </c>
      <c r="AN697">
        <v>164127900</v>
      </c>
      <c r="AO697">
        <v>112943500</v>
      </c>
      <c r="AP697">
        <v>150446800</v>
      </c>
      <c r="AQ697">
        <v>102040900</v>
      </c>
      <c r="AR697">
        <v>161641300</v>
      </c>
      <c r="AS697">
        <v>167962800</v>
      </c>
      <c r="AT697">
        <v>199520100</v>
      </c>
      <c r="AU697">
        <v>175748100</v>
      </c>
      <c r="AV697">
        <v>229558100</v>
      </c>
      <c r="AW697">
        <v>248592500</v>
      </c>
      <c r="AX697">
        <v>141070900</v>
      </c>
      <c r="AY697">
        <v>172647800</v>
      </c>
      <c r="AZ697">
        <v>172632200</v>
      </c>
      <c r="BA697">
        <v>120820800</v>
      </c>
      <c r="BB697">
        <v>180893500</v>
      </c>
      <c r="BC697">
        <v>190223200</v>
      </c>
      <c r="BD697">
        <v>125125700</v>
      </c>
      <c r="BE697">
        <v>121438500</v>
      </c>
      <c r="BF697">
        <v>113688400</v>
      </c>
      <c r="BG697">
        <v>139552300</v>
      </c>
      <c r="BH697">
        <v>129594700</v>
      </c>
      <c r="BI697">
        <v>129645000</v>
      </c>
      <c r="BJ697">
        <v>124948300</v>
      </c>
      <c r="BK697">
        <v>127673000</v>
      </c>
      <c r="BL697">
        <v>98602100</v>
      </c>
      <c r="BM697">
        <v>97383100</v>
      </c>
      <c r="BN697">
        <v>131400400</v>
      </c>
      <c r="BO697">
        <v>87999600</v>
      </c>
      <c r="BP697">
        <v>87739500</v>
      </c>
      <c r="BQ697">
        <v>90223400</v>
      </c>
      <c r="BR697">
        <v>105179100</v>
      </c>
      <c r="BS697">
        <v>95817400</v>
      </c>
      <c r="BT697">
        <v>153864900</v>
      </c>
      <c r="BU697">
        <v>158154100</v>
      </c>
      <c r="BV697">
        <v>136986600</v>
      </c>
      <c r="BW697">
        <v>124068900</v>
      </c>
      <c r="BX697">
        <v>119887700</v>
      </c>
      <c r="BY697">
        <v>161098900</v>
      </c>
      <c r="BZ697">
        <v>172096700</v>
      </c>
      <c r="CA697">
        <v>149533300</v>
      </c>
      <c r="CB697">
        <v>121454500</v>
      </c>
      <c r="CC697">
        <v>155863100</v>
      </c>
      <c r="CD697">
        <v>102645200</v>
      </c>
      <c r="CE697">
        <v>87757500</v>
      </c>
      <c r="CF697">
        <v>130589000</v>
      </c>
      <c r="CG697">
        <v>168841300</v>
      </c>
      <c r="CH697">
        <v>131214500</v>
      </c>
      <c r="CI697">
        <v>122014400</v>
      </c>
      <c r="CJ697">
        <v>121581000</v>
      </c>
      <c r="CK697">
        <v>128201700</v>
      </c>
      <c r="CL697">
        <v>158055300</v>
      </c>
      <c r="CM697">
        <v>220741400</v>
      </c>
      <c r="CN697">
        <v>218101400</v>
      </c>
      <c r="CO697">
        <v>200053500</v>
      </c>
      <c r="CP697">
        <v>200371500</v>
      </c>
      <c r="CQ697">
        <v>171684700</v>
      </c>
      <c r="CR697">
        <v>99466400</v>
      </c>
      <c r="CS697">
        <v>142001700</v>
      </c>
      <c r="CT697">
        <v>124459800</v>
      </c>
      <c r="CU697">
        <v>96858400</v>
      </c>
      <c r="CV697">
        <v>170385400</v>
      </c>
      <c r="CW697">
        <v>134779400</v>
      </c>
      <c r="CX697">
        <v>144546800</v>
      </c>
      <c r="CY697">
        <v>152619200</v>
      </c>
      <c r="CZ697">
        <v>112166000</v>
      </c>
      <c r="DA697">
        <v>100407500</v>
      </c>
      <c r="DB697">
        <v>108570900</v>
      </c>
      <c r="DC697">
        <v>67796500</v>
      </c>
      <c r="DD697">
        <v>91510600</v>
      </c>
      <c r="DE697">
        <v>92865800</v>
      </c>
      <c r="DF697">
        <v>70004100</v>
      </c>
      <c r="DG697">
        <v>92362800</v>
      </c>
      <c r="DH697">
        <v>95222700</v>
      </c>
      <c r="DI697">
        <v>108438200</v>
      </c>
      <c r="DJ697">
        <v>103040900</v>
      </c>
      <c r="DK697">
        <v>131013600</v>
      </c>
      <c r="DL697">
        <v>91573200</v>
      </c>
      <c r="DM697">
        <v>106093800</v>
      </c>
      <c r="DN697">
        <v>82011500</v>
      </c>
      <c r="DO697">
        <v>88591800</v>
      </c>
      <c r="DP697">
        <v>108537800</v>
      </c>
      <c r="DQ697">
        <v>133439600</v>
      </c>
      <c r="DR697">
        <v>86862800</v>
      </c>
      <c r="DS697">
        <v>100832700</v>
      </c>
    </row>
    <row r="698" spans="1:277" x14ac:dyDescent="0.25">
      <c r="A698" s="1" t="s">
        <v>350</v>
      </c>
      <c r="B698" t="s">
        <v>1157</v>
      </c>
      <c r="C698" t="s">
        <v>1185</v>
      </c>
      <c r="D698" s="2">
        <f>_xll.BDH(A698, "volume", B698, C698, "Direction", "H", "Period", "M","cols=12;rows=2")</f>
        <v>36556</v>
      </c>
      <c r="E698" s="2">
        <v>36585</v>
      </c>
      <c r="F698" s="2">
        <v>36616</v>
      </c>
      <c r="G698" s="2">
        <v>36644</v>
      </c>
      <c r="H698" s="2">
        <v>36677</v>
      </c>
      <c r="I698" s="2">
        <v>36707</v>
      </c>
      <c r="J698" s="2">
        <v>36738</v>
      </c>
      <c r="K698" s="2">
        <v>36769</v>
      </c>
      <c r="L698" s="2">
        <v>36798</v>
      </c>
      <c r="M698" s="2">
        <v>36830</v>
      </c>
      <c r="N698" s="2">
        <v>36860</v>
      </c>
      <c r="O698" s="2">
        <v>36889</v>
      </c>
    </row>
    <row r="699" spans="1:277" x14ac:dyDescent="0.25">
      <c r="A699" s="4"/>
      <c r="D699" s="3">
        <v>251189</v>
      </c>
      <c r="E699">
        <v>441194</v>
      </c>
      <c r="F699">
        <v>286128</v>
      </c>
      <c r="G699">
        <v>192257</v>
      </c>
      <c r="H699">
        <v>211216</v>
      </c>
      <c r="I699">
        <v>604863</v>
      </c>
      <c r="J699">
        <v>291301</v>
      </c>
      <c r="K699">
        <v>164188</v>
      </c>
      <c r="L699">
        <v>281082</v>
      </c>
      <c r="M699">
        <v>247344</v>
      </c>
      <c r="N699">
        <v>121640</v>
      </c>
      <c r="O699">
        <v>168864</v>
      </c>
    </row>
    <row r="700" spans="1:277" x14ac:dyDescent="0.25">
      <c r="A700" s="1" t="s">
        <v>351</v>
      </c>
      <c r="B700" t="s">
        <v>1157</v>
      </c>
      <c r="C700" t="s">
        <v>1183</v>
      </c>
      <c r="D700" s="2">
        <f>_xll.BDH(A700, "volume", B700, C700, "Direction", "H", "Period", "M","cols=84;rows=2")</f>
        <v>36556</v>
      </c>
      <c r="E700" s="2">
        <v>36585</v>
      </c>
      <c r="F700" s="2">
        <v>36616</v>
      </c>
      <c r="G700" s="2">
        <v>36644</v>
      </c>
      <c r="H700" s="2">
        <v>36677</v>
      </c>
      <c r="I700" s="2">
        <v>36707</v>
      </c>
      <c r="J700" s="2">
        <v>36738</v>
      </c>
      <c r="K700" s="2">
        <v>36769</v>
      </c>
      <c r="L700" s="2">
        <v>36798</v>
      </c>
      <c r="M700" s="2">
        <v>36830</v>
      </c>
      <c r="N700" s="2">
        <v>36860</v>
      </c>
      <c r="O700" s="2">
        <v>36889</v>
      </c>
      <c r="P700" s="2">
        <v>36922</v>
      </c>
      <c r="Q700" s="2">
        <v>36950</v>
      </c>
      <c r="R700" s="2">
        <v>36980</v>
      </c>
      <c r="S700" s="2">
        <v>37011</v>
      </c>
      <c r="T700" s="2">
        <v>37042</v>
      </c>
      <c r="U700" s="2">
        <v>37071</v>
      </c>
      <c r="V700" s="2">
        <v>37103</v>
      </c>
      <c r="W700" s="2">
        <v>37134</v>
      </c>
      <c r="X700" s="2">
        <v>37162</v>
      </c>
      <c r="Y700" s="2">
        <v>37195</v>
      </c>
      <c r="Z700" s="2">
        <v>37225</v>
      </c>
      <c r="AA700" s="2">
        <v>37256</v>
      </c>
      <c r="AB700" s="2">
        <v>37287</v>
      </c>
      <c r="AC700" s="2">
        <v>37315</v>
      </c>
      <c r="AD700" s="2">
        <v>37344</v>
      </c>
      <c r="AE700" s="2">
        <v>37376</v>
      </c>
      <c r="AF700" s="2">
        <v>37407</v>
      </c>
      <c r="AG700" s="2">
        <v>37435</v>
      </c>
      <c r="AH700" s="2">
        <v>37468</v>
      </c>
      <c r="AI700" s="2">
        <v>37498</v>
      </c>
      <c r="AJ700" s="2">
        <v>37529</v>
      </c>
      <c r="AK700" s="2">
        <v>37560</v>
      </c>
      <c r="AL700" s="2">
        <v>37589</v>
      </c>
      <c r="AM700" s="2">
        <v>37621</v>
      </c>
      <c r="AN700" s="2">
        <v>37652</v>
      </c>
      <c r="AO700" s="2">
        <v>37680</v>
      </c>
      <c r="AP700" s="2">
        <v>37711</v>
      </c>
      <c r="AQ700" s="2">
        <v>37741</v>
      </c>
      <c r="AR700" s="2">
        <v>37771</v>
      </c>
      <c r="AS700" s="2">
        <v>37802</v>
      </c>
      <c r="AT700" s="2">
        <v>37833</v>
      </c>
      <c r="AU700" s="2">
        <v>37862</v>
      </c>
      <c r="AV700" s="2">
        <v>37894</v>
      </c>
      <c r="AW700" s="2">
        <v>37925</v>
      </c>
      <c r="AX700" s="2">
        <v>37953</v>
      </c>
      <c r="AY700" s="2">
        <v>37986</v>
      </c>
      <c r="AZ700" s="2">
        <v>38016</v>
      </c>
      <c r="BA700" s="2">
        <v>38044</v>
      </c>
      <c r="BB700" s="2">
        <v>38077</v>
      </c>
      <c r="BC700" s="2">
        <v>38107</v>
      </c>
      <c r="BD700" s="2">
        <v>38138</v>
      </c>
      <c r="BE700" s="2">
        <v>38168</v>
      </c>
      <c r="BF700" s="2">
        <v>38198</v>
      </c>
      <c r="BG700" s="2">
        <v>38230</v>
      </c>
      <c r="BH700" s="2">
        <v>38260</v>
      </c>
      <c r="BI700" s="2">
        <v>38289</v>
      </c>
      <c r="BJ700" s="2">
        <v>38321</v>
      </c>
      <c r="BK700" s="2">
        <v>38352</v>
      </c>
      <c r="BL700" s="2">
        <v>38383</v>
      </c>
      <c r="BM700" s="2">
        <v>38411</v>
      </c>
      <c r="BN700" s="2">
        <v>38442</v>
      </c>
      <c r="BO700" s="2">
        <v>38471</v>
      </c>
      <c r="BP700" s="2">
        <v>38503</v>
      </c>
      <c r="BQ700" s="2">
        <v>38533</v>
      </c>
      <c r="BR700" s="2">
        <v>38562</v>
      </c>
      <c r="BS700" s="2">
        <v>38595</v>
      </c>
      <c r="BT700" s="2">
        <v>38625</v>
      </c>
      <c r="BU700" s="2">
        <v>38656</v>
      </c>
      <c r="BV700" s="2">
        <v>38686</v>
      </c>
      <c r="BW700" s="2">
        <v>38716</v>
      </c>
      <c r="BX700" s="2">
        <v>38748</v>
      </c>
      <c r="BY700" s="2">
        <v>38776</v>
      </c>
      <c r="BZ700" s="2">
        <v>38807</v>
      </c>
      <c r="CA700" s="2">
        <v>38835</v>
      </c>
      <c r="CB700" s="2">
        <v>38868</v>
      </c>
      <c r="CC700" s="2">
        <v>38898</v>
      </c>
      <c r="CD700" s="2">
        <v>38929</v>
      </c>
      <c r="CE700" s="2">
        <v>38960</v>
      </c>
      <c r="CF700" s="2">
        <v>38989</v>
      </c>
      <c r="CG700" s="2">
        <v>39021</v>
      </c>
      <c r="CH700" s="2">
        <v>39051</v>
      </c>
      <c r="CI700" s="2">
        <v>39080</v>
      </c>
    </row>
    <row r="701" spans="1:277" x14ac:dyDescent="0.25">
      <c r="A701" s="4"/>
      <c r="D701" s="3">
        <v>13161100</v>
      </c>
      <c r="E701">
        <v>8447200</v>
      </c>
      <c r="F701">
        <v>10077700</v>
      </c>
      <c r="G701">
        <v>8438500</v>
      </c>
      <c r="H701">
        <v>6584400</v>
      </c>
      <c r="I701">
        <v>6654000</v>
      </c>
      <c r="J701">
        <v>5655600</v>
      </c>
      <c r="K701">
        <v>7066200</v>
      </c>
      <c r="L701">
        <v>5486900</v>
      </c>
      <c r="M701">
        <v>10487200</v>
      </c>
      <c r="N701">
        <v>5109200</v>
      </c>
      <c r="O701">
        <v>21949100</v>
      </c>
      <c r="P701">
        <v>9362300</v>
      </c>
      <c r="Q701">
        <v>10087700</v>
      </c>
      <c r="R701">
        <v>7339900</v>
      </c>
      <c r="S701">
        <v>5421600</v>
      </c>
      <c r="T701">
        <v>7730500</v>
      </c>
      <c r="U701">
        <v>6439000</v>
      </c>
      <c r="V701">
        <v>9130800</v>
      </c>
      <c r="W701">
        <v>7990300</v>
      </c>
      <c r="X701">
        <v>6134200</v>
      </c>
      <c r="Y701">
        <v>8441900</v>
      </c>
      <c r="Z701">
        <v>9422800</v>
      </c>
      <c r="AA701">
        <v>8423300</v>
      </c>
      <c r="AB701">
        <v>8005100</v>
      </c>
      <c r="AC701">
        <v>10449300</v>
      </c>
      <c r="AD701">
        <v>15779600</v>
      </c>
      <c r="AE701">
        <v>11544700</v>
      </c>
      <c r="AF701">
        <v>11886400</v>
      </c>
      <c r="AG701">
        <v>9927400</v>
      </c>
      <c r="AH701">
        <v>13079500</v>
      </c>
      <c r="AI701">
        <v>12289300</v>
      </c>
      <c r="AJ701">
        <v>10449800</v>
      </c>
      <c r="AK701">
        <v>32255300</v>
      </c>
      <c r="AL701">
        <v>14700100</v>
      </c>
      <c r="AM701">
        <v>23156700</v>
      </c>
      <c r="AN701">
        <v>13828700</v>
      </c>
      <c r="AO701">
        <v>15277700</v>
      </c>
      <c r="AP701">
        <v>20161800</v>
      </c>
      <c r="AQ701">
        <v>16506500</v>
      </c>
      <c r="AR701">
        <v>19842200</v>
      </c>
      <c r="AS701">
        <v>19351100</v>
      </c>
      <c r="AT701">
        <v>20362800</v>
      </c>
      <c r="AU701">
        <v>17741200</v>
      </c>
      <c r="AV701">
        <v>19622700</v>
      </c>
      <c r="AW701">
        <v>20128600</v>
      </c>
      <c r="AX701">
        <v>11011300</v>
      </c>
      <c r="AY701">
        <v>18188300</v>
      </c>
      <c r="AZ701">
        <v>14859100</v>
      </c>
      <c r="BA701">
        <v>17167200</v>
      </c>
      <c r="BB701">
        <v>21777700</v>
      </c>
      <c r="BC701">
        <v>16870200</v>
      </c>
      <c r="BD701">
        <v>32266900</v>
      </c>
      <c r="BE701">
        <v>17685200</v>
      </c>
      <c r="BF701">
        <v>16450700</v>
      </c>
      <c r="BG701">
        <v>15768700</v>
      </c>
      <c r="BH701">
        <v>12537200</v>
      </c>
      <c r="BI701">
        <v>12410100</v>
      </c>
      <c r="BJ701">
        <v>16139500</v>
      </c>
      <c r="BK701">
        <v>18530200</v>
      </c>
      <c r="BL701">
        <v>12855000</v>
      </c>
      <c r="BM701">
        <v>12388300</v>
      </c>
      <c r="BN701">
        <v>18461100</v>
      </c>
      <c r="BO701">
        <v>23386700</v>
      </c>
      <c r="BP701">
        <v>14698700</v>
      </c>
      <c r="BQ701">
        <v>20888900</v>
      </c>
      <c r="BR701">
        <v>10524500</v>
      </c>
      <c r="BS701">
        <v>9472100</v>
      </c>
      <c r="BT701">
        <v>13546000</v>
      </c>
      <c r="BU701">
        <v>16012400</v>
      </c>
      <c r="BV701">
        <v>10408900</v>
      </c>
      <c r="BW701">
        <v>15878200</v>
      </c>
      <c r="BX701">
        <v>15059700</v>
      </c>
      <c r="BY701">
        <v>13609400</v>
      </c>
      <c r="BZ701">
        <v>9815400</v>
      </c>
      <c r="CA701">
        <v>10323300</v>
      </c>
      <c r="CB701">
        <v>25178500</v>
      </c>
      <c r="CC701">
        <v>17355500</v>
      </c>
      <c r="CD701">
        <v>14760700</v>
      </c>
      <c r="CE701">
        <v>12343100</v>
      </c>
      <c r="CF701">
        <v>15191300</v>
      </c>
      <c r="CG701">
        <v>10249500</v>
      </c>
      <c r="CH701">
        <v>9431000</v>
      </c>
      <c r="CI701">
        <v>36170200</v>
      </c>
    </row>
    <row r="702" spans="1:277" x14ac:dyDescent="0.25">
      <c r="A702" s="1" t="s">
        <v>352</v>
      </c>
      <c r="B702" t="s">
        <v>1157</v>
      </c>
      <c r="C702" t="s">
        <v>1185</v>
      </c>
      <c r="D702" s="2">
        <f>_xll.BDH(A702, "volume", B702, C702, "Direction", "H", "Period", "M","cols=12;rows=2")</f>
        <v>36556</v>
      </c>
      <c r="E702" s="2">
        <v>36585</v>
      </c>
      <c r="F702" s="2">
        <v>36616</v>
      </c>
      <c r="G702" s="2">
        <v>36644</v>
      </c>
      <c r="H702" s="2">
        <v>36677</v>
      </c>
      <c r="I702" s="2">
        <v>36707</v>
      </c>
      <c r="J702" s="2">
        <v>36738</v>
      </c>
      <c r="K702" s="2">
        <v>36769</v>
      </c>
      <c r="L702" s="2">
        <v>36798</v>
      </c>
      <c r="M702" s="2">
        <v>36830</v>
      </c>
      <c r="N702" s="2">
        <v>36860</v>
      </c>
      <c r="O702" s="2">
        <v>36889</v>
      </c>
    </row>
    <row r="703" spans="1:277" x14ac:dyDescent="0.25">
      <c r="A703" s="4"/>
      <c r="D703" s="3">
        <v>407800</v>
      </c>
      <c r="E703">
        <v>613200</v>
      </c>
      <c r="F703">
        <v>707700</v>
      </c>
      <c r="G703">
        <v>452000</v>
      </c>
      <c r="H703">
        <v>844500</v>
      </c>
      <c r="I703">
        <v>2109600</v>
      </c>
      <c r="J703">
        <v>371600</v>
      </c>
      <c r="K703">
        <v>478000</v>
      </c>
      <c r="L703">
        <v>315900</v>
      </c>
      <c r="M703">
        <v>277200</v>
      </c>
      <c r="N703">
        <v>638800</v>
      </c>
      <c r="O703">
        <v>448400</v>
      </c>
    </row>
    <row r="704" spans="1:277" x14ac:dyDescent="0.25">
      <c r="A704" s="1" t="s">
        <v>353</v>
      </c>
      <c r="B704" t="s">
        <v>1157</v>
      </c>
      <c r="C704" t="s">
        <v>1182</v>
      </c>
      <c r="D704" s="2">
        <f>_xll.BDH(A704, "volume", B704, C704, "Direction", "H", "Period", "M","cols=108;rows=2")</f>
        <v>36556</v>
      </c>
      <c r="E704" s="2">
        <v>36585</v>
      </c>
      <c r="F704" s="2">
        <v>36616</v>
      </c>
      <c r="G704" s="2">
        <v>36644</v>
      </c>
      <c r="H704" s="2">
        <v>36677</v>
      </c>
      <c r="I704" s="2">
        <v>36707</v>
      </c>
      <c r="J704" s="2">
        <v>36738</v>
      </c>
      <c r="K704" s="2">
        <v>36769</v>
      </c>
      <c r="L704" s="2">
        <v>36798</v>
      </c>
      <c r="M704" s="2">
        <v>36830</v>
      </c>
      <c r="N704" s="2">
        <v>36860</v>
      </c>
      <c r="O704" s="2">
        <v>36889</v>
      </c>
      <c r="P704" s="2">
        <v>36922</v>
      </c>
      <c r="Q704" s="2">
        <v>36950</v>
      </c>
      <c r="R704" s="2">
        <v>36980</v>
      </c>
      <c r="S704" s="2">
        <v>37011</v>
      </c>
      <c r="T704" s="2">
        <v>37042</v>
      </c>
      <c r="U704" s="2">
        <v>37071</v>
      </c>
      <c r="V704" s="2">
        <v>37103</v>
      </c>
      <c r="W704" s="2">
        <v>37134</v>
      </c>
      <c r="X704" s="2">
        <v>37162</v>
      </c>
      <c r="Y704" s="2">
        <v>37195</v>
      </c>
      <c r="Z704" s="2">
        <v>37225</v>
      </c>
      <c r="AA704" s="2">
        <v>37256</v>
      </c>
      <c r="AB704" s="2">
        <v>37287</v>
      </c>
      <c r="AC704" s="2">
        <v>37315</v>
      </c>
      <c r="AD704" s="2">
        <v>37344</v>
      </c>
      <c r="AE704" s="2">
        <v>37376</v>
      </c>
      <c r="AF704" s="2">
        <v>37407</v>
      </c>
      <c r="AG704" s="2">
        <v>37435</v>
      </c>
      <c r="AH704" s="2">
        <v>37468</v>
      </c>
      <c r="AI704" s="2">
        <v>37498</v>
      </c>
      <c r="AJ704" s="2">
        <v>37529</v>
      </c>
      <c r="AK704" s="2">
        <v>37560</v>
      </c>
      <c r="AL704" s="2">
        <v>37589</v>
      </c>
      <c r="AM704" s="2">
        <v>37621</v>
      </c>
      <c r="AN704" s="2">
        <v>37652</v>
      </c>
      <c r="AO704" s="2">
        <v>37680</v>
      </c>
      <c r="AP704" s="2">
        <v>37711</v>
      </c>
      <c r="AQ704" s="2">
        <v>37741</v>
      </c>
      <c r="AR704" s="2">
        <v>37771</v>
      </c>
      <c r="AS704" s="2">
        <v>37802</v>
      </c>
      <c r="AT704" s="2">
        <v>37833</v>
      </c>
      <c r="AU704" s="2">
        <v>37862</v>
      </c>
      <c r="AV704" s="2">
        <v>37894</v>
      </c>
      <c r="AW704" s="2">
        <v>37925</v>
      </c>
      <c r="AX704" s="2">
        <v>37953</v>
      </c>
      <c r="AY704" s="2">
        <v>37986</v>
      </c>
      <c r="AZ704" s="2">
        <v>38016</v>
      </c>
      <c r="BA704" s="2">
        <v>38044</v>
      </c>
      <c r="BB704" s="2">
        <v>38077</v>
      </c>
      <c r="BC704" s="2">
        <v>38107</v>
      </c>
      <c r="BD704" s="2">
        <v>38138</v>
      </c>
      <c r="BE704" s="2">
        <v>38168</v>
      </c>
      <c r="BF704" s="2">
        <v>38198</v>
      </c>
      <c r="BG704" s="2">
        <v>38230</v>
      </c>
      <c r="BH704" s="2">
        <v>38260</v>
      </c>
      <c r="BI704" s="2">
        <v>38289</v>
      </c>
      <c r="BJ704" s="2">
        <v>38321</v>
      </c>
      <c r="BK704" s="2">
        <v>38352</v>
      </c>
      <c r="BL704" s="2">
        <v>38383</v>
      </c>
      <c r="BM704" s="2">
        <v>38411</v>
      </c>
      <c r="BN704" s="2">
        <v>38442</v>
      </c>
      <c r="BO704" s="2">
        <v>38471</v>
      </c>
      <c r="BP704" s="2">
        <v>38503</v>
      </c>
      <c r="BQ704" s="2">
        <v>38533</v>
      </c>
      <c r="BR704" s="2">
        <v>38562</v>
      </c>
      <c r="BS704" s="2">
        <v>38595</v>
      </c>
      <c r="BT704" s="2">
        <v>38625</v>
      </c>
      <c r="BU704" s="2">
        <v>38656</v>
      </c>
      <c r="BV704" s="2">
        <v>38686</v>
      </c>
      <c r="BW704" s="2">
        <v>38716</v>
      </c>
      <c r="BX704" s="2">
        <v>38748</v>
      </c>
      <c r="BY704" s="2">
        <v>38776</v>
      </c>
      <c r="BZ704" s="2">
        <v>38807</v>
      </c>
      <c r="CA704" s="2">
        <v>38835</v>
      </c>
      <c r="CB704" s="2">
        <v>38868</v>
      </c>
      <c r="CC704" s="2">
        <v>38898</v>
      </c>
      <c r="CD704" s="2">
        <v>38929</v>
      </c>
      <c r="CE704" s="2">
        <v>38960</v>
      </c>
      <c r="CF704" s="2">
        <v>38989</v>
      </c>
      <c r="CG704" s="2">
        <v>39021</v>
      </c>
      <c r="CH704" s="2">
        <v>39051</v>
      </c>
      <c r="CI704" s="2">
        <v>39080</v>
      </c>
      <c r="CJ704" s="2">
        <v>39113</v>
      </c>
      <c r="CK704" s="2">
        <v>39141</v>
      </c>
      <c r="CL704" s="2">
        <v>39171</v>
      </c>
      <c r="CM704" s="2">
        <v>39202</v>
      </c>
      <c r="CN704" s="2">
        <v>39233</v>
      </c>
      <c r="CO704" s="2">
        <v>39262</v>
      </c>
      <c r="CP704" s="2">
        <v>39294</v>
      </c>
      <c r="CQ704" s="2">
        <v>39325</v>
      </c>
      <c r="CR704" s="2">
        <v>39353</v>
      </c>
      <c r="CS704" s="2">
        <v>39386</v>
      </c>
      <c r="CT704" s="2">
        <v>39416</v>
      </c>
      <c r="CU704" s="2">
        <v>39447</v>
      </c>
      <c r="CV704" s="2">
        <v>39478</v>
      </c>
      <c r="CW704" s="2">
        <v>39507</v>
      </c>
      <c r="CX704" s="2">
        <v>39538</v>
      </c>
      <c r="CY704" s="2">
        <v>39568</v>
      </c>
      <c r="CZ704" s="2">
        <v>39598</v>
      </c>
      <c r="DA704" s="2">
        <v>39629</v>
      </c>
      <c r="DB704" s="2">
        <v>39660</v>
      </c>
      <c r="DC704" s="2">
        <v>39689</v>
      </c>
      <c r="DD704" s="2">
        <v>39721</v>
      </c>
      <c r="DE704" s="2">
        <v>39752</v>
      </c>
      <c r="DF704" s="2">
        <v>39780</v>
      </c>
      <c r="DG704" s="2">
        <v>39813</v>
      </c>
    </row>
    <row r="705" spans="1:277" x14ac:dyDescent="0.25">
      <c r="A705" s="4"/>
      <c r="D705" s="3">
        <v>24019400</v>
      </c>
      <c r="E705">
        <v>21220100</v>
      </c>
      <c r="F705">
        <v>27121600</v>
      </c>
      <c r="G705">
        <v>27917800</v>
      </c>
      <c r="H705">
        <v>28962700</v>
      </c>
      <c r="I705">
        <v>22003600</v>
      </c>
      <c r="J705">
        <v>15615300</v>
      </c>
      <c r="K705">
        <v>19601200</v>
      </c>
      <c r="L705">
        <v>20803700</v>
      </c>
      <c r="M705">
        <v>21087000</v>
      </c>
      <c r="N705">
        <v>22131800</v>
      </c>
      <c r="O705">
        <v>22116900</v>
      </c>
      <c r="P705">
        <v>23488500</v>
      </c>
      <c r="Q705">
        <v>17180100</v>
      </c>
      <c r="R705">
        <v>24276600</v>
      </c>
      <c r="S705">
        <v>22449300</v>
      </c>
      <c r="T705">
        <v>17829300</v>
      </c>
      <c r="U705">
        <v>21992200</v>
      </c>
      <c r="V705">
        <v>16617900</v>
      </c>
      <c r="W705">
        <v>21945100</v>
      </c>
      <c r="X705">
        <v>20147600</v>
      </c>
      <c r="Y705">
        <v>30847100</v>
      </c>
      <c r="Z705">
        <v>19838100</v>
      </c>
      <c r="AA705">
        <v>18870200</v>
      </c>
      <c r="AB705">
        <v>21337100</v>
      </c>
      <c r="AC705">
        <v>19852600</v>
      </c>
      <c r="AD705">
        <v>23236300</v>
      </c>
      <c r="AE705">
        <v>21629500</v>
      </c>
      <c r="AF705">
        <v>24155100</v>
      </c>
      <c r="AG705">
        <v>21933700</v>
      </c>
      <c r="AH705">
        <v>31233100</v>
      </c>
      <c r="AI705">
        <v>25923000</v>
      </c>
      <c r="AJ705">
        <v>24332300</v>
      </c>
      <c r="AK705">
        <v>35649000</v>
      </c>
      <c r="AL705">
        <v>25798100</v>
      </c>
      <c r="AM705">
        <v>21551000</v>
      </c>
      <c r="AN705">
        <v>28852100</v>
      </c>
      <c r="AO705">
        <v>20854700</v>
      </c>
      <c r="AP705">
        <v>31676500</v>
      </c>
      <c r="AQ705">
        <v>40385700</v>
      </c>
      <c r="AR705">
        <v>31728300</v>
      </c>
      <c r="AS705">
        <v>32240800</v>
      </c>
      <c r="AT705">
        <v>28427500</v>
      </c>
      <c r="AU705">
        <v>23649700</v>
      </c>
      <c r="AV705">
        <v>39740100</v>
      </c>
      <c r="AW705">
        <v>41253100</v>
      </c>
      <c r="AX705">
        <v>23462500</v>
      </c>
      <c r="AY705">
        <v>27642300</v>
      </c>
      <c r="AZ705">
        <v>34702100</v>
      </c>
      <c r="BA705">
        <v>23866600</v>
      </c>
      <c r="BB705">
        <v>27851100</v>
      </c>
      <c r="BC705">
        <v>37187600</v>
      </c>
      <c r="BD705">
        <v>30512100</v>
      </c>
      <c r="BE705">
        <v>45451400</v>
      </c>
      <c r="BF705">
        <v>37220200</v>
      </c>
      <c r="BG705">
        <v>26295700</v>
      </c>
      <c r="BH705">
        <v>36269200</v>
      </c>
      <c r="BI705">
        <v>33497300</v>
      </c>
      <c r="BJ705">
        <v>41463400</v>
      </c>
      <c r="BK705">
        <v>38309900</v>
      </c>
      <c r="BL705">
        <v>32560700</v>
      </c>
      <c r="BM705">
        <v>28067900</v>
      </c>
      <c r="BN705">
        <v>49821900</v>
      </c>
      <c r="BO705">
        <v>32671000</v>
      </c>
      <c r="BP705">
        <v>25328100</v>
      </c>
      <c r="BQ705">
        <v>29995600</v>
      </c>
      <c r="BR705">
        <v>40276800</v>
      </c>
      <c r="BS705">
        <v>34642500</v>
      </c>
      <c r="BT705">
        <v>45494000</v>
      </c>
      <c r="BU705">
        <v>59340100</v>
      </c>
      <c r="BV705">
        <v>41623600</v>
      </c>
      <c r="BW705">
        <v>34912200</v>
      </c>
      <c r="BX705">
        <v>44077100</v>
      </c>
      <c r="BY705">
        <v>29654800</v>
      </c>
      <c r="BZ705">
        <v>32843400</v>
      </c>
      <c r="CA705">
        <v>26618500</v>
      </c>
      <c r="CB705">
        <v>39210600</v>
      </c>
      <c r="CC705">
        <v>49945300</v>
      </c>
      <c r="CD705">
        <v>39002100</v>
      </c>
      <c r="CE705">
        <v>40377900</v>
      </c>
      <c r="CF705">
        <v>42153100</v>
      </c>
      <c r="CG705">
        <v>34156600</v>
      </c>
      <c r="CH705">
        <v>28168400</v>
      </c>
      <c r="CI705">
        <v>33584000</v>
      </c>
      <c r="CJ705">
        <v>42516800</v>
      </c>
      <c r="CK705">
        <v>35249600</v>
      </c>
      <c r="CL705">
        <v>79319800</v>
      </c>
      <c r="CM705">
        <v>61483100</v>
      </c>
      <c r="CN705">
        <v>57065300</v>
      </c>
      <c r="CO705">
        <v>45729800</v>
      </c>
      <c r="CP705">
        <v>54651000</v>
      </c>
      <c r="CQ705">
        <v>89564300</v>
      </c>
      <c r="CR705">
        <v>62064600</v>
      </c>
      <c r="CS705">
        <v>58176300</v>
      </c>
      <c r="CT705">
        <v>76590200</v>
      </c>
      <c r="CU705">
        <v>72648800</v>
      </c>
      <c r="CV705">
        <v>107763300</v>
      </c>
      <c r="CW705">
        <v>68859400</v>
      </c>
      <c r="CX705">
        <v>134881500</v>
      </c>
      <c r="CY705">
        <v>211942600</v>
      </c>
      <c r="CZ705">
        <v>102474500</v>
      </c>
      <c r="DA705">
        <v>118649000</v>
      </c>
      <c r="DB705">
        <v>121774100</v>
      </c>
      <c r="DC705">
        <v>52207100</v>
      </c>
      <c r="DD705">
        <v>233566100</v>
      </c>
      <c r="DE705">
        <v>576660500</v>
      </c>
      <c r="DF705">
        <v>161353700</v>
      </c>
      <c r="DG705">
        <v>191342000</v>
      </c>
    </row>
    <row r="706" spans="1:277" x14ac:dyDescent="0.25">
      <c r="A706" s="1" t="s">
        <v>354</v>
      </c>
      <c r="B706" t="s">
        <v>1157</v>
      </c>
      <c r="C706" t="s">
        <v>1185</v>
      </c>
      <c r="D706" s="2">
        <f>_xll.BDH(A706, "volume", B706, C706, "Direction", "H", "Period", "M","cols=8;rows=2")</f>
        <v>36556</v>
      </c>
      <c r="E706" s="2">
        <v>36585</v>
      </c>
      <c r="F706" s="2">
        <v>36616</v>
      </c>
      <c r="G706" s="2">
        <v>36644</v>
      </c>
      <c r="H706" s="2">
        <v>36677</v>
      </c>
      <c r="I706" s="2">
        <v>36707</v>
      </c>
      <c r="J706" s="2">
        <v>36738</v>
      </c>
      <c r="K706" s="2">
        <v>36769</v>
      </c>
    </row>
    <row r="707" spans="1:277" x14ac:dyDescent="0.25">
      <c r="A707" s="4"/>
      <c r="D707" s="3">
        <v>5861700</v>
      </c>
      <c r="E707">
        <v>3820200</v>
      </c>
      <c r="F707">
        <v>6227600</v>
      </c>
      <c r="G707">
        <v>6006400</v>
      </c>
      <c r="H707">
        <v>4075600</v>
      </c>
      <c r="I707">
        <v>3469700</v>
      </c>
      <c r="J707">
        <v>5379100</v>
      </c>
      <c r="K707">
        <v>5145300</v>
      </c>
    </row>
    <row r="708" spans="1:277" x14ac:dyDescent="0.25">
      <c r="A708" s="1" t="s">
        <v>355</v>
      </c>
      <c r="B708" t="s">
        <v>1157</v>
      </c>
      <c r="C708" t="s">
        <v>1199</v>
      </c>
      <c r="D708" s="2">
        <f>_xll.BDH(A708, "volume", B708, C708, "Direction", "H", "Period", "M","cols=274;rows=2")</f>
        <v>36556</v>
      </c>
      <c r="E708" s="2">
        <v>36585</v>
      </c>
      <c r="F708" s="2">
        <v>36616</v>
      </c>
      <c r="G708" s="2">
        <v>36644</v>
      </c>
      <c r="H708" s="2">
        <v>36677</v>
      </c>
      <c r="I708" s="2">
        <v>36707</v>
      </c>
      <c r="J708" s="2">
        <v>36738</v>
      </c>
      <c r="K708" s="2">
        <v>36769</v>
      </c>
      <c r="L708" s="2">
        <v>36798</v>
      </c>
      <c r="M708" s="2">
        <v>36830</v>
      </c>
      <c r="N708" s="2">
        <v>36860</v>
      </c>
      <c r="O708" s="2">
        <v>36889</v>
      </c>
      <c r="P708" s="2">
        <v>36922</v>
      </c>
      <c r="Q708" s="2">
        <v>36950</v>
      </c>
      <c r="R708" s="2">
        <v>36980</v>
      </c>
      <c r="S708" s="2">
        <v>37011</v>
      </c>
      <c r="T708" s="2">
        <v>37042</v>
      </c>
      <c r="U708" s="2">
        <v>37071</v>
      </c>
      <c r="V708" s="2">
        <v>37103</v>
      </c>
      <c r="W708" s="2">
        <v>37134</v>
      </c>
      <c r="X708" s="2">
        <v>37162</v>
      </c>
      <c r="Y708" s="2">
        <v>37195</v>
      </c>
      <c r="Z708" s="2">
        <v>37225</v>
      </c>
      <c r="AA708" s="2">
        <v>37256</v>
      </c>
      <c r="AB708" s="2">
        <v>37287</v>
      </c>
      <c r="AC708" s="2">
        <v>37315</v>
      </c>
      <c r="AD708" s="2">
        <v>37344</v>
      </c>
      <c r="AE708" s="2">
        <v>37376</v>
      </c>
      <c r="AF708" s="2">
        <v>37407</v>
      </c>
      <c r="AG708" s="2">
        <v>37435</v>
      </c>
      <c r="AH708" s="2">
        <v>37468</v>
      </c>
      <c r="AI708" s="2">
        <v>37498</v>
      </c>
      <c r="AJ708" s="2">
        <v>37529</v>
      </c>
      <c r="AK708" s="2">
        <v>37560</v>
      </c>
      <c r="AL708" s="2">
        <v>37589</v>
      </c>
      <c r="AM708" s="2">
        <v>37621</v>
      </c>
      <c r="AN708" s="2">
        <v>37652</v>
      </c>
      <c r="AO708" s="2">
        <v>37680</v>
      </c>
      <c r="AP708" s="2">
        <v>37711</v>
      </c>
      <c r="AQ708" s="2">
        <v>37741</v>
      </c>
      <c r="AR708" s="2">
        <v>37771</v>
      </c>
      <c r="AS708" s="2">
        <v>37802</v>
      </c>
      <c r="AT708" s="2">
        <v>37833</v>
      </c>
      <c r="AU708" s="2">
        <v>37862</v>
      </c>
      <c r="AV708" s="2">
        <v>37894</v>
      </c>
      <c r="AW708" s="2">
        <v>37925</v>
      </c>
      <c r="AX708" s="2">
        <v>37953</v>
      </c>
      <c r="AY708" s="2">
        <v>37986</v>
      </c>
      <c r="AZ708" s="2">
        <v>38016</v>
      </c>
      <c r="BA708" s="2">
        <v>38044</v>
      </c>
      <c r="BB708" s="2">
        <v>38077</v>
      </c>
      <c r="BC708" s="2">
        <v>38107</v>
      </c>
      <c r="BD708" s="2">
        <v>38138</v>
      </c>
      <c r="BE708" s="2">
        <v>38168</v>
      </c>
      <c r="BF708" s="2">
        <v>38198</v>
      </c>
      <c r="BG708" s="2">
        <v>38230</v>
      </c>
      <c r="BH708" s="2">
        <v>38260</v>
      </c>
      <c r="BI708" s="2">
        <v>38289</v>
      </c>
      <c r="BJ708" s="2">
        <v>38321</v>
      </c>
      <c r="BK708" s="2">
        <v>38352</v>
      </c>
      <c r="BL708" s="2">
        <v>38383</v>
      </c>
      <c r="BM708" s="2">
        <v>38411</v>
      </c>
      <c r="BN708" s="2">
        <v>38442</v>
      </c>
      <c r="BO708" s="2">
        <v>38471</v>
      </c>
      <c r="BP708" s="2">
        <v>38503</v>
      </c>
      <c r="BQ708" s="2">
        <v>38533</v>
      </c>
      <c r="BR708" s="2">
        <v>38562</v>
      </c>
      <c r="BS708" s="2">
        <v>38595</v>
      </c>
      <c r="BT708" s="2">
        <v>38625</v>
      </c>
      <c r="BU708" s="2">
        <v>38656</v>
      </c>
      <c r="BV708" s="2">
        <v>38686</v>
      </c>
      <c r="BW708" s="2">
        <v>38716</v>
      </c>
      <c r="BX708" s="2">
        <v>38748</v>
      </c>
      <c r="BY708" s="2">
        <v>38776</v>
      </c>
      <c r="BZ708" s="2">
        <v>38807</v>
      </c>
      <c r="CA708" s="2">
        <v>38835</v>
      </c>
      <c r="CB708" s="2">
        <v>38868</v>
      </c>
      <c r="CC708" s="2">
        <v>38898</v>
      </c>
      <c r="CD708" s="2">
        <v>38929</v>
      </c>
      <c r="CE708" s="2">
        <v>38960</v>
      </c>
      <c r="CF708" s="2">
        <v>38989</v>
      </c>
      <c r="CG708" s="2">
        <v>39021</v>
      </c>
      <c r="CH708" s="2">
        <v>39051</v>
      </c>
      <c r="CI708" s="2">
        <v>39080</v>
      </c>
      <c r="CJ708" s="2">
        <v>39113</v>
      </c>
      <c r="CK708" s="2">
        <v>39141</v>
      </c>
      <c r="CL708" s="2">
        <v>39171</v>
      </c>
      <c r="CM708" s="2">
        <v>39202</v>
      </c>
      <c r="CN708" s="2">
        <v>39233</v>
      </c>
      <c r="CO708" s="2">
        <v>39262</v>
      </c>
      <c r="CP708" s="2">
        <v>39294</v>
      </c>
      <c r="CQ708" s="2">
        <v>39325</v>
      </c>
      <c r="CR708" s="2">
        <v>39353</v>
      </c>
      <c r="CS708" s="2">
        <v>39386</v>
      </c>
      <c r="CT708" s="2">
        <v>39416</v>
      </c>
      <c r="CU708" s="2">
        <v>39447</v>
      </c>
      <c r="CV708" s="2">
        <v>39478</v>
      </c>
      <c r="CW708" s="2">
        <v>39507</v>
      </c>
      <c r="CX708" s="2">
        <v>39538</v>
      </c>
      <c r="CY708" s="2">
        <v>39568</v>
      </c>
      <c r="CZ708" s="2">
        <v>39598</v>
      </c>
      <c r="DA708" s="2">
        <v>39629</v>
      </c>
      <c r="DB708" s="2">
        <v>39660</v>
      </c>
      <c r="DC708" s="2">
        <v>39689</v>
      </c>
      <c r="DD708" s="2">
        <v>39721</v>
      </c>
      <c r="DE708" s="2">
        <v>39752</v>
      </c>
      <c r="DF708" s="2">
        <v>39780</v>
      </c>
      <c r="DG708" s="2">
        <v>39813</v>
      </c>
      <c r="DH708" s="2">
        <v>39843</v>
      </c>
      <c r="DI708" s="2">
        <v>39871</v>
      </c>
      <c r="DJ708" s="2">
        <v>39903</v>
      </c>
      <c r="DK708" s="2">
        <v>39933</v>
      </c>
      <c r="DL708" s="2">
        <v>39962</v>
      </c>
      <c r="DM708" s="2">
        <v>39994</v>
      </c>
      <c r="DN708" s="2">
        <v>40025</v>
      </c>
      <c r="DO708" s="2">
        <v>40056</v>
      </c>
      <c r="DP708" s="2">
        <v>40086</v>
      </c>
      <c r="DQ708" s="2">
        <v>40116</v>
      </c>
      <c r="DR708" s="2">
        <v>40147</v>
      </c>
      <c r="DS708" s="2">
        <v>40178</v>
      </c>
      <c r="DT708" s="2">
        <v>40207</v>
      </c>
      <c r="DU708" s="2">
        <v>40235</v>
      </c>
      <c r="DV708" s="2">
        <v>40268</v>
      </c>
      <c r="DW708" s="2">
        <v>40298</v>
      </c>
      <c r="DX708" s="2">
        <v>40329</v>
      </c>
      <c r="DY708" s="2">
        <v>40359</v>
      </c>
      <c r="DZ708" s="2">
        <v>40389</v>
      </c>
      <c r="EA708" s="2">
        <v>40421</v>
      </c>
      <c r="EB708" s="2">
        <v>40451</v>
      </c>
      <c r="EC708" s="2">
        <v>40480</v>
      </c>
      <c r="ED708" s="2">
        <v>40512</v>
      </c>
      <c r="EE708" s="2">
        <v>40543</v>
      </c>
      <c r="EF708" s="2">
        <v>40574</v>
      </c>
      <c r="EG708" s="2">
        <v>40602</v>
      </c>
      <c r="EH708" s="2">
        <v>40633</v>
      </c>
      <c r="EI708" s="2">
        <v>40662</v>
      </c>
      <c r="EJ708" s="2">
        <v>40694</v>
      </c>
      <c r="EK708" s="2">
        <v>40724</v>
      </c>
      <c r="EL708" s="2">
        <v>40753</v>
      </c>
      <c r="EM708" s="2">
        <v>40786</v>
      </c>
      <c r="EN708" s="2">
        <v>40816</v>
      </c>
      <c r="EO708" s="2">
        <v>40847</v>
      </c>
      <c r="EP708" s="2">
        <v>40877</v>
      </c>
      <c r="EQ708" s="2">
        <v>40907</v>
      </c>
      <c r="ER708" s="2">
        <v>40939</v>
      </c>
      <c r="ES708" s="2">
        <v>40968</v>
      </c>
      <c r="ET708" s="2">
        <v>40998</v>
      </c>
      <c r="EU708" s="2">
        <v>41029</v>
      </c>
      <c r="EV708" s="2">
        <v>41060</v>
      </c>
      <c r="EW708" s="2">
        <v>41089</v>
      </c>
      <c r="EX708" s="2">
        <v>41121</v>
      </c>
      <c r="EY708" s="2">
        <v>41152</v>
      </c>
      <c r="EZ708" s="2">
        <v>41180</v>
      </c>
      <c r="FA708" s="2">
        <v>41213</v>
      </c>
      <c r="FB708" s="2">
        <v>41243</v>
      </c>
      <c r="FC708" s="2">
        <v>41274</v>
      </c>
      <c r="FD708" s="2">
        <v>41305</v>
      </c>
      <c r="FE708" s="2">
        <v>41333</v>
      </c>
      <c r="FF708" s="2">
        <v>41362</v>
      </c>
      <c r="FG708" s="2">
        <v>41394</v>
      </c>
      <c r="FH708" s="2">
        <v>41425</v>
      </c>
      <c r="FI708" s="2">
        <v>41453</v>
      </c>
      <c r="FJ708" s="2">
        <v>41486</v>
      </c>
      <c r="FK708" s="2">
        <v>41516</v>
      </c>
      <c r="FL708" s="2">
        <v>41547</v>
      </c>
      <c r="FM708" s="2">
        <v>41578</v>
      </c>
      <c r="FN708" s="2">
        <v>41607</v>
      </c>
      <c r="FO708" s="2">
        <v>41639</v>
      </c>
      <c r="FP708" s="2">
        <v>41670</v>
      </c>
      <c r="FQ708" s="2">
        <v>41698</v>
      </c>
      <c r="FR708" s="2">
        <v>41729</v>
      </c>
      <c r="FS708" s="2">
        <v>41759</v>
      </c>
      <c r="FT708" s="2">
        <v>41789</v>
      </c>
      <c r="FU708" s="2">
        <v>41820</v>
      </c>
      <c r="FV708" s="2">
        <v>41851</v>
      </c>
      <c r="FW708" s="2">
        <v>41880</v>
      </c>
      <c r="FX708" s="2">
        <v>41912</v>
      </c>
      <c r="FY708" s="2">
        <v>41943</v>
      </c>
      <c r="FZ708" s="2">
        <v>41971</v>
      </c>
      <c r="GA708" s="2">
        <v>42004</v>
      </c>
      <c r="GB708" s="2">
        <v>42034</v>
      </c>
      <c r="GC708" s="2">
        <v>42062</v>
      </c>
      <c r="GD708" s="2">
        <v>42094</v>
      </c>
      <c r="GE708" s="2">
        <v>42124</v>
      </c>
      <c r="GF708" s="2">
        <v>42153</v>
      </c>
      <c r="GG708" s="2">
        <v>42185</v>
      </c>
      <c r="GH708" s="2">
        <v>42216</v>
      </c>
      <c r="GI708" s="2">
        <v>42247</v>
      </c>
      <c r="GJ708" s="2">
        <v>42277</v>
      </c>
      <c r="GK708" s="2">
        <v>42307</v>
      </c>
      <c r="GL708" s="2">
        <v>42338</v>
      </c>
      <c r="GM708" s="2">
        <v>42369</v>
      </c>
      <c r="GN708" s="2">
        <v>42398</v>
      </c>
      <c r="GO708" s="2">
        <v>42429</v>
      </c>
      <c r="GP708" s="2">
        <v>42460</v>
      </c>
      <c r="GQ708" s="2">
        <v>42489</v>
      </c>
      <c r="GR708" s="2">
        <v>42521</v>
      </c>
      <c r="GS708" s="2">
        <v>42551</v>
      </c>
      <c r="GT708" s="2">
        <v>42580</v>
      </c>
      <c r="GU708" s="2">
        <v>42613</v>
      </c>
      <c r="GV708" s="2">
        <v>42643</v>
      </c>
      <c r="GW708" s="2">
        <v>42674</v>
      </c>
      <c r="GX708" s="2">
        <v>42704</v>
      </c>
      <c r="GY708" s="2">
        <v>42734</v>
      </c>
      <c r="GZ708" s="2">
        <v>42766</v>
      </c>
      <c r="HA708" s="2">
        <v>42794</v>
      </c>
      <c r="HB708" s="2">
        <v>42825</v>
      </c>
      <c r="HC708" s="2">
        <v>42853</v>
      </c>
      <c r="HD708" s="2">
        <v>42886</v>
      </c>
      <c r="HE708" s="2">
        <v>42916</v>
      </c>
      <c r="HF708" s="2">
        <v>42947</v>
      </c>
      <c r="HG708" s="2">
        <v>42978</v>
      </c>
      <c r="HH708" s="2">
        <v>43007</v>
      </c>
      <c r="HI708" s="2">
        <v>43039</v>
      </c>
      <c r="HJ708" s="2">
        <v>43069</v>
      </c>
      <c r="HK708" s="2">
        <v>43098</v>
      </c>
      <c r="HL708" s="2">
        <v>43131</v>
      </c>
      <c r="HM708" s="2">
        <v>43159</v>
      </c>
      <c r="HN708" s="2">
        <v>43189</v>
      </c>
      <c r="HO708" s="2">
        <v>43220</v>
      </c>
      <c r="HP708" s="2">
        <v>43251</v>
      </c>
      <c r="HQ708" s="2">
        <v>43280</v>
      </c>
      <c r="HR708" s="2">
        <v>43312</v>
      </c>
      <c r="HS708" s="2">
        <v>43343</v>
      </c>
      <c r="HT708" s="2">
        <v>43371</v>
      </c>
      <c r="HU708" s="2">
        <v>43404</v>
      </c>
      <c r="HV708" s="2">
        <v>43434</v>
      </c>
      <c r="HW708" s="2">
        <v>43465</v>
      </c>
      <c r="HX708" s="2">
        <v>43496</v>
      </c>
      <c r="HY708" s="2">
        <v>43524</v>
      </c>
      <c r="HZ708" s="2">
        <v>43553</v>
      </c>
      <c r="IA708" s="2">
        <v>43585</v>
      </c>
      <c r="IB708" s="2">
        <v>43616</v>
      </c>
      <c r="IC708" s="2">
        <v>43644</v>
      </c>
      <c r="ID708" s="2">
        <v>43677</v>
      </c>
      <c r="IE708" s="2">
        <v>43707</v>
      </c>
      <c r="IF708" s="2">
        <v>43738</v>
      </c>
      <c r="IG708" s="2">
        <v>43769</v>
      </c>
      <c r="IH708" s="2">
        <v>43798</v>
      </c>
      <c r="II708" s="2">
        <v>43830</v>
      </c>
      <c r="IJ708" s="2">
        <v>43861</v>
      </c>
      <c r="IK708" s="2">
        <v>43889</v>
      </c>
      <c r="IL708" s="2">
        <v>43921</v>
      </c>
      <c r="IM708" s="2">
        <v>43951</v>
      </c>
      <c r="IN708" s="2">
        <v>43980</v>
      </c>
      <c r="IO708" s="2">
        <v>44012</v>
      </c>
      <c r="IP708" s="2">
        <v>44043</v>
      </c>
      <c r="IQ708" s="2">
        <v>44074</v>
      </c>
      <c r="IR708" s="2">
        <v>44104</v>
      </c>
      <c r="IS708" s="2">
        <v>44134</v>
      </c>
      <c r="IT708" s="2">
        <v>44165</v>
      </c>
      <c r="IU708" s="2">
        <v>44196</v>
      </c>
      <c r="IV708" s="2">
        <v>44225</v>
      </c>
      <c r="IW708" s="2">
        <v>44253</v>
      </c>
      <c r="IX708" s="2">
        <v>44286</v>
      </c>
      <c r="IY708" s="2">
        <v>44316</v>
      </c>
      <c r="IZ708" s="2">
        <v>44347</v>
      </c>
      <c r="JA708" s="2">
        <v>44377</v>
      </c>
      <c r="JB708" s="2">
        <v>44407</v>
      </c>
      <c r="JC708" s="2">
        <v>44439</v>
      </c>
      <c r="JD708" s="2">
        <v>44469</v>
      </c>
      <c r="JE708" s="2">
        <v>44498</v>
      </c>
      <c r="JF708" s="2">
        <v>44530</v>
      </c>
      <c r="JG708" s="2">
        <v>44561</v>
      </c>
      <c r="JH708" s="2">
        <v>44592</v>
      </c>
      <c r="JI708" s="2">
        <v>44620</v>
      </c>
      <c r="JJ708" s="2">
        <v>44651</v>
      </c>
      <c r="JK708" s="2">
        <v>44680</v>
      </c>
      <c r="JL708" s="2">
        <v>44712</v>
      </c>
      <c r="JM708" s="2">
        <v>44742</v>
      </c>
      <c r="JN708" s="2">
        <v>44771</v>
      </c>
      <c r="JO708" s="2">
        <v>44804</v>
      </c>
      <c r="JP708" s="2">
        <v>44834</v>
      </c>
      <c r="JQ708" s="2">
        <v>44865</v>
      </c>
    </row>
    <row r="709" spans="1:277" x14ac:dyDescent="0.25">
      <c r="A709" s="4"/>
      <c r="D709" s="3">
        <v>86309600</v>
      </c>
      <c r="E709">
        <v>92268000</v>
      </c>
      <c r="F709">
        <v>158754400</v>
      </c>
      <c r="G709">
        <v>108920000</v>
      </c>
      <c r="H709">
        <v>105172000</v>
      </c>
      <c r="I709">
        <v>119502400</v>
      </c>
      <c r="J709">
        <v>109887200</v>
      </c>
      <c r="K709">
        <v>183112000</v>
      </c>
      <c r="L709">
        <v>153434400</v>
      </c>
      <c r="M709">
        <v>152186400</v>
      </c>
      <c r="N709">
        <v>104872000</v>
      </c>
      <c r="O709">
        <v>102142400</v>
      </c>
      <c r="P709">
        <v>160612800</v>
      </c>
      <c r="Q709">
        <v>120004800</v>
      </c>
      <c r="R709">
        <v>158332800</v>
      </c>
      <c r="S709">
        <v>125564000</v>
      </c>
      <c r="T709">
        <v>179334400</v>
      </c>
      <c r="U709">
        <v>114971200</v>
      </c>
      <c r="V709">
        <v>137652000</v>
      </c>
      <c r="W709">
        <v>112456000</v>
      </c>
      <c r="X709">
        <v>103584800</v>
      </c>
      <c r="Y709">
        <v>82432000</v>
      </c>
      <c r="Z709">
        <v>97610400</v>
      </c>
      <c r="AA709">
        <v>86556800</v>
      </c>
      <c r="AB709">
        <v>124604800</v>
      </c>
      <c r="AC709">
        <v>83254400</v>
      </c>
      <c r="AD709">
        <v>130028000</v>
      </c>
      <c r="AE709">
        <v>114968800</v>
      </c>
      <c r="AF709">
        <v>111212000</v>
      </c>
      <c r="AG709">
        <v>208918400</v>
      </c>
      <c r="AH709">
        <v>198600000</v>
      </c>
      <c r="AI709">
        <v>162867200</v>
      </c>
      <c r="AJ709">
        <v>211862400</v>
      </c>
      <c r="AK709">
        <v>244536000</v>
      </c>
      <c r="AL709">
        <v>140534400</v>
      </c>
      <c r="AM709">
        <v>111685600</v>
      </c>
      <c r="AN709">
        <v>160848000</v>
      </c>
      <c r="AO709">
        <v>130942400</v>
      </c>
      <c r="AP709">
        <v>114849600</v>
      </c>
      <c r="AQ709">
        <v>155939200</v>
      </c>
      <c r="AR709">
        <v>167141600</v>
      </c>
      <c r="AS709">
        <v>123928000</v>
      </c>
      <c r="AT709">
        <v>137713600</v>
      </c>
      <c r="AU709">
        <v>100541600</v>
      </c>
      <c r="AV709">
        <v>150689600</v>
      </c>
      <c r="AW709">
        <v>148355200</v>
      </c>
      <c r="AX709">
        <v>99795200</v>
      </c>
      <c r="AY709">
        <v>113025600</v>
      </c>
      <c r="AZ709">
        <v>141772800</v>
      </c>
      <c r="BA709">
        <v>123750400</v>
      </c>
      <c r="BB709">
        <v>133879200</v>
      </c>
      <c r="BC709">
        <v>137332800</v>
      </c>
      <c r="BD709">
        <v>110609600</v>
      </c>
      <c r="BE709">
        <v>102124800</v>
      </c>
      <c r="BF709">
        <v>128793600</v>
      </c>
      <c r="BG709">
        <v>104719200</v>
      </c>
      <c r="BH709">
        <v>113732800</v>
      </c>
      <c r="BI709">
        <v>97437600</v>
      </c>
      <c r="BJ709">
        <v>108536000</v>
      </c>
      <c r="BK709">
        <v>138172800</v>
      </c>
      <c r="BL709">
        <v>118216800</v>
      </c>
      <c r="BM709">
        <v>122132800</v>
      </c>
      <c r="BN709">
        <v>151332400</v>
      </c>
      <c r="BO709">
        <v>117194800</v>
      </c>
      <c r="BP709">
        <v>107166400</v>
      </c>
      <c r="BQ709">
        <v>87352000</v>
      </c>
      <c r="BR709">
        <v>76791600</v>
      </c>
      <c r="BS709">
        <v>104103200</v>
      </c>
      <c r="BT709">
        <v>113199600</v>
      </c>
      <c r="BU709">
        <v>122212400</v>
      </c>
      <c r="BV709">
        <v>120417200</v>
      </c>
      <c r="BW709">
        <v>161826400</v>
      </c>
      <c r="BX709">
        <v>115878000</v>
      </c>
      <c r="BY709">
        <v>120050800</v>
      </c>
      <c r="BZ709">
        <v>181456400</v>
      </c>
      <c r="CA709">
        <v>153236400</v>
      </c>
      <c r="CB709">
        <v>177017200</v>
      </c>
      <c r="CC709">
        <v>171772800</v>
      </c>
      <c r="CD709">
        <v>105999200</v>
      </c>
      <c r="CE709">
        <v>106052400</v>
      </c>
      <c r="CF709">
        <v>97627600</v>
      </c>
      <c r="CG709">
        <v>155274000</v>
      </c>
      <c r="CH709">
        <v>149452800</v>
      </c>
      <c r="CI709">
        <v>82099200</v>
      </c>
      <c r="CJ709">
        <v>101338400</v>
      </c>
      <c r="CK709">
        <v>93351600</v>
      </c>
      <c r="CL709">
        <v>128266800</v>
      </c>
      <c r="CM709">
        <v>113311600</v>
      </c>
      <c r="CN709">
        <v>104675600</v>
      </c>
      <c r="CO709">
        <v>165501200</v>
      </c>
      <c r="CP709">
        <v>135927600</v>
      </c>
      <c r="CQ709">
        <v>132785200</v>
      </c>
      <c r="CR709">
        <v>68861200</v>
      </c>
      <c r="CS709">
        <v>73232800</v>
      </c>
      <c r="CT709">
        <v>80738000</v>
      </c>
      <c r="CU709">
        <v>83564800</v>
      </c>
      <c r="CV709">
        <v>122484800</v>
      </c>
      <c r="CW709">
        <v>65406400</v>
      </c>
      <c r="CX709">
        <v>82970000</v>
      </c>
      <c r="CY709">
        <v>48573200</v>
      </c>
      <c r="CZ709">
        <v>48295600</v>
      </c>
      <c r="DA709">
        <v>60201200</v>
      </c>
      <c r="DB709">
        <v>62828800</v>
      </c>
      <c r="DC709">
        <v>52110800</v>
      </c>
      <c r="DD709">
        <v>95647200</v>
      </c>
      <c r="DE709">
        <v>150672400</v>
      </c>
      <c r="DF709">
        <v>86434000</v>
      </c>
      <c r="DG709">
        <v>84532400</v>
      </c>
      <c r="DH709">
        <v>77884400</v>
      </c>
      <c r="DI709">
        <v>74127200</v>
      </c>
      <c r="DJ709">
        <v>85366000</v>
      </c>
      <c r="DK709">
        <v>78011200</v>
      </c>
      <c r="DL709">
        <v>76270400</v>
      </c>
      <c r="DM709">
        <v>64156000</v>
      </c>
      <c r="DN709">
        <v>56547200</v>
      </c>
      <c r="DO709">
        <v>49656400</v>
      </c>
      <c r="DP709">
        <v>69270000</v>
      </c>
      <c r="DQ709">
        <v>89030400</v>
      </c>
      <c r="DR709">
        <v>57770000</v>
      </c>
      <c r="DS709">
        <v>58835600</v>
      </c>
      <c r="DT709">
        <v>89390000</v>
      </c>
      <c r="DU709">
        <v>87688800</v>
      </c>
      <c r="DV709">
        <v>68582400</v>
      </c>
      <c r="DW709">
        <v>74171600</v>
      </c>
      <c r="DX709">
        <v>94614800</v>
      </c>
      <c r="DY709">
        <v>66035600</v>
      </c>
      <c r="DZ709">
        <v>48848000</v>
      </c>
      <c r="EA709">
        <v>51326000</v>
      </c>
      <c r="EB709">
        <v>48355912</v>
      </c>
      <c r="EC709">
        <v>44965624</v>
      </c>
      <c r="ED709">
        <v>41177792</v>
      </c>
      <c r="EE709">
        <v>49251828</v>
      </c>
      <c r="EF709">
        <v>46433084</v>
      </c>
      <c r="EG709">
        <v>35986040</v>
      </c>
      <c r="EH709">
        <v>56335136</v>
      </c>
      <c r="EI709">
        <v>41773056</v>
      </c>
      <c r="EJ709">
        <v>41280712</v>
      </c>
      <c r="EK709">
        <v>53139040</v>
      </c>
      <c r="EL709">
        <v>36610084</v>
      </c>
      <c r="EM709">
        <v>81883160</v>
      </c>
      <c r="EN709">
        <v>64332860</v>
      </c>
      <c r="EO709">
        <v>48104124</v>
      </c>
      <c r="EP709">
        <v>47110352</v>
      </c>
      <c r="EQ709">
        <v>42641632</v>
      </c>
      <c r="ER709">
        <v>44870892</v>
      </c>
      <c r="ES709">
        <v>34139872</v>
      </c>
      <c r="ET709">
        <v>40063592</v>
      </c>
      <c r="EU709">
        <v>39380400</v>
      </c>
      <c r="EV709">
        <v>44516072</v>
      </c>
      <c r="EW709">
        <v>37174808</v>
      </c>
      <c r="EX709">
        <v>31805008</v>
      </c>
      <c r="EY709">
        <v>35100712</v>
      </c>
      <c r="EZ709">
        <v>47697852</v>
      </c>
      <c r="FA709">
        <v>33211776</v>
      </c>
      <c r="FB709">
        <v>35152364</v>
      </c>
      <c r="FC709">
        <v>35335776</v>
      </c>
      <c r="FD709">
        <v>32772096</v>
      </c>
      <c r="FE709">
        <v>32569984</v>
      </c>
      <c r="FF709">
        <v>35835512</v>
      </c>
      <c r="FG709">
        <v>32862416</v>
      </c>
      <c r="FH709">
        <v>36886592</v>
      </c>
      <c r="FI709">
        <v>44779904</v>
      </c>
      <c r="FJ709">
        <v>39890308</v>
      </c>
      <c r="FK709">
        <v>35096628</v>
      </c>
      <c r="FL709">
        <v>41590760</v>
      </c>
      <c r="FM709">
        <v>32377840</v>
      </c>
      <c r="FN709">
        <v>37339640</v>
      </c>
      <c r="FO709">
        <v>36742968</v>
      </c>
      <c r="FP709">
        <v>39554292</v>
      </c>
      <c r="FQ709">
        <v>39751500</v>
      </c>
      <c r="FR709">
        <v>43762236</v>
      </c>
      <c r="FS709">
        <v>38864476</v>
      </c>
      <c r="FT709">
        <v>43890160</v>
      </c>
      <c r="FU709">
        <v>41974232</v>
      </c>
      <c r="FV709">
        <v>35686052</v>
      </c>
      <c r="FW709">
        <v>27338952</v>
      </c>
      <c r="FX709">
        <v>29704548</v>
      </c>
      <c r="FY709">
        <v>47516956</v>
      </c>
      <c r="FZ709">
        <v>36884464</v>
      </c>
      <c r="GA709">
        <v>55907108</v>
      </c>
      <c r="GB709">
        <v>45842084</v>
      </c>
      <c r="GC709">
        <v>45081200</v>
      </c>
      <c r="GD709">
        <v>75104972</v>
      </c>
      <c r="GE709">
        <v>44031920</v>
      </c>
      <c r="GF709">
        <v>55125740</v>
      </c>
      <c r="GG709">
        <v>59154020</v>
      </c>
      <c r="GH709">
        <v>52527028</v>
      </c>
      <c r="GI709">
        <v>70032004</v>
      </c>
      <c r="GJ709">
        <v>83964288</v>
      </c>
      <c r="GK709">
        <v>59166148</v>
      </c>
      <c r="GL709">
        <v>50324176</v>
      </c>
      <c r="GM709">
        <v>69030092</v>
      </c>
      <c r="GN709">
        <v>75605116</v>
      </c>
      <c r="GO709">
        <v>70502024</v>
      </c>
      <c r="GP709">
        <v>60403080</v>
      </c>
      <c r="GQ709">
        <v>37953948</v>
      </c>
      <c r="GR709">
        <v>37882508</v>
      </c>
      <c r="GS709">
        <v>50764940</v>
      </c>
      <c r="GT709">
        <v>40363852</v>
      </c>
      <c r="GU709">
        <v>39234396</v>
      </c>
      <c r="GV709">
        <v>53105468</v>
      </c>
      <c r="GW709">
        <v>46856748</v>
      </c>
      <c r="GX709">
        <v>85708320</v>
      </c>
      <c r="GY709">
        <v>56395252</v>
      </c>
      <c r="GZ709">
        <v>37534820</v>
      </c>
      <c r="HA709">
        <v>35954668</v>
      </c>
      <c r="HB709">
        <v>59224276</v>
      </c>
      <c r="HC709">
        <v>32896944</v>
      </c>
      <c r="HD709">
        <v>46699340</v>
      </c>
      <c r="HE709">
        <v>51064520</v>
      </c>
      <c r="HF709">
        <v>32977224</v>
      </c>
      <c r="HG709">
        <v>33014436</v>
      </c>
      <c r="HH709">
        <v>42866524</v>
      </c>
      <c r="HI709">
        <v>34112236</v>
      </c>
      <c r="HJ709">
        <v>38604876</v>
      </c>
      <c r="HK709">
        <v>40163036</v>
      </c>
      <c r="HL709">
        <v>47629972</v>
      </c>
      <c r="HM709">
        <v>44441076</v>
      </c>
      <c r="HN709">
        <v>66501268</v>
      </c>
      <c r="HO709">
        <v>37806348</v>
      </c>
      <c r="HP709">
        <v>40403620</v>
      </c>
      <c r="HQ709">
        <v>51973636</v>
      </c>
      <c r="HR709">
        <v>38780388</v>
      </c>
      <c r="HS709">
        <v>33317448</v>
      </c>
      <c r="HT709">
        <v>46263176</v>
      </c>
      <c r="HU709">
        <v>43309240</v>
      </c>
      <c r="HV709">
        <v>47409476</v>
      </c>
      <c r="HW709">
        <v>66804424</v>
      </c>
      <c r="HX709">
        <v>56559504</v>
      </c>
      <c r="HY709">
        <v>40611172</v>
      </c>
      <c r="HZ709">
        <v>51203364</v>
      </c>
      <c r="IA709">
        <v>39899096</v>
      </c>
      <c r="IB709">
        <v>40799792</v>
      </c>
      <c r="IC709">
        <v>45630204</v>
      </c>
      <c r="ID709">
        <v>36597960</v>
      </c>
      <c r="IE709">
        <v>43950260</v>
      </c>
      <c r="IF709">
        <v>51745224</v>
      </c>
      <c r="IG709">
        <v>48727652</v>
      </c>
      <c r="IH709">
        <v>51873388</v>
      </c>
      <c r="II709">
        <v>51645308</v>
      </c>
      <c r="IJ709">
        <v>49489372</v>
      </c>
      <c r="IK709">
        <v>59088800</v>
      </c>
      <c r="IL709">
        <v>125796768</v>
      </c>
      <c r="IM709">
        <v>64952904</v>
      </c>
      <c r="IN709">
        <v>52406896</v>
      </c>
      <c r="IO709">
        <v>60863400</v>
      </c>
      <c r="IP709">
        <v>48897872</v>
      </c>
      <c r="IQ709">
        <v>32425160</v>
      </c>
      <c r="IR709">
        <v>49834388</v>
      </c>
      <c r="IS709">
        <v>42199991</v>
      </c>
      <c r="IT709">
        <v>44515564</v>
      </c>
      <c r="IU709">
        <v>48913947</v>
      </c>
      <c r="IV709">
        <v>57067456</v>
      </c>
      <c r="IW709">
        <v>43869828</v>
      </c>
      <c r="IX709">
        <v>71281360</v>
      </c>
      <c r="IY709">
        <v>49429429</v>
      </c>
      <c r="IZ709">
        <v>46937250</v>
      </c>
      <c r="JA709">
        <v>53019129</v>
      </c>
      <c r="JB709">
        <v>37943206</v>
      </c>
      <c r="JC709">
        <v>39201111</v>
      </c>
      <c r="JD709">
        <v>44942416</v>
      </c>
      <c r="JE709">
        <v>43150771</v>
      </c>
      <c r="JF709">
        <v>35027765</v>
      </c>
      <c r="JG709">
        <v>47747064</v>
      </c>
      <c r="JH709">
        <v>66029810</v>
      </c>
      <c r="JI709">
        <v>56665535</v>
      </c>
      <c r="JJ709">
        <v>64600810</v>
      </c>
      <c r="JK709">
        <v>57478917</v>
      </c>
      <c r="JL709">
        <v>70028744</v>
      </c>
      <c r="JM709">
        <v>64330907</v>
      </c>
      <c r="JN709">
        <v>51178466</v>
      </c>
      <c r="JO709">
        <v>40247301</v>
      </c>
      <c r="JP709">
        <v>57627478</v>
      </c>
      <c r="JQ709">
        <v>52672567</v>
      </c>
    </row>
    <row r="710" spans="1:277" x14ac:dyDescent="0.25">
      <c r="A710" s="1" t="s">
        <v>356</v>
      </c>
      <c r="B710" t="s">
        <v>1157</v>
      </c>
      <c r="C710" t="s">
        <v>1199</v>
      </c>
      <c r="D710" s="2">
        <f>_xll.BDH(A710, "volume", B710, C710, "Direction", "H", "Period", "M","cols=274;rows=2")</f>
        <v>36556</v>
      </c>
      <c r="E710" s="2">
        <v>36585</v>
      </c>
      <c r="F710" s="2">
        <v>36616</v>
      </c>
      <c r="G710" s="2">
        <v>36644</v>
      </c>
      <c r="H710" s="2">
        <v>36677</v>
      </c>
      <c r="I710" s="2">
        <v>36707</v>
      </c>
      <c r="J710" s="2">
        <v>36738</v>
      </c>
      <c r="K710" s="2">
        <v>36769</v>
      </c>
      <c r="L710" s="2">
        <v>36798</v>
      </c>
      <c r="M710" s="2">
        <v>36830</v>
      </c>
      <c r="N710" s="2">
        <v>36860</v>
      </c>
      <c r="O710" s="2">
        <v>36889</v>
      </c>
      <c r="P710" s="2">
        <v>36922</v>
      </c>
      <c r="Q710" s="2">
        <v>36950</v>
      </c>
      <c r="R710" s="2">
        <v>36980</v>
      </c>
      <c r="S710" s="2">
        <v>37011</v>
      </c>
      <c r="T710" s="2">
        <v>37042</v>
      </c>
      <c r="U710" s="2">
        <v>37071</v>
      </c>
      <c r="V710" s="2">
        <v>37103</v>
      </c>
      <c r="W710" s="2">
        <v>37134</v>
      </c>
      <c r="X710" s="2">
        <v>37162</v>
      </c>
      <c r="Y710" s="2">
        <v>37195</v>
      </c>
      <c r="Z710" s="2">
        <v>37225</v>
      </c>
      <c r="AA710" s="2">
        <v>37256</v>
      </c>
      <c r="AB710" s="2">
        <v>37287</v>
      </c>
      <c r="AC710" s="2">
        <v>37315</v>
      </c>
      <c r="AD710" s="2">
        <v>37344</v>
      </c>
      <c r="AE710" s="2">
        <v>37376</v>
      </c>
      <c r="AF710" s="2">
        <v>37407</v>
      </c>
      <c r="AG710" s="2">
        <v>37435</v>
      </c>
      <c r="AH710" s="2">
        <v>37468</v>
      </c>
      <c r="AI710" s="2">
        <v>37498</v>
      </c>
      <c r="AJ710" s="2">
        <v>37529</v>
      </c>
      <c r="AK710" s="2">
        <v>37560</v>
      </c>
      <c r="AL710" s="2">
        <v>37589</v>
      </c>
      <c r="AM710" s="2">
        <v>37621</v>
      </c>
      <c r="AN710" s="2">
        <v>37652</v>
      </c>
      <c r="AO710" s="2">
        <v>37680</v>
      </c>
      <c r="AP710" s="2">
        <v>37711</v>
      </c>
      <c r="AQ710" s="2">
        <v>37741</v>
      </c>
      <c r="AR710" s="2">
        <v>37771</v>
      </c>
      <c r="AS710" s="2">
        <v>37802</v>
      </c>
      <c r="AT710" s="2">
        <v>37833</v>
      </c>
      <c r="AU710" s="2">
        <v>37862</v>
      </c>
      <c r="AV710" s="2">
        <v>37894</v>
      </c>
      <c r="AW710" s="2">
        <v>37925</v>
      </c>
      <c r="AX710" s="2">
        <v>37953</v>
      </c>
      <c r="AY710" s="2">
        <v>37986</v>
      </c>
      <c r="AZ710" s="2">
        <v>38016</v>
      </c>
      <c r="BA710" s="2">
        <v>38044</v>
      </c>
      <c r="BB710" s="2">
        <v>38077</v>
      </c>
      <c r="BC710" s="2">
        <v>38107</v>
      </c>
      <c r="BD710" s="2">
        <v>38138</v>
      </c>
      <c r="BE710" s="2">
        <v>38168</v>
      </c>
      <c r="BF710" s="2">
        <v>38198</v>
      </c>
      <c r="BG710" s="2">
        <v>38230</v>
      </c>
      <c r="BH710" s="2">
        <v>38260</v>
      </c>
      <c r="BI710" s="2">
        <v>38289</v>
      </c>
      <c r="BJ710" s="2">
        <v>38321</v>
      </c>
      <c r="BK710" s="2">
        <v>38352</v>
      </c>
      <c r="BL710" s="2">
        <v>38383</v>
      </c>
      <c r="BM710" s="2">
        <v>38411</v>
      </c>
      <c r="BN710" s="2">
        <v>38442</v>
      </c>
      <c r="BO710" s="2">
        <v>38471</v>
      </c>
      <c r="BP710" s="2">
        <v>38503</v>
      </c>
      <c r="BQ710" s="2">
        <v>38533</v>
      </c>
      <c r="BR710" s="2">
        <v>38562</v>
      </c>
      <c r="BS710" s="2">
        <v>38595</v>
      </c>
      <c r="BT710" s="2">
        <v>38625</v>
      </c>
      <c r="BU710" s="2">
        <v>38656</v>
      </c>
      <c r="BV710" s="2">
        <v>38686</v>
      </c>
      <c r="BW710" s="2">
        <v>38716</v>
      </c>
      <c r="BX710" s="2">
        <v>38748</v>
      </c>
      <c r="BY710" s="2">
        <v>38776</v>
      </c>
      <c r="BZ710" s="2">
        <v>38807</v>
      </c>
      <c r="CA710" s="2">
        <v>38835</v>
      </c>
      <c r="CB710" s="2">
        <v>38868</v>
      </c>
      <c r="CC710" s="2">
        <v>38898</v>
      </c>
      <c r="CD710" s="2">
        <v>38929</v>
      </c>
      <c r="CE710" s="2">
        <v>38960</v>
      </c>
      <c r="CF710" s="2">
        <v>38989</v>
      </c>
      <c r="CG710" s="2">
        <v>39021</v>
      </c>
      <c r="CH710" s="2">
        <v>39051</v>
      </c>
      <c r="CI710" s="2">
        <v>39080</v>
      </c>
      <c r="CJ710" s="2">
        <v>39113</v>
      </c>
      <c r="CK710" s="2">
        <v>39141</v>
      </c>
      <c r="CL710" s="2">
        <v>39171</v>
      </c>
      <c r="CM710" s="2">
        <v>39202</v>
      </c>
      <c r="CN710" s="2">
        <v>39233</v>
      </c>
      <c r="CO710" s="2">
        <v>39262</v>
      </c>
      <c r="CP710" s="2">
        <v>39294</v>
      </c>
      <c r="CQ710" s="2">
        <v>39325</v>
      </c>
      <c r="CR710" s="2">
        <v>39353</v>
      </c>
      <c r="CS710" s="2">
        <v>39386</v>
      </c>
      <c r="CT710" s="2">
        <v>39416</v>
      </c>
      <c r="CU710" s="2">
        <v>39447</v>
      </c>
      <c r="CV710" s="2">
        <v>39478</v>
      </c>
      <c r="CW710" s="2">
        <v>39507</v>
      </c>
      <c r="CX710" s="2">
        <v>39538</v>
      </c>
      <c r="CY710" s="2">
        <v>39568</v>
      </c>
      <c r="CZ710" s="2">
        <v>39598</v>
      </c>
      <c r="DA710" s="2">
        <v>39629</v>
      </c>
      <c r="DB710" s="2">
        <v>39660</v>
      </c>
      <c r="DC710" s="2">
        <v>39689</v>
      </c>
      <c r="DD710" s="2">
        <v>39721</v>
      </c>
      <c r="DE710" s="2">
        <v>39752</v>
      </c>
      <c r="DF710" s="2">
        <v>39780</v>
      </c>
      <c r="DG710" s="2">
        <v>39813</v>
      </c>
      <c r="DH710" s="2">
        <v>39843</v>
      </c>
      <c r="DI710" s="2">
        <v>39871</v>
      </c>
      <c r="DJ710" s="2">
        <v>39903</v>
      </c>
      <c r="DK710" s="2">
        <v>39933</v>
      </c>
      <c r="DL710" s="2">
        <v>39962</v>
      </c>
      <c r="DM710" s="2">
        <v>39994</v>
      </c>
      <c r="DN710" s="2">
        <v>40025</v>
      </c>
      <c r="DO710" s="2">
        <v>40056</v>
      </c>
      <c r="DP710" s="2">
        <v>40086</v>
      </c>
      <c r="DQ710" s="2">
        <v>40116</v>
      </c>
      <c r="DR710" s="2">
        <v>40147</v>
      </c>
      <c r="DS710" s="2">
        <v>40178</v>
      </c>
      <c r="DT710" s="2">
        <v>40207</v>
      </c>
      <c r="DU710" s="2">
        <v>40235</v>
      </c>
      <c r="DV710" s="2">
        <v>40268</v>
      </c>
      <c r="DW710" s="2">
        <v>40298</v>
      </c>
      <c r="DX710" s="2">
        <v>40329</v>
      </c>
      <c r="DY710" s="2">
        <v>40359</v>
      </c>
      <c r="DZ710" s="2">
        <v>40389</v>
      </c>
      <c r="EA710" s="2">
        <v>40421</v>
      </c>
      <c r="EB710" s="2">
        <v>40451</v>
      </c>
      <c r="EC710" s="2">
        <v>40480</v>
      </c>
      <c r="ED710" s="2">
        <v>40512</v>
      </c>
      <c r="EE710" s="2">
        <v>40543</v>
      </c>
      <c r="EF710" s="2">
        <v>40574</v>
      </c>
      <c r="EG710" s="2">
        <v>40602</v>
      </c>
      <c r="EH710" s="2">
        <v>40633</v>
      </c>
      <c r="EI710" s="2">
        <v>40662</v>
      </c>
      <c r="EJ710" s="2">
        <v>40694</v>
      </c>
      <c r="EK710" s="2">
        <v>40724</v>
      </c>
      <c r="EL710" s="2">
        <v>40753</v>
      </c>
      <c r="EM710" s="2">
        <v>40786</v>
      </c>
      <c r="EN710" s="2">
        <v>40816</v>
      </c>
      <c r="EO710" s="2">
        <v>40847</v>
      </c>
      <c r="EP710" s="2">
        <v>40877</v>
      </c>
      <c r="EQ710" s="2">
        <v>40907</v>
      </c>
      <c r="ER710" s="2">
        <v>40939</v>
      </c>
      <c r="ES710" s="2">
        <v>40968</v>
      </c>
      <c r="ET710" s="2">
        <v>40998</v>
      </c>
      <c r="EU710" s="2">
        <v>41029</v>
      </c>
      <c r="EV710" s="2">
        <v>41060</v>
      </c>
      <c r="EW710" s="2">
        <v>41089</v>
      </c>
      <c r="EX710" s="2">
        <v>41121</v>
      </c>
      <c r="EY710" s="2">
        <v>41152</v>
      </c>
      <c r="EZ710" s="2">
        <v>41180</v>
      </c>
      <c r="FA710" s="2">
        <v>41213</v>
      </c>
      <c r="FB710" s="2">
        <v>41243</v>
      </c>
      <c r="FC710" s="2">
        <v>41274</v>
      </c>
      <c r="FD710" s="2">
        <v>41305</v>
      </c>
      <c r="FE710" s="2">
        <v>41333</v>
      </c>
      <c r="FF710" s="2">
        <v>41362</v>
      </c>
      <c r="FG710" s="2">
        <v>41394</v>
      </c>
      <c r="FH710" s="2">
        <v>41425</v>
      </c>
      <c r="FI710" s="2">
        <v>41453</v>
      </c>
      <c r="FJ710" s="2">
        <v>41486</v>
      </c>
      <c r="FK710" s="2">
        <v>41516</v>
      </c>
      <c r="FL710" s="2">
        <v>41547</v>
      </c>
      <c r="FM710" s="2">
        <v>41578</v>
      </c>
      <c r="FN710" s="2">
        <v>41607</v>
      </c>
      <c r="FO710" s="2">
        <v>41639</v>
      </c>
      <c r="FP710" s="2">
        <v>41670</v>
      </c>
      <c r="FQ710" s="2">
        <v>41698</v>
      </c>
      <c r="FR710" s="2">
        <v>41729</v>
      </c>
      <c r="FS710" s="2">
        <v>41759</v>
      </c>
      <c r="FT710" s="2">
        <v>41789</v>
      </c>
      <c r="FU710" s="2">
        <v>41820</v>
      </c>
      <c r="FV710" s="2">
        <v>41851</v>
      </c>
      <c r="FW710" s="2">
        <v>41880</v>
      </c>
      <c r="FX710" s="2">
        <v>41912</v>
      </c>
      <c r="FY710" s="2">
        <v>41943</v>
      </c>
      <c r="FZ710" s="2">
        <v>41971</v>
      </c>
      <c r="GA710" s="2">
        <v>42004</v>
      </c>
      <c r="GB710" s="2">
        <v>42034</v>
      </c>
      <c r="GC710" s="2">
        <v>42062</v>
      </c>
      <c r="GD710" s="2">
        <v>42094</v>
      </c>
      <c r="GE710" s="2">
        <v>42124</v>
      </c>
      <c r="GF710" s="2">
        <v>42153</v>
      </c>
      <c r="GG710" s="2">
        <v>42185</v>
      </c>
      <c r="GH710" s="2">
        <v>42216</v>
      </c>
      <c r="GI710" s="2">
        <v>42247</v>
      </c>
      <c r="GJ710" s="2">
        <v>42277</v>
      </c>
      <c r="GK710" s="2">
        <v>42307</v>
      </c>
      <c r="GL710" s="2">
        <v>42338</v>
      </c>
      <c r="GM710" s="2">
        <v>42369</v>
      </c>
      <c r="GN710" s="2">
        <v>42398</v>
      </c>
      <c r="GO710" s="2">
        <v>42429</v>
      </c>
      <c r="GP710" s="2">
        <v>42460</v>
      </c>
      <c r="GQ710" s="2">
        <v>42489</v>
      </c>
      <c r="GR710" s="2">
        <v>42521</v>
      </c>
      <c r="GS710" s="2">
        <v>42551</v>
      </c>
      <c r="GT710" s="2">
        <v>42580</v>
      </c>
      <c r="GU710" s="2">
        <v>42613</v>
      </c>
      <c r="GV710" s="2">
        <v>42643</v>
      </c>
      <c r="GW710" s="2">
        <v>42674</v>
      </c>
      <c r="GX710" s="2">
        <v>42704</v>
      </c>
      <c r="GY710" s="2">
        <v>42734</v>
      </c>
      <c r="GZ710" s="2">
        <v>42766</v>
      </c>
      <c r="HA710" s="2">
        <v>42794</v>
      </c>
      <c r="HB710" s="2">
        <v>42825</v>
      </c>
      <c r="HC710" s="2">
        <v>42853</v>
      </c>
      <c r="HD710" s="2">
        <v>42886</v>
      </c>
      <c r="HE710" s="2">
        <v>42916</v>
      </c>
      <c r="HF710" s="2">
        <v>42947</v>
      </c>
      <c r="HG710" s="2">
        <v>42978</v>
      </c>
      <c r="HH710" s="2">
        <v>43007</v>
      </c>
      <c r="HI710" s="2">
        <v>43039</v>
      </c>
      <c r="HJ710" s="2">
        <v>43069</v>
      </c>
      <c r="HK710" s="2">
        <v>43098</v>
      </c>
      <c r="HL710" s="2">
        <v>43131</v>
      </c>
      <c r="HM710" s="2">
        <v>43159</v>
      </c>
      <c r="HN710" s="2">
        <v>43189</v>
      </c>
      <c r="HO710" s="2">
        <v>43220</v>
      </c>
      <c r="HP710" s="2">
        <v>43251</v>
      </c>
      <c r="HQ710" s="2">
        <v>43280</v>
      </c>
      <c r="HR710" s="2">
        <v>43312</v>
      </c>
      <c r="HS710" s="2">
        <v>43343</v>
      </c>
      <c r="HT710" s="2">
        <v>43371</v>
      </c>
      <c r="HU710" s="2">
        <v>43404</v>
      </c>
      <c r="HV710" s="2">
        <v>43434</v>
      </c>
      <c r="HW710" s="2">
        <v>43465</v>
      </c>
      <c r="HX710" s="2">
        <v>43496</v>
      </c>
      <c r="HY710" s="2">
        <v>43524</v>
      </c>
      <c r="HZ710" s="2">
        <v>43553</v>
      </c>
      <c r="IA710" s="2">
        <v>43585</v>
      </c>
      <c r="IB710" s="2">
        <v>43616</v>
      </c>
      <c r="IC710" s="2">
        <v>43644</v>
      </c>
      <c r="ID710" s="2">
        <v>43677</v>
      </c>
      <c r="IE710" s="2">
        <v>43707</v>
      </c>
      <c r="IF710" s="2">
        <v>43738</v>
      </c>
      <c r="IG710" s="2">
        <v>43769</v>
      </c>
      <c r="IH710" s="2">
        <v>43798</v>
      </c>
      <c r="II710" s="2">
        <v>43830</v>
      </c>
      <c r="IJ710" s="2">
        <v>43861</v>
      </c>
      <c r="IK710" s="2">
        <v>43889</v>
      </c>
      <c r="IL710" s="2">
        <v>43921</v>
      </c>
      <c r="IM710" s="2">
        <v>43951</v>
      </c>
      <c r="IN710" s="2">
        <v>43980</v>
      </c>
      <c r="IO710" s="2">
        <v>44012</v>
      </c>
      <c r="IP710" s="2">
        <v>44043</v>
      </c>
      <c r="IQ710" s="2">
        <v>44074</v>
      </c>
      <c r="IR710" s="2">
        <v>44104</v>
      </c>
      <c r="IS710" s="2">
        <v>44134</v>
      </c>
      <c r="IT710" s="2">
        <v>44165</v>
      </c>
      <c r="IU710" s="2">
        <v>44196</v>
      </c>
      <c r="IV710" s="2">
        <v>44225</v>
      </c>
      <c r="IW710" s="2">
        <v>44253</v>
      </c>
      <c r="IX710" s="2">
        <v>44286</v>
      </c>
      <c r="IY710" s="2">
        <v>44316</v>
      </c>
      <c r="IZ710" s="2">
        <v>44347</v>
      </c>
      <c r="JA710" s="2">
        <v>44377</v>
      </c>
      <c r="JB710" s="2">
        <v>44407</v>
      </c>
      <c r="JC710" s="2">
        <v>44439</v>
      </c>
      <c r="JD710" s="2">
        <v>44469</v>
      </c>
      <c r="JE710" s="2">
        <v>44498</v>
      </c>
      <c r="JF710" s="2">
        <v>44530</v>
      </c>
      <c r="JG710" s="2">
        <v>44561</v>
      </c>
      <c r="JH710" s="2">
        <v>44592</v>
      </c>
      <c r="JI710" s="2">
        <v>44620</v>
      </c>
      <c r="JJ710" s="2">
        <v>44651</v>
      </c>
      <c r="JK710" s="2">
        <v>44680</v>
      </c>
      <c r="JL710" s="2">
        <v>44712</v>
      </c>
      <c r="JM710" s="2">
        <v>44742</v>
      </c>
      <c r="JN710" s="2">
        <v>44771</v>
      </c>
      <c r="JO710" s="2">
        <v>44804</v>
      </c>
      <c r="JP710" s="2">
        <v>44834</v>
      </c>
      <c r="JQ710" s="2">
        <v>44865</v>
      </c>
    </row>
    <row r="711" spans="1:277" x14ac:dyDescent="0.25">
      <c r="A711" s="4"/>
      <c r="D711" s="3">
        <v>30102600</v>
      </c>
      <c r="E711">
        <v>31507500</v>
      </c>
      <c r="F711">
        <v>22728800</v>
      </c>
      <c r="G711">
        <v>21552400</v>
      </c>
      <c r="H711">
        <v>29131800</v>
      </c>
      <c r="I711">
        <v>24394200</v>
      </c>
      <c r="J711">
        <v>17330000</v>
      </c>
      <c r="K711">
        <v>17567700</v>
      </c>
      <c r="L711">
        <v>22107700</v>
      </c>
      <c r="M711">
        <v>29608400</v>
      </c>
      <c r="N711">
        <v>23549100</v>
      </c>
      <c r="O711">
        <v>24101800</v>
      </c>
      <c r="P711">
        <v>34623900</v>
      </c>
      <c r="Q711">
        <v>34876800</v>
      </c>
      <c r="R711">
        <v>37155200</v>
      </c>
      <c r="S711">
        <v>29344700</v>
      </c>
      <c r="T711">
        <v>57961700</v>
      </c>
      <c r="U711">
        <v>36351400</v>
      </c>
      <c r="V711">
        <v>28362700</v>
      </c>
      <c r="W711">
        <v>31233600</v>
      </c>
      <c r="X711">
        <v>33408500</v>
      </c>
      <c r="Y711">
        <v>45867400</v>
      </c>
      <c r="Z711">
        <v>51770900</v>
      </c>
      <c r="AA711">
        <v>45510700</v>
      </c>
      <c r="AB711">
        <v>86735700</v>
      </c>
      <c r="AC711">
        <v>122069100</v>
      </c>
      <c r="AD711">
        <v>74763000</v>
      </c>
      <c r="AE711">
        <v>76647600</v>
      </c>
      <c r="AF711">
        <v>88353300</v>
      </c>
      <c r="AG711">
        <v>97433000</v>
      </c>
      <c r="AH711">
        <v>96119900</v>
      </c>
      <c r="AI711">
        <v>68844300</v>
      </c>
      <c r="AJ711">
        <v>76959000</v>
      </c>
      <c r="AK711">
        <v>82065100</v>
      </c>
      <c r="AL711">
        <v>54169700</v>
      </c>
      <c r="AM711">
        <v>86502600</v>
      </c>
      <c r="AN711">
        <v>91179000</v>
      </c>
      <c r="AO711">
        <v>76200000</v>
      </c>
      <c r="AP711">
        <v>71058400</v>
      </c>
      <c r="AQ711">
        <v>64282000</v>
      </c>
      <c r="AR711">
        <v>63913500</v>
      </c>
      <c r="AS711">
        <v>77737400</v>
      </c>
      <c r="AT711">
        <v>74021800</v>
      </c>
      <c r="AU711">
        <v>69526600</v>
      </c>
      <c r="AV711">
        <v>80415700</v>
      </c>
      <c r="AW711">
        <v>87794300</v>
      </c>
      <c r="AX711">
        <v>88340600</v>
      </c>
      <c r="AY711">
        <v>94525400</v>
      </c>
      <c r="AZ711">
        <v>111916800</v>
      </c>
      <c r="BA711">
        <v>85969100</v>
      </c>
      <c r="BB711">
        <v>99872800</v>
      </c>
      <c r="BC711">
        <v>89790000</v>
      </c>
      <c r="BD711">
        <v>83864000</v>
      </c>
      <c r="BE711">
        <v>66422000</v>
      </c>
      <c r="BF711">
        <v>74714100</v>
      </c>
      <c r="BG711">
        <v>65448000</v>
      </c>
      <c r="BH711">
        <v>66437800</v>
      </c>
      <c r="BI711">
        <v>76640700</v>
      </c>
      <c r="BJ711">
        <v>84096300</v>
      </c>
      <c r="BK711">
        <v>82067400</v>
      </c>
      <c r="BL711">
        <v>74177500</v>
      </c>
      <c r="BM711">
        <v>70505100</v>
      </c>
      <c r="BN711">
        <v>72064500</v>
      </c>
      <c r="BO711">
        <v>74787300</v>
      </c>
      <c r="BP711">
        <v>71985500</v>
      </c>
      <c r="BQ711">
        <v>76285300</v>
      </c>
      <c r="BR711">
        <v>62180900</v>
      </c>
      <c r="BS711">
        <v>73014000</v>
      </c>
      <c r="BT711">
        <v>107807400</v>
      </c>
      <c r="BU711">
        <v>88694100</v>
      </c>
      <c r="BV711">
        <v>83561500</v>
      </c>
      <c r="BW711">
        <v>121587400</v>
      </c>
      <c r="BX711">
        <v>116714700</v>
      </c>
      <c r="BY711">
        <v>101426100</v>
      </c>
      <c r="BZ711">
        <v>128621500</v>
      </c>
      <c r="CA711">
        <v>103542600</v>
      </c>
      <c r="CB711">
        <v>141305500</v>
      </c>
      <c r="CC711">
        <v>110509600</v>
      </c>
      <c r="CD711">
        <v>80992900</v>
      </c>
      <c r="CE711">
        <v>76821100</v>
      </c>
      <c r="CF711">
        <v>108360700</v>
      </c>
      <c r="CG711">
        <v>97708700</v>
      </c>
      <c r="CH711">
        <v>82660700</v>
      </c>
      <c r="CI711">
        <v>65580200</v>
      </c>
      <c r="CJ711">
        <v>73734000</v>
      </c>
      <c r="CK711">
        <v>70183100</v>
      </c>
      <c r="CL711">
        <v>92112600</v>
      </c>
      <c r="CM711">
        <v>67226700</v>
      </c>
      <c r="CN711">
        <v>93769100</v>
      </c>
      <c r="CO711">
        <v>69072200</v>
      </c>
      <c r="CP711">
        <v>98216100</v>
      </c>
      <c r="CQ711">
        <v>98530000</v>
      </c>
      <c r="CR711">
        <v>83226800</v>
      </c>
      <c r="CS711">
        <v>81862700</v>
      </c>
      <c r="CT711">
        <v>90888000</v>
      </c>
      <c r="CU711">
        <v>47363400</v>
      </c>
      <c r="CV711">
        <v>104368700</v>
      </c>
      <c r="CW711">
        <v>61937700</v>
      </c>
      <c r="CX711">
        <v>66123700</v>
      </c>
      <c r="CY711">
        <v>48101100</v>
      </c>
      <c r="CZ711">
        <v>40903900</v>
      </c>
      <c r="DA711">
        <v>39528700</v>
      </c>
      <c r="DB711">
        <v>48588100</v>
      </c>
      <c r="DC711">
        <v>41773700</v>
      </c>
      <c r="DD711">
        <v>65248500</v>
      </c>
      <c r="DE711">
        <v>76551600</v>
      </c>
      <c r="DF711">
        <v>55093500</v>
      </c>
      <c r="DG711">
        <v>56294500</v>
      </c>
      <c r="DH711">
        <v>71557700</v>
      </c>
      <c r="DI711">
        <v>59558500</v>
      </c>
      <c r="DJ711">
        <v>68083200</v>
      </c>
      <c r="DK711">
        <v>48391800</v>
      </c>
      <c r="DL711">
        <v>39914000</v>
      </c>
      <c r="DM711">
        <v>42803600</v>
      </c>
      <c r="DN711">
        <v>33888200</v>
      </c>
      <c r="DO711">
        <v>27571600</v>
      </c>
      <c r="DP711">
        <v>57657600</v>
      </c>
      <c r="DQ711">
        <v>48848200</v>
      </c>
      <c r="DR711">
        <v>45894800</v>
      </c>
      <c r="DS711">
        <v>47922500</v>
      </c>
      <c r="DT711">
        <v>43266400</v>
      </c>
      <c r="DU711">
        <v>52806700</v>
      </c>
      <c r="DV711">
        <v>43613300</v>
      </c>
      <c r="DW711">
        <v>37813000</v>
      </c>
      <c r="DX711">
        <v>58431600</v>
      </c>
      <c r="DY711">
        <v>51530700</v>
      </c>
      <c r="DZ711">
        <v>39341000</v>
      </c>
      <c r="EA711">
        <v>31935400</v>
      </c>
      <c r="EB711">
        <v>33478801</v>
      </c>
      <c r="EC711">
        <v>31788887</v>
      </c>
      <c r="ED711">
        <v>32460736</v>
      </c>
      <c r="EE711">
        <v>30443186</v>
      </c>
      <c r="EF711">
        <v>43495394</v>
      </c>
      <c r="EG711">
        <v>30227834</v>
      </c>
      <c r="EH711">
        <v>43572886</v>
      </c>
      <c r="EI711">
        <v>31806739</v>
      </c>
      <c r="EJ711">
        <v>29200362</v>
      </c>
      <c r="EK711">
        <v>34332633</v>
      </c>
      <c r="EL711">
        <v>26874791</v>
      </c>
      <c r="EM711">
        <v>52467396</v>
      </c>
      <c r="EN711">
        <v>39637608</v>
      </c>
      <c r="EO711">
        <v>28188186</v>
      </c>
      <c r="EP711">
        <v>25745882</v>
      </c>
      <c r="EQ711">
        <v>25893516</v>
      </c>
      <c r="ER711">
        <v>24934487</v>
      </c>
      <c r="ES711">
        <v>21841890</v>
      </c>
      <c r="ET711">
        <v>36407948</v>
      </c>
      <c r="EU711">
        <v>28245708</v>
      </c>
      <c r="EV711">
        <v>33387670</v>
      </c>
      <c r="EW711">
        <v>29084997</v>
      </c>
      <c r="EX711">
        <v>22477792</v>
      </c>
      <c r="EY711">
        <v>20107019</v>
      </c>
      <c r="EZ711">
        <v>26915785</v>
      </c>
      <c r="FA711">
        <v>19100453</v>
      </c>
      <c r="FB711">
        <v>25735549</v>
      </c>
      <c r="FC711">
        <v>24917927</v>
      </c>
      <c r="FD711">
        <v>25854417</v>
      </c>
      <c r="FE711">
        <v>23834470</v>
      </c>
      <c r="FF711">
        <v>27329223</v>
      </c>
      <c r="FG711">
        <v>46603440</v>
      </c>
      <c r="FH711">
        <v>39958068</v>
      </c>
      <c r="FI711">
        <v>44185538</v>
      </c>
      <c r="FJ711">
        <v>48444867</v>
      </c>
      <c r="FK711">
        <v>42471941</v>
      </c>
      <c r="FL711">
        <v>40271679</v>
      </c>
      <c r="FM711">
        <v>50825121</v>
      </c>
      <c r="FN711">
        <v>38821395</v>
      </c>
      <c r="FO711">
        <v>52219483</v>
      </c>
      <c r="FP711">
        <v>42538900</v>
      </c>
      <c r="FQ711">
        <v>44151085</v>
      </c>
      <c r="FR711">
        <v>41598931</v>
      </c>
      <c r="FS711">
        <v>41996563</v>
      </c>
      <c r="FT711">
        <v>24691142</v>
      </c>
      <c r="FU711">
        <v>29906838</v>
      </c>
      <c r="FV711">
        <v>30610037</v>
      </c>
      <c r="FW711">
        <v>25160644</v>
      </c>
      <c r="FX711">
        <v>31721213</v>
      </c>
      <c r="FY711">
        <v>40774414</v>
      </c>
      <c r="FZ711">
        <v>49317998</v>
      </c>
      <c r="GA711">
        <v>59586140</v>
      </c>
      <c r="GB711">
        <v>51608679</v>
      </c>
      <c r="GC711">
        <v>30119999</v>
      </c>
      <c r="GD711">
        <v>51066558</v>
      </c>
      <c r="GE711">
        <v>39096975</v>
      </c>
      <c r="GF711">
        <v>29559284</v>
      </c>
      <c r="GG711">
        <v>42387882</v>
      </c>
      <c r="GH711">
        <v>45493950</v>
      </c>
      <c r="GI711">
        <v>54095849</v>
      </c>
      <c r="GJ711">
        <v>51360374</v>
      </c>
      <c r="GK711">
        <v>53054011</v>
      </c>
      <c r="GL711">
        <v>38241881</v>
      </c>
      <c r="GM711">
        <v>43867366</v>
      </c>
      <c r="GN711">
        <v>47531340</v>
      </c>
      <c r="GO711">
        <v>74118503</v>
      </c>
      <c r="GP711">
        <v>59679566</v>
      </c>
      <c r="GQ711">
        <v>53113970</v>
      </c>
      <c r="GR711">
        <v>60051489</v>
      </c>
      <c r="GS711">
        <v>53121654</v>
      </c>
      <c r="GT711">
        <v>44435207</v>
      </c>
      <c r="GU711">
        <v>37575526</v>
      </c>
      <c r="GV711">
        <v>43578008</v>
      </c>
      <c r="GW711">
        <v>39617523</v>
      </c>
      <c r="GX711">
        <v>53886960</v>
      </c>
      <c r="GY711">
        <v>51698496</v>
      </c>
      <c r="GZ711">
        <v>38778756</v>
      </c>
      <c r="HA711">
        <v>31264430</v>
      </c>
      <c r="HB711">
        <v>42671119</v>
      </c>
      <c r="HC711">
        <v>34708673</v>
      </c>
      <c r="HD711">
        <v>28012382</v>
      </c>
      <c r="HE711">
        <v>30842192</v>
      </c>
      <c r="HF711">
        <v>28347232</v>
      </c>
      <c r="HG711">
        <v>30987990</v>
      </c>
      <c r="HH711">
        <v>29306205</v>
      </c>
      <c r="HI711">
        <v>23512204</v>
      </c>
      <c r="HJ711">
        <v>23186309</v>
      </c>
      <c r="HK711">
        <v>28819505</v>
      </c>
      <c r="HL711">
        <v>24003418</v>
      </c>
      <c r="HM711">
        <v>30645843</v>
      </c>
      <c r="HN711">
        <v>31780464</v>
      </c>
      <c r="HO711">
        <v>24809266</v>
      </c>
      <c r="HP711">
        <v>22995058</v>
      </c>
      <c r="HQ711">
        <v>30260707</v>
      </c>
      <c r="HR711">
        <v>21709515</v>
      </c>
      <c r="HS711">
        <v>31542728</v>
      </c>
      <c r="HT711">
        <v>35863765</v>
      </c>
      <c r="HU711">
        <v>40752487</v>
      </c>
      <c r="HV711">
        <v>29808665</v>
      </c>
      <c r="HW711">
        <v>40811968</v>
      </c>
      <c r="HX711">
        <v>43734183</v>
      </c>
      <c r="HY711">
        <v>43027507</v>
      </c>
      <c r="HZ711">
        <v>78446575</v>
      </c>
      <c r="IA711">
        <v>113266745</v>
      </c>
      <c r="IB711">
        <v>54596291</v>
      </c>
      <c r="IC711">
        <v>72234286</v>
      </c>
      <c r="ID711">
        <v>39904303</v>
      </c>
      <c r="IE711">
        <v>49043249</v>
      </c>
      <c r="IF711">
        <v>44012564</v>
      </c>
      <c r="IG711">
        <v>34350366</v>
      </c>
      <c r="IH711">
        <v>33373865</v>
      </c>
      <c r="II711">
        <v>43026316</v>
      </c>
      <c r="IJ711">
        <v>43668455</v>
      </c>
      <c r="IK711">
        <v>47950511</v>
      </c>
      <c r="IL711">
        <v>80179168</v>
      </c>
      <c r="IM711">
        <v>43654131</v>
      </c>
      <c r="IN711">
        <v>43453707</v>
      </c>
      <c r="IO711">
        <v>69961418</v>
      </c>
      <c r="IP711">
        <v>38376804</v>
      </c>
      <c r="IQ711">
        <v>29975340</v>
      </c>
      <c r="IR711">
        <v>40890483</v>
      </c>
      <c r="IS711">
        <v>30046139</v>
      </c>
      <c r="IT711">
        <v>37101713</v>
      </c>
      <c r="IU711">
        <v>33769300</v>
      </c>
      <c r="IV711">
        <v>29349476</v>
      </c>
      <c r="IW711">
        <v>28327735</v>
      </c>
      <c r="IX711">
        <v>54393046</v>
      </c>
      <c r="IY711">
        <v>32060632</v>
      </c>
      <c r="IZ711">
        <v>40900316</v>
      </c>
      <c r="JA711">
        <v>51641580</v>
      </c>
      <c r="JB711">
        <v>28483565</v>
      </c>
      <c r="JC711">
        <v>25173656</v>
      </c>
      <c r="JD711">
        <v>33857296</v>
      </c>
      <c r="JE711">
        <v>35456816</v>
      </c>
      <c r="JF711">
        <v>34769538</v>
      </c>
      <c r="JG711">
        <v>47474392</v>
      </c>
      <c r="JH711">
        <v>36907383</v>
      </c>
      <c r="JI711">
        <v>39331523</v>
      </c>
      <c r="JJ711">
        <v>60851975</v>
      </c>
      <c r="JK711">
        <v>34193733</v>
      </c>
      <c r="JL711">
        <v>37741543</v>
      </c>
      <c r="JM711">
        <v>41699046</v>
      </c>
      <c r="JN711">
        <v>56232545</v>
      </c>
      <c r="JO711">
        <v>51067950</v>
      </c>
      <c r="JP711">
        <v>58393405</v>
      </c>
      <c r="JQ711">
        <v>45542584</v>
      </c>
    </row>
    <row r="712" spans="1:277" x14ac:dyDescent="0.25">
      <c r="A712" s="1" t="s">
        <v>357</v>
      </c>
      <c r="B712" t="s">
        <v>1157</v>
      </c>
      <c r="C712" t="s">
        <v>1185</v>
      </c>
      <c r="D712" s="2">
        <f>_xll.BDH(A712, "volume", B712, C712, "Direction", "H", "Period", "M","cols=12;rows=2")</f>
        <v>36556</v>
      </c>
      <c r="E712" s="2">
        <v>36585</v>
      </c>
      <c r="F712" s="2">
        <v>36616</v>
      </c>
      <c r="G712" s="2">
        <v>36644</v>
      </c>
      <c r="H712" s="2">
        <v>36677</v>
      </c>
      <c r="I712" s="2">
        <v>36707</v>
      </c>
      <c r="J712" s="2">
        <v>36738</v>
      </c>
      <c r="K712" s="2">
        <v>36769</v>
      </c>
      <c r="L712" s="2">
        <v>36798</v>
      </c>
      <c r="M712" s="2">
        <v>36830</v>
      </c>
      <c r="N712" s="2">
        <v>36860</v>
      </c>
      <c r="O712" s="2">
        <v>36889</v>
      </c>
    </row>
    <row r="713" spans="1:277" x14ac:dyDescent="0.25">
      <c r="A713" s="4"/>
      <c r="D713" s="3">
        <v>26087100</v>
      </c>
      <c r="E713">
        <v>19146300</v>
      </c>
      <c r="F713">
        <v>32333400</v>
      </c>
      <c r="G713">
        <v>26469700</v>
      </c>
      <c r="H713">
        <v>39083800</v>
      </c>
      <c r="I713">
        <v>44493900</v>
      </c>
      <c r="J713">
        <v>22806700</v>
      </c>
      <c r="K713">
        <v>20488100</v>
      </c>
      <c r="L713">
        <v>14852700</v>
      </c>
      <c r="M713">
        <v>14560000</v>
      </c>
      <c r="N713">
        <v>11856700</v>
      </c>
      <c r="O713">
        <v>7439900</v>
      </c>
    </row>
    <row r="714" spans="1:277" x14ac:dyDescent="0.25">
      <c r="A714" s="1" t="s">
        <v>358</v>
      </c>
      <c r="B714" t="s">
        <v>1157</v>
      </c>
      <c r="C714" t="s">
        <v>1199</v>
      </c>
      <c r="D714" s="2">
        <f>_xll.BDH(A714, "volume", B714, C714, "Direction", "H", "Period", "M","cols=274;rows=2")</f>
        <v>36556</v>
      </c>
      <c r="E714" s="2">
        <v>36585</v>
      </c>
      <c r="F714" s="2">
        <v>36616</v>
      </c>
      <c r="G714" s="2">
        <v>36644</v>
      </c>
      <c r="H714" s="2">
        <v>36677</v>
      </c>
      <c r="I714" s="2">
        <v>36707</v>
      </c>
      <c r="J714" s="2">
        <v>36738</v>
      </c>
      <c r="K714" s="2">
        <v>36769</v>
      </c>
      <c r="L714" s="2">
        <v>36798</v>
      </c>
      <c r="M714" s="2">
        <v>36830</v>
      </c>
      <c r="N714" s="2">
        <v>36860</v>
      </c>
      <c r="O714" s="2">
        <v>36889</v>
      </c>
      <c r="P714" s="2">
        <v>36922</v>
      </c>
      <c r="Q714" s="2">
        <v>36950</v>
      </c>
      <c r="R714" s="2">
        <v>36980</v>
      </c>
      <c r="S714" s="2">
        <v>37011</v>
      </c>
      <c r="T714" s="2">
        <v>37042</v>
      </c>
      <c r="U714" s="2">
        <v>37071</v>
      </c>
      <c r="V714" s="2">
        <v>37103</v>
      </c>
      <c r="W714" s="2">
        <v>37134</v>
      </c>
      <c r="X714" s="2">
        <v>37162</v>
      </c>
      <c r="Y714" s="2">
        <v>37195</v>
      </c>
      <c r="Z714" s="2">
        <v>37225</v>
      </c>
      <c r="AA714" s="2">
        <v>37256</v>
      </c>
      <c r="AB714" s="2">
        <v>37287</v>
      </c>
      <c r="AC714" s="2">
        <v>37315</v>
      </c>
      <c r="AD714" s="2">
        <v>37344</v>
      </c>
      <c r="AE714" s="2">
        <v>37376</v>
      </c>
      <c r="AF714" s="2">
        <v>37407</v>
      </c>
      <c r="AG714" s="2">
        <v>37435</v>
      </c>
      <c r="AH714" s="2">
        <v>37468</v>
      </c>
      <c r="AI714" s="2">
        <v>37498</v>
      </c>
      <c r="AJ714" s="2">
        <v>37529</v>
      </c>
      <c r="AK714" s="2">
        <v>37560</v>
      </c>
      <c r="AL714" s="2">
        <v>37589</v>
      </c>
      <c r="AM714" s="2">
        <v>37621</v>
      </c>
      <c r="AN714" s="2">
        <v>37652</v>
      </c>
      <c r="AO714" s="2">
        <v>37680</v>
      </c>
      <c r="AP714" s="2">
        <v>37711</v>
      </c>
      <c r="AQ714" s="2">
        <v>37741</v>
      </c>
      <c r="AR714" s="2">
        <v>37771</v>
      </c>
      <c r="AS714" s="2">
        <v>37802</v>
      </c>
      <c r="AT714" s="2">
        <v>37833</v>
      </c>
      <c r="AU714" s="2">
        <v>37862</v>
      </c>
      <c r="AV714" s="2">
        <v>37894</v>
      </c>
      <c r="AW714" s="2">
        <v>37925</v>
      </c>
      <c r="AX714" s="2">
        <v>37953</v>
      </c>
      <c r="AY714" s="2">
        <v>37986</v>
      </c>
      <c r="AZ714" s="2">
        <v>38016</v>
      </c>
      <c r="BA714" s="2">
        <v>38044</v>
      </c>
      <c r="BB714" s="2">
        <v>38077</v>
      </c>
      <c r="BC714" s="2">
        <v>38107</v>
      </c>
      <c r="BD714" s="2">
        <v>38138</v>
      </c>
      <c r="BE714" s="2">
        <v>38168</v>
      </c>
      <c r="BF714" s="2">
        <v>38198</v>
      </c>
      <c r="BG714" s="2">
        <v>38230</v>
      </c>
      <c r="BH714" s="2">
        <v>38260</v>
      </c>
      <c r="BI714" s="2">
        <v>38289</v>
      </c>
      <c r="BJ714" s="2">
        <v>38321</v>
      </c>
      <c r="BK714" s="2">
        <v>38352</v>
      </c>
      <c r="BL714" s="2">
        <v>38383</v>
      </c>
      <c r="BM714" s="2">
        <v>38411</v>
      </c>
      <c r="BN714" s="2">
        <v>38442</v>
      </c>
      <c r="BO714" s="2">
        <v>38471</v>
      </c>
      <c r="BP714" s="2">
        <v>38503</v>
      </c>
      <c r="BQ714" s="2">
        <v>38533</v>
      </c>
      <c r="BR714" s="2">
        <v>38562</v>
      </c>
      <c r="BS714" s="2">
        <v>38595</v>
      </c>
      <c r="BT714" s="2">
        <v>38625</v>
      </c>
      <c r="BU714" s="2">
        <v>38656</v>
      </c>
      <c r="BV714" s="2">
        <v>38686</v>
      </c>
      <c r="BW714" s="2">
        <v>38716</v>
      </c>
      <c r="BX714" s="2">
        <v>38748</v>
      </c>
      <c r="BY714" s="2">
        <v>38776</v>
      </c>
      <c r="BZ714" s="2">
        <v>38807</v>
      </c>
      <c r="CA714" s="2">
        <v>38835</v>
      </c>
      <c r="CB714" s="2">
        <v>38868</v>
      </c>
      <c r="CC714" s="2">
        <v>38898</v>
      </c>
      <c r="CD714" s="2">
        <v>38929</v>
      </c>
      <c r="CE714" s="2">
        <v>38960</v>
      </c>
      <c r="CF714" s="2">
        <v>38989</v>
      </c>
      <c r="CG714" s="2">
        <v>39021</v>
      </c>
      <c r="CH714" s="2">
        <v>39051</v>
      </c>
      <c r="CI714" s="2">
        <v>39080</v>
      </c>
      <c r="CJ714" s="2">
        <v>39113</v>
      </c>
      <c r="CK714" s="2">
        <v>39141</v>
      </c>
      <c r="CL714" s="2">
        <v>39171</v>
      </c>
      <c r="CM714" s="2">
        <v>39202</v>
      </c>
      <c r="CN714" s="2">
        <v>39233</v>
      </c>
      <c r="CO714" s="2">
        <v>39262</v>
      </c>
      <c r="CP714" s="2">
        <v>39294</v>
      </c>
      <c r="CQ714" s="2">
        <v>39325</v>
      </c>
      <c r="CR714" s="2">
        <v>39353</v>
      </c>
      <c r="CS714" s="2">
        <v>39386</v>
      </c>
      <c r="CT714" s="2">
        <v>39416</v>
      </c>
      <c r="CU714" s="2">
        <v>39447</v>
      </c>
      <c r="CV714" s="2">
        <v>39478</v>
      </c>
      <c r="CW714" s="2">
        <v>39507</v>
      </c>
      <c r="CX714" s="2">
        <v>39538</v>
      </c>
      <c r="CY714" s="2">
        <v>39568</v>
      </c>
      <c r="CZ714" s="2">
        <v>39598</v>
      </c>
      <c r="DA714" s="2">
        <v>39629</v>
      </c>
      <c r="DB714" s="2">
        <v>39660</v>
      </c>
      <c r="DC714" s="2">
        <v>39689</v>
      </c>
      <c r="DD714" s="2">
        <v>39721</v>
      </c>
      <c r="DE714" s="2">
        <v>39752</v>
      </c>
      <c r="DF714" s="2">
        <v>39780</v>
      </c>
      <c r="DG714" s="2">
        <v>39813</v>
      </c>
      <c r="DH714" s="2">
        <v>39843</v>
      </c>
      <c r="DI714" s="2">
        <v>39871</v>
      </c>
      <c r="DJ714" s="2">
        <v>39903</v>
      </c>
      <c r="DK714" s="2">
        <v>39933</v>
      </c>
      <c r="DL714" s="2">
        <v>39962</v>
      </c>
      <c r="DM714" s="2">
        <v>39994</v>
      </c>
      <c r="DN714" s="2">
        <v>40025</v>
      </c>
      <c r="DO714" s="2">
        <v>40056</v>
      </c>
      <c r="DP714" s="2">
        <v>40086</v>
      </c>
      <c r="DQ714" s="2">
        <v>40116</v>
      </c>
      <c r="DR714" s="2">
        <v>40147</v>
      </c>
      <c r="DS714" s="2">
        <v>40178</v>
      </c>
      <c r="DT714" s="2">
        <v>40207</v>
      </c>
      <c r="DU714" s="2">
        <v>40235</v>
      </c>
      <c r="DV714" s="2">
        <v>40268</v>
      </c>
      <c r="DW714" s="2">
        <v>40298</v>
      </c>
      <c r="DX714" s="2">
        <v>40329</v>
      </c>
      <c r="DY714" s="2">
        <v>40359</v>
      </c>
      <c r="DZ714" s="2">
        <v>40389</v>
      </c>
      <c r="EA714" s="2">
        <v>40421</v>
      </c>
      <c r="EB714" s="2">
        <v>40451</v>
      </c>
      <c r="EC714" s="2">
        <v>40480</v>
      </c>
      <c r="ED714" s="2">
        <v>40512</v>
      </c>
      <c r="EE714" s="2">
        <v>40543</v>
      </c>
      <c r="EF714" s="2">
        <v>40574</v>
      </c>
      <c r="EG714" s="2">
        <v>40602</v>
      </c>
      <c r="EH714" s="2">
        <v>40633</v>
      </c>
      <c r="EI714" s="2">
        <v>40662</v>
      </c>
      <c r="EJ714" s="2">
        <v>40694</v>
      </c>
      <c r="EK714" s="2">
        <v>40724</v>
      </c>
      <c r="EL714" s="2">
        <v>40753</v>
      </c>
      <c r="EM714" s="2">
        <v>40786</v>
      </c>
      <c r="EN714" s="2">
        <v>40816</v>
      </c>
      <c r="EO714" s="2">
        <v>40847</v>
      </c>
      <c r="EP714" s="2">
        <v>40877</v>
      </c>
      <c r="EQ714" s="2">
        <v>40907</v>
      </c>
      <c r="ER714" s="2">
        <v>40939</v>
      </c>
      <c r="ES714" s="2">
        <v>40968</v>
      </c>
      <c r="ET714" s="2">
        <v>40998</v>
      </c>
      <c r="EU714" s="2">
        <v>41029</v>
      </c>
      <c r="EV714" s="2">
        <v>41060</v>
      </c>
      <c r="EW714" s="2">
        <v>41089</v>
      </c>
      <c r="EX714" s="2">
        <v>41121</v>
      </c>
      <c r="EY714" s="2">
        <v>41152</v>
      </c>
      <c r="EZ714" s="2">
        <v>41180</v>
      </c>
      <c r="FA714" s="2">
        <v>41213</v>
      </c>
      <c r="FB714" s="2">
        <v>41243</v>
      </c>
      <c r="FC714" s="2">
        <v>41274</v>
      </c>
      <c r="FD714" s="2">
        <v>41305</v>
      </c>
      <c r="FE714" s="2">
        <v>41333</v>
      </c>
      <c r="FF714" s="2">
        <v>41362</v>
      </c>
      <c r="FG714" s="2">
        <v>41394</v>
      </c>
      <c r="FH714" s="2">
        <v>41425</v>
      </c>
      <c r="FI714" s="2">
        <v>41453</v>
      </c>
      <c r="FJ714" s="2">
        <v>41486</v>
      </c>
      <c r="FK714" s="2">
        <v>41516</v>
      </c>
      <c r="FL714" s="2">
        <v>41547</v>
      </c>
      <c r="FM714" s="2">
        <v>41578</v>
      </c>
      <c r="FN714" s="2">
        <v>41607</v>
      </c>
      <c r="FO714" s="2">
        <v>41639</v>
      </c>
      <c r="FP714" s="2">
        <v>41670</v>
      </c>
      <c r="FQ714" s="2">
        <v>41698</v>
      </c>
      <c r="FR714" s="2">
        <v>41729</v>
      </c>
      <c r="FS714" s="2">
        <v>41759</v>
      </c>
      <c r="FT714" s="2">
        <v>41789</v>
      </c>
      <c r="FU714" s="2">
        <v>41820</v>
      </c>
      <c r="FV714" s="2">
        <v>41851</v>
      </c>
      <c r="FW714" s="2">
        <v>41880</v>
      </c>
      <c r="FX714" s="2">
        <v>41912</v>
      </c>
      <c r="FY714" s="2">
        <v>41943</v>
      </c>
      <c r="FZ714" s="2">
        <v>41971</v>
      </c>
      <c r="GA714" s="2">
        <v>42004</v>
      </c>
      <c r="GB714" s="2">
        <v>42034</v>
      </c>
      <c r="GC714" s="2">
        <v>42062</v>
      </c>
      <c r="GD714" s="2">
        <v>42094</v>
      </c>
      <c r="GE714" s="2">
        <v>42124</v>
      </c>
      <c r="GF714" s="2">
        <v>42153</v>
      </c>
      <c r="GG714" s="2">
        <v>42185</v>
      </c>
      <c r="GH714" s="2">
        <v>42216</v>
      </c>
      <c r="GI714" s="2">
        <v>42247</v>
      </c>
      <c r="GJ714" s="2">
        <v>42277</v>
      </c>
      <c r="GK714" s="2">
        <v>42307</v>
      </c>
      <c r="GL714" s="2">
        <v>42338</v>
      </c>
      <c r="GM714" s="2">
        <v>42369</v>
      </c>
      <c r="GN714" s="2">
        <v>42398</v>
      </c>
      <c r="GO714" s="2">
        <v>42429</v>
      </c>
      <c r="GP714" s="2">
        <v>42460</v>
      </c>
      <c r="GQ714" s="2">
        <v>42489</v>
      </c>
      <c r="GR714" s="2">
        <v>42521</v>
      </c>
      <c r="GS714" s="2">
        <v>42551</v>
      </c>
      <c r="GT714" s="2">
        <v>42580</v>
      </c>
      <c r="GU714" s="2">
        <v>42613</v>
      </c>
      <c r="GV714" s="2">
        <v>42643</v>
      </c>
      <c r="GW714" s="2">
        <v>42674</v>
      </c>
      <c r="GX714" s="2">
        <v>42704</v>
      </c>
      <c r="GY714" s="2">
        <v>42734</v>
      </c>
      <c r="GZ714" s="2">
        <v>42766</v>
      </c>
      <c r="HA714" s="2">
        <v>42794</v>
      </c>
      <c r="HB714" s="2">
        <v>42825</v>
      </c>
      <c r="HC714" s="2">
        <v>42853</v>
      </c>
      <c r="HD714" s="2">
        <v>42886</v>
      </c>
      <c r="HE714" s="2">
        <v>42916</v>
      </c>
      <c r="HF714" s="2">
        <v>42947</v>
      </c>
      <c r="HG714" s="2">
        <v>42978</v>
      </c>
      <c r="HH714" s="2">
        <v>43007</v>
      </c>
      <c r="HI714" s="2">
        <v>43039</v>
      </c>
      <c r="HJ714" s="2">
        <v>43069</v>
      </c>
      <c r="HK714" s="2">
        <v>43098</v>
      </c>
      <c r="HL714" s="2">
        <v>43131</v>
      </c>
      <c r="HM714" s="2">
        <v>43159</v>
      </c>
      <c r="HN714" s="2">
        <v>43189</v>
      </c>
      <c r="HO714" s="2">
        <v>43220</v>
      </c>
      <c r="HP714" s="2">
        <v>43251</v>
      </c>
      <c r="HQ714" s="2">
        <v>43280</v>
      </c>
      <c r="HR714" s="2">
        <v>43312</v>
      </c>
      <c r="HS714" s="2">
        <v>43343</v>
      </c>
      <c r="HT714" s="2">
        <v>43371</v>
      </c>
      <c r="HU714" s="2">
        <v>43404</v>
      </c>
      <c r="HV714" s="2">
        <v>43434</v>
      </c>
      <c r="HW714" s="2">
        <v>43465</v>
      </c>
      <c r="HX714" s="2">
        <v>43496</v>
      </c>
      <c r="HY714" s="2">
        <v>43524</v>
      </c>
      <c r="HZ714" s="2">
        <v>43553</v>
      </c>
      <c r="IA714" s="2">
        <v>43585</v>
      </c>
      <c r="IB714" s="2">
        <v>43616</v>
      </c>
      <c r="IC714" s="2">
        <v>43644</v>
      </c>
      <c r="ID714" s="2">
        <v>43677</v>
      </c>
      <c r="IE714" s="2">
        <v>43707</v>
      </c>
      <c r="IF714" s="2">
        <v>43738</v>
      </c>
      <c r="IG714" s="2">
        <v>43769</v>
      </c>
      <c r="IH714" s="2">
        <v>43798</v>
      </c>
      <c r="II714" s="2">
        <v>43830</v>
      </c>
      <c r="IJ714" s="2">
        <v>43861</v>
      </c>
      <c r="IK714" s="2">
        <v>43889</v>
      </c>
      <c r="IL714" s="2">
        <v>43921</v>
      </c>
      <c r="IM714" s="2">
        <v>43951</v>
      </c>
      <c r="IN714" s="2">
        <v>43980</v>
      </c>
      <c r="IO714" s="2">
        <v>44012</v>
      </c>
      <c r="IP714" s="2">
        <v>44043</v>
      </c>
      <c r="IQ714" s="2">
        <v>44074</v>
      </c>
      <c r="IR714" s="2">
        <v>44104</v>
      </c>
      <c r="IS714" s="2">
        <v>44134</v>
      </c>
      <c r="IT714" s="2">
        <v>44165</v>
      </c>
      <c r="IU714" s="2">
        <v>44196</v>
      </c>
      <c r="IV714" s="2">
        <v>44225</v>
      </c>
      <c r="IW714" s="2">
        <v>44253</v>
      </c>
      <c r="IX714" s="2">
        <v>44286</v>
      </c>
      <c r="IY714" s="2">
        <v>44316</v>
      </c>
      <c r="IZ714" s="2">
        <v>44347</v>
      </c>
      <c r="JA714" s="2">
        <v>44377</v>
      </c>
      <c r="JB714" s="2">
        <v>44407</v>
      </c>
      <c r="JC714" s="2">
        <v>44439</v>
      </c>
      <c r="JD714" s="2">
        <v>44469</v>
      </c>
      <c r="JE714" s="2">
        <v>44498</v>
      </c>
      <c r="JF714" s="2">
        <v>44530</v>
      </c>
      <c r="JG714" s="2">
        <v>44561</v>
      </c>
      <c r="JH714" s="2">
        <v>44592</v>
      </c>
      <c r="JI714" s="2">
        <v>44620</v>
      </c>
      <c r="JJ714" s="2">
        <v>44651</v>
      </c>
      <c r="JK714" s="2">
        <v>44680</v>
      </c>
      <c r="JL714" s="2">
        <v>44712</v>
      </c>
      <c r="JM714" s="2">
        <v>44742</v>
      </c>
      <c r="JN714" s="2">
        <v>44771</v>
      </c>
      <c r="JO714" s="2">
        <v>44804</v>
      </c>
      <c r="JP714" s="2">
        <v>44834</v>
      </c>
      <c r="JQ714" s="2">
        <v>44865</v>
      </c>
    </row>
    <row r="715" spans="1:277" x14ac:dyDescent="0.25">
      <c r="A715" s="4"/>
      <c r="D715" s="3">
        <v>127565600</v>
      </c>
      <c r="E715">
        <v>322174400</v>
      </c>
      <c r="F715">
        <v>273400800</v>
      </c>
      <c r="G715">
        <v>160324000</v>
      </c>
      <c r="H715">
        <v>132597600</v>
      </c>
      <c r="I715">
        <v>128292800</v>
      </c>
      <c r="J715">
        <v>106718400</v>
      </c>
      <c r="K715">
        <v>173206400</v>
      </c>
      <c r="L715">
        <v>205401600</v>
      </c>
      <c r="M715">
        <v>166781600</v>
      </c>
      <c r="N715">
        <v>126004800</v>
      </c>
      <c r="O715">
        <v>223225600</v>
      </c>
      <c r="P715">
        <v>269799200</v>
      </c>
      <c r="Q715">
        <v>287435200</v>
      </c>
      <c r="R715">
        <v>210312800</v>
      </c>
      <c r="S715">
        <v>187114400</v>
      </c>
      <c r="T715">
        <v>182081600</v>
      </c>
      <c r="U715">
        <v>204527200</v>
      </c>
      <c r="V715">
        <v>181216800</v>
      </c>
      <c r="W715">
        <v>169605600</v>
      </c>
      <c r="X715">
        <v>221684800</v>
      </c>
      <c r="Y715">
        <v>227232800</v>
      </c>
      <c r="Z715">
        <v>164090400</v>
      </c>
      <c r="AA715">
        <v>278617600</v>
      </c>
      <c r="AB715">
        <v>238537600</v>
      </c>
      <c r="AC715">
        <v>153551200</v>
      </c>
      <c r="AD715">
        <v>232336800</v>
      </c>
      <c r="AE715">
        <v>248852800</v>
      </c>
      <c r="AF715">
        <v>210450400</v>
      </c>
      <c r="AG715">
        <v>261269600</v>
      </c>
      <c r="AH715">
        <v>314856800</v>
      </c>
      <c r="AI715">
        <v>376312000</v>
      </c>
      <c r="AJ715">
        <v>254020000</v>
      </c>
      <c r="AK715">
        <v>282489600</v>
      </c>
      <c r="AL715">
        <v>222475200</v>
      </c>
      <c r="AM715">
        <v>242412800</v>
      </c>
      <c r="AN715">
        <v>190549600</v>
      </c>
      <c r="AO715">
        <v>181478400</v>
      </c>
      <c r="AP715">
        <v>294533600</v>
      </c>
      <c r="AQ715">
        <v>196740800</v>
      </c>
      <c r="AR715">
        <v>207513600</v>
      </c>
      <c r="AS715">
        <v>272497600</v>
      </c>
      <c r="AT715">
        <v>196097600</v>
      </c>
      <c r="AU715">
        <v>159588000</v>
      </c>
      <c r="AV715">
        <v>223526400</v>
      </c>
      <c r="AW715">
        <v>206802400</v>
      </c>
      <c r="AX715">
        <v>211223200</v>
      </c>
      <c r="AY715">
        <v>232163200</v>
      </c>
      <c r="AZ715">
        <v>160509600</v>
      </c>
      <c r="BA715">
        <v>151422400</v>
      </c>
      <c r="BB715">
        <v>248550400</v>
      </c>
      <c r="BC715">
        <v>178439200</v>
      </c>
      <c r="BD715">
        <v>224392800</v>
      </c>
      <c r="BE715">
        <v>173504800</v>
      </c>
      <c r="BF715">
        <v>178292800</v>
      </c>
      <c r="BG715">
        <v>142728000</v>
      </c>
      <c r="BH715">
        <v>192239200</v>
      </c>
      <c r="BI715">
        <v>171788800</v>
      </c>
      <c r="BJ715">
        <v>184380000</v>
      </c>
      <c r="BK715">
        <v>167952800</v>
      </c>
      <c r="BL715">
        <v>131889600</v>
      </c>
      <c r="BM715">
        <v>181433600</v>
      </c>
      <c r="BN715">
        <v>258388000</v>
      </c>
      <c r="BO715">
        <v>215246400</v>
      </c>
      <c r="BP715">
        <v>195011200</v>
      </c>
      <c r="BQ715">
        <v>265508000</v>
      </c>
      <c r="BR715">
        <v>205340000</v>
      </c>
      <c r="BS715">
        <v>288268000</v>
      </c>
      <c r="BT715">
        <v>408984800</v>
      </c>
      <c r="BU715">
        <v>225147200</v>
      </c>
      <c r="BV715">
        <v>172223200</v>
      </c>
      <c r="BW715">
        <v>275653600</v>
      </c>
      <c r="BX715">
        <v>269887200</v>
      </c>
      <c r="BY715">
        <v>202029600</v>
      </c>
      <c r="BZ715">
        <v>255423200</v>
      </c>
      <c r="CA715">
        <v>163616000</v>
      </c>
      <c r="CB715">
        <v>213903200</v>
      </c>
      <c r="CC715">
        <v>251340000</v>
      </c>
      <c r="CD715">
        <v>257425600</v>
      </c>
      <c r="CE715">
        <v>307870400</v>
      </c>
      <c r="CF715">
        <v>319320800</v>
      </c>
      <c r="CG715">
        <v>196457600</v>
      </c>
      <c r="CH715">
        <v>146987200</v>
      </c>
      <c r="CI715">
        <v>166059200</v>
      </c>
      <c r="CJ715">
        <v>195971200</v>
      </c>
      <c r="CK715">
        <v>182735200</v>
      </c>
      <c r="CL715">
        <v>193784000</v>
      </c>
      <c r="CM715">
        <v>126792800</v>
      </c>
      <c r="CN715">
        <v>155752000</v>
      </c>
      <c r="CO715">
        <v>205733200</v>
      </c>
      <c r="CP715">
        <v>166192000</v>
      </c>
      <c r="CQ715">
        <v>173692000</v>
      </c>
      <c r="CR715">
        <v>146048400</v>
      </c>
      <c r="CS715">
        <v>166699600</v>
      </c>
      <c r="CT715">
        <v>112278000</v>
      </c>
      <c r="CU715">
        <v>98384000</v>
      </c>
      <c r="CV715">
        <v>185480800</v>
      </c>
      <c r="CW715">
        <v>113459600</v>
      </c>
      <c r="CX715">
        <v>158108400</v>
      </c>
      <c r="CY715">
        <v>134393200</v>
      </c>
      <c r="CZ715">
        <v>90688000</v>
      </c>
      <c r="DA715">
        <v>133398400</v>
      </c>
      <c r="DB715">
        <v>139208800</v>
      </c>
      <c r="DC715">
        <v>82418800</v>
      </c>
      <c r="DD715">
        <v>133195200</v>
      </c>
      <c r="DE715">
        <v>170568000</v>
      </c>
      <c r="DF715">
        <v>118665200</v>
      </c>
      <c r="DG715">
        <v>111002400</v>
      </c>
      <c r="DH715">
        <v>84786400</v>
      </c>
      <c r="DI715">
        <v>87741200</v>
      </c>
      <c r="DJ715">
        <v>119649600</v>
      </c>
      <c r="DK715">
        <v>91332400</v>
      </c>
      <c r="DL715">
        <v>99261600</v>
      </c>
      <c r="DM715">
        <v>105064000</v>
      </c>
      <c r="DN715">
        <v>86070400</v>
      </c>
      <c r="DO715">
        <v>77636800</v>
      </c>
      <c r="DP715">
        <v>117352400</v>
      </c>
      <c r="DQ715">
        <v>98823600</v>
      </c>
      <c r="DR715">
        <v>62324000</v>
      </c>
      <c r="DS715">
        <v>74697200</v>
      </c>
      <c r="DT715">
        <v>61260400</v>
      </c>
      <c r="DU715">
        <v>66929600</v>
      </c>
      <c r="DV715">
        <v>78386800</v>
      </c>
      <c r="DW715">
        <v>70771600</v>
      </c>
      <c r="DX715">
        <v>140722000</v>
      </c>
      <c r="DY715">
        <v>117883200</v>
      </c>
      <c r="DZ715">
        <v>107631600</v>
      </c>
      <c r="EA715">
        <v>86574000</v>
      </c>
      <c r="EB715">
        <v>101959472</v>
      </c>
      <c r="EC715">
        <v>91843880</v>
      </c>
      <c r="ED715">
        <v>77889824</v>
      </c>
      <c r="EE715">
        <v>64642284</v>
      </c>
      <c r="EF715">
        <v>58302824</v>
      </c>
      <c r="EG715">
        <v>64309012</v>
      </c>
      <c r="EH715">
        <v>117620380</v>
      </c>
      <c r="EI715">
        <v>72557380</v>
      </c>
      <c r="EJ715">
        <v>60214572</v>
      </c>
      <c r="EK715">
        <v>109808432</v>
      </c>
      <c r="EL715">
        <v>99733636</v>
      </c>
      <c r="EM715">
        <v>118575740</v>
      </c>
      <c r="EN715">
        <v>110724516</v>
      </c>
      <c r="EO715">
        <v>74106828</v>
      </c>
      <c r="EP715">
        <v>64779700</v>
      </c>
      <c r="EQ715">
        <v>67613152</v>
      </c>
      <c r="ER715">
        <v>63294252</v>
      </c>
      <c r="ES715">
        <v>42263504</v>
      </c>
      <c r="ET715">
        <v>68611644</v>
      </c>
      <c r="EU715">
        <v>57907148</v>
      </c>
      <c r="EV715">
        <v>61607436</v>
      </c>
      <c r="EW715">
        <v>81686420</v>
      </c>
      <c r="EX715">
        <v>79151356</v>
      </c>
      <c r="EY715">
        <v>56623376</v>
      </c>
      <c r="EZ715">
        <v>59185828</v>
      </c>
      <c r="FA715">
        <v>50764888</v>
      </c>
      <c r="FB715">
        <v>49438304</v>
      </c>
      <c r="FC715">
        <v>52285642</v>
      </c>
      <c r="FD715">
        <v>46506114</v>
      </c>
      <c r="FE715">
        <v>32983762</v>
      </c>
      <c r="FF715">
        <v>48134996</v>
      </c>
      <c r="FG715">
        <v>37863732</v>
      </c>
      <c r="FH715">
        <v>37152496</v>
      </c>
      <c r="FI715">
        <v>43724428</v>
      </c>
      <c r="FJ715">
        <v>36408824</v>
      </c>
      <c r="FK715">
        <v>35278314</v>
      </c>
      <c r="FL715">
        <v>64026528</v>
      </c>
      <c r="FM715">
        <v>48927266</v>
      </c>
      <c r="FN715">
        <v>27186692</v>
      </c>
      <c r="FO715">
        <v>44238656</v>
      </c>
      <c r="FP715">
        <v>44885682</v>
      </c>
      <c r="FQ715">
        <v>32140350</v>
      </c>
      <c r="FR715">
        <v>43817168</v>
      </c>
      <c r="FS715">
        <v>42229436</v>
      </c>
      <c r="FT715">
        <v>32382346</v>
      </c>
      <c r="FU715">
        <v>46656716</v>
      </c>
      <c r="FV715">
        <v>35935716</v>
      </c>
      <c r="FW715">
        <v>29296988</v>
      </c>
      <c r="FX715">
        <v>60327316</v>
      </c>
      <c r="FY715">
        <v>46427218</v>
      </c>
      <c r="FZ715">
        <v>23877678</v>
      </c>
      <c r="GA715">
        <v>43242674</v>
      </c>
      <c r="GB715">
        <v>34290968</v>
      </c>
      <c r="GC715">
        <v>35028360</v>
      </c>
      <c r="GD715">
        <v>51278888</v>
      </c>
      <c r="GE715">
        <v>34235000</v>
      </c>
      <c r="GF715">
        <v>33405254</v>
      </c>
      <c r="GG715">
        <v>44322514</v>
      </c>
      <c r="GH715">
        <v>41435004</v>
      </c>
      <c r="GI715">
        <v>56905864</v>
      </c>
      <c r="GJ715">
        <v>74377400</v>
      </c>
      <c r="GK715">
        <v>53772588</v>
      </c>
      <c r="GL715">
        <v>49390212</v>
      </c>
      <c r="GM715">
        <v>65272238</v>
      </c>
      <c r="GN715">
        <v>66238333</v>
      </c>
      <c r="GO715">
        <v>67228486</v>
      </c>
      <c r="GP715">
        <v>61040260</v>
      </c>
      <c r="GQ715">
        <v>49415809</v>
      </c>
      <c r="GR715">
        <v>53597258</v>
      </c>
      <c r="GS715">
        <v>85897068</v>
      </c>
      <c r="GT715">
        <v>46651817</v>
      </c>
      <c r="GU715">
        <v>51365866</v>
      </c>
      <c r="GV715">
        <v>62108220</v>
      </c>
      <c r="GW715">
        <v>47972384</v>
      </c>
      <c r="GX715">
        <v>45465069</v>
      </c>
      <c r="GY715">
        <v>57407042</v>
      </c>
      <c r="GZ715">
        <v>46977370</v>
      </c>
      <c r="HA715">
        <v>46690730</v>
      </c>
      <c r="HB715">
        <v>68459924</v>
      </c>
      <c r="HC715">
        <v>43293815</v>
      </c>
      <c r="HD715">
        <v>56287885</v>
      </c>
      <c r="HE715">
        <v>64149479</v>
      </c>
      <c r="HF715">
        <v>44667908</v>
      </c>
      <c r="HG715">
        <v>49255417</v>
      </c>
      <c r="HH715">
        <v>53483926</v>
      </c>
      <c r="HI715">
        <v>57937385</v>
      </c>
      <c r="HJ715">
        <v>51615978</v>
      </c>
      <c r="HK715">
        <v>48024714</v>
      </c>
      <c r="HL715">
        <v>40830432</v>
      </c>
      <c r="HM715">
        <v>41950694</v>
      </c>
      <c r="HN715">
        <v>47582524</v>
      </c>
      <c r="HO715">
        <v>39965461</v>
      </c>
      <c r="HP715">
        <v>38553478</v>
      </c>
      <c r="HQ715">
        <v>47738911</v>
      </c>
      <c r="HR715">
        <v>34397247</v>
      </c>
      <c r="HS715">
        <v>30491911</v>
      </c>
      <c r="HT715">
        <v>37649446</v>
      </c>
      <c r="HU715">
        <v>46836422</v>
      </c>
      <c r="HV715">
        <v>34598550</v>
      </c>
      <c r="HW715">
        <v>48815144</v>
      </c>
      <c r="HX715">
        <v>36880066</v>
      </c>
      <c r="HY715">
        <v>30374943</v>
      </c>
      <c r="HZ715">
        <v>40916951</v>
      </c>
      <c r="IA715">
        <v>32029212</v>
      </c>
      <c r="IB715">
        <v>42514265</v>
      </c>
      <c r="IC715">
        <v>37551253</v>
      </c>
      <c r="ID715">
        <v>29795190</v>
      </c>
      <c r="IE715">
        <v>37314036</v>
      </c>
      <c r="IF715">
        <v>35344912</v>
      </c>
      <c r="IG715">
        <v>38160327</v>
      </c>
      <c r="IH715">
        <v>31821523</v>
      </c>
      <c r="II715">
        <v>35816611</v>
      </c>
      <c r="IJ715">
        <v>35706427</v>
      </c>
      <c r="IK715">
        <v>39259289</v>
      </c>
      <c r="IL715">
        <v>84986715</v>
      </c>
      <c r="IM715">
        <v>38348372</v>
      </c>
      <c r="IN715">
        <v>32388342</v>
      </c>
      <c r="IO715">
        <v>49854196</v>
      </c>
      <c r="IP715">
        <v>32117142</v>
      </c>
      <c r="IQ715">
        <v>28867084</v>
      </c>
      <c r="IR715">
        <v>46203557</v>
      </c>
      <c r="IS715">
        <v>32122318</v>
      </c>
      <c r="IT715">
        <v>36982018</v>
      </c>
      <c r="IU715">
        <v>41485183</v>
      </c>
      <c r="IV715">
        <v>31695236</v>
      </c>
      <c r="IW715">
        <v>33398809</v>
      </c>
      <c r="IX715">
        <v>44447636</v>
      </c>
      <c r="IY715">
        <v>35683640</v>
      </c>
      <c r="IZ715">
        <v>31891953</v>
      </c>
      <c r="JA715">
        <v>43980511</v>
      </c>
      <c r="JB715">
        <v>28989301</v>
      </c>
      <c r="JC715">
        <v>25410204</v>
      </c>
      <c r="JD715">
        <v>40529572</v>
      </c>
      <c r="JE715">
        <v>34709134</v>
      </c>
      <c r="JF715">
        <v>30545017</v>
      </c>
      <c r="JG715">
        <v>38296648</v>
      </c>
      <c r="JH715">
        <v>40823308</v>
      </c>
      <c r="JI715">
        <v>34351491</v>
      </c>
      <c r="JJ715">
        <v>59087758</v>
      </c>
      <c r="JK715">
        <v>40916178</v>
      </c>
      <c r="JL715">
        <v>48065305</v>
      </c>
      <c r="JM715">
        <v>52297376</v>
      </c>
      <c r="JN715">
        <v>42056979</v>
      </c>
      <c r="JO715">
        <v>39479242</v>
      </c>
      <c r="JP715">
        <v>55109774</v>
      </c>
      <c r="JQ715">
        <v>53384711</v>
      </c>
    </row>
    <row r="716" spans="1:277" x14ac:dyDescent="0.25">
      <c r="A716" s="1" t="s">
        <v>359</v>
      </c>
      <c r="B716" t="s">
        <v>1157</v>
      </c>
      <c r="C716" t="s">
        <v>1190</v>
      </c>
      <c r="D716" s="2">
        <f>_xll.BDH(A716, "volume", B716, C716, "Direction", "H", "Period", "M","cols=25;rows=2")</f>
        <v>36556</v>
      </c>
      <c r="E716" s="2">
        <v>36585</v>
      </c>
      <c r="F716" s="2">
        <v>36616</v>
      </c>
      <c r="G716" s="2">
        <v>36644</v>
      </c>
      <c r="H716" s="2">
        <v>36677</v>
      </c>
      <c r="I716" s="2">
        <v>36707</v>
      </c>
      <c r="J716" s="2">
        <v>36738</v>
      </c>
      <c r="K716" s="2">
        <v>36769</v>
      </c>
      <c r="L716" s="2">
        <v>36798</v>
      </c>
      <c r="M716" s="2">
        <v>36830</v>
      </c>
      <c r="N716" s="2">
        <v>36860</v>
      </c>
      <c r="O716" s="2">
        <v>36889</v>
      </c>
      <c r="P716" s="2">
        <v>36922</v>
      </c>
      <c r="Q716" s="2">
        <v>36950</v>
      </c>
      <c r="R716" s="2">
        <v>36980</v>
      </c>
      <c r="S716" s="2">
        <v>37011</v>
      </c>
      <c r="T716" s="2">
        <v>37042</v>
      </c>
      <c r="U716" s="2">
        <v>37071</v>
      </c>
      <c r="V716" s="2">
        <v>37103</v>
      </c>
      <c r="W716" s="2">
        <v>37134</v>
      </c>
      <c r="X716" s="2">
        <v>37162</v>
      </c>
      <c r="Y716" s="2">
        <v>37195</v>
      </c>
      <c r="Z716" s="2">
        <v>37225</v>
      </c>
      <c r="AA716" s="2">
        <v>37256</v>
      </c>
      <c r="AB716" s="2">
        <v>37287</v>
      </c>
    </row>
    <row r="717" spans="1:277" x14ac:dyDescent="0.25">
      <c r="A717" s="4"/>
      <c r="D717" s="3">
        <v>9787500</v>
      </c>
      <c r="E717">
        <v>9396300</v>
      </c>
      <c r="F717">
        <v>11020700</v>
      </c>
      <c r="G717">
        <v>10556400</v>
      </c>
      <c r="H717">
        <v>10153600</v>
      </c>
      <c r="I717">
        <v>7778400</v>
      </c>
      <c r="J717">
        <v>6277800</v>
      </c>
      <c r="K717">
        <v>6558200</v>
      </c>
      <c r="L717">
        <v>20668600</v>
      </c>
      <c r="M717">
        <v>13868800</v>
      </c>
      <c r="N717">
        <v>7174600</v>
      </c>
      <c r="O717">
        <v>7653700</v>
      </c>
      <c r="P717">
        <v>14010900</v>
      </c>
      <c r="Q717">
        <v>6596200</v>
      </c>
      <c r="R717">
        <v>10733300</v>
      </c>
      <c r="S717">
        <v>7415400</v>
      </c>
      <c r="T717">
        <v>9689100</v>
      </c>
      <c r="U717">
        <v>7412300</v>
      </c>
      <c r="V717">
        <v>14598300</v>
      </c>
      <c r="W717">
        <v>9523200</v>
      </c>
      <c r="X717">
        <v>9982100</v>
      </c>
      <c r="Y717">
        <v>15984700</v>
      </c>
      <c r="Z717">
        <v>14484400</v>
      </c>
      <c r="AA717">
        <v>12558500</v>
      </c>
      <c r="AB717">
        <v>50205900</v>
      </c>
    </row>
    <row r="718" spans="1:277" x14ac:dyDescent="0.25">
      <c r="A718" s="1" t="s">
        <v>360</v>
      </c>
      <c r="B718" t="s">
        <v>1157</v>
      </c>
      <c r="C718" t="s">
        <v>1199</v>
      </c>
      <c r="D718" s="2">
        <f>_xll.BDH(A718, "volume", B718, C718, "Direction", "H", "Period", "M","cols=274;rows=2")</f>
        <v>36556</v>
      </c>
      <c r="E718" s="2">
        <v>36585</v>
      </c>
      <c r="F718" s="2">
        <v>36616</v>
      </c>
      <c r="G718" s="2">
        <v>36644</v>
      </c>
      <c r="H718" s="2">
        <v>36677</v>
      </c>
      <c r="I718" s="2">
        <v>36707</v>
      </c>
      <c r="J718" s="2">
        <v>36738</v>
      </c>
      <c r="K718" s="2">
        <v>36769</v>
      </c>
      <c r="L718" s="2">
        <v>36798</v>
      </c>
      <c r="M718" s="2">
        <v>36830</v>
      </c>
      <c r="N718" s="2">
        <v>36860</v>
      </c>
      <c r="O718" s="2">
        <v>36889</v>
      </c>
      <c r="P718" s="2">
        <v>36922</v>
      </c>
      <c r="Q718" s="2">
        <v>36950</v>
      </c>
      <c r="R718" s="2">
        <v>36980</v>
      </c>
      <c r="S718" s="2">
        <v>37011</v>
      </c>
      <c r="T718" s="2">
        <v>37042</v>
      </c>
      <c r="U718" s="2">
        <v>37071</v>
      </c>
      <c r="V718" s="2">
        <v>37103</v>
      </c>
      <c r="W718" s="2">
        <v>37134</v>
      </c>
      <c r="X718" s="2">
        <v>37162</v>
      </c>
      <c r="Y718" s="2">
        <v>37195</v>
      </c>
      <c r="Z718" s="2">
        <v>37225</v>
      </c>
      <c r="AA718" s="2">
        <v>37256</v>
      </c>
      <c r="AB718" s="2">
        <v>37287</v>
      </c>
      <c r="AC718" s="2">
        <v>37315</v>
      </c>
      <c r="AD718" s="2">
        <v>37344</v>
      </c>
      <c r="AE718" s="2">
        <v>37376</v>
      </c>
      <c r="AF718" s="2">
        <v>37407</v>
      </c>
      <c r="AG718" s="2">
        <v>37435</v>
      </c>
      <c r="AH718" s="2">
        <v>37468</v>
      </c>
      <c r="AI718" s="2">
        <v>37498</v>
      </c>
      <c r="AJ718" s="2">
        <v>37529</v>
      </c>
      <c r="AK718" s="2">
        <v>37560</v>
      </c>
      <c r="AL718" s="2">
        <v>37589</v>
      </c>
      <c r="AM718" s="2">
        <v>37621</v>
      </c>
      <c r="AN718" s="2">
        <v>37652</v>
      </c>
      <c r="AO718" s="2">
        <v>37680</v>
      </c>
      <c r="AP718" s="2">
        <v>37711</v>
      </c>
      <c r="AQ718" s="2">
        <v>37741</v>
      </c>
      <c r="AR718" s="2">
        <v>37771</v>
      </c>
      <c r="AS718" s="2">
        <v>37802</v>
      </c>
      <c r="AT718" s="2">
        <v>37833</v>
      </c>
      <c r="AU718" s="2">
        <v>37862</v>
      </c>
      <c r="AV718" s="2">
        <v>37894</v>
      </c>
      <c r="AW718" s="2">
        <v>37925</v>
      </c>
      <c r="AX718" s="2">
        <v>37953</v>
      </c>
      <c r="AY718" s="2">
        <v>37986</v>
      </c>
      <c r="AZ718" s="2">
        <v>38016</v>
      </c>
      <c r="BA718" s="2">
        <v>38044</v>
      </c>
      <c r="BB718" s="2">
        <v>38077</v>
      </c>
      <c r="BC718" s="2">
        <v>38107</v>
      </c>
      <c r="BD718" s="2">
        <v>38138</v>
      </c>
      <c r="BE718" s="2">
        <v>38168</v>
      </c>
      <c r="BF718" s="2">
        <v>38198</v>
      </c>
      <c r="BG718" s="2">
        <v>38230</v>
      </c>
      <c r="BH718" s="2">
        <v>38260</v>
      </c>
      <c r="BI718" s="2">
        <v>38289</v>
      </c>
      <c r="BJ718" s="2">
        <v>38321</v>
      </c>
      <c r="BK718" s="2">
        <v>38352</v>
      </c>
      <c r="BL718" s="2">
        <v>38383</v>
      </c>
      <c r="BM718" s="2">
        <v>38411</v>
      </c>
      <c r="BN718" s="2">
        <v>38442</v>
      </c>
      <c r="BO718" s="2">
        <v>38471</v>
      </c>
      <c r="BP718" s="2">
        <v>38503</v>
      </c>
      <c r="BQ718" s="2">
        <v>38533</v>
      </c>
      <c r="BR718" s="2">
        <v>38562</v>
      </c>
      <c r="BS718" s="2">
        <v>38595</v>
      </c>
      <c r="BT718" s="2">
        <v>38625</v>
      </c>
      <c r="BU718" s="2">
        <v>38656</v>
      </c>
      <c r="BV718" s="2">
        <v>38686</v>
      </c>
      <c r="BW718" s="2">
        <v>38716</v>
      </c>
      <c r="BX718" s="2">
        <v>38748</v>
      </c>
      <c r="BY718" s="2">
        <v>38776</v>
      </c>
      <c r="BZ718" s="2">
        <v>38807</v>
      </c>
      <c r="CA718" s="2">
        <v>38835</v>
      </c>
      <c r="CB718" s="2">
        <v>38868</v>
      </c>
      <c r="CC718" s="2">
        <v>38898</v>
      </c>
      <c r="CD718" s="2">
        <v>38929</v>
      </c>
      <c r="CE718" s="2">
        <v>38960</v>
      </c>
      <c r="CF718" s="2">
        <v>38989</v>
      </c>
      <c r="CG718" s="2">
        <v>39021</v>
      </c>
      <c r="CH718" s="2">
        <v>39051</v>
      </c>
      <c r="CI718" s="2">
        <v>39080</v>
      </c>
      <c r="CJ718" s="2">
        <v>39113</v>
      </c>
      <c r="CK718" s="2">
        <v>39141</v>
      </c>
      <c r="CL718" s="2">
        <v>39171</v>
      </c>
      <c r="CM718" s="2">
        <v>39202</v>
      </c>
      <c r="CN718" s="2">
        <v>39233</v>
      </c>
      <c r="CO718" s="2">
        <v>39262</v>
      </c>
      <c r="CP718" s="2">
        <v>39294</v>
      </c>
      <c r="CQ718" s="2">
        <v>39325</v>
      </c>
      <c r="CR718" s="2">
        <v>39353</v>
      </c>
      <c r="CS718" s="2">
        <v>39386</v>
      </c>
      <c r="CT718" s="2">
        <v>39416</v>
      </c>
      <c r="CU718" s="2">
        <v>39447</v>
      </c>
      <c r="CV718" s="2">
        <v>39478</v>
      </c>
      <c r="CW718" s="2">
        <v>39507</v>
      </c>
      <c r="CX718" s="2">
        <v>39538</v>
      </c>
      <c r="CY718" s="2">
        <v>39568</v>
      </c>
      <c r="CZ718" s="2">
        <v>39598</v>
      </c>
      <c r="DA718" s="2">
        <v>39629</v>
      </c>
      <c r="DB718" s="2">
        <v>39660</v>
      </c>
      <c r="DC718" s="2">
        <v>39689</v>
      </c>
      <c r="DD718" s="2">
        <v>39721</v>
      </c>
      <c r="DE718" s="2">
        <v>39752</v>
      </c>
      <c r="DF718" s="2">
        <v>39780</v>
      </c>
      <c r="DG718" s="2">
        <v>39813</v>
      </c>
      <c r="DH718" s="2">
        <v>39843</v>
      </c>
      <c r="DI718" s="2">
        <v>39871</v>
      </c>
      <c r="DJ718" s="2">
        <v>39903</v>
      </c>
      <c r="DK718" s="2">
        <v>39933</v>
      </c>
      <c r="DL718" s="2">
        <v>39962</v>
      </c>
      <c r="DM718" s="2">
        <v>39994</v>
      </c>
      <c r="DN718" s="2">
        <v>40025</v>
      </c>
      <c r="DO718" s="2">
        <v>40056</v>
      </c>
      <c r="DP718" s="2">
        <v>40086</v>
      </c>
      <c r="DQ718" s="2">
        <v>40116</v>
      </c>
      <c r="DR718" s="2">
        <v>40147</v>
      </c>
      <c r="DS718" s="2">
        <v>40178</v>
      </c>
      <c r="DT718" s="2">
        <v>40207</v>
      </c>
      <c r="DU718" s="2">
        <v>40235</v>
      </c>
      <c r="DV718" s="2">
        <v>40268</v>
      </c>
      <c r="DW718" s="2">
        <v>40298</v>
      </c>
      <c r="DX718" s="2">
        <v>40329</v>
      </c>
      <c r="DY718" s="2">
        <v>40359</v>
      </c>
      <c r="DZ718" s="2">
        <v>40389</v>
      </c>
      <c r="EA718" s="2">
        <v>40421</v>
      </c>
      <c r="EB718" s="2">
        <v>40451</v>
      </c>
      <c r="EC718" s="2">
        <v>40480</v>
      </c>
      <c r="ED718" s="2">
        <v>40512</v>
      </c>
      <c r="EE718" s="2">
        <v>40543</v>
      </c>
      <c r="EF718" s="2">
        <v>40574</v>
      </c>
      <c r="EG718" s="2">
        <v>40602</v>
      </c>
      <c r="EH718" s="2">
        <v>40633</v>
      </c>
      <c r="EI718" s="2">
        <v>40662</v>
      </c>
      <c r="EJ718" s="2">
        <v>40694</v>
      </c>
      <c r="EK718" s="2">
        <v>40724</v>
      </c>
      <c r="EL718" s="2">
        <v>40753</v>
      </c>
      <c r="EM718" s="2">
        <v>40786</v>
      </c>
      <c r="EN718" s="2">
        <v>40816</v>
      </c>
      <c r="EO718" s="2">
        <v>40847</v>
      </c>
      <c r="EP718" s="2">
        <v>40877</v>
      </c>
      <c r="EQ718" s="2">
        <v>40907</v>
      </c>
      <c r="ER718" s="2">
        <v>40939</v>
      </c>
      <c r="ES718" s="2">
        <v>40968</v>
      </c>
      <c r="ET718" s="2">
        <v>40998</v>
      </c>
      <c r="EU718" s="2">
        <v>41029</v>
      </c>
      <c r="EV718" s="2">
        <v>41060</v>
      </c>
      <c r="EW718" s="2">
        <v>41089</v>
      </c>
      <c r="EX718" s="2">
        <v>41121</v>
      </c>
      <c r="EY718" s="2">
        <v>41152</v>
      </c>
      <c r="EZ718" s="2">
        <v>41180</v>
      </c>
      <c r="FA718" s="2">
        <v>41213</v>
      </c>
      <c r="FB718" s="2">
        <v>41243</v>
      </c>
      <c r="FC718" s="2">
        <v>41274</v>
      </c>
      <c r="FD718" s="2">
        <v>41305</v>
      </c>
      <c r="FE718" s="2">
        <v>41333</v>
      </c>
      <c r="FF718" s="2">
        <v>41362</v>
      </c>
      <c r="FG718" s="2">
        <v>41394</v>
      </c>
      <c r="FH718" s="2">
        <v>41425</v>
      </c>
      <c r="FI718" s="2">
        <v>41453</v>
      </c>
      <c r="FJ718" s="2">
        <v>41486</v>
      </c>
      <c r="FK718" s="2">
        <v>41516</v>
      </c>
      <c r="FL718" s="2">
        <v>41547</v>
      </c>
      <c r="FM718" s="2">
        <v>41578</v>
      </c>
      <c r="FN718" s="2">
        <v>41607</v>
      </c>
      <c r="FO718" s="2">
        <v>41639</v>
      </c>
      <c r="FP718" s="2">
        <v>41670</v>
      </c>
      <c r="FQ718" s="2">
        <v>41698</v>
      </c>
      <c r="FR718" s="2">
        <v>41729</v>
      </c>
      <c r="FS718" s="2">
        <v>41759</v>
      </c>
      <c r="FT718" s="2">
        <v>41789</v>
      </c>
      <c r="FU718" s="2">
        <v>41820</v>
      </c>
      <c r="FV718" s="2">
        <v>41851</v>
      </c>
      <c r="FW718" s="2">
        <v>41880</v>
      </c>
      <c r="FX718" s="2">
        <v>41912</v>
      </c>
      <c r="FY718" s="2">
        <v>41943</v>
      </c>
      <c r="FZ718" s="2">
        <v>41971</v>
      </c>
      <c r="GA718" s="2">
        <v>42004</v>
      </c>
      <c r="GB718" s="2">
        <v>42034</v>
      </c>
      <c r="GC718" s="2">
        <v>42062</v>
      </c>
      <c r="GD718" s="2">
        <v>42094</v>
      </c>
      <c r="GE718" s="2">
        <v>42124</v>
      </c>
      <c r="GF718" s="2">
        <v>42153</v>
      </c>
      <c r="GG718" s="2">
        <v>42185</v>
      </c>
      <c r="GH718" s="2">
        <v>42216</v>
      </c>
      <c r="GI718" s="2">
        <v>42247</v>
      </c>
      <c r="GJ718" s="2">
        <v>42277</v>
      </c>
      <c r="GK718" s="2">
        <v>42307</v>
      </c>
      <c r="GL718" s="2">
        <v>42338</v>
      </c>
      <c r="GM718" s="2">
        <v>42369</v>
      </c>
      <c r="GN718" s="2">
        <v>42398</v>
      </c>
      <c r="GO718" s="2">
        <v>42429</v>
      </c>
      <c r="GP718" s="2">
        <v>42460</v>
      </c>
      <c r="GQ718" s="2">
        <v>42489</v>
      </c>
      <c r="GR718" s="2">
        <v>42521</v>
      </c>
      <c r="GS718" s="2">
        <v>42551</v>
      </c>
      <c r="GT718" s="2">
        <v>42580</v>
      </c>
      <c r="GU718" s="2">
        <v>42613</v>
      </c>
      <c r="GV718" s="2">
        <v>42643</v>
      </c>
      <c r="GW718" s="2">
        <v>42674</v>
      </c>
      <c r="GX718" s="2">
        <v>42704</v>
      </c>
      <c r="GY718" s="2">
        <v>42734</v>
      </c>
      <c r="GZ718" s="2">
        <v>42766</v>
      </c>
      <c r="HA718" s="2">
        <v>42794</v>
      </c>
      <c r="HB718" s="2">
        <v>42825</v>
      </c>
      <c r="HC718" s="2">
        <v>42853</v>
      </c>
      <c r="HD718" s="2">
        <v>42886</v>
      </c>
      <c r="HE718" s="2">
        <v>42916</v>
      </c>
      <c r="HF718" s="2">
        <v>42947</v>
      </c>
      <c r="HG718" s="2">
        <v>42978</v>
      </c>
      <c r="HH718" s="2">
        <v>43007</v>
      </c>
      <c r="HI718" s="2">
        <v>43039</v>
      </c>
      <c r="HJ718" s="2">
        <v>43069</v>
      </c>
      <c r="HK718" s="2">
        <v>43098</v>
      </c>
      <c r="HL718" s="2">
        <v>43131</v>
      </c>
      <c r="HM718" s="2">
        <v>43159</v>
      </c>
      <c r="HN718" s="2">
        <v>43189</v>
      </c>
      <c r="HO718" s="2">
        <v>43220</v>
      </c>
      <c r="HP718" s="2">
        <v>43251</v>
      </c>
      <c r="HQ718" s="2">
        <v>43280</v>
      </c>
      <c r="HR718" s="2">
        <v>43312</v>
      </c>
      <c r="HS718" s="2">
        <v>43343</v>
      </c>
      <c r="HT718" s="2">
        <v>43371</v>
      </c>
      <c r="HU718" s="2">
        <v>43404</v>
      </c>
      <c r="HV718" s="2">
        <v>43434</v>
      </c>
      <c r="HW718" s="2">
        <v>43465</v>
      </c>
      <c r="HX718" s="2">
        <v>43496</v>
      </c>
      <c r="HY718" s="2">
        <v>43524</v>
      </c>
      <c r="HZ718" s="2">
        <v>43553</v>
      </c>
      <c r="IA718" s="2">
        <v>43585</v>
      </c>
      <c r="IB718" s="2">
        <v>43616</v>
      </c>
      <c r="IC718" s="2">
        <v>43644</v>
      </c>
      <c r="ID718" s="2">
        <v>43677</v>
      </c>
      <c r="IE718" s="2">
        <v>43707</v>
      </c>
      <c r="IF718" s="2">
        <v>43738</v>
      </c>
      <c r="IG718" s="2">
        <v>43769</v>
      </c>
      <c r="IH718" s="2">
        <v>43798</v>
      </c>
      <c r="II718" s="2">
        <v>43830</v>
      </c>
      <c r="IJ718" s="2">
        <v>43861</v>
      </c>
      <c r="IK718" s="2">
        <v>43889</v>
      </c>
      <c r="IL718" s="2">
        <v>43921</v>
      </c>
      <c r="IM718" s="2">
        <v>43951</v>
      </c>
      <c r="IN718" s="2">
        <v>43980</v>
      </c>
      <c r="IO718" s="2">
        <v>44012</v>
      </c>
      <c r="IP718" s="2">
        <v>44043</v>
      </c>
      <c r="IQ718" s="2">
        <v>44074</v>
      </c>
      <c r="IR718" s="2">
        <v>44104</v>
      </c>
      <c r="IS718" s="2">
        <v>44134</v>
      </c>
      <c r="IT718" s="2">
        <v>44165</v>
      </c>
      <c r="IU718" s="2">
        <v>44196</v>
      </c>
      <c r="IV718" s="2">
        <v>44225</v>
      </c>
      <c r="IW718" s="2">
        <v>44253</v>
      </c>
      <c r="IX718" s="2">
        <v>44286</v>
      </c>
      <c r="IY718" s="2">
        <v>44316</v>
      </c>
      <c r="IZ718" s="2">
        <v>44347</v>
      </c>
      <c r="JA718" s="2">
        <v>44377</v>
      </c>
      <c r="JB718" s="2">
        <v>44407</v>
      </c>
      <c r="JC718" s="2">
        <v>44439</v>
      </c>
      <c r="JD718" s="2">
        <v>44469</v>
      </c>
      <c r="JE718" s="2">
        <v>44498</v>
      </c>
      <c r="JF718" s="2">
        <v>44530</v>
      </c>
      <c r="JG718" s="2">
        <v>44561</v>
      </c>
      <c r="JH718" s="2">
        <v>44592</v>
      </c>
      <c r="JI718" s="2">
        <v>44620</v>
      </c>
      <c r="JJ718" s="2">
        <v>44651</v>
      </c>
      <c r="JK718" s="2">
        <v>44680</v>
      </c>
      <c r="JL718" s="2">
        <v>44712</v>
      </c>
      <c r="JM718" s="2">
        <v>44742</v>
      </c>
      <c r="JN718" s="2">
        <v>44771</v>
      </c>
      <c r="JO718" s="2">
        <v>44804</v>
      </c>
      <c r="JP718" s="2">
        <v>44834</v>
      </c>
      <c r="JQ718" s="2">
        <v>44865</v>
      </c>
    </row>
    <row r="719" spans="1:277" x14ac:dyDescent="0.25">
      <c r="A719" s="4"/>
      <c r="D719" s="3">
        <v>10746200</v>
      </c>
      <c r="E719">
        <v>12573600</v>
      </c>
      <c r="F719">
        <v>16749000</v>
      </c>
      <c r="G719">
        <v>18726400</v>
      </c>
      <c r="H719">
        <v>19302200</v>
      </c>
      <c r="I719">
        <v>24108600</v>
      </c>
      <c r="J719">
        <v>14856600</v>
      </c>
      <c r="K719">
        <v>16780600</v>
      </c>
      <c r="L719">
        <v>15171200</v>
      </c>
      <c r="M719">
        <v>22608000</v>
      </c>
      <c r="N719">
        <v>13751200</v>
      </c>
      <c r="O719">
        <v>23502800</v>
      </c>
      <c r="P719">
        <v>33297400</v>
      </c>
      <c r="Q719">
        <v>20885600</v>
      </c>
      <c r="R719">
        <v>30169200</v>
      </c>
      <c r="S719">
        <v>32859000</v>
      </c>
      <c r="T719">
        <v>27568000</v>
      </c>
      <c r="U719">
        <v>25072000</v>
      </c>
      <c r="V719">
        <v>16418200</v>
      </c>
      <c r="W719">
        <v>18109000</v>
      </c>
      <c r="X719">
        <v>34117000</v>
      </c>
      <c r="Y719">
        <v>73476600</v>
      </c>
      <c r="Z719">
        <v>80234400</v>
      </c>
      <c r="AA719">
        <v>34211800</v>
      </c>
      <c r="AB719">
        <v>43255800</v>
      </c>
      <c r="AC719">
        <v>69969400</v>
      </c>
      <c r="AD719">
        <v>43903200</v>
      </c>
      <c r="AE719">
        <v>52794400</v>
      </c>
      <c r="AF719">
        <v>41604200</v>
      </c>
      <c r="AG719">
        <v>52087800</v>
      </c>
      <c r="AH719">
        <v>106018400</v>
      </c>
      <c r="AI719">
        <v>68719400</v>
      </c>
      <c r="AJ719">
        <v>46198200</v>
      </c>
      <c r="AK719">
        <v>100317200</v>
      </c>
      <c r="AL719">
        <v>89332600</v>
      </c>
      <c r="AM719">
        <v>58042400</v>
      </c>
      <c r="AN719">
        <v>53446200</v>
      </c>
      <c r="AO719">
        <v>43288800</v>
      </c>
      <c r="AP719">
        <v>72609600</v>
      </c>
      <c r="AQ719">
        <v>53777800</v>
      </c>
      <c r="AR719">
        <v>47457000</v>
      </c>
      <c r="AS719">
        <v>45007800</v>
      </c>
      <c r="AT719">
        <v>48292200</v>
      </c>
      <c r="AU719">
        <v>31577000</v>
      </c>
      <c r="AV719">
        <v>42390000</v>
      </c>
      <c r="AW719">
        <v>41171000</v>
      </c>
      <c r="AX719">
        <v>31360800</v>
      </c>
      <c r="AY719">
        <v>31641200</v>
      </c>
      <c r="AZ719">
        <v>30380000</v>
      </c>
      <c r="BA719">
        <v>29330000</v>
      </c>
      <c r="BB719">
        <v>36819200</v>
      </c>
      <c r="BC719">
        <v>25087200</v>
      </c>
      <c r="BD719">
        <v>29020800</v>
      </c>
      <c r="BE719">
        <v>25742200</v>
      </c>
      <c r="BF719">
        <v>25605200</v>
      </c>
      <c r="BG719">
        <v>25058800</v>
      </c>
      <c r="BH719">
        <v>31207800</v>
      </c>
      <c r="BI719">
        <v>25537700</v>
      </c>
      <c r="BJ719">
        <v>33016200</v>
      </c>
      <c r="BK719">
        <v>34142200</v>
      </c>
      <c r="BL719">
        <v>31908000</v>
      </c>
      <c r="BM719">
        <v>24235700</v>
      </c>
      <c r="BN719">
        <v>28785000</v>
      </c>
      <c r="BO719">
        <v>27776500</v>
      </c>
      <c r="BP719">
        <v>21341200</v>
      </c>
      <c r="BQ719">
        <v>19052700</v>
      </c>
      <c r="BR719">
        <v>19861300</v>
      </c>
      <c r="BS719">
        <v>22089300</v>
      </c>
      <c r="BT719">
        <v>30745800</v>
      </c>
      <c r="BU719">
        <v>31598100</v>
      </c>
      <c r="BV719">
        <v>23797400</v>
      </c>
      <c r="BW719">
        <v>22461500</v>
      </c>
      <c r="BX719">
        <v>22835300</v>
      </c>
      <c r="BY719">
        <v>22259300</v>
      </c>
      <c r="BZ719">
        <v>29148600</v>
      </c>
      <c r="CA719">
        <v>21714200</v>
      </c>
      <c r="CB719">
        <v>26129100</v>
      </c>
      <c r="CC719">
        <v>25350000</v>
      </c>
      <c r="CD719">
        <v>15709600</v>
      </c>
      <c r="CE719">
        <v>18028600</v>
      </c>
      <c r="CF719">
        <v>14073500</v>
      </c>
      <c r="CG719">
        <v>22648100</v>
      </c>
      <c r="CH719">
        <v>24353900</v>
      </c>
      <c r="CI719">
        <v>14849400</v>
      </c>
      <c r="CJ719">
        <v>17221500</v>
      </c>
      <c r="CK719">
        <v>19346200</v>
      </c>
      <c r="CL719">
        <v>24650000</v>
      </c>
      <c r="CM719">
        <v>17622300</v>
      </c>
      <c r="CN719">
        <v>22248100</v>
      </c>
      <c r="CO719">
        <v>18731900</v>
      </c>
      <c r="CP719">
        <v>21121900</v>
      </c>
      <c r="CQ719">
        <v>27819400</v>
      </c>
      <c r="CR719">
        <v>15984200</v>
      </c>
      <c r="CS719">
        <v>15607800</v>
      </c>
      <c r="CT719">
        <v>21605400</v>
      </c>
      <c r="CU719">
        <v>16149700</v>
      </c>
      <c r="CV719">
        <v>22623600</v>
      </c>
      <c r="CW719">
        <v>18887100</v>
      </c>
      <c r="CX719">
        <v>19943300</v>
      </c>
      <c r="CY719">
        <v>18299700</v>
      </c>
      <c r="CZ719">
        <v>13328100</v>
      </c>
      <c r="DA719">
        <v>15745600</v>
      </c>
      <c r="DB719">
        <v>15623600</v>
      </c>
      <c r="DC719">
        <v>14711100</v>
      </c>
      <c r="DD719">
        <v>26055400</v>
      </c>
      <c r="DE719">
        <v>32320700</v>
      </c>
      <c r="DF719">
        <v>18362200</v>
      </c>
      <c r="DG719">
        <v>17095200</v>
      </c>
      <c r="DH719">
        <v>15098600</v>
      </c>
      <c r="DI719">
        <v>18504500</v>
      </c>
      <c r="DJ719">
        <v>23813300</v>
      </c>
      <c r="DK719">
        <v>21375100</v>
      </c>
      <c r="DL719">
        <v>16098300</v>
      </c>
      <c r="DM719">
        <v>16319800</v>
      </c>
      <c r="DN719">
        <v>13868400</v>
      </c>
      <c r="DO719">
        <v>14589600</v>
      </c>
      <c r="DP719">
        <v>15841400</v>
      </c>
      <c r="DQ719">
        <v>18967700</v>
      </c>
      <c r="DR719">
        <v>15318000</v>
      </c>
      <c r="DS719">
        <v>13634900</v>
      </c>
      <c r="DT719">
        <v>13816700</v>
      </c>
      <c r="DU719">
        <v>15768800</v>
      </c>
      <c r="DV719">
        <v>15297000</v>
      </c>
      <c r="DW719">
        <v>12981400</v>
      </c>
      <c r="DX719">
        <v>16997700</v>
      </c>
      <c r="DY719">
        <v>19121300</v>
      </c>
      <c r="DZ719">
        <v>17575000</v>
      </c>
      <c r="EA719">
        <v>15884800</v>
      </c>
      <c r="EB719">
        <v>15529838</v>
      </c>
      <c r="EC719">
        <v>14031527</v>
      </c>
      <c r="ED719">
        <v>11844835</v>
      </c>
      <c r="EE719">
        <v>12385352</v>
      </c>
      <c r="EF719">
        <v>11975267</v>
      </c>
      <c r="EG719">
        <v>10222363</v>
      </c>
      <c r="EH719">
        <v>16067436</v>
      </c>
      <c r="EI719">
        <v>11193249</v>
      </c>
      <c r="EJ719">
        <v>12689414</v>
      </c>
      <c r="EK719">
        <v>15541724</v>
      </c>
      <c r="EL719">
        <v>15839247</v>
      </c>
      <c r="EM719">
        <v>27214263</v>
      </c>
      <c r="EN719">
        <v>14500110</v>
      </c>
      <c r="EO719">
        <v>14598020</v>
      </c>
      <c r="EP719">
        <v>14600236</v>
      </c>
      <c r="EQ719">
        <v>11075006</v>
      </c>
      <c r="ER719">
        <v>8820945</v>
      </c>
      <c r="ES719">
        <v>8112835</v>
      </c>
      <c r="ET719">
        <v>10441225</v>
      </c>
      <c r="EU719">
        <v>8314582</v>
      </c>
      <c r="EV719">
        <v>8780925</v>
      </c>
      <c r="EW719">
        <v>9075203</v>
      </c>
      <c r="EX719">
        <v>7801339</v>
      </c>
      <c r="EY719">
        <v>8382941</v>
      </c>
      <c r="EZ719">
        <v>8680936</v>
      </c>
      <c r="FA719">
        <v>8051125</v>
      </c>
      <c r="FB719">
        <v>10465289</v>
      </c>
      <c r="FC719">
        <v>8986184</v>
      </c>
      <c r="FD719">
        <v>11347784</v>
      </c>
      <c r="FE719">
        <v>8833316</v>
      </c>
      <c r="FF719">
        <v>9151297</v>
      </c>
      <c r="FG719">
        <v>9941105</v>
      </c>
      <c r="FH719">
        <v>9388853</v>
      </c>
      <c r="FI719">
        <v>9467334</v>
      </c>
      <c r="FJ719">
        <v>9489282</v>
      </c>
      <c r="FK719">
        <v>8103553</v>
      </c>
      <c r="FL719">
        <v>6219540</v>
      </c>
      <c r="FM719">
        <v>7232227</v>
      </c>
      <c r="FN719">
        <v>5377919</v>
      </c>
      <c r="FO719">
        <v>7596446</v>
      </c>
      <c r="FP719">
        <v>7453850</v>
      </c>
      <c r="FQ719">
        <v>7064065</v>
      </c>
      <c r="FR719">
        <v>7456065</v>
      </c>
      <c r="FS719">
        <v>7867295</v>
      </c>
      <c r="FT719">
        <v>6149771</v>
      </c>
      <c r="FU719">
        <v>5985667</v>
      </c>
      <c r="FV719">
        <v>5114846</v>
      </c>
      <c r="FW719">
        <v>3856474</v>
      </c>
      <c r="FX719">
        <v>5383863</v>
      </c>
      <c r="FY719">
        <v>6242134</v>
      </c>
      <c r="FZ719">
        <v>4326911</v>
      </c>
      <c r="GA719">
        <v>7024680</v>
      </c>
      <c r="GB719">
        <v>7767595</v>
      </c>
      <c r="GC719">
        <v>4535980</v>
      </c>
      <c r="GD719">
        <v>9690194</v>
      </c>
      <c r="GE719">
        <v>5008364</v>
      </c>
      <c r="GF719">
        <v>4545164</v>
      </c>
      <c r="GG719">
        <v>7082842</v>
      </c>
      <c r="GH719">
        <v>6604064</v>
      </c>
      <c r="GI719">
        <v>7144139</v>
      </c>
      <c r="GJ719">
        <v>8341077</v>
      </c>
      <c r="GK719">
        <v>7136496</v>
      </c>
      <c r="GL719">
        <v>5529750</v>
      </c>
      <c r="GM719">
        <v>6450072</v>
      </c>
      <c r="GN719">
        <v>6379082</v>
      </c>
      <c r="GO719">
        <v>5763114</v>
      </c>
      <c r="GP719">
        <v>4947186</v>
      </c>
      <c r="GQ719">
        <v>3948148</v>
      </c>
      <c r="GR719">
        <v>4203326</v>
      </c>
      <c r="GS719">
        <v>4729511</v>
      </c>
      <c r="GT719">
        <v>4018824</v>
      </c>
      <c r="GU719">
        <v>3646741</v>
      </c>
      <c r="GV719">
        <v>4055213</v>
      </c>
      <c r="GW719">
        <v>4387618</v>
      </c>
      <c r="GX719">
        <v>6292841</v>
      </c>
      <c r="GY719">
        <v>5958509</v>
      </c>
      <c r="GZ719">
        <v>5251598</v>
      </c>
      <c r="HA719">
        <v>3990528</v>
      </c>
      <c r="HB719">
        <v>5295021</v>
      </c>
      <c r="HC719">
        <v>3619552</v>
      </c>
      <c r="HD719">
        <v>4326574</v>
      </c>
      <c r="HE719">
        <v>3885651</v>
      </c>
      <c r="HF719">
        <v>2695591</v>
      </c>
      <c r="HG719">
        <v>3694764</v>
      </c>
      <c r="HH719">
        <v>4162059</v>
      </c>
      <c r="HI719">
        <v>4296673</v>
      </c>
      <c r="HJ719">
        <v>4051649</v>
      </c>
      <c r="HK719">
        <v>4245553</v>
      </c>
      <c r="HL719">
        <v>5259178</v>
      </c>
      <c r="HM719">
        <v>6300008</v>
      </c>
      <c r="HN719">
        <v>5950340</v>
      </c>
      <c r="HO719">
        <v>6269871</v>
      </c>
      <c r="HP719">
        <v>7581386</v>
      </c>
      <c r="HQ719">
        <v>5846784</v>
      </c>
      <c r="HR719">
        <v>5126890</v>
      </c>
      <c r="HS719">
        <v>6005801</v>
      </c>
      <c r="HT719">
        <v>5574051</v>
      </c>
      <c r="HU719">
        <v>6442445</v>
      </c>
      <c r="HV719">
        <v>7955131</v>
      </c>
      <c r="HW719">
        <v>7586590</v>
      </c>
      <c r="HX719">
        <v>5042249</v>
      </c>
      <c r="HY719">
        <v>3696060</v>
      </c>
      <c r="HZ719">
        <v>5857965</v>
      </c>
      <c r="IA719">
        <v>4011930</v>
      </c>
      <c r="IB719">
        <v>5434065</v>
      </c>
      <c r="IC719">
        <v>3779002</v>
      </c>
      <c r="ID719">
        <v>3496059</v>
      </c>
      <c r="IE719">
        <v>4173469</v>
      </c>
      <c r="IF719">
        <v>6839356</v>
      </c>
      <c r="IG719">
        <v>5516336</v>
      </c>
      <c r="IH719">
        <v>5272278</v>
      </c>
      <c r="II719">
        <v>5236754</v>
      </c>
      <c r="IJ719">
        <v>5614478</v>
      </c>
      <c r="IK719">
        <v>5728474</v>
      </c>
      <c r="IL719">
        <v>10104700</v>
      </c>
      <c r="IM719">
        <v>5497694</v>
      </c>
      <c r="IN719">
        <v>4660585</v>
      </c>
      <c r="IO719">
        <v>6176035</v>
      </c>
      <c r="IP719">
        <v>6321827</v>
      </c>
      <c r="IQ719">
        <v>4232524</v>
      </c>
      <c r="IR719">
        <v>4196254</v>
      </c>
      <c r="IS719">
        <v>7012542</v>
      </c>
      <c r="IT719">
        <v>5856963</v>
      </c>
      <c r="IU719">
        <v>6740379</v>
      </c>
      <c r="IV719">
        <v>8315451</v>
      </c>
      <c r="IW719">
        <v>6274390</v>
      </c>
      <c r="IX719">
        <v>7049003</v>
      </c>
      <c r="IY719">
        <v>5450393</v>
      </c>
      <c r="IZ719">
        <v>4436007</v>
      </c>
      <c r="JA719">
        <v>7326470</v>
      </c>
      <c r="JB719">
        <v>3666970</v>
      </c>
      <c r="JC719">
        <v>3553714</v>
      </c>
      <c r="JD719">
        <v>4908786</v>
      </c>
      <c r="JE719">
        <v>4607634</v>
      </c>
      <c r="JF719">
        <v>4099762</v>
      </c>
      <c r="JG719">
        <v>4480144</v>
      </c>
      <c r="JH719">
        <v>4727705</v>
      </c>
      <c r="JI719">
        <v>5151375</v>
      </c>
      <c r="JJ719">
        <v>7381369</v>
      </c>
      <c r="JK719">
        <v>4466209</v>
      </c>
      <c r="JL719">
        <v>4670141</v>
      </c>
      <c r="JM719">
        <v>5416056</v>
      </c>
      <c r="JN719">
        <v>4173019</v>
      </c>
      <c r="JO719">
        <v>3825529</v>
      </c>
      <c r="JP719">
        <v>4694225</v>
      </c>
      <c r="JQ719">
        <v>4959935</v>
      </c>
    </row>
    <row r="720" spans="1:277" x14ac:dyDescent="0.25">
      <c r="A720" s="1" t="s">
        <v>361</v>
      </c>
      <c r="B720" t="s">
        <v>1157</v>
      </c>
      <c r="C720" t="s">
        <v>1183</v>
      </c>
      <c r="D720" s="2">
        <f>_xll.BDH(A720, "volume", B720, C720, "Direction", "H", "Period", "M","cols=84;rows=2")</f>
        <v>36556</v>
      </c>
      <c r="E720" s="2">
        <v>36585</v>
      </c>
      <c r="F720" s="2">
        <v>36616</v>
      </c>
      <c r="G720" s="2">
        <v>36644</v>
      </c>
      <c r="H720" s="2">
        <v>36677</v>
      </c>
      <c r="I720" s="2">
        <v>36707</v>
      </c>
      <c r="J720" s="2">
        <v>36738</v>
      </c>
      <c r="K720" s="2">
        <v>36769</v>
      </c>
      <c r="L720" s="2">
        <v>36798</v>
      </c>
      <c r="M720" s="2">
        <v>36830</v>
      </c>
      <c r="N720" s="2">
        <v>36860</v>
      </c>
      <c r="O720" s="2">
        <v>36889</v>
      </c>
      <c r="P720" s="2">
        <v>36922</v>
      </c>
      <c r="Q720" s="2">
        <v>36950</v>
      </c>
      <c r="R720" s="2">
        <v>36980</v>
      </c>
      <c r="S720" s="2">
        <v>37011</v>
      </c>
      <c r="T720" s="2">
        <v>37042</v>
      </c>
      <c r="U720" s="2">
        <v>37071</v>
      </c>
      <c r="V720" s="2">
        <v>37103</v>
      </c>
      <c r="W720" s="2">
        <v>37134</v>
      </c>
      <c r="X720" s="2">
        <v>37162</v>
      </c>
      <c r="Y720" s="2">
        <v>37195</v>
      </c>
      <c r="Z720" s="2">
        <v>37225</v>
      </c>
      <c r="AA720" s="2">
        <v>37256</v>
      </c>
      <c r="AB720" s="2">
        <v>37287</v>
      </c>
      <c r="AC720" s="2">
        <v>37315</v>
      </c>
      <c r="AD720" s="2">
        <v>37344</v>
      </c>
      <c r="AE720" s="2">
        <v>37376</v>
      </c>
      <c r="AF720" s="2">
        <v>37407</v>
      </c>
      <c r="AG720" s="2">
        <v>37435</v>
      </c>
      <c r="AH720" s="2">
        <v>37468</v>
      </c>
      <c r="AI720" s="2">
        <v>37498</v>
      </c>
      <c r="AJ720" s="2">
        <v>37529</v>
      </c>
      <c r="AK720" s="2">
        <v>37560</v>
      </c>
      <c r="AL720" s="2">
        <v>37589</v>
      </c>
      <c r="AM720" s="2">
        <v>37621</v>
      </c>
      <c r="AN720" s="2">
        <v>37652</v>
      </c>
      <c r="AO720" s="2">
        <v>37680</v>
      </c>
      <c r="AP720" s="2">
        <v>37711</v>
      </c>
      <c r="AQ720" s="2">
        <v>37741</v>
      </c>
      <c r="AR720" s="2">
        <v>37771</v>
      </c>
      <c r="AS720" s="2">
        <v>37802</v>
      </c>
      <c r="AT720" s="2">
        <v>37833</v>
      </c>
      <c r="AU720" s="2">
        <v>37862</v>
      </c>
      <c r="AV720" s="2">
        <v>37894</v>
      </c>
      <c r="AW720" s="2">
        <v>37925</v>
      </c>
      <c r="AX720" s="2">
        <v>37953</v>
      </c>
      <c r="AY720" s="2">
        <v>37986</v>
      </c>
      <c r="AZ720" s="2">
        <v>38016</v>
      </c>
      <c r="BA720" s="2">
        <v>38044</v>
      </c>
      <c r="BB720" s="2">
        <v>38077</v>
      </c>
      <c r="BC720" s="2">
        <v>38107</v>
      </c>
      <c r="BD720" s="2">
        <v>38138</v>
      </c>
      <c r="BE720" s="2">
        <v>38168</v>
      </c>
      <c r="BF720" s="2">
        <v>38198</v>
      </c>
      <c r="BG720" s="2">
        <v>38230</v>
      </c>
      <c r="BH720" s="2">
        <v>38260</v>
      </c>
      <c r="BI720" s="2">
        <v>38289</v>
      </c>
      <c r="BJ720" s="2">
        <v>38321</v>
      </c>
      <c r="BK720" s="2">
        <v>38352</v>
      </c>
      <c r="BL720" s="2">
        <v>38383</v>
      </c>
      <c r="BM720" s="2">
        <v>38411</v>
      </c>
      <c r="BN720" s="2">
        <v>38442</v>
      </c>
      <c r="BO720" s="2">
        <v>38471</v>
      </c>
      <c r="BP720" s="2">
        <v>38503</v>
      </c>
      <c r="BQ720" s="2">
        <v>38533</v>
      </c>
      <c r="BR720" s="2">
        <v>38562</v>
      </c>
      <c r="BS720" s="2">
        <v>38595</v>
      </c>
      <c r="BT720" s="2">
        <v>38625</v>
      </c>
      <c r="BU720" s="2">
        <v>38656</v>
      </c>
      <c r="BV720" s="2">
        <v>38686</v>
      </c>
      <c r="BW720" s="2">
        <v>38716</v>
      </c>
      <c r="BX720" s="2">
        <v>38748</v>
      </c>
      <c r="BY720" s="2">
        <v>38776</v>
      </c>
      <c r="BZ720" s="2">
        <v>38807</v>
      </c>
      <c r="CA720" s="2">
        <v>38835</v>
      </c>
      <c r="CB720" s="2">
        <v>38868</v>
      </c>
      <c r="CC720" s="2">
        <v>38898</v>
      </c>
      <c r="CD720" s="2">
        <v>38929</v>
      </c>
      <c r="CE720" s="2">
        <v>38960</v>
      </c>
      <c r="CF720" s="2">
        <v>38989</v>
      </c>
      <c r="CG720" s="2">
        <v>39021</v>
      </c>
      <c r="CH720" s="2">
        <v>39051</v>
      </c>
      <c r="CI720" s="2">
        <v>39080</v>
      </c>
    </row>
    <row r="721" spans="1:277" x14ac:dyDescent="0.25">
      <c r="A721" s="4"/>
      <c r="D721" s="3">
        <v>128947700</v>
      </c>
      <c r="E721">
        <v>148773500</v>
      </c>
      <c r="F721">
        <v>118374900</v>
      </c>
      <c r="G721">
        <v>117452700</v>
      </c>
      <c r="H721">
        <v>292087204</v>
      </c>
      <c r="I721">
        <v>103404800</v>
      </c>
      <c r="J721">
        <v>88001900</v>
      </c>
      <c r="K721">
        <v>141647100</v>
      </c>
      <c r="L721">
        <v>91952500</v>
      </c>
      <c r="M721">
        <v>84095200</v>
      </c>
      <c r="N721">
        <v>78297200</v>
      </c>
      <c r="O721">
        <v>97774900</v>
      </c>
      <c r="P721">
        <v>80479500</v>
      </c>
      <c r="Q721">
        <v>63210900</v>
      </c>
      <c r="R721">
        <v>76581000</v>
      </c>
      <c r="S721">
        <v>70675000</v>
      </c>
      <c r="T721">
        <v>68561200</v>
      </c>
      <c r="U721">
        <v>52630000</v>
      </c>
      <c r="V721">
        <v>70806600</v>
      </c>
      <c r="W721">
        <v>63142800</v>
      </c>
      <c r="X721">
        <v>46839100</v>
      </c>
      <c r="Y721">
        <v>47961100</v>
      </c>
      <c r="Z721">
        <v>56083400</v>
      </c>
      <c r="AA721">
        <v>91456100</v>
      </c>
      <c r="AB721">
        <v>72741000</v>
      </c>
      <c r="AC721">
        <v>61319100</v>
      </c>
      <c r="AD721">
        <v>37379600</v>
      </c>
      <c r="AE721">
        <v>29588800</v>
      </c>
      <c r="AF721">
        <v>41645200</v>
      </c>
      <c r="AG721">
        <v>32078400</v>
      </c>
      <c r="AH721">
        <v>30856400</v>
      </c>
      <c r="AI721">
        <v>42711200</v>
      </c>
      <c r="AJ721">
        <v>28849400</v>
      </c>
      <c r="AK721">
        <v>31169000</v>
      </c>
      <c r="AL721">
        <v>40263800</v>
      </c>
      <c r="AM721">
        <v>31338400</v>
      </c>
      <c r="AN721">
        <v>25884000</v>
      </c>
      <c r="AO721">
        <v>22530000</v>
      </c>
      <c r="AP721">
        <v>30426400</v>
      </c>
      <c r="AQ721">
        <v>17592600</v>
      </c>
      <c r="AR721">
        <v>25211300</v>
      </c>
      <c r="AS721">
        <v>46303400</v>
      </c>
      <c r="AT721">
        <v>27040800</v>
      </c>
      <c r="AU721">
        <v>36727200</v>
      </c>
      <c r="AV721">
        <v>47479000</v>
      </c>
      <c r="AW721">
        <v>37659700</v>
      </c>
      <c r="AX721">
        <v>178963120</v>
      </c>
      <c r="AY721">
        <v>85699181</v>
      </c>
      <c r="AZ721">
        <v>87917114</v>
      </c>
      <c r="BA721">
        <v>84426612</v>
      </c>
      <c r="BB721">
        <v>75078549</v>
      </c>
      <c r="BC721">
        <v>44847754</v>
      </c>
      <c r="BD721">
        <v>49844573</v>
      </c>
      <c r="BE721">
        <v>82165957</v>
      </c>
      <c r="BF721">
        <v>77725287</v>
      </c>
      <c r="BG721">
        <v>58169377</v>
      </c>
      <c r="BH721">
        <v>59315729</v>
      </c>
      <c r="BI721">
        <v>63844678</v>
      </c>
      <c r="BJ721">
        <v>107515828</v>
      </c>
      <c r="BK721">
        <v>104911526</v>
      </c>
      <c r="BL721">
        <v>84911134</v>
      </c>
      <c r="BM721">
        <v>105199253</v>
      </c>
      <c r="BN721">
        <v>90365847</v>
      </c>
      <c r="BO721">
        <v>97132762</v>
      </c>
      <c r="BP721">
        <v>113056173</v>
      </c>
      <c r="BQ721">
        <v>74220584</v>
      </c>
      <c r="BR721">
        <v>59022611</v>
      </c>
      <c r="BS721">
        <v>62818068</v>
      </c>
      <c r="BT721">
        <v>76276220</v>
      </c>
      <c r="BU721">
        <v>55699944</v>
      </c>
      <c r="BV721">
        <v>49657443</v>
      </c>
      <c r="BW721">
        <v>78720740</v>
      </c>
      <c r="BX721">
        <v>84578038</v>
      </c>
      <c r="BY721">
        <v>65897199</v>
      </c>
      <c r="BZ721">
        <v>187638213</v>
      </c>
      <c r="CA721">
        <v>126679092</v>
      </c>
      <c r="CB721">
        <v>75507493</v>
      </c>
      <c r="CC721">
        <v>155126263</v>
      </c>
      <c r="CD721">
        <v>45290370</v>
      </c>
      <c r="CE721">
        <v>44881166</v>
      </c>
      <c r="CF721">
        <v>39344079</v>
      </c>
      <c r="CG721">
        <v>48239755</v>
      </c>
      <c r="CH721">
        <v>80478011</v>
      </c>
      <c r="CI721">
        <v>60366324</v>
      </c>
    </row>
    <row r="722" spans="1:277" x14ac:dyDescent="0.25">
      <c r="A722" s="1" t="s">
        <v>362</v>
      </c>
      <c r="B722" t="s">
        <v>1157</v>
      </c>
      <c r="C722" t="s">
        <v>1190</v>
      </c>
      <c r="D722" s="2">
        <f>_xll.BDH(A722, "volume", B722, C722, "Direction", "H", "Period", "M","cols=36;rows=2")</f>
        <v>36556</v>
      </c>
      <c r="E722" s="2">
        <v>36585</v>
      </c>
      <c r="F722" s="2">
        <v>36616</v>
      </c>
      <c r="G722" s="2">
        <v>36644</v>
      </c>
      <c r="H722" s="2">
        <v>36677</v>
      </c>
      <c r="I722" s="2">
        <v>36707</v>
      </c>
      <c r="J722" s="2">
        <v>36738</v>
      </c>
      <c r="K722" s="2">
        <v>36769</v>
      </c>
      <c r="L722" s="2">
        <v>36798</v>
      </c>
      <c r="M722" s="2">
        <v>36830</v>
      </c>
      <c r="N722" s="2">
        <v>36860</v>
      </c>
      <c r="O722" s="2">
        <v>36889</v>
      </c>
      <c r="P722" s="2">
        <v>36922</v>
      </c>
      <c r="Q722" s="2">
        <v>36950</v>
      </c>
      <c r="R722" s="2">
        <v>36980</v>
      </c>
      <c r="S722" s="2">
        <v>37011</v>
      </c>
      <c r="T722" s="2">
        <v>37042</v>
      </c>
      <c r="U722" s="2">
        <v>37071</v>
      </c>
      <c r="V722" s="2">
        <v>37103</v>
      </c>
      <c r="W722" s="2">
        <v>37134</v>
      </c>
      <c r="X722" s="2">
        <v>37162</v>
      </c>
      <c r="Y722" s="2">
        <v>37195</v>
      </c>
      <c r="Z722" s="2">
        <v>37225</v>
      </c>
      <c r="AA722" s="2">
        <v>37256</v>
      </c>
      <c r="AB722" s="2">
        <v>37287</v>
      </c>
      <c r="AC722" s="2">
        <v>37315</v>
      </c>
      <c r="AD722" s="2">
        <v>37344</v>
      </c>
      <c r="AE722" s="2">
        <v>37376</v>
      </c>
      <c r="AF722" s="2">
        <v>37407</v>
      </c>
      <c r="AG722" s="2">
        <v>37435</v>
      </c>
      <c r="AH722" s="2">
        <v>37468</v>
      </c>
      <c r="AI722" s="2">
        <v>37498</v>
      </c>
      <c r="AJ722" s="2">
        <v>37529</v>
      </c>
      <c r="AK722" s="2">
        <v>37560</v>
      </c>
      <c r="AL722" s="2">
        <v>37589</v>
      </c>
      <c r="AM722" s="2">
        <v>37621</v>
      </c>
    </row>
    <row r="723" spans="1:277" x14ac:dyDescent="0.25">
      <c r="A723" s="4"/>
      <c r="D723" s="3">
        <v>22931060</v>
      </c>
      <c r="E723">
        <v>24635720</v>
      </c>
      <c r="F723">
        <v>29184940</v>
      </c>
      <c r="G723">
        <v>30732820</v>
      </c>
      <c r="H723">
        <v>22567010</v>
      </c>
      <c r="I723">
        <v>22277270</v>
      </c>
      <c r="J723">
        <v>18922960</v>
      </c>
      <c r="K723">
        <v>16650750</v>
      </c>
      <c r="L723">
        <v>32382610</v>
      </c>
      <c r="M723">
        <v>49225970</v>
      </c>
      <c r="N723">
        <v>38544240</v>
      </c>
      <c r="O723">
        <v>36129870</v>
      </c>
      <c r="P723">
        <v>41042860</v>
      </c>
      <c r="Q723">
        <v>42906630</v>
      </c>
      <c r="R723">
        <v>40660450</v>
      </c>
      <c r="S723">
        <v>30882990</v>
      </c>
      <c r="T723">
        <v>30692160</v>
      </c>
      <c r="U723">
        <v>32477340</v>
      </c>
      <c r="V723">
        <v>18308390</v>
      </c>
      <c r="W723">
        <v>26701790</v>
      </c>
      <c r="X723">
        <v>18827680</v>
      </c>
      <c r="Y723">
        <v>23709550</v>
      </c>
      <c r="Z723">
        <v>25272120</v>
      </c>
      <c r="AA723">
        <v>23339460</v>
      </c>
      <c r="AB723">
        <v>18608220</v>
      </c>
      <c r="AC723">
        <v>19226030</v>
      </c>
      <c r="AD723">
        <v>22654730</v>
      </c>
      <c r="AE723">
        <v>24926510</v>
      </c>
      <c r="AF723">
        <v>18622400</v>
      </c>
      <c r="AG723">
        <v>90113710</v>
      </c>
      <c r="AH723">
        <v>79233930</v>
      </c>
      <c r="AI723">
        <v>26411600</v>
      </c>
      <c r="AJ723">
        <v>27736550</v>
      </c>
      <c r="AK723">
        <v>34596670</v>
      </c>
      <c r="AL723">
        <v>34113420</v>
      </c>
      <c r="AM723">
        <v>33073130</v>
      </c>
    </row>
    <row r="724" spans="1:277" x14ac:dyDescent="0.25">
      <c r="A724" s="1" t="s">
        <v>363</v>
      </c>
      <c r="B724" t="s">
        <v>1157</v>
      </c>
      <c r="C724" t="s">
        <v>1199</v>
      </c>
      <c r="D724" s="2">
        <f>_xll.BDH(A724, "volume", B724, C724, "Direction", "H", "Period", "M","cols=274;rows=2")</f>
        <v>36556</v>
      </c>
      <c r="E724" s="2">
        <v>36585</v>
      </c>
      <c r="F724" s="2">
        <v>36616</v>
      </c>
      <c r="G724" s="2">
        <v>36644</v>
      </c>
      <c r="H724" s="2">
        <v>36677</v>
      </c>
      <c r="I724" s="2">
        <v>36707</v>
      </c>
      <c r="J724" s="2">
        <v>36738</v>
      </c>
      <c r="K724" s="2">
        <v>36769</v>
      </c>
      <c r="L724" s="2">
        <v>36798</v>
      </c>
      <c r="M724" s="2">
        <v>36830</v>
      </c>
      <c r="N724" s="2">
        <v>36860</v>
      </c>
      <c r="O724" s="2">
        <v>36889</v>
      </c>
      <c r="P724" s="2">
        <v>36922</v>
      </c>
      <c r="Q724" s="2">
        <v>36950</v>
      </c>
      <c r="R724" s="2">
        <v>36980</v>
      </c>
      <c r="S724" s="2">
        <v>37011</v>
      </c>
      <c r="T724" s="2">
        <v>37042</v>
      </c>
      <c r="U724" s="2">
        <v>37071</v>
      </c>
      <c r="V724" s="2">
        <v>37103</v>
      </c>
      <c r="W724" s="2">
        <v>37134</v>
      </c>
      <c r="X724" s="2">
        <v>37162</v>
      </c>
      <c r="Y724" s="2">
        <v>37195</v>
      </c>
      <c r="Z724" s="2">
        <v>37225</v>
      </c>
      <c r="AA724" s="2">
        <v>37256</v>
      </c>
      <c r="AB724" s="2">
        <v>37287</v>
      </c>
      <c r="AC724" s="2">
        <v>37315</v>
      </c>
      <c r="AD724" s="2">
        <v>37344</v>
      </c>
      <c r="AE724" s="2">
        <v>37376</v>
      </c>
      <c r="AF724" s="2">
        <v>37407</v>
      </c>
      <c r="AG724" s="2">
        <v>37435</v>
      </c>
      <c r="AH724" s="2">
        <v>37468</v>
      </c>
      <c r="AI724" s="2">
        <v>37498</v>
      </c>
      <c r="AJ724" s="2">
        <v>37529</v>
      </c>
      <c r="AK724" s="2">
        <v>37560</v>
      </c>
      <c r="AL724" s="2">
        <v>37589</v>
      </c>
      <c r="AM724" s="2">
        <v>37621</v>
      </c>
      <c r="AN724" s="2">
        <v>37652</v>
      </c>
      <c r="AO724" s="2">
        <v>37680</v>
      </c>
      <c r="AP724" s="2">
        <v>37711</v>
      </c>
      <c r="AQ724" s="2">
        <v>37741</v>
      </c>
      <c r="AR724" s="2">
        <v>37771</v>
      </c>
      <c r="AS724" s="2">
        <v>37802</v>
      </c>
      <c r="AT724" s="2">
        <v>37833</v>
      </c>
      <c r="AU724" s="2">
        <v>37862</v>
      </c>
      <c r="AV724" s="2">
        <v>37894</v>
      </c>
      <c r="AW724" s="2">
        <v>37925</v>
      </c>
      <c r="AX724" s="2">
        <v>37953</v>
      </c>
      <c r="AY724" s="2">
        <v>37986</v>
      </c>
      <c r="AZ724" s="2">
        <v>38016</v>
      </c>
      <c r="BA724" s="2">
        <v>38044</v>
      </c>
      <c r="BB724" s="2">
        <v>38077</v>
      </c>
      <c r="BC724" s="2">
        <v>38107</v>
      </c>
      <c r="BD724" s="2">
        <v>38138</v>
      </c>
      <c r="BE724" s="2">
        <v>38168</v>
      </c>
      <c r="BF724" s="2">
        <v>38198</v>
      </c>
      <c r="BG724" s="2">
        <v>38230</v>
      </c>
      <c r="BH724" s="2">
        <v>38260</v>
      </c>
      <c r="BI724" s="2">
        <v>38289</v>
      </c>
      <c r="BJ724" s="2">
        <v>38321</v>
      </c>
      <c r="BK724" s="2">
        <v>38352</v>
      </c>
      <c r="BL724" s="2">
        <v>38383</v>
      </c>
      <c r="BM724" s="2">
        <v>38411</v>
      </c>
      <c r="BN724" s="2">
        <v>38442</v>
      </c>
      <c r="BO724" s="2">
        <v>38471</v>
      </c>
      <c r="BP724" s="2">
        <v>38503</v>
      </c>
      <c r="BQ724" s="2">
        <v>38533</v>
      </c>
      <c r="BR724" s="2">
        <v>38562</v>
      </c>
      <c r="BS724" s="2">
        <v>38595</v>
      </c>
      <c r="BT724" s="2">
        <v>38625</v>
      </c>
      <c r="BU724" s="2">
        <v>38656</v>
      </c>
      <c r="BV724" s="2">
        <v>38686</v>
      </c>
      <c r="BW724" s="2">
        <v>38716</v>
      </c>
      <c r="BX724" s="2">
        <v>38748</v>
      </c>
      <c r="BY724" s="2">
        <v>38776</v>
      </c>
      <c r="BZ724" s="2">
        <v>38807</v>
      </c>
      <c r="CA724" s="2">
        <v>38835</v>
      </c>
      <c r="CB724" s="2">
        <v>38868</v>
      </c>
      <c r="CC724" s="2">
        <v>38898</v>
      </c>
      <c r="CD724" s="2">
        <v>38929</v>
      </c>
      <c r="CE724" s="2">
        <v>38960</v>
      </c>
      <c r="CF724" s="2">
        <v>38989</v>
      </c>
      <c r="CG724" s="2">
        <v>39021</v>
      </c>
      <c r="CH724" s="2">
        <v>39051</v>
      </c>
      <c r="CI724" s="2">
        <v>39080</v>
      </c>
      <c r="CJ724" s="2">
        <v>39113</v>
      </c>
      <c r="CK724" s="2">
        <v>39141</v>
      </c>
      <c r="CL724" s="2">
        <v>39171</v>
      </c>
      <c r="CM724" s="2">
        <v>39202</v>
      </c>
      <c r="CN724" s="2">
        <v>39233</v>
      </c>
      <c r="CO724" s="2">
        <v>39262</v>
      </c>
      <c r="CP724" s="2">
        <v>39294</v>
      </c>
      <c r="CQ724" s="2">
        <v>39325</v>
      </c>
      <c r="CR724" s="2">
        <v>39353</v>
      </c>
      <c r="CS724" s="2">
        <v>39386</v>
      </c>
      <c r="CT724" s="2">
        <v>39416</v>
      </c>
      <c r="CU724" s="2">
        <v>39447</v>
      </c>
      <c r="CV724" s="2">
        <v>39478</v>
      </c>
      <c r="CW724" s="2">
        <v>39507</v>
      </c>
      <c r="CX724" s="2">
        <v>39538</v>
      </c>
      <c r="CY724" s="2">
        <v>39568</v>
      </c>
      <c r="CZ724" s="2">
        <v>39598</v>
      </c>
      <c r="DA724" s="2">
        <v>39629</v>
      </c>
      <c r="DB724" s="2">
        <v>39660</v>
      </c>
      <c r="DC724" s="2">
        <v>39689</v>
      </c>
      <c r="DD724" s="2">
        <v>39721</v>
      </c>
      <c r="DE724" s="2">
        <v>39752</v>
      </c>
      <c r="DF724" s="2">
        <v>39780</v>
      </c>
      <c r="DG724" s="2">
        <v>39813</v>
      </c>
      <c r="DH724" s="2">
        <v>39843</v>
      </c>
      <c r="DI724" s="2">
        <v>39871</v>
      </c>
      <c r="DJ724" s="2">
        <v>39903</v>
      </c>
      <c r="DK724" s="2">
        <v>39933</v>
      </c>
      <c r="DL724" s="2">
        <v>39962</v>
      </c>
      <c r="DM724" s="2">
        <v>39994</v>
      </c>
      <c r="DN724" s="2">
        <v>40025</v>
      </c>
      <c r="DO724" s="2">
        <v>40056</v>
      </c>
      <c r="DP724" s="2">
        <v>40086</v>
      </c>
      <c r="DQ724" s="2">
        <v>40116</v>
      </c>
      <c r="DR724" s="2">
        <v>40147</v>
      </c>
      <c r="DS724" s="2">
        <v>40178</v>
      </c>
      <c r="DT724" s="2">
        <v>40207</v>
      </c>
      <c r="DU724" s="2">
        <v>40235</v>
      </c>
      <c r="DV724" s="2">
        <v>40268</v>
      </c>
      <c r="DW724" s="2">
        <v>40298</v>
      </c>
      <c r="DX724" s="2">
        <v>40329</v>
      </c>
      <c r="DY724" s="2">
        <v>40359</v>
      </c>
      <c r="DZ724" s="2">
        <v>40389</v>
      </c>
      <c r="EA724" s="2">
        <v>40421</v>
      </c>
      <c r="EB724" s="2">
        <v>40451</v>
      </c>
      <c r="EC724" s="2">
        <v>40480</v>
      </c>
      <c r="ED724" s="2">
        <v>40512</v>
      </c>
      <c r="EE724" s="2">
        <v>40543</v>
      </c>
      <c r="EF724" s="2">
        <v>40574</v>
      </c>
      <c r="EG724" s="2">
        <v>40602</v>
      </c>
      <c r="EH724" s="2">
        <v>40633</v>
      </c>
      <c r="EI724" s="2">
        <v>40662</v>
      </c>
      <c r="EJ724" s="2">
        <v>40694</v>
      </c>
      <c r="EK724" s="2">
        <v>40724</v>
      </c>
      <c r="EL724" s="2">
        <v>40753</v>
      </c>
      <c r="EM724" s="2">
        <v>40786</v>
      </c>
      <c r="EN724" s="2">
        <v>40816</v>
      </c>
      <c r="EO724" s="2">
        <v>40847</v>
      </c>
      <c r="EP724" s="2">
        <v>40877</v>
      </c>
      <c r="EQ724" s="2">
        <v>40907</v>
      </c>
      <c r="ER724" s="2">
        <v>40939</v>
      </c>
      <c r="ES724" s="2">
        <v>40968</v>
      </c>
      <c r="ET724" s="2">
        <v>40998</v>
      </c>
      <c r="EU724" s="2">
        <v>41029</v>
      </c>
      <c r="EV724" s="2">
        <v>41060</v>
      </c>
      <c r="EW724" s="2">
        <v>41089</v>
      </c>
      <c r="EX724" s="2">
        <v>41121</v>
      </c>
      <c r="EY724" s="2">
        <v>41152</v>
      </c>
      <c r="EZ724" s="2">
        <v>41180</v>
      </c>
      <c r="FA724" s="2">
        <v>41213</v>
      </c>
      <c r="FB724" s="2">
        <v>41243</v>
      </c>
      <c r="FC724" s="2">
        <v>41274</v>
      </c>
      <c r="FD724" s="2">
        <v>41305</v>
      </c>
      <c r="FE724" s="2">
        <v>41333</v>
      </c>
      <c r="FF724" s="2">
        <v>41362</v>
      </c>
      <c r="FG724" s="2">
        <v>41394</v>
      </c>
      <c r="FH724" s="2">
        <v>41425</v>
      </c>
      <c r="FI724" s="2">
        <v>41453</v>
      </c>
      <c r="FJ724" s="2">
        <v>41486</v>
      </c>
      <c r="FK724" s="2">
        <v>41516</v>
      </c>
      <c r="FL724" s="2">
        <v>41547</v>
      </c>
      <c r="FM724" s="2">
        <v>41578</v>
      </c>
      <c r="FN724" s="2">
        <v>41607</v>
      </c>
      <c r="FO724" s="2">
        <v>41639</v>
      </c>
      <c r="FP724" s="2">
        <v>41670</v>
      </c>
      <c r="FQ724" s="2">
        <v>41698</v>
      </c>
      <c r="FR724" s="2">
        <v>41729</v>
      </c>
      <c r="FS724" s="2">
        <v>41759</v>
      </c>
      <c r="FT724" s="2">
        <v>41789</v>
      </c>
      <c r="FU724" s="2">
        <v>41820</v>
      </c>
      <c r="FV724" s="2">
        <v>41851</v>
      </c>
      <c r="FW724" s="2">
        <v>41880</v>
      </c>
      <c r="FX724" s="2">
        <v>41912</v>
      </c>
      <c r="FY724" s="2">
        <v>41943</v>
      </c>
      <c r="FZ724" s="2">
        <v>41971</v>
      </c>
      <c r="GA724" s="2">
        <v>42004</v>
      </c>
      <c r="GB724" s="2">
        <v>42034</v>
      </c>
      <c r="GC724" s="2">
        <v>42062</v>
      </c>
      <c r="GD724" s="2">
        <v>42094</v>
      </c>
      <c r="GE724" s="2">
        <v>42124</v>
      </c>
      <c r="GF724" s="2">
        <v>42153</v>
      </c>
      <c r="GG724" s="2">
        <v>42185</v>
      </c>
      <c r="GH724" s="2">
        <v>42216</v>
      </c>
      <c r="GI724" s="2">
        <v>42247</v>
      </c>
      <c r="GJ724" s="2">
        <v>42277</v>
      </c>
      <c r="GK724" s="2">
        <v>42307</v>
      </c>
      <c r="GL724" s="2">
        <v>42338</v>
      </c>
      <c r="GM724" s="2">
        <v>42369</v>
      </c>
      <c r="GN724" s="2">
        <v>42398</v>
      </c>
      <c r="GO724" s="2">
        <v>42429</v>
      </c>
      <c r="GP724" s="2">
        <v>42460</v>
      </c>
      <c r="GQ724" s="2">
        <v>42489</v>
      </c>
      <c r="GR724" s="2">
        <v>42521</v>
      </c>
      <c r="GS724" s="2">
        <v>42551</v>
      </c>
      <c r="GT724" s="2">
        <v>42580</v>
      </c>
      <c r="GU724" s="2">
        <v>42613</v>
      </c>
      <c r="GV724" s="2">
        <v>42643</v>
      </c>
      <c r="GW724" s="2">
        <v>42674</v>
      </c>
      <c r="GX724" s="2">
        <v>42704</v>
      </c>
      <c r="GY724" s="2">
        <v>42734</v>
      </c>
      <c r="GZ724" s="2">
        <v>42766</v>
      </c>
      <c r="HA724" s="2">
        <v>42794</v>
      </c>
      <c r="HB724" s="2">
        <v>42825</v>
      </c>
      <c r="HC724" s="2">
        <v>42853</v>
      </c>
      <c r="HD724" s="2">
        <v>42886</v>
      </c>
      <c r="HE724" s="2">
        <v>42916</v>
      </c>
      <c r="HF724" s="2">
        <v>42947</v>
      </c>
      <c r="HG724" s="2">
        <v>42978</v>
      </c>
      <c r="HH724" s="2">
        <v>43007</v>
      </c>
      <c r="HI724" s="2">
        <v>43039</v>
      </c>
      <c r="HJ724" s="2">
        <v>43069</v>
      </c>
      <c r="HK724" s="2">
        <v>43098</v>
      </c>
      <c r="HL724" s="2">
        <v>43131</v>
      </c>
      <c r="HM724" s="2">
        <v>43159</v>
      </c>
      <c r="HN724" s="2">
        <v>43189</v>
      </c>
      <c r="HO724" s="2">
        <v>43220</v>
      </c>
      <c r="HP724" s="2">
        <v>43251</v>
      </c>
      <c r="HQ724" s="2">
        <v>43280</v>
      </c>
      <c r="HR724" s="2">
        <v>43312</v>
      </c>
      <c r="HS724" s="2">
        <v>43343</v>
      </c>
      <c r="HT724" s="2">
        <v>43371</v>
      </c>
      <c r="HU724" s="2">
        <v>43404</v>
      </c>
      <c r="HV724" s="2">
        <v>43434</v>
      </c>
      <c r="HW724" s="2">
        <v>43465</v>
      </c>
      <c r="HX724" s="2">
        <v>43496</v>
      </c>
      <c r="HY724" s="2">
        <v>43524</v>
      </c>
      <c r="HZ724" s="2">
        <v>43553</v>
      </c>
      <c r="IA724" s="2">
        <v>43585</v>
      </c>
      <c r="IB724" s="2">
        <v>43616</v>
      </c>
      <c r="IC724" s="2">
        <v>43644</v>
      </c>
      <c r="ID724" s="2">
        <v>43677</v>
      </c>
      <c r="IE724" s="2">
        <v>43707</v>
      </c>
      <c r="IF724" s="2">
        <v>43738</v>
      </c>
      <c r="IG724" s="2">
        <v>43769</v>
      </c>
      <c r="IH724" s="2">
        <v>43798</v>
      </c>
      <c r="II724" s="2">
        <v>43830</v>
      </c>
      <c r="IJ724" s="2">
        <v>43861</v>
      </c>
      <c r="IK724" s="2">
        <v>43889</v>
      </c>
      <c r="IL724" s="2">
        <v>43921</v>
      </c>
      <c r="IM724" s="2">
        <v>43951</v>
      </c>
      <c r="IN724" s="2">
        <v>43980</v>
      </c>
      <c r="IO724" s="2">
        <v>44012</v>
      </c>
      <c r="IP724" s="2">
        <v>44043</v>
      </c>
      <c r="IQ724" s="2">
        <v>44074</v>
      </c>
      <c r="IR724" s="2">
        <v>44104</v>
      </c>
      <c r="IS724" s="2">
        <v>44134</v>
      </c>
      <c r="IT724" s="2">
        <v>44165</v>
      </c>
      <c r="IU724" s="2">
        <v>44196</v>
      </c>
      <c r="IV724" s="2">
        <v>44225</v>
      </c>
      <c r="IW724" s="2">
        <v>44253</v>
      </c>
      <c r="IX724" s="2">
        <v>44286</v>
      </c>
      <c r="IY724" s="2">
        <v>44316</v>
      </c>
      <c r="IZ724" s="2">
        <v>44347</v>
      </c>
      <c r="JA724" s="2">
        <v>44377</v>
      </c>
      <c r="JB724" s="2">
        <v>44407</v>
      </c>
      <c r="JC724" s="2">
        <v>44439</v>
      </c>
      <c r="JD724" s="2">
        <v>44469</v>
      </c>
      <c r="JE724" s="2">
        <v>44498</v>
      </c>
      <c r="JF724" s="2">
        <v>44530</v>
      </c>
      <c r="JG724" s="2">
        <v>44561</v>
      </c>
      <c r="JH724" s="2">
        <v>44592</v>
      </c>
      <c r="JI724" s="2">
        <v>44620</v>
      </c>
      <c r="JJ724" s="2">
        <v>44651</v>
      </c>
      <c r="JK724" s="2">
        <v>44680</v>
      </c>
      <c r="JL724" s="2">
        <v>44712</v>
      </c>
      <c r="JM724" s="2">
        <v>44742</v>
      </c>
      <c r="JN724" s="2">
        <v>44771</v>
      </c>
      <c r="JO724" s="2">
        <v>44804</v>
      </c>
      <c r="JP724" s="2">
        <v>44834</v>
      </c>
      <c r="JQ724" s="2">
        <v>44865</v>
      </c>
    </row>
    <row r="725" spans="1:277" x14ac:dyDescent="0.25">
      <c r="A725" s="4"/>
      <c r="D725" s="3">
        <v>18912700</v>
      </c>
      <c r="E725">
        <v>22878400</v>
      </c>
      <c r="F725">
        <v>23304600</v>
      </c>
      <c r="G725">
        <v>17184000</v>
      </c>
      <c r="H725">
        <v>15257500</v>
      </c>
      <c r="I725">
        <v>13957800</v>
      </c>
      <c r="J725">
        <v>15384400</v>
      </c>
      <c r="K725">
        <v>16681300</v>
      </c>
      <c r="L725">
        <v>13466800</v>
      </c>
      <c r="M725">
        <v>22997300</v>
      </c>
      <c r="N725">
        <v>17518600</v>
      </c>
      <c r="O725">
        <v>19026800</v>
      </c>
      <c r="P725">
        <v>29112900</v>
      </c>
      <c r="Q725">
        <v>19925000</v>
      </c>
      <c r="R725">
        <v>21758300</v>
      </c>
      <c r="S725">
        <v>25902800</v>
      </c>
      <c r="T725">
        <v>31135500</v>
      </c>
      <c r="U725">
        <v>20879000</v>
      </c>
      <c r="V725">
        <v>27415800</v>
      </c>
      <c r="W725">
        <v>20460000</v>
      </c>
      <c r="X725">
        <v>17344300</v>
      </c>
      <c r="Y725">
        <v>21848500</v>
      </c>
      <c r="Z725">
        <v>13784800</v>
      </c>
      <c r="AA725">
        <v>14194800</v>
      </c>
      <c r="AB725">
        <v>28429200</v>
      </c>
      <c r="AC725">
        <v>22691600</v>
      </c>
      <c r="AD725">
        <v>31506100</v>
      </c>
      <c r="AE725">
        <v>30931500</v>
      </c>
      <c r="AF725">
        <v>22195800</v>
      </c>
      <c r="AG725">
        <v>21640600</v>
      </c>
      <c r="AH725">
        <v>31188000</v>
      </c>
      <c r="AI725">
        <v>19359900</v>
      </c>
      <c r="AJ725">
        <v>26279100</v>
      </c>
      <c r="AK725">
        <v>30400400</v>
      </c>
      <c r="AL725">
        <v>23055600</v>
      </c>
      <c r="AM725">
        <v>17747100</v>
      </c>
      <c r="AN725">
        <v>21708400</v>
      </c>
      <c r="AO725">
        <v>17962200</v>
      </c>
      <c r="AP725">
        <v>24741100</v>
      </c>
      <c r="AQ725">
        <v>23349000</v>
      </c>
      <c r="AR725">
        <v>22758200</v>
      </c>
      <c r="AS725">
        <v>28740200</v>
      </c>
      <c r="AT725">
        <v>28247900</v>
      </c>
      <c r="AU725">
        <v>24790200</v>
      </c>
      <c r="AV725">
        <v>30672200</v>
      </c>
      <c r="AW725">
        <v>27782300</v>
      </c>
      <c r="AX725">
        <v>25985700</v>
      </c>
      <c r="AY725">
        <v>25886000</v>
      </c>
      <c r="AZ725">
        <v>28015300</v>
      </c>
      <c r="BA725">
        <v>26134000</v>
      </c>
      <c r="BB725">
        <v>33676100</v>
      </c>
      <c r="BC725">
        <v>36674100</v>
      </c>
      <c r="BD725">
        <v>23960000</v>
      </c>
      <c r="BE725">
        <v>30806800</v>
      </c>
      <c r="BF725">
        <v>26479600</v>
      </c>
      <c r="BG725">
        <v>26052200</v>
      </c>
      <c r="BH725">
        <v>28132900</v>
      </c>
      <c r="BI725">
        <v>32932400</v>
      </c>
      <c r="BJ725">
        <v>28069100</v>
      </c>
      <c r="BK725">
        <v>27667400</v>
      </c>
      <c r="BL725">
        <v>36805200</v>
      </c>
      <c r="BM725">
        <v>28497700</v>
      </c>
      <c r="BN725">
        <v>33328600</v>
      </c>
      <c r="BO725">
        <v>48425100</v>
      </c>
      <c r="BP725">
        <v>35909400</v>
      </c>
      <c r="BQ725">
        <v>42271100</v>
      </c>
      <c r="BR725">
        <v>36638500</v>
      </c>
      <c r="BS725">
        <v>29447900</v>
      </c>
      <c r="BT725">
        <v>34894400</v>
      </c>
      <c r="BU725">
        <v>43085500</v>
      </c>
      <c r="BV725">
        <v>37460100</v>
      </c>
      <c r="BW725">
        <v>25798800</v>
      </c>
      <c r="BX725">
        <v>51611100</v>
      </c>
      <c r="BY725">
        <v>34155200</v>
      </c>
      <c r="BZ725">
        <v>36312800</v>
      </c>
      <c r="CA725">
        <v>34464500</v>
      </c>
      <c r="CB725">
        <v>36643100</v>
      </c>
      <c r="CC725">
        <v>41817800</v>
      </c>
      <c r="CD725">
        <v>51016100</v>
      </c>
      <c r="CE725">
        <v>50274900</v>
      </c>
      <c r="CF725">
        <v>47157100</v>
      </c>
      <c r="CG725">
        <v>56366400</v>
      </c>
      <c r="CH725">
        <v>41658000</v>
      </c>
      <c r="CI725">
        <v>33827000</v>
      </c>
      <c r="CJ725">
        <v>50798500</v>
      </c>
      <c r="CK725">
        <v>48504300</v>
      </c>
      <c r="CL725">
        <v>60666500</v>
      </c>
      <c r="CM725">
        <v>54839000</v>
      </c>
      <c r="CN725">
        <v>50035800</v>
      </c>
      <c r="CO725">
        <v>39772600</v>
      </c>
      <c r="CP725">
        <v>44207700</v>
      </c>
      <c r="CQ725">
        <v>62911600</v>
      </c>
      <c r="CR725">
        <v>28470900</v>
      </c>
      <c r="CS725">
        <v>34500900</v>
      </c>
      <c r="CT725">
        <v>31944700</v>
      </c>
      <c r="CU725">
        <v>24703500</v>
      </c>
      <c r="CV725">
        <v>55287200</v>
      </c>
      <c r="CW725">
        <v>34047400</v>
      </c>
      <c r="CX725">
        <v>30857000</v>
      </c>
      <c r="CY725">
        <v>28134900</v>
      </c>
      <c r="CZ725">
        <v>26738100</v>
      </c>
      <c r="DA725">
        <v>26771200</v>
      </c>
      <c r="DB725">
        <v>29065300</v>
      </c>
      <c r="DC725">
        <v>24064600</v>
      </c>
      <c r="DD725">
        <v>38385500</v>
      </c>
      <c r="DE725">
        <v>46542600</v>
      </c>
      <c r="DF725">
        <v>32303700</v>
      </c>
      <c r="DG725">
        <v>27349700</v>
      </c>
      <c r="DH725">
        <v>32297800</v>
      </c>
      <c r="DI725">
        <v>29444800</v>
      </c>
      <c r="DJ725">
        <v>43560800</v>
      </c>
      <c r="DK725">
        <v>31344000</v>
      </c>
      <c r="DL725">
        <v>24453500</v>
      </c>
      <c r="DM725">
        <v>24299200</v>
      </c>
      <c r="DN725">
        <v>21966500</v>
      </c>
      <c r="DO725">
        <v>18587500</v>
      </c>
      <c r="DP725">
        <v>24293100</v>
      </c>
      <c r="DQ725">
        <v>30612000</v>
      </c>
      <c r="DR725">
        <v>28605100</v>
      </c>
      <c r="DS725">
        <v>12534200</v>
      </c>
      <c r="DT725">
        <v>17622600</v>
      </c>
      <c r="DU725">
        <v>17691700</v>
      </c>
      <c r="DV725">
        <v>16750100</v>
      </c>
      <c r="DW725">
        <v>20023000</v>
      </c>
      <c r="DX725">
        <v>23763300</v>
      </c>
      <c r="DY725">
        <v>29961300</v>
      </c>
      <c r="DZ725">
        <v>38488200</v>
      </c>
      <c r="EA725">
        <v>23749000</v>
      </c>
      <c r="EB725">
        <v>23096243</v>
      </c>
      <c r="EC725">
        <v>21281580</v>
      </c>
      <c r="ED725">
        <v>18438308</v>
      </c>
      <c r="EE725">
        <v>13315032</v>
      </c>
      <c r="EF725">
        <v>21761220</v>
      </c>
      <c r="EG725">
        <v>16750419</v>
      </c>
      <c r="EH725">
        <v>20968872</v>
      </c>
      <c r="EI725">
        <v>14816489</v>
      </c>
      <c r="EJ725">
        <v>15710691</v>
      </c>
      <c r="EK725">
        <v>16635778</v>
      </c>
      <c r="EL725">
        <v>12741816</v>
      </c>
      <c r="EM725">
        <v>26612405</v>
      </c>
      <c r="EN725">
        <v>23202150</v>
      </c>
      <c r="EO725">
        <v>15436913</v>
      </c>
      <c r="EP725">
        <v>13121006</v>
      </c>
      <c r="EQ725">
        <v>12670860</v>
      </c>
      <c r="ER725">
        <v>16765928</v>
      </c>
      <c r="ES725">
        <v>15087325</v>
      </c>
      <c r="ET725">
        <v>19841795</v>
      </c>
      <c r="EU725">
        <v>15997870</v>
      </c>
      <c r="EV725">
        <v>16012622</v>
      </c>
      <c r="EW725">
        <v>12797081</v>
      </c>
      <c r="EX725">
        <v>11371774</v>
      </c>
      <c r="EY725">
        <v>8653300</v>
      </c>
      <c r="EZ725">
        <v>13308403</v>
      </c>
      <c r="FA725">
        <v>17208457</v>
      </c>
      <c r="FB725">
        <v>17858213</v>
      </c>
      <c r="FC725">
        <v>11816752</v>
      </c>
      <c r="FD725">
        <v>14173866</v>
      </c>
      <c r="FE725">
        <v>11610564</v>
      </c>
      <c r="FF725">
        <v>11512691</v>
      </c>
      <c r="FG725">
        <v>12305425</v>
      </c>
      <c r="FH725">
        <v>9445662</v>
      </c>
      <c r="FI725">
        <v>11756684</v>
      </c>
      <c r="FJ725">
        <v>10231528</v>
      </c>
      <c r="FK725">
        <v>7805729</v>
      </c>
      <c r="FL725">
        <v>7717921</v>
      </c>
      <c r="FM725">
        <v>11072940</v>
      </c>
      <c r="FN725">
        <v>6790934</v>
      </c>
      <c r="FO725">
        <v>8651012</v>
      </c>
      <c r="FP725">
        <v>10939258</v>
      </c>
      <c r="FQ725">
        <v>11486640</v>
      </c>
      <c r="FR725">
        <v>10761650</v>
      </c>
      <c r="FS725">
        <v>8680327</v>
      </c>
      <c r="FT725">
        <v>6628740</v>
      </c>
      <c r="FU725">
        <v>8038209</v>
      </c>
      <c r="FV725">
        <v>8004165</v>
      </c>
      <c r="FW725">
        <v>7647658</v>
      </c>
      <c r="FX725">
        <v>8170208</v>
      </c>
      <c r="FY725">
        <v>13259323</v>
      </c>
      <c r="FZ725">
        <v>7416781</v>
      </c>
      <c r="GA725">
        <v>13144667</v>
      </c>
      <c r="GB725">
        <v>13165928</v>
      </c>
      <c r="GC725">
        <v>7586239</v>
      </c>
      <c r="GD725">
        <v>11656728</v>
      </c>
      <c r="GE725">
        <v>12638701</v>
      </c>
      <c r="GF725">
        <v>11075209</v>
      </c>
      <c r="GG725">
        <v>11968144</v>
      </c>
      <c r="GH725">
        <v>10781528</v>
      </c>
      <c r="GI725">
        <v>13345772</v>
      </c>
      <c r="GJ725">
        <v>15881473</v>
      </c>
      <c r="GK725">
        <v>12078367</v>
      </c>
      <c r="GL725">
        <v>12450800</v>
      </c>
      <c r="GM725">
        <v>9073790</v>
      </c>
      <c r="GN725">
        <v>7310317</v>
      </c>
      <c r="GO725">
        <v>7202194</v>
      </c>
      <c r="GP725">
        <v>7729537</v>
      </c>
      <c r="GQ725">
        <v>9284046</v>
      </c>
      <c r="GR725">
        <v>7647007</v>
      </c>
      <c r="GS725">
        <v>8511530</v>
      </c>
      <c r="GT725">
        <v>6916024</v>
      </c>
      <c r="GU725">
        <v>6715910</v>
      </c>
      <c r="GV725">
        <v>8045178</v>
      </c>
      <c r="GW725">
        <v>8749288</v>
      </c>
      <c r="GX725">
        <v>9432525</v>
      </c>
      <c r="GY725">
        <v>8354412</v>
      </c>
      <c r="GZ725">
        <v>10697532</v>
      </c>
      <c r="HA725">
        <v>7495085</v>
      </c>
      <c r="HB725">
        <v>12386680</v>
      </c>
      <c r="HC725">
        <v>7914838</v>
      </c>
      <c r="HD725">
        <v>8399706</v>
      </c>
      <c r="HE725">
        <v>9287218</v>
      </c>
      <c r="HF725">
        <v>8036437</v>
      </c>
      <c r="HG725">
        <v>8738415</v>
      </c>
      <c r="HH725">
        <v>7200161</v>
      </c>
      <c r="HI725">
        <v>9012282</v>
      </c>
      <c r="HJ725">
        <v>7715569</v>
      </c>
      <c r="HK725">
        <v>8990840</v>
      </c>
      <c r="HL725">
        <v>11526805</v>
      </c>
      <c r="HM725">
        <v>8835707</v>
      </c>
      <c r="HN725">
        <v>9129785</v>
      </c>
      <c r="HO725">
        <v>10393056</v>
      </c>
      <c r="HP725">
        <v>8024112</v>
      </c>
      <c r="HQ725">
        <v>8207411</v>
      </c>
      <c r="HR725">
        <v>8104347</v>
      </c>
      <c r="HS725">
        <v>7025404</v>
      </c>
      <c r="HT725">
        <v>8742836</v>
      </c>
      <c r="HU725">
        <v>12567955</v>
      </c>
      <c r="HV725">
        <v>9304463</v>
      </c>
      <c r="HW725">
        <v>12237360</v>
      </c>
      <c r="HX725">
        <v>11052070</v>
      </c>
      <c r="HY725">
        <v>7482090</v>
      </c>
      <c r="HZ725">
        <v>8558747</v>
      </c>
      <c r="IA725">
        <v>6670354</v>
      </c>
      <c r="IB725">
        <v>7595678</v>
      </c>
      <c r="IC725">
        <v>10189202</v>
      </c>
      <c r="ID725">
        <v>9645374</v>
      </c>
      <c r="IE725">
        <v>9766778</v>
      </c>
      <c r="IF725">
        <v>8113138</v>
      </c>
      <c r="IG725">
        <v>9662162</v>
      </c>
      <c r="IH725">
        <v>7718084</v>
      </c>
      <c r="II725">
        <v>8048230</v>
      </c>
      <c r="IJ725">
        <v>8121169</v>
      </c>
      <c r="IK725">
        <v>7118781</v>
      </c>
      <c r="IL725">
        <v>12849631</v>
      </c>
      <c r="IM725">
        <v>8390801</v>
      </c>
      <c r="IN725">
        <v>6090722</v>
      </c>
      <c r="IO725">
        <v>9143805</v>
      </c>
      <c r="IP725">
        <v>7203293</v>
      </c>
      <c r="IQ725">
        <v>6531569</v>
      </c>
      <c r="IR725">
        <v>8589100</v>
      </c>
      <c r="IS725">
        <v>7498052</v>
      </c>
      <c r="IT725">
        <v>8581948</v>
      </c>
      <c r="IU725">
        <v>9460539</v>
      </c>
      <c r="IV725">
        <v>7967587</v>
      </c>
      <c r="IW725">
        <v>6778800</v>
      </c>
      <c r="IX725">
        <v>10056661</v>
      </c>
      <c r="IY725">
        <v>6700941</v>
      </c>
      <c r="IZ725">
        <v>5841749</v>
      </c>
      <c r="JA725">
        <v>8144923</v>
      </c>
      <c r="JB725">
        <v>9126494</v>
      </c>
      <c r="JC725">
        <v>7169877</v>
      </c>
      <c r="JD725">
        <v>8957595</v>
      </c>
      <c r="JE725">
        <v>7206216</v>
      </c>
      <c r="JF725">
        <v>7086602</v>
      </c>
      <c r="JG725">
        <v>9456758</v>
      </c>
      <c r="JH725">
        <v>9197693</v>
      </c>
      <c r="JI725">
        <v>10108861</v>
      </c>
      <c r="JJ725">
        <v>11806569</v>
      </c>
      <c r="JK725">
        <v>10520218</v>
      </c>
      <c r="JL725">
        <v>9823307</v>
      </c>
      <c r="JM725">
        <v>8298552</v>
      </c>
      <c r="JN725">
        <v>8142936</v>
      </c>
      <c r="JO725">
        <v>6358567</v>
      </c>
      <c r="JP725">
        <v>8324848</v>
      </c>
      <c r="JQ725">
        <v>9325730</v>
      </c>
    </row>
    <row r="726" spans="1:277" x14ac:dyDescent="0.25">
      <c r="A726" s="1" t="s">
        <v>364</v>
      </c>
      <c r="B726" t="s">
        <v>1157</v>
      </c>
      <c r="C726" t="s">
        <v>1183</v>
      </c>
      <c r="D726" s="2">
        <f>_xll.BDH(A726, "volume", B726, C726, "Direction", "H", "Period", "M","cols=84;rows=2")</f>
        <v>36556</v>
      </c>
      <c r="E726" s="2">
        <v>36585</v>
      </c>
      <c r="F726" s="2">
        <v>36616</v>
      </c>
      <c r="G726" s="2">
        <v>36644</v>
      </c>
      <c r="H726" s="2">
        <v>36677</v>
      </c>
      <c r="I726" s="2">
        <v>36707</v>
      </c>
      <c r="J726" s="2">
        <v>36738</v>
      </c>
      <c r="K726" s="2">
        <v>36769</v>
      </c>
      <c r="L726" s="2">
        <v>36798</v>
      </c>
      <c r="M726" s="2">
        <v>36830</v>
      </c>
      <c r="N726" s="2">
        <v>36860</v>
      </c>
      <c r="O726" s="2">
        <v>36889</v>
      </c>
      <c r="P726" s="2">
        <v>36922</v>
      </c>
      <c r="Q726" s="2">
        <v>36950</v>
      </c>
      <c r="R726" s="2">
        <v>36980</v>
      </c>
      <c r="S726" s="2">
        <v>37011</v>
      </c>
      <c r="T726" s="2">
        <v>37042</v>
      </c>
      <c r="U726" s="2">
        <v>37071</v>
      </c>
      <c r="V726" s="2">
        <v>37103</v>
      </c>
      <c r="W726" s="2">
        <v>37134</v>
      </c>
      <c r="X726" s="2">
        <v>37162</v>
      </c>
      <c r="Y726" s="2">
        <v>37195</v>
      </c>
      <c r="Z726" s="2">
        <v>37225</v>
      </c>
      <c r="AA726" s="2">
        <v>37256</v>
      </c>
      <c r="AB726" s="2">
        <v>37287</v>
      </c>
      <c r="AC726" s="2">
        <v>37315</v>
      </c>
      <c r="AD726" s="2">
        <v>37344</v>
      </c>
      <c r="AE726" s="2">
        <v>37376</v>
      </c>
      <c r="AF726" s="2">
        <v>37407</v>
      </c>
      <c r="AG726" s="2">
        <v>37435</v>
      </c>
      <c r="AH726" s="2">
        <v>37468</v>
      </c>
      <c r="AI726" s="2">
        <v>37498</v>
      </c>
      <c r="AJ726" s="2">
        <v>37529</v>
      </c>
      <c r="AK726" s="2">
        <v>37560</v>
      </c>
      <c r="AL726" s="2">
        <v>37589</v>
      </c>
      <c r="AM726" s="2">
        <v>37621</v>
      </c>
      <c r="AN726" s="2">
        <v>37652</v>
      </c>
      <c r="AO726" s="2">
        <v>37680</v>
      </c>
      <c r="AP726" s="2">
        <v>37711</v>
      </c>
      <c r="AQ726" s="2">
        <v>37741</v>
      </c>
      <c r="AR726" s="2">
        <v>37771</v>
      </c>
      <c r="AS726" s="2">
        <v>37802</v>
      </c>
      <c r="AT726" s="2">
        <v>37833</v>
      </c>
      <c r="AU726" s="2">
        <v>37862</v>
      </c>
      <c r="AV726" s="2">
        <v>37894</v>
      </c>
      <c r="AW726" s="2">
        <v>37925</v>
      </c>
      <c r="AX726" s="2">
        <v>37953</v>
      </c>
      <c r="AY726" s="2">
        <v>37986</v>
      </c>
      <c r="AZ726" s="2">
        <v>38016</v>
      </c>
      <c r="BA726" s="2">
        <v>38044</v>
      </c>
      <c r="BB726" s="2">
        <v>38077</v>
      </c>
      <c r="BC726" s="2">
        <v>38107</v>
      </c>
      <c r="BD726" s="2">
        <v>38138</v>
      </c>
      <c r="BE726" s="2">
        <v>38168</v>
      </c>
      <c r="BF726" s="2">
        <v>38198</v>
      </c>
      <c r="BG726" s="2">
        <v>38230</v>
      </c>
      <c r="BH726" s="2">
        <v>38260</v>
      </c>
      <c r="BI726" s="2">
        <v>38289</v>
      </c>
      <c r="BJ726" s="2">
        <v>38321</v>
      </c>
      <c r="BK726" s="2">
        <v>38352</v>
      </c>
      <c r="BL726" s="2">
        <v>38383</v>
      </c>
      <c r="BM726" s="2">
        <v>38411</v>
      </c>
      <c r="BN726" s="2">
        <v>38442</v>
      </c>
      <c r="BO726" s="2">
        <v>38471</v>
      </c>
      <c r="BP726" s="2">
        <v>38503</v>
      </c>
      <c r="BQ726" s="2">
        <v>38533</v>
      </c>
      <c r="BR726" s="2">
        <v>38562</v>
      </c>
      <c r="BS726" s="2">
        <v>38595</v>
      </c>
      <c r="BT726" s="2">
        <v>38625</v>
      </c>
      <c r="BU726" s="2">
        <v>38656</v>
      </c>
      <c r="BV726" s="2">
        <v>38686</v>
      </c>
      <c r="BW726" s="2">
        <v>38716</v>
      </c>
      <c r="BX726" s="2">
        <v>38748</v>
      </c>
      <c r="BY726" s="2">
        <v>38776</v>
      </c>
      <c r="BZ726" s="2">
        <v>38807</v>
      </c>
      <c r="CA726" s="2">
        <v>38835</v>
      </c>
      <c r="CB726" s="2">
        <v>38868</v>
      </c>
      <c r="CC726" s="2">
        <v>38898</v>
      </c>
      <c r="CD726" s="2">
        <v>38929</v>
      </c>
      <c r="CE726" s="2">
        <v>38960</v>
      </c>
      <c r="CF726" s="2">
        <v>38989</v>
      </c>
      <c r="CG726" s="2">
        <v>39021</v>
      </c>
      <c r="CH726" s="2">
        <v>39051</v>
      </c>
      <c r="CI726" s="2">
        <v>39080</v>
      </c>
    </row>
    <row r="727" spans="1:277" x14ac:dyDescent="0.25">
      <c r="A727" s="4"/>
      <c r="D727" s="3">
        <v>113816800</v>
      </c>
      <c r="E727">
        <v>110068400</v>
      </c>
      <c r="F727">
        <v>150922100</v>
      </c>
      <c r="G727">
        <v>134456200</v>
      </c>
      <c r="H727">
        <v>119862600</v>
      </c>
      <c r="I727">
        <v>113787500</v>
      </c>
      <c r="J727">
        <v>104936800</v>
      </c>
      <c r="K727">
        <v>131133300</v>
      </c>
      <c r="L727">
        <v>146590200</v>
      </c>
      <c r="M727">
        <v>176818100</v>
      </c>
      <c r="N727">
        <v>254130000</v>
      </c>
      <c r="O727">
        <v>225726800</v>
      </c>
      <c r="P727">
        <v>259273400</v>
      </c>
      <c r="Q727">
        <v>320949100</v>
      </c>
      <c r="R727">
        <v>232087200</v>
      </c>
      <c r="S727">
        <v>257113300</v>
      </c>
      <c r="T727">
        <v>250386500</v>
      </c>
      <c r="U727">
        <v>186585900</v>
      </c>
      <c r="V727">
        <v>146222900</v>
      </c>
      <c r="W727">
        <v>204762100</v>
      </c>
      <c r="X727">
        <v>116360900</v>
      </c>
      <c r="Y727">
        <v>249827500</v>
      </c>
      <c r="Z727">
        <v>297188500</v>
      </c>
      <c r="AA727">
        <v>233198200</v>
      </c>
      <c r="AB727">
        <v>266135000</v>
      </c>
      <c r="AC727">
        <v>214963000</v>
      </c>
      <c r="AD727">
        <v>218101400</v>
      </c>
      <c r="AE727">
        <v>183994800</v>
      </c>
      <c r="AF727">
        <v>225266300</v>
      </c>
      <c r="AG727">
        <v>135103300</v>
      </c>
      <c r="AH727">
        <v>176683500</v>
      </c>
      <c r="AI727">
        <v>142909000</v>
      </c>
      <c r="AJ727">
        <v>93845900</v>
      </c>
      <c r="AK727">
        <v>162984400</v>
      </c>
      <c r="AL727">
        <v>168365600</v>
      </c>
      <c r="AM727">
        <v>106036900</v>
      </c>
      <c r="AN727">
        <v>133440800</v>
      </c>
      <c r="AO727">
        <v>91572700</v>
      </c>
      <c r="AP727">
        <v>114985900</v>
      </c>
      <c r="AQ727">
        <v>114339000</v>
      </c>
      <c r="AR727">
        <v>105080200</v>
      </c>
      <c r="AS727">
        <v>69461200</v>
      </c>
      <c r="AT727">
        <v>86469000</v>
      </c>
      <c r="AU727">
        <v>100947600</v>
      </c>
      <c r="AV727">
        <v>73438000</v>
      </c>
      <c r="AW727">
        <v>78013800</v>
      </c>
      <c r="AX727">
        <v>74466884</v>
      </c>
      <c r="AY727">
        <v>68064821</v>
      </c>
      <c r="AZ727">
        <v>62088383</v>
      </c>
      <c r="BA727">
        <v>70867733</v>
      </c>
      <c r="BB727">
        <v>50803976</v>
      </c>
      <c r="BC727">
        <v>30138535</v>
      </c>
      <c r="BD727">
        <v>53809616</v>
      </c>
      <c r="BE727">
        <v>35734270</v>
      </c>
      <c r="BF727">
        <v>42775442</v>
      </c>
      <c r="BG727">
        <v>40150077</v>
      </c>
      <c r="BH727">
        <v>41718511</v>
      </c>
      <c r="BI727">
        <v>37674341</v>
      </c>
      <c r="BJ727">
        <v>61533583</v>
      </c>
      <c r="BK727">
        <v>82034912</v>
      </c>
      <c r="BL727">
        <v>55282643</v>
      </c>
      <c r="BM727">
        <v>61161907</v>
      </c>
      <c r="BN727">
        <v>66485322</v>
      </c>
      <c r="BO727">
        <v>54388403</v>
      </c>
      <c r="BP727">
        <v>50390686</v>
      </c>
      <c r="BQ727">
        <v>44792592</v>
      </c>
      <c r="BR727">
        <v>53577691</v>
      </c>
      <c r="BS727">
        <v>111146233</v>
      </c>
      <c r="BT727">
        <v>52824094</v>
      </c>
      <c r="BU727">
        <v>46286515</v>
      </c>
      <c r="BV727">
        <v>50914270</v>
      </c>
      <c r="BW727">
        <v>51731631</v>
      </c>
      <c r="BX727">
        <v>69151970</v>
      </c>
      <c r="BY727">
        <v>58143973</v>
      </c>
      <c r="BZ727">
        <v>62863679</v>
      </c>
      <c r="CA727">
        <v>50719838</v>
      </c>
      <c r="CB727">
        <v>83371806</v>
      </c>
      <c r="CC727">
        <v>66274905</v>
      </c>
      <c r="CD727">
        <v>97578557</v>
      </c>
      <c r="CE727">
        <v>40208486</v>
      </c>
      <c r="CF727">
        <v>38491753</v>
      </c>
      <c r="CG727">
        <v>36847819</v>
      </c>
      <c r="CH727">
        <v>35577170</v>
      </c>
      <c r="CI727">
        <v>32268754</v>
      </c>
    </row>
    <row r="728" spans="1:277" x14ac:dyDescent="0.25">
      <c r="A728" s="1" t="s">
        <v>365</v>
      </c>
      <c r="B728" t="s">
        <v>1157</v>
      </c>
      <c r="C728" t="s">
        <v>1183</v>
      </c>
      <c r="D728" s="2">
        <f>_xll.BDH(A728, "volume", B728, C728, "Direction", "H", "Period", "M","cols=84;rows=2")</f>
        <v>36556</v>
      </c>
      <c r="E728" s="2">
        <v>36585</v>
      </c>
      <c r="F728" s="2">
        <v>36616</v>
      </c>
      <c r="G728" s="2">
        <v>36644</v>
      </c>
      <c r="H728" s="2">
        <v>36677</v>
      </c>
      <c r="I728" s="2">
        <v>36707</v>
      </c>
      <c r="J728" s="2">
        <v>36738</v>
      </c>
      <c r="K728" s="2">
        <v>36769</v>
      </c>
      <c r="L728" s="2">
        <v>36798</v>
      </c>
      <c r="M728" s="2">
        <v>36830</v>
      </c>
      <c r="N728" s="2">
        <v>36860</v>
      </c>
      <c r="O728" s="2">
        <v>36889</v>
      </c>
      <c r="P728" s="2">
        <v>36922</v>
      </c>
      <c r="Q728" s="2">
        <v>36950</v>
      </c>
      <c r="R728" s="2">
        <v>36980</v>
      </c>
      <c r="S728" s="2">
        <v>37011</v>
      </c>
      <c r="T728" s="2">
        <v>37042</v>
      </c>
      <c r="U728" s="2">
        <v>37071</v>
      </c>
      <c r="V728" s="2">
        <v>37103</v>
      </c>
      <c r="W728" s="2">
        <v>37134</v>
      </c>
      <c r="X728" s="2">
        <v>37162</v>
      </c>
      <c r="Y728" s="2">
        <v>37195</v>
      </c>
      <c r="Z728" s="2">
        <v>37225</v>
      </c>
      <c r="AA728" s="2">
        <v>37256</v>
      </c>
      <c r="AB728" s="2">
        <v>37287</v>
      </c>
      <c r="AC728" s="2">
        <v>37315</v>
      </c>
      <c r="AD728" s="2">
        <v>37344</v>
      </c>
      <c r="AE728" s="2">
        <v>37376</v>
      </c>
      <c r="AF728" s="2">
        <v>37407</v>
      </c>
      <c r="AG728" s="2">
        <v>37435</v>
      </c>
      <c r="AH728" s="2">
        <v>37468</v>
      </c>
      <c r="AI728" s="2">
        <v>37498</v>
      </c>
      <c r="AJ728" s="2">
        <v>37529</v>
      </c>
      <c r="AK728" s="2">
        <v>37560</v>
      </c>
      <c r="AL728" s="2">
        <v>37589</v>
      </c>
      <c r="AM728" s="2">
        <v>37621</v>
      </c>
      <c r="AN728" s="2">
        <v>37652</v>
      </c>
      <c r="AO728" s="2">
        <v>37680</v>
      </c>
      <c r="AP728" s="2">
        <v>37711</v>
      </c>
      <c r="AQ728" s="2">
        <v>37741</v>
      </c>
      <c r="AR728" s="2">
        <v>37771</v>
      </c>
      <c r="AS728" s="2">
        <v>37802</v>
      </c>
      <c r="AT728" s="2">
        <v>37833</v>
      </c>
      <c r="AU728" s="2">
        <v>37862</v>
      </c>
      <c r="AV728" s="2">
        <v>37894</v>
      </c>
      <c r="AW728" s="2">
        <v>37925</v>
      </c>
      <c r="AX728" s="2">
        <v>37953</v>
      </c>
      <c r="AY728" s="2">
        <v>37986</v>
      </c>
      <c r="AZ728" s="2">
        <v>38016</v>
      </c>
      <c r="BA728" s="2">
        <v>38044</v>
      </c>
      <c r="BB728" s="2">
        <v>38077</v>
      </c>
      <c r="BC728" s="2">
        <v>38107</v>
      </c>
      <c r="BD728" s="2">
        <v>38138</v>
      </c>
      <c r="BE728" s="2">
        <v>38168</v>
      </c>
      <c r="BF728" s="2">
        <v>38198</v>
      </c>
      <c r="BG728" s="2">
        <v>38230</v>
      </c>
      <c r="BH728" s="2">
        <v>38260</v>
      </c>
      <c r="BI728" s="2">
        <v>38289</v>
      </c>
      <c r="BJ728" s="2">
        <v>38321</v>
      </c>
      <c r="BK728" s="2">
        <v>38352</v>
      </c>
      <c r="BL728" s="2">
        <v>38383</v>
      </c>
      <c r="BM728" s="2">
        <v>38411</v>
      </c>
      <c r="BN728" s="2">
        <v>38442</v>
      </c>
      <c r="BO728" s="2">
        <v>38471</v>
      </c>
      <c r="BP728" s="2">
        <v>38503</v>
      </c>
      <c r="BQ728" s="2">
        <v>38533</v>
      </c>
      <c r="BR728" s="2">
        <v>38562</v>
      </c>
      <c r="BS728" s="2">
        <v>38595</v>
      </c>
      <c r="BT728" s="2">
        <v>38625</v>
      </c>
      <c r="BU728" s="2">
        <v>38656</v>
      </c>
      <c r="BV728" s="2">
        <v>38686</v>
      </c>
      <c r="BW728" s="2">
        <v>38716</v>
      </c>
      <c r="BX728" s="2">
        <v>38748</v>
      </c>
      <c r="BY728" s="2">
        <v>38776</v>
      </c>
      <c r="BZ728" s="2">
        <v>38807</v>
      </c>
      <c r="CA728" s="2">
        <v>38835</v>
      </c>
      <c r="CB728" s="2">
        <v>38868</v>
      </c>
      <c r="CC728" s="2">
        <v>38898</v>
      </c>
      <c r="CD728" s="2">
        <v>38929</v>
      </c>
      <c r="CE728" s="2">
        <v>38960</v>
      </c>
      <c r="CF728" s="2">
        <v>38989</v>
      </c>
      <c r="CG728" s="2">
        <v>39021</v>
      </c>
      <c r="CH728" s="2">
        <v>39051</v>
      </c>
      <c r="CI728" s="2">
        <v>39080</v>
      </c>
    </row>
    <row r="729" spans="1:277" x14ac:dyDescent="0.25">
      <c r="A729" s="4"/>
      <c r="D729" s="3">
        <v>19826900</v>
      </c>
      <c r="E729">
        <v>22539500</v>
      </c>
      <c r="F729">
        <v>39405600</v>
      </c>
      <c r="G729">
        <v>21341700</v>
      </c>
      <c r="H729">
        <v>16987100</v>
      </c>
      <c r="I729">
        <v>18190200</v>
      </c>
      <c r="J729">
        <v>16047100</v>
      </c>
      <c r="K729">
        <v>15519700</v>
      </c>
      <c r="L729">
        <v>15621400</v>
      </c>
      <c r="M729">
        <v>21676100</v>
      </c>
      <c r="N729">
        <v>15873400</v>
      </c>
      <c r="O729">
        <v>20672200</v>
      </c>
      <c r="P729">
        <v>36197000</v>
      </c>
      <c r="Q729">
        <v>18608900</v>
      </c>
      <c r="R729">
        <v>34283300</v>
      </c>
      <c r="S729">
        <v>22615100</v>
      </c>
      <c r="T729">
        <v>16130600</v>
      </c>
      <c r="U729">
        <v>17179800</v>
      </c>
      <c r="V729">
        <v>18890900</v>
      </c>
      <c r="W729">
        <v>18986000</v>
      </c>
      <c r="X729">
        <v>30172000</v>
      </c>
      <c r="Y729">
        <v>28652400</v>
      </c>
      <c r="Z729">
        <v>22644600</v>
      </c>
      <c r="AA729">
        <v>20732900</v>
      </c>
      <c r="AB729">
        <v>22442900</v>
      </c>
      <c r="AC729">
        <v>18868700</v>
      </c>
      <c r="AD729">
        <v>21260500</v>
      </c>
      <c r="AE729">
        <v>31261700</v>
      </c>
      <c r="AF729">
        <v>22003700</v>
      </c>
      <c r="AG729">
        <v>25141200</v>
      </c>
      <c r="AH729">
        <v>41143000</v>
      </c>
      <c r="AI729">
        <v>22600700</v>
      </c>
      <c r="AJ729">
        <v>26424000</v>
      </c>
      <c r="AK729">
        <v>49025700</v>
      </c>
      <c r="AL729">
        <v>27171200</v>
      </c>
      <c r="AM729">
        <v>23283100</v>
      </c>
      <c r="AN729">
        <v>24277000</v>
      </c>
      <c r="AO729">
        <v>18868100</v>
      </c>
      <c r="AP729">
        <v>33797200</v>
      </c>
      <c r="AQ729">
        <v>19557100</v>
      </c>
      <c r="AR729">
        <v>11731400</v>
      </c>
      <c r="AS729">
        <v>16596700</v>
      </c>
      <c r="AT729">
        <v>18525800</v>
      </c>
      <c r="AU729">
        <v>13170800</v>
      </c>
      <c r="AV729">
        <v>11556800</v>
      </c>
      <c r="AW729">
        <v>13524800</v>
      </c>
      <c r="AX729">
        <v>7661820</v>
      </c>
      <c r="AY729">
        <v>9162969</v>
      </c>
      <c r="AZ729">
        <v>13598433</v>
      </c>
      <c r="BA729">
        <v>7995004</v>
      </c>
      <c r="BB729">
        <v>8850341</v>
      </c>
      <c r="BC729">
        <v>12529349</v>
      </c>
      <c r="BD729">
        <v>9624193</v>
      </c>
      <c r="BE729">
        <v>11081173</v>
      </c>
      <c r="BF729">
        <v>10434379</v>
      </c>
      <c r="BG729">
        <v>8172384</v>
      </c>
      <c r="BH729">
        <v>9053833</v>
      </c>
      <c r="BI729">
        <v>18740582</v>
      </c>
      <c r="BJ729">
        <v>15987124</v>
      </c>
      <c r="BK729">
        <v>11554657</v>
      </c>
      <c r="BL729">
        <v>12178292</v>
      </c>
      <c r="BM729">
        <v>13493092</v>
      </c>
      <c r="BN729">
        <v>13828898</v>
      </c>
      <c r="BO729">
        <v>16086019</v>
      </c>
      <c r="BP729">
        <v>11372597</v>
      </c>
      <c r="BQ729">
        <v>11858434</v>
      </c>
      <c r="BR729">
        <v>11811039</v>
      </c>
      <c r="BS729">
        <v>10932923</v>
      </c>
      <c r="BT729">
        <v>11597890</v>
      </c>
      <c r="BU729">
        <v>14304518</v>
      </c>
      <c r="BV729">
        <v>15449794</v>
      </c>
      <c r="BW729">
        <v>10062851</v>
      </c>
      <c r="BX729">
        <v>19062770</v>
      </c>
      <c r="BY729">
        <v>17139367</v>
      </c>
      <c r="BZ729">
        <v>15431784</v>
      </c>
      <c r="CA729">
        <v>21241464</v>
      </c>
      <c r="CB729">
        <v>17379127</v>
      </c>
      <c r="CC729">
        <v>16656169</v>
      </c>
      <c r="CD729">
        <v>14792152</v>
      </c>
      <c r="CE729">
        <v>8767450</v>
      </c>
      <c r="CF729">
        <v>10151747</v>
      </c>
      <c r="CG729">
        <v>12672949</v>
      </c>
      <c r="CH729">
        <v>9487826</v>
      </c>
      <c r="CI729">
        <v>11305415</v>
      </c>
    </row>
    <row r="730" spans="1:277" x14ac:dyDescent="0.25">
      <c r="A730" s="1" t="s">
        <v>366</v>
      </c>
      <c r="B730" t="s">
        <v>1157</v>
      </c>
      <c r="C730" t="s">
        <v>1199</v>
      </c>
      <c r="D730" s="2">
        <f>_xll.BDH(A730, "volume", B730, C730, "Direction", "H", "Period", "M","cols=274;rows=2")</f>
        <v>36556</v>
      </c>
      <c r="E730" s="2">
        <v>36585</v>
      </c>
      <c r="F730" s="2">
        <v>36616</v>
      </c>
      <c r="G730" s="2">
        <v>36644</v>
      </c>
      <c r="H730" s="2">
        <v>36677</v>
      </c>
      <c r="I730" s="2">
        <v>36707</v>
      </c>
      <c r="J730" s="2">
        <v>36738</v>
      </c>
      <c r="K730" s="2">
        <v>36769</v>
      </c>
      <c r="L730" s="2">
        <v>36798</v>
      </c>
      <c r="M730" s="2">
        <v>36830</v>
      </c>
      <c r="N730" s="2">
        <v>36860</v>
      </c>
      <c r="O730" s="2">
        <v>36889</v>
      </c>
      <c r="P730" s="2">
        <v>36922</v>
      </c>
      <c r="Q730" s="2">
        <v>36950</v>
      </c>
      <c r="R730" s="2">
        <v>36980</v>
      </c>
      <c r="S730" s="2">
        <v>37011</v>
      </c>
      <c r="T730" s="2">
        <v>37042</v>
      </c>
      <c r="U730" s="2">
        <v>37071</v>
      </c>
      <c r="V730" s="2">
        <v>37103</v>
      </c>
      <c r="W730" s="2">
        <v>37134</v>
      </c>
      <c r="X730" s="2">
        <v>37162</v>
      </c>
      <c r="Y730" s="2">
        <v>37195</v>
      </c>
      <c r="Z730" s="2">
        <v>37225</v>
      </c>
      <c r="AA730" s="2">
        <v>37256</v>
      </c>
      <c r="AB730" s="2">
        <v>37287</v>
      </c>
      <c r="AC730" s="2">
        <v>37315</v>
      </c>
      <c r="AD730" s="2">
        <v>37344</v>
      </c>
      <c r="AE730" s="2">
        <v>37376</v>
      </c>
      <c r="AF730" s="2">
        <v>37407</v>
      </c>
      <c r="AG730" s="2">
        <v>37435</v>
      </c>
      <c r="AH730" s="2">
        <v>37468</v>
      </c>
      <c r="AI730" s="2">
        <v>37498</v>
      </c>
      <c r="AJ730" s="2">
        <v>37529</v>
      </c>
      <c r="AK730" s="2">
        <v>37560</v>
      </c>
      <c r="AL730" s="2">
        <v>37589</v>
      </c>
      <c r="AM730" s="2">
        <v>37621</v>
      </c>
      <c r="AN730" s="2">
        <v>37652</v>
      </c>
      <c r="AO730" s="2">
        <v>37680</v>
      </c>
      <c r="AP730" s="2">
        <v>37711</v>
      </c>
      <c r="AQ730" s="2">
        <v>37741</v>
      </c>
      <c r="AR730" s="2">
        <v>37771</v>
      </c>
      <c r="AS730" s="2">
        <v>37802</v>
      </c>
      <c r="AT730" s="2">
        <v>37833</v>
      </c>
      <c r="AU730" s="2">
        <v>37862</v>
      </c>
      <c r="AV730" s="2">
        <v>37894</v>
      </c>
      <c r="AW730" s="2">
        <v>37925</v>
      </c>
      <c r="AX730" s="2">
        <v>37953</v>
      </c>
      <c r="AY730" s="2">
        <v>37986</v>
      </c>
      <c r="AZ730" s="2">
        <v>38016</v>
      </c>
      <c r="BA730" s="2">
        <v>38044</v>
      </c>
      <c r="BB730" s="2">
        <v>38077</v>
      </c>
      <c r="BC730" s="2">
        <v>38107</v>
      </c>
      <c r="BD730" s="2">
        <v>38138</v>
      </c>
      <c r="BE730" s="2">
        <v>38168</v>
      </c>
      <c r="BF730" s="2">
        <v>38198</v>
      </c>
      <c r="BG730" s="2">
        <v>38230</v>
      </c>
      <c r="BH730" s="2">
        <v>38260</v>
      </c>
      <c r="BI730" s="2">
        <v>38289</v>
      </c>
      <c r="BJ730" s="2">
        <v>38321</v>
      </c>
      <c r="BK730" s="2">
        <v>38352</v>
      </c>
      <c r="BL730" s="2">
        <v>38383</v>
      </c>
      <c r="BM730" s="2">
        <v>38411</v>
      </c>
      <c r="BN730" s="2">
        <v>38442</v>
      </c>
      <c r="BO730" s="2">
        <v>38471</v>
      </c>
      <c r="BP730" s="2">
        <v>38503</v>
      </c>
      <c r="BQ730" s="2">
        <v>38533</v>
      </c>
      <c r="BR730" s="2">
        <v>38562</v>
      </c>
      <c r="BS730" s="2">
        <v>38595</v>
      </c>
      <c r="BT730" s="2">
        <v>38625</v>
      </c>
      <c r="BU730" s="2">
        <v>38656</v>
      </c>
      <c r="BV730" s="2">
        <v>38686</v>
      </c>
      <c r="BW730" s="2">
        <v>38716</v>
      </c>
      <c r="BX730" s="2">
        <v>38748</v>
      </c>
      <c r="BY730" s="2">
        <v>38776</v>
      </c>
      <c r="BZ730" s="2">
        <v>38807</v>
      </c>
      <c r="CA730" s="2">
        <v>38835</v>
      </c>
      <c r="CB730" s="2">
        <v>38868</v>
      </c>
      <c r="CC730" s="2">
        <v>38898</v>
      </c>
      <c r="CD730" s="2">
        <v>38929</v>
      </c>
      <c r="CE730" s="2">
        <v>38960</v>
      </c>
      <c r="CF730" s="2">
        <v>38989</v>
      </c>
      <c r="CG730" s="2">
        <v>39021</v>
      </c>
      <c r="CH730" s="2">
        <v>39051</v>
      </c>
      <c r="CI730" s="2">
        <v>39080</v>
      </c>
      <c r="CJ730" s="2">
        <v>39113</v>
      </c>
      <c r="CK730" s="2">
        <v>39141</v>
      </c>
      <c r="CL730" s="2">
        <v>39171</v>
      </c>
      <c r="CM730" s="2">
        <v>39202</v>
      </c>
      <c r="CN730" s="2">
        <v>39233</v>
      </c>
      <c r="CO730" s="2">
        <v>39262</v>
      </c>
      <c r="CP730" s="2">
        <v>39294</v>
      </c>
      <c r="CQ730" s="2">
        <v>39325</v>
      </c>
      <c r="CR730" s="2">
        <v>39353</v>
      </c>
      <c r="CS730" s="2">
        <v>39386</v>
      </c>
      <c r="CT730" s="2">
        <v>39416</v>
      </c>
      <c r="CU730" s="2">
        <v>39447</v>
      </c>
      <c r="CV730" s="2">
        <v>39478</v>
      </c>
      <c r="CW730" s="2">
        <v>39507</v>
      </c>
      <c r="CX730" s="2">
        <v>39538</v>
      </c>
      <c r="CY730" s="2">
        <v>39568</v>
      </c>
      <c r="CZ730" s="2">
        <v>39598</v>
      </c>
      <c r="DA730" s="2">
        <v>39629</v>
      </c>
      <c r="DB730" s="2">
        <v>39660</v>
      </c>
      <c r="DC730" s="2">
        <v>39689</v>
      </c>
      <c r="DD730" s="2">
        <v>39721</v>
      </c>
      <c r="DE730" s="2">
        <v>39752</v>
      </c>
      <c r="DF730" s="2">
        <v>39780</v>
      </c>
      <c r="DG730" s="2">
        <v>39813</v>
      </c>
      <c r="DH730" s="2">
        <v>39843</v>
      </c>
      <c r="DI730" s="2">
        <v>39871</v>
      </c>
      <c r="DJ730" s="2">
        <v>39903</v>
      </c>
      <c r="DK730" s="2">
        <v>39933</v>
      </c>
      <c r="DL730" s="2">
        <v>39962</v>
      </c>
      <c r="DM730" s="2">
        <v>39994</v>
      </c>
      <c r="DN730" s="2">
        <v>40025</v>
      </c>
      <c r="DO730" s="2">
        <v>40056</v>
      </c>
      <c r="DP730" s="2">
        <v>40086</v>
      </c>
      <c r="DQ730" s="2">
        <v>40116</v>
      </c>
      <c r="DR730" s="2">
        <v>40147</v>
      </c>
      <c r="DS730" s="2">
        <v>40178</v>
      </c>
      <c r="DT730" s="2">
        <v>40207</v>
      </c>
      <c r="DU730" s="2">
        <v>40235</v>
      </c>
      <c r="DV730" s="2">
        <v>40268</v>
      </c>
      <c r="DW730" s="2">
        <v>40298</v>
      </c>
      <c r="DX730" s="2">
        <v>40329</v>
      </c>
      <c r="DY730" s="2">
        <v>40359</v>
      </c>
      <c r="DZ730" s="2">
        <v>40389</v>
      </c>
      <c r="EA730" s="2">
        <v>40421</v>
      </c>
      <c r="EB730" s="2">
        <v>40451</v>
      </c>
      <c r="EC730" s="2">
        <v>40480</v>
      </c>
      <c r="ED730" s="2">
        <v>40512</v>
      </c>
      <c r="EE730" s="2">
        <v>40543</v>
      </c>
      <c r="EF730" s="2">
        <v>40574</v>
      </c>
      <c r="EG730" s="2">
        <v>40602</v>
      </c>
      <c r="EH730" s="2">
        <v>40633</v>
      </c>
      <c r="EI730" s="2">
        <v>40662</v>
      </c>
      <c r="EJ730" s="2">
        <v>40694</v>
      </c>
      <c r="EK730" s="2">
        <v>40724</v>
      </c>
      <c r="EL730" s="2">
        <v>40753</v>
      </c>
      <c r="EM730" s="2">
        <v>40786</v>
      </c>
      <c r="EN730" s="2">
        <v>40816</v>
      </c>
      <c r="EO730" s="2">
        <v>40847</v>
      </c>
      <c r="EP730" s="2">
        <v>40877</v>
      </c>
      <c r="EQ730" s="2">
        <v>40907</v>
      </c>
      <c r="ER730" s="2">
        <v>40939</v>
      </c>
      <c r="ES730" s="2">
        <v>40968</v>
      </c>
      <c r="ET730" s="2">
        <v>40998</v>
      </c>
      <c r="EU730" s="2">
        <v>41029</v>
      </c>
      <c r="EV730" s="2">
        <v>41060</v>
      </c>
      <c r="EW730" s="2">
        <v>41089</v>
      </c>
      <c r="EX730" s="2">
        <v>41121</v>
      </c>
      <c r="EY730" s="2">
        <v>41152</v>
      </c>
      <c r="EZ730" s="2">
        <v>41180</v>
      </c>
      <c r="FA730" s="2">
        <v>41213</v>
      </c>
      <c r="FB730" s="2">
        <v>41243</v>
      </c>
      <c r="FC730" s="2">
        <v>41274</v>
      </c>
      <c r="FD730" s="2">
        <v>41305</v>
      </c>
      <c r="FE730" s="2">
        <v>41333</v>
      </c>
      <c r="FF730" s="2">
        <v>41362</v>
      </c>
      <c r="FG730" s="2">
        <v>41394</v>
      </c>
      <c r="FH730" s="2">
        <v>41425</v>
      </c>
      <c r="FI730" s="2">
        <v>41453</v>
      </c>
      <c r="FJ730" s="2">
        <v>41486</v>
      </c>
      <c r="FK730" s="2">
        <v>41516</v>
      </c>
      <c r="FL730" s="2">
        <v>41547</v>
      </c>
      <c r="FM730" s="2">
        <v>41578</v>
      </c>
      <c r="FN730" s="2">
        <v>41607</v>
      </c>
      <c r="FO730" s="2">
        <v>41639</v>
      </c>
      <c r="FP730" s="2">
        <v>41670</v>
      </c>
      <c r="FQ730" s="2">
        <v>41698</v>
      </c>
      <c r="FR730" s="2">
        <v>41729</v>
      </c>
      <c r="FS730" s="2">
        <v>41759</v>
      </c>
      <c r="FT730" s="2">
        <v>41789</v>
      </c>
      <c r="FU730" s="2">
        <v>41820</v>
      </c>
      <c r="FV730" s="2">
        <v>41851</v>
      </c>
      <c r="FW730" s="2">
        <v>41880</v>
      </c>
      <c r="FX730" s="2">
        <v>41912</v>
      </c>
      <c r="FY730" s="2">
        <v>41943</v>
      </c>
      <c r="FZ730" s="2">
        <v>41971</v>
      </c>
      <c r="GA730" s="2">
        <v>42004</v>
      </c>
      <c r="GB730" s="2">
        <v>42034</v>
      </c>
      <c r="GC730" s="2">
        <v>42062</v>
      </c>
      <c r="GD730" s="2">
        <v>42094</v>
      </c>
      <c r="GE730" s="2">
        <v>42124</v>
      </c>
      <c r="GF730" s="2">
        <v>42153</v>
      </c>
      <c r="GG730" s="2">
        <v>42185</v>
      </c>
      <c r="GH730" s="2">
        <v>42216</v>
      </c>
      <c r="GI730" s="2">
        <v>42247</v>
      </c>
      <c r="GJ730" s="2">
        <v>42277</v>
      </c>
      <c r="GK730" s="2">
        <v>42307</v>
      </c>
      <c r="GL730" s="2">
        <v>42338</v>
      </c>
      <c r="GM730" s="2">
        <v>42369</v>
      </c>
      <c r="GN730" s="2">
        <v>42398</v>
      </c>
      <c r="GO730" s="2">
        <v>42429</v>
      </c>
      <c r="GP730" s="2">
        <v>42460</v>
      </c>
      <c r="GQ730" s="2">
        <v>42489</v>
      </c>
      <c r="GR730" s="2">
        <v>42521</v>
      </c>
      <c r="GS730" s="2">
        <v>42551</v>
      </c>
      <c r="GT730" s="2">
        <v>42580</v>
      </c>
      <c r="GU730" s="2">
        <v>42613</v>
      </c>
      <c r="GV730" s="2">
        <v>42643</v>
      </c>
      <c r="GW730" s="2">
        <v>42674</v>
      </c>
      <c r="GX730" s="2">
        <v>42704</v>
      </c>
      <c r="GY730" s="2">
        <v>42734</v>
      </c>
      <c r="GZ730" s="2">
        <v>42766</v>
      </c>
      <c r="HA730" s="2">
        <v>42794</v>
      </c>
      <c r="HB730" s="2">
        <v>42825</v>
      </c>
      <c r="HC730" s="2">
        <v>42853</v>
      </c>
      <c r="HD730" s="2">
        <v>42886</v>
      </c>
      <c r="HE730" s="2">
        <v>42916</v>
      </c>
      <c r="HF730" s="2">
        <v>42947</v>
      </c>
      <c r="HG730" s="2">
        <v>42978</v>
      </c>
      <c r="HH730" s="2">
        <v>43007</v>
      </c>
      <c r="HI730" s="2">
        <v>43039</v>
      </c>
      <c r="HJ730" s="2">
        <v>43069</v>
      </c>
      <c r="HK730" s="2">
        <v>43098</v>
      </c>
      <c r="HL730" s="2">
        <v>43131</v>
      </c>
      <c r="HM730" s="2">
        <v>43159</v>
      </c>
      <c r="HN730" s="2">
        <v>43189</v>
      </c>
      <c r="HO730" s="2">
        <v>43220</v>
      </c>
      <c r="HP730" s="2">
        <v>43251</v>
      </c>
      <c r="HQ730" s="2">
        <v>43280</v>
      </c>
      <c r="HR730" s="2">
        <v>43312</v>
      </c>
      <c r="HS730" s="2">
        <v>43343</v>
      </c>
      <c r="HT730" s="2">
        <v>43371</v>
      </c>
      <c r="HU730" s="2">
        <v>43404</v>
      </c>
      <c r="HV730" s="2">
        <v>43434</v>
      </c>
      <c r="HW730" s="2">
        <v>43465</v>
      </c>
      <c r="HX730" s="2">
        <v>43496</v>
      </c>
      <c r="HY730" s="2">
        <v>43524</v>
      </c>
      <c r="HZ730" s="2">
        <v>43553</v>
      </c>
      <c r="IA730" s="2">
        <v>43585</v>
      </c>
      <c r="IB730" s="2">
        <v>43616</v>
      </c>
      <c r="IC730" s="2">
        <v>43644</v>
      </c>
      <c r="ID730" s="2">
        <v>43677</v>
      </c>
      <c r="IE730" s="2">
        <v>43707</v>
      </c>
      <c r="IF730" s="2">
        <v>43738</v>
      </c>
      <c r="IG730" s="2">
        <v>43769</v>
      </c>
      <c r="IH730" s="2">
        <v>43798</v>
      </c>
      <c r="II730" s="2">
        <v>43830</v>
      </c>
      <c r="IJ730" s="2">
        <v>43861</v>
      </c>
      <c r="IK730" s="2">
        <v>43889</v>
      </c>
      <c r="IL730" s="2">
        <v>43921</v>
      </c>
      <c r="IM730" s="2">
        <v>43951</v>
      </c>
      <c r="IN730" s="2">
        <v>43980</v>
      </c>
      <c r="IO730" s="2">
        <v>44012</v>
      </c>
      <c r="IP730" s="2">
        <v>44043</v>
      </c>
      <c r="IQ730" s="2">
        <v>44074</v>
      </c>
      <c r="IR730" s="2">
        <v>44104</v>
      </c>
      <c r="IS730" s="2">
        <v>44134</v>
      </c>
      <c r="IT730" s="2">
        <v>44165</v>
      </c>
      <c r="IU730" s="2">
        <v>44196</v>
      </c>
      <c r="IV730" s="2">
        <v>44225</v>
      </c>
      <c r="IW730" s="2">
        <v>44253</v>
      </c>
      <c r="IX730" s="2">
        <v>44286</v>
      </c>
      <c r="IY730" s="2">
        <v>44316</v>
      </c>
      <c r="IZ730" s="2">
        <v>44347</v>
      </c>
      <c r="JA730" s="2">
        <v>44377</v>
      </c>
      <c r="JB730" s="2">
        <v>44407</v>
      </c>
      <c r="JC730" s="2">
        <v>44439</v>
      </c>
      <c r="JD730" s="2">
        <v>44469</v>
      </c>
      <c r="JE730" s="2">
        <v>44498</v>
      </c>
      <c r="JF730" s="2">
        <v>44530</v>
      </c>
      <c r="JG730" s="2">
        <v>44561</v>
      </c>
      <c r="JH730" s="2">
        <v>44592</v>
      </c>
      <c r="JI730" s="2">
        <v>44620</v>
      </c>
      <c r="JJ730" s="2">
        <v>44651</v>
      </c>
      <c r="JK730" s="2">
        <v>44680</v>
      </c>
      <c r="JL730" s="2">
        <v>44712</v>
      </c>
      <c r="JM730" s="2">
        <v>44742</v>
      </c>
      <c r="JN730" s="2">
        <v>44771</v>
      </c>
      <c r="JO730" s="2">
        <v>44804</v>
      </c>
      <c r="JP730" s="2">
        <v>44834</v>
      </c>
      <c r="JQ730" s="2">
        <v>44865</v>
      </c>
    </row>
    <row r="731" spans="1:277" x14ac:dyDescent="0.25">
      <c r="A731" s="4"/>
      <c r="D731" s="3">
        <v>33208800</v>
      </c>
      <c r="E731">
        <v>39822400</v>
      </c>
      <c r="F731">
        <v>40296400</v>
      </c>
      <c r="G731">
        <v>32366400</v>
      </c>
      <c r="H731">
        <v>43926400</v>
      </c>
      <c r="I731">
        <v>35914800</v>
      </c>
      <c r="J731">
        <v>29032400</v>
      </c>
      <c r="K731">
        <v>28964000</v>
      </c>
      <c r="L731">
        <v>35068000</v>
      </c>
      <c r="M731">
        <v>33242800</v>
      </c>
      <c r="N731">
        <v>22030000</v>
      </c>
      <c r="O731">
        <v>33088000</v>
      </c>
      <c r="P731">
        <v>29764000</v>
      </c>
      <c r="Q731">
        <v>27045600</v>
      </c>
      <c r="R731">
        <v>29242400</v>
      </c>
      <c r="S731">
        <v>45685600</v>
      </c>
      <c r="T731">
        <v>43770000</v>
      </c>
      <c r="U731">
        <v>48493600</v>
      </c>
      <c r="V731">
        <v>31060800</v>
      </c>
      <c r="W731">
        <v>18411600</v>
      </c>
      <c r="X731">
        <v>41371600</v>
      </c>
      <c r="Y731">
        <v>61649600</v>
      </c>
      <c r="Z731">
        <v>47153600</v>
      </c>
      <c r="AA731">
        <v>49011200</v>
      </c>
      <c r="AB731">
        <v>45486000</v>
      </c>
      <c r="AC731">
        <v>54830400</v>
      </c>
      <c r="AD731">
        <v>60361200</v>
      </c>
      <c r="AE731">
        <v>64936400</v>
      </c>
      <c r="AF731">
        <v>50469200</v>
      </c>
      <c r="AG731">
        <v>70575600</v>
      </c>
      <c r="AH731">
        <v>65425200</v>
      </c>
      <c r="AI731">
        <v>78339600</v>
      </c>
      <c r="AJ731">
        <v>73734400</v>
      </c>
      <c r="AK731">
        <v>71839600</v>
      </c>
      <c r="AL731">
        <v>41664800</v>
      </c>
      <c r="AM731">
        <v>49433200</v>
      </c>
      <c r="AN731">
        <v>52356000</v>
      </c>
      <c r="AO731">
        <v>74414000</v>
      </c>
      <c r="AP731">
        <v>78259200</v>
      </c>
      <c r="AQ731">
        <v>67510800</v>
      </c>
      <c r="AR731">
        <v>50763600</v>
      </c>
      <c r="AS731">
        <v>52062000</v>
      </c>
      <c r="AT731">
        <v>76288000</v>
      </c>
      <c r="AU731">
        <v>49874800</v>
      </c>
      <c r="AV731">
        <v>46293200</v>
      </c>
      <c r="AW731">
        <v>62291600</v>
      </c>
      <c r="AX731">
        <v>37526400</v>
      </c>
      <c r="AY731">
        <v>92172400</v>
      </c>
      <c r="AZ731">
        <v>68280400</v>
      </c>
      <c r="BA731">
        <v>57905600</v>
      </c>
      <c r="BB731">
        <v>99534800</v>
      </c>
      <c r="BC731">
        <v>102583600</v>
      </c>
      <c r="BD731">
        <v>110291200</v>
      </c>
      <c r="BE731">
        <v>98632400</v>
      </c>
      <c r="BF731">
        <v>107785200</v>
      </c>
      <c r="BG731">
        <v>87264800</v>
      </c>
      <c r="BH731">
        <v>119238400</v>
      </c>
      <c r="BI731">
        <v>144162800</v>
      </c>
      <c r="BJ731">
        <v>88340600</v>
      </c>
      <c r="BK731">
        <v>83524800</v>
      </c>
      <c r="BL731">
        <v>101804000</v>
      </c>
      <c r="BM731">
        <v>79692800</v>
      </c>
      <c r="BN731">
        <v>134209600</v>
      </c>
      <c r="BO731">
        <v>141251800</v>
      </c>
      <c r="BP731">
        <v>118018200</v>
      </c>
      <c r="BQ731">
        <v>108413400</v>
      </c>
      <c r="BR731">
        <v>99620200</v>
      </c>
      <c r="BS731">
        <v>76945000</v>
      </c>
      <c r="BT731">
        <v>69495200</v>
      </c>
      <c r="BU731">
        <v>83866800</v>
      </c>
      <c r="BV731">
        <v>70277800</v>
      </c>
      <c r="BW731">
        <v>51253400</v>
      </c>
      <c r="BX731">
        <v>80934400</v>
      </c>
      <c r="BY731">
        <v>79421400</v>
      </c>
      <c r="BZ731">
        <v>94669200</v>
      </c>
      <c r="CA731">
        <v>72095000</v>
      </c>
      <c r="CB731">
        <v>111631400</v>
      </c>
      <c r="CC731">
        <v>90329200</v>
      </c>
      <c r="CD731">
        <v>65433800</v>
      </c>
      <c r="CE731">
        <v>58174800</v>
      </c>
      <c r="CF731">
        <v>64301900</v>
      </c>
      <c r="CG731">
        <v>71300500</v>
      </c>
      <c r="CH731">
        <v>51365600</v>
      </c>
      <c r="CI731">
        <v>54050200</v>
      </c>
      <c r="CJ731">
        <v>45210500</v>
      </c>
      <c r="CK731">
        <v>38570500</v>
      </c>
      <c r="CL731">
        <v>55575100</v>
      </c>
      <c r="CM731">
        <v>34353800</v>
      </c>
      <c r="CN731">
        <v>36127900</v>
      </c>
      <c r="CO731">
        <v>51483700</v>
      </c>
      <c r="CP731">
        <v>50923300</v>
      </c>
      <c r="CQ731">
        <v>72981800</v>
      </c>
      <c r="CR731">
        <v>47386600</v>
      </c>
      <c r="CS731">
        <v>43128100</v>
      </c>
      <c r="CT731">
        <v>45114400</v>
      </c>
      <c r="CU731">
        <v>29141700</v>
      </c>
      <c r="CV731">
        <v>55404700</v>
      </c>
      <c r="CW731">
        <v>37783900</v>
      </c>
      <c r="CX731">
        <v>47766100</v>
      </c>
      <c r="CY731">
        <v>37181900</v>
      </c>
      <c r="CZ731">
        <v>43811800</v>
      </c>
      <c r="DA731">
        <v>33802900</v>
      </c>
      <c r="DB731">
        <v>54505300</v>
      </c>
      <c r="DC731">
        <v>26869400</v>
      </c>
      <c r="DD731">
        <v>54152100</v>
      </c>
      <c r="DE731">
        <v>66401500</v>
      </c>
      <c r="DF731">
        <v>37817000</v>
      </c>
      <c r="DG731">
        <v>38239100</v>
      </c>
      <c r="DH731">
        <v>35846400</v>
      </c>
      <c r="DI731">
        <v>33539400</v>
      </c>
      <c r="DJ731">
        <v>41970900</v>
      </c>
      <c r="DK731">
        <v>33479000</v>
      </c>
      <c r="DL731">
        <v>29721200</v>
      </c>
      <c r="DM731">
        <v>34687700</v>
      </c>
      <c r="DN731">
        <v>28333100</v>
      </c>
      <c r="DO731">
        <v>25280700</v>
      </c>
      <c r="DP731">
        <v>30254800</v>
      </c>
      <c r="DQ731">
        <v>32808100</v>
      </c>
      <c r="DR731">
        <v>25123800</v>
      </c>
      <c r="DS731">
        <v>24543800</v>
      </c>
      <c r="DT731">
        <v>27648600</v>
      </c>
      <c r="DU731">
        <v>33258400</v>
      </c>
      <c r="DV731">
        <v>28689400</v>
      </c>
      <c r="DW731">
        <v>25521000</v>
      </c>
      <c r="DX731">
        <v>35798400</v>
      </c>
      <c r="DY731">
        <v>39111700</v>
      </c>
      <c r="DZ731">
        <v>27490400</v>
      </c>
      <c r="EA731">
        <v>23955800</v>
      </c>
      <c r="EB731">
        <v>26196613</v>
      </c>
      <c r="EC731">
        <v>27434258</v>
      </c>
      <c r="ED731">
        <v>26457123</v>
      </c>
      <c r="EE731">
        <v>31694619</v>
      </c>
      <c r="EF731">
        <v>29504092</v>
      </c>
      <c r="EG731">
        <v>22660286</v>
      </c>
      <c r="EH731">
        <v>31974171</v>
      </c>
      <c r="EI731">
        <v>24033177</v>
      </c>
      <c r="EJ731">
        <v>26527254</v>
      </c>
      <c r="EK731">
        <v>33051618</v>
      </c>
      <c r="EL731">
        <v>21899524</v>
      </c>
      <c r="EM731">
        <v>41850568</v>
      </c>
      <c r="EN731">
        <v>32862735</v>
      </c>
      <c r="EO731">
        <v>32665344</v>
      </c>
      <c r="EP731">
        <v>27228750</v>
      </c>
      <c r="EQ731">
        <v>29531459</v>
      </c>
      <c r="ER731">
        <v>18002468</v>
      </c>
      <c r="ES731">
        <v>15992452</v>
      </c>
      <c r="ET731">
        <v>21483406</v>
      </c>
      <c r="EU731">
        <v>20424160</v>
      </c>
      <c r="EV731">
        <v>22183130</v>
      </c>
      <c r="EW731">
        <v>24793806</v>
      </c>
      <c r="EX731">
        <v>18081725</v>
      </c>
      <c r="EY731">
        <v>13145099</v>
      </c>
      <c r="EZ731">
        <v>15287275</v>
      </c>
      <c r="FA731">
        <v>13085484</v>
      </c>
      <c r="FB731">
        <v>13382362</v>
      </c>
      <c r="FC731">
        <v>12881407</v>
      </c>
      <c r="FD731">
        <v>14151885</v>
      </c>
      <c r="FE731">
        <v>11635843</v>
      </c>
      <c r="FF731">
        <v>13201219</v>
      </c>
      <c r="FG731">
        <v>14672670</v>
      </c>
      <c r="FH731">
        <v>11587106</v>
      </c>
      <c r="FI731">
        <v>12741350</v>
      </c>
      <c r="FJ731">
        <v>12491749</v>
      </c>
      <c r="FK731">
        <v>12321250</v>
      </c>
      <c r="FL731">
        <v>12613990</v>
      </c>
      <c r="FM731">
        <v>13904780</v>
      </c>
      <c r="FN731">
        <v>10757136</v>
      </c>
      <c r="FO731">
        <v>10335078</v>
      </c>
      <c r="FP731">
        <v>13944994</v>
      </c>
      <c r="FQ731">
        <v>10941356</v>
      </c>
      <c r="FR731">
        <v>14785942</v>
      </c>
      <c r="FS731">
        <v>13070138</v>
      </c>
      <c r="FT731">
        <v>8641500</v>
      </c>
      <c r="FU731">
        <v>11448441</v>
      </c>
      <c r="FV731">
        <v>11336377</v>
      </c>
      <c r="FW731">
        <v>7526268</v>
      </c>
      <c r="FX731">
        <v>11633790</v>
      </c>
      <c r="FY731">
        <v>16424392</v>
      </c>
      <c r="FZ731">
        <v>8050283</v>
      </c>
      <c r="GA731">
        <v>11876611</v>
      </c>
      <c r="GB731">
        <v>14870171</v>
      </c>
      <c r="GC731">
        <v>12011335</v>
      </c>
      <c r="GD731">
        <v>16894973</v>
      </c>
      <c r="GE731">
        <v>12763579</v>
      </c>
      <c r="GF731">
        <v>9406317</v>
      </c>
      <c r="GG731">
        <v>11722318</v>
      </c>
      <c r="GH731">
        <v>15573587</v>
      </c>
      <c r="GI731">
        <v>16235214</v>
      </c>
      <c r="GJ731">
        <v>21779993</v>
      </c>
      <c r="GK731">
        <v>18791367</v>
      </c>
      <c r="GL731">
        <v>14530887</v>
      </c>
      <c r="GM731">
        <v>18226429</v>
      </c>
      <c r="GN731">
        <v>22085311</v>
      </c>
      <c r="GO731">
        <v>17747771</v>
      </c>
      <c r="GP731">
        <v>19837205</v>
      </c>
      <c r="GQ731">
        <v>19350586</v>
      </c>
      <c r="GR731">
        <v>19132905</v>
      </c>
      <c r="GS731">
        <v>20187489</v>
      </c>
      <c r="GT731">
        <v>21829553</v>
      </c>
      <c r="GU731">
        <v>16285981</v>
      </c>
      <c r="GV731">
        <v>20258578</v>
      </c>
      <c r="GW731">
        <v>18795667</v>
      </c>
      <c r="GX731">
        <v>21558671</v>
      </c>
      <c r="GY731">
        <v>17722483</v>
      </c>
      <c r="GZ731">
        <v>19988887</v>
      </c>
      <c r="HA731">
        <v>15451464</v>
      </c>
      <c r="HB731">
        <v>17899731</v>
      </c>
      <c r="HC731">
        <v>14315990</v>
      </c>
      <c r="HD731">
        <v>14332853</v>
      </c>
      <c r="HE731">
        <v>15428775</v>
      </c>
      <c r="HF731">
        <v>13574203</v>
      </c>
      <c r="HG731">
        <v>10657116</v>
      </c>
      <c r="HH731">
        <v>13419915</v>
      </c>
      <c r="HI731">
        <v>13884758</v>
      </c>
      <c r="HJ731">
        <v>10037240</v>
      </c>
      <c r="HK731">
        <v>16285125</v>
      </c>
      <c r="HL731">
        <v>13683339</v>
      </c>
      <c r="HM731">
        <v>13497197</v>
      </c>
      <c r="HN731">
        <v>14876716</v>
      </c>
      <c r="HO731">
        <v>11865026</v>
      </c>
      <c r="HP731">
        <v>11653522</v>
      </c>
      <c r="HQ731">
        <v>13124068</v>
      </c>
      <c r="HR731">
        <v>11093796</v>
      </c>
      <c r="HS731">
        <v>11071142</v>
      </c>
      <c r="HT731">
        <v>11249709</v>
      </c>
      <c r="HU731">
        <v>19202219</v>
      </c>
      <c r="HV731">
        <v>14931433</v>
      </c>
      <c r="HW731">
        <v>15321307</v>
      </c>
      <c r="HX731">
        <v>15478052</v>
      </c>
      <c r="HY731">
        <v>11952771</v>
      </c>
      <c r="HZ731">
        <v>14417689</v>
      </c>
      <c r="IA731">
        <v>14674372</v>
      </c>
      <c r="IB731">
        <v>14735102</v>
      </c>
      <c r="IC731">
        <v>20193547</v>
      </c>
      <c r="ID731">
        <v>12835899</v>
      </c>
      <c r="IE731">
        <v>11089313</v>
      </c>
      <c r="IF731">
        <v>16395613</v>
      </c>
      <c r="IG731">
        <v>14461122</v>
      </c>
      <c r="IH731">
        <v>9192743</v>
      </c>
      <c r="II731">
        <v>12515501</v>
      </c>
      <c r="IJ731">
        <v>15872147</v>
      </c>
      <c r="IK731">
        <v>14739361</v>
      </c>
      <c r="IL731">
        <v>24723546</v>
      </c>
      <c r="IM731">
        <v>20487912</v>
      </c>
      <c r="IN731">
        <v>12740186</v>
      </c>
      <c r="IO731">
        <v>14898783</v>
      </c>
      <c r="IP731">
        <v>16526898</v>
      </c>
      <c r="IQ731">
        <v>11318027</v>
      </c>
      <c r="IR731">
        <v>14146691</v>
      </c>
      <c r="IS731">
        <v>13606531</v>
      </c>
      <c r="IT731">
        <v>10708312</v>
      </c>
      <c r="IU731">
        <v>13054538</v>
      </c>
      <c r="IV731">
        <v>13865401</v>
      </c>
      <c r="IW731">
        <v>14508608</v>
      </c>
      <c r="IX731">
        <v>19303976</v>
      </c>
      <c r="IY731">
        <v>19276371</v>
      </c>
      <c r="IZ731">
        <v>20103616</v>
      </c>
      <c r="JA731">
        <v>18330978</v>
      </c>
      <c r="JB731">
        <v>13461230</v>
      </c>
      <c r="JC731">
        <v>16977371</v>
      </c>
      <c r="JD731">
        <v>17191612</v>
      </c>
      <c r="JE731">
        <v>16287364</v>
      </c>
      <c r="JF731">
        <v>16278761</v>
      </c>
      <c r="JG731">
        <v>16594651</v>
      </c>
      <c r="JH731">
        <v>17580586</v>
      </c>
      <c r="JI731">
        <v>14536428</v>
      </c>
      <c r="JJ731">
        <v>21012837</v>
      </c>
      <c r="JK731">
        <v>16365348</v>
      </c>
      <c r="JL731">
        <v>17928579</v>
      </c>
      <c r="JM731">
        <v>16396574</v>
      </c>
      <c r="JN731">
        <v>13847369</v>
      </c>
      <c r="JO731">
        <v>9472159</v>
      </c>
      <c r="JP731">
        <v>13156397</v>
      </c>
      <c r="JQ731">
        <v>12560050</v>
      </c>
    </row>
    <row r="732" spans="1:277" x14ac:dyDescent="0.25">
      <c r="A732" s="1" t="s">
        <v>367</v>
      </c>
      <c r="B732" t="s">
        <v>1157</v>
      </c>
      <c r="C732" t="s">
        <v>1196</v>
      </c>
      <c r="D732" s="2">
        <f>_xll.BDH(A732, "volume", B732, C732, "Direction", "H", "Period", "M","cols=228;rows=2")</f>
        <v>36556</v>
      </c>
      <c r="E732" s="2">
        <v>36585</v>
      </c>
      <c r="F732" s="2">
        <v>36616</v>
      </c>
      <c r="G732" s="2">
        <v>36644</v>
      </c>
      <c r="H732" s="2">
        <v>36677</v>
      </c>
      <c r="I732" s="2">
        <v>36707</v>
      </c>
      <c r="J732" s="2">
        <v>36738</v>
      </c>
      <c r="K732" s="2">
        <v>36769</v>
      </c>
      <c r="L732" s="2">
        <v>36798</v>
      </c>
      <c r="M732" s="2">
        <v>36830</v>
      </c>
      <c r="N732" s="2">
        <v>36860</v>
      </c>
      <c r="O732" s="2">
        <v>36889</v>
      </c>
      <c r="P732" s="2">
        <v>36922</v>
      </c>
      <c r="Q732" s="2">
        <v>36950</v>
      </c>
      <c r="R732" s="2">
        <v>36980</v>
      </c>
      <c r="S732" s="2">
        <v>37011</v>
      </c>
      <c r="T732" s="2">
        <v>37042</v>
      </c>
      <c r="U732" s="2">
        <v>37071</v>
      </c>
      <c r="V732" s="2">
        <v>37103</v>
      </c>
      <c r="W732" s="2">
        <v>37134</v>
      </c>
      <c r="X732" s="2">
        <v>37162</v>
      </c>
      <c r="Y732" s="2">
        <v>37195</v>
      </c>
      <c r="Z732" s="2">
        <v>37225</v>
      </c>
      <c r="AA732" s="2">
        <v>37256</v>
      </c>
      <c r="AB732" s="2">
        <v>37287</v>
      </c>
      <c r="AC732" s="2">
        <v>37315</v>
      </c>
      <c r="AD732" s="2">
        <v>37344</v>
      </c>
      <c r="AE732" s="2">
        <v>37376</v>
      </c>
      <c r="AF732" s="2">
        <v>37407</v>
      </c>
      <c r="AG732" s="2">
        <v>37435</v>
      </c>
      <c r="AH732" s="2">
        <v>37468</v>
      </c>
      <c r="AI732" s="2">
        <v>37498</v>
      </c>
      <c r="AJ732" s="2">
        <v>37529</v>
      </c>
      <c r="AK732" s="2">
        <v>37560</v>
      </c>
      <c r="AL732" s="2">
        <v>37589</v>
      </c>
      <c r="AM732" s="2">
        <v>37621</v>
      </c>
      <c r="AN732" s="2">
        <v>37652</v>
      </c>
      <c r="AO732" s="2">
        <v>37680</v>
      </c>
      <c r="AP732" s="2">
        <v>37711</v>
      </c>
      <c r="AQ732" s="2">
        <v>37741</v>
      </c>
      <c r="AR732" s="2">
        <v>37771</v>
      </c>
      <c r="AS732" s="2">
        <v>37802</v>
      </c>
      <c r="AT732" s="2">
        <v>37833</v>
      </c>
      <c r="AU732" s="2">
        <v>37862</v>
      </c>
      <c r="AV732" s="2">
        <v>37894</v>
      </c>
      <c r="AW732" s="2">
        <v>37925</v>
      </c>
      <c r="AX732" s="2">
        <v>37953</v>
      </c>
      <c r="AY732" s="2">
        <v>37986</v>
      </c>
      <c r="AZ732" s="2">
        <v>38016</v>
      </c>
      <c r="BA732" s="2">
        <v>38044</v>
      </c>
      <c r="BB732" s="2">
        <v>38077</v>
      </c>
      <c r="BC732" s="2">
        <v>38107</v>
      </c>
      <c r="BD732" s="2">
        <v>38138</v>
      </c>
      <c r="BE732" s="2">
        <v>38168</v>
      </c>
      <c r="BF732" s="2">
        <v>38198</v>
      </c>
      <c r="BG732" s="2">
        <v>38230</v>
      </c>
      <c r="BH732" s="2">
        <v>38260</v>
      </c>
      <c r="BI732" s="2">
        <v>38289</v>
      </c>
      <c r="BJ732" s="2">
        <v>38321</v>
      </c>
      <c r="BK732" s="2">
        <v>38352</v>
      </c>
      <c r="BL732" s="2">
        <v>38383</v>
      </c>
      <c r="BM732" s="2">
        <v>38411</v>
      </c>
      <c r="BN732" s="2">
        <v>38442</v>
      </c>
      <c r="BO732" s="2">
        <v>38471</v>
      </c>
      <c r="BP732" s="2">
        <v>38503</v>
      </c>
      <c r="BQ732" s="2">
        <v>38533</v>
      </c>
      <c r="BR732" s="2">
        <v>38562</v>
      </c>
      <c r="BS732" s="2">
        <v>38595</v>
      </c>
      <c r="BT732" s="2">
        <v>38625</v>
      </c>
      <c r="BU732" s="2">
        <v>38656</v>
      </c>
      <c r="BV732" s="2">
        <v>38686</v>
      </c>
      <c r="BW732" s="2">
        <v>38716</v>
      </c>
      <c r="BX732" s="2">
        <v>38748</v>
      </c>
      <c r="BY732" s="2">
        <v>38776</v>
      </c>
      <c r="BZ732" s="2">
        <v>38807</v>
      </c>
      <c r="CA732" s="2">
        <v>38835</v>
      </c>
      <c r="CB732" s="2">
        <v>38868</v>
      </c>
      <c r="CC732" s="2">
        <v>38898</v>
      </c>
      <c r="CD732" s="2">
        <v>38929</v>
      </c>
      <c r="CE732" s="2">
        <v>38960</v>
      </c>
      <c r="CF732" s="2">
        <v>38989</v>
      </c>
      <c r="CG732" s="2">
        <v>39021</v>
      </c>
      <c r="CH732" s="2">
        <v>39051</v>
      </c>
      <c r="CI732" s="2">
        <v>39080</v>
      </c>
      <c r="CJ732" s="2">
        <v>39113</v>
      </c>
      <c r="CK732" s="2">
        <v>39141</v>
      </c>
      <c r="CL732" s="2">
        <v>39171</v>
      </c>
      <c r="CM732" s="2">
        <v>39202</v>
      </c>
      <c r="CN732" s="2">
        <v>39233</v>
      </c>
      <c r="CO732" s="2">
        <v>39262</v>
      </c>
      <c r="CP732" s="2">
        <v>39294</v>
      </c>
      <c r="CQ732" s="2">
        <v>39325</v>
      </c>
      <c r="CR732" s="2">
        <v>39353</v>
      </c>
      <c r="CS732" s="2">
        <v>39386</v>
      </c>
      <c r="CT732" s="2">
        <v>39416</v>
      </c>
      <c r="CU732" s="2">
        <v>39447</v>
      </c>
      <c r="CV732" s="2">
        <v>39478</v>
      </c>
      <c r="CW732" s="2">
        <v>39507</v>
      </c>
      <c r="CX732" s="2">
        <v>39538</v>
      </c>
      <c r="CY732" s="2">
        <v>39568</v>
      </c>
      <c r="CZ732" s="2">
        <v>39598</v>
      </c>
      <c r="DA732" s="2">
        <v>39629</v>
      </c>
      <c r="DB732" s="2">
        <v>39660</v>
      </c>
      <c r="DC732" s="2">
        <v>39689</v>
      </c>
      <c r="DD732" s="2">
        <v>39721</v>
      </c>
      <c r="DE732" s="2">
        <v>39752</v>
      </c>
      <c r="DF732" s="2">
        <v>39780</v>
      </c>
      <c r="DG732" s="2">
        <v>39813</v>
      </c>
      <c r="DH732" s="2">
        <v>39843</v>
      </c>
      <c r="DI732" s="2">
        <v>39871</v>
      </c>
      <c r="DJ732" s="2">
        <v>39903</v>
      </c>
      <c r="DK732" s="2">
        <v>39933</v>
      </c>
      <c r="DL732" s="2">
        <v>39962</v>
      </c>
      <c r="DM732" s="2">
        <v>39994</v>
      </c>
      <c r="DN732" s="2">
        <v>40025</v>
      </c>
      <c r="DO732" s="2">
        <v>40056</v>
      </c>
      <c r="DP732" s="2">
        <v>40086</v>
      </c>
      <c r="DQ732" s="2">
        <v>40116</v>
      </c>
      <c r="DR732" s="2">
        <v>40147</v>
      </c>
      <c r="DS732" s="2">
        <v>40178</v>
      </c>
      <c r="DT732" s="2">
        <v>40207</v>
      </c>
      <c r="DU732" s="2">
        <v>40235</v>
      </c>
      <c r="DV732" s="2">
        <v>40268</v>
      </c>
      <c r="DW732" s="2">
        <v>40298</v>
      </c>
      <c r="DX732" s="2">
        <v>40329</v>
      </c>
      <c r="DY732" s="2">
        <v>40359</v>
      </c>
      <c r="DZ732" s="2">
        <v>40389</v>
      </c>
      <c r="EA732" s="2">
        <v>40421</v>
      </c>
      <c r="EB732" s="2">
        <v>40451</v>
      </c>
      <c r="EC732" s="2">
        <v>40480</v>
      </c>
      <c r="ED732" s="2">
        <v>40512</v>
      </c>
      <c r="EE732" s="2">
        <v>40543</v>
      </c>
      <c r="EF732" s="2">
        <v>40574</v>
      </c>
      <c r="EG732" s="2">
        <v>40602</v>
      </c>
      <c r="EH732" s="2">
        <v>40633</v>
      </c>
      <c r="EI732" s="2">
        <v>40662</v>
      </c>
      <c r="EJ732" s="2">
        <v>40694</v>
      </c>
      <c r="EK732" s="2">
        <v>40724</v>
      </c>
      <c r="EL732" s="2">
        <v>40753</v>
      </c>
      <c r="EM732" s="2">
        <v>40786</v>
      </c>
      <c r="EN732" s="2">
        <v>40816</v>
      </c>
      <c r="EO732" s="2">
        <v>40847</v>
      </c>
      <c r="EP732" s="2">
        <v>40877</v>
      </c>
      <c r="EQ732" s="2">
        <v>40907</v>
      </c>
      <c r="ER732" s="2">
        <v>40939</v>
      </c>
      <c r="ES732" s="2">
        <v>40968</v>
      </c>
      <c r="ET732" s="2">
        <v>40998</v>
      </c>
      <c r="EU732" s="2">
        <v>41029</v>
      </c>
      <c r="EV732" s="2">
        <v>41060</v>
      </c>
      <c r="EW732" s="2">
        <v>41089</v>
      </c>
      <c r="EX732" s="2">
        <v>41121</v>
      </c>
      <c r="EY732" s="2">
        <v>41152</v>
      </c>
      <c r="EZ732" s="2">
        <v>41180</v>
      </c>
      <c r="FA732" s="2">
        <v>41213</v>
      </c>
      <c r="FB732" s="2">
        <v>41243</v>
      </c>
      <c r="FC732" s="2">
        <v>41274</v>
      </c>
      <c r="FD732" s="2">
        <v>41305</v>
      </c>
      <c r="FE732" s="2">
        <v>41333</v>
      </c>
      <c r="FF732" s="2">
        <v>41362</v>
      </c>
      <c r="FG732" s="2">
        <v>41394</v>
      </c>
      <c r="FH732" s="2">
        <v>41425</v>
      </c>
      <c r="FI732" s="2">
        <v>41453</v>
      </c>
      <c r="FJ732" s="2">
        <v>41486</v>
      </c>
      <c r="FK732" s="2">
        <v>41516</v>
      </c>
      <c r="FL732" s="2">
        <v>41547</v>
      </c>
      <c r="FM732" s="2">
        <v>41578</v>
      </c>
      <c r="FN732" s="2">
        <v>41607</v>
      </c>
      <c r="FO732" s="2">
        <v>41639</v>
      </c>
      <c r="FP732" s="2">
        <v>41670</v>
      </c>
      <c r="FQ732" s="2">
        <v>41698</v>
      </c>
      <c r="FR732" s="2">
        <v>41729</v>
      </c>
      <c r="FS732" s="2">
        <v>41759</v>
      </c>
      <c r="FT732" s="2">
        <v>41789</v>
      </c>
      <c r="FU732" s="2">
        <v>41820</v>
      </c>
      <c r="FV732" s="2">
        <v>41851</v>
      </c>
      <c r="FW732" s="2">
        <v>41880</v>
      </c>
      <c r="FX732" s="2">
        <v>41912</v>
      </c>
      <c r="FY732" s="2">
        <v>41943</v>
      </c>
      <c r="FZ732" s="2">
        <v>41971</v>
      </c>
      <c r="GA732" s="2">
        <v>42004</v>
      </c>
      <c r="GB732" s="2">
        <v>42034</v>
      </c>
      <c r="GC732" s="2">
        <v>42062</v>
      </c>
      <c r="GD732" s="2">
        <v>42094</v>
      </c>
      <c r="GE732" s="2">
        <v>42124</v>
      </c>
      <c r="GF732" s="2">
        <v>42153</v>
      </c>
      <c r="GG732" s="2">
        <v>42185</v>
      </c>
      <c r="GH732" s="2">
        <v>42216</v>
      </c>
      <c r="GI732" s="2">
        <v>42247</v>
      </c>
      <c r="GJ732" s="2">
        <v>42277</v>
      </c>
      <c r="GK732" s="2">
        <v>42307</v>
      </c>
      <c r="GL732" s="2">
        <v>42338</v>
      </c>
      <c r="GM732" s="2">
        <v>42369</v>
      </c>
      <c r="GN732" s="2">
        <v>42398</v>
      </c>
      <c r="GO732" s="2">
        <v>42429</v>
      </c>
      <c r="GP732" s="2">
        <v>42460</v>
      </c>
      <c r="GQ732" s="2">
        <v>42489</v>
      </c>
      <c r="GR732" s="2">
        <v>42521</v>
      </c>
      <c r="GS732" s="2">
        <v>42551</v>
      </c>
      <c r="GT732" s="2">
        <v>42580</v>
      </c>
      <c r="GU732" s="2">
        <v>42613</v>
      </c>
      <c r="GV732" s="2">
        <v>42643</v>
      </c>
      <c r="GW732" s="2">
        <v>42674</v>
      </c>
      <c r="GX732" s="2">
        <v>42704</v>
      </c>
      <c r="GY732" s="2">
        <v>42734</v>
      </c>
      <c r="GZ732" s="2">
        <v>42766</v>
      </c>
      <c r="HA732" s="2">
        <v>42794</v>
      </c>
      <c r="HB732" s="2">
        <v>42825</v>
      </c>
      <c r="HC732" s="2">
        <v>42853</v>
      </c>
      <c r="HD732" s="2">
        <v>42886</v>
      </c>
      <c r="HE732" s="2">
        <v>42916</v>
      </c>
      <c r="HF732" s="2">
        <v>42947</v>
      </c>
      <c r="HG732" s="2">
        <v>42978</v>
      </c>
      <c r="HH732" s="2">
        <v>43007</v>
      </c>
      <c r="HI732" s="2">
        <v>43039</v>
      </c>
      <c r="HJ732" s="2">
        <v>43069</v>
      </c>
      <c r="HK732" s="2">
        <v>43098</v>
      </c>
      <c r="HL732" s="2">
        <v>43131</v>
      </c>
      <c r="HM732" s="2">
        <v>43159</v>
      </c>
      <c r="HN732" s="2">
        <v>43189</v>
      </c>
      <c r="HO732" s="2">
        <v>43220</v>
      </c>
      <c r="HP732" s="2">
        <v>43251</v>
      </c>
      <c r="HQ732" s="2">
        <v>43280</v>
      </c>
      <c r="HR732" s="2">
        <v>43312</v>
      </c>
      <c r="HS732" s="2">
        <v>43343</v>
      </c>
      <c r="HT732" s="2">
        <v>43371</v>
      </c>
      <c r="HU732" s="2">
        <v>43404</v>
      </c>
      <c r="HV732" s="2">
        <v>43434</v>
      </c>
      <c r="HW732" s="2">
        <v>43465</v>
      </c>
    </row>
    <row r="733" spans="1:277" x14ac:dyDescent="0.25">
      <c r="A733" s="4"/>
      <c r="D733" s="3">
        <v>23352700</v>
      </c>
      <c r="E733">
        <v>52356000</v>
      </c>
      <c r="F733">
        <v>23166100</v>
      </c>
      <c r="G733">
        <v>18037700</v>
      </c>
      <c r="H733">
        <v>17609300</v>
      </c>
      <c r="I733">
        <v>19757000</v>
      </c>
      <c r="J733">
        <v>19211100</v>
      </c>
      <c r="K733">
        <v>23928400</v>
      </c>
      <c r="L733">
        <v>23465700</v>
      </c>
      <c r="M733">
        <v>34989700</v>
      </c>
      <c r="N733">
        <v>19923000</v>
      </c>
      <c r="O733">
        <v>23649600</v>
      </c>
      <c r="P733">
        <v>23417600</v>
      </c>
      <c r="Q733">
        <v>17653500</v>
      </c>
      <c r="R733">
        <v>21019600</v>
      </c>
      <c r="S733">
        <v>12708700</v>
      </c>
      <c r="T733">
        <v>24345000</v>
      </c>
      <c r="U733">
        <v>19242000</v>
      </c>
      <c r="V733">
        <v>21900000</v>
      </c>
      <c r="W733">
        <v>16970300</v>
      </c>
      <c r="X733">
        <v>20343500</v>
      </c>
      <c r="Y733">
        <v>15815100</v>
      </c>
      <c r="Z733">
        <v>18291800</v>
      </c>
      <c r="AA733">
        <v>21535200</v>
      </c>
      <c r="AB733">
        <v>25168700</v>
      </c>
      <c r="AC733">
        <v>26650400</v>
      </c>
      <c r="AD733">
        <v>28075800</v>
      </c>
      <c r="AE733">
        <v>24534000</v>
      </c>
      <c r="AF733">
        <v>28339800</v>
      </c>
      <c r="AG733">
        <v>27910400</v>
      </c>
      <c r="AH733">
        <v>36453300</v>
      </c>
      <c r="AI733">
        <v>32312600</v>
      </c>
      <c r="AJ733">
        <v>29685700</v>
      </c>
      <c r="AK733">
        <v>32695900</v>
      </c>
      <c r="AL733">
        <v>19883000</v>
      </c>
      <c r="AM733">
        <v>20435200</v>
      </c>
      <c r="AN733">
        <v>44067800</v>
      </c>
      <c r="AO733">
        <v>26395900</v>
      </c>
      <c r="AP733">
        <v>42016200</v>
      </c>
      <c r="AQ733">
        <v>30219000</v>
      </c>
      <c r="AR733">
        <v>43312300</v>
      </c>
      <c r="AS733">
        <v>52657300</v>
      </c>
      <c r="AT733">
        <v>46308900</v>
      </c>
      <c r="AU733">
        <v>75662100</v>
      </c>
      <c r="AV733">
        <v>53367600</v>
      </c>
      <c r="AW733">
        <v>39026100</v>
      </c>
      <c r="AX733">
        <v>26744000</v>
      </c>
      <c r="AY733">
        <v>53903400</v>
      </c>
      <c r="AZ733">
        <v>34752600</v>
      </c>
      <c r="BA733">
        <v>25950300</v>
      </c>
      <c r="BB733">
        <v>34751000</v>
      </c>
      <c r="BC733">
        <v>24830700</v>
      </c>
      <c r="BD733">
        <v>23444800</v>
      </c>
      <c r="BE733">
        <v>14279300</v>
      </c>
      <c r="BF733">
        <v>18590400</v>
      </c>
      <c r="BG733">
        <v>15979700</v>
      </c>
      <c r="BH733">
        <v>26339400</v>
      </c>
      <c r="BI733">
        <v>40383400</v>
      </c>
      <c r="BJ733">
        <v>30132700</v>
      </c>
      <c r="BK733">
        <v>32841500</v>
      </c>
      <c r="BL733">
        <v>28181700</v>
      </c>
      <c r="BM733">
        <v>18835200</v>
      </c>
      <c r="BN733">
        <v>25801200</v>
      </c>
      <c r="BO733">
        <v>29216600</v>
      </c>
      <c r="BP733">
        <v>21407100</v>
      </c>
      <c r="BQ733">
        <v>23746000</v>
      </c>
      <c r="BR733">
        <v>24721300</v>
      </c>
      <c r="BS733">
        <v>21808300</v>
      </c>
      <c r="BT733">
        <v>21907300</v>
      </c>
      <c r="BU733">
        <v>36332100</v>
      </c>
      <c r="BV733">
        <v>16665300</v>
      </c>
      <c r="BW733">
        <v>17451600</v>
      </c>
      <c r="BX733">
        <v>24828300</v>
      </c>
      <c r="BY733">
        <v>20630900</v>
      </c>
      <c r="BZ733">
        <v>25470300</v>
      </c>
      <c r="CA733">
        <v>22852100</v>
      </c>
      <c r="CB733">
        <v>22785100</v>
      </c>
      <c r="CC733">
        <v>25629200</v>
      </c>
      <c r="CD733">
        <v>24488300</v>
      </c>
      <c r="CE733">
        <v>14403300</v>
      </c>
      <c r="CF733">
        <v>19740800</v>
      </c>
      <c r="CG733">
        <v>18551300</v>
      </c>
      <c r="CH733">
        <v>19259300</v>
      </c>
      <c r="CI733">
        <v>12334000</v>
      </c>
      <c r="CJ733">
        <v>19611900</v>
      </c>
      <c r="CK733">
        <v>18850800</v>
      </c>
      <c r="CL733">
        <v>20205700</v>
      </c>
      <c r="CM733">
        <v>17960400</v>
      </c>
      <c r="CN733">
        <v>19584600</v>
      </c>
      <c r="CO733">
        <v>21219200</v>
      </c>
      <c r="CP733">
        <v>26690900</v>
      </c>
      <c r="CQ733">
        <v>30543000</v>
      </c>
      <c r="CR733">
        <v>18049200</v>
      </c>
      <c r="CS733">
        <v>14197200</v>
      </c>
      <c r="CT733">
        <v>16836400</v>
      </c>
      <c r="CU733">
        <v>14988500</v>
      </c>
      <c r="CV733">
        <v>26404200</v>
      </c>
      <c r="CW733">
        <v>21191400</v>
      </c>
      <c r="CX733">
        <v>19532000</v>
      </c>
      <c r="CY733">
        <v>18020700</v>
      </c>
      <c r="CZ733">
        <v>19530100</v>
      </c>
      <c r="DA733">
        <v>22131400</v>
      </c>
      <c r="DB733">
        <v>27086100</v>
      </c>
      <c r="DC733">
        <v>19606900</v>
      </c>
      <c r="DD733">
        <v>24252900</v>
      </c>
      <c r="DE733">
        <v>24820300</v>
      </c>
      <c r="DF733">
        <v>16450900</v>
      </c>
      <c r="DG733">
        <v>26461500</v>
      </c>
      <c r="DH733">
        <v>25750900</v>
      </c>
      <c r="DI733">
        <v>35463200</v>
      </c>
      <c r="DJ733">
        <v>49775500</v>
      </c>
      <c r="DK733">
        <v>34537500</v>
      </c>
      <c r="DL733">
        <v>28752800</v>
      </c>
      <c r="DM733">
        <v>24974600</v>
      </c>
      <c r="DN733">
        <v>26509600</v>
      </c>
      <c r="DO733">
        <v>27845800</v>
      </c>
      <c r="DP733">
        <v>31714800</v>
      </c>
      <c r="DQ733">
        <v>29527700</v>
      </c>
      <c r="DR733">
        <v>20756600</v>
      </c>
      <c r="DS733">
        <v>14815900</v>
      </c>
      <c r="DT733">
        <v>19230900</v>
      </c>
      <c r="DU733">
        <v>22898400</v>
      </c>
      <c r="DV733">
        <v>22551500</v>
      </c>
      <c r="DW733">
        <v>25025600</v>
      </c>
      <c r="DX733">
        <v>33857000</v>
      </c>
      <c r="DY733">
        <v>28914900</v>
      </c>
      <c r="DZ733">
        <v>20613400</v>
      </c>
      <c r="EA733">
        <v>22416900</v>
      </c>
      <c r="EB733">
        <v>21226968</v>
      </c>
      <c r="EC733">
        <v>28810892</v>
      </c>
      <c r="ED733">
        <v>29673197</v>
      </c>
      <c r="EE733">
        <v>15813668</v>
      </c>
      <c r="EF733">
        <v>21697951</v>
      </c>
      <c r="EG733">
        <v>16604497</v>
      </c>
      <c r="EH733">
        <v>18903342</v>
      </c>
      <c r="EI733">
        <v>13246444</v>
      </c>
      <c r="EJ733">
        <v>17261655</v>
      </c>
      <c r="EK733">
        <v>29519345</v>
      </c>
      <c r="EL733">
        <v>17890296</v>
      </c>
      <c r="EM733">
        <v>35078371</v>
      </c>
      <c r="EN733">
        <v>18018175</v>
      </c>
      <c r="EO733">
        <v>19524434</v>
      </c>
      <c r="EP733">
        <v>19747302</v>
      </c>
      <c r="EQ733">
        <v>11428478</v>
      </c>
      <c r="ER733">
        <v>15256958</v>
      </c>
      <c r="ES733">
        <v>13142250</v>
      </c>
      <c r="ET733">
        <v>13645152</v>
      </c>
      <c r="EU733">
        <v>13922075</v>
      </c>
      <c r="EV733">
        <v>19362682</v>
      </c>
      <c r="EW733">
        <v>13847058</v>
      </c>
      <c r="EX733">
        <v>13233028</v>
      </c>
      <c r="EY733">
        <v>12730861</v>
      </c>
      <c r="EZ733">
        <v>11168884</v>
      </c>
      <c r="FA733">
        <v>11331730</v>
      </c>
      <c r="FB733">
        <v>13060832</v>
      </c>
      <c r="FC733">
        <v>12105777</v>
      </c>
      <c r="FD733">
        <v>11025251</v>
      </c>
      <c r="FE733">
        <v>12206828</v>
      </c>
      <c r="FF733">
        <v>12011592</v>
      </c>
      <c r="FG733">
        <v>11745152</v>
      </c>
      <c r="FH733">
        <v>13060528</v>
      </c>
      <c r="FI733">
        <v>12829095</v>
      </c>
      <c r="FJ733">
        <v>10925795</v>
      </c>
      <c r="FK733">
        <v>13451863</v>
      </c>
      <c r="FL733">
        <v>10640884</v>
      </c>
      <c r="FM733">
        <v>10860959</v>
      </c>
      <c r="FN733">
        <v>7894777</v>
      </c>
      <c r="FO733">
        <v>12228724</v>
      </c>
      <c r="FP733">
        <v>11095093</v>
      </c>
      <c r="FQ733">
        <v>10898108</v>
      </c>
      <c r="FR733">
        <v>15735587</v>
      </c>
      <c r="FS733">
        <v>11153609</v>
      </c>
      <c r="FT733">
        <v>11705735</v>
      </c>
      <c r="FU733">
        <v>11700435</v>
      </c>
      <c r="FV733">
        <v>9665504</v>
      </c>
      <c r="FW733">
        <v>7722370</v>
      </c>
      <c r="FX733">
        <v>7872515</v>
      </c>
      <c r="FY733">
        <v>9826826</v>
      </c>
      <c r="FZ733">
        <v>6172153</v>
      </c>
      <c r="GA733">
        <v>9058887</v>
      </c>
      <c r="GB733">
        <v>10124592</v>
      </c>
      <c r="GC733">
        <v>7558085</v>
      </c>
      <c r="GD733">
        <v>8400011</v>
      </c>
      <c r="GE733">
        <v>7121409</v>
      </c>
      <c r="GF733">
        <v>6684237</v>
      </c>
      <c r="GG733">
        <v>8842115</v>
      </c>
      <c r="GH733">
        <v>6969706</v>
      </c>
      <c r="GI733">
        <v>8228416</v>
      </c>
      <c r="GJ733">
        <v>11954706</v>
      </c>
      <c r="GK733">
        <v>10256794</v>
      </c>
      <c r="GL733">
        <v>7243763</v>
      </c>
      <c r="GM733">
        <v>23471875</v>
      </c>
      <c r="GN733">
        <v>23940223</v>
      </c>
      <c r="GO733">
        <v>26620079</v>
      </c>
      <c r="GP733">
        <v>25591682</v>
      </c>
      <c r="GQ733">
        <v>52126967</v>
      </c>
      <c r="GR733">
        <v>24111114</v>
      </c>
      <c r="GS733">
        <v>25119132</v>
      </c>
      <c r="GT733">
        <v>16234521</v>
      </c>
      <c r="GU733">
        <v>23384308</v>
      </c>
      <c r="GV733">
        <v>23753677</v>
      </c>
      <c r="GW733">
        <v>19103474</v>
      </c>
      <c r="GX733">
        <v>25715020</v>
      </c>
      <c r="GY733">
        <v>20869820</v>
      </c>
      <c r="GZ733">
        <v>18148516</v>
      </c>
      <c r="HA733">
        <v>22160797</v>
      </c>
      <c r="HB733">
        <v>21075004</v>
      </c>
      <c r="HC733">
        <v>14772927</v>
      </c>
      <c r="HD733">
        <v>25171007</v>
      </c>
      <c r="HE733">
        <v>22539694</v>
      </c>
      <c r="HF733">
        <v>12090985</v>
      </c>
      <c r="HG733">
        <v>19074363</v>
      </c>
      <c r="HH733">
        <v>27779656</v>
      </c>
      <c r="HI733">
        <v>24664446</v>
      </c>
      <c r="HJ733">
        <v>42540992</v>
      </c>
      <c r="HK733">
        <v>29056958</v>
      </c>
      <c r="HL733">
        <v>38318360</v>
      </c>
      <c r="HM733">
        <v>51840039</v>
      </c>
      <c r="HN733">
        <v>63050894</v>
      </c>
      <c r="HO733">
        <v>37227321</v>
      </c>
      <c r="HP733">
        <v>42950409</v>
      </c>
      <c r="HQ733">
        <v>51435204</v>
      </c>
      <c r="HR733">
        <v>25614344</v>
      </c>
      <c r="HS733">
        <v>50918952</v>
      </c>
      <c r="HT733">
        <v>39978580</v>
      </c>
      <c r="HU733">
        <v>51796539</v>
      </c>
      <c r="HV733">
        <v>45313974</v>
      </c>
      <c r="HW733">
        <v>16480027</v>
      </c>
    </row>
    <row r="734" spans="1:277" x14ac:dyDescent="0.25">
      <c r="A734" s="1" t="s">
        <v>368</v>
      </c>
      <c r="B734" t="s">
        <v>1157</v>
      </c>
      <c r="C734" t="s">
        <v>1189</v>
      </c>
      <c r="D734" s="2">
        <f>_xll.BDH(A734, "volume", B734, C734, "Direction", "H", "Period", "M","cols=68;rows=2")</f>
        <v>36556</v>
      </c>
      <c r="E734" s="2">
        <v>36585</v>
      </c>
      <c r="F734" s="2">
        <v>36616</v>
      </c>
      <c r="G734" s="2">
        <v>36644</v>
      </c>
      <c r="H734" s="2">
        <v>36677</v>
      </c>
      <c r="I734" s="2">
        <v>36707</v>
      </c>
      <c r="J734" s="2">
        <v>36738</v>
      </c>
      <c r="K734" s="2">
        <v>36769</v>
      </c>
      <c r="L734" s="2">
        <v>36798</v>
      </c>
      <c r="M734" s="2">
        <v>36830</v>
      </c>
      <c r="N734" s="2">
        <v>36860</v>
      </c>
      <c r="O734" s="2">
        <v>36889</v>
      </c>
      <c r="P734" s="2">
        <v>36922</v>
      </c>
      <c r="Q734" s="2">
        <v>36950</v>
      </c>
      <c r="R734" s="2">
        <v>36980</v>
      </c>
      <c r="S734" s="2">
        <v>37011</v>
      </c>
      <c r="T734" s="2">
        <v>37042</v>
      </c>
      <c r="U734" s="2">
        <v>37071</v>
      </c>
      <c r="V734" s="2">
        <v>37103</v>
      </c>
      <c r="W734" s="2">
        <v>37134</v>
      </c>
      <c r="X734" s="2">
        <v>37162</v>
      </c>
      <c r="Y734" s="2">
        <v>37195</v>
      </c>
      <c r="Z734" s="2">
        <v>37225</v>
      </c>
      <c r="AA734" s="2">
        <v>37256</v>
      </c>
      <c r="AB734" s="2">
        <v>37287</v>
      </c>
      <c r="AC734" s="2">
        <v>37315</v>
      </c>
      <c r="AD734" s="2">
        <v>37344</v>
      </c>
      <c r="AE734" s="2">
        <v>37376</v>
      </c>
      <c r="AF734" s="2">
        <v>37407</v>
      </c>
      <c r="AG734" s="2">
        <v>37435</v>
      </c>
      <c r="AH734" s="2">
        <v>37468</v>
      </c>
      <c r="AI734" s="2">
        <v>37498</v>
      </c>
      <c r="AJ734" s="2">
        <v>37529</v>
      </c>
      <c r="AK734" s="2">
        <v>37560</v>
      </c>
      <c r="AL734" s="2">
        <v>37589</v>
      </c>
      <c r="AM734" s="2">
        <v>37621</v>
      </c>
      <c r="AN734" s="2">
        <v>37652</v>
      </c>
      <c r="AO734" s="2">
        <v>37680</v>
      </c>
      <c r="AP734" s="2">
        <v>37711</v>
      </c>
      <c r="AQ734" s="2">
        <v>37741</v>
      </c>
      <c r="AR734" s="2">
        <v>37771</v>
      </c>
      <c r="AS734" s="2">
        <v>37802</v>
      </c>
      <c r="AT734" s="2">
        <v>37833</v>
      </c>
      <c r="AU734" s="2">
        <v>37862</v>
      </c>
      <c r="AV734" s="2">
        <v>37894</v>
      </c>
      <c r="AW734" s="2">
        <v>37925</v>
      </c>
      <c r="AX734" s="2">
        <v>37953</v>
      </c>
      <c r="AY734" s="2">
        <v>37986</v>
      </c>
      <c r="AZ734" s="2">
        <v>38016</v>
      </c>
      <c r="BA734" s="2">
        <v>38044</v>
      </c>
      <c r="BB734" s="2">
        <v>38077</v>
      </c>
      <c r="BC734" s="2">
        <v>38107</v>
      </c>
      <c r="BD734" s="2">
        <v>38138</v>
      </c>
      <c r="BE734" s="2">
        <v>38168</v>
      </c>
      <c r="BF734" s="2">
        <v>38198</v>
      </c>
      <c r="BG734" s="2">
        <v>38230</v>
      </c>
      <c r="BH734" s="2">
        <v>38260</v>
      </c>
      <c r="BI734" s="2">
        <v>38289</v>
      </c>
      <c r="BJ734" s="2">
        <v>38321</v>
      </c>
      <c r="BK734" s="2">
        <v>38352</v>
      </c>
      <c r="BL734" s="2">
        <v>38383</v>
      </c>
      <c r="BM734" s="2">
        <v>38411</v>
      </c>
      <c r="BN734" s="2">
        <v>38442</v>
      </c>
      <c r="BO734" s="2">
        <v>38471</v>
      </c>
      <c r="BP734" s="2">
        <v>38503</v>
      </c>
      <c r="BQ734" s="2">
        <v>38533</v>
      </c>
      <c r="BR734" s="2">
        <v>38562</v>
      </c>
      <c r="BS734" s="2">
        <v>38595</v>
      </c>
    </row>
    <row r="735" spans="1:277" x14ac:dyDescent="0.25">
      <c r="A735" s="4"/>
      <c r="D735" s="3">
        <v>199309000</v>
      </c>
      <c r="E735">
        <v>172808800</v>
      </c>
      <c r="F735">
        <v>177665600</v>
      </c>
      <c r="G735">
        <v>214627600</v>
      </c>
      <c r="H735">
        <v>234575600</v>
      </c>
      <c r="I735">
        <v>155554300</v>
      </c>
      <c r="J735">
        <v>133695000</v>
      </c>
      <c r="K735">
        <v>141591400</v>
      </c>
      <c r="L735">
        <v>170341800</v>
      </c>
      <c r="M735">
        <v>278945800</v>
      </c>
      <c r="N735">
        <v>164320100</v>
      </c>
      <c r="O735">
        <v>209890000</v>
      </c>
      <c r="P735">
        <v>263799500</v>
      </c>
      <c r="Q735">
        <v>230685100</v>
      </c>
      <c r="R735">
        <v>329225400</v>
      </c>
      <c r="S735">
        <v>220607900</v>
      </c>
      <c r="T735">
        <v>233740000</v>
      </c>
      <c r="U735">
        <v>230173800</v>
      </c>
      <c r="V735">
        <v>198682300</v>
      </c>
      <c r="W735">
        <v>228846000</v>
      </c>
      <c r="X735">
        <v>210339800</v>
      </c>
      <c r="Y735">
        <v>441271200</v>
      </c>
      <c r="Z735">
        <v>334832300</v>
      </c>
      <c r="AA735">
        <v>211027100</v>
      </c>
      <c r="AB735">
        <v>343698700</v>
      </c>
      <c r="AC735">
        <v>664977300</v>
      </c>
      <c r="AD735">
        <v>431576300</v>
      </c>
      <c r="AE735">
        <v>411278800</v>
      </c>
      <c r="AF735">
        <v>328858200</v>
      </c>
      <c r="AG735">
        <v>359873800</v>
      </c>
      <c r="AH735">
        <v>609867800</v>
      </c>
      <c r="AI735">
        <v>504210200</v>
      </c>
      <c r="AJ735">
        <v>544637300</v>
      </c>
      <c r="AK735">
        <v>682058300</v>
      </c>
      <c r="AL735">
        <v>523454800</v>
      </c>
      <c r="AM735">
        <v>317945600</v>
      </c>
      <c r="AN735">
        <v>302300400</v>
      </c>
      <c r="AO735">
        <v>290895800</v>
      </c>
      <c r="AP735">
        <v>483977200</v>
      </c>
      <c r="AQ735">
        <v>378733700</v>
      </c>
      <c r="AR735">
        <v>315720100</v>
      </c>
      <c r="AS735">
        <v>341501700</v>
      </c>
      <c r="AT735">
        <v>270365600</v>
      </c>
      <c r="AU735">
        <v>205835000</v>
      </c>
      <c r="AV735">
        <v>245466500</v>
      </c>
      <c r="AW735">
        <v>237750400</v>
      </c>
      <c r="AX735">
        <v>136157709</v>
      </c>
      <c r="AY735">
        <v>118740349</v>
      </c>
      <c r="AZ735">
        <v>170294222</v>
      </c>
      <c r="BA735">
        <v>140539713</v>
      </c>
      <c r="BB735">
        <v>145397829</v>
      </c>
      <c r="BC735">
        <v>141504542</v>
      </c>
      <c r="BD735">
        <v>142463496</v>
      </c>
      <c r="BE735">
        <v>114055551</v>
      </c>
      <c r="BF735">
        <v>101019188</v>
      </c>
      <c r="BG735">
        <v>87567841</v>
      </c>
      <c r="BH735">
        <v>100439419</v>
      </c>
      <c r="BI735">
        <v>109739294</v>
      </c>
      <c r="BJ735">
        <v>103867116</v>
      </c>
      <c r="BK735">
        <v>344045489</v>
      </c>
      <c r="BL735">
        <v>160392596</v>
      </c>
      <c r="BM735">
        <v>157772707</v>
      </c>
      <c r="BN735">
        <v>124612918</v>
      </c>
      <c r="BO735">
        <v>136500955</v>
      </c>
      <c r="BP735">
        <v>112470489</v>
      </c>
      <c r="BQ735">
        <v>117511351</v>
      </c>
      <c r="BR735">
        <v>77094939</v>
      </c>
      <c r="BS735">
        <v>90955178</v>
      </c>
    </row>
    <row r="736" spans="1:277" x14ac:dyDescent="0.25">
      <c r="A736" s="1" t="s">
        <v>369</v>
      </c>
      <c r="B736" t="s">
        <v>1157</v>
      </c>
      <c r="C736" t="s">
        <v>1181</v>
      </c>
      <c r="D736" s="2">
        <f>_xll.BDH(A736, "volume", B736, C736, "Direction", "H", "Period", "M","cols=132;rows=2")</f>
        <v>36556</v>
      </c>
      <c r="E736" s="2">
        <v>36585</v>
      </c>
      <c r="F736" s="2">
        <v>36616</v>
      </c>
      <c r="G736" s="2">
        <v>36644</v>
      </c>
      <c r="H736" s="2">
        <v>36677</v>
      </c>
      <c r="I736" s="2">
        <v>36707</v>
      </c>
      <c r="J736" s="2">
        <v>36738</v>
      </c>
      <c r="K736" s="2">
        <v>36769</v>
      </c>
      <c r="L736" s="2">
        <v>36798</v>
      </c>
      <c r="M736" s="2">
        <v>36830</v>
      </c>
      <c r="N736" s="2">
        <v>36860</v>
      </c>
      <c r="O736" s="2">
        <v>36889</v>
      </c>
      <c r="P736" s="2">
        <v>36922</v>
      </c>
      <c r="Q736" s="2">
        <v>36950</v>
      </c>
      <c r="R736" s="2">
        <v>36980</v>
      </c>
      <c r="S736" s="2">
        <v>37011</v>
      </c>
      <c r="T736" s="2">
        <v>37042</v>
      </c>
      <c r="U736" s="2">
        <v>37071</v>
      </c>
      <c r="V736" s="2">
        <v>37103</v>
      </c>
      <c r="W736" s="2">
        <v>37134</v>
      </c>
      <c r="X736" s="2">
        <v>37162</v>
      </c>
      <c r="Y736" s="2">
        <v>37195</v>
      </c>
      <c r="Z736" s="2">
        <v>37225</v>
      </c>
      <c r="AA736" s="2">
        <v>37256</v>
      </c>
      <c r="AB736" s="2">
        <v>37287</v>
      </c>
      <c r="AC736" s="2">
        <v>37315</v>
      </c>
      <c r="AD736" s="2">
        <v>37344</v>
      </c>
      <c r="AE736" s="2">
        <v>37376</v>
      </c>
      <c r="AF736" s="2">
        <v>37407</v>
      </c>
      <c r="AG736" s="2">
        <v>37435</v>
      </c>
      <c r="AH736" s="2">
        <v>37468</v>
      </c>
      <c r="AI736" s="2">
        <v>37498</v>
      </c>
      <c r="AJ736" s="2">
        <v>37529</v>
      </c>
      <c r="AK736" s="2">
        <v>37560</v>
      </c>
      <c r="AL736" s="2">
        <v>37589</v>
      </c>
      <c r="AM736" s="2">
        <v>37621</v>
      </c>
      <c r="AN736" s="2">
        <v>37652</v>
      </c>
      <c r="AO736" s="2">
        <v>37680</v>
      </c>
      <c r="AP736" s="2">
        <v>37711</v>
      </c>
      <c r="AQ736" s="2">
        <v>37741</v>
      </c>
      <c r="AR736" s="2">
        <v>37771</v>
      </c>
      <c r="AS736" s="2">
        <v>37802</v>
      </c>
      <c r="AT736" s="2">
        <v>37833</v>
      </c>
      <c r="AU736" s="2">
        <v>37862</v>
      </c>
      <c r="AV736" s="2">
        <v>37894</v>
      </c>
      <c r="AW736" s="2">
        <v>37925</v>
      </c>
      <c r="AX736" s="2">
        <v>37953</v>
      </c>
      <c r="AY736" s="2">
        <v>37986</v>
      </c>
      <c r="AZ736" s="2">
        <v>38016</v>
      </c>
      <c r="BA736" s="2">
        <v>38044</v>
      </c>
      <c r="BB736" s="2">
        <v>38077</v>
      </c>
      <c r="BC736" s="2">
        <v>38107</v>
      </c>
      <c r="BD736" s="2">
        <v>38138</v>
      </c>
      <c r="BE736" s="2">
        <v>38168</v>
      </c>
      <c r="BF736" s="2">
        <v>38198</v>
      </c>
      <c r="BG736" s="2">
        <v>38230</v>
      </c>
      <c r="BH736" s="2">
        <v>38260</v>
      </c>
      <c r="BI736" s="2">
        <v>38289</v>
      </c>
      <c r="BJ736" s="2">
        <v>38321</v>
      </c>
      <c r="BK736" s="2">
        <v>38352</v>
      </c>
      <c r="BL736" s="2">
        <v>38383</v>
      </c>
      <c r="BM736" s="2">
        <v>38411</v>
      </c>
      <c r="BN736" s="2">
        <v>38442</v>
      </c>
      <c r="BO736" s="2">
        <v>38471</v>
      </c>
      <c r="BP736" s="2">
        <v>38503</v>
      </c>
      <c r="BQ736" s="2">
        <v>38533</v>
      </c>
      <c r="BR736" s="2">
        <v>38562</v>
      </c>
      <c r="BS736" s="2">
        <v>38595</v>
      </c>
      <c r="BT736" s="2">
        <v>38625</v>
      </c>
      <c r="BU736" s="2">
        <v>38656</v>
      </c>
      <c r="BV736" s="2">
        <v>38686</v>
      </c>
      <c r="BW736" s="2">
        <v>38716</v>
      </c>
      <c r="BX736" s="2">
        <v>38748</v>
      </c>
      <c r="BY736" s="2">
        <v>38776</v>
      </c>
      <c r="BZ736" s="2">
        <v>38807</v>
      </c>
      <c r="CA736" s="2">
        <v>38835</v>
      </c>
      <c r="CB736" s="2">
        <v>38868</v>
      </c>
      <c r="CC736" s="2">
        <v>38898</v>
      </c>
      <c r="CD736" s="2">
        <v>38929</v>
      </c>
      <c r="CE736" s="2">
        <v>38960</v>
      </c>
      <c r="CF736" s="2">
        <v>38989</v>
      </c>
      <c r="CG736" s="2">
        <v>39021</v>
      </c>
      <c r="CH736" s="2">
        <v>39051</v>
      </c>
      <c r="CI736" s="2">
        <v>39080</v>
      </c>
      <c r="CJ736" s="2">
        <v>39113</v>
      </c>
      <c r="CK736" s="2">
        <v>39141</v>
      </c>
      <c r="CL736" s="2">
        <v>39171</v>
      </c>
      <c r="CM736" s="2">
        <v>39202</v>
      </c>
      <c r="CN736" s="2">
        <v>39233</v>
      </c>
      <c r="CO736" s="2">
        <v>39262</v>
      </c>
      <c r="CP736" s="2">
        <v>39294</v>
      </c>
      <c r="CQ736" s="2">
        <v>39325</v>
      </c>
      <c r="CR736" s="2">
        <v>39353</v>
      </c>
      <c r="CS736" s="2">
        <v>39386</v>
      </c>
      <c r="CT736" s="2">
        <v>39416</v>
      </c>
      <c r="CU736" s="2">
        <v>39447</v>
      </c>
      <c r="CV736" s="2">
        <v>39478</v>
      </c>
      <c r="CW736" s="2">
        <v>39507</v>
      </c>
      <c r="CX736" s="2">
        <v>39538</v>
      </c>
      <c r="CY736" s="2">
        <v>39568</v>
      </c>
      <c r="CZ736" s="2">
        <v>39598</v>
      </c>
      <c r="DA736" s="2">
        <v>39629</v>
      </c>
      <c r="DB736" s="2">
        <v>39660</v>
      </c>
      <c r="DC736" s="2">
        <v>39689</v>
      </c>
      <c r="DD736" s="2">
        <v>39721</v>
      </c>
      <c r="DE736" s="2">
        <v>39752</v>
      </c>
      <c r="DF736" s="2">
        <v>39780</v>
      </c>
      <c r="DG736" s="2">
        <v>39813</v>
      </c>
      <c r="DH736" s="2">
        <v>39843</v>
      </c>
      <c r="DI736" s="2">
        <v>39871</v>
      </c>
      <c r="DJ736" s="2">
        <v>39903</v>
      </c>
      <c r="DK736" s="2">
        <v>39933</v>
      </c>
      <c r="DL736" s="2">
        <v>39962</v>
      </c>
      <c r="DM736" s="2">
        <v>39994</v>
      </c>
      <c r="DN736" s="2">
        <v>40025</v>
      </c>
      <c r="DO736" s="2">
        <v>40056</v>
      </c>
      <c r="DP736" s="2">
        <v>40086</v>
      </c>
      <c r="DQ736" s="2">
        <v>40116</v>
      </c>
      <c r="DR736" s="2">
        <v>40147</v>
      </c>
      <c r="DS736" s="2">
        <v>40178</v>
      </c>
      <c r="DT736" s="2">
        <v>40207</v>
      </c>
      <c r="DU736" s="2">
        <v>40235</v>
      </c>
      <c r="DV736" s="2">
        <v>40268</v>
      </c>
      <c r="DW736" s="2">
        <v>40298</v>
      </c>
      <c r="DX736" s="2">
        <v>40329</v>
      </c>
      <c r="DY736" s="2">
        <v>40359</v>
      </c>
      <c r="DZ736" s="2">
        <v>40389</v>
      </c>
      <c r="EA736" s="2">
        <v>40421</v>
      </c>
      <c r="EB736" s="2">
        <v>40451</v>
      </c>
      <c r="EC736" s="2">
        <v>40480</v>
      </c>
      <c r="ED736" s="2">
        <v>40512</v>
      </c>
      <c r="EE736" s="2">
        <v>40543</v>
      </c>
    </row>
    <row r="737" spans="1:277" x14ac:dyDescent="0.25">
      <c r="A737" s="4"/>
      <c r="D737" s="3">
        <v>12974700</v>
      </c>
      <c r="E737">
        <v>13264300</v>
      </c>
      <c r="F737">
        <v>14039800</v>
      </c>
      <c r="G737">
        <v>11723600</v>
      </c>
      <c r="H737">
        <v>12951300</v>
      </c>
      <c r="I737">
        <v>9107700</v>
      </c>
      <c r="J737">
        <v>8594400</v>
      </c>
      <c r="K737">
        <v>9756800</v>
      </c>
      <c r="L737">
        <v>12745200</v>
      </c>
      <c r="M737">
        <v>16114200</v>
      </c>
      <c r="N737">
        <v>11043100</v>
      </c>
      <c r="O737">
        <v>18298100</v>
      </c>
      <c r="P737">
        <v>14330600</v>
      </c>
      <c r="Q737">
        <v>11444400</v>
      </c>
      <c r="R737">
        <v>17813200</v>
      </c>
      <c r="S737">
        <v>9952500</v>
      </c>
      <c r="T737">
        <v>7719300</v>
      </c>
      <c r="U737">
        <v>11319300</v>
      </c>
      <c r="V737">
        <v>12887000</v>
      </c>
      <c r="W737">
        <v>11098200</v>
      </c>
      <c r="X737">
        <v>12572700</v>
      </c>
      <c r="Y737">
        <v>11596500</v>
      </c>
      <c r="Z737">
        <v>10676100</v>
      </c>
      <c r="AA737">
        <v>14285800</v>
      </c>
      <c r="AB737">
        <v>10260200</v>
      </c>
      <c r="AC737">
        <v>10855800</v>
      </c>
      <c r="AD737">
        <v>9967600</v>
      </c>
      <c r="AE737">
        <v>9068400</v>
      </c>
      <c r="AF737">
        <v>10042800</v>
      </c>
      <c r="AG737">
        <v>14019500</v>
      </c>
      <c r="AH737">
        <v>19040000</v>
      </c>
      <c r="AI737">
        <v>12202100</v>
      </c>
      <c r="AJ737">
        <v>11767000</v>
      </c>
      <c r="AK737">
        <v>18485900</v>
      </c>
      <c r="AL737">
        <v>10475200</v>
      </c>
      <c r="AM737">
        <v>14126900</v>
      </c>
      <c r="AN737">
        <v>15072300</v>
      </c>
      <c r="AO737">
        <v>10529700</v>
      </c>
      <c r="AP737">
        <v>16439000</v>
      </c>
      <c r="AQ737">
        <v>14066000</v>
      </c>
      <c r="AR737">
        <v>9755200</v>
      </c>
      <c r="AS737">
        <v>18957600</v>
      </c>
      <c r="AT737">
        <v>18559300</v>
      </c>
      <c r="AU737">
        <v>10790900</v>
      </c>
      <c r="AV737">
        <v>15158400</v>
      </c>
      <c r="AW737">
        <v>10873600</v>
      </c>
      <c r="AX737">
        <v>8911200</v>
      </c>
      <c r="AY737">
        <v>11972000</v>
      </c>
      <c r="AZ737">
        <v>10917200</v>
      </c>
      <c r="BA737">
        <v>12055300</v>
      </c>
      <c r="BB737">
        <v>16417600</v>
      </c>
      <c r="BC737">
        <v>15084000</v>
      </c>
      <c r="BD737">
        <v>11305100</v>
      </c>
      <c r="BE737">
        <v>10444100</v>
      </c>
      <c r="BF737">
        <v>14650600</v>
      </c>
      <c r="BG737">
        <v>10433400</v>
      </c>
      <c r="BH737">
        <v>11181900</v>
      </c>
      <c r="BI737">
        <v>9725100</v>
      </c>
      <c r="BJ737">
        <v>9485800</v>
      </c>
      <c r="BK737">
        <v>12314700</v>
      </c>
      <c r="BL737">
        <v>8830100</v>
      </c>
      <c r="BM737">
        <v>9405000</v>
      </c>
      <c r="BN737">
        <v>18705600</v>
      </c>
      <c r="BO737">
        <v>18188700</v>
      </c>
      <c r="BP737">
        <v>16110200</v>
      </c>
      <c r="BQ737">
        <v>20968500</v>
      </c>
      <c r="BR737">
        <v>14159400</v>
      </c>
      <c r="BS737">
        <v>16019400</v>
      </c>
      <c r="BT737">
        <v>22448800</v>
      </c>
      <c r="BU737">
        <v>18812700</v>
      </c>
      <c r="BV737">
        <v>17596400</v>
      </c>
      <c r="BW737">
        <v>22809300</v>
      </c>
      <c r="BX737">
        <v>21861800</v>
      </c>
      <c r="BY737">
        <v>13349700</v>
      </c>
      <c r="BZ737">
        <v>18496200</v>
      </c>
      <c r="CA737">
        <v>16985700</v>
      </c>
      <c r="CB737">
        <v>18242400</v>
      </c>
      <c r="CC737">
        <v>18350600</v>
      </c>
      <c r="CD737">
        <v>18890200</v>
      </c>
      <c r="CE737">
        <v>20563000</v>
      </c>
      <c r="CF737">
        <v>18794100</v>
      </c>
      <c r="CG737">
        <v>21818900</v>
      </c>
      <c r="CH737">
        <v>27724100</v>
      </c>
      <c r="CI737">
        <v>22090600</v>
      </c>
      <c r="CJ737">
        <v>16978100</v>
      </c>
      <c r="CK737">
        <v>16883100</v>
      </c>
      <c r="CL737">
        <v>18356300</v>
      </c>
      <c r="CM737">
        <v>12555800</v>
      </c>
      <c r="CN737">
        <v>26111600</v>
      </c>
      <c r="CO737">
        <v>16180500</v>
      </c>
      <c r="CP737">
        <v>14413900</v>
      </c>
      <c r="CQ737">
        <v>14316700</v>
      </c>
      <c r="CR737">
        <v>15326700</v>
      </c>
      <c r="CS737">
        <v>23964400</v>
      </c>
      <c r="CT737">
        <v>20660400</v>
      </c>
      <c r="CU737">
        <v>16638700</v>
      </c>
      <c r="CV737">
        <v>31546700</v>
      </c>
      <c r="CW737">
        <v>20256800</v>
      </c>
      <c r="CX737">
        <v>11460700</v>
      </c>
      <c r="CY737">
        <v>10531700</v>
      </c>
      <c r="CZ737">
        <v>9117800</v>
      </c>
      <c r="DA737">
        <v>9670900</v>
      </c>
      <c r="DB737">
        <v>15031300</v>
      </c>
      <c r="DC737">
        <v>11277600</v>
      </c>
      <c r="DD737">
        <v>13177200</v>
      </c>
      <c r="DE737">
        <v>13098100</v>
      </c>
      <c r="DF737">
        <v>10161600</v>
      </c>
      <c r="DG737">
        <v>14024700</v>
      </c>
      <c r="DH737">
        <v>8803000</v>
      </c>
      <c r="DI737">
        <v>9889700</v>
      </c>
      <c r="DJ737">
        <v>9840500</v>
      </c>
      <c r="DK737">
        <v>7942300</v>
      </c>
      <c r="DL737">
        <v>7937900</v>
      </c>
      <c r="DM737">
        <v>8244700</v>
      </c>
      <c r="DN737">
        <v>9703100</v>
      </c>
      <c r="DO737">
        <v>7581000</v>
      </c>
      <c r="DP737">
        <v>11502800</v>
      </c>
      <c r="DQ737">
        <v>14282100</v>
      </c>
      <c r="DR737">
        <v>10263500</v>
      </c>
      <c r="DS737">
        <v>19329600</v>
      </c>
      <c r="DT737">
        <v>15572500</v>
      </c>
      <c r="DU737">
        <v>17013700</v>
      </c>
      <c r="DV737">
        <v>12818600</v>
      </c>
      <c r="DW737">
        <v>17253900</v>
      </c>
      <c r="DX737">
        <v>17244200</v>
      </c>
      <c r="DY737">
        <v>14580300</v>
      </c>
      <c r="DZ737">
        <v>14742500</v>
      </c>
      <c r="EA737">
        <v>9933600</v>
      </c>
      <c r="EB737">
        <v>11762173</v>
      </c>
      <c r="EC737">
        <v>13638489</v>
      </c>
      <c r="ED737">
        <v>18605494</v>
      </c>
      <c r="EE737">
        <v>24286281</v>
      </c>
    </row>
    <row r="738" spans="1:277" x14ac:dyDescent="0.25">
      <c r="A738" s="1" t="s">
        <v>370</v>
      </c>
      <c r="B738" t="s">
        <v>1157</v>
      </c>
      <c r="C738" t="s">
        <v>1191</v>
      </c>
      <c r="D738" s="2">
        <f>_xll.BDH(A738, "volume", B738, C738, "Direction", "H", "Period", "M","cols=20;rows=2")</f>
        <v>36556</v>
      </c>
      <c r="E738" s="2">
        <v>36585</v>
      </c>
      <c r="F738" s="2">
        <v>36616</v>
      </c>
      <c r="G738" s="2">
        <v>36644</v>
      </c>
      <c r="H738" s="2">
        <v>36677</v>
      </c>
      <c r="I738" s="2">
        <v>36707</v>
      </c>
      <c r="J738" s="2">
        <v>36738</v>
      </c>
      <c r="K738" s="2">
        <v>36769</v>
      </c>
      <c r="L738" s="2">
        <v>36798</v>
      </c>
      <c r="M738" s="2">
        <v>36830</v>
      </c>
      <c r="N738" s="2">
        <v>36860</v>
      </c>
      <c r="O738" s="2">
        <v>36889</v>
      </c>
      <c r="P738" s="2">
        <v>36922</v>
      </c>
      <c r="Q738" s="2">
        <v>36950</v>
      </c>
      <c r="R738" s="2">
        <v>36980</v>
      </c>
      <c r="S738" s="2">
        <v>37011</v>
      </c>
      <c r="T738" s="2">
        <v>37042</v>
      </c>
      <c r="U738" s="2">
        <v>37071</v>
      </c>
      <c r="V738" s="2">
        <v>37103</v>
      </c>
      <c r="W738" s="2">
        <v>37134</v>
      </c>
    </row>
    <row r="739" spans="1:277" x14ac:dyDescent="0.25">
      <c r="A739" s="4"/>
      <c r="D739" s="3">
        <v>7731200</v>
      </c>
      <c r="E739">
        <v>10820800</v>
      </c>
      <c r="F739">
        <v>14278000</v>
      </c>
      <c r="G739">
        <v>9918800</v>
      </c>
      <c r="H739">
        <v>13738600</v>
      </c>
      <c r="I739">
        <v>12597200</v>
      </c>
      <c r="J739">
        <v>13250200</v>
      </c>
      <c r="K739">
        <v>11080900</v>
      </c>
      <c r="L739">
        <v>10821100</v>
      </c>
      <c r="M739">
        <v>11872800</v>
      </c>
      <c r="N739">
        <v>26547900</v>
      </c>
      <c r="O739">
        <v>27893700</v>
      </c>
      <c r="P739">
        <v>15907500</v>
      </c>
      <c r="Q739">
        <v>12216200</v>
      </c>
      <c r="R739">
        <v>17506200</v>
      </c>
      <c r="S739">
        <v>16445300</v>
      </c>
      <c r="T739">
        <v>16558800</v>
      </c>
      <c r="U739">
        <v>22005800</v>
      </c>
      <c r="V739">
        <v>28404300</v>
      </c>
      <c r="W739">
        <v>14508700</v>
      </c>
    </row>
    <row r="740" spans="1:277" x14ac:dyDescent="0.25">
      <c r="A740" s="1" t="s">
        <v>371</v>
      </c>
      <c r="B740" t="s">
        <v>1157</v>
      </c>
      <c r="C740" t="s">
        <v>1185</v>
      </c>
      <c r="D740" s="2">
        <f>_xll.BDH(A740, "volume", B740, C740, "Direction", "H", "Period", "M","cols=12;rows=2")</f>
        <v>36556</v>
      </c>
      <c r="E740" s="2">
        <v>36585</v>
      </c>
      <c r="F740" s="2">
        <v>36616</v>
      </c>
      <c r="G740" s="2">
        <v>36644</v>
      </c>
      <c r="H740" s="2">
        <v>36677</v>
      </c>
      <c r="I740" s="2">
        <v>36707</v>
      </c>
      <c r="J740" s="2">
        <v>36738</v>
      </c>
      <c r="K740" s="2">
        <v>36769</v>
      </c>
      <c r="L740" s="2">
        <v>36798</v>
      </c>
      <c r="M740" s="2">
        <v>36830</v>
      </c>
      <c r="N740" s="2">
        <v>36860</v>
      </c>
      <c r="O740" s="2">
        <v>36889</v>
      </c>
    </row>
    <row r="741" spans="1:277" x14ac:dyDescent="0.25">
      <c r="A741" s="4"/>
      <c r="D741" s="3">
        <v>8298400</v>
      </c>
      <c r="E741">
        <v>11302200</v>
      </c>
      <c r="F741">
        <v>11441600</v>
      </c>
      <c r="G741">
        <v>8502600</v>
      </c>
      <c r="H741">
        <v>9659600</v>
      </c>
      <c r="I741">
        <v>9005700</v>
      </c>
      <c r="J741">
        <v>5837100</v>
      </c>
      <c r="K741">
        <v>7959700</v>
      </c>
      <c r="L741">
        <v>8870000</v>
      </c>
      <c r="M741">
        <v>20734100</v>
      </c>
      <c r="N741">
        <v>13833900</v>
      </c>
      <c r="O741">
        <v>29994800</v>
      </c>
    </row>
    <row r="742" spans="1:277" x14ac:dyDescent="0.25">
      <c r="A742" s="1" t="s">
        <v>372</v>
      </c>
      <c r="B742" t="s">
        <v>1157</v>
      </c>
      <c r="C742" t="s">
        <v>1191</v>
      </c>
      <c r="D742" s="2">
        <f>_xll.BDH(A742, "volume", B742, C742, "Direction", "H", "Period", "M","cols=15;rows=2")</f>
        <v>36556</v>
      </c>
      <c r="E742" s="2">
        <v>36585</v>
      </c>
      <c r="F742" s="2">
        <v>36616</v>
      </c>
      <c r="G742" s="2">
        <v>36644</v>
      </c>
      <c r="H742" s="2">
        <v>36677</v>
      </c>
      <c r="I742" s="2">
        <v>36707</v>
      </c>
      <c r="J742" s="2">
        <v>36738</v>
      </c>
      <c r="K742" s="2">
        <v>36769</v>
      </c>
      <c r="L742" s="2">
        <v>36798</v>
      </c>
      <c r="M742" s="2">
        <v>36830</v>
      </c>
      <c r="N742" s="2">
        <v>36860</v>
      </c>
      <c r="O742" s="2">
        <v>36889</v>
      </c>
      <c r="P742" s="2">
        <v>36922</v>
      </c>
      <c r="Q742" s="2">
        <v>36950</v>
      </c>
      <c r="R742" s="2">
        <v>36980</v>
      </c>
    </row>
    <row r="743" spans="1:277" x14ac:dyDescent="0.25">
      <c r="A743" s="4"/>
      <c r="D743" s="3">
        <v>4007325</v>
      </c>
      <c r="E743">
        <v>3456600</v>
      </c>
      <c r="F743">
        <v>5951505</v>
      </c>
      <c r="G743">
        <v>5350905</v>
      </c>
      <c r="H743">
        <v>4005750</v>
      </c>
      <c r="I743">
        <v>4437295</v>
      </c>
      <c r="J743">
        <v>2472600</v>
      </c>
      <c r="K743">
        <v>3133800</v>
      </c>
      <c r="L743">
        <v>3133400</v>
      </c>
      <c r="M743">
        <v>4021000</v>
      </c>
      <c r="N743">
        <v>13242200</v>
      </c>
      <c r="O743">
        <v>16081300</v>
      </c>
      <c r="P743">
        <v>10584300</v>
      </c>
      <c r="Q743">
        <v>5238100</v>
      </c>
      <c r="R743">
        <v>6235700</v>
      </c>
    </row>
    <row r="744" spans="1:277" x14ac:dyDescent="0.25">
      <c r="A744" s="1" t="s">
        <v>373</v>
      </c>
      <c r="B744" t="s">
        <v>1157</v>
      </c>
      <c r="C744" t="s">
        <v>1191</v>
      </c>
      <c r="D744" s="2">
        <f>_xll.BDH(A744, "volume", B744, C744, "Direction", "H", "Period", "M","cols=24;rows=2")</f>
        <v>36556</v>
      </c>
      <c r="E744" s="2">
        <v>36585</v>
      </c>
      <c r="F744" s="2">
        <v>36616</v>
      </c>
      <c r="G744" s="2">
        <v>36644</v>
      </c>
      <c r="H744" s="2">
        <v>36677</v>
      </c>
      <c r="I744" s="2">
        <v>36707</v>
      </c>
      <c r="J744" s="2">
        <v>36738</v>
      </c>
      <c r="K744" s="2">
        <v>36769</v>
      </c>
      <c r="L744" s="2">
        <v>36798</v>
      </c>
      <c r="M744" s="2">
        <v>36830</v>
      </c>
      <c r="N744" s="2">
        <v>36860</v>
      </c>
      <c r="O744" s="2">
        <v>36889</v>
      </c>
      <c r="P744" s="2">
        <v>36922</v>
      </c>
      <c r="Q744" s="2">
        <v>36950</v>
      </c>
      <c r="R744" s="2">
        <v>36980</v>
      </c>
      <c r="S744" s="2">
        <v>37011</v>
      </c>
      <c r="T744" s="2">
        <v>37042</v>
      </c>
      <c r="U744" s="2">
        <v>37071</v>
      </c>
      <c r="V744" s="2">
        <v>37103</v>
      </c>
      <c r="W744" s="2">
        <v>37134</v>
      </c>
      <c r="X744" s="2">
        <v>37162</v>
      </c>
      <c r="Y744" s="2">
        <v>37195</v>
      </c>
      <c r="Z744" s="2">
        <v>37225</v>
      </c>
      <c r="AA744" s="2">
        <v>37256</v>
      </c>
    </row>
    <row r="745" spans="1:277" x14ac:dyDescent="0.25">
      <c r="A745" s="4"/>
      <c r="D745" s="3">
        <v>7220800</v>
      </c>
      <c r="E745">
        <v>5763600</v>
      </c>
      <c r="F745">
        <v>6528400</v>
      </c>
      <c r="G745">
        <v>3957600</v>
      </c>
      <c r="H745">
        <v>4344800</v>
      </c>
      <c r="I745">
        <v>6932400</v>
      </c>
      <c r="J745">
        <v>4018400</v>
      </c>
      <c r="K745">
        <v>4974000</v>
      </c>
      <c r="L745">
        <v>5862000</v>
      </c>
      <c r="M745">
        <v>9848400</v>
      </c>
      <c r="N745">
        <v>8562800</v>
      </c>
      <c r="O745">
        <v>9770000</v>
      </c>
      <c r="P745">
        <v>11965200</v>
      </c>
      <c r="Q745">
        <v>9036400</v>
      </c>
      <c r="R745">
        <v>10584000</v>
      </c>
      <c r="S745">
        <v>11760400</v>
      </c>
      <c r="T745">
        <v>9232800</v>
      </c>
      <c r="U745">
        <v>8567800</v>
      </c>
      <c r="V745">
        <v>7125800</v>
      </c>
      <c r="W745">
        <v>17876200</v>
      </c>
      <c r="X745">
        <v>7543200</v>
      </c>
      <c r="Y745">
        <v>6696000</v>
      </c>
      <c r="Z745">
        <v>5225000</v>
      </c>
      <c r="AA745">
        <v>6967200</v>
      </c>
    </row>
    <row r="746" spans="1:277" x14ac:dyDescent="0.25">
      <c r="A746" s="1" t="s">
        <v>374</v>
      </c>
      <c r="B746" t="s">
        <v>1157</v>
      </c>
      <c r="C746" t="s">
        <v>1199</v>
      </c>
      <c r="D746" s="2">
        <f>_xll.BDH(A746, "volume", B746, C746, "Direction", "H", "Period", "M","cols=274;rows=2")</f>
        <v>36556</v>
      </c>
      <c r="E746" s="2">
        <v>36585</v>
      </c>
      <c r="F746" s="2">
        <v>36616</v>
      </c>
      <c r="G746" s="2">
        <v>36644</v>
      </c>
      <c r="H746" s="2">
        <v>36677</v>
      </c>
      <c r="I746" s="2">
        <v>36707</v>
      </c>
      <c r="J746" s="2">
        <v>36738</v>
      </c>
      <c r="K746" s="2">
        <v>36769</v>
      </c>
      <c r="L746" s="2">
        <v>36798</v>
      </c>
      <c r="M746" s="2">
        <v>36830</v>
      </c>
      <c r="N746" s="2">
        <v>36860</v>
      </c>
      <c r="O746" s="2">
        <v>36889</v>
      </c>
      <c r="P746" s="2">
        <v>36922</v>
      </c>
      <c r="Q746" s="2">
        <v>36950</v>
      </c>
      <c r="R746" s="2">
        <v>36980</v>
      </c>
      <c r="S746" s="2">
        <v>37011</v>
      </c>
      <c r="T746" s="2">
        <v>37042</v>
      </c>
      <c r="U746" s="2">
        <v>37071</v>
      </c>
      <c r="V746" s="2">
        <v>37103</v>
      </c>
      <c r="W746" s="2">
        <v>37134</v>
      </c>
      <c r="X746" s="2">
        <v>37162</v>
      </c>
      <c r="Y746" s="2">
        <v>37195</v>
      </c>
      <c r="Z746" s="2">
        <v>37225</v>
      </c>
      <c r="AA746" s="2">
        <v>37256</v>
      </c>
      <c r="AB746" s="2">
        <v>37287</v>
      </c>
      <c r="AC746" s="2">
        <v>37315</v>
      </c>
      <c r="AD746" s="2">
        <v>37344</v>
      </c>
      <c r="AE746" s="2">
        <v>37376</v>
      </c>
      <c r="AF746" s="2">
        <v>37407</v>
      </c>
      <c r="AG746" s="2">
        <v>37435</v>
      </c>
      <c r="AH746" s="2">
        <v>37468</v>
      </c>
      <c r="AI746" s="2">
        <v>37498</v>
      </c>
      <c r="AJ746" s="2">
        <v>37529</v>
      </c>
      <c r="AK746" s="2">
        <v>37560</v>
      </c>
      <c r="AL746" s="2">
        <v>37589</v>
      </c>
      <c r="AM746" s="2">
        <v>37621</v>
      </c>
      <c r="AN746" s="2">
        <v>37652</v>
      </c>
      <c r="AO746" s="2">
        <v>37680</v>
      </c>
      <c r="AP746" s="2">
        <v>37711</v>
      </c>
      <c r="AQ746" s="2">
        <v>37741</v>
      </c>
      <c r="AR746" s="2">
        <v>37771</v>
      </c>
      <c r="AS746" s="2">
        <v>37802</v>
      </c>
      <c r="AT746" s="2">
        <v>37833</v>
      </c>
      <c r="AU746" s="2">
        <v>37862</v>
      </c>
      <c r="AV746" s="2">
        <v>37894</v>
      </c>
      <c r="AW746" s="2">
        <v>37925</v>
      </c>
      <c r="AX746" s="2">
        <v>37953</v>
      </c>
      <c r="AY746" s="2">
        <v>37986</v>
      </c>
      <c r="AZ746" s="2">
        <v>38016</v>
      </c>
      <c r="BA746" s="2">
        <v>38044</v>
      </c>
      <c r="BB746" s="2">
        <v>38077</v>
      </c>
      <c r="BC746" s="2">
        <v>38107</v>
      </c>
      <c r="BD746" s="2">
        <v>38138</v>
      </c>
      <c r="BE746" s="2">
        <v>38168</v>
      </c>
      <c r="BF746" s="2">
        <v>38198</v>
      </c>
      <c r="BG746" s="2">
        <v>38230</v>
      </c>
      <c r="BH746" s="2">
        <v>38260</v>
      </c>
      <c r="BI746" s="2">
        <v>38289</v>
      </c>
      <c r="BJ746" s="2">
        <v>38321</v>
      </c>
      <c r="BK746" s="2">
        <v>38352</v>
      </c>
      <c r="BL746" s="2">
        <v>38383</v>
      </c>
      <c r="BM746" s="2">
        <v>38411</v>
      </c>
      <c r="BN746" s="2">
        <v>38442</v>
      </c>
      <c r="BO746" s="2">
        <v>38471</v>
      </c>
      <c r="BP746" s="2">
        <v>38503</v>
      </c>
      <c r="BQ746" s="2">
        <v>38533</v>
      </c>
      <c r="BR746" s="2">
        <v>38562</v>
      </c>
      <c r="BS746" s="2">
        <v>38595</v>
      </c>
      <c r="BT746" s="2">
        <v>38625</v>
      </c>
      <c r="BU746" s="2">
        <v>38656</v>
      </c>
      <c r="BV746" s="2">
        <v>38686</v>
      </c>
      <c r="BW746" s="2">
        <v>38716</v>
      </c>
      <c r="BX746" s="2">
        <v>38748</v>
      </c>
      <c r="BY746" s="2">
        <v>38776</v>
      </c>
      <c r="BZ746" s="2">
        <v>38807</v>
      </c>
      <c r="CA746" s="2">
        <v>38835</v>
      </c>
      <c r="CB746" s="2">
        <v>38868</v>
      </c>
      <c r="CC746" s="2">
        <v>38898</v>
      </c>
      <c r="CD746" s="2">
        <v>38929</v>
      </c>
      <c r="CE746" s="2">
        <v>38960</v>
      </c>
      <c r="CF746" s="2">
        <v>38989</v>
      </c>
      <c r="CG746" s="2">
        <v>39021</v>
      </c>
      <c r="CH746" s="2">
        <v>39051</v>
      </c>
      <c r="CI746" s="2">
        <v>39080</v>
      </c>
      <c r="CJ746" s="2">
        <v>39113</v>
      </c>
      <c r="CK746" s="2">
        <v>39141</v>
      </c>
      <c r="CL746" s="2">
        <v>39171</v>
      </c>
      <c r="CM746" s="2">
        <v>39202</v>
      </c>
      <c r="CN746" s="2">
        <v>39233</v>
      </c>
      <c r="CO746" s="2">
        <v>39262</v>
      </c>
      <c r="CP746" s="2">
        <v>39294</v>
      </c>
      <c r="CQ746" s="2">
        <v>39325</v>
      </c>
      <c r="CR746" s="2">
        <v>39353</v>
      </c>
      <c r="CS746" s="2">
        <v>39386</v>
      </c>
      <c r="CT746" s="2">
        <v>39416</v>
      </c>
      <c r="CU746" s="2">
        <v>39447</v>
      </c>
      <c r="CV746" s="2">
        <v>39478</v>
      </c>
      <c r="CW746" s="2">
        <v>39507</v>
      </c>
      <c r="CX746" s="2">
        <v>39538</v>
      </c>
      <c r="CY746" s="2">
        <v>39568</v>
      </c>
      <c r="CZ746" s="2">
        <v>39598</v>
      </c>
      <c r="DA746" s="2">
        <v>39629</v>
      </c>
      <c r="DB746" s="2">
        <v>39660</v>
      </c>
      <c r="DC746" s="2">
        <v>39689</v>
      </c>
      <c r="DD746" s="2">
        <v>39721</v>
      </c>
      <c r="DE746" s="2">
        <v>39752</v>
      </c>
      <c r="DF746" s="2">
        <v>39780</v>
      </c>
      <c r="DG746" s="2">
        <v>39813</v>
      </c>
      <c r="DH746" s="2">
        <v>39843</v>
      </c>
      <c r="DI746" s="2">
        <v>39871</v>
      </c>
      <c r="DJ746" s="2">
        <v>39903</v>
      </c>
      <c r="DK746" s="2">
        <v>39933</v>
      </c>
      <c r="DL746" s="2">
        <v>39962</v>
      </c>
      <c r="DM746" s="2">
        <v>39994</v>
      </c>
      <c r="DN746" s="2">
        <v>40025</v>
      </c>
      <c r="DO746" s="2">
        <v>40056</v>
      </c>
      <c r="DP746" s="2">
        <v>40086</v>
      </c>
      <c r="DQ746" s="2">
        <v>40116</v>
      </c>
      <c r="DR746" s="2">
        <v>40147</v>
      </c>
      <c r="DS746" s="2">
        <v>40178</v>
      </c>
      <c r="DT746" s="2">
        <v>40207</v>
      </c>
      <c r="DU746" s="2">
        <v>40235</v>
      </c>
      <c r="DV746" s="2">
        <v>40268</v>
      </c>
      <c r="DW746" s="2">
        <v>40298</v>
      </c>
      <c r="DX746" s="2">
        <v>40329</v>
      </c>
      <c r="DY746" s="2">
        <v>40359</v>
      </c>
      <c r="DZ746" s="2">
        <v>40389</v>
      </c>
      <c r="EA746" s="2">
        <v>40421</v>
      </c>
      <c r="EB746" s="2">
        <v>40451</v>
      </c>
      <c r="EC746" s="2">
        <v>40480</v>
      </c>
      <c r="ED746" s="2">
        <v>40512</v>
      </c>
      <c r="EE746" s="2">
        <v>40543</v>
      </c>
      <c r="EF746" s="2">
        <v>40574</v>
      </c>
      <c r="EG746" s="2">
        <v>40602</v>
      </c>
      <c r="EH746" s="2">
        <v>40633</v>
      </c>
      <c r="EI746" s="2">
        <v>40662</v>
      </c>
      <c r="EJ746" s="2">
        <v>40694</v>
      </c>
      <c r="EK746" s="2">
        <v>40724</v>
      </c>
      <c r="EL746" s="2">
        <v>40753</v>
      </c>
      <c r="EM746" s="2">
        <v>40786</v>
      </c>
      <c r="EN746" s="2">
        <v>40816</v>
      </c>
      <c r="EO746" s="2">
        <v>40847</v>
      </c>
      <c r="EP746" s="2">
        <v>40877</v>
      </c>
      <c r="EQ746" s="2">
        <v>40907</v>
      </c>
      <c r="ER746" s="2">
        <v>40939</v>
      </c>
      <c r="ES746" s="2">
        <v>40968</v>
      </c>
      <c r="ET746" s="2">
        <v>40998</v>
      </c>
      <c r="EU746" s="2">
        <v>41029</v>
      </c>
      <c r="EV746" s="2">
        <v>41060</v>
      </c>
      <c r="EW746" s="2">
        <v>41089</v>
      </c>
      <c r="EX746" s="2">
        <v>41121</v>
      </c>
      <c r="EY746" s="2">
        <v>41152</v>
      </c>
      <c r="EZ746" s="2">
        <v>41180</v>
      </c>
      <c r="FA746" s="2">
        <v>41213</v>
      </c>
      <c r="FB746" s="2">
        <v>41243</v>
      </c>
      <c r="FC746" s="2">
        <v>41274</v>
      </c>
      <c r="FD746" s="2">
        <v>41305</v>
      </c>
      <c r="FE746" s="2">
        <v>41333</v>
      </c>
      <c r="FF746" s="2">
        <v>41362</v>
      </c>
      <c r="FG746" s="2">
        <v>41394</v>
      </c>
      <c r="FH746" s="2">
        <v>41425</v>
      </c>
      <c r="FI746" s="2">
        <v>41453</v>
      </c>
      <c r="FJ746" s="2">
        <v>41486</v>
      </c>
      <c r="FK746" s="2">
        <v>41516</v>
      </c>
      <c r="FL746" s="2">
        <v>41547</v>
      </c>
      <c r="FM746" s="2">
        <v>41578</v>
      </c>
      <c r="FN746" s="2">
        <v>41607</v>
      </c>
      <c r="FO746" s="2">
        <v>41639</v>
      </c>
      <c r="FP746" s="2">
        <v>41670</v>
      </c>
      <c r="FQ746" s="2">
        <v>41698</v>
      </c>
      <c r="FR746" s="2">
        <v>41729</v>
      </c>
      <c r="FS746" s="2">
        <v>41759</v>
      </c>
      <c r="FT746" s="2">
        <v>41789</v>
      </c>
      <c r="FU746" s="2">
        <v>41820</v>
      </c>
      <c r="FV746" s="2">
        <v>41851</v>
      </c>
      <c r="FW746" s="2">
        <v>41880</v>
      </c>
      <c r="FX746" s="2">
        <v>41912</v>
      </c>
      <c r="FY746" s="2">
        <v>41943</v>
      </c>
      <c r="FZ746" s="2">
        <v>41971</v>
      </c>
      <c r="GA746" s="2">
        <v>42004</v>
      </c>
      <c r="GB746" s="2">
        <v>42034</v>
      </c>
      <c r="GC746" s="2">
        <v>42062</v>
      </c>
      <c r="GD746" s="2">
        <v>42094</v>
      </c>
      <c r="GE746" s="2">
        <v>42124</v>
      </c>
      <c r="GF746" s="2">
        <v>42153</v>
      </c>
      <c r="GG746" s="2">
        <v>42185</v>
      </c>
      <c r="GH746" s="2">
        <v>42216</v>
      </c>
      <c r="GI746" s="2">
        <v>42247</v>
      </c>
      <c r="GJ746" s="2">
        <v>42277</v>
      </c>
      <c r="GK746" s="2">
        <v>42307</v>
      </c>
      <c r="GL746" s="2">
        <v>42338</v>
      </c>
      <c r="GM746" s="2">
        <v>42369</v>
      </c>
      <c r="GN746" s="2">
        <v>42398</v>
      </c>
      <c r="GO746" s="2">
        <v>42429</v>
      </c>
      <c r="GP746" s="2">
        <v>42460</v>
      </c>
      <c r="GQ746" s="2">
        <v>42489</v>
      </c>
      <c r="GR746" s="2">
        <v>42521</v>
      </c>
      <c r="GS746" s="2">
        <v>42551</v>
      </c>
      <c r="GT746" s="2">
        <v>42580</v>
      </c>
      <c r="GU746" s="2">
        <v>42613</v>
      </c>
      <c r="GV746" s="2">
        <v>42643</v>
      </c>
      <c r="GW746" s="2">
        <v>42674</v>
      </c>
      <c r="GX746" s="2">
        <v>42704</v>
      </c>
      <c r="GY746" s="2">
        <v>42734</v>
      </c>
      <c r="GZ746" s="2">
        <v>42766</v>
      </c>
      <c r="HA746" s="2">
        <v>42794</v>
      </c>
      <c r="HB746" s="2">
        <v>42825</v>
      </c>
      <c r="HC746" s="2">
        <v>42853</v>
      </c>
      <c r="HD746" s="2">
        <v>42886</v>
      </c>
      <c r="HE746" s="2">
        <v>42916</v>
      </c>
      <c r="HF746" s="2">
        <v>42947</v>
      </c>
      <c r="HG746" s="2">
        <v>42978</v>
      </c>
      <c r="HH746" s="2">
        <v>43007</v>
      </c>
      <c r="HI746" s="2">
        <v>43039</v>
      </c>
      <c r="HJ746" s="2">
        <v>43069</v>
      </c>
      <c r="HK746" s="2">
        <v>43098</v>
      </c>
      <c r="HL746" s="2">
        <v>43131</v>
      </c>
      <c r="HM746" s="2">
        <v>43159</v>
      </c>
      <c r="HN746" s="2">
        <v>43189</v>
      </c>
      <c r="HO746" s="2">
        <v>43220</v>
      </c>
      <c r="HP746" s="2">
        <v>43251</v>
      </c>
      <c r="HQ746" s="2">
        <v>43280</v>
      </c>
      <c r="HR746" s="2">
        <v>43312</v>
      </c>
      <c r="HS746" s="2">
        <v>43343</v>
      </c>
      <c r="HT746" s="2">
        <v>43371</v>
      </c>
      <c r="HU746" s="2">
        <v>43404</v>
      </c>
      <c r="HV746" s="2">
        <v>43434</v>
      </c>
      <c r="HW746" s="2">
        <v>43465</v>
      </c>
      <c r="HX746" s="2">
        <v>43496</v>
      </c>
      <c r="HY746" s="2">
        <v>43524</v>
      </c>
      <c r="HZ746" s="2">
        <v>43553</v>
      </c>
      <c r="IA746" s="2">
        <v>43585</v>
      </c>
      <c r="IB746" s="2">
        <v>43616</v>
      </c>
      <c r="IC746" s="2">
        <v>43644</v>
      </c>
      <c r="ID746" s="2">
        <v>43677</v>
      </c>
      <c r="IE746" s="2">
        <v>43707</v>
      </c>
      <c r="IF746" s="2">
        <v>43738</v>
      </c>
      <c r="IG746" s="2">
        <v>43769</v>
      </c>
      <c r="IH746" s="2">
        <v>43798</v>
      </c>
      <c r="II746" s="2">
        <v>43830</v>
      </c>
      <c r="IJ746" s="2">
        <v>43861</v>
      </c>
      <c r="IK746" s="2">
        <v>43889</v>
      </c>
      <c r="IL746" s="2">
        <v>43921</v>
      </c>
      <c r="IM746" s="2">
        <v>43951</v>
      </c>
      <c r="IN746" s="2">
        <v>43980</v>
      </c>
      <c r="IO746" s="2">
        <v>44012</v>
      </c>
      <c r="IP746" s="2">
        <v>44043</v>
      </c>
      <c r="IQ746" s="2">
        <v>44074</v>
      </c>
      <c r="IR746" s="2">
        <v>44104</v>
      </c>
      <c r="IS746" s="2">
        <v>44134</v>
      </c>
      <c r="IT746" s="2">
        <v>44165</v>
      </c>
      <c r="IU746" s="2">
        <v>44196</v>
      </c>
      <c r="IV746" s="2">
        <v>44225</v>
      </c>
      <c r="IW746" s="2">
        <v>44253</v>
      </c>
      <c r="IX746" s="2">
        <v>44286</v>
      </c>
      <c r="IY746" s="2">
        <v>44316</v>
      </c>
      <c r="IZ746" s="2">
        <v>44347</v>
      </c>
      <c r="JA746" s="2">
        <v>44377</v>
      </c>
      <c r="JB746" s="2">
        <v>44407</v>
      </c>
      <c r="JC746" s="2">
        <v>44439</v>
      </c>
      <c r="JD746" s="2">
        <v>44469</v>
      </c>
      <c r="JE746" s="2">
        <v>44498</v>
      </c>
      <c r="JF746" s="2">
        <v>44530</v>
      </c>
      <c r="JG746" s="2">
        <v>44561</v>
      </c>
      <c r="JH746" s="2">
        <v>44592</v>
      </c>
      <c r="JI746" s="2">
        <v>44620</v>
      </c>
      <c r="JJ746" s="2">
        <v>44651</v>
      </c>
      <c r="JK746" s="2">
        <v>44680</v>
      </c>
      <c r="JL746" s="2">
        <v>44712</v>
      </c>
      <c r="JM746" s="2">
        <v>44742</v>
      </c>
      <c r="JN746" s="2">
        <v>44771</v>
      </c>
      <c r="JO746" s="2">
        <v>44804</v>
      </c>
      <c r="JP746" s="2">
        <v>44834</v>
      </c>
      <c r="JQ746" s="2">
        <v>44865</v>
      </c>
    </row>
    <row r="747" spans="1:277" x14ac:dyDescent="0.25">
      <c r="A747" s="4"/>
      <c r="D747" s="3">
        <v>23729200</v>
      </c>
      <c r="E747">
        <v>26595600</v>
      </c>
      <c r="F747">
        <v>49596200</v>
      </c>
      <c r="G747">
        <v>29921800</v>
      </c>
      <c r="H747">
        <v>22717600</v>
      </c>
      <c r="I747">
        <v>22642400</v>
      </c>
      <c r="J747">
        <v>30552000</v>
      </c>
      <c r="K747">
        <v>26877200</v>
      </c>
      <c r="L747">
        <v>38427000</v>
      </c>
      <c r="M747">
        <v>34790600</v>
      </c>
      <c r="N747">
        <v>33848200</v>
      </c>
      <c r="O747">
        <v>32721600</v>
      </c>
      <c r="P747">
        <v>35160800</v>
      </c>
      <c r="Q747">
        <v>40605400</v>
      </c>
      <c r="R747">
        <v>48793800</v>
      </c>
      <c r="S747">
        <v>37734200</v>
      </c>
      <c r="T747">
        <v>34459800</v>
      </c>
      <c r="U747">
        <v>47951200</v>
      </c>
      <c r="V747">
        <v>53238000</v>
      </c>
      <c r="W747">
        <v>40771600</v>
      </c>
      <c r="X747">
        <v>56377600</v>
      </c>
      <c r="Y747">
        <v>65327200</v>
      </c>
      <c r="Z747">
        <v>45306800</v>
      </c>
      <c r="AA747">
        <v>38338800</v>
      </c>
      <c r="AB747">
        <v>40667000</v>
      </c>
      <c r="AC747">
        <v>52151400</v>
      </c>
      <c r="AD747">
        <v>50615000</v>
      </c>
      <c r="AE747">
        <v>48473000</v>
      </c>
      <c r="AF747">
        <v>56745600</v>
      </c>
      <c r="AG747">
        <v>273997200</v>
      </c>
      <c r="AH747">
        <v>143134600</v>
      </c>
      <c r="AI747">
        <v>105292800</v>
      </c>
      <c r="AJ747">
        <v>75632000</v>
      </c>
      <c r="AK747">
        <v>124001800</v>
      </c>
      <c r="AL747">
        <v>75269200</v>
      </c>
      <c r="AM747">
        <v>51269400</v>
      </c>
      <c r="AN747">
        <v>59561400</v>
      </c>
      <c r="AO747">
        <v>86403000</v>
      </c>
      <c r="AP747">
        <v>91435800</v>
      </c>
      <c r="AQ747">
        <v>71322000</v>
      </c>
      <c r="AR747">
        <v>58819000</v>
      </c>
      <c r="AS747">
        <v>67516200</v>
      </c>
      <c r="AT747">
        <v>47748000</v>
      </c>
      <c r="AU747">
        <v>31952400</v>
      </c>
      <c r="AV747">
        <v>47579600</v>
      </c>
      <c r="AW747">
        <v>45004800</v>
      </c>
      <c r="AX747">
        <v>25430600</v>
      </c>
      <c r="AY747">
        <v>31813600</v>
      </c>
      <c r="AZ747">
        <v>32164000</v>
      </c>
      <c r="BA747">
        <v>48407200</v>
      </c>
      <c r="BB747">
        <v>49822400</v>
      </c>
      <c r="BC747">
        <v>36516400</v>
      </c>
      <c r="BD747">
        <v>44448400</v>
      </c>
      <c r="BE747">
        <v>41380200</v>
      </c>
      <c r="BF747">
        <v>67660200</v>
      </c>
      <c r="BG747">
        <v>33885600</v>
      </c>
      <c r="BH747">
        <v>38812800</v>
      </c>
      <c r="BI747">
        <v>40011600</v>
      </c>
      <c r="BJ747">
        <v>34164000</v>
      </c>
      <c r="BK747">
        <v>27518800</v>
      </c>
      <c r="BL747">
        <v>39817400</v>
      </c>
      <c r="BM747">
        <v>31476200</v>
      </c>
      <c r="BN747">
        <v>34484400</v>
      </c>
      <c r="BO747">
        <v>37199600</v>
      </c>
      <c r="BP747">
        <v>33677800</v>
      </c>
      <c r="BQ747">
        <v>53790800</v>
      </c>
      <c r="BR747">
        <v>35017600</v>
      </c>
      <c r="BS747">
        <v>30388600</v>
      </c>
      <c r="BT747">
        <v>28871800</v>
      </c>
      <c r="BU747">
        <v>48148200</v>
      </c>
      <c r="BV747">
        <v>28774400</v>
      </c>
      <c r="BW747">
        <v>23405600</v>
      </c>
      <c r="BX747">
        <v>29387000</v>
      </c>
      <c r="BY747">
        <v>41292400</v>
      </c>
      <c r="BZ747">
        <v>37980000</v>
      </c>
      <c r="CA747">
        <v>34383200</v>
      </c>
      <c r="CB747">
        <v>40102000</v>
      </c>
      <c r="CC747">
        <v>63263200</v>
      </c>
      <c r="CD747">
        <v>36451800</v>
      </c>
      <c r="CE747">
        <v>30390400</v>
      </c>
      <c r="CF747">
        <v>37024200</v>
      </c>
      <c r="CG747">
        <v>37728800</v>
      </c>
      <c r="CH747">
        <v>20835600</v>
      </c>
      <c r="CI747">
        <v>23015800</v>
      </c>
      <c r="CJ747">
        <v>30573400</v>
      </c>
      <c r="CK747">
        <v>31224000</v>
      </c>
      <c r="CL747">
        <v>33523400</v>
      </c>
      <c r="CM747">
        <v>26249600</v>
      </c>
      <c r="CN747">
        <v>28023800</v>
      </c>
      <c r="CO747">
        <v>26543000</v>
      </c>
      <c r="CP747">
        <v>26066500</v>
      </c>
      <c r="CQ747">
        <v>27817600</v>
      </c>
      <c r="CR747">
        <v>21548200</v>
      </c>
      <c r="CS747">
        <v>26306900</v>
      </c>
      <c r="CT747">
        <v>25027600</v>
      </c>
      <c r="CU747">
        <v>18297800</v>
      </c>
      <c r="CV747">
        <v>30219500</v>
      </c>
      <c r="CW747">
        <v>24543000</v>
      </c>
      <c r="CX747">
        <v>25814300</v>
      </c>
      <c r="CY747">
        <v>21233300</v>
      </c>
      <c r="CZ747">
        <v>17630800</v>
      </c>
      <c r="DA747">
        <v>19397900</v>
      </c>
      <c r="DB747">
        <v>35577900</v>
      </c>
      <c r="DC747">
        <v>17086600</v>
      </c>
      <c r="DD747">
        <v>18584900</v>
      </c>
      <c r="DE747">
        <v>28948600</v>
      </c>
      <c r="DF747">
        <v>25837300</v>
      </c>
      <c r="DG747">
        <v>27014400</v>
      </c>
      <c r="DH747">
        <v>21595100</v>
      </c>
      <c r="DI747">
        <v>22392000</v>
      </c>
      <c r="DJ747">
        <v>26574500</v>
      </c>
      <c r="DK747">
        <v>21035900</v>
      </c>
      <c r="DL747">
        <v>16581800</v>
      </c>
      <c r="DM747">
        <v>15860600</v>
      </c>
      <c r="DN747">
        <v>16270300</v>
      </c>
      <c r="DO747">
        <v>12704100</v>
      </c>
      <c r="DP747">
        <v>15248600</v>
      </c>
      <c r="DQ747">
        <v>21102100</v>
      </c>
      <c r="DR747">
        <v>14925800</v>
      </c>
      <c r="DS747">
        <v>14412100</v>
      </c>
      <c r="DT747">
        <v>15113800</v>
      </c>
      <c r="DU747">
        <v>17520300</v>
      </c>
      <c r="DV747">
        <v>16012800</v>
      </c>
      <c r="DW747">
        <v>26044600</v>
      </c>
      <c r="DX747">
        <v>27733600</v>
      </c>
      <c r="DY747">
        <v>24675900</v>
      </c>
      <c r="DZ747">
        <v>21219000</v>
      </c>
      <c r="EA747">
        <v>14690800</v>
      </c>
      <c r="EB747">
        <v>14064381</v>
      </c>
      <c r="EC747">
        <v>17451365</v>
      </c>
      <c r="ED747">
        <v>17175756</v>
      </c>
      <c r="EE747">
        <v>12331794</v>
      </c>
      <c r="EF747">
        <v>12527776</v>
      </c>
      <c r="EG747">
        <v>12053703</v>
      </c>
      <c r="EH747">
        <v>15642586</v>
      </c>
      <c r="EI747">
        <v>14019391</v>
      </c>
      <c r="EJ747">
        <v>13154440</v>
      </c>
      <c r="EK747">
        <v>16090167</v>
      </c>
      <c r="EL747">
        <v>12762455</v>
      </c>
      <c r="EM747">
        <v>28878501</v>
      </c>
      <c r="EN747">
        <v>19064377</v>
      </c>
      <c r="EO747">
        <v>15015151</v>
      </c>
      <c r="EP747">
        <v>12361578</v>
      </c>
      <c r="EQ747">
        <v>12250200</v>
      </c>
      <c r="ER747">
        <v>9287406</v>
      </c>
      <c r="ES747">
        <v>7964201</v>
      </c>
      <c r="ET747">
        <v>9350259</v>
      </c>
      <c r="EU747">
        <v>12089667</v>
      </c>
      <c r="EV747">
        <v>11051722</v>
      </c>
      <c r="EW747">
        <v>11454454</v>
      </c>
      <c r="EX747">
        <v>10352198</v>
      </c>
      <c r="EY747">
        <v>7163608</v>
      </c>
      <c r="EZ747">
        <v>8558803</v>
      </c>
      <c r="FA747">
        <v>8318374</v>
      </c>
      <c r="FB747">
        <v>9137807</v>
      </c>
      <c r="FC747">
        <v>8143619</v>
      </c>
      <c r="FD747">
        <v>7525586</v>
      </c>
      <c r="FE747">
        <v>8130377</v>
      </c>
      <c r="FF747">
        <v>7355055</v>
      </c>
      <c r="FG747">
        <v>8966699</v>
      </c>
      <c r="FH747">
        <v>9910230</v>
      </c>
      <c r="FI747">
        <v>9871909</v>
      </c>
      <c r="FJ747">
        <v>11038736</v>
      </c>
      <c r="FK747">
        <v>8358847</v>
      </c>
      <c r="FL747">
        <v>6662922</v>
      </c>
      <c r="FM747">
        <v>8264810</v>
      </c>
      <c r="FN747">
        <v>5701563</v>
      </c>
      <c r="FO747">
        <v>7105490</v>
      </c>
      <c r="FP747">
        <v>7285213</v>
      </c>
      <c r="FQ747">
        <v>6697316</v>
      </c>
      <c r="FR747">
        <v>8112089</v>
      </c>
      <c r="FS747">
        <v>8718801</v>
      </c>
      <c r="FT747">
        <v>13004346</v>
      </c>
      <c r="FU747">
        <v>9312199</v>
      </c>
      <c r="FV747">
        <v>9476619</v>
      </c>
      <c r="FW747">
        <v>6910195</v>
      </c>
      <c r="FX747">
        <v>6963167</v>
      </c>
      <c r="FY747">
        <v>9503902</v>
      </c>
      <c r="FZ747">
        <v>5735793</v>
      </c>
      <c r="GA747">
        <v>7976514</v>
      </c>
      <c r="GB747">
        <v>7498704</v>
      </c>
      <c r="GC747">
        <v>7343606</v>
      </c>
      <c r="GD747">
        <v>6997292</v>
      </c>
      <c r="GE747">
        <v>8236916</v>
      </c>
      <c r="GF747">
        <v>7789209</v>
      </c>
      <c r="GG747">
        <v>9295223</v>
      </c>
      <c r="GH747">
        <v>12057823</v>
      </c>
      <c r="GI747">
        <v>9898586</v>
      </c>
      <c r="GJ747">
        <v>8968432</v>
      </c>
      <c r="GK747">
        <v>9822442</v>
      </c>
      <c r="GL747">
        <v>8816870</v>
      </c>
      <c r="GM747">
        <v>11273989</v>
      </c>
      <c r="GN747">
        <v>8431643</v>
      </c>
      <c r="GO747">
        <v>9473379</v>
      </c>
      <c r="GP747">
        <v>8854600</v>
      </c>
      <c r="GQ747">
        <v>9362418</v>
      </c>
      <c r="GR747">
        <v>9116269</v>
      </c>
      <c r="GS747">
        <v>10388183</v>
      </c>
      <c r="GT747">
        <v>9467924</v>
      </c>
      <c r="GU747">
        <v>7051397</v>
      </c>
      <c r="GV747">
        <v>6522179</v>
      </c>
      <c r="GW747">
        <v>8687676</v>
      </c>
      <c r="GX747">
        <v>8143056</v>
      </c>
      <c r="GY747">
        <v>8312083</v>
      </c>
      <c r="GZ747">
        <v>6483036</v>
      </c>
      <c r="HA747">
        <v>7830702</v>
      </c>
      <c r="HB747">
        <v>9523954</v>
      </c>
      <c r="HC747">
        <v>9715231</v>
      </c>
      <c r="HD747">
        <v>8800409</v>
      </c>
      <c r="HE747">
        <v>9725994</v>
      </c>
      <c r="HF747">
        <v>9925898</v>
      </c>
      <c r="HG747">
        <v>8548018</v>
      </c>
      <c r="HH747">
        <v>8936653</v>
      </c>
      <c r="HI747">
        <v>12060129</v>
      </c>
      <c r="HJ747">
        <v>13008298</v>
      </c>
      <c r="HK747">
        <v>13009723</v>
      </c>
      <c r="HL747">
        <v>11458665</v>
      </c>
      <c r="HM747">
        <v>13984409</v>
      </c>
      <c r="HN747">
        <v>11757877</v>
      </c>
      <c r="HO747">
        <v>10535952</v>
      </c>
      <c r="HP747">
        <v>11582250</v>
      </c>
      <c r="HQ747">
        <v>11816434</v>
      </c>
      <c r="HR747">
        <v>12493442</v>
      </c>
      <c r="HS747">
        <v>7341332</v>
      </c>
      <c r="HT747">
        <v>14775055</v>
      </c>
      <c r="HU747">
        <v>18419855</v>
      </c>
      <c r="HV747">
        <v>11796650</v>
      </c>
      <c r="HW747">
        <v>12813144</v>
      </c>
      <c r="HX747">
        <v>9763584</v>
      </c>
      <c r="HY747">
        <v>9636560</v>
      </c>
      <c r="HZ747">
        <v>10021376</v>
      </c>
      <c r="IA747">
        <v>11241204</v>
      </c>
      <c r="IB747">
        <v>8899810</v>
      </c>
      <c r="IC747">
        <v>12972652</v>
      </c>
      <c r="ID747">
        <v>11907598</v>
      </c>
      <c r="IE747">
        <v>9302884</v>
      </c>
      <c r="IF747">
        <v>9640979</v>
      </c>
      <c r="IG747">
        <v>11363405</v>
      </c>
      <c r="IH747">
        <v>10892759</v>
      </c>
      <c r="II747">
        <v>9973369</v>
      </c>
      <c r="IJ747">
        <v>13283038</v>
      </c>
      <c r="IK747">
        <v>14822313</v>
      </c>
      <c r="IL747">
        <v>21758999</v>
      </c>
      <c r="IM747">
        <v>13561867</v>
      </c>
      <c r="IN747">
        <v>13368128</v>
      </c>
      <c r="IO747">
        <v>22254326</v>
      </c>
      <c r="IP747">
        <v>14114705</v>
      </c>
      <c r="IQ747">
        <v>9074407</v>
      </c>
      <c r="IR747">
        <v>12053131</v>
      </c>
      <c r="IS747">
        <v>12658643</v>
      </c>
      <c r="IT747">
        <v>15394593</v>
      </c>
      <c r="IU747">
        <v>12161852</v>
      </c>
      <c r="IV747">
        <v>10535983</v>
      </c>
      <c r="IW747">
        <v>9814182</v>
      </c>
      <c r="IX747">
        <v>15192437</v>
      </c>
      <c r="IY747">
        <v>12270903</v>
      </c>
      <c r="IZ747">
        <v>11579828</v>
      </c>
      <c r="JA747">
        <v>10638972</v>
      </c>
      <c r="JB747">
        <v>11655045</v>
      </c>
      <c r="JC747">
        <v>8763433</v>
      </c>
      <c r="JD747">
        <v>9998895</v>
      </c>
      <c r="JE747">
        <v>11049296</v>
      </c>
      <c r="JF747">
        <v>13439196</v>
      </c>
      <c r="JG747">
        <v>17150698</v>
      </c>
      <c r="JH747">
        <v>13482660</v>
      </c>
      <c r="JI747">
        <v>11921221</v>
      </c>
      <c r="JJ747">
        <v>17798908</v>
      </c>
      <c r="JK747">
        <v>11711140</v>
      </c>
      <c r="JL747">
        <v>12528611</v>
      </c>
      <c r="JM747">
        <v>13381241</v>
      </c>
      <c r="JN747">
        <v>11428818</v>
      </c>
      <c r="JO747">
        <v>8048779</v>
      </c>
      <c r="JP747">
        <v>12611364</v>
      </c>
      <c r="JQ747">
        <v>12874132</v>
      </c>
    </row>
    <row r="748" spans="1:277" x14ac:dyDescent="0.25">
      <c r="A748" s="1" t="s">
        <v>375</v>
      </c>
      <c r="B748" t="s">
        <v>1157</v>
      </c>
      <c r="C748" t="s">
        <v>1198</v>
      </c>
      <c r="D748" s="2">
        <f>_xll.BDH(A748, "volume", B748, C748, "Direction", "H", "Period", "M","cols=108;rows=2")</f>
        <v>36556</v>
      </c>
      <c r="E748" s="2">
        <v>36585</v>
      </c>
      <c r="F748" s="2">
        <v>36616</v>
      </c>
      <c r="G748" s="2">
        <v>36644</v>
      </c>
      <c r="H748" s="2">
        <v>36677</v>
      </c>
      <c r="I748" s="2">
        <v>36707</v>
      </c>
      <c r="J748" s="2">
        <v>36738</v>
      </c>
      <c r="K748" s="2">
        <v>36769</v>
      </c>
      <c r="L748" s="2">
        <v>36798</v>
      </c>
      <c r="M748" s="2">
        <v>36830</v>
      </c>
      <c r="N748" s="2">
        <v>36860</v>
      </c>
      <c r="O748" s="2">
        <v>36889</v>
      </c>
      <c r="P748" s="2">
        <v>36922</v>
      </c>
      <c r="Q748" s="2">
        <v>36950</v>
      </c>
      <c r="R748" s="2">
        <v>36980</v>
      </c>
      <c r="S748" s="2">
        <v>37011</v>
      </c>
      <c r="T748" s="2">
        <v>37042</v>
      </c>
      <c r="U748" s="2">
        <v>37071</v>
      </c>
      <c r="V748" s="2">
        <v>37103</v>
      </c>
      <c r="W748" s="2">
        <v>37134</v>
      </c>
      <c r="X748" s="2">
        <v>37162</v>
      </c>
      <c r="Y748" s="2">
        <v>37195</v>
      </c>
      <c r="Z748" s="2">
        <v>37225</v>
      </c>
      <c r="AA748" s="2">
        <v>37256</v>
      </c>
      <c r="AB748" s="2">
        <v>37287</v>
      </c>
      <c r="AC748" s="2">
        <v>37315</v>
      </c>
      <c r="AD748" s="2">
        <v>37344</v>
      </c>
      <c r="AE748" s="2">
        <v>37376</v>
      </c>
      <c r="AF748" s="2">
        <v>37407</v>
      </c>
      <c r="AG748" s="2">
        <v>37435</v>
      </c>
      <c r="AH748" s="2">
        <v>37468</v>
      </c>
      <c r="AI748" s="2">
        <v>37498</v>
      </c>
      <c r="AJ748" s="2">
        <v>37529</v>
      </c>
      <c r="AK748" s="2">
        <v>37560</v>
      </c>
      <c r="AL748" s="2">
        <v>37589</v>
      </c>
      <c r="AM748" s="2">
        <v>37621</v>
      </c>
      <c r="AN748" s="2">
        <v>37652</v>
      </c>
      <c r="AO748" s="2">
        <v>37680</v>
      </c>
      <c r="AP748" s="2">
        <v>37711</v>
      </c>
      <c r="AQ748" s="2">
        <v>37741</v>
      </c>
      <c r="AR748" s="2">
        <v>37771</v>
      </c>
      <c r="AS748" s="2">
        <v>37802</v>
      </c>
      <c r="AT748" s="2">
        <v>37833</v>
      </c>
      <c r="AU748" s="2">
        <v>37862</v>
      </c>
      <c r="AV748" s="2">
        <v>37894</v>
      </c>
      <c r="AW748" s="2">
        <v>37925</v>
      </c>
      <c r="AX748" s="2">
        <v>37953</v>
      </c>
      <c r="AY748" s="2">
        <v>37986</v>
      </c>
      <c r="AZ748" s="2">
        <v>38016</v>
      </c>
      <c r="BA748" s="2">
        <v>38044</v>
      </c>
      <c r="BB748" s="2">
        <v>38077</v>
      </c>
      <c r="BC748" s="2">
        <v>38107</v>
      </c>
      <c r="BD748" s="2">
        <v>38138</v>
      </c>
      <c r="BE748" s="2">
        <v>38168</v>
      </c>
      <c r="BF748" s="2">
        <v>38198</v>
      </c>
      <c r="BG748" s="2">
        <v>38230</v>
      </c>
      <c r="BH748" s="2">
        <v>38260</v>
      </c>
      <c r="BI748" s="2">
        <v>38289</v>
      </c>
      <c r="BJ748" s="2">
        <v>38321</v>
      </c>
      <c r="BK748" s="2">
        <v>38352</v>
      </c>
      <c r="BL748" s="2">
        <v>38383</v>
      </c>
      <c r="BM748" s="2">
        <v>38411</v>
      </c>
      <c r="BN748" s="2">
        <v>38442</v>
      </c>
      <c r="BO748" s="2">
        <v>38471</v>
      </c>
      <c r="BP748" s="2">
        <v>38503</v>
      </c>
      <c r="BQ748" s="2">
        <v>38533</v>
      </c>
      <c r="BR748" s="2">
        <v>38562</v>
      </c>
      <c r="BS748" s="2">
        <v>38595</v>
      </c>
      <c r="BT748" s="2">
        <v>38625</v>
      </c>
      <c r="BU748" s="2">
        <v>38656</v>
      </c>
      <c r="BV748" s="2">
        <v>38686</v>
      </c>
      <c r="BW748" s="2">
        <v>38716</v>
      </c>
      <c r="BX748" s="2">
        <v>38748</v>
      </c>
      <c r="BY748" s="2">
        <v>38776</v>
      </c>
      <c r="BZ748" s="2">
        <v>38807</v>
      </c>
      <c r="CA748" s="2">
        <v>38835</v>
      </c>
      <c r="CB748" s="2">
        <v>38868</v>
      </c>
      <c r="CC748" s="2">
        <v>38898</v>
      </c>
      <c r="CD748" s="2">
        <v>38929</v>
      </c>
      <c r="CE748" s="2">
        <v>38960</v>
      </c>
      <c r="CF748" s="2">
        <v>38989</v>
      </c>
      <c r="CG748" s="2">
        <v>39021</v>
      </c>
      <c r="CH748" s="2">
        <v>39051</v>
      </c>
      <c r="CI748" s="2">
        <v>39080</v>
      </c>
      <c r="CJ748" s="2">
        <v>39113</v>
      </c>
      <c r="CK748" s="2">
        <v>39141</v>
      </c>
      <c r="CL748" s="2">
        <v>39171</v>
      </c>
      <c r="CM748" s="2">
        <v>39202</v>
      </c>
      <c r="CN748" s="2">
        <v>39233</v>
      </c>
      <c r="CO748" s="2">
        <v>39262</v>
      </c>
      <c r="CP748" s="2">
        <v>39294</v>
      </c>
      <c r="CQ748" s="2">
        <v>39325</v>
      </c>
      <c r="CR748" s="2">
        <v>39353</v>
      </c>
      <c r="CS748" s="2">
        <v>39386</v>
      </c>
      <c r="CT748" s="2">
        <v>39416</v>
      </c>
      <c r="CU748" s="2">
        <v>39447</v>
      </c>
      <c r="CV748" s="2">
        <v>39478</v>
      </c>
      <c r="CW748" s="2">
        <v>39507</v>
      </c>
      <c r="CX748" s="2">
        <v>39538</v>
      </c>
      <c r="CY748" s="2">
        <v>39568</v>
      </c>
      <c r="CZ748" s="2">
        <v>39598</v>
      </c>
      <c r="DA748" s="2">
        <v>39629</v>
      </c>
      <c r="DB748" s="2">
        <v>39660</v>
      </c>
      <c r="DC748" s="2">
        <v>39689</v>
      </c>
      <c r="DD748" s="2">
        <v>39721</v>
      </c>
      <c r="DE748" s="2">
        <v>39752</v>
      </c>
      <c r="DF748" s="2">
        <v>39780</v>
      </c>
      <c r="DG748" s="2">
        <v>39813</v>
      </c>
    </row>
    <row r="749" spans="1:277" x14ac:dyDescent="0.25">
      <c r="A749" s="4"/>
      <c r="D749" s="3">
        <v>8496500</v>
      </c>
      <c r="E749">
        <v>12031800</v>
      </c>
      <c r="F749">
        <v>11103000</v>
      </c>
      <c r="G749">
        <v>7129800</v>
      </c>
      <c r="H749">
        <v>11373100</v>
      </c>
      <c r="I749">
        <v>13137800</v>
      </c>
      <c r="J749">
        <v>7887900</v>
      </c>
      <c r="K749">
        <v>5258700</v>
      </c>
      <c r="L749">
        <v>6597100</v>
      </c>
      <c r="M749">
        <v>13679200</v>
      </c>
      <c r="N749">
        <v>9163000</v>
      </c>
      <c r="O749">
        <v>10215800</v>
      </c>
      <c r="P749">
        <v>9873300</v>
      </c>
      <c r="Q749">
        <v>6165200</v>
      </c>
      <c r="R749">
        <v>9478800</v>
      </c>
      <c r="S749">
        <v>7127700</v>
      </c>
      <c r="T749">
        <v>7487900</v>
      </c>
      <c r="U749">
        <v>9823500</v>
      </c>
      <c r="V749">
        <v>8233900</v>
      </c>
      <c r="W749">
        <v>6435700</v>
      </c>
      <c r="X749">
        <v>6522900</v>
      </c>
      <c r="Y749">
        <v>12749100</v>
      </c>
      <c r="Z749">
        <v>14440500</v>
      </c>
      <c r="AA749">
        <v>11294600</v>
      </c>
      <c r="AB749">
        <v>11813200</v>
      </c>
      <c r="AC749">
        <v>9814300</v>
      </c>
      <c r="AD749">
        <v>11748000</v>
      </c>
      <c r="AE749">
        <v>9741500</v>
      </c>
      <c r="AF749">
        <v>11952500</v>
      </c>
      <c r="AG749">
        <v>9465400</v>
      </c>
      <c r="AH749">
        <v>12684300</v>
      </c>
      <c r="AI749">
        <v>11417200</v>
      </c>
      <c r="AJ749">
        <v>11221000</v>
      </c>
      <c r="AK749">
        <v>13044000</v>
      </c>
      <c r="AL749">
        <v>9157800</v>
      </c>
      <c r="AM749">
        <v>7837500</v>
      </c>
      <c r="AN749">
        <v>10920000</v>
      </c>
      <c r="AO749">
        <v>7668500</v>
      </c>
      <c r="AP749">
        <v>10470100</v>
      </c>
      <c r="AQ749">
        <v>8140700</v>
      </c>
      <c r="AR749">
        <v>9208100</v>
      </c>
      <c r="AS749">
        <v>10622200</v>
      </c>
      <c r="AT749">
        <v>30951900</v>
      </c>
      <c r="AU749">
        <v>16499600</v>
      </c>
      <c r="AV749">
        <v>21950000</v>
      </c>
      <c r="AW749">
        <v>23284500</v>
      </c>
      <c r="AX749">
        <v>17846500</v>
      </c>
      <c r="AY749">
        <v>28918200</v>
      </c>
      <c r="AZ749">
        <v>20024500</v>
      </c>
      <c r="BA749">
        <v>12080900</v>
      </c>
      <c r="BB749">
        <v>21315400</v>
      </c>
      <c r="BC749">
        <v>18534100</v>
      </c>
      <c r="BD749">
        <v>17493300</v>
      </c>
      <c r="BE749">
        <v>22028200</v>
      </c>
      <c r="BF749">
        <v>38070700</v>
      </c>
      <c r="BG749">
        <v>25546600</v>
      </c>
      <c r="BH749">
        <v>16021600</v>
      </c>
      <c r="BI749">
        <v>29805400</v>
      </c>
      <c r="BJ749">
        <v>15821900</v>
      </c>
      <c r="BK749">
        <v>26658300</v>
      </c>
      <c r="BL749">
        <v>29670800</v>
      </c>
      <c r="BM749">
        <v>23882300</v>
      </c>
      <c r="BN749">
        <v>34906800</v>
      </c>
      <c r="BO749">
        <v>25358900</v>
      </c>
      <c r="BP749">
        <v>35183200</v>
      </c>
      <c r="BQ749">
        <v>16826500</v>
      </c>
      <c r="BR749">
        <v>13735900</v>
      </c>
      <c r="BS749">
        <v>16972200</v>
      </c>
      <c r="BT749">
        <v>19688200</v>
      </c>
      <c r="BU749">
        <v>13840400</v>
      </c>
      <c r="BV749">
        <v>11361200</v>
      </c>
      <c r="BW749">
        <v>14839500</v>
      </c>
      <c r="BX749">
        <v>19471500</v>
      </c>
      <c r="BY749">
        <v>14188500</v>
      </c>
      <c r="BZ749">
        <v>11807900</v>
      </c>
      <c r="CA749">
        <v>21222100</v>
      </c>
      <c r="CB749">
        <v>26688900</v>
      </c>
      <c r="CC749">
        <v>13897800</v>
      </c>
      <c r="CD749">
        <v>17308300</v>
      </c>
      <c r="CE749">
        <v>24486000</v>
      </c>
      <c r="CF749">
        <v>14787800</v>
      </c>
      <c r="CG749">
        <v>17716500</v>
      </c>
      <c r="CH749">
        <v>11455500</v>
      </c>
      <c r="CI749">
        <v>8357400</v>
      </c>
      <c r="CJ749">
        <v>9580600</v>
      </c>
      <c r="CK749">
        <v>14083900</v>
      </c>
      <c r="CL749">
        <v>13005700</v>
      </c>
      <c r="CM749">
        <v>8740500</v>
      </c>
      <c r="CN749">
        <v>42661100</v>
      </c>
      <c r="CO749">
        <v>20343400</v>
      </c>
      <c r="CP749">
        <v>17699100</v>
      </c>
      <c r="CQ749">
        <v>17988400</v>
      </c>
      <c r="CR749">
        <v>13499800</v>
      </c>
      <c r="CS749">
        <v>12476600</v>
      </c>
      <c r="CT749">
        <v>15634300</v>
      </c>
      <c r="CU749">
        <v>10338600</v>
      </c>
      <c r="CV749">
        <v>16088100</v>
      </c>
      <c r="CW749">
        <v>14414100</v>
      </c>
      <c r="CX749">
        <v>12558500</v>
      </c>
      <c r="CY749">
        <v>11664700</v>
      </c>
      <c r="CZ749">
        <v>10274900</v>
      </c>
      <c r="DA749">
        <v>22624500</v>
      </c>
      <c r="DB749">
        <v>17863200</v>
      </c>
      <c r="DC749">
        <v>10144800</v>
      </c>
      <c r="DD749">
        <v>17381400</v>
      </c>
      <c r="DE749">
        <v>13313600</v>
      </c>
      <c r="DF749">
        <v>10132600</v>
      </c>
      <c r="DG749">
        <v>10769400</v>
      </c>
    </row>
    <row r="750" spans="1:277" x14ac:dyDescent="0.25">
      <c r="A750" s="1" t="s">
        <v>376</v>
      </c>
      <c r="B750" t="s">
        <v>1157</v>
      </c>
      <c r="C750" t="s">
        <v>1183</v>
      </c>
      <c r="D750" s="2">
        <f>_xll.BDH(A750, "volume", B750, C750, "Direction", "H", "Period", "M","cols=84;rows=2")</f>
        <v>36556</v>
      </c>
      <c r="E750" s="2">
        <v>36585</v>
      </c>
      <c r="F750" s="2">
        <v>36616</v>
      </c>
      <c r="G750" s="2">
        <v>36644</v>
      </c>
      <c r="H750" s="2">
        <v>36677</v>
      </c>
      <c r="I750" s="2">
        <v>36707</v>
      </c>
      <c r="J750" s="2">
        <v>36738</v>
      </c>
      <c r="K750" s="2">
        <v>36769</v>
      </c>
      <c r="L750" s="2">
        <v>36798</v>
      </c>
      <c r="M750" s="2">
        <v>36830</v>
      </c>
      <c r="N750" s="2">
        <v>36860</v>
      </c>
      <c r="O750" s="2">
        <v>36889</v>
      </c>
      <c r="P750" s="2">
        <v>36922</v>
      </c>
      <c r="Q750" s="2">
        <v>36950</v>
      </c>
      <c r="R750" s="2">
        <v>36980</v>
      </c>
      <c r="S750" s="2">
        <v>37011</v>
      </c>
      <c r="T750" s="2">
        <v>37042</v>
      </c>
      <c r="U750" s="2">
        <v>37071</v>
      </c>
      <c r="V750" s="2">
        <v>37103</v>
      </c>
      <c r="W750" s="2">
        <v>37134</v>
      </c>
      <c r="X750" s="2">
        <v>37162</v>
      </c>
      <c r="Y750" s="2">
        <v>37195</v>
      </c>
      <c r="Z750" s="2">
        <v>37225</v>
      </c>
      <c r="AA750" s="2">
        <v>37256</v>
      </c>
      <c r="AB750" s="2">
        <v>37287</v>
      </c>
      <c r="AC750" s="2">
        <v>37315</v>
      </c>
      <c r="AD750" s="2">
        <v>37344</v>
      </c>
      <c r="AE750" s="2">
        <v>37376</v>
      </c>
      <c r="AF750" s="2">
        <v>37407</v>
      </c>
      <c r="AG750" s="2">
        <v>37435</v>
      </c>
      <c r="AH750" s="2">
        <v>37468</v>
      </c>
      <c r="AI750" s="2">
        <v>37498</v>
      </c>
      <c r="AJ750" s="2">
        <v>37529</v>
      </c>
      <c r="AK750" s="2">
        <v>37560</v>
      </c>
      <c r="AL750" s="2">
        <v>37589</v>
      </c>
      <c r="AM750" s="2">
        <v>37621</v>
      </c>
      <c r="AN750" s="2">
        <v>37652</v>
      </c>
      <c r="AO750" s="2">
        <v>37680</v>
      </c>
      <c r="AP750" s="2">
        <v>37711</v>
      </c>
      <c r="AQ750" s="2">
        <v>37741</v>
      </c>
      <c r="AR750" s="2">
        <v>37771</v>
      </c>
      <c r="AS750" s="2">
        <v>37802</v>
      </c>
      <c r="AT750" s="2">
        <v>37833</v>
      </c>
      <c r="AU750" s="2">
        <v>37862</v>
      </c>
      <c r="AV750" s="2">
        <v>37894</v>
      </c>
      <c r="AW750" s="2">
        <v>37925</v>
      </c>
      <c r="AX750" s="2">
        <v>37953</v>
      </c>
      <c r="AY750" s="2">
        <v>37986</v>
      </c>
      <c r="AZ750" s="2">
        <v>38016</v>
      </c>
      <c r="BA750" s="2">
        <v>38044</v>
      </c>
      <c r="BB750" s="2">
        <v>38077</v>
      </c>
      <c r="BC750" s="2">
        <v>38107</v>
      </c>
      <c r="BD750" s="2">
        <v>38138</v>
      </c>
      <c r="BE750" s="2">
        <v>38168</v>
      </c>
      <c r="BF750" s="2">
        <v>38198</v>
      </c>
      <c r="BG750" s="2">
        <v>38230</v>
      </c>
      <c r="BH750" s="2">
        <v>38260</v>
      </c>
      <c r="BI750" s="2">
        <v>38289</v>
      </c>
      <c r="BJ750" s="2">
        <v>38321</v>
      </c>
      <c r="BK750" s="2">
        <v>38352</v>
      </c>
      <c r="BL750" s="2">
        <v>38383</v>
      </c>
      <c r="BM750" s="2">
        <v>38411</v>
      </c>
      <c r="BN750" s="2">
        <v>38442</v>
      </c>
      <c r="BO750" s="2">
        <v>38471</v>
      </c>
      <c r="BP750" s="2">
        <v>38503</v>
      </c>
      <c r="BQ750" s="2">
        <v>38533</v>
      </c>
      <c r="BR750" s="2">
        <v>38562</v>
      </c>
      <c r="BS750" s="2">
        <v>38595</v>
      </c>
      <c r="BT750" s="2">
        <v>38625</v>
      </c>
      <c r="BU750" s="2">
        <v>38656</v>
      </c>
      <c r="BV750" s="2">
        <v>38686</v>
      </c>
      <c r="BW750" s="2">
        <v>38716</v>
      </c>
      <c r="BX750" s="2">
        <v>38748</v>
      </c>
      <c r="BY750" s="2">
        <v>38776</v>
      </c>
      <c r="BZ750" s="2">
        <v>38807</v>
      </c>
      <c r="CA750" s="2">
        <v>38835</v>
      </c>
      <c r="CB750" s="2">
        <v>38868</v>
      </c>
      <c r="CC750" s="2">
        <v>38898</v>
      </c>
      <c r="CD750" s="2">
        <v>38929</v>
      </c>
      <c r="CE750" s="2">
        <v>38960</v>
      </c>
      <c r="CF750" s="2">
        <v>38989</v>
      </c>
      <c r="CG750" s="2">
        <v>39021</v>
      </c>
      <c r="CH750" s="2">
        <v>39051</v>
      </c>
      <c r="CI750" s="2">
        <v>39080</v>
      </c>
    </row>
    <row r="751" spans="1:277" x14ac:dyDescent="0.25">
      <c r="A751" s="4"/>
      <c r="D751" s="3">
        <v>1544673800</v>
      </c>
      <c r="E751">
        <v>1192031400</v>
      </c>
      <c r="F751">
        <v>1381303800</v>
      </c>
      <c r="G751">
        <v>1299359000</v>
      </c>
      <c r="H751">
        <v>1081647600</v>
      </c>
      <c r="I751">
        <v>949581800</v>
      </c>
      <c r="J751">
        <v>769943400</v>
      </c>
      <c r="K751">
        <v>735063400</v>
      </c>
      <c r="L751">
        <v>953280400</v>
      </c>
      <c r="M751">
        <v>1160272000</v>
      </c>
      <c r="N751">
        <v>1357055000</v>
      </c>
      <c r="O751">
        <v>913793000</v>
      </c>
      <c r="P751">
        <v>1023181900</v>
      </c>
      <c r="Q751">
        <v>915545800</v>
      </c>
      <c r="R751">
        <v>1424631400</v>
      </c>
      <c r="S751">
        <v>1124158600</v>
      </c>
      <c r="T751">
        <v>1040007700</v>
      </c>
      <c r="U751">
        <v>999939500</v>
      </c>
      <c r="V751">
        <v>663335400</v>
      </c>
      <c r="W751">
        <v>862836100</v>
      </c>
      <c r="X751">
        <v>885814600</v>
      </c>
      <c r="Y751">
        <v>1010548100</v>
      </c>
      <c r="Z751">
        <v>835801200</v>
      </c>
      <c r="AA751">
        <v>902651800</v>
      </c>
      <c r="AB751">
        <v>981781400</v>
      </c>
      <c r="AC751">
        <v>717495900</v>
      </c>
      <c r="AD751">
        <v>1084905000</v>
      </c>
      <c r="AE751">
        <v>858987400</v>
      </c>
      <c r="AF751">
        <v>1338384100</v>
      </c>
      <c r="AG751">
        <v>1288409200</v>
      </c>
      <c r="AH751">
        <v>1173399100</v>
      </c>
      <c r="AI751">
        <v>869029900</v>
      </c>
      <c r="AJ751">
        <v>949109400</v>
      </c>
      <c r="AK751">
        <v>994203200</v>
      </c>
      <c r="AL751">
        <v>856848000</v>
      </c>
      <c r="AM751">
        <v>752226900</v>
      </c>
      <c r="AN751">
        <v>820415900</v>
      </c>
      <c r="AO751">
        <v>608230000</v>
      </c>
      <c r="AP751">
        <v>784113800</v>
      </c>
      <c r="AQ751">
        <v>483757500</v>
      </c>
      <c r="AR751">
        <v>487250000</v>
      </c>
      <c r="AS751">
        <v>543691100</v>
      </c>
      <c r="AT751">
        <v>408973900</v>
      </c>
      <c r="AU751">
        <v>376441200</v>
      </c>
      <c r="AV751">
        <v>592926500</v>
      </c>
      <c r="AW751">
        <v>475673300</v>
      </c>
      <c r="AX751">
        <v>325762784</v>
      </c>
      <c r="AY751">
        <v>392872501</v>
      </c>
      <c r="AZ751">
        <v>365007158</v>
      </c>
      <c r="BA751">
        <v>273488928</v>
      </c>
      <c r="BB751">
        <v>500351143</v>
      </c>
      <c r="BC751">
        <v>329120478</v>
      </c>
      <c r="BD751">
        <v>271212500</v>
      </c>
      <c r="BE751">
        <v>402421362</v>
      </c>
      <c r="BF751">
        <v>353262394</v>
      </c>
      <c r="BG751">
        <v>267747549</v>
      </c>
      <c r="BH751">
        <v>497198958</v>
      </c>
      <c r="BI751">
        <v>424720012</v>
      </c>
      <c r="BJ751">
        <v>340728292</v>
      </c>
      <c r="BK751">
        <v>561649461</v>
      </c>
      <c r="BL751">
        <v>503858258</v>
      </c>
      <c r="BM751">
        <v>333038165</v>
      </c>
      <c r="BN751">
        <v>540962102</v>
      </c>
      <c r="BO751">
        <v>441248094</v>
      </c>
      <c r="BP751">
        <v>437252595</v>
      </c>
      <c r="BQ751">
        <v>514302401</v>
      </c>
      <c r="BR751">
        <v>373096875</v>
      </c>
      <c r="BS751">
        <v>322396584</v>
      </c>
      <c r="BT751">
        <v>574397879</v>
      </c>
      <c r="BU751">
        <v>410668958</v>
      </c>
      <c r="BV751">
        <v>398925468</v>
      </c>
      <c r="BW751">
        <v>559203198</v>
      </c>
      <c r="BX751">
        <v>659242685</v>
      </c>
      <c r="BY751">
        <v>739269286</v>
      </c>
      <c r="BZ751">
        <v>1077768692</v>
      </c>
      <c r="CA751">
        <v>719621710</v>
      </c>
      <c r="CB751">
        <v>566138793</v>
      </c>
      <c r="CC751">
        <v>720560719</v>
      </c>
      <c r="CD751">
        <v>623310889</v>
      </c>
      <c r="CE751">
        <v>456385294</v>
      </c>
      <c r="CF751">
        <v>618734283</v>
      </c>
      <c r="CG751">
        <v>398490354</v>
      </c>
      <c r="CH751">
        <v>282216736</v>
      </c>
      <c r="CI751">
        <v>426553706</v>
      </c>
    </row>
    <row r="752" spans="1:277" x14ac:dyDescent="0.25">
      <c r="A752" s="1" t="s">
        <v>377</v>
      </c>
      <c r="B752" t="s">
        <v>1157</v>
      </c>
      <c r="C752" t="s">
        <v>1185</v>
      </c>
      <c r="D752" s="2">
        <f>_xll.BDH(A752, "volume", B752, C752, "Direction", "H", "Period", "M","cols=12;rows=2")</f>
        <v>36556</v>
      </c>
      <c r="E752" s="2">
        <v>36585</v>
      </c>
      <c r="F752" s="2">
        <v>36616</v>
      </c>
      <c r="G752" s="2">
        <v>36644</v>
      </c>
      <c r="H752" s="2">
        <v>36677</v>
      </c>
      <c r="I752" s="2">
        <v>36707</v>
      </c>
      <c r="J752" s="2">
        <v>36738</v>
      </c>
      <c r="K752" s="2">
        <v>36769</v>
      </c>
      <c r="L752" s="2">
        <v>36798</v>
      </c>
      <c r="M752" s="2">
        <v>36830</v>
      </c>
      <c r="N752" s="2">
        <v>36860</v>
      </c>
      <c r="O752" s="2">
        <v>36889</v>
      </c>
    </row>
    <row r="753" spans="1:277" x14ac:dyDescent="0.25">
      <c r="A753" s="4"/>
      <c r="D753" s="3">
        <v>10259200</v>
      </c>
      <c r="E753">
        <v>9188500</v>
      </c>
      <c r="F753">
        <v>7842400</v>
      </c>
      <c r="G753">
        <v>6298800</v>
      </c>
      <c r="H753">
        <v>4013700</v>
      </c>
      <c r="I753">
        <v>10643600</v>
      </c>
      <c r="J753">
        <v>16074900</v>
      </c>
      <c r="K753">
        <v>11197500</v>
      </c>
      <c r="L753">
        <v>14056900</v>
      </c>
      <c r="M753">
        <v>30907600</v>
      </c>
      <c r="N753">
        <v>5541900</v>
      </c>
      <c r="O753">
        <v>5843000</v>
      </c>
    </row>
    <row r="754" spans="1:277" x14ac:dyDescent="0.25">
      <c r="A754" s="1" t="s">
        <v>378</v>
      </c>
      <c r="B754" t="s">
        <v>1157</v>
      </c>
      <c r="C754" t="s">
        <v>1199</v>
      </c>
      <c r="D754" s="2">
        <f>_xll.BDH(A754, "volume", B754, C754, "Direction", "H", "Period", "M","cols=274;rows=2")</f>
        <v>36556</v>
      </c>
      <c r="E754" s="2">
        <v>36585</v>
      </c>
      <c r="F754" s="2">
        <v>36616</v>
      </c>
      <c r="G754" s="2">
        <v>36644</v>
      </c>
      <c r="H754" s="2">
        <v>36677</v>
      </c>
      <c r="I754" s="2">
        <v>36707</v>
      </c>
      <c r="J754" s="2">
        <v>36738</v>
      </c>
      <c r="K754" s="2">
        <v>36769</v>
      </c>
      <c r="L754" s="2">
        <v>36798</v>
      </c>
      <c r="M754" s="2">
        <v>36830</v>
      </c>
      <c r="N754" s="2">
        <v>36860</v>
      </c>
      <c r="O754" s="2">
        <v>36889</v>
      </c>
      <c r="P754" s="2">
        <v>36922</v>
      </c>
      <c r="Q754" s="2">
        <v>36950</v>
      </c>
      <c r="R754" s="2">
        <v>36980</v>
      </c>
      <c r="S754" s="2">
        <v>37011</v>
      </c>
      <c r="T754" s="2">
        <v>37042</v>
      </c>
      <c r="U754" s="2">
        <v>37071</v>
      </c>
      <c r="V754" s="2">
        <v>37103</v>
      </c>
      <c r="W754" s="2">
        <v>37134</v>
      </c>
      <c r="X754" s="2">
        <v>37162</v>
      </c>
      <c r="Y754" s="2">
        <v>37195</v>
      </c>
      <c r="Z754" s="2">
        <v>37225</v>
      </c>
      <c r="AA754" s="2">
        <v>37256</v>
      </c>
      <c r="AB754" s="2">
        <v>37287</v>
      </c>
      <c r="AC754" s="2">
        <v>37315</v>
      </c>
      <c r="AD754" s="2">
        <v>37344</v>
      </c>
      <c r="AE754" s="2">
        <v>37376</v>
      </c>
      <c r="AF754" s="2">
        <v>37407</v>
      </c>
      <c r="AG754" s="2">
        <v>37435</v>
      </c>
      <c r="AH754" s="2">
        <v>37468</v>
      </c>
      <c r="AI754" s="2">
        <v>37498</v>
      </c>
      <c r="AJ754" s="2">
        <v>37529</v>
      </c>
      <c r="AK754" s="2">
        <v>37560</v>
      </c>
      <c r="AL754" s="2">
        <v>37589</v>
      </c>
      <c r="AM754" s="2">
        <v>37621</v>
      </c>
      <c r="AN754" s="2">
        <v>37652</v>
      </c>
      <c r="AO754" s="2">
        <v>37680</v>
      </c>
      <c r="AP754" s="2">
        <v>37711</v>
      </c>
      <c r="AQ754" s="2">
        <v>37741</v>
      </c>
      <c r="AR754" s="2">
        <v>37771</v>
      </c>
      <c r="AS754" s="2">
        <v>37802</v>
      </c>
      <c r="AT754" s="2">
        <v>37833</v>
      </c>
      <c r="AU754" s="2">
        <v>37862</v>
      </c>
      <c r="AV754" s="2">
        <v>37894</v>
      </c>
      <c r="AW754" s="2">
        <v>37925</v>
      </c>
      <c r="AX754" s="2">
        <v>37953</v>
      </c>
      <c r="AY754" s="2">
        <v>37986</v>
      </c>
      <c r="AZ754" s="2">
        <v>38016</v>
      </c>
      <c r="BA754" s="2">
        <v>38044</v>
      </c>
      <c r="BB754" s="2">
        <v>38077</v>
      </c>
      <c r="BC754" s="2">
        <v>38107</v>
      </c>
      <c r="BD754" s="2">
        <v>38138</v>
      </c>
      <c r="BE754" s="2">
        <v>38168</v>
      </c>
      <c r="BF754" s="2">
        <v>38198</v>
      </c>
      <c r="BG754" s="2">
        <v>38230</v>
      </c>
      <c r="BH754" s="2">
        <v>38260</v>
      </c>
      <c r="BI754" s="2">
        <v>38289</v>
      </c>
      <c r="BJ754" s="2">
        <v>38321</v>
      </c>
      <c r="BK754" s="2">
        <v>38352</v>
      </c>
      <c r="BL754" s="2">
        <v>38383</v>
      </c>
      <c r="BM754" s="2">
        <v>38411</v>
      </c>
      <c r="BN754" s="2">
        <v>38442</v>
      </c>
      <c r="BO754" s="2">
        <v>38471</v>
      </c>
      <c r="BP754" s="2">
        <v>38503</v>
      </c>
      <c r="BQ754" s="2">
        <v>38533</v>
      </c>
      <c r="BR754" s="2">
        <v>38562</v>
      </c>
      <c r="BS754" s="2">
        <v>38595</v>
      </c>
      <c r="BT754" s="2">
        <v>38625</v>
      </c>
      <c r="BU754" s="2">
        <v>38656</v>
      </c>
      <c r="BV754" s="2">
        <v>38686</v>
      </c>
      <c r="BW754" s="2">
        <v>38716</v>
      </c>
      <c r="BX754" s="2">
        <v>38748</v>
      </c>
      <c r="BY754" s="2">
        <v>38776</v>
      </c>
      <c r="BZ754" s="2">
        <v>38807</v>
      </c>
      <c r="CA754" s="2">
        <v>38835</v>
      </c>
      <c r="CB754" s="2">
        <v>38868</v>
      </c>
      <c r="CC754" s="2">
        <v>38898</v>
      </c>
      <c r="CD754" s="2">
        <v>38929</v>
      </c>
      <c r="CE754" s="2">
        <v>38960</v>
      </c>
      <c r="CF754" s="2">
        <v>38989</v>
      </c>
      <c r="CG754" s="2">
        <v>39021</v>
      </c>
      <c r="CH754" s="2">
        <v>39051</v>
      </c>
      <c r="CI754" s="2">
        <v>39080</v>
      </c>
      <c r="CJ754" s="2">
        <v>39113</v>
      </c>
      <c r="CK754" s="2">
        <v>39141</v>
      </c>
      <c r="CL754" s="2">
        <v>39171</v>
      </c>
      <c r="CM754" s="2">
        <v>39202</v>
      </c>
      <c r="CN754" s="2">
        <v>39233</v>
      </c>
      <c r="CO754" s="2">
        <v>39262</v>
      </c>
      <c r="CP754" s="2">
        <v>39294</v>
      </c>
      <c r="CQ754" s="2">
        <v>39325</v>
      </c>
      <c r="CR754" s="2">
        <v>39353</v>
      </c>
      <c r="CS754" s="2">
        <v>39386</v>
      </c>
      <c r="CT754" s="2">
        <v>39416</v>
      </c>
      <c r="CU754" s="2">
        <v>39447</v>
      </c>
      <c r="CV754" s="2">
        <v>39478</v>
      </c>
      <c r="CW754" s="2">
        <v>39507</v>
      </c>
      <c r="CX754" s="2">
        <v>39538</v>
      </c>
      <c r="CY754" s="2">
        <v>39568</v>
      </c>
      <c r="CZ754" s="2">
        <v>39598</v>
      </c>
      <c r="DA754" s="2">
        <v>39629</v>
      </c>
      <c r="DB754" s="2">
        <v>39660</v>
      </c>
      <c r="DC754" s="2">
        <v>39689</v>
      </c>
      <c r="DD754" s="2">
        <v>39721</v>
      </c>
      <c r="DE754" s="2">
        <v>39752</v>
      </c>
      <c r="DF754" s="2">
        <v>39780</v>
      </c>
      <c r="DG754" s="2">
        <v>39813</v>
      </c>
      <c r="DH754" s="2">
        <v>39843</v>
      </c>
      <c r="DI754" s="2">
        <v>39871</v>
      </c>
      <c r="DJ754" s="2">
        <v>39903</v>
      </c>
      <c r="DK754" s="2">
        <v>39933</v>
      </c>
      <c r="DL754" s="2">
        <v>39962</v>
      </c>
      <c r="DM754" s="2">
        <v>39994</v>
      </c>
      <c r="DN754" s="2">
        <v>40025</v>
      </c>
      <c r="DO754" s="2">
        <v>40056</v>
      </c>
      <c r="DP754" s="2">
        <v>40086</v>
      </c>
      <c r="DQ754" s="2">
        <v>40116</v>
      </c>
      <c r="DR754" s="2">
        <v>40147</v>
      </c>
      <c r="DS754" s="2">
        <v>40178</v>
      </c>
      <c r="DT754" s="2">
        <v>40207</v>
      </c>
      <c r="DU754" s="2">
        <v>40235</v>
      </c>
      <c r="DV754" s="2">
        <v>40268</v>
      </c>
      <c r="DW754" s="2">
        <v>40298</v>
      </c>
      <c r="DX754" s="2">
        <v>40329</v>
      </c>
      <c r="DY754" s="2">
        <v>40359</v>
      </c>
      <c r="DZ754" s="2">
        <v>40389</v>
      </c>
      <c r="EA754" s="2">
        <v>40421</v>
      </c>
      <c r="EB754" s="2">
        <v>40451</v>
      </c>
      <c r="EC754" s="2">
        <v>40480</v>
      </c>
      <c r="ED754" s="2">
        <v>40512</v>
      </c>
      <c r="EE754" s="2">
        <v>40543</v>
      </c>
      <c r="EF754" s="2">
        <v>40574</v>
      </c>
      <c r="EG754" s="2">
        <v>40602</v>
      </c>
      <c r="EH754" s="2">
        <v>40633</v>
      </c>
      <c r="EI754" s="2">
        <v>40662</v>
      </c>
      <c r="EJ754" s="2">
        <v>40694</v>
      </c>
      <c r="EK754" s="2">
        <v>40724</v>
      </c>
      <c r="EL754" s="2">
        <v>40753</v>
      </c>
      <c r="EM754" s="2">
        <v>40786</v>
      </c>
      <c r="EN754" s="2">
        <v>40816</v>
      </c>
      <c r="EO754" s="2">
        <v>40847</v>
      </c>
      <c r="EP754" s="2">
        <v>40877</v>
      </c>
      <c r="EQ754" s="2">
        <v>40907</v>
      </c>
      <c r="ER754" s="2">
        <v>40939</v>
      </c>
      <c r="ES754" s="2">
        <v>40968</v>
      </c>
      <c r="ET754" s="2">
        <v>40998</v>
      </c>
      <c r="EU754" s="2">
        <v>41029</v>
      </c>
      <c r="EV754" s="2">
        <v>41060</v>
      </c>
      <c r="EW754" s="2">
        <v>41089</v>
      </c>
      <c r="EX754" s="2">
        <v>41121</v>
      </c>
      <c r="EY754" s="2">
        <v>41152</v>
      </c>
      <c r="EZ754" s="2">
        <v>41180</v>
      </c>
      <c r="FA754" s="2">
        <v>41213</v>
      </c>
      <c r="FB754" s="2">
        <v>41243</v>
      </c>
      <c r="FC754" s="2">
        <v>41274</v>
      </c>
      <c r="FD754" s="2">
        <v>41305</v>
      </c>
      <c r="FE754" s="2">
        <v>41333</v>
      </c>
      <c r="FF754" s="2">
        <v>41362</v>
      </c>
      <c r="FG754" s="2">
        <v>41394</v>
      </c>
      <c r="FH754" s="2">
        <v>41425</v>
      </c>
      <c r="FI754" s="2">
        <v>41453</v>
      </c>
      <c r="FJ754" s="2">
        <v>41486</v>
      </c>
      <c r="FK754" s="2">
        <v>41516</v>
      </c>
      <c r="FL754" s="2">
        <v>41547</v>
      </c>
      <c r="FM754" s="2">
        <v>41578</v>
      </c>
      <c r="FN754" s="2">
        <v>41607</v>
      </c>
      <c r="FO754" s="2">
        <v>41639</v>
      </c>
      <c r="FP754" s="2">
        <v>41670</v>
      </c>
      <c r="FQ754" s="2">
        <v>41698</v>
      </c>
      <c r="FR754" s="2">
        <v>41729</v>
      </c>
      <c r="FS754" s="2">
        <v>41759</v>
      </c>
      <c r="FT754" s="2">
        <v>41789</v>
      </c>
      <c r="FU754" s="2">
        <v>41820</v>
      </c>
      <c r="FV754" s="2">
        <v>41851</v>
      </c>
      <c r="FW754" s="2">
        <v>41880</v>
      </c>
      <c r="FX754" s="2">
        <v>41912</v>
      </c>
      <c r="FY754" s="2">
        <v>41943</v>
      </c>
      <c r="FZ754" s="2">
        <v>41971</v>
      </c>
      <c r="GA754" s="2">
        <v>42004</v>
      </c>
      <c r="GB754" s="2">
        <v>42034</v>
      </c>
      <c r="GC754" s="2">
        <v>42062</v>
      </c>
      <c r="GD754" s="2">
        <v>42094</v>
      </c>
      <c r="GE754" s="2">
        <v>42124</v>
      </c>
      <c r="GF754" s="2">
        <v>42153</v>
      </c>
      <c r="GG754" s="2">
        <v>42185</v>
      </c>
      <c r="GH754" s="2">
        <v>42216</v>
      </c>
      <c r="GI754" s="2">
        <v>42247</v>
      </c>
      <c r="GJ754" s="2">
        <v>42277</v>
      </c>
      <c r="GK754" s="2">
        <v>42307</v>
      </c>
      <c r="GL754" s="2">
        <v>42338</v>
      </c>
      <c r="GM754" s="2">
        <v>42369</v>
      </c>
      <c r="GN754" s="2">
        <v>42398</v>
      </c>
      <c r="GO754" s="2">
        <v>42429</v>
      </c>
      <c r="GP754" s="2">
        <v>42460</v>
      </c>
      <c r="GQ754" s="2">
        <v>42489</v>
      </c>
      <c r="GR754" s="2">
        <v>42521</v>
      </c>
      <c r="GS754" s="2">
        <v>42551</v>
      </c>
      <c r="GT754" s="2">
        <v>42580</v>
      </c>
      <c r="GU754" s="2">
        <v>42613</v>
      </c>
      <c r="GV754" s="2">
        <v>42643</v>
      </c>
      <c r="GW754" s="2">
        <v>42674</v>
      </c>
      <c r="GX754" s="2">
        <v>42704</v>
      </c>
      <c r="GY754" s="2">
        <v>42734</v>
      </c>
      <c r="GZ754" s="2">
        <v>42766</v>
      </c>
      <c r="HA754" s="2">
        <v>42794</v>
      </c>
      <c r="HB754" s="2">
        <v>42825</v>
      </c>
      <c r="HC754" s="2">
        <v>42853</v>
      </c>
      <c r="HD754" s="2">
        <v>42886</v>
      </c>
      <c r="HE754" s="2">
        <v>42916</v>
      </c>
      <c r="HF754" s="2">
        <v>42947</v>
      </c>
      <c r="HG754" s="2">
        <v>42978</v>
      </c>
      <c r="HH754" s="2">
        <v>43007</v>
      </c>
      <c r="HI754" s="2">
        <v>43039</v>
      </c>
      <c r="HJ754" s="2">
        <v>43069</v>
      </c>
      <c r="HK754" s="2">
        <v>43098</v>
      </c>
      <c r="HL754" s="2">
        <v>43131</v>
      </c>
      <c r="HM754" s="2">
        <v>43159</v>
      </c>
      <c r="HN754" s="2">
        <v>43189</v>
      </c>
      <c r="HO754" s="2">
        <v>43220</v>
      </c>
      <c r="HP754" s="2">
        <v>43251</v>
      </c>
      <c r="HQ754" s="2">
        <v>43280</v>
      </c>
      <c r="HR754" s="2">
        <v>43312</v>
      </c>
      <c r="HS754" s="2">
        <v>43343</v>
      </c>
      <c r="HT754" s="2">
        <v>43371</v>
      </c>
      <c r="HU754" s="2">
        <v>43404</v>
      </c>
      <c r="HV754" s="2">
        <v>43434</v>
      </c>
      <c r="HW754" s="2">
        <v>43465</v>
      </c>
      <c r="HX754" s="2">
        <v>43496</v>
      </c>
      <c r="HY754" s="2">
        <v>43524</v>
      </c>
      <c r="HZ754" s="2">
        <v>43553</v>
      </c>
      <c r="IA754" s="2">
        <v>43585</v>
      </c>
      <c r="IB754" s="2">
        <v>43616</v>
      </c>
      <c r="IC754" s="2">
        <v>43644</v>
      </c>
      <c r="ID754" s="2">
        <v>43677</v>
      </c>
      <c r="IE754" s="2">
        <v>43707</v>
      </c>
      <c r="IF754" s="2">
        <v>43738</v>
      </c>
      <c r="IG754" s="2">
        <v>43769</v>
      </c>
      <c r="IH754" s="2">
        <v>43798</v>
      </c>
      <c r="II754" s="2">
        <v>43830</v>
      </c>
      <c r="IJ754" s="2">
        <v>43861</v>
      </c>
      <c r="IK754" s="2">
        <v>43889</v>
      </c>
      <c r="IL754" s="2">
        <v>43921</v>
      </c>
      <c r="IM754" s="2">
        <v>43951</v>
      </c>
      <c r="IN754" s="2">
        <v>43980</v>
      </c>
      <c r="IO754" s="2">
        <v>44012</v>
      </c>
      <c r="IP754" s="2">
        <v>44043</v>
      </c>
      <c r="IQ754" s="2">
        <v>44074</v>
      </c>
      <c r="IR754" s="2">
        <v>44104</v>
      </c>
      <c r="IS754" s="2">
        <v>44134</v>
      </c>
      <c r="IT754" s="2">
        <v>44165</v>
      </c>
      <c r="IU754" s="2">
        <v>44196</v>
      </c>
      <c r="IV754" s="2">
        <v>44225</v>
      </c>
      <c r="IW754" s="2">
        <v>44253</v>
      </c>
      <c r="IX754" s="2">
        <v>44286</v>
      </c>
      <c r="IY754" s="2">
        <v>44316</v>
      </c>
      <c r="IZ754" s="2">
        <v>44347</v>
      </c>
      <c r="JA754" s="2">
        <v>44377</v>
      </c>
      <c r="JB754" s="2">
        <v>44407</v>
      </c>
      <c r="JC754" s="2">
        <v>44439</v>
      </c>
      <c r="JD754" s="2">
        <v>44469</v>
      </c>
      <c r="JE754" s="2">
        <v>44498</v>
      </c>
      <c r="JF754" s="2">
        <v>44530</v>
      </c>
      <c r="JG754" s="2">
        <v>44561</v>
      </c>
      <c r="JH754" s="2">
        <v>44592</v>
      </c>
      <c r="JI754" s="2">
        <v>44620</v>
      </c>
      <c r="JJ754" s="2">
        <v>44651</v>
      </c>
      <c r="JK754" s="2">
        <v>44680</v>
      </c>
      <c r="JL754" s="2">
        <v>44712</v>
      </c>
      <c r="JM754" s="2">
        <v>44742</v>
      </c>
      <c r="JN754" s="2">
        <v>44771</v>
      </c>
      <c r="JO754" s="2">
        <v>44804</v>
      </c>
      <c r="JP754" s="2">
        <v>44834</v>
      </c>
      <c r="JQ754" s="2">
        <v>44865</v>
      </c>
    </row>
    <row r="755" spans="1:277" x14ac:dyDescent="0.25">
      <c r="A755" s="4"/>
      <c r="D755" s="3">
        <v>41082400</v>
      </c>
      <c r="E755">
        <v>56721400</v>
      </c>
      <c r="F755">
        <v>60620600</v>
      </c>
      <c r="G755">
        <v>38349600</v>
      </c>
      <c r="H755">
        <v>33997200</v>
      </c>
      <c r="I755">
        <v>34133000</v>
      </c>
      <c r="J755">
        <v>36607800</v>
      </c>
      <c r="K755">
        <v>37534600</v>
      </c>
      <c r="L755">
        <v>38338000</v>
      </c>
      <c r="M755">
        <v>42913200</v>
      </c>
      <c r="N755">
        <v>40506400</v>
      </c>
      <c r="O755">
        <v>41164000</v>
      </c>
      <c r="P755">
        <v>36595800</v>
      </c>
      <c r="Q755">
        <v>33526400</v>
      </c>
      <c r="R755">
        <v>46718000</v>
      </c>
      <c r="S755">
        <v>61252800</v>
      </c>
      <c r="T755">
        <v>50990000</v>
      </c>
      <c r="U755">
        <v>43953000</v>
      </c>
      <c r="V755">
        <v>41560400</v>
      </c>
      <c r="W755">
        <v>30652000</v>
      </c>
      <c r="X755">
        <v>40860600</v>
      </c>
      <c r="Y755">
        <v>47013200</v>
      </c>
      <c r="Z755">
        <v>39770600</v>
      </c>
      <c r="AA755">
        <v>33575800</v>
      </c>
      <c r="AB755">
        <v>33011800</v>
      </c>
      <c r="AC755">
        <v>33152800</v>
      </c>
      <c r="AD755">
        <v>40402000</v>
      </c>
      <c r="AE755">
        <v>52700400</v>
      </c>
      <c r="AF755">
        <v>50533600</v>
      </c>
      <c r="AG755">
        <v>53361200</v>
      </c>
      <c r="AH755">
        <v>76169400</v>
      </c>
      <c r="AI755">
        <v>45681600</v>
      </c>
      <c r="AJ755">
        <v>56775200</v>
      </c>
      <c r="AK755">
        <v>77667000</v>
      </c>
      <c r="AL755">
        <v>46010200</v>
      </c>
      <c r="AM755">
        <v>45298400</v>
      </c>
      <c r="AN755">
        <v>45924400</v>
      </c>
      <c r="AO755">
        <v>67121200</v>
      </c>
      <c r="AP755">
        <v>83712800</v>
      </c>
      <c r="AQ755">
        <v>62350800</v>
      </c>
      <c r="AR755">
        <v>55370400</v>
      </c>
      <c r="AS755">
        <v>42134200</v>
      </c>
      <c r="AT755">
        <v>58437600</v>
      </c>
      <c r="AU755">
        <v>43155000</v>
      </c>
      <c r="AV755">
        <v>52268800</v>
      </c>
      <c r="AW755">
        <v>49015600</v>
      </c>
      <c r="AX755">
        <v>35240600</v>
      </c>
      <c r="AY755">
        <v>50882400</v>
      </c>
      <c r="AZ755">
        <v>58104800</v>
      </c>
      <c r="BA755">
        <v>53001000</v>
      </c>
      <c r="BB755">
        <v>70641600</v>
      </c>
      <c r="BC755">
        <v>53911600</v>
      </c>
      <c r="BD755">
        <v>69975800</v>
      </c>
      <c r="BE755">
        <v>61412400</v>
      </c>
      <c r="BF755">
        <v>50319400</v>
      </c>
      <c r="BG755">
        <v>84993000</v>
      </c>
      <c r="BH755">
        <v>66725400</v>
      </c>
      <c r="BI755">
        <v>70403200</v>
      </c>
      <c r="BJ755">
        <v>63742800</v>
      </c>
      <c r="BK755">
        <v>74837600</v>
      </c>
      <c r="BL755">
        <v>75425400</v>
      </c>
      <c r="BM755">
        <v>82748800</v>
      </c>
      <c r="BN755">
        <v>95918400</v>
      </c>
      <c r="BO755">
        <v>108972200</v>
      </c>
      <c r="BP755">
        <v>85016400</v>
      </c>
      <c r="BQ755">
        <v>81322400</v>
      </c>
      <c r="BR755">
        <v>68702200</v>
      </c>
      <c r="BS755">
        <v>82038200</v>
      </c>
      <c r="BT755">
        <v>82200400</v>
      </c>
      <c r="BU755">
        <v>151607000</v>
      </c>
      <c r="BV755">
        <v>119024600</v>
      </c>
      <c r="BW755">
        <v>93777600</v>
      </c>
      <c r="BX755">
        <v>112487800</v>
      </c>
      <c r="BY755">
        <v>104043400</v>
      </c>
      <c r="BZ755">
        <v>106290400</v>
      </c>
      <c r="CA755">
        <v>101362200</v>
      </c>
      <c r="CB755">
        <v>139096600</v>
      </c>
      <c r="CC755">
        <v>133833800</v>
      </c>
      <c r="CD755">
        <v>88876000</v>
      </c>
      <c r="CE755">
        <v>66184900</v>
      </c>
      <c r="CF755">
        <v>91228200</v>
      </c>
      <c r="CG755">
        <v>85641700</v>
      </c>
      <c r="CH755">
        <v>63801200</v>
      </c>
      <c r="CI755">
        <v>53065600</v>
      </c>
      <c r="CJ755">
        <v>97987200</v>
      </c>
      <c r="CK755">
        <v>64930800</v>
      </c>
      <c r="CL755">
        <v>78301500</v>
      </c>
      <c r="CM755">
        <v>55809700</v>
      </c>
      <c r="CN755">
        <v>63751100</v>
      </c>
      <c r="CO755">
        <v>68136700</v>
      </c>
      <c r="CP755">
        <v>68524400</v>
      </c>
      <c r="CQ755">
        <v>71716500</v>
      </c>
      <c r="CR755">
        <v>54291000</v>
      </c>
      <c r="CS755">
        <v>60423500</v>
      </c>
      <c r="CT755">
        <v>66319200</v>
      </c>
      <c r="CU755">
        <v>37599700</v>
      </c>
      <c r="CV755">
        <v>75511400</v>
      </c>
      <c r="CW755">
        <v>51826700</v>
      </c>
      <c r="CX755">
        <v>49694200</v>
      </c>
      <c r="CY755">
        <v>45983000</v>
      </c>
      <c r="CZ755">
        <v>48185300</v>
      </c>
      <c r="DA755">
        <v>55449200</v>
      </c>
      <c r="DB755">
        <v>65127800</v>
      </c>
      <c r="DC755">
        <v>45622400</v>
      </c>
      <c r="DD755">
        <v>65453900</v>
      </c>
      <c r="DE755">
        <v>86380400</v>
      </c>
      <c r="DF755">
        <v>52216200</v>
      </c>
      <c r="DG755">
        <v>57926900</v>
      </c>
      <c r="DH755">
        <v>51929100</v>
      </c>
      <c r="DI755">
        <v>52638100</v>
      </c>
      <c r="DJ755">
        <v>66060500</v>
      </c>
      <c r="DK755">
        <v>47907200</v>
      </c>
      <c r="DL755">
        <v>39522600</v>
      </c>
      <c r="DM755">
        <v>45668300</v>
      </c>
      <c r="DN755">
        <v>40264600</v>
      </c>
      <c r="DO755">
        <v>29218900</v>
      </c>
      <c r="DP755">
        <v>36836800</v>
      </c>
      <c r="DQ755">
        <v>33883800</v>
      </c>
      <c r="DR755">
        <v>28845200</v>
      </c>
      <c r="DS755">
        <v>27796300</v>
      </c>
      <c r="DT755">
        <v>33118900</v>
      </c>
      <c r="DU755">
        <v>37482200</v>
      </c>
      <c r="DV755">
        <v>34586100</v>
      </c>
      <c r="DW755">
        <v>33385300</v>
      </c>
      <c r="DX755">
        <v>46284200</v>
      </c>
      <c r="DY755">
        <v>42576800</v>
      </c>
      <c r="DZ755">
        <v>30131400</v>
      </c>
      <c r="EA755">
        <v>35825500</v>
      </c>
      <c r="EB755">
        <v>28918889</v>
      </c>
      <c r="EC755">
        <v>29984450</v>
      </c>
      <c r="ED755">
        <v>28166634</v>
      </c>
      <c r="EE755">
        <v>21486348</v>
      </c>
      <c r="EF755">
        <v>26141772</v>
      </c>
      <c r="EG755">
        <v>23551603</v>
      </c>
      <c r="EH755">
        <v>26847083</v>
      </c>
      <c r="EI755">
        <v>23345116</v>
      </c>
      <c r="EJ755">
        <v>31107100</v>
      </c>
      <c r="EK755">
        <v>30354708</v>
      </c>
      <c r="EL755">
        <v>21474842</v>
      </c>
      <c r="EM755">
        <v>44935290</v>
      </c>
      <c r="EN755">
        <v>33797956</v>
      </c>
      <c r="EO755">
        <v>29383801</v>
      </c>
      <c r="EP755">
        <v>25645676</v>
      </c>
      <c r="EQ755">
        <v>21700405</v>
      </c>
      <c r="ER755">
        <v>20128186</v>
      </c>
      <c r="ES755">
        <v>16056240</v>
      </c>
      <c r="ET755">
        <v>21293326</v>
      </c>
      <c r="EU755">
        <v>21291351</v>
      </c>
      <c r="EV755">
        <v>26598305</v>
      </c>
      <c r="EW755">
        <v>32085584</v>
      </c>
      <c r="EX755">
        <v>19761945</v>
      </c>
      <c r="EY755">
        <v>18316447</v>
      </c>
      <c r="EZ755">
        <v>19013949</v>
      </c>
      <c r="FA755">
        <v>21157470</v>
      </c>
      <c r="FB755">
        <v>23496611</v>
      </c>
      <c r="FC755">
        <v>23073929</v>
      </c>
      <c r="FD755">
        <v>24417138</v>
      </c>
      <c r="FE755">
        <v>18914385</v>
      </c>
      <c r="FF755">
        <v>20409055</v>
      </c>
      <c r="FG755">
        <v>26781852</v>
      </c>
      <c r="FH755">
        <v>25456613</v>
      </c>
      <c r="FI755">
        <v>21557224</v>
      </c>
      <c r="FJ755">
        <v>16875808</v>
      </c>
      <c r="FK755">
        <v>17351119</v>
      </c>
      <c r="FL755">
        <v>21189772</v>
      </c>
      <c r="FM755">
        <v>21206822</v>
      </c>
      <c r="FN755">
        <v>14853362</v>
      </c>
      <c r="FO755">
        <v>21024973</v>
      </c>
      <c r="FP755">
        <v>18932252</v>
      </c>
      <c r="FQ755">
        <v>20075906</v>
      </c>
      <c r="FR755">
        <v>22783390</v>
      </c>
      <c r="FS755">
        <v>22851836</v>
      </c>
      <c r="FT755">
        <v>20216784</v>
      </c>
      <c r="FU755">
        <v>21821854</v>
      </c>
      <c r="FV755">
        <v>15342018</v>
      </c>
      <c r="FW755">
        <v>15512287</v>
      </c>
      <c r="FX755">
        <v>22320532</v>
      </c>
      <c r="FY755">
        <v>34623904</v>
      </c>
      <c r="FZ755">
        <v>30337739</v>
      </c>
      <c r="GA755">
        <v>42172097</v>
      </c>
      <c r="GB755">
        <v>31525731</v>
      </c>
      <c r="GC755">
        <v>23754858</v>
      </c>
      <c r="GD755">
        <v>35224085</v>
      </c>
      <c r="GE755">
        <v>23800362</v>
      </c>
      <c r="GF755">
        <v>22650352</v>
      </c>
      <c r="GG755">
        <v>29314819</v>
      </c>
      <c r="GH755">
        <v>29440060</v>
      </c>
      <c r="GI755">
        <v>38008703</v>
      </c>
      <c r="GJ755">
        <v>37011486</v>
      </c>
      <c r="GK755">
        <v>33843790</v>
      </c>
      <c r="GL755">
        <v>22001972</v>
      </c>
      <c r="GM755">
        <v>32836366</v>
      </c>
      <c r="GN755">
        <v>40988011</v>
      </c>
      <c r="GO755">
        <v>33337553</v>
      </c>
      <c r="GP755">
        <v>30910101</v>
      </c>
      <c r="GQ755">
        <v>23963060</v>
      </c>
      <c r="GR755">
        <v>26870815</v>
      </c>
      <c r="GS755">
        <v>27526688</v>
      </c>
      <c r="GT755">
        <v>22078436</v>
      </c>
      <c r="GU755">
        <v>23819912</v>
      </c>
      <c r="GV755">
        <v>27921577</v>
      </c>
      <c r="GW755">
        <v>28652206</v>
      </c>
      <c r="GX755">
        <v>39307068</v>
      </c>
      <c r="GY755">
        <v>27240692</v>
      </c>
      <c r="GZ755">
        <v>25682299</v>
      </c>
      <c r="HA755">
        <v>26097995</v>
      </c>
      <c r="HB755">
        <v>36240495</v>
      </c>
      <c r="HC755">
        <v>22750090</v>
      </c>
      <c r="HD755">
        <v>29800684</v>
      </c>
      <c r="HE755">
        <v>34345659</v>
      </c>
      <c r="HF755">
        <v>20432597</v>
      </c>
      <c r="HG755">
        <v>20547314</v>
      </c>
      <c r="HH755">
        <v>22273150</v>
      </c>
      <c r="HI755">
        <v>21891801</v>
      </c>
      <c r="HJ755">
        <v>24956304</v>
      </c>
      <c r="HK755">
        <v>21512376</v>
      </c>
      <c r="HL755">
        <v>21168669</v>
      </c>
      <c r="HM755">
        <v>26399755</v>
      </c>
      <c r="HN755">
        <v>36089709</v>
      </c>
      <c r="HO755">
        <v>30798838</v>
      </c>
      <c r="HP755">
        <v>26235416</v>
      </c>
      <c r="HQ755">
        <v>30178803</v>
      </c>
      <c r="HR755">
        <v>20616159</v>
      </c>
      <c r="HS755">
        <v>22718904</v>
      </c>
      <c r="HT755">
        <v>25273080</v>
      </c>
      <c r="HU755">
        <v>28871542</v>
      </c>
      <c r="HV755">
        <v>29245886</v>
      </c>
      <c r="HW755">
        <v>35563952</v>
      </c>
      <c r="HX755">
        <v>28575193</v>
      </c>
      <c r="HY755">
        <v>21722116</v>
      </c>
      <c r="HZ755">
        <v>23889545</v>
      </c>
      <c r="IA755">
        <v>35517820</v>
      </c>
      <c r="IB755">
        <v>60868414</v>
      </c>
      <c r="IC755">
        <v>40027954</v>
      </c>
      <c r="ID755">
        <v>32735213</v>
      </c>
      <c r="IE755">
        <v>57811963</v>
      </c>
      <c r="IF755">
        <v>45940380</v>
      </c>
      <c r="IG755">
        <v>39693419</v>
      </c>
      <c r="IH755">
        <v>50022417</v>
      </c>
      <c r="II755">
        <v>46337343</v>
      </c>
      <c r="IJ755">
        <v>53776497</v>
      </c>
      <c r="IK755">
        <v>51913884</v>
      </c>
      <c r="IL755">
        <v>200105670</v>
      </c>
      <c r="IM755">
        <v>206580025</v>
      </c>
      <c r="IN755">
        <v>105630152</v>
      </c>
      <c r="IO755">
        <v>190096451</v>
      </c>
      <c r="IP755">
        <v>74311887</v>
      </c>
      <c r="IQ755">
        <v>80164351</v>
      </c>
      <c r="IR755">
        <v>116046822</v>
      </c>
      <c r="IS755">
        <v>103614388</v>
      </c>
      <c r="IT755">
        <v>112919366</v>
      </c>
      <c r="IU755">
        <v>120749758</v>
      </c>
      <c r="IV755">
        <v>77624619</v>
      </c>
      <c r="IW755">
        <v>68524767</v>
      </c>
      <c r="IX755">
        <v>92312718</v>
      </c>
      <c r="IY755">
        <v>73869494</v>
      </c>
      <c r="IZ755">
        <v>80143254</v>
      </c>
      <c r="JA755">
        <v>97332722</v>
      </c>
      <c r="JB755">
        <v>70440561</v>
      </c>
      <c r="JC755">
        <v>69384719</v>
      </c>
      <c r="JD755">
        <v>77745526</v>
      </c>
      <c r="JE755">
        <v>70521261</v>
      </c>
      <c r="JF755">
        <v>61101345</v>
      </c>
      <c r="JG755">
        <v>61037560</v>
      </c>
      <c r="JH755">
        <v>66688596</v>
      </c>
      <c r="JI755">
        <v>69270899</v>
      </c>
      <c r="JJ755">
        <v>168185199</v>
      </c>
      <c r="JK755">
        <v>59048827</v>
      </c>
      <c r="JL755">
        <v>75044896</v>
      </c>
      <c r="JM755">
        <v>117766841</v>
      </c>
      <c r="JN755">
        <v>62508970</v>
      </c>
      <c r="JO755">
        <v>80426015</v>
      </c>
      <c r="JP755">
        <v>108173852</v>
      </c>
      <c r="JQ755">
        <v>61093287</v>
      </c>
    </row>
    <row r="756" spans="1:277" x14ac:dyDescent="0.25">
      <c r="A756" s="1" t="s">
        <v>379</v>
      </c>
      <c r="B756" t="s">
        <v>1157</v>
      </c>
      <c r="C756" t="s">
        <v>1201</v>
      </c>
      <c r="D756" s="2">
        <f>_xll.BDH(A756, "volume", B756, C756, "Direction", "H", "Period", "M","cols=240;rows=2")</f>
        <v>36556</v>
      </c>
      <c r="E756" s="2">
        <v>36585</v>
      </c>
      <c r="F756" s="2">
        <v>36616</v>
      </c>
      <c r="G756" s="2">
        <v>36644</v>
      </c>
      <c r="H756" s="2">
        <v>36677</v>
      </c>
      <c r="I756" s="2">
        <v>36707</v>
      </c>
      <c r="J756" s="2">
        <v>36738</v>
      </c>
      <c r="K756" s="2">
        <v>36769</v>
      </c>
      <c r="L756" s="2">
        <v>36798</v>
      </c>
      <c r="M756" s="2">
        <v>36830</v>
      </c>
      <c r="N756" s="2">
        <v>36860</v>
      </c>
      <c r="O756" s="2">
        <v>36889</v>
      </c>
      <c r="P756" s="2">
        <v>36922</v>
      </c>
      <c r="Q756" s="2">
        <v>36950</v>
      </c>
      <c r="R756" s="2">
        <v>36980</v>
      </c>
      <c r="S756" s="2">
        <v>37011</v>
      </c>
      <c r="T756" s="2">
        <v>37042</v>
      </c>
      <c r="U756" s="2">
        <v>37071</v>
      </c>
      <c r="V756" s="2">
        <v>37103</v>
      </c>
      <c r="W756" s="2">
        <v>37134</v>
      </c>
      <c r="X756" s="2">
        <v>37162</v>
      </c>
      <c r="Y756" s="2">
        <v>37195</v>
      </c>
      <c r="Z756" s="2">
        <v>37225</v>
      </c>
      <c r="AA756" s="2">
        <v>37256</v>
      </c>
      <c r="AB756" s="2">
        <v>37287</v>
      </c>
      <c r="AC756" s="2">
        <v>37315</v>
      </c>
      <c r="AD756" s="2">
        <v>37344</v>
      </c>
      <c r="AE756" s="2">
        <v>37376</v>
      </c>
      <c r="AF756" s="2">
        <v>37407</v>
      </c>
      <c r="AG756" s="2">
        <v>37435</v>
      </c>
      <c r="AH756" s="2">
        <v>37468</v>
      </c>
      <c r="AI756" s="2">
        <v>37498</v>
      </c>
      <c r="AJ756" s="2">
        <v>37529</v>
      </c>
      <c r="AK756" s="2">
        <v>37560</v>
      </c>
      <c r="AL756" s="2">
        <v>37589</v>
      </c>
      <c r="AM756" s="2">
        <v>37621</v>
      </c>
      <c r="AN756" s="2">
        <v>37652</v>
      </c>
      <c r="AO756" s="2">
        <v>37680</v>
      </c>
      <c r="AP756" s="2">
        <v>37711</v>
      </c>
      <c r="AQ756" s="2">
        <v>37741</v>
      </c>
      <c r="AR756" s="2">
        <v>37771</v>
      </c>
      <c r="AS756" s="2">
        <v>37802</v>
      </c>
      <c r="AT756" s="2">
        <v>37833</v>
      </c>
      <c r="AU756" s="2">
        <v>37862</v>
      </c>
      <c r="AV756" s="2">
        <v>37894</v>
      </c>
      <c r="AW756" s="2">
        <v>37925</v>
      </c>
      <c r="AX756" s="2">
        <v>37953</v>
      </c>
      <c r="AY756" s="2">
        <v>37986</v>
      </c>
      <c r="AZ756" s="2">
        <v>38016</v>
      </c>
      <c r="BA756" s="2">
        <v>38044</v>
      </c>
      <c r="BB756" s="2">
        <v>38077</v>
      </c>
      <c r="BC756" s="2">
        <v>38107</v>
      </c>
      <c r="BD756" s="2">
        <v>38138</v>
      </c>
      <c r="BE756" s="2">
        <v>38168</v>
      </c>
      <c r="BF756" s="2">
        <v>38198</v>
      </c>
      <c r="BG756" s="2">
        <v>38230</v>
      </c>
      <c r="BH756" s="2">
        <v>38260</v>
      </c>
      <c r="BI756" s="2">
        <v>38289</v>
      </c>
      <c r="BJ756" s="2">
        <v>38321</v>
      </c>
      <c r="BK756" s="2">
        <v>38352</v>
      </c>
      <c r="BL756" s="2">
        <v>38383</v>
      </c>
      <c r="BM756" s="2">
        <v>38411</v>
      </c>
      <c r="BN756" s="2">
        <v>38442</v>
      </c>
      <c r="BO756" s="2">
        <v>38471</v>
      </c>
      <c r="BP756" s="2">
        <v>38503</v>
      </c>
      <c r="BQ756" s="2">
        <v>38533</v>
      </c>
      <c r="BR756" s="2">
        <v>38562</v>
      </c>
      <c r="BS756" s="2">
        <v>38595</v>
      </c>
      <c r="BT756" s="2">
        <v>38625</v>
      </c>
      <c r="BU756" s="2">
        <v>38656</v>
      </c>
      <c r="BV756" s="2">
        <v>38686</v>
      </c>
      <c r="BW756" s="2">
        <v>38716</v>
      </c>
      <c r="BX756" s="2">
        <v>38748</v>
      </c>
      <c r="BY756" s="2">
        <v>38776</v>
      </c>
      <c r="BZ756" s="2">
        <v>38807</v>
      </c>
      <c r="CA756" s="2">
        <v>38835</v>
      </c>
      <c r="CB756" s="2">
        <v>38868</v>
      </c>
      <c r="CC756" s="2">
        <v>38898</v>
      </c>
      <c r="CD756" s="2">
        <v>38929</v>
      </c>
      <c r="CE756" s="2">
        <v>38960</v>
      </c>
      <c r="CF756" s="2">
        <v>38989</v>
      </c>
      <c r="CG756" s="2">
        <v>39021</v>
      </c>
      <c r="CH756" s="2">
        <v>39051</v>
      </c>
      <c r="CI756" s="2">
        <v>39080</v>
      </c>
      <c r="CJ756" s="2">
        <v>39113</v>
      </c>
      <c r="CK756" s="2">
        <v>39141</v>
      </c>
      <c r="CL756" s="2">
        <v>39171</v>
      </c>
      <c r="CM756" s="2">
        <v>39202</v>
      </c>
      <c r="CN756" s="2">
        <v>39233</v>
      </c>
      <c r="CO756" s="2">
        <v>39262</v>
      </c>
      <c r="CP756" s="2">
        <v>39294</v>
      </c>
      <c r="CQ756" s="2">
        <v>39325</v>
      </c>
      <c r="CR756" s="2">
        <v>39353</v>
      </c>
      <c r="CS756" s="2">
        <v>39386</v>
      </c>
      <c r="CT756" s="2">
        <v>39416</v>
      </c>
      <c r="CU756" s="2">
        <v>39447</v>
      </c>
      <c r="CV756" s="2">
        <v>39478</v>
      </c>
      <c r="CW756" s="2">
        <v>39507</v>
      </c>
      <c r="CX756" s="2">
        <v>39538</v>
      </c>
      <c r="CY756" s="2">
        <v>39568</v>
      </c>
      <c r="CZ756" s="2">
        <v>39598</v>
      </c>
      <c r="DA756" s="2">
        <v>39629</v>
      </c>
      <c r="DB756" s="2">
        <v>39660</v>
      </c>
      <c r="DC756" s="2">
        <v>39689</v>
      </c>
      <c r="DD756" s="2">
        <v>39721</v>
      </c>
      <c r="DE756" s="2">
        <v>39752</v>
      </c>
      <c r="DF756" s="2">
        <v>39780</v>
      </c>
      <c r="DG756" s="2">
        <v>39813</v>
      </c>
      <c r="DH756" s="2">
        <v>39843</v>
      </c>
      <c r="DI756" s="2">
        <v>39871</v>
      </c>
      <c r="DJ756" s="2">
        <v>39903</v>
      </c>
      <c r="DK756" s="2">
        <v>39933</v>
      </c>
      <c r="DL756" s="2">
        <v>39962</v>
      </c>
      <c r="DM756" s="2">
        <v>39994</v>
      </c>
      <c r="DN756" s="2">
        <v>40025</v>
      </c>
      <c r="DO756" s="2">
        <v>40056</v>
      </c>
      <c r="DP756" s="2">
        <v>40086</v>
      </c>
      <c r="DQ756" s="2">
        <v>40116</v>
      </c>
      <c r="DR756" s="2">
        <v>40147</v>
      </c>
      <c r="DS756" s="2">
        <v>40178</v>
      </c>
      <c r="DT756" s="2">
        <v>40207</v>
      </c>
      <c r="DU756" s="2">
        <v>40235</v>
      </c>
      <c r="DV756" s="2">
        <v>40268</v>
      </c>
      <c r="DW756" s="2">
        <v>40298</v>
      </c>
      <c r="DX756" s="2">
        <v>40329</v>
      </c>
      <c r="DY756" s="2">
        <v>40359</v>
      </c>
      <c r="DZ756" s="2">
        <v>40389</v>
      </c>
      <c r="EA756" s="2">
        <v>40421</v>
      </c>
      <c r="EB756" s="2">
        <v>40451</v>
      </c>
      <c r="EC756" s="2">
        <v>40480</v>
      </c>
      <c r="ED756" s="2">
        <v>40512</v>
      </c>
      <c r="EE756" s="2">
        <v>40543</v>
      </c>
      <c r="EF756" s="2">
        <v>40574</v>
      </c>
      <c r="EG756" s="2">
        <v>40602</v>
      </c>
      <c r="EH756" s="2">
        <v>40633</v>
      </c>
      <c r="EI756" s="2">
        <v>40662</v>
      </c>
      <c r="EJ756" s="2">
        <v>40694</v>
      </c>
      <c r="EK756" s="2">
        <v>40724</v>
      </c>
      <c r="EL756" s="2">
        <v>40753</v>
      </c>
      <c r="EM756" s="2">
        <v>40786</v>
      </c>
      <c r="EN756" s="2">
        <v>40816</v>
      </c>
      <c r="EO756" s="2">
        <v>40847</v>
      </c>
      <c r="EP756" s="2">
        <v>40877</v>
      </c>
      <c r="EQ756" s="2">
        <v>40907</v>
      </c>
      <c r="ER756" s="2">
        <v>40939</v>
      </c>
      <c r="ES756" s="2">
        <v>40968</v>
      </c>
      <c r="ET756" s="2">
        <v>40998</v>
      </c>
      <c r="EU756" s="2">
        <v>41029</v>
      </c>
      <c r="EV756" s="2">
        <v>41060</v>
      </c>
      <c r="EW756" s="2">
        <v>41089</v>
      </c>
      <c r="EX756" s="2">
        <v>41121</v>
      </c>
      <c r="EY756" s="2">
        <v>41152</v>
      </c>
      <c r="EZ756" s="2">
        <v>41180</v>
      </c>
      <c r="FA756" s="2">
        <v>41213</v>
      </c>
      <c r="FB756" s="2">
        <v>41243</v>
      </c>
      <c r="FC756" s="2">
        <v>41274</v>
      </c>
      <c r="FD756" s="2">
        <v>41305</v>
      </c>
      <c r="FE756" s="2">
        <v>41333</v>
      </c>
      <c r="FF756" s="2">
        <v>41362</v>
      </c>
      <c r="FG756" s="2">
        <v>41394</v>
      </c>
      <c r="FH756" s="2">
        <v>41425</v>
      </c>
      <c r="FI756" s="2">
        <v>41453</v>
      </c>
      <c r="FJ756" s="2">
        <v>41486</v>
      </c>
      <c r="FK756" s="2">
        <v>41516</v>
      </c>
      <c r="FL756" s="2">
        <v>41547</v>
      </c>
      <c r="FM756" s="2">
        <v>41578</v>
      </c>
      <c r="FN756" s="2">
        <v>41607</v>
      </c>
      <c r="FO756" s="2">
        <v>41639</v>
      </c>
      <c r="FP756" s="2">
        <v>41670</v>
      </c>
      <c r="FQ756" s="2">
        <v>41698</v>
      </c>
      <c r="FR756" s="2">
        <v>41729</v>
      </c>
      <c r="FS756" s="2">
        <v>41759</v>
      </c>
      <c r="FT756" s="2">
        <v>41789</v>
      </c>
      <c r="FU756" s="2">
        <v>41820</v>
      </c>
      <c r="FV756" s="2">
        <v>41851</v>
      </c>
      <c r="FW756" s="2">
        <v>41880</v>
      </c>
      <c r="FX756" s="2">
        <v>41912</v>
      </c>
      <c r="FY756" s="2">
        <v>41943</v>
      </c>
      <c r="FZ756" s="2">
        <v>41971</v>
      </c>
      <c r="GA756" s="2">
        <v>42004</v>
      </c>
      <c r="GB756" s="2">
        <v>42034</v>
      </c>
      <c r="GC756" s="2">
        <v>42062</v>
      </c>
      <c r="GD756" s="2">
        <v>42094</v>
      </c>
      <c r="GE756" s="2">
        <v>42124</v>
      </c>
      <c r="GF756" s="2">
        <v>42153</v>
      </c>
      <c r="GG756" s="2">
        <v>42185</v>
      </c>
      <c r="GH756" s="2">
        <v>42216</v>
      </c>
      <c r="GI756" s="2">
        <v>42247</v>
      </c>
      <c r="GJ756" s="2">
        <v>42277</v>
      </c>
      <c r="GK756" s="2">
        <v>42307</v>
      </c>
      <c r="GL756" s="2">
        <v>42338</v>
      </c>
      <c r="GM756" s="2">
        <v>42369</v>
      </c>
      <c r="GN756" s="2">
        <v>42398</v>
      </c>
      <c r="GO756" s="2">
        <v>42429</v>
      </c>
      <c r="GP756" s="2">
        <v>42460</v>
      </c>
      <c r="GQ756" s="2">
        <v>42489</v>
      </c>
      <c r="GR756" s="2">
        <v>42521</v>
      </c>
      <c r="GS756" s="2">
        <v>42551</v>
      </c>
      <c r="GT756" s="2">
        <v>42580</v>
      </c>
      <c r="GU756" s="2">
        <v>42613</v>
      </c>
      <c r="GV756" s="2">
        <v>42643</v>
      </c>
      <c r="GW756" s="2">
        <v>42674</v>
      </c>
      <c r="GX756" s="2">
        <v>42704</v>
      </c>
      <c r="GY756" s="2">
        <v>42734</v>
      </c>
      <c r="GZ756" s="2">
        <v>42766</v>
      </c>
      <c r="HA756" s="2">
        <v>42794</v>
      </c>
      <c r="HB756" s="2">
        <v>42825</v>
      </c>
      <c r="HC756" s="2">
        <v>42853</v>
      </c>
      <c r="HD756" s="2">
        <v>42886</v>
      </c>
      <c r="HE756" s="2">
        <v>42916</v>
      </c>
      <c r="HF756" s="2">
        <v>42947</v>
      </c>
      <c r="HG756" s="2">
        <v>42978</v>
      </c>
      <c r="HH756" s="2">
        <v>43007</v>
      </c>
      <c r="HI756" s="2">
        <v>43039</v>
      </c>
      <c r="HJ756" s="2">
        <v>43069</v>
      </c>
      <c r="HK756" s="2">
        <v>43098</v>
      </c>
      <c r="HL756" s="2">
        <v>43131</v>
      </c>
      <c r="HM756" s="2">
        <v>43159</v>
      </c>
      <c r="HN756" s="2">
        <v>43189</v>
      </c>
      <c r="HO756" s="2">
        <v>43220</v>
      </c>
      <c r="HP756" s="2">
        <v>43251</v>
      </c>
      <c r="HQ756" s="2">
        <v>43280</v>
      </c>
      <c r="HR756" s="2">
        <v>43312</v>
      </c>
      <c r="HS756" s="2">
        <v>43343</v>
      </c>
      <c r="HT756" s="2">
        <v>43371</v>
      </c>
      <c r="HU756" s="2">
        <v>43404</v>
      </c>
      <c r="HV756" s="2">
        <v>43434</v>
      </c>
      <c r="HW756" s="2">
        <v>43465</v>
      </c>
      <c r="HX756" s="2">
        <v>43496</v>
      </c>
      <c r="HY756" s="2">
        <v>43524</v>
      </c>
      <c r="HZ756" s="2">
        <v>43553</v>
      </c>
      <c r="IA756" s="2">
        <v>43585</v>
      </c>
      <c r="IB756" s="2">
        <v>43616</v>
      </c>
      <c r="IC756" s="2">
        <v>43644</v>
      </c>
      <c r="ID756" s="2">
        <v>43677</v>
      </c>
      <c r="IE756" s="2">
        <v>43707</v>
      </c>
      <c r="IF756" s="2">
        <v>43738</v>
      </c>
      <c r="IG756" s="2">
        <v>43769</v>
      </c>
      <c r="IH756" s="2">
        <v>43798</v>
      </c>
      <c r="II756" s="2">
        <v>43830</v>
      </c>
    </row>
    <row r="757" spans="1:277" x14ac:dyDescent="0.25">
      <c r="A757" s="4"/>
      <c r="D757" s="3">
        <v>20925000</v>
      </c>
      <c r="E757">
        <v>20109950</v>
      </c>
      <c r="F757">
        <v>22552700</v>
      </c>
      <c r="G757">
        <v>16452400</v>
      </c>
      <c r="H757">
        <v>31367000</v>
      </c>
      <c r="I757">
        <v>32628400</v>
      </c>
      <c r="J757">
        <v>26558850</v>
      </c>
      <c r="K757">
        <v>41768300</v>
      </c>
      <c r="L757">
        <v>41225350</v>
      </c>
      <c r="M757">
        <v>58104400</v>
      </c>
      <c r="N757">
        <v>43830750</v>
      </c>
      <c r="O757">
        <v>45561850</v>
      </c>
      <c r="P757">
        <v>50831700</v>
      </c>
      <c r="Q757">
        <v>57901300</v>
      </c>
      <c r="R757">
        <v>60469650</v>
      </c>
      <c r="S757">
        <v>50297700</v>
      </c>
      <c r="T757">
        <v>45756350</v>
      </c>
      <c r="U757">
        <v>43137550</v>
      </c>
      <c r="V757">
        <v>47120200</v>
      </c>
      <c r="W757">
        <v>42300200</v>
      </c>
      <c r="X757">
        <v>70740200</v>
      </c>
      <c r="Y757">
        <v>63166150</v>
      </c>
      <c r="Z757">
        <v>55102900</v>
      </c>
      <c r="AA757">
        <v>55459350</v>
      </c>
      <c r="AB757">
        <v>73098800</v>
      </c>
      <c r="AC757">
        <v>56016400</v>
      </c>
      <c r="AD757">
        <v>52196050</v>
      </c>
      <c r="AE757">
        <v>54647900</v>
      </c>
      <c r="AF757">
        <v>44433550</v>
      </c>
      <c r="AG757">
        <v>71397700</v>
      </c>
      <c r="AH757">
        <v>85452700</v>
      </c>
      <c r="AI757">
        <v>53000450</v>
      </c>
      <c r="AJ757">
        <v>47194600</v>
      </c>
      <c r="AK757">
        <v>70967650</v>
      </c>
      <c r="AL757">
        <v>46951850</v>
      </c>
      <c r="AM757">
        <v>47400400</v>
      </c>
      <c r="AN757">
        <v>58684900</v>
      </c>
      <c r="AO757">
        <v>44067600</v>
      </c>
      <c r="AP757">
        <v>53887800</v>
      </c>
      <c r="AQ757">
        <v>50723050</v>
      </c>
      <c r="AR757">
        <v>44933450</v>
      </c>
      <c r="AS757">
        <v>42280500</v>
      </c>
      <c r="AT757">
        <v>50740650</v>
      </c>
      <c r="AU757">
        <v>34179450</v>
      </c>
      <c r="AV757">
        <v>72389500</v>
      </c>
      <c r="AW757">
        <v>67920650</v>
      </c>
      <c r="AX757">
        <v>50185600</v>
      </c>
      <c r="AY757">
        <v>60745600</v>
      </c>
      <c r="AZ757">
        <v>51323450</v>
      </c>
      <c r="BA757">
        <v>61237250</v>
      </c>
      <c r="BB757">
        <v>65675350</v>
      </c>
      <c r="BC757">
        <v>45672700</v>
      </c>
      <c r="BD757">
        <v>48288350</v>
      </c>
      <c r="BE757">
        <v>62415050</v>
      </c>
      <c r="BF757">
        <v>48354450</v>
      </c>
      <c r="BG757">
        <v>43450000</v>
      </c>
      <c r="BH757">
        <v>52558250</v>
      </c>
      <c r="BI757">
        <v>83729700</v>
      </c>
      <c r="BJ757">
        <v>84222300</v>
      </c>
      <c r="BK757">
        <v>73122550</v>
      </c>
      <c r="BL757">
        <v>62706550</v>
      </c>
      <c r="BM757">
        <v>52200300</v>
      </c>
      <c r="BN757">
        <v>74073800</v>
      </c>
      <c r="BO757">
        <v>51963100</v>
      </c>
      <c r="BP757">
        <v>40907000</v>
      </c>
      <c r="BQ757">
        <v>68737850</v>
      </c>
      <c r="BR757">
        <v>49577150</v>
      </c>
      <c r="BS757">
        <v>46787200</v>
      </c>
      <c r="BT757">
        <v>42982100</v>
      </c>
      <c r="BU757">
        <v>56406550</v>
      </c>
      <c r="BV757">
        <v>59499900</v>
      </c>
      <c r="BW757">
        <v>59793950</v>
      </c>
      <c r="BX757">
        <v>116163500</v>
      </c>
      <c r="BY757">
        <v>70017800</v>
      </c>
      <c r="BZ757">
        <v>87852300</v>
      </c>
      <c r="CA757">
        <v>59813900</v>
      </c>
      <c r="CB757">
        <v>75982100</v>
      </c>
      <c r="CC757">
        <v>72320100</v>
      </c>
      <c r="CD757">
        <v>39971700</v>
      </c>
      <c r="CE757">
        <v>64099400</v>
      </c>
      <c r="CF757">
        <v>43316400</v>
      </c>
      <c r="CG757">
        <v>45406800</v>
      </c>
      <c r="CH757">
        <v>46463200</v>
      </c>
      <c r="CI757">
        <v>36539600</v>
      </c>
      <c r="CJ757">
        <v>39217700</v>
      </c>
      <c r="CK757">
        <v>32896100</v>
      </c>
      <c r="CL757">
        <v>64056300</v>
      </c>
      <c r="CM757">
        <v>46608900</v>
      </c>
      <c r="CN757">
        <v>49630800</v>
      </c>
      <c r="CO757">
        <v>46757900</v>
      </c>
      <c r="CP757">
        <v>54860300</v>
      </c>
      <c r="CQ757">
        <v>67237300</v>
      </c>
      <c r="CR757">
        <v>58576200</v>
      </c>
      <c r="CS757">
        <v>57262100</v>
      </c>
      <c r="CT757">
        <v>62860700</v>
      </c>
      <c r="CU757">
        <v>52937000</v>
      </c>
      <c r="CV757">
        <v>77735200</v>
      </c>
      <c r="CW757">
        <v>53932300</v>
      </c>
      <c r="CX757">
        <v>48758000</v>
      </c>
      <c r="CY757">
        <v>37183300</v>
      </c>
      <c r="CZ757">
        <v>46364200</v>
      </c>
      <c r="DA757">
        <v>48192200</v>
      </c>
      <c r="DB757">
        <v>58720200</v>
      </c>
      <c r="DC757">
        <v>35763200</v>
      </c>
      <c r="DD757">
        <v>46552900</v>
      </c>
      <c r="DE757">
        <v>77577000</v>
      </c>
      <c r="DF757">
        <v>67289900</v>
      </c>
      <c r="DG757">
        <v>60204300</v>
      </c>
      <c r="DH757">
        <v>54218600</v>
      </c>
      <c r="DI757">
        <v>72416700</v>
      </c>
      <c r="DJ757">
        <v>91042000</v>
      </c>
      <c r="DK757">
        <v>67150800</v>
      </c>
      <c r="DL757">
        <v>68606100</v>
      </c>
      <c r="DM757">
        <v>61415300</v>
      </c>
      <c r="DN757">
        <v>51324900</v>
      </c>
      <c r="DO757">
        <v>69876700</v>
      </c>
      <c r="DP757">
        <v>66176500</v>
      </c>
      <c r="DQ757">
        <v>75303700</v>
      </c>
      <c r="DR757">
        <v>51624200</v>
      </c>
      <c r="DS757">
        <v>48548900</v>
      </c>
      <c r="DT757">
        <v>39261700</v>
      </c>
      <c r="DU757">
        <v>51187300</v>
      </c>
      <c r="DV757">
        <v>44713200</v>
      </c>
      <c r="DW757">
        <v>44016400</v>
      </c>
      <c r="DX757">
        <v>77129000</v>
      </c>
      <c r="DY757">
        <v>51215700</v>
      </c>
      <c r="DZ757">
        <v>39395700</v>
      </c>
      <c r="EA757">
        <v>44663800</v>
      </c>
      <c r="EB757">
        <v>48119331</v>
      </c>
      <c r="EC757">
        <v>47136199</v>
      </c>
      <c r="ED757">
        <v>42898599</v>
      </c>
      <c r="EE757">
        <v>32934974</v>
      </c>
      <c r="EF757">
        <v>50205306</v>
      </c>
      <c r="EG757">
        <v>53981201</v>
      </c>
      <c r="EH757">
        <v>64492484</v>
      </c>
      <c r="EI757">
        <v>37713990</v>
      </c>
      <c r="EJ757">
        <v>49415721</v>
      </c>
      <c r="EK757">
        <v>47581322</v>
      </c>
      <c r="EL757">
        <v>39140488</v>
      </c>
      <c r="EM757">
        <v>84255866</v>
      </c>
      <c r="EN757">
        <v>49922129</v>
      </c>
      <c r="EO757">
        <v>42225930</v>
      </c>
      <c r="EP757">
        <v>39527918</v>
      </c>
      <c r="EQ757">
        <v>31655815</v>
      </c>
      <c r="ER757">
        <v>26764661</v>
      </c>
      <c r="ES757">
        <v>25202010</v>
      </c>
      <c r="ET757">
        <v>33136118</v>
      </c>
      <c r="EU757">
        <v>31454656</v>
      </c>
      <c r="EV757">
        <v>43534879</v>
      </c>
      <c r="EW757">
        <v>33080021</v>
      </c>
      <c r="EX757">
        <v>25364695</v>
      </c>
      <c r="EY757">
        <v>24120115</v>
      </c>
      <c r="EZ757">
        <v>27786854</v>
      </c>
      <c r="FA757">
        <v>31166638</v>
      </c>
      <c r="FB757">
        <v>32228654</v>
      </c>
      <c r="FC757">
        <v>22712302</v>
      </c>
      <c r="FD757">
        <v>31486453</v>
      </c>
      <c r="FE757">
        <v>26778887</v>
      </c>
      <c r="FF757">
        <v>30018912</v>
      </c>
      <c r="FG757">
        <v>33502974</v>
      </c>
      <c r="FH757">
        <v>27278478</v>
      </c>
      <c r="FI757">
        <v>28902601</v>
      </c>
      <c r="FJ757">
        <v>18709368</v>
      </c>
      <c r="FK757">
        <v>18199689</v>
      </c>
      <c r="FL757">
        <v>19570891</v>
      </c>
      <c r="FM757">
        <v>17326292</v>
      </c>
      <c r="FN757">
        <v>16859857</v>
      </c>
      <c r="FO757">
        <v>15734224</v>
      </c>
      <c r="FP757">
        <v>20814899</v>
      </c>
      <c r="FQ757">
        <v>21752129</v>
      </c>
      <c r="FR757">
        <v>21075252</v>
      </c>
      <c r="FS757">
        <v>29286660</v>
      </c>
      <c r="FT757">
        <v>25951667</v>
      </c>
      <c r="FU757">
        <v>30070735</v>
      </c>
      <c r="FV757">
        <v>57931729</v>
      </c>
      <c r="FW757">
        <v>23416934</v>
      </c>
      <c r="FX757">
        <v>32686938</v>
      </c>
      <c r="FY757">
        <v>32126726</v>
      </c>
      <c r="FZ757">
        <v>29758037</v>
      </c>
      <c r="GA757">
        <v>27393151</v>
      </c>
      <c r="GB757">
        <v>23410108</v>
      </c>
      <c r="GC757">
        <v>22946171</v>
      </c>
      <c r="GD757">
        <v>25811096</v>
      </c>
      <c r="GE757">
        <v>15320621</v>
      </c>
      <c r="GF757">
        <v>15283479</v>
      </c>
      <c r="GG757">
        <v>18547641</v>
      </c>
      <c r="GH757">
        <v>20103414</v>
      </c>
      <c r="GI757">
        <v>29869081</v>
      </c>
      <c r="GJ757">
        <v>31089967</v>
      </c>
      <c r="GK757">
        <v>38028141</v>
      </c>
      <c r="GL757">
        <v>29336339</v>
      </c>
      <c r="GM757">
        <v>30451622</v>
      </c>
      <c r="GN757">
        <v>27674318</v>
      </c>
      <c r="GO757">
        <v>28363188</v>
      </c>
      <c r="GP757">
        <v>22931902</v>
      </c>
      <c r="GQ757">
        <v>19232034</v>
      </c>
      <c r="GR757">
        <v>23228715</v>
      </c>
      <c r="GS757">
        <v>22408965</v>
      </c>
      <c r="GT757">
        <v>21028659</v>
      </c>
      <c r="GU757">
        <v>18215258</v>
      </c>
      <c r="GV757">
        <v>28526662</v>
      </c>
      <c r="GW757">
        <v>22256542</v>
      </c>
      <c r="GX757">
        <v>23569207</v>
      </c>
      <c r="GY757">
        <v>23587722</v>
      </c>
      <c r="GZ757">
        <v>18831508</v>
      </c>
      <c r="HA757">
        <v>14916589</v>
      </c>
      <c r="HB757">
        <v>17537436</v>
      </c>
      <c r="HC757">
        <v>11639326</v>
      </c>
      <c r="HD757">
        <v>17686085</v>
      </c>
      <c r="HE757">
        <v>15760197</v>
      </c>
      <c r="HF757">
        <v>11247650</v>
      </c>
      <c r="HG757">
        <v>15697438</v>
      </c>
      <c r="HH757">
        <v>18199380</v>
      </c>
      <c r="HI757">
        <v>15020078</v>
      </c>
      <c r="HJ757">
        <v>40470955</v>
      </c>
      <c r="HK757">
        <v>17379235</v>
      </c>
      <c r="HL757">
        <v>19068073</v>
      </c>
      <c r="HM757">
        <v>17752990</v>
      </c>
      <c r="HN757">
        <v>20810699</v>
      </c>
      <c r="HO757">
        <v>16838289</v>
      </c>
      <c r="HP757">
        <v>19314515</v>
      </c>
      <c r="HQ757">
        <v>18664221</v>
      </c>
      <c r="HR757">
        <v>14896431</v>
      </c>
      <c r="HS757">
        <v>11042899</v>
      </c>
      <c r="HT757">
        <v>16847175</v>
      </c>
      <c r="HU757">
        <v>16545833</v>
      </c>
      <c r="HV757">
        <v>11276268</v>
      </c>
      <c r="HW757">
        <v>15291887</v>
      </c>
      <c r="HX757">
        <v>13780028</v>
      </c>
      <c r="HY757">
        <v>12404006</v>
      </c>
      <c r="HZ757">
        <v>19386721</v>
      </c>
      <c r="IA757">
        <v>12539266</v>
      </c>
      <c r="IB757">
        <v>11678789</v>
      </c>
      <c r="IC757">
        <v>11718686</v>
      </c>
      <c r="ID757">
        <v>11372867</v>
      </c>
      <c r="IE757">
        <v>19247847</v>
      </c>
      <c r="IF757">
        <v>27673659</v>
      </c>
      <c r="IG757">
        <v>23959204</v>
      </c>
      <c r="IH757">
        <v>25223554</v>
      </c>
      <c r="II757">
        <v>18623626</v>
      </c>
    </row>
    <row r="758" spans="1:277" x14ac:dyDescent="0.25">
      <c r="A758" s="1" t="s">
        <v>380</v>
      </c>
      <c r="B758" t="s">
        <v>1157</v>
      </c>
      <c r="C758" t="s">
        <v>1183</v>
      </c>
      <c r="D758" s="2">
        <f>_xll.BDH(A758, "volume", B758, C758, "Direction", "H", "Period", "M","cols=84;rows=2")</f>
        <v>36556</v>
      </c>
      <c r="E758" s="2">
        <v>36585</v>
      </c>
      <c r="F758" s="2">
        <v>36616</v>
      </c>
      <c r="G758" s="2">
        <v>36644</v>
      </c>
      <c r="H758" s="2">
        <v>36677</v>
      </c>
      <c r="I758" s="2">
        <v>36707</v>
      </c>
      <c r="J758" s="2">
        <v>36738</v>
      </c>
      <c r="K758" s="2">
        <v>36769</v>
      </c>
      <c r="L758" s="2">
        <v>36798</v>
      </c>
      <c r="M758" s="2">
        <v>36830</v>
      </c>
      <c r="N758" s="2">
        <v>36860</v>
      </c>
      <c r="O758" s="2">
        <v>36889</v>
      </c>
      <c r="P758" s="2">
        <v>36922</v>
      </c>
      <c r="Q758" s="2">
        <v>36950</v>
      </c>
      <c r="R758" s="2">
        <v>36980</v>
      </c>
      <c r="S758" s="2">
        <v>37011</v>
      </c>
      <c r="T758" s="2">
        <v>37042</v>
      </c>
      <c r="U758" s="2">
        <v>37071</v>
      </c>
      <c r="V758" s="2">
        <v>37103</v>
      </c>
      <c r="W758" s="2">
        <v>37134</v>
      </c>
      <c r="X758" s="2">
        <v>37162</v>
      </c>
      <c r="Y758" s="2">
        <v>37195</v>
      </c>
      <c r="Z758" s="2">
        <v>37225</v>
      </c>
      <c r="AA758" s="2">
        <v>37256</v>
      </c>
      <c r="AB758" s="2">
        <v>37287</v>
      </c>
      <c r="AC758" s="2">
        <v>37315</v>
      </c>
      <c r="AD758" s="2">
        <v>37344</v>
      </c>
      <c r="AE758" s="2">
        <v>37376</v>
      </c>
      <c r="AF758" s="2">
        <v>37407</v>
      </c>
      <c r="AG758" s="2">
        <v>37435</v>
      </c>
      <c r="AH758" s="2">
        <v>37468</v>
      </c>
      <c r="AI758" s="2">
        <v>37498</v>
      </c>
      <c r="AJ758" s="2">
        <v>37529</v>
      </c>
      <c r="AK758" s="2">
        <v>37560</v>
      </c>
      <c r="AL758" s="2">
        <v>37589</v>
      </c>
      <c r="AM758" s="2">
        <v>37621</v>
      </c>
      <c r="AN758" s="2">
        <v>37652</v>
      </c>
      <c r="AO758" s="2">
        <v>37680</v>
      </c>
      <c r="AP758" s="2">
        <v>37711</v>
      </c>
      <c r="AQ758" s="2">
        <v>37741</v>
      </c>
      <c r="AR758" s="2">
        <v>37771</v>
      </c>
      <c r="AS758" s="2">
        <v>37802</v>
      </c>
      <c r="AT758" s="2">
        <v>37833</v>
      </c>
      <c r="AU758" s="2">
        <v>37862</v>
      </c>
      <c r="AV758" s="2">
        <v>37894</v>
      </c>
      <c r="AW758" s="2">
        <v>37925</v>
      </c>
      <c r="AX758" s="2">
        <v>37953</v>
      </c>
      <c r="AY758" s="2">
        <v>37986</v>
      </c>
      <c r="AZ758" s="2">
        <v>38016</v>
      </c>
      <c r="BA758" s="2">
        <v>38044</v>
      </c>
      <c r="BB758" s="2">
        <v>38077</v>
      </c>
      <c r="BC758" s="2">
        <v>38107</v>
      </c>
      <c r="BD758" s="2">
        <v>38138</v>
      </c>
      <c r="BE758" s="2">
        <v>38168</v>
      </c>
      <c r="BF758" s="2">
        <v>38198</v>
      </c>
      <c r="BG758" s="2">
        <v>38230</v>
      </c>
      <c r="BH758" s="2">
        <v>38260</v>
      </c>
      <c r="BI758" s="2">
        <v>38289</v>
      </c>
      <c r="BJ758" s="2">
        <v>38321</v>
      </c>
      <c r="BK758" s="2">
        <v>38352</v>
      </c>
      <c r="BL758" s="2">
        <v>38383</v>
      </c>
      <c r="BM758" s="2">
        <v>38411</v>
      </c>
      <c r="BN758" s="2">
        <v>38442</v>
      </c>
      <c r="BO758" s="2">
        <v>38471</v>
      </c>
      <c r="BP758" s="2">
        <v>38503</v>
      </c>
      <c r="BQ758" s="2">
        <v>38533</v>
      </c>
      <c r="BR758" s="2">
        <v>38562</v>
      </c>
      <c r="BS758" s="2">
        <v>38595</v>
      </c>
      <c r="BT758" s="2">
        <v>38625</v>
      </c>
      <c r="BU758" s="2">
        <v>38656</v>
      </c>
      <c r="BV758" s="2">
        <v>38686</v>
      </c>
      <c r="BW758" s="2">
        <v>38716</v>
      </c>
      <c r="BX758" s="2">
        <v>38748</v>
      </c>
      <c r="BY758" s="2">
        <v>38776</v>
      </c>
      <c r="BZ758" s="2">
        <v>38807</v>
      </c>
      <c r="CA758" s="2">
        <v>38835</v>
      </c>
      <c r="CB758" s="2">
        <v>38868</v>
      </c>
      <c r="CC758" s="2">
        <v>38898</v>
      </c>
      <c r="CD758" s="2">
        <v>38929</v>
      </c>
      <c r="CE758" s="2">
        <v>38960</v>
      </c>
      <c r="CF758" s="2">
        <v>38989</v>
      </c>
      <c r="CG758" s="2">
        <v>39021</v>
      </c>
      <c r="CH758" s="2">
        <v>39051</v>
      </c>
      <c r="CI758" s="2">
        <v>39080</v>
      </c>
    </row>
    <row r="759" spans="1:277" x14ac:dyDescent="0.25">
      <c r="A759" s="4"/>
      <c r="D759" s="3">
        <v>59588550</v>
      </c>
      <c r="E759">
        <v>44439150</v>
      </c>
      <c r="F759">
        <v>62998350</v>
      </c>
      <c r="G759">
        <v>64888800</v>
      </c>
      <c r="H759">
        <v>51704800</v>
      </c>
      <c r="I759">
        <v>52813500</v>
      </c>
      <c r="J759">
        <v>34738300</v>
      </c>
      <c r="K759">
        <v>39725500</v>
      </c>
      <c r="L759">
        <v>37088600</v>
      </c>
      <c r="M759">
        <v>57418600</v>
      </c>
      <c r="N759">
        <v>47221600</v>
      </c>
      <c r="O759">
        <v>82220500</v>
      </c>
      <c r="P759">
        <v>50089900</v>
      </c>
      <c r="Q759">
        <v>55096800</v>
      </c>
      <c r="R759">
        <v>74862600</v>
      </c>
      <c r="S759">
        <v>65486500</v>
      </c>
      <c r="T759">
        <v>77570200</v>
      </c>
      <c r="U759">
        <v>69667900</v>
      </c>
      <c r="V759">
        <v>53975600</v>
      </c>
      <c r="W759">
        <v>43721600</v>
      </c>
      <c r="X759">
        <v>80030200</v>
      </c>
      <c r="Y759">
        <v>57168300</v>
      </c>
      <c r="Z759">
        <v>41290600</v>
      </c>
      <c r="AA759">
        <v>60504200</v>
      </c>
      <c r="AB759">
        <v>60069900</v>
      </c>
      <c r="AC759">
        <v>37587300</v>
      </c>
      <c r="AD759">
        <v>61063500</v>
      </c>
      <c r="AE759">
        <v>50427100</v>
      </c>
      <c r="AF759">
        <v>54751100</v>
      </c>
      <c r="AG759">
        <v>72511600</v>
      </c>
      <c r="AH759">
        <v>84860900</v>
      </c>
      <c r="AI759">
        <v>69560500</v>
      </c>
      <c r="AJ759">
        <v>64590800</v>
      </c>
      <c r="AK759">
        <v>66518600</v>
      </c>
      <c r="AL759">
        <v>53113000</v>
      </c>
      <c r="AM759">
        <v>49279100</v>
      </c>
      <c r="AN759">
        <v>52637000</v>
      </c>
      <c r="AO759">
        <v>42706500</v>
      </c>
      <c r="AP759">
        <v>60713000</v>
      </c>
      <c r="AQ759">
        <v>36062000</v>
      </c>
      <c r="AR759">
        <v>37424100</v>
      </c>
      <c r="AS759">
        <v>40559100</v>
      </c>
      <c r="AT759">
        <v>36565700</v>
      </c>
      <c r="AU759">
        <v>29038300</v>
      </c>
      <c r="AV759">
        <v>28504200</v>
      </c>
      <c r="AW759">
        <v>29047000</v>
      </c>
      <c r="AX759">
        <v>24336064</v>
      </c>
      <c r="AY759">
        <v>28439259</v>
      </c>
      <c r="AZ759">
        <v>29205961</v>
      </c>
      <c r="BA759">
        <v>23179593</v>
      </c>
      <c r="BB759">
        <v>30575147</v>
      </c>
      <c r="BC759">
        <v>18743741</v>
      </c>
      <c r="BD759">
        <v>18745021</v>
      </c>
      <c r="BE759">
        <v>26493041</v>
      </c>
      <c r="BF759">
        <v>24955996</v>
      </c>
      <c r="BG759">
        <v>15784019</v>
      </c>
      <c r="BH759">
        <v>21839032</v>
      </c>
      <c r="BI759">
        <v>22146096</v>
      </c>
      <c r="BJ759">
        <v>17861378</v>
      </c>
      <c r="BK759">
        <v>18502077</v>
      </c>
      <c r="BL759">
        <v>21723024</v>
      </c>
      <c r="BM759">
        <v>19168811</v>
      </c>
      <c r="BN759">
        <v>29213822</v>
      </c>
      <c r="BO759">
        <v>18171080</v>
      </c>
      <c r="BP759">
        <v>23663394</v>
      </c>
      <c r="BQ759">
        <v>32216294</v>
      </c>
      <c r="BR759">
        <v>22141567</v>
      </c>
      <c r="BS759">
        <v>20057669</v>
      </c>
      <c r="BT759">
        <v>27462950</v>
      </c>
      <c r="BU759">
        <v>27403645</v>
      </c>
      <c r="BV759">
        <v>23895811</v>
      </c>
      <c r="BW759">
        <v>29648275</v>
      </c>
      <c r="BX759">
        <v>33626204</v>
      </c>
      <c r="BY759">
        <v>31309426</v>
      </c>
      <c r="BZ759">
        <v>40040218</v>
      </c>
      <c r="CA759">
        <v>28478225</v>
      </c>
      <c r="CB759">
        <v>32892531</v>
      </c>
      <c r="CC759">
        <v>40666541</v>
      </c>
      <c r="CD759">
        <v>30994091</v>
      </c>
      <c r="CE759">
        <v>26275701</v>
      </c>
      <c r="CF759">
        <v>22124051</v>
      </c>
      <c r="CG759">
        <v>24418015</v>
      </c>
      <c r="CH759">
        <v>17258731</v>
      </c>
      <c r="CI759">
        <v>21450508</v>
      </c>
    </row>
    <row r="760" spans="1:277" x14ac:dyDescent="0.25">
      <c r="A760" s="1" t="s">
        <v>381</v>
      </c>
      <c r="B760" t="s">
        <v>1157</v>
      </c>
      <c r="C760" t="s">
        <v>1194</v>
      </c>
      <c r="D760" s="2">
        <f>_xll.BDH(A760, "volume", B760, C760, "Direction", "H", "Period", "M","cols=216;rows=2")</f>
        <v>36556</v>
      </c>
      <c r="E760" s="2">
        <v>36585</v>
      </c>
      <c r="F760" s="2">
        <v>36616</v>
      </c>
      <c r="G760" s="2">
        <v>36644</v>
      </c>
      <c r="H760" s="2">
        <v>36677</v>
      </c>
      <c r="I760" s="2">
        <v>36707</v>
      </c>
      <c r="J760" s="2">
        <v>36738</v>
      </c>
      <c r="K760" s="2">
        <v>36769</v>
      </c>
      <c r="L760" s="2">
        <v>36798</v>
      </c>
      <c r="M760" s="2">
        <v>36830</v>
      </c>
      <c r="N760" s="2">
        <v>36860</v>
      </c>
      <c r="O760" s="2">
        <v>36889</v>
      </c>
      <c r="P760" s="2">
        <v>36922</v>
      </c>
      <c r="Q760" s="2">
        <v>36950</v>
      </c>
      <c r="R760" s="2">
        <v>36980</v>
      </c>
      <c r="S760" s="2">
        <v>37011</v>
      </c>
      <c r="T760" s="2">
        <v>37042</v>
      </c>
      <c r="U760" s="2">
        <v>37071</v>
      </c>
      <c r="V760" s="2">
        <v>37103</v>
      </c>
      <c r="W760" s="2">
        <v>37134</v>
      </c>
      <c r="X760" s="2">
        <v>37162</v>
      </c>
      <c r="Y760" s="2">
        <v>37195</v>
      </c>
      <c r="Z760" s="2">
        <v>37225</v>
      </c>
      <c r="AA760" s="2">
        <v>37256</v>
      </c>
      <c r="AB760" s="2">
        <v>37287</v>
      </c>
      <c r="AC760" s="2">
        <v>37315</v>
      </c>
      <c r="AD760" s="2">
        <v>37344</v>
      </c>
      <c r="AE760" s="2">
        <v>37376</v>
      </c>
      <c r="AF760" s="2">
        <v>37407</v>
      </c>
      <c r="AG760" s="2">
        <v>37435</v>
      </c>
      <c r="AH760" s="2">
        <v>37468</v>
      </c>
      <c r="AI760" s="2">
        <v>37498</v>
      </c>
      <c r="AJ760" s="2">
        <v>37529</v>
      </c>
      <c r="AK760" s="2">
        <v>37560</v>
      </c>
      <c r="AL760" s="2">
        <v>37589</v>
      </c>
      <c r="AM760" s="2">
        <v>37621</v>
      </c>
      <c r="AN760" s="2">
        <v>37652</v>
      </c>
      <c r="AO760" s="2">
        <v>37680</v>
      </c>
      <c r="AP760" s="2">
        <v>37711</v>
      </c>
      <c r="AQ760" s="2">
        <v>37741</v>
      </c>
      <c r="AR760" s="2">
        <v>37771</v>
      </c>
      <c r="AS760" s="2">
        <v>37802</v>
      </c>
      <c r="AT760" s="2">
        <v>37833</v>
      </c>
      <c r="AU760" s="2">
        <v>37862</v>
      </c>
      <c r="AV760" s="2">
        <v>37894</v>
      </c>
      <c r="AW760" s="2">
        <v>37925</v>
      </c>
      <c r="AX760" s="2">
        <v>37953</v>
      </c>
      <c r="AY760" s="2">
        <v>37986</v>
      </c>
      <c r="AZ760" s="2">
        <v>38016</v>
      </c>
      <c r="BA760" s="2">
        <v>38044</v>
      </c>
      <c r="BB760" s="2">
        <v>38077</v>
      </c>
      <c r="BC760" s="2">
        <v>38107</v>
      </c>
      <c r="BD760" s="2">
        <v>38138</v>
      </c>
      <c r="BE760" s="2">
        <v>38168</v>
      </c>
      <c r="BF760" s="2">
        <v>38198</v>
      </c>
      <c r="BG760" s="2">
        <v>38230</v>
      </c>
      <c r="BH760" s="2">
        <v>38260</v>
      </c>
      <c r="BI760" s="2">
        <v>38289</v>
      </c>
      <c r="BJ760" s="2">
        <v>38321</v>
      </c>
      <c r="BK760" s="2">
        <v>38352</v>
      </c>
      <c r="BL760" s="2">
        <v>38383</v>
      </c>
      <c r="BM760" s="2">
        <v>38411</v>
      </c>
      <c r="BN760" s="2">
        <v>38442</v>
      </c>
      <c r="BO760" s="2">
        <v>38471</v>
      </c>
      <c r="BP760" s="2">
        <v>38503</v>
      </c>
      <c r="BQ760" s="2">
        <v>38533</v>
      </c>
      <c r="BR760" s="2">
        <v>38562</v>
      </c>
      <c r="BS760" s="2">
        <v>38595</v>
      </c>
      <c r="BT760" s="2">
        <v>38625</v>
      </c>
      <c r="BU760" s="2">
        <v>38656</v>
      </c>
      <c r="BV760" s="2">
        <v>38686</v>
      </c>
      <c r="BW760" s="2">
        <v>38716</v>
      </c>
      <c r="BX760" s="2">
        <v>38748</v>
      </c>
      <c r="BY760" s="2">
        <v>38776</v>
      </c>
      <c r="BZ760" s="2">
        <v>38807</v>
      </c>
      <c r="CA760" s="2">
        <v>38835</v>
      </c>
      <c r="CB760" s="2">
        <v>38868</v>
      </c>
      <c r="CC760" s="2">
        <v>38898</v>
      </c>
      <c r="CD760" s="2">
        <v>38929</v>
      </c>
      <c r="CE760" s="2">
        <v>38960</v>
      </c>
      <c r="CF760" s="2">
        <v>38989</v>
      </c>
      <c r="CG760" s="2">
        <v>39021</v>
      </c>
      <c r="CH760" s="2">
        <v>39051</v>
      </c>
      <c r="CI760" s="2">
        <v>39080</v>
      </c>
      <c r="CJ760" s="2">
        <v>39113</v>
      </c>
      <c r="CK760" s="2">
        <v>39141</v>
      </c>
      <c r="CL760" s="2">
        <v>39171</v>
      </c>
      <c r="CM760" s="2">
        <v>39202</v>
      </c>
      <c r="CN760" s="2">
        <v>39233</v>
      </c>
      <c r="CO760" s="2">
        <v>39262</v>
      </c>
      <c r="CP760" s="2">
        <v>39294</v>
      </c>
      <c r="CQ760" s="2">
        <v>39325</v>
      </c>
      <c r="CR760" s="2">
        <v>39353</v>
      </c>
      <c r="CS760" s="2">
        <v>39386</v>
      </c>
      <c r="CT760" s="2">
        <v>39416</v>
      </c>
      <c r="CU760" s="2">
        <v>39447</v>
      </c>
      <c r="CV760" s="2">
        <v>39478</v>
      </c>
      <c r="CW760" s="2">
        <v>39507</v>
      </c>
      <c r="CX760" s="2">
        <v>39538</v>
      </c>
      <c r="CY760" s="2">
        <v>39568</v>
      </c>
      <c r="CZ760" s="2">
        <v>39598</v>
      </c>
      <c r="DA760" s="2">
        <v>39629</v>
      </c>
      <c r="DB760" s="2">
        <v>39660</v>
      </c>
      <c r="DC760" s="2">
        <v>39689</v>
      </c>
      <c r="DD760" s="2">
        <v>39721</v>
      </c>
      <c r="DE760" s="2">
        <v>39752</v>
      </c>
      <c r="DF760" s="2">
        <v>39780</v>
      </c>
      <c r="DG760" s="2">
        <v>39813</v>
      </c>
      <c r="DH760" s="2">
        <v>39843</v>
      </c>
      <c r="DI760" s="2">
        <v>39871</v>
      </c>
      <c r="DJ760" s="2">
        <v>39903</v>
      </c>
      <c r="DK760" s="2">
        <v>39933</v>
      </c>
      <c r="DL760" s="2">
        <v>39962</v>
      </c>
      <c r="DM760" s="2">
        <v>39994</v>
      </c>
      <c r="DN760" s="2">
        <v>40025</v>
      </c>
      <c r="DO760" s="2">
        <v>40056</v>
      </c>
      <c r="DP760" s="2">
        <v>40086</v>
      </c>
      <c r="DQ760" s="2">
        <v>40116</v>
      </c>
      <c r="DR760" s="2">
        <v>40147</v>
      </c>
      <c r="DS760" s="2">
        <v>40178</v>
      </c>
      <c r="DT760" s="2">
        <v>40207</v>
      </c>
      <c r="DU760" s="2">
        <v>40235</v>
      </c>
      <c r="DV760" s="2">
        <v>40268</v>
      </c>
      <c r="DW760" s="2">
        <v>40298</v>
      </c>
      <c r="DX760" s="2">
        <v>40329</v>
      </c>
      <c r="DY760" s="2">
        <v>40359</v>
      </c>
      <c r="DZ760" s="2">
        <v>40389</v>
      </c>
      <c r="EA760" s="2">
        <v>40421</v>
      </c>
      <c r="EB760" s="2">
        <v>40451</v>
      </c>
      <c r="EC760" s="2">
        <v>40480</v>
      </c>
      <c r="ED760" s="2">
        <v>40512</v>
      </c>
      <c r="EE760" s="2">
        <v>40543</v>
      </c>
      <c r="EF760" s="2">
        <v>40574</v>
      </c>
      <c r="EG760" s="2">
        <v>40602</v>
      </c>
      <c r="EH760" s="2">
        <v>40633</v>
      </c>
      <c r="EI760" s="2">
        <v>40662</v>
      </c>
      <c r="EJ760" s="2">
        <v>40694</v>
      </c>
      <c r="EK760" s="2">
        <v>40724</v>
      </c>
      <c r="EL760" s="2">
        <v>40753</v>
      </c>
      <c r="EM760" s="2">
        <v>40786</v>
      </c>
      <c r="EN760" s="2">
        <v>40816</v>
      </c>
      <c r="EO760" s="2">
        <v>40847</v>
      </c>
      <c r="EP760" s="2">
        <v>40877</v>
      </c>
      <c r="EQ760" s="2">
        <v>40907</v>
      </c>
      <c r="ER760" s="2">
        <v>40939</v>
      </c>
      <c r="ES760" s="2">
        <v>40968</v>
      </c>
      <c r="ET760" s="2">
        <v>40998</v>
      </c>
      <c r="EU760" s="2">
        <v>41029</v>
      </c>
      <c r="EV760" s="2">
        <v>41060</v>
      </c>
      <c r="EW760" s="2">
        <v>41089</v>
      </c>
      <c r="EX760" s="2">
        <v>41121</v>
      </c>
      <c r="EY760" s="2">
        <v>41152</v>
      </c>
      <c r="EZ760" s="2">
        <v>41180</v>
      </c>
      <c r="FA760" s="2">
        <v>41213</v>
      </c>
      <c r="FB760" s="2">
        <v>41243</v>
      </c>
      <c r="FC760" s="2">
        <v>41274</v>
      </c>
      <c r="FD760" s="2">
        <v>41305</v>
      </c>
      <c r="FE760" s="2">
        <v>41333</v>
      </c>
      <c r="FF760" s="2">
        <v>41362</v>
      </c>
      <c r="FG760" s="2">
        <v>41394</v>
      </c>
      <c r="FH760" s="2">
        <v>41425</v>
      </c>
      <c r="FI760" s="2">
        <v>41453</v>
      </c>
      <c r="FJ760" s="2">
        <v>41486</v>
      </c>
      <c r="FK760" s="2">
        <v>41516</v>
      </c>
      <c r="FL760" s="2">
        <v>41547</v>
      </c>
      <c r="FM760" s="2">
        <v>41578</v>
      </c>
      <c r="FN760" s="2">
        <v>41607</v>
      </c>
      <c r="FO760" s="2">
        <v>41639</v>
      </c>
      <c r="FP760" s="2">
        <v>41670</v>
      </c>
      <c r="FQ760" s="2">
        <v>41698</v>
      </c>
      <c r="FR760" s="2">
        <v>41729</v>
      </c>
      <c r="FS760" s="2">
        <v>41759</v>
      </c>
      <c r="FT760" s="2">
        <v>41789</v>
      </c>
      <c r="FU760" s="2">
        <v>41820</v>
      </c>
      <c r="FV760" s="2">
        <v>41851</v>
      </c>
      <c r="FW760" s="2">
        <v>41880</v>
      </c>
      <c r="FX760" s="2">
        <v>41912</v>
      </c>
      <c r="FY760" s="2">
        <v>41943</v>
      </c>
      <c r="FZ760" s="2">
        <v>41971</v>
      </c>
      <c r="GA760" s="2">
        <v>42004</v>
      </c>
      <c r="GB760" s="2">
        <v>42034</v>
      </c>
      <c r="GC760" s="2">
        <v>42062</v>
      </c>
      <c r="GD760" s="2">
        <v>42094</v>
      </c>
      <c r="GE760" s="2">
        <v>42124</v>
      </c>
      <c r="GF760" s="2">
        <v>42153</v>
      </c>
      <c r="GG760" s="2">
        <v>42185</v>
      </c>
      <c r="GH760" s="2">
        <v>42216</v>
      </c>
      <c r="GI760" s="2">
        <v>42247</v>
      </c>
      <c r="GJ760" s="2">
        <v>42277</v>
      </c>
      <c r="GK760" s="2">
        <v>42307</v>
      </c>
      <c r="GL760" s="2">
        <v>42338</v>
      </c>
      <c r="GM760" s="2">
        <v>42369</v>
      </c>
      <c r="GN760" s="2">
        <v>42398</v>
      </c>
      <c r="GO760" s="2">
        <v>42429</v>
      </c>
      <c r="GP760" s="2">
        <v>42460</v>
      </c>
      <c r="GQ760" s="2">
        <v>42489</v>
      </c>
      <c r="GR760" s="2">
        <v>42521</v>
      </c>
      <c r="GS760" s="2">
        <v>42551</v>
      </c>
      <c r="GT760" s="2">
        <v>42580</v>
      </c>
      <c r="GU760" s="2">
        <v>42613</v>
      </c>
      <c r="GV760" s="2">
        <v>42643</v>
      </c>
      <c r="GW760" s="2">
        <v>42674</v>
      </c>
      <c r="GX760" s="2">
        <v>42704</v>
      </c>
      <c r="GY760" s="2">
        <v>42734</v>
      </c>
      <c r="GZ760" s="2">
        <v>42766</v>
      </c>
      <c r="HA760" s="2">
        <v>42794</v>
      </c>
      <c r="HB760" s="2">
        <v>42825</v>
      </c>
      <c r="HC760" s="2">
        <v>42853</v>
      </c>
      <c r="HD760" s="2">
        <v>42886</v>
      </c>
      <c r="HE760" s="2">
        <v>42916</v>
      </c>
      <c r="HF760" s="2">
        <v>42947</v>
      </c>
      <c r="HG760" s="2">
        <v>42978</v>
      </c>
      <c r="HH760" s="2">
        <v>43007</v>
      </c>
      <c r="HI760" s="2">
        <v>43039</v>
      </c>
      <c r="HJ760" s="2">
        <v>43069</v>
      </c>
      <c r="HK760" s="2">
        <v>43098</v>
      </c>
    </row>
    <row r="761" spans="1:277" x14ac:dyDescent="0.25">
      <c r="A761" s="4"/>
      <c r="D761" s="3">
        <v>17101500</v>
      </c>
      <c r="E761">
        <v>17322900</v>
      </c>
      <c r="F761">
        <v>31969700</v>
      </c>
      <c r="G761">
        <v>19496700</v>
      </c>
      <c r="H761">
        <v>15298600</v>
      </c>
      <c r="I761">
        <v>22119500</v>
      </c>
      <c r="J761">
        <v>15336700</v>
      </c>
      <c r="K761">
        <v>12124000</v>
      </c>
      <c r="L761">
        <v>13015500</v>
      </c>
      <c r="M761">
        <v>43583000</v>
      </c>
      <c r="N761">
        <v>14569300</v>
      </c>
      <c r="O761">
        <v>16577900</v>
      </c>
      <c r="P761">
        <v>14592600</v>
      </c>
      <c r="Q761">
        <v>12138200</v>
      </c>
      <c r="R761">
        <v>13071800</v>
      </c>
      <c r="S761">
        <v>10022000</v>
      </c>
      <c r="T761">
        <v>10298300</v>
      </c>
      <c r="U761">
        <v>12749100</v>
      </c>
      <c r="V761">
        <v>11355100</v>
      </c>
      <c r="W761">
        <v>12162400</v>
      </c>
      <c r="X761">
        <v>13024600</v>
      </c>
      <c r="Y761">
        <v>22631200</v>
      </c>
      <c r="Z761">
        <v>14240800</v>
      </c>
      <c r="AA761">
        <v>14286700</v>
      </c>
      <c r="AB761">
        <v>14578600</v>
      </c>
      <c r="AC761">
        <v>12531500</v>
      </c>
      <c r="AD761">
        <v>15070500</v>
      </c>
      <c r="AE761">
        <v>10633900</v>
      </c>
      <c r="AF761">
        <v>12772800</v>
      </c>
      <c r="AG761">
        <v>16135600</v>
      </c>
      <c r="AH761">
        <v>20885800</v>
      </c>
      <c r="AI761">
        <v>16349200</v>
      </c>
      <c r="AJ761">
        <v>18846700</v>
      </c>
      <c r="AK761">
        <v>15426200</v>
      </c>
      <c r="AL761">
        <v>13905800</v>
      </c>
      <c r="AM761">
        <v>17115700</v>
      </c>
      <c r="AN761">
        <v>14519200</v>
      </c>
      <c r="AO761">
        <v>13263100</v>
      </c>
      <c r="AP761">
        <v>13717800</v>
      </c>
      <c r="AQ761">
        <v>12579200</v>
      </c>
      <c r="AR761">
        <v>13168700</v>
      </c>
      <c r="AS761">
        <v>14643500</v>
      </c>
      <c r="AT761">
        <v>12878300</v>
      </c>
      <c r="AU761">
        <v>10107800</v>
      </c>
      <c r="AV761">
        <v>11483500</v>
      </c>
      <c r="AW761">
        <v>12518600</v>
      </c>
      <c r="AX761">
        <v>10020500</v>
      </c>
      <c r="AY761">
        <v>11761600</v>
      </c>
      <c r="AZ761">
        <v>11662600</v>
      </c>
      <c r="BA761">
        <v>13974900</v>
      </c>
      <c r="BB761">
        <v>12687300</v>
      </c>
      <c r="BC761">
        <v>10608000</v>
      </c>
      <c r="BD761">
        <v>9111200</v>
      </c>
      <c r="BE761">
        <v>9830600</v>
      </c>
      <c r="BF761">
        <v>9265800</v>
      </c>
      <c r="BG761">
        <v>8876400</v>
      </c>
      <c r="BH761">
        <v>10002400</v>
      </c>
      <c r="BI761">
        <v>9385900</v>
      </c>
      <c r="BJ761">
        <v>10962400</v>
      </c>
      <c r="BK761">
        <v>11341000</v>
      </c>
      <c r="BL761">
        <v>11965700</v>
      </c>
      <c r="BM761">
        <v>10780300</v>
      </c>
      <c r="BN761">
        <v>11488900</v>
      </c>
      <c r="BO761">
        <v>9366300</v>
      </c>
      <c r="BP761">
        <v>11164000</v>
      </c>
      <c r="BQ761">
        <v>14484200</v>
      </c>
      <c r="BR761">
        <v>13161200</v>
      </c>
      <c r="BS761">
        <v>12571800</v>
      </c>
      <c r="BT761">
        <v>11367500</v>
      </c>
      <c r="BU761">
        <v>12092500</v>
      </c>
      <c r="BV761">
        <v>12901000</v>
      </c>
      <c r="BW761">
        <v>11732100</v>
      </c>
      <c r="BX761">
        <v>12526800</v>
      </c>
      <c r="BY761">
        <v>12196200</v>
      </c>
      <c r="BZ761">
        <v>19386900</v>
      </c>
      <c r="CA761">
        <v>15571500</v>
      </c>
      <c r="CB761">
        <v>14045800</v>
      </c>
      <c r="CC761">
        <v>13500900</v>
      </c>
      <c r="CD761">
        <v>11010700</v>
      </c>
      <c r="CE761">
        <v>10045700</v>
      </c>
      <c r="CF761">
        <v>9828500</v>
      </c>
      <c r="CG761">
        <v>11902700</v>
      </c>
      <c r="CH761">
        <v>10265400</v>
      </c>
      <c r="CI761">
        <v>8037100</v>
      </c>
      <c r="CJ761">
        <v>11957600</v>
      </c>
      <c r="CK761">
        <v>11120600</v>
      </c>
      <c r="CL761">
        <v>12022300</v>
      </c>
      <c r="CM761">
        <v>10643300</v>
      </c>
      <c r="CN761">
        <v>15115600</v>
      </c>
      <c r="CO761">
        <v>17775400</v>
      </c>
      <c r="CP761">
        <v>13961600</v>
      </c>
      <c r="CQ761">
        <v>18742700</v>
      </c>
      <c r="CR761">
        <v>10430400</v>
      </c>
      <c r="CS761">
        <v>12951400</v>
      </c>
      <c r="CT761">
        <v>20971200</v>
      </c>
      <c r="CU761">
        <v>12923000</v>
      </c>
      <c r="CV761">
        <v>16396600</v>
      </c>
      <c r="CW761">
        <v>11390500</v>
      </c>
      <c r="CX761">
        <v>14033200</v>
      </c>
      <c r="CY761">
        <v>11658600</v>
      </c>
      <c r="CZ761">
        <v>10785300</v>
      </c>
      <c r="DA761">
        <v>10594900</v>
      </c>
      <c r="DB761">
        <v>12792400</v>
      </c>
      <c r="DC761">
        <v>10814700</v>
      </c>
      <c r="DD761">
        <v>13496200</v>
      </c>
      <c r="DE761">
        <v>18547000</v>
      </c>
      <c r="DF761">
        <v>14435200</v>
      </c>
      <c r="DG761">
        <v>11641700</v>
      </c>
      <c r="DH761">
        <v>11836400</v>
      </c>
      <c r="DI761">
        <v>11802000</v>
      </c>
      <c r="DJ761">
        <v>15549500</v>
      </c>
      <c r="DK761">
        <v>14769400</v>
      </c>
      <c r="DL761">
        <v>16162900</v>
      </c>
      <c r="DM761">
        <v>13351200</v>
      </c>
      <c r="DN761">
        <v>12046600</v>
      </c>
      <c r="DO761">
        <v>11506600</v>
      </c>
      <c r="DP761">
        <v>15435800</v>
      </c>
      <c r="DQ761">
        <v>11923100</v>
      </c>
      <c r="DR761">
        <v>13326800</v>
      </c>
      <c r="DS761">
        <v>12043800</v>
      </c>
      <c r="DT761">
        <v>11665200</v>
      </c>
      <c r="DU761">
        <v>12703600</v>
      </c>
      <c r="DV761">
        <v>13009800</v>
      </c>
      <c r="DW761">
        <v>11633400</v>
      </c>
      <c r="DX761">
        <v>19098400</v>
      </c>
      <c r="DY761">
        <v>15101900</v>
      </c>
      <c r="DZ761">
        <v>12447400</v>
      </c>
      <c r="EA761">
        <v>16781200</v>
      </c>
      <c r="EB761">
        <v>10709987</v>
      </c>
      <c r="EC761">
        <v>10905061</v>
      </c>
      <c r="ED761">
        <v>12967617</v>
      </c>
      <c r="EE761">
        <v>13581622</v>
      </c>
      <c r="EF761">
        <v>11065597</v>
      </c>
      <c r="EG761">
        <v>12546004</v>
      </c>
      <c r="EH761">
        <v>15885059</v>
      </c>
      <c r="EI761">
        <v>13055679</v>
      </c>
      <c r="EJ761">
        <v>12075768</v>
      </c>
      <c r="EK761">
        <v>16050418</v>
      </c>
      <c r="EL761">
        <v>12601245</v>
      </c>
      <c r="EM761">
        <v>30130453</v>
      </c>
      <c r="EN761">
        <v>22670672</v>
      </c>
      <c r="EO761">
        <v>19391232</v>
      </c>
      <c r="EP761">
        <v>19687602</v>
      </c>
      <c r="EQ761">
        <v>18232413</v>
      </c>
      <c r="ER761">
        <v>12115630</v>
      </c>
      <c r="ES761">
        <v>18617140</v>
      </c>
      <c r="ET761">
        <v>16527751</v>
      </c>
      <c r="EU761">
        <v>13346984</v>
      </c>
      <c r="EV761">
        <v>24432223</v>
      </c>
      <c r="EW761">
        <v>21091173</v>
      </c>
      <c r="EX761">
        <v>21656495</v>
      </c>
      <c r="EY761">
        <v>14468576</v>
      </c>
      <c r="EZ761">
        <v>11015779</v>
      </c>
      <c r="FA761">
        <v>15699478</v>
      </c>
      <c r="FB761">
        <v>19497206</v>
      </c>
      <c r="FC761">
        <v>19898147</v>
      </c>
      <c r="FD761">
        <v>24139757</v>
      </c>
      <c r="FE761">
        <v>13966879</v>
      </c>
      <c r="FF761">
        <v>14005837</v>
      </c>
      <c r="FG761">
        <v>22673793</v>
      </c>
      <c r="FH761">
        <v>21931330</v>
      </c>
      <c r="FI761">
        <v>15615812</v>
      </c>
      <c r="FJ761">
        <v>25688164</v>
      </c>
      <c r="FK761">
        <v>17060804</v>
      </c>
      <c r="FL761">
        <v>15921802</v>
      </c>
      <c r="FM761">
        <v>20114843</v>
      </c>
      <c r="FN761">
        <v>15779949</v>
      </c>
      <c r="FO761">
        <v>21952268</v>
      </c>
      <c r="FP761">
        <v>15048752</v>
      </c>
      <c r="FQ761">
        <v>12601283</v>
      </c>
      <c r="FR761">
        <v>12783870</v>
      </c>
      <c r="FS761">
        <v>14859371</v>
      </c>
      <c r="FT761">
        <v>13028836</v>
      </c>
      <c r="FU761">
        <v>8735485</v>
      </c>
      <c r="FV761">
        <v>10393918</v>
      </c>
      <c r="FW761">
        <v>8738881</v>
      </c>
      <c r="FX761">
        <v>8998594</v>
      </c>
      <c r="FY761">
        <v>14803547</v>
      </c>
      <c r="FZ761">
        <v>7613391</v>
      </c>
      <c r="GA761">
        <v>12832647</v>
      </c>
      <c r="GB761">
        <v>8599969</v>
      </c>
      <c r="GC761">
        <v>9987699</v>
      </c>
      <c r="GD761">
        <v>9761032</v>
      </c>
      <c r="GE761">
        <v>10026952</v>
      </c>
      <c r="GF761">
        <v>8039642</v>
      </c>
      <c r="GG761">
        <v>8189139</v>
      </c>
      <c r="GH761">
        <v>8563608</v>
      </c>
      <c r="GI761">
        <v>11211306</v>
      </c>
      <c r="GJ761">
        <v>10492260</v>
      </c>
      <c r="GK761">
        <v>6608339</v>
      </c>
      <c r="GL761">
        <v>6065477</v>
      </c>
      <c r="GM761">
        <v>8512215</v>
      </c>
      <c r="GN761">
        <v>8612388</v>
      </c>
      <c r="GO761">
        <v>9619520</v>
      </c>
      <c r="GP761">
        <v>9945760</v>
      </c>
      <c r="GQ761">
        <v>7405353</v>
      </c>
      <c r="GR761">
        <v>12245434</v>
      </c>
      <c r="GS761">
        <v>10969310</v>
      </c>
      <c r="GT761">
        <v>10029680</v>
      </c>
      <c r="GU761">
        <v>9925853</v>
      </c>
      <c r="GV761">
        <v>9962575</v>
      </c>
      <c r="GW761">
        <v>7889328</v>
      </c>
      <c r="GX761">
        <v>17688189</v>
      </c>
      <c r="GY761">
        <v>15164238</v>
      </c>
      <c r="GZ761">
        <v>22580571</v>
      </c>
      <c r="HA761">
        <v>43409923</v>
      </c>
      <c r="HB761">
        <v>23975023</v>
      </c>
      <c r="HC761">
        <v>9807914</v>
      </c>
      <c r="HD761">
        <v>13199026</v>
      </c>
      <c r="HE761">
        <v>10021263</v>
      </c>
      <c r="HF761">
        <v>7221681</v>
      </c>
      <c r="HG761">
        <v>13068977</v>
      </c>
      <c r="HH761">
        <v>9343815</v>
      </c>
      <c r="HI761">
        <v>8444146</v>
      </c>
      <c r="HJ761">
        <v>19177906</v>
      </c>
      <c r="HK761">
        <v>12718143</v>
      </c>
    </row>
    <row r="762" spans="1:277" x14ac:dyDescent="0.25">
      <c r="A762" s="1" t="s">
        <v>382</v>
      </c>
      <c r="B762" t="s">
        <v>1157</v>
      </c>
      <c r="C762" t="s">
        <v>1183</v>
      </c>
      <c r="D762" s="2">
        <f>_xll.BDH(A762, "volume", B762, C762, "Direction", "H", "Period", "M","cols=84;rows=2")</f>
        <v>36556</v>
      </c>
      <c r="E762" s="2">
        <v>36585</v>
      </c>
      <c r="F762" s="2">
        <v>36616</v>
      </c>
      <c r="G762" s="2">
        <v>36644</v>
      </c>
      <c r="H762" s="2">
        <v>36677</v>
      </c>
      <c r="I762" s="2">
        <v>36707</v>
      </c>
      <c r="J762" s="2">
        <v>36738</v>
      </c>
      <c r="K762" s="2">
        <v>36769</v>
      </c>
      <c r="L762" s="2">
        <v>36798</v>
      </c>
      <c r="M762" s="2">
        <v>36830</v>
      </c>
      <c r="N762" s="2">
        <v>36860</v>
      </c>
      <c r="O762" s="2">
        <v>36889</v>
      </c>
      <c r="P762" s="2">
        <v>36922</v>
      </c>
      <c r="Q762" s="2">
        <v>36950</v>
      </c>
      <c r="R762" s="2">
        <v>36980</v>
      </c>
      <c r="S762" s="2">
        <v>37011</v>
      </c>
      <c r="T762" s="2">
        <v>37042</v>
      </c>
      <c r="U762" s="2">
        <v>37071</v>
      </c>
      <c r="V762" s="2">
        <v>37103</v>
      </c>
      <c r="W762" s="2">
        <v>37134</v>
      </c>
      <c r="X762" s="2">
        <v>37162</v>
      </c>
      <c r="Y762" s="2">
        <v>37195</v>
      </c>
      <c r="Z762" s="2">
        <v>37225</v>
      </c>
      <c r="AA762" s="2">
        <v>37256</v>
      </c>
      <c r="AB762" s="2">
        <v>37287</v>
      </c>
      <c r="AC762" s="2">
        <v>37315</v>
      </c>
      <c r="AD762" s="2">
        <v>37344</v>
      </c>
      <c r="AE762" s="2">
        <v>37376</v>
      </c>
      <c r="AF762" s="2">
        <v>37407</v>
      </c>
      <c r="AG762" s="2">
        <v>37435</v>
      </c>
      <c r="AH762" s="2">
        <v>37468</v>
      </c>
      <c r="AI762" s="2">
        <v>37498</v>
      </c>
      <c r="AJ762" s="2">
        <v>37529</v>
      </c>
      <c r="AK762" s="2">
        <v>37560</v>
      </c>
      <c r="AL762" s="2">
        <v>37589</v>
      </c>
      <c r="AM762" s="2">
        <v>37621</v>
      </c>
      <c r="AN762" s="2">
        <v>37652</v>
      </c>
      <c r="AO762" s="2">
        <v>37680</v>
      </c>
      <c r="AP762" s="2">
        <v>37711</v>
      </c>
      <c r="AQ762" s="2">
        <v>37741</v>
      </c>
      <c r="AR762" s="2">
        <v>37771</v>
      </c>
      <c r="AS762" s="2">
        <v>37802</v>
      </c>
      <c r="AT762" s="2">
        <v>37833</v>
      </c>
      <c r="AU762" s="2">
        <v>37862</v>
      </c>
      <c r="AV762" s="2">
        <v>37894</v>
      </c>
      <c r="AW762" s="2">
        <v>37925</v>
      </c>
      <c r="AX762" s="2">
        <v>37953</v>
      </c>
      <c r="AY762" s="2">
        <v>37986</v>
      </c>
      <c r="AZ762" s="2">
        <v>38016</v>
      </c>
      <c r="BA762" s="2">
        <v>38044</v>
      </c>
      <c r="BB762" s="2">
        <v>38077</v>
      </c>
      <c r="BC762" s="2">
        <v>38107</v>
      </c>
      <c r="BD762" s="2">
        <v>38138</v>
      </c>
      <c r="BE762" s="2">
        <v>38168</v>
      </c>
      <c r="BF762" s="2">
        <v>38198</v>
      </c>
      <c r="BG762" s="2">
        <v>38230</v>
      </c>
      <c r="BH762" s="2">
        <v>38260</v>
      </c>
      <c r="BI762" s="2">
        <v>38289</v>
      </c>
      <c r="BJ762" s="2">
        <v>38321</v>
      </c>
      <c r="BK762" s="2">
        <v>38352</v>
      </c>
      <c r="BL762" s="2">
        <v>38383</v>
      </c>
      <c r="BM762" s="2">
        <v>38411</v>
      </c>
      <c r="BN762" s="2">
        <v>38442</v>
      </c>
      <c r="BO762" s="2">
        <v>38471</v>
      </c>
      <c r="BP762" s="2">
        <v>38503</v>
      </c>
      <c r="BQ762" s="2">
        <v>38533</v>
      </c>
      <c r="BR762" s="2">
        <v>38562</v>
      </c>
      <c r="BS762" s="2">
        <v>38595</v>
      </c>
      <c r="BT762" s="2">
        <v>38625</v>
      </c>
      <c r="BU762" s="2">
        <v>38656</v>
      </c>
      <c r="BV762" s="2">
        <v>38686</v>
      </c>
      <c r="BW762" s="2">
        <v>38716</v>
      </c>
      <c r="BX762" s="2">
        <v>38748</v>
      </c>
      <c r="BY762" s="2">
        <v>38776</v>
      </c>
      <c r="BZ762" s="2">
        <v>38807</v>
      </c>
      <c r="CA762" s="2">
        <v>38835</v>
      </c>
      <c r="CB762" s="2">
        <v>38868</v>
      </c>
      <c r="CC762" s="2">
        <v>38898</v>
      </c>
      <c r="CD762" s="2">
        <v>38929</v>
      </c>
      <c r="CE762" s="2">
        <v>38960</v>
      </c>
      <c r="CF762" s="2">
        <v>38989</v>
      </c>
      <c r="CG762" s="2">
        <v>39021</v>
      </c>
      <c r="CH762" s="2">
        <v>39051</v>
      </c>
      <c r="CI762" s="2">
        <v>39080</v>
      </c>
    </row>
    <row r="763" spans="1:277" x14ac:dyDescent="0.25">
      <c r="A763" s="4"/>
      <c r="D763" s="3">
        <v>41543381</v>
      </c>
      <c r="E763">
        <v>52268288</v>
      </c>
      <c r="F763">
        <v>62602369</v>
      </c>
      <c r="G763">
        <v>45090675</v>
      </c>
      <c r="H763">
        <v>44161706</v>
      </c>
      <c r="I763">
        <v>39190838</v>
      </c>
      <c r="J763">
        <v>30793163</v>
      </c>
      <c r="K763">
        <v>31430531</v>
      </c>
      <c r="L763">
        <v>37040288</v>
      </c>
      <c r="M763">
        <v>45575156</v>
      </c>
      <c r="N763">
        <v>36961819</v>
      </c>
      <c r="O763">
        <v>86644181</v>
      </c>
      <c r="P763">
        <v>44859825</v>
      </c>
      <c r="Q763">
        <v>45553388</v>
      </c>
      <c r="R763">
        <v>55341731</v>
      </c>
      <c r="S763">
        <v>43468144</v>
      </c>
      <c r="T763">
        <v>40510631</v>
      </c>
      <c r="U763">
        <v>39927431</v>
      </c>
      <c r="V763">
        <v>83719069</v>
      </c>
      <c r="W763">
        <v>38091263</v>
      </c>
      <c r="X763">
        <v>40700981</v>
      </c>
      <c r="Y763">
        <v>46599300</v>
      </c>
      <c r="Z763">
        <v>58022831</v>
      </c>
      <c r="AA763">
        <v>46212019</v>
      </c>
      <c r="AB763">
        <v>45424294</v>
      </c>
      <c r="AC763">
        <v>61980694</v>
      </c>
      <c r="AD763">
        <v>84949256</v>
      </c>
      <c r="AE763">
        <v>94691025</v>
      </c>
      <c r="AF763">
        <v>113844825</v>
      </c>
      <c r="AG763">
        <v>73492988</v>
      </c>
      <c r="AH763">
        <v>83702363</v>
      </c>
      <c r="AI763">
        <v>66558375</v>
      </c>
      <c r="AJ763">
        <v>75708000</v>
      </c>
      <c r="AK763">
        <v>120146963</v>
      </c>
      <c r="AL763">
        <v>81937238</v>
      </c>
      <c r="AM763">
        <v>62478338</v>
      </c>
      <c r="AN763">
        <v>60893100</v>
      </c>
      <c r="AO763">
        <v>84259238</v>
      </c>
      <c r="AP763">
        <v>81684450</v>
      </c>
      <c r="AQ763">
        <v>62630213</v>
      </c>
      <c r="AR763">
        <v>48400200</v>
      </c>
      <c r="AS763">
        <v>49679325</v>
      </c>
      <c r="AT763">
        <v>47427525</v>
      </c>
      <c r="AU763">
        <v>37288013</v>
      </c>
      <c r="AV763">
        <v>40824000</v>
      </c>
      <c r="AW763">
        <v>31627125</v>
      </c>
      <c r="AX763">
        <v>25605359</v>
      </c>
      <c r="AY763">
        <v>24788946</v>
      </c>
      <c r="AZ763">
        <v>32790234</v>
      </c>
      <c r="BA763">
        <v>22119850</v>
      </c>
      <c r="BB763">
        <v>22985784</v>
      </c>
      <c r="BC763">
        <v>16680620</v>
      </c>
      <c r="BD763">
        <v>23676687</v>
      </c>
      <c r="BE763">
        <v>19514801</v>
      </c>
      <c r="BF763">
        <v>20721719</v>
      </c>
      <c r="BG763">
        <v>13241363</v>
      </c>
      <c r="BH763">
        <v>28590053</v>
      </c>
      <c r="BI763">
        <v>32138210</v>
      </c>
      <c r="BJ763">
        <v>26718791</v>
      </c>
      <c r="BK763">
        <v>26243226</v>
      </c>
      <c r="BL763">
        <v>27723231</v>
      </c>
      <c r="BM763">
        <v>22534949</v>
      </c>
      <c r="BN763">
        <v>21743951</v>
      </c>
      <c r="BO763">
        <v>24571366</v>
      </c>
      <c r="BP763">
        <v>26853800</v>
      </c>
      <c r="BQ763">
        <v>24063395</v>
      </c>
      <c r="BR763">
        <v>21175859</v>
      </c>
      <c r="BS763">
        <v>21207206</v>
      </c>
      <c r="BT763">
        <v>18728303</v>
      </c>
      <c r="BU763">
        <v>23598358</v>
      </c>
      <c r="BV763">
        <v>17606045</v>
      </c>
      <c r="BW763">
        <v>24499811</v>
      </c>
      <c r="BX763">
        <v>25975802</v>
      </c>
      <c r="BY763">
        <v>33069544</v>
      </c>
      <c r="BZ763">
        <v>30124847</v>
      </c>
      <c r="CA763">
        <v>25509839</v>
      </c>
      <c r="CB763">
        <v>46546657</v>
      </c>
      <c r="CC763">
        <v>40873912</v>
      </c>
      <c r="CD763">
        <v>29352643</v>
      </c>
      <c r="CE763">
        <v>23406473</v>
      </c>
      <c r="CF763">
        <v>27467328</v>
      </c>
      <c r="CG763">
        <v>29852096</v>
      </c>
      <c r="CH763">
        <v>23432766</v>
      </c>
      <c r="CI763">
        <v>25275177</v>
      </c>
    </row>
    <row r="764" spans="1:277" x14ac:dyDescent="0.25">
      <c r="A764" s="1" t="s">
        <v>383</v>
      </c>
      <c r="B764" t="s">
        <v>1157</v>
      </c>
      <c r="C764" t="s">
        <v>1201</v>
      </c>
      <c r="D764" s="2">
        <f>_xll.BDH(A764, "volume", B764, C764, "Direction", "H", "Period", "M","cols=240;rows=2")</f>
        <v>36556</v>
      </c>
      <c r="E764" s="2">
        <v>36585</v>
      </c>
      <c r="F764" s="2">
        <v>36616</v>
      </c>
      <c r="G764" s="2">
        <v>36644</v>
      </c>
      <c r="H764" s="2">
        <v>36677</v>
      </c>
      <c r="I764" s="2">
        <v>36707</v>
      </c>
      <c r="J764" s="2">
        <v>36738</v>
      </c>
      <c r="K764" s="2">
        <v>36769</v>
      </c>
      <c r="L764" s="2">
        <v>36798</v>
      </c>
      <c r="M764" s="2">
        <v>36830</v>
      </c>
      <c r="N764" s="2">
        <v>36860</v>
      </c>
      <c r="O764" s="2">
        <v>36889</v>
      </c>
      <c r="P764" s="2">
        <v>36922</v>
      </c>
      <c r="Q764" s="2">
        <v>36950</v>
      </c>
      <c r="R764" s="2">
        <v>36980</v>
      </c>
      <c r="S764" s="2">
        <v>37011</v>
      </c>
      <c r="T764" s="2">
        <v>37042</v>
      </c>
      <c r="U764" s="2">
        <v>37071</v>
      </c>
      <c r="V764" s="2">
        <v>37103</v>
      </c>
      <c r="W764" s="2">
        <v>37134</v>
      </c>
      <c r="X764" s="2">
        <v>37162</v>
      </c>
      <c r="Y764" s="2">
        <v>37195</v>
      </c>
      <c r="Z764" s="2">
        <v>37225</v>
      </c>
      <c r="AA764" s="2">
        <v>37256</v>
      </c>
      <c r="AB764" s="2">
        <v>37287</v>
      </c>
      <c r="AC764" s="2">
        <v>37315</v>
      </c>
      <c r="AD764" s="2">
        <v>37344</v>
      </c>
      <c r="AE764" s="2">
        <v>37376</v>
      </c>
      <c r="AF764" s="2">
        <v>37407</v>
      </c>
      <c r="AG764" s="2">
        <v>37435</v>
      </c>
      <c r="AH764" s="2">
        <v>37468</v>
      </c>
      <c r="AI764" s="2">
        <v>37498</v>
      </c>
      <c r="AJ764" s="2">
        <v>37529</v>
      </c>
      <c r="AK764" s="2">
        <v>37560</v>
      </c>
      <c r="AL764" s="2">
        <v>37589</v>
      </c>
      <c r="AM764" s="2">
        <v>37621</v>
      </c>
      <c r="AN764" s="2">
        <v>37652</v>
      </c>
      <c r="AO764" s="2">
        <v>37680</v>
      </c>
      <c r="AP764" s="2">
        <v>37711</v>
      </c>
      <c r="AQ764" s="2">
        <v>37741</v>
      </c>
      <c r="AR764" s="2">
        <v>37771</v>
      </c>
      <c r="AS764" s="2">
        <v>37802</v>
      </c>
      <c r="AT764" s="2">
        <v>37833</v>
      </c>
      <c r="AU764" s="2">
        <v>37862</v>
      </c>
      <c r="AV764" s="2">
        <v>37894</v>
      </c>
      <c r="AW764" s="2">
        <v>37925</v>
      </c>
      <c r="AX764" s="2">
        <v>37953</v>
      </c>
      <c r="AY764" s="2">
        <v>37986</v>
      </c>
      <c r="AZ764" s="2">
        <v>38016</v>
      </c>
      <c r="BA764" s="2">
        <v>38044</v>
      </c>
      <c r="BB764" s="2">
        <v>38077</v>
      </c>
      <c r="BC764" s="2">
        <v>38107</v>
      </c>
      <c r="BD764" s="2">
        <v>38138</v>
      </c>
      <c r="BE764" s="2">
        <v>38168</v>
      </c>
      <c r="BF764" s="2">
        <v>38198</v>
      </c>
      <c r="BG764" s="2">
        <v>38230</v>
      </c>
      <c r="BH764" s="2">
        <v>38260</v>
      </c>
      <c r="BI764" s="2">
        <v>38289</v>
      </c>
      <c r="BJ764" s="2">
        <v>38321</v>
      </c>
      <c r="BK764" s="2">
        <v>38352</v>
      </c>
      <c r="BL764" s="2">
        <v>38383</v>
      </c>
      <c r="BM764" s="2">
        <v>38411</v>
      </c>
      <c r="BN764" s="2">
        <v>38442</v>
      </c>
      <c r="BO764" s="2">
        <v>38471</v>
      </c>
      <c r="BP764" s="2">
        <v>38503</v>
      </c>
      <c r="BQ764" s="2">
        <v>38533</v>
      </c>
      <c r="BR764" s="2">
        <v>38562</v>
      </c>
      <c r="BS764" s="2">
        <v>38595</v>
      </c>
      <c r="BT764" s="2">
        <v>38625</v>
      </c>
      <c r="BU764" s="2">
        <v>38656</v>
      </c>
      <c r="BV764" s="2">
        <v>38686</v>
      </c>
      <c r="BW764" s="2">
        <v>38716</v>
      </c>
      <c r="BX764" s="2">
        <v>38748</v>
      </c>
      <c r="BY764" s="2">
        <v>38776</v>
      </c>
      <c r="BZ764" s="2">
        <v>38807</v>
      </c>
      <c r="CA764" s="2">
        <v>38835</v>
      </c>
      <c r="CB764" s="2">
        <v>38868</v>
      </c>
      <c r="CC764" s="2">
        <v>38898</v>
      </c>
      <c r="CD764" s="2">
        <v>38929</v>
      </c>
      <c r="CE764" s="2">
        <v>38960</v>
      </c>
      <c r="CF764" s="2">
        <v>38989</v>
      </c>
      <c r="CG764" s="2">
        <v>39021</v>
      </c>
      <c r="CH764" s="2">
        <v>39051</v>
      </c>
      <c r="CI764" s="2">
        <v>39080</v>
      </c>
      <c r="CJ764" s="2">
        <v>39113</v>
      </c>
      <c r="CK764" s="2">
        <v>39141</v>
      </c>
      <c r="CL764" s="2">
        <v>39171</v>
      </c>
      <c r="CM764" s="2">
        <v>39202</v>
      </c>
      <c r="CN764" s="2">
        <v>39233</v>
      </c>
      <c r="CO764" s="2">
        <v>39262</v>
      </c>
      <c r="CP764" s="2">
        <v>39294</v>
      </c>
      <c r="CQ764" s="2">
        <v>39325</v>
      </c>
      <c r="CR764" s="2">
        <v>39353</v>
      </c>
      <c r="CS764" s="2">
        <v>39386</v>
      </c>
      <c r="CT764" s="2">
        <v>39416</v>
      </c>
      <c r="CU764" s="2">
        <v>39447</v>
      </c>
      <c r="CV764" s="2">
        <v>39478</v>
      </c>
      <c r="CW764" s="2">
        <v>39507</v>
      </c>
      <c r="CX764" s="2">
        <v>39538</v>
      </c>
      <c r="CY764" s="2">
        <v>39568</v>
      </c>
      <c r="CZ764" s="2">
        <v>39598</v>
      </c>
      <c r="DA764" s="2">
        <v>39629</v>
      </c>
      <c r="DB764" s="2">
        <v>39660</v>
      </c>
      <c r="DC764" s="2">
        <v>39689</v>
      </c>
      <c r="DD764" s="2">
        <v>39721</v>
      </c>
      <c r="DE764" s="2">
        <v>39752</v>
      </c>
      <c r="DF764" s="2">
        <v>39780</v>
      </c>
      <c r="DG764" s="2">
        <v>39813</v>
      </c>
      <c r="DH764" s="2">
        <v>39843</v>
      </c>
      <c r="DI764" s="2">
        <v>39871</v>
      </c>
      <c r="DJ764" s="2">
        <v>39903</v>
      </c>
      <c r="DK764" s="2">
        <v>39933</v>
      </c>
      <c r="DL764" s="2">
        <v>39962</v>
      </c>
      <c r="DM764" s="2">
        <v>39994</v>
      </c>
      <c r="DN764" s="2">
        <v>40025</v>
      </c>
      <c r="DO764" s="2">
        <v>40056</v>
      </c>
      <c r="DP764" s="2">
        <v>40086</v>
      </c>
      <c r="DQ764" s="2">
        <v>40116</v>
      </c>
      <c r="DR764" s="2">
        <v>40147</v>
      </c>
      <c r="DS764" s="2">
        <v>40178</v>
      </c>
      <c r="DT764" s="2">
        <v>40207</v>
      </c>
      <c r="DU764" s="2">
        <v>40235</v>
      </c>
      <c r="DV764" s="2">
        <v>40268</v>
      </c>
      <c r="DW764" s="2">
        <v>40298</v>
      </c>
      <c r="DX764" s="2">
        <v>40329</v>
      </c>
      <c r="DY764" s="2">
        <v>40359</v>
      </c>
      <c r="DZ764" s="2">
        <v>40389</v>
      </c>
      <c r="EA764" s="2">
        <v>40421</v>
      </c>
      <c r="EB764" s="2">
        <v>40451</v>
      </c>
      <c r="EC764" s="2">
        <v>40480</v>
      </c>
      <c r="ED764" s="2">
        <v>40512</v>
      </c>
      <c r="EE764" s="2">
        <v>40543</v>
      </c>
      <c r="EF764" s="2">
        <v>40574</v>
      </c>
      <c r="EG764" s="2">
        <v>40602</v>
      </c>
      <c r="EH764" s="2">
        <v>40633</v>
      </c>
      <c r="EI764" s="2">
        <v>40662</v>
      </c>
      <c r="EJ764" s="2">
        <v>40694</v>
      </c>
      <c r="EK764" s="2">
        <v>40724</v>
      </c>
      <c r="EL764" s="2">
        <v>40753</v>
      </c>
      <c r="EM764" s="2">
        <v>40786</v>
      </c>
      <c r="EN764" s="2">
        <v>40816</v>
      </c>
      <c r="EO764" s="2">
        <v>40847</v>
      </c>
      <c r="EP764" s="2">
        <v>40877</v>
      </c>
      <c r="EQ764" s="2">
        <v>40907</v>
      </c>
      <c r="ER764" s="2">
        <v>40939</v>
      </c>
      <c r="ES764" s="2">
        <v>40968</v>
      </c>
      <c r="ET764" s="2">
        <v>40998</v>
      </c>
      <c r="EU764" s="2">
        <v>41029</v>
      </c>
      <c r="EV764" s="2">
        <v>41060</v>
      </c>
      <c r="EW764" s="2">
        <v>41089</v>
      </c>
      <c r="EX764" s="2">
        <v>41121</v>
      </c>
      <c r="EY764" s="2">
        <v>41152</v>
      </c>
      <c r="EZ764" s="2">
        <v>41180</v>
      </c>
      <c r="FA764" s="2">
        <v>41213</v>
      </c>
      <c r="FB764" s="2">
        <v>41243</v>
      </c>
      <c r="FC764" s="2">
        <v>41274</v>
      </c>
      <c r="FD764" s="2">
        <v>41305</v>
      </c>
      <c r="FE764" s="2">
        <v>41333</v>
      </c>
      <c r="FF764" s="2">
        <v>41362</v>
      </c>
      <c r="FG764" s="2">
        <v>41394</v>
      </c>
      <c r="FH764" s="2">
        <v>41425</v>
      </c>
      <c r="FI764" s="2">
        <v>41453</v>
      </c>
      <c r="FJ764" s="2">
        <v>41486</v>
      </c>
      <c r="FK764" s="2">
        <v>41516</v>
      </c>
      <c r="FL764" s="2">
        <v>41547</v>
      </c>
      <c r="FM764" s="2">
        <v>41578</v>
      </c>
      <c r="FN764" s="2">
        <v>41607</v>
      </c>
      <c r="FO764" s="2">
        <v>41639</v>
      </c>
      <c r="FP764" s="2">
        <v>41670</v>
      </c>
      <c r="FQ764" s="2">
        <v>41698</v>
      </c>
      <c r="FR764" s="2">
        <v>41729</v>
      </c>
      <c r="FS764" s="2">
        <v>41759</v>
      </c>
      <c r="FT764" s="2">
        <v>41789</v>
      </c>
      <c r="FU764" s="2">
        <v>41820</v>
      </c>
      <c r="FV764" s="2">
        <v>41851</v>
      </c>
      <c r="FW764" s="2">
        <v>41880</v>
      </c>
      <c r="FX764" s="2">
        <v>41912</v>
      </c>
      <c r="FY764" s="2">
        <v>41943</v>
      </c>
      <c r="FZ764" s="2">
        <v>41971</v>
      </c>
      <c r="GA764" s="2">
        <v>42004</v>
      </c>
      <c r="GB764" s="2">
        <v>42034</v>
      </c>
      <c r="GC764" s="2">
        <v>42062</v>
      </c>
      <c r="GD764" s="2">
        <v>42094</v>
      </c>
      <c r="GE764" s="2">
        <v>42124</v>
      </c>
      <c r="GF764" s="2">
        <v>42153</v>
      </c>
      <c r="GG764" s="2">
        <v>42185</v>
      </c>
      <c r="GH764" s="2">
        <v>42216</v>
      </c>
      <c r="GI764" s="2">
        <v>42247</v>
      </c>
      <c r="GJ764" s="2">
        <v>42277</v>
      </c>
      <c r="GK764" s="2">
        <v>42307</v>
      </c>
      <c r="GL764" s="2">
        <v>42338</v>
      </c>
      <c r="GM764" s="2">
        <v>42369</v>
      </c>
      <c r="GN764" s="2">
        <v>42398</v>
      </c>
      <c r="GO764" s="2">
        <v>42429</v>
      </c>
      <c r="GP764" s="2">
        <v>42460</v>
      </c>
      <c r="GQ764" s="2">
        <v>42489</v>
      </c>
      <c r="GR764" s="2">
        <v>42521</v>
      </c>
      <c r="GS764" s="2">
        <v>42551</v>
      </c>
      <c r="GT764" s="2">
        <v>42580</v>
      </c>
      <c r="GU764" s="2">
        <v>42613</v>
      </c>
      <c r="GV764" s="2">
        <v>42643</v>
      </c>
      <c r="GW764" s="2">
        <v>42674</v>
      </c>
      <c r="GX764" s="2">
        <v>42704</v>
      </c>
      <c r="GY764" s="2">
        <v>42734</v>
      </c>
      <c r="GZ764" s="2">
        <v>42766</v>
      </c>
      <c r="HA764" s="2">
        <v>42794</v>
      </c>
      <c r="HB764" s="2">
        <v>42825</v>
      </c>
      <c r="HC764" s="2">
        <v>42853</v>
      </c>
      <c r="HD764" s="2">
        <v>42886</v>
      </c>
      <c r="HE764" s="2">
        <v>42916</v>
      </c>
      <c r="HF764" s="2">
        <v>42947</v>
      </c>
      <c r="HG764" s="2">
        <v>42978</v>
      </c>
      <c r="HH764" s="2">
        <v>43007</v>
      </c>
      <c r="HI764" s="2">
        <v>43039</v>
      </c>
      <c r="HJ764" s="2">
        <v>43069</v>
      </c>
      <c r="HK764" s="2">
        <v>43098</v>
      </c>
      <c r="HL764" s="2">
        <v>43131</v>
      </c>
      <c r="HM764" s="2">
        <v>43159</v>
      </c>
      <c r="HN764" s="2">
        <v>43189</v>
      </c>
      <c r="HO764" s="2">
        <v>43220</v>
      </c>
      <c r="HP764" s="2">
        <v>43251</v>
      </c>
      <c r="HQ764" s="2">
        <v>43280</v>
      </c>
      <c r="HR764" s="2">
        <v>43312</v>
      </c>
      <c r="HS764" s="2">
        <v>43343</v>
      </c>
      <c r="HT764" s="2">
        <v>43371</v>
      </c>
      <c r="HU764" s="2">
        <v>43404</v>
      </c>
      <c r="HV764" s="2">
        <v>43434</v>
      </c>
      <c r="HW764" s="2">
        <v>43465</v>
      </c>
      <c r="HX764" s="2">
        <v>43496</v>
      </c>
      <c r="HY764" s="2">
        <v>43524</v>
      </c>
      <c r="HZ764" s="2">
        <v>43553</v>
      </c>
      <c r="IA764" s="2">
        <v>43585</v>
      </c>
      <c r="IB764" s="2">
        <v>43616</v>
      </c>
      <c r="IC764" s="2">
        <v>43644</v>
      </c>
      <c r="ID764" s="2">
        <v>43677</v>
      </c>
      <c r="IE764" s="2">
        <v>43707</v>
      </c>
      <c r="IF764" s="2">
        <v>43738</v>
      </c>
      <c r="IG764" s="2">
        <v>43769</v>
      </c>
      <c r="IH764" s="2">
        <v>43798</v>
      </c>
      <c r="II764" s="2">
        <v>43830</v>
      </c>
    </row>
    <row r="765" spans="1:277" x14ac:dyDescent="0.25">
      <c r="A765" s="4"/>
      <c r="D765" s="3">
        <v>20073400</v>
      </c>
      <c r="E765">
        <v>14197000</v>
      </c>
      <c r="F765">
        <v>26152800</v>
      </c>
      <c r="G765">
        <v>20122100</v>
      </c>
      <c r="H765">
        <v>14518900</v>
      </c>
      <c r="I765">
        <v>16276300</v>
      </c>
      <c r="J765">
        <v>12127300</v>
      </c>
      <c r="K765">
        <v>15009400</v>
      </c>
      <c r="L765">
        <v>38330800</v>
      </c>
      <c r="M765">
        <v>28603400</v>
      </c>
      <c r="N765">
        <v>15417500</v>
      </c>
      <c r="O765">
        <v>47798700</v>
      </c>
      <c r="P765">
        <v>128072400</v>
      </c>
      <c r="Q765">
        <v>49204900</v>
      </c>
      <c r="R765">
        <v>41021600</v>
      </c>
      <c r="S765">
        <v>46610500</v>
      </c>
      <c r="T765">
        <v>34667100</v>
      </c>
      <c r="U765">
        <v>18435200</v>
      </c>
      <c r="V765">
        <v>27109200</v>
      </c>
      <c r="W765">
        <v>14600200</v>
      </c>
      <c r="X765">
        <v>20419000</v>
      </c>
      <c r="Y765">
        <v>27027500</v>
      </c>
      <c r="Z765">
        <v>15049900</v>
      </c>
      <c r="AA765">
        <v>14254000</v>
      </c>
      <c r="AB765">
        <v>24654700</v>
      </c>
      <c r="AC765">
        <v>20935800</v>
      </c>
      <c r="AD765">
        <v>21618900</v>
      </c>
      <c r="AE765">
        <v>20221200</v>
      </c>
      <c r="AF765">
        <v>24359700</v>
      </c>
      <c r="AG765">
        <v>26420300</v>
      </c>
      <c r="AH765">
        <v>32306500</v>
      </c>
      <c r="AI765">
        <v>64316100</v>
      </c>
      <c r="AJ765">
        <v>34914600</v>
      </c>
      <c r="AK765">
        <v>34156200</v>
      </c>
      <c r="AL765">
        <v>23247300</v>
      </c>
      <c r="AM765">
        <v>21540200</v>
      </c>
      <c r="AN765">
        <v>22350500</v>
      </c>
      <c r="AO765">
        <v>31207800</v>
      </c>
      <c r="AP765">
        <v>25841400</v>
      </c>
      <c r="AQ765">
        <v>24429000</v>
      </c>
      <c r="AR765">
        <v>28989500</v>
      </c>
      <c r="AS765">
        <v>51214700</v>
      </c>
      <c r="AT765">
        <v>30310600</v>
      </c>
      <c r="AU765">
        <v>26350300</v>
      </c>
      <c r="AV765">
        <v>31493600</v>
      </c>
      <c r="AW765">
        <v>23992600</v>
      </c>
      <c r="AX765">
        <v>33050700</v>
      </c>
      <c r="AY765">
        <v>37293500</v>
      </c>
      <c r="AZ765">
        <v>26081300</v>
      </c>
      <c r="BA765">
        <v>20600700</v>
      </c>
      <c r="BB765">
        <v>32258200</v>
      </c>
      <c r="BC765">
        <v>36581600</v>
      </c>
      <c r="BD765">
        <v>36412200</v>
      </c>
      <c r="BE765">
        <v>26303700</v>
      </c>
      <c r="BF765">
        <v>23147300</v>
      </c>
      <c r="BG765">
        <v>26654200</v>
      </c>
      <c r="BH765">
        <v>32289100</v>
      </c>
      <c r="BI765">
        <v>32258600</v>
      </c>
      <c r="BJ765">
        <v>33835600</v>
      </c>
      <c r="BK765">
        <v>31718500</v>
      </c>
      <c r="BL765">
        <v>33181000</v>
      </c>
      <c r="BM765">
        <v>33985100</v>
      </c>
      <c r="BN765">
        <v>50106700</v>
      </c>
      <c r="BO765">
        <v>37945500</v>
      </c>
      <c r="BP765">
        <v>39517000</v>
      </c>
      <c r="BQ765">
        <v>32249300</v>
      </c>
      <c r="BR765">
        <v>26795200</v>
      </c>
      <c r="BS765">
        <v>37292700</v>
      </c>
      <c r="BT765">
        <v>29463900</v>
      </c>
      <c r="BU765">
        <v>32729200</v>
      </c>
      <c r="BV765">
        <v>32461400</v>
      </c>
      <c r="BW765">
        <v>25411500</v>
      </c>
      <c r="BX765">
        <v>27798300</v>
      </c>
      <c r="BY765">
        <v>24450200</v>
      </c>
      <c r="BZ765">
        <v>38310800</v>
      </c>
      <c r="CA765">
        <v>28582200</v>
      </c>
      <c r="CB765">
        <v>38543900</v>
      </c>
      <c r="CC765">
        <v>30696700</v>
      </c>
      <c r="CD765">
        <v>19225200</v>
      </c>
      <c r="CE765">
        <v>19892100</v>
      </c>
      <c r="CF765">
        <v>16049300</v>
      </c>
      <c r="CG765">
        <v>16884000</v>
      </c>
      <c r="CH765">
        <v>16643500</v>
      </c>
      <c r="CI765">
        <v>16081700</v>
      </c>
      <c r="CJ765">
        <v>17895500</v>
      </c>
      <c r="CK765">
        <v>17334400</v>
      </c>
      <c r="CL765">
        <v>25877000</v>
      </c>
      <c r="CM765">
        <v>18431800</v>
      </c>
      <c r="CN765">
        <v>17884600</v>
      </c>
      <c r="CO765">
        <v>30117700</v>
      </c>
      <c r="CP765">
        <v>31495700</v>
      </c>
      <c r="CQ765">
        <v>34058900</v>
      </c>
      <c r="CR765">
        <v>25679600</v>
      </c>
      <c r="CS765">
        <v>20680600</v>
      </c>
      <c r="CT765">
        <v>26626600</v>
      </c>
      <c r="CU765">
        <v>18988000</v>
      </c>
      <c r="CV765">
        <v>30026500</v>
      </c>
      <c r="CW765">
        <v>17895300</v>
      </c>
      <c r="CX765">
        <v>22231400</v>
      </c>
      <c r="CY765">
        <v>15906100</v>
      </c>
      <c r="CZ765">
        <v>19267700</v>
      </c>
      <c r="DA765">
        <v>20190300</v>
      </c>
      <c r="DB765">
        <v>15562200</v>
      </c>
      <c r="DC765">
        <v>13301900</v>
      </c>
      <c r="DD765">
        <v>17879300</v>
      </c>
      <c r="DE765">
        <v>29195300</v>
      </c>
      <c r="DF765">
        <v>24704100</v>
      </c>
      <c r="DG765">
        <v>19507400</v>
      </c>
      <c r="DH765">
        <v>14827300</v>
      </c>
      <c r="DI765">
        <v>17758900</v>
      </c>
      <c r="DJ765">
        <v>25978800</v>
      </c>
      <c r="DK765">
        <v>16414700</v>
      </c>
      <c r="DL765">
        <v>14760600</v>
      </c>
      <c r="DM765">
        <v>18601400</v>
      </c>
      <c r="DN765">
        <v>15909800</v>
      </c>
      <c r="DO765">
        <v>13249400</v>
      </c>
      <c r="DP765">
        <v>19204800</v>
      </c>
      <c r="DQ765">
        <v>17376400</v>
      </c>
      <c r="DR765">
        <v>13892000</v>
      </c>
      <c r="DS765">
        <v>16308700</v>
      </c>
      <c r="DT765">
        <v>17434900</v>
      </c>
      <c r="DU765">
        <v>19955500</v>
      </c>
      <c r="DV765">
        <v>16142100</v>
      </c>
      <c r="DW765">
        <v>14870000</v>
      </c>
      <c r="DX765">
        <v>25513200</v>
      </c>
      <c r="DY765">
        <v>20044700</v>
      </c>
      <c r="DZ765">
        <v>16727700</v>
      </c>
      <c r="EA765">
        <v>22968800</v>
      </c>
      <c r="EB765">
        <v>32258886</v>
      </c>
      <c r="EC765">
        <v>15304001</v>
      </c>
      <c r="ED765">
        <v>15850684</v>
      </c>
      <c r="EE765">
        <v>14539941</v>
      </c>
      <c r="EF765">
        <v>17496151</v>
      </c>
      <c r="EG765">
        <v>14343705</v>
      </c>
      <c r="EH765">
        <v>25722282</v>
      </c>
      <c r="EI765">
        <v>13878183</v>
      </c>
      <c r="EJ765">
        <v>19959621</v>
      </c>
      <c r="EK765">
        <v>19440880</v>
      </c>
      <c r="EL765">
        <v>14957978</v>
      </c>
      <c r="EM765">
        <v>35010633</v>
      </c>
      <c r="EN765">
        <v>23537081</v>
      </c>
      <c r="EO765">
        <v>23472501</v>
      </c>
      <c r="EP765">
        <v>24878193</v>
      </c>
      <c r="EQ765">
        <v>23430741</v>
      </c>
      <c r="ER765">
        <v>15897553</v>
      </c>
      <c r="ES765">
        <v>16067336</v>
      </c>
      <c r="ET765">
        <v>21218785</v>
      </c>
      <c r="EU765">
        <v>13191059</v>
      </c>
      <c r="EV765">
        <v>14226196</v>
      </c>
      <c r="EW765">
        <v>14391630</v>
      </c>
      <c r="EX765">
        <v>11551715</v>
      </c>
      <c r="EY765">
        <v>12868082</v>
      </c>
      <c r="EZ765">
        <v>10806178</v>
      </c>
      <c r="FA765">
        <v>13244138</v>
      </c>
      <c r="FB765">
        <v>14321529</v>
      </c>
      <c r="FC765">
        <v>14543708</v>
      </c>
      <c r="FD765">
        <v>13132653</v>
      </c>
      <c r="FE765">
        <v>15381315</v>
      </c>
      <c r="FF765">
        <v>16249592</v>
      </c>
      <c r="FG765">
        <v>16089041</v>
      </c>
      <c r="FH765">
        <v>15244874</v>
      </c>
      <c r="FI765">
        <v>16579571</v>
      </c>
      <c r="FJ765">
        <v>14543623</v>
      </c>
      <c r="FK765">
        <v>13474888</v>
      </c>
      <c r="FL765">
        <v>12977099</v>
      </c>
      <c r="FM765">
        <v>13400701</v>
      </c>
      <c r="FN765">
        <v>17473171</v>
      </c>
      <c r="FO765">
        <v>16447485</v>
      </c>
      <c r="FP765">
        <v>14057061</v>
      </c>
      <c r="FQ765">
        <v>12290454</v>
      </c>
      <c r="FR765">
        <v>17050204</v>
      </c>
      <c r="FS765">
        <v>15443273</v>
      </c>
      <c r="FT765">
        <v>15467372</v>
      </c>
      <c r="FU765">
        <v>15303060</v>
      </c>
      <c r="FV765">
        <v>12330952</v>
      </c>
      <c r="FW765">
        <v>12479046</v>
      </c>
      <c r="FX765">
        <v>15214911</v>
      </c>
      <c r="FY765">
        <v>19513317</v>
      </c>
      <c r="FZ765">
        <v>17450376</v>
      </c>
      <c r="GA765">
        <v>19818696</v>
      </c>
      <c r="GB765">
        <v>18884444</v>
      </c>
      <c r="GC765">
        <v>16908924</v>
      </c>
      <c r="GD765">
        <v>20598428</v>
      </c>
      <c r="GE765">
        <v>17808708</v>
      </c>
      <c r="GF765">
        <v>13057988</v>
      </c>
      <c r="GG765">
        <v>20155673</v>
      </c>
      <c r="GH765">
        <v>17905264</v>
      </c>
      <c r="GI765">
        <v>23076914</v>
      </c>
      <c r="GJ765">
        <v>27817379</v>
      </c>
      <c r="GK765">
        <v>20060975</v>
      </c>
      <c r="GL765">
        <v>15688200</v>
      </c>
      <c r="GM765">
        <v>16637418</v>
      </c>
      <c r="GN765">
        <v>19839546</v>
      </c>
      <c r="GO765">
        <v>24327863</v>
      </c>
      <c r="GP765">
        <v>21149573</v>
      </c>
      <c r="GQ765">
        <v>15710368</v>
      </c>
      <c r="GR765">
        <v>16487597</v>
      </c>
      <c r="GS765">
        <v>20903040</v>
      </c>
      <c r="GT765">
        <v>17903076</v>
      </c>
      <c r="GU765">
        <v>21480342</v>
      </c>
      <c r="GV765">
        <v>20433928</v>
      </c>
      <c r="GW765">
        <v>16749704</v>
      </c>
      <c r="GX765">
        <v>20963989</v>
      </c>
      <c r="GY765">
        <v>17381295</v>
      </c>
      <c r="GZ765">
        <v>12919132</v>
      </c>
      <c r="HA765">
        <v>11458208</v>
      </c>
      <c r="HB765">
        <v>15595727</v>
      </c>
      <c r="HC765">
        <v>11696348</v>
      </c>
      <c r="HD765">
        <v>17208852</v>
      </c>
      <c r="HE765">
        <v>17272775</v>
      </c>
      <c r="HF765">
        <v>13011379</v>
      </c>
      <c r="HG765">
        <v>11531628</v>
      </c>
      <c r="HH765">
        <v>13669233</v>
      </c>
      <c r="HI765">
        <v>41134718</v>
      </c>
      <c r="HJ765">
        <v>30694071</v>
      </c>
      <c r="HK765">
        <v>30567761</v>
      </c>
      <c r="HL765">
        <v>32213653</v>
      </c>
      <c r="HM765">
        <v>27072864</v>
      </c>
      <c r="HN765">
        <v>27874713</v>
      </c>
      <c r="HO765">
        <v>20637846</v>
      </c>
      <c r="HP765">
        <v>21555175</v>
      </c>
      <c r="HQ765">
        <v>32166305</v>
      </c>
      <c r="HR765">
        <v>24617145</v>
      </c>
      <c r="HS765">
        <v>27646135</v>
      </c>
      <c r="HT765">
        <v>25870864</v>
      </c>
      <c r="HU765">
        <v>24290630</v>
      </c>
      <c r="HV765">
        <v>75468451</v>
      </c>
      <c r="HW765">
        <v>50855202</v>
      </c>
      <c r="HX765">
        <v>230224474</v>
      </c>
      <c r="HY765">
        <v>32620655</v>
      </c>
      <c r="HZ765">
        <v>42985773</v>
      </c>
      <c r="IA765">
        <v>37029010</v>
      </c>
      <c r="IB765">
        <v>38511842</v>
      </c>
      <c r="IC765">
        <v>32877417</v>
      </c>
      <c r="ID765">
        <v>22329083</v>
      </c>
      <c r="IE765">
        <v>29620144</v>
      </c>
      <c r="IF765">
        <v>39472101</v>
      </c>
      <c r="IG765">
        <v>91167975</v>
      </c>
      <c r="IH765">
        <v>64757306</v>
      </c>
      <c r="II765">
        <v>76322782</v>
      </c>
    </row>
    <row r="766" spans="1:277" x14ac:dyDescent="0.25">
      <c r="A766" s="1" t="s">
        <v>384</v>
      </c>
      <c r="B766" t="s">
        <v>1157</v>
      </c>
      <c r="C766" t="s">
        <v>1191</v>
      </c>
      <c r="D766" s="2">
        <f>_xll.BDH(A766, "volume", B766, C766, "Direction", "H", "Period", "M","cols=24;rows=2")</f>
        <v>36556</v>
      </c>
      <c r="E766" s="2">
        <v>36585</v>
      </c>
      <c r="F766" s="2">
        <v>36616</v>
      </c>
      <c r="G766" s="2">
        <v>36644</v>
      </c>
      <c r="H766" s="2">
        <v>36677</v>
      </c>
      <c r="I766" s="2">
        <v>36707</v>
      </c>
      <c r="J766" s="2">
        <v>36738</v>
      </c>
      <c r="K766" s="2">
        <v>36769</v>
      </c>
      <c r="L766" s="2">
        <v>36798</v>
      </c>
      <c r="M766" s="2">
        <v>36830</v>
      </c>
      <c r="N766" s="2">
        <v>36860</v>
      </c>
      <c r="O766" s="2">
        <v>36889</v>
      </c>
      <c r="P766" s="2">
        <v>36922</v>
      </c>
      <c r="Q766" s="2">
        <v>36950</v>
      </c>
      <c r="R766" s="2">
        <v>36980</v>
      </c>
      <c r="S766" s="2">
        <v>37011</v>
      </c>
      <c r="T766" s="2">
        <v>37042</v>
      </c>
      <c r="U766" s="2">
        <v>37071</v>
      </c>
      <c r="V766" s="2">
        <v>37103</v>
      </c>
      <c r="W766" s="2">
        <v>37134</v>
      </c>
      <c r="X766" s="2">
        <v>37162</v>
      </c>
      <c r="Y766" s="2">
        <v>37195</v>
      </c>
      <c r="Z766" s="2">
        <v>37225</v>
      </c>
      <c r="AA766" s="2">
        <v>37256</v>
      </c>
    </row>
    <row r="767" spans="1:277" x14ac:dyDescent="0.25">
      <c r="A767" s="4"/>
      <c r="D767" s="3">
        <v>2148200</v>
      </c>
      <c r="E767">
        <v>2141500</v>
      </c>
      <c r="F767">
        <v>2940100</v>
      </c>
      <c r="G767">
        <v>2175900</v>
      </c>
      <c r="H767">
        <v>1793300</v>
      </c>
      <c r="I767">
        <v>1989400</v>
      </c>
      <c r="J767">
        <v>1371700</v>
      </c>
      <c r="K767">
        <v>1635300</v>
      </c>
      <c r="L767">
        <v>1561700</v>
      </c>
      <c r="M767">
        <v>2563900</v>
      </c>
      <c r="N767">
        <v>1975800</v>
      </c>
      <c r="O767">
        <v>2388300</v>
      </c>
      <c r="P767">
        <v>2439000</v>
      </c>
      <c r="Q767">
        <v>2093500</v>
      </c>
      <c r="R767">
        <v>2913900</v>
      </c>
      <c r="S767">
        <v>2037800</v>
      </c>
      <c r="T767">
        <v>2073400</v>
      </c>
      <c r="U767">
        <v>2178300</v>
      </c>
      <c r="V767">
        <v>4324200</v>
      </c>
      <c r="W767">
        <v>2210000</v>
      </c>
      <c r="X767">
        <v>1793400</v>
      </c>
      <c r="Y767">
        <v>3287200</v>
      </c>
      <c r="Z767">
        <v>1349000</v>
      </c>
      <c r="AA767">
        <v>1920000</v>
      </c>
    </row>
    <row r="768" spans="1:277" x14ac:dyDescent="0.25">
      <c r="A768" s="1" t="s">
        <v>385</v>
      </c>
      <c r="B768" t="s">
        <v>1157</v>
      </c>
      <c r="C768" t="s">
        <v>1190</v>
      </c>
      <c r="D768" s="2">
        <f>_xll.BDH(A768, "volume", B768, C768, "Direction", "H", "Period", "M","cols=36;rows=2")</f>
        <v>36556</v>
      </c>
      <c r="E768" s="2">
        <v>36585</v>
      </c>
      <c r="F768" s="2">
        <v>36616</v>
      </c>
      <c r="G768" s="2">
        <v>36644</v>
      </c>
      <c r="H768" s="2">
        <v>36677</v>
      </c>
      <c r="I768" s="2">
        <v>36707</v>
      </c>
      <c r="J768" s="2">
        <v>36738</v>
      </c>
      <c r="K768" s="2">
        <v>36769</v>
      </c>
      <c r="L768" s="2">
        <v>36798</v>
      </c>
      <c r="M768" s="2">
        <v>36830</v>
      </c>
      <c r="N768" s="2">
        <v>36860</v>
      </c>
      <c r="O768" s="2">
        <v>36889</v>
      </c>
      <c r="P768" s="2">
        <v>36922</v>
      </c>
      <c r="Q768" s="2">
        <v>36950</v>
      </c>
      <c r="R768" s="2">
        <v>36980</v>
      </c>
      <c r="S768" s="2">
        <v>37011</v>
      </c>
      <c r="T768" s="2">
        <v>37042</v>
      </c>
      <c r="U768" s="2">
        <v>37071</v>
      </c>
      <c r="V768" s="2">
        <v>37103</v>
      </c>
      <c r="W768" s="2">
        <v>37134</v>
      </c>
      <c r="X768" s="2">
        <v>37162</v>
      </c>
      <c r="Y768" s="2">
        <v>37195</v>
      </c>
      <c r="Z768" s="2">
        <v>37225</v>
      </c>
      <c r="AA768" s="2">
        <v>37256</v>
      </c>
      <c r="AB768" s="2">
        <v>37287</v>
      </c>
      <c r="AC768" s="2">
        <v>37315</v>
      </c>
      <c r="AD768" s="2">
        <v>37344</v>
      </c>
      <c r="AE768" s="2">
        <v>37376</v>
      </c>
      <c r="AF768" s="2">
        <v>37407</v>
      </c>
      <c r="AG768" s="2">
        <v>37435</v>
      </c>
      <c r="AH768" s="2">
        <v>37468</v>
      </c>
      <c r="AI768" s="2">
        <v>37498</v>
      </c>
      <c r="AJ768" s="2">
        <v>37529</v>
      </c>
      <c r="AK768" s="2">
        <v>37560</v>
      </c>
      <c r="AL768" s="2">
        <v>37589</v>
      </c>
      <c r="AM768" s="2">
        <v>37621</v>
      </c>
    </row>
    <row r="769" spans="1:277" x14ac:dyDescent="0.25">
      <c r="A769" s="4"/>
      <c r="D769" s="3">
        <v>27832600</v>
      </c>
      <c r="E769">
        <v>39580300</v>
      </c>
      <c r="F769">
        <v>24728900</v>
      </c>
      <c r="G769">
        <v>23168500</v>
      </c>
      <c r="H769">
        <v>31742100</v>
      </c>
      <c r="I769">
        <v>25012300</v>
      </c>
      <c r="J769">
        <v>12053400</v>
      </c>
      <c r="K769">
        <v>15153300</v>
      </c>
      <c r="L769">
        <v>20204000</v>
      </c>
      <c r="M769">
        <v>20116600</v>
      </c>
      <c r="N769">
        <v>17891100</v>
      </c>
      <c r="O769">
        <v>22289900</v>
      </c>
      <c r="P769">
        <v>18748600</v>
      </c>
      <c r="Q769">
        <v>18394200</v>
      </c>
      <c r="R769">
        <v>23731200</v>
      </c>
      <c r="S769">
        <v>17680600</v>
      </c>
      <c r="T769">
        <v>36353300</v>
      </c>
      <c r="U769">
        <v>25304900</v>
      </c>
      <c r="V769">
        <v>17701000</v>
      </c>
      <c r="W769">
        <v>19382400</v>
      </c>
      <c r="X769">
        <v>24442700</v>
      </c>
      <c r="Y769">
        <v>28998800</v>
      </c>
      <c r="Z769">
        <v>22461400</v>
      </c>
      <c r="AA769">
        <v>16670200</v>
      </c>
      <c r="AB769">
        <v>26746800</v>
      </c>
      <c r="AC769">
        <v>41754300</v>
      </c>
      <c r="AD769">
        <v>33258200</v>
      </c>
      <c r="AE769">
        <v>28771100</v>
      </c>
      <c r="AF769">
        <v>45823500</v>
      </c>
      <c r="AG769">
        <v>39588400</v>
      </c>
      <c r="AH769">
        <v>94393000</v>
      </c>
      <c r="AI769">
        <v>37884000</v>
      </c>
      <c r="AJ769">
        <v>38072200</v>
      </c>
      <c r="AK769">
        <v>39463500</v>
      </c>
      <c r="AL769">
        <v>32382800</v>
      </c>
      <c r="AM769">
        <v>39578200</v>
      </c>
    </row>
    <row r="770" spans="1:277" x14ac:dyDescent="0.25">
      <c r="A770" s="1" t="s">
        <v>386</v>
      </c>
      <c r="B770" t="s">
        <v>1157</v>
      </c>
      <c r="C770" t="s">
        <v>1199</v>
      </c>
      <c r="D770" s="2">
        <f>_xll.BDH(A770, "volume", B770, C770, "Direction", "H", "Period", "M","cols=274;rows=2")</f>
        <v>36556</v>
      </c>
      <c r="E770" s="2">
        <v>36585</v>
      </c>
      <c r="F770" s="2">
        <v>36616</v>
      </c>
      <c r="G770" s="2">
        <v>36644</v>
      </c>
      <c r="H770" s="2">
        <v>36677</v>
      </c>
      <c r="I770" s="2">
        <v>36707</v>
      </c>
      <c r="J770" s="2">
        <v>36738</v>
      </c>
      <c r="K770" s="2">
        <v>36769</v>
      </c>
      <c r="L770" s="2">
        <v>36798</v>
      </c>
      <c r="M770" s="2">
        <v>36830</v>
      </c>
      <c r="N770" s="2">
        <v>36860</v>
      </c>
      <c r="O770" s="2">
        <v>36889</v>
      </c>
      <c r="P770" s="2">
        <v>36922</v>
      </c>
      <c r="Q770" s="2">
        <v>36950</v>
      </c>
      <c r="R770" s="2">
        <v>36980</v>
      </c>
      <c r="S770" s="2">
        <v>37011</v>
      </c>
      <c r="T770" s="2">
        <v>37042</v>
      </c>
      <c r="U770" s="2">
        <v>37071</v>
      </c>
      <c r="V770" s="2">
        <v>37103</v>
      </c>
      <c r="W770" s="2">
        <v>37134</v>
      </c>
      <c r="X770" s="2">
        <v>37162</v>
      </c>
      <c r="Y770" s="2">
        <v>37195</v>
      </c>
      <c r="Z770" s="2">
        <v>37225</v>
      </c>
      <c r="AA770" s="2">
        <v>37256</v>
      </c>
      <c r="AB770" s="2">
        <v>37287</v>
      </c>
      <c r="AC770" s="2">
        <v>37315</v>
      </c>
      <c r="AD770" s="2">
        <v>37344</v>
      </c>
      <c r="AE770" s="2">
        <v>37376</v>
      </c>
      <c r="AF770" s="2">
        <v>37407</v>
      </c>
      <c r="AG770" s="2">
        <v>37435</v>
      </c>
      <c r="AH770" s="2">
        <v>37468</v>
      </c>
      <c r="AI770" s="2">
        <v>37498</v>
      </c>
      <c r="AJ770" s="2">
        <v>37529</v>
      </c>
      <c r="AK770" s="2">
        <v>37560</v>
      </c>
      <c r="AL770" s="2">
        <v>37589</v>
      </c>
      <c r="AM770" s="2">
        <v>37621</v>
      </c>
      <c r="AN770" s="2">
        <v>37652</v>
      </c>
      <c r="AO770" s="2">
        <v>37680</v>
      </c>
      <c r="AP770" s="2">
        <v>37711</v>
      </c>
      <c r="AQ770" s="2">
        <v>37741</v>
      </c>
      <c r="AR770" s="2">
        <v>37771</v>
      </c>
      <c r="AS770" s="2">
        <v>37802</v>
      </c>
      <c r="AT770" s="2">
        <v>37833</v>
      </c>
      <c r="AU770" s="2">
        <v>37862</v>
      </c>
      <c r="AV770" s="2">
        <v>37894</v>
      </c>
      <c r="AW770" s="2">
        <v>37925</v>
      </c>
      <c r="AX770" s="2">
        <v>37953</v>
      </c>
      <c r="AY770" s="2">
        <v>37986</v>
      </c>
      <c r="AZ770" s="2">
        <v>38016</v>
      </c>
      <c r="BA770" s="2">
        <v>38044</v>
      </c>
      <c r="BB770" s="2">
        <v>38077</v>
      </c>
      <c r="BC770" s="2">
        <v>38107</v>
      </c>
      <c r="BD770" s="2">
        <v>38138</v>
      </c>
      <c r="BE770" s="2">
        <v>38168</v>
      </c>
      <c r="BF770" s="2">
        <v>38198</v>
      </c>
      <c r="BG770" s="2">
        <v>38230</v>
      </c>
      <c r="BH770" s="2">
        <v>38260</v>
      </c>
      <c r="BI770" s="2">
        <v>38289</v>
      </c>
      <c r="BJ770" s="2">
        <v>38321</v>
      </c>
      <c r="BK770" s="2">
        <v>38352</v>
      </c>
      <c r="BL770" s="2">
        <v>38383</v>
      </c>
      <c r="BM770" s="2">
        <v>38411</v>
      </c>
      <c r="BN770" s="2">
        <v>38442</v>
      </c>
      <c r="BO770" s="2">
        <v>38471</v>
      </c>
      <c r="BP770" s="2">
        <v>38503</v>
      </c>
      <c r="BQ770" s="2">
        <v>38533</v>
      </c>
      <c r="BR770" s="2">
        <v>38562</v>
      </c>
      <c r="BS770" s="2">
        <v>38595</v>
      </c>
      <c r="BT770" s="2">
        <v>38625</v>
      </c>
      <c r="BU770" s="2">
        <v>38656</v>
      </c>
      <c r="BV770" s="2">
        <v>38686</v>
      </c>
      <c r="BW770" s="2">
        <v>38716</v>
      </c>
      <c r="BX770" s="2">
        <v>38748</v>
      </c>
      <c r="BY770" s="2">
        <v>38776</v>
      </c>
      <c r="BZ770" s="2">
        <v>38807</v>
      </c>
      <c r="CA770" s="2">
        <v>38835</v>
      </c>
      <c r="CB770" s="2">
        <v>38868</v>
      </c>
      <c r="CC770" s="2">
        <v>38898</v>
      </c>
      <c r="CD770" s="2">
        <v>38929</v>
      </c>
      <c r="CE770" s="2">
        <v>38960</v>
      </c>
      <c r="CF770" s="2">
        <v>38989</v>
      </c>
      <c r="CG770" s="2">
        <v>39021</v>
      </c>
      <c r="CH770" s="2">
        <v>39051</v>
      </c>
      <c r="CI770" s="2">
        <v>39080</v>
      </c>
      <c r="CJ770" s="2">
        <v>39113</v>
      </c>
      <c r="CK770" s="2">
        <v>39141</v>
      </c>
      <c r="CL770" s="2">
        <v>39171</v>
      </c>
      <c r="CM770" s="2">
        <v>39202</v>
      </c>
      <c r="CN770" s="2">
        <v>39233</v>
      </c>
      <c r="CO770" s="2">
        <v>39262</v>
      </c>
      <c r="CP770" s="2">
        <v>39294</v>
      </c>
      <c r="CQ770" s="2">
        <v>39325</v>
      </c>
      <c r="CR770" s="2">
        <v>39353</v>
      </c>
      <c r="CS770" s="2">
        <v>39386</v>
      </c>
      <c r="CT770" s="2">
        <v>39416</v>
      </c>
      <c r="CU770" s="2">
        <v>39447</v>
      </c>
      <c r="CV770" s="2">
        <v>39478</v>
      </c>
      <c r="CW770" s="2">
        <v>39507</v>
      </c>
      <c r="CX770" s="2">
        <v>39538</v>
      </c>
      <c r="CY770" s="2">
        <v>39568</v>
      </c>
      <c r="CZ770" s="2">
        <v>39598</v>
      </c>
      <c r="DA770" s="2">
        <v>39629</v>
      </c>
      <c r="DB770" s="2">
        <v>39660</v>
      </c>
      <c r="DC770" s="2">
        <v>39689</v>
      </c>
      <c r="DD770" s="2">
        <v>39721</v>
      </c>
      <c r="DE770" s="2">
        <v>39752</v>
      </c>
      <c r="DF770" s="2">
        <v>39780</v>
      </c>
      <c r="DG770" s="2">
        <v>39813</v>
      </c>
      <c r="DH770" s="2">
        <v>39843</v>
      </c>
      <c r="DI770" s="2">
        <v>39871</v>
      </c>
      <c r="DJ770" s="2">
        <v>39903</v>
      </c>
      <c r="DK770" s="2">
        <v>39933</v>
      </c>
      <c r="DL770" s="2">
        <v>39962</v>
      </c>
      <c r="DM770" s="2">
        <v>39994</v>
      </c>
      <c r="DN770" s="2">
        <v>40025</v>
      </c>
      <c r="DO770" s="2">
        <v>40056</v>
      </c>
      <c r="DP770" s="2">
        <v>40086</v>
      </c>
      <c r="DQ770" s="2">
        <v>40116</v>
      </c>
      <c r="DR770" s="2">
        <v>40147</v>
      </c>
      <c r="DS770" s="2">
        <v>40178</v>
      </c>
      <c r="DT770" s="2">
        <v>40207</v>
      </c>
      <c r="DU770" s="2">
        <v>40235</v>
      </c>
      <c r="DV770" s="2">
        <v>40268</v>
      </c>
      <c r="DW770" s="2">
        <v>40298</v>
      </c>
      <c r="DX770" s="2">
        <v>40329</v>
      </c>
      <c r="DY770" s="2">
        <v>40359</v>
      </c>
      <c r="DZ770" s="2">
        <v>40389</v>
      </c>
      <c r="EA770" s="2">
        <v>40421</v>
      </c>
      <c r="EB770" s="2">
        <v>40451</v>
      </c>
      <c r="EC770" s="2">
        <v>40480</v>
      </c>
      <c r="ED770" s="2">
        <v>40512</v>
      </c>
      <c r="EE770" s="2">
        <v>40543</v>
      </c>
      <c r="EF770" s="2">
        <v>40574</v>
      </c>
      <c r="EG770" s="2">
        <v>40602</v>
      </c>
      <c r="EH770" s="2">
        <v>40633</v>
      </c>
      <c r="EI770" s="2">
        <v>40662</v>
      </c>
      <c r="EJ770" s="2">
        <v>40694</v>
      </c>
      <c r="EK770" s="2">
        <v>40724</v>
      </c>
      <c r="EL770" s="2">
        <v>40753</v>
      </c>
      <c r="EM770" s="2">
        <v>40786</v>
      </c>
      <c r="EN770" s="2">
        <v>40816</v>
      </c>
      <c r="EO770" s="2">
        <v>40847</v>
      </c>
      <c r="EP770" s="2">
        <v>40877</v>
      </c>
      <c r="EQ770" s="2">
        <v>40907</v>
      </c>
      <c r="ER770" s="2">
        <v>40939</v>
      </c>
      <c r="ES770" s="2">
        <v>40968</v>
      </c>
      <c r="ET770" s="2">
        <v>40998</v>
      </c>
      <c r="EU770" s="2">
        <v>41029</v>
      </c>
      <c r="EV770" s="2">
        <v>41060</v>
      </c>
      <c r="EW770" s="2">
        <v>41089</v>
      </c>
      <c r="EX770" s="2">
        <v>41121</v>
      </c>
      <c r="EY770" s="2">
        <v>41152</v>
      </c>
      <c r="EZ770" s="2">
        <v>41180</v>
      </c>
      <c r="FA770" s="2">
        <v>41213</v>
      </c>
      <c r="FB770" s="2">
        <v>41243</v>
      </c>
      <c r="FC770" s="2">
        <v>41274</v>
      </c>
      <c r="FD770" s="2">
        <v>41305</v>
      </c>
      <c r="FE770" s="2">
        <v>41333</v>
      </c>
      <c r="FF770" s="2">
        <v>41362</v>
      </c>
      <c r="FG770" s="2">
        <v>41394</v>
      </c>
      <c r="FH770" s="2">
        <v>41425</v>
      </c>
      <c r="FI770" s="2">
        <v>41453</v>
      </c>
      <c r="FJ770" s="2">
        <v>41486</v>
      </c>
      <c r="FK770" s="2">
        <v>41516</v>
      </c>
      <c r="FL770" s="2">
        <v>41547</v>
      </c>
      <c r="FM770" s="2">
        <v>41578</v>
      </c>
      <c r="FN770" s="2">
        <v>41607</v>
      </c>
      <c r="FO770" s="2">
        <v>41639</v>
      </c>
      <c r="FP770" s="2">
        <v>41670</v>
      </c>
      <c r="FQ770" s="2">
        <v>41698</v>
      </c>
      <c r="FR770" s="2">
        <v>41729</v>
      </c>
      <c r="FS770" s="2">
        <v>41759</v>
      </c>
      <c r="FT770" s="2">
        <v>41789</v>
      </c>
      <c r="FU770" s="2">
        <v>41820</v>
      </c>
      <c r="FV770" s="2">
        <v>41851</v>
      </c>
      <c r="FW770" s="2">
        <v>41880</v>
      </c>
      <c r="FX770" s="2">
        <v>41912</v>
      </c>
      <c r="FY770" s="2">
        <v>41943</v>
      </c>
      <c r="FZ770" s="2">
        <v>41971</v>
      </c>
      <c r="GA770" s="2">
        <v>42004</v>
      </c>
      <c r="GB770" s="2">
        <v>42034</v>
      </c>
      <c r="GC770" s="2">
        <v>42062</v>
      </c>
      <c r="GD770" s="2">
        <v>42094</v>
      </c>
      <c r="GE770" s="2">
        <v>42124</v>
      </c>
      <c r="GF770" s="2">
        <v>42153</v>
      </c>
      <c r="GG770" s="2">
        <v>42185</v>
      </c>
      <c r="GH770" s="2">
        <v>42216</v>
      </c>
      <c r="GI770" s="2">
        <v>42247</v>
      </c>
      <c r="GJ770" s="2">
        <v>42277</v>
      </c>
      <c r="GK770" s="2">
        <v>42307</v>
      </c>
      <c r="GL770" s="2">
        <v>42338</v>
      </c>
      <c r="GM770" s="2">
        <v>42369</v>
      </c>
      <c r="GN770" s="2">
        <v>42398</v>
      </c>
      <c r="GO770" s="2">
        <v>42429</v>
      </c>
      <c r="GP770" s="2">
        <v>42460</v>
      </c>
      <c r="GQ770" s="2">
        <v>42489</v>
      </c>
      <c r="GR770" s="2">
        <v>42521</v>
      </c>
      <c r="GS770" s="2">
        <v>42551</v>
      </c>
      <c r="GT770" s="2">
        <v>42580</v>
      </c>
      <c r="GU770" s="2">
        <v>42613</v>
      </c>
      <c r="GV770" s="2">
        <v>42643</v>
      </c>
      <c r="GW770" s="2">
        <v>42674</v>
      </c>
      <c r="GX770" s="2">
        <v>42704</v>
      </c>
      <c r="GY770" s="2">
        <v>42734</v>
      </c>
      <c r="GZ770" s="2">
        <v>42766</v>
      </c>
      <c r="HA770" s="2">
        <v>42794</v>
      </c>
      <c r="HB770" s="2">
        <v>42825</v>
      </c>
      <c r="HC770" s="2">
        <v>42853</v>
      </c>
      <c r="HD770" s="2">
        <v>42886</v>
      </c>
      <c r="HE770" s="2">
        <v>42916</v>
      </c>
      <c r="HF770" s="2">
        <v>42947</v>
      </c>
      <c r="HG770" s="2">
        <v>42978</v>
      </c>
      <c r="HH770" s="2">
        <v>43007</v>
      </c>
      <c r="HI770" s="2">
        <v>43039</v>
      </c>
      <c r="HJ770" s="2">
        <v>43069</v>
      </c>
      <c r="HK770" s="2">
        <v>43098</v>
      </c>
      <c r="HL770" s="2">
        <v>43131</v>
      </c>
      <c r="HM770" s="2">
        <v>43159</v>
      </c>
      <c r="HN770" s="2">
        <v>43189</v>
      </c>
      <c r="HO770" s="2">
        <v>43220</v>
      </c>
      <c r="HP770" s="2">
        <v>43251</v>
      </c>
      <c r="HQ770" s="2">
        <v>43280</v>
      </c>
      <c r="HR770" s="2">
        <v>43312</v>
      </c>
      <c r="HS770" s="2">
        <v>43343</v>
      </c>
      <c r="HT770" s="2">
        <v>43371</v>
      </c>
      <c r="HU770" s="2">
        <v>43404</v>
      </c>
      <c r="HV770" s="2">
        <v>43434</v>
      </c>
      <c r="HW770" s="2">
        <v>43465</v>
      </c>
      <c r="HX770" s="2">
        <v>43496</v>
      </c>
      <c r="HY770" s="2">
        <v>43524</v>
      </c>
      <c r="HZ770" s="2">
        <v>43553</v>
      </c>
      <c r="IA770" s="2">
        <v>43585</v>
      </c>
      <c r="IB770" s="2">
        <v>43616</v>
      </c>
      <c r="IC770" s="2">
        <v>43644</v>
      </c>
      <c r="ID770" s="2">
        <v>43677</v>
      </c>
      <c r="IE770" s="2">
        <v>43707</v>
      </c>
      <c r="IF770" s="2">
        <v>43738</v>
      </c>
      <c r="IG770" s="2">
        <v>43769</v>
      </c>
      <c r="IH770" s="2">
        <v>43798</v>
      </c>
      <c r="II770" s="2">
        <v>43830</v>
      </c>
      <c r="IJ770" s="2">
        <v>43861</v>
      </c>
      <c r="IK770" s="2">
        <v>43889</v>
      </c>
      <c r="IL770" s="2">
        <v>43921</v>
      </c>
      <c r="IM770" s="2">
        <v>43951</v>
      </c>
      <c r="IN770" s="2">
        <v>43980</v>
      </c>
      <c r="IO770" s="2">
        <v>44012</v>
      </c>
      <c r="IP770" s="2">
        <v>44043</v>
      </c>
      <c r="IQ770" s="2">
        <v>44074</v>
      </c>
      <c r="IR770" s="2">
        <v>44104</v>
      </c>
      <c r="IS770" s="2">
        <v>44134</v>
      </c>
      <c r="IT770" s="2">
        <v>44165</v>
      </c>
      <c r="IU770" s="2">
        <v>44196</v>
      </c>
      <c r="IV770" s="2">
        <v>44225</v>
      </c>
      <c r="IW770" s="2">
        <v>44253</v>
      </c>
      <c r="IX770" s="2">
        <v>44286</v>
      </c>
      <c r="IY770" s="2">
        <v>44316</v>
      </c>
      <c r="IZ770" s="2">
        <v>44347</v>
      </c>
      <c r="JA770" s="2">
        <v>44377</v>
      </c>
      <c r="JB770" s="2">
        <v>44407</v>
      </c>
      <c r="JC770" s="2">
        <v>44439</v>
      </c>
      <c r="JD770" s="2">
        <v>44469</v>
      </c>
      <c r="JE770" s="2">
        <v>44498</v>
      </c>
      <c r="JF770" s="2">
        <v>44530</v>
      </c>
      <c r="JG770" s="2">
        <v>44561</v>
      </c>
      <c r="JH770" s="2">
        <v>44592</v>
      </c>
      <c r="JI770" s="2">
        <v>44620</v>
      </c>
      <c r="JJ770" s="2">
        <v>44651</v>
      </c>
      <c r="JK770" s="2">
        <v>44680</v>
      </c>
      <c r="JL770" s="2">
        <v>44712</v>
      </c>
      <c r="JM770" s="2">
        <v>44742</v>
      </c>
      <c r="JN770" s="2">
        <v>44771</v>
      </c>
      <c r="JO770" s="2">
        <v>44804</v>
      </c>
      <c r="JP770" s="2">
        <v>44834</v>
      </c>
      <c r="JQ770" s="2">
        <v>44865</v>
      </c>
    </row>
    <row r="771" spans="1:277" x14ac:dyDescent="0.25">
      <c r="A771" s="4"/>
      <c r="D771" s="3">
        <v>28919200</v>
      </c>
      <c r="E771">
        <v>18068000</v>
      </c>
      <c r="F771">
        <v>22061000</v>
      </c>
      <c r="G771">
        <v>22064800</v>
      </c>
      <c r="H771">
        <v>24690800</v>
      </c>
      <c r="I771">
        <v>20129200</v>
      </c>
      <c r="J771">
        <v>20469000</v>
      </c>
      <c r="K771">
        <v>18339200</v>
      </c>
      <c r="L771">
        <v>32399800</v>
      </c>
      <c r="M771">
        <v>29592000</v>
      </c>
      <c r="N771">
        <v>20408800</v>
      </c>
      <c r="O771">
        <v>28822200</v>
      </c>
      <c r="P771">
        <v>35129200</v>
      </c>
      <c r="Q771">
        <v>20125800</v>
      </c>
      <c r="R771">
        <v>35365000</v>
      </c>
      <c r="S771">
        <v>26293400</v>
      </c>
      <c r="T771">
        <v>28963800</v>
      </c>
      <c r="U771">
        <v>33353000</v>
      </c>
      <c r="V771">
        <v>22808600</v>
      </c>
      <c r="W771">
        <v>16674600</v>
      </c>
      <c r="X771">
        <v>18713000</v>
      </c>
      <c r="Y771">
        <v>21145200</v>
      </c>
      <c r="Z771">
        <v>21355400</v>
      </c>
      <c r="AA771">
        <v>18186200</v>
      </c>
      <c r="AB771">
        <v>25294200</v>
      </c>
      <c r="AC771">
        <v>20342800</v>
      </c>
      <c r="AD771">
        <v>20286800</v>
      </c>
      <c r="AE771">
        <v>21231200</v>
      </c>
      <c r="AF771">
        <v>19602600</v>
      </c>
      <c r="AG771">
        <v>21875800</v>
      </c>
      <c r="AH771">
        <v>46625000</v>
      </c>
      <c r="AI771">
        <v>29379800</v>
      </c>
      <c r="AJ771">
        <v>57652200</v>
      </c>
      <c r="AK771">
        <v>111268000</v>
      </c>
      <c r="AL771">
        <v>66714200</v>
      </c>
      <c r="AM771">
        <v>42761800</v>
      </c>
      <c r="AN771">
        <v>63486400</v>
      </c>
      <c r="AO771">
        <v>47930400</v>
      </c>
      <c r="AP771">
        <v>43279600</v>
      </c>
      <c r="AQ771">
        <v>37187000</v>
      </c>
      <c r="AR771">
        <v>42315800</v>
      </c>
      <c r="AS771">
        <v>37206600</v>
      </c>
      <c r="AT771">
        <v>41670400</v>
      </c>
      <c r="AU771">
        <v>34220800</v>
      </c>
      <c r="AV771">
        <v>32520600</v>
      </c>
      <c r="AW771">
        <v>43726400</v>
      </c>
      <c r="AX771">
        <v>20683400</v>
      </c>
      <c r="AY771">
        <v>31259400</v>
      </c>
      <c r="AZ771">
        <v>29664000</v>
      </c>
      <c r="BA771">
        <v>26904800</v>
      </c>
      <c r="BB771">
        <v>35961000</v>
      </c>
      <c r="BC771">
        <v>36051000</v>
      </c>
      <c r="BD771">
        <v>31420400</v>
      </c>
      <c r="BE771">
        <v>28448000</v>
      </c>
      <c r="BF771">
        <v>53749800</v>
      </c>
      <c r="BG771">
        <v>32939400</v>
      </c>
      <c r="BH771">
        <v>33345400</v>
      </c>
      <c r="BI771">
        <v>39342400</v>
      </c>
      <c r="BJ771">
        <v>28206600</v>
      </c>
      <c r="BK771">
        <v>63283000</v>
      </c>
      <c r="BL771">
        <v>35667800</v>
      </c>
      <c r="BM771">
        <v>27943800</v>
      </c>
      <c r="BN771">
        <v>36453800</v>
      </c>
      <c r="BO771">
        <v>29992800</v>
      </c>
      <c r="BP771">
        <v>30344200</v>
      </c>
      <c r="BQ771">
        <v>31954800</v>
      </c>
      <c r="BR771">
        <v>23584200</v>
      </c>
      <c r="BS771">
        <v>32931000</v>
      </c>
      <c r="BT771">
        <v>32231600</v>
      </c>
      <c r="BU771">
        <v>45208400</v>
      </c>
      <c r="BV771">
        <v>29741000</v>
      </c>
      <c r="BW771">
        <v>33860800</v>
      </c>
      <c r="BX771">
        <v>29534600</v>
      </c>
      <c r="BY771">
        <v>25041800</v>
      </c>
      <c r="BZ771">
        <v>25768400</v>
      </c>
      <c r="CA771">
        <v>34095000</v>
      </c>
      <c r="CB771">
        <v>50794800</v>
      </c>
      <c r="CC771">
        <v>56302800</v>
      </c>
      <c r="CD771">
        <v>37510400</v>
      </c>
      <c r="CE771">
        <v>75724200</v>
      </c>
      <c r="CF771">
        <v>55497800</v>
      </c>
      <c r="CG771">
        <v>42912400</v>
      </c>
      <c r="CH771">
        <v>41407200</v>
      </c>
      <c r="CI771">
        <v>20408400</v>
      </c>
      <c r="CJ771">
        <v>22577600</v>
      </c>
      <c r="CK771">
        <v>27428600</v>
      </c>
      <c r="CL771">
        <v>40043000</v>
      </c>
      <c r="CM771">
        <v>35077800</v>
      </c>
      <c r="CN771">
        <v>38639000</v>
      </c>
      <c r="CO771">
        <v>43994400</v>
      </c>
      <c r="CP771">
        <v>41870800</v>
      </c>
      <c r="CQ771">
        <v>47137000</v>
      </c>
      <c r="CR771">
        <v>24981600</v>
      </c>
      <c r="CS771">
        <v>22426000</v>
      </c>
      <c r="CT771">
        <v>32458200</v>
      </c>
      <c r="CU771">
        <v>22691000</v>
      </c>
      <c r="CV771">
        <v>34889000</v>
      </c>
      <c r="CW771">
        <v>24827300</v>
      </c>
      <c r="CX771">
        <v>29815700</v>
      </c>
      <c r="CY771">
        <v>18983500</v>
      </c>
      <c r="CZ771">
        <v>16434900</v>
      </c>
      <c r="DA771">
        <v>22231900</v>
      </c>
      <c r="DB771">
        <v>18895100</v>
      </c>
      <c r="DC771">
        <v>15327600</v>
      </c>
      <c r="DD771">
        <v>21806200</v>
      </c>
      <c r="DE771">
        <v>31238500</v>
      </c>
      <c r="DF771">
        <v>25256100</v>
      </c>
      <c r="DG771">
        <v>23343100</v>
      </c>
      <c r="DH771">
        <v>20399800</v>
      </c>
      <c r="DI771">
        <v>19673200</v>
      </c>
      <c r="DJ771">
        <v>27235000</v>
      </c>
      <c r="DK771">
        <v>17792400</v>
      </c>
      <c r="DL771">
        <v>21034100</v>
      </c>
      <c r="DM771">
        <v>24912400</v>
      </c>
      <c r="DN771">
        <v>19808900</v>
      </c>
      <c r="DO771">
        <v>19791900</v>
      </c>
      <c r="DP771">
        <v>23799400</v>
      </c>
      <c r="DQ771">
        <v>25359400</v>
      </c>
      <c r="DR771">
        <v>17743700</v>
      </c>
      <c r="DS771">
        <v>21759700</v>
      </c>
      <c r="DT771">
        <v>19004600</v>
      </c>
      <c r="DU771">
        <v>17965200</v>
      </c>
      <c r="DV771">
        <v>21324400</v>
      </c>
      <c r="DW771">
        <v>19215600</v>
      </c>
      <c r="DX771">
        <v>25702700</v>
      </c>
      <c r="DY771">
        <v>27838300</v>
      </c>
      <c r="DZ771">
        <v>22051400</v>
      </c>
      <c r="EA771">
        <v>21649500</v>
      </c>
      <c r="EB771">
        <v>19216738</v>
      </c>
      <c r="EC771">
        <v>15438728</v>
      </c>
      <c r="ED771">
        <v>17505796</v>
      </c>
      <c r="EE771">
        <v>17373109</v>
      </c>
      <c r="EF771">
        <v>16588410</v>
      </c>
      <c r="EG771">
        <v>15932299</v>
      </c>
      <c r="EH771">
        <v>21493262</v>
      </c>
      <c r="EI771">
        <v>17939458</v>
      </c>
      <c r="EJ771">
        <v>17510221</v>
      </c>
      <c r="EK771">
        <v>19197080</v>
      </c>
      <c r="EL771">
        <v>12723419</v>
      </c>
      <c r="EM771">
        <v>30294087</v>
      </c>
      <c r="EN771">
        <v>21559883</v>
      </c>
      <c r="EO771">
        <v>19576062</v>
      </c>
      <c r="EP771">
        <v>18702144</v>
      </c>
      <c r="EQ771">
        <v>17942028</v>
      </c>
      <c r="ER771">
        <v>18859916</v>
      </c>
      <c r="ES771">
        <v>16753173</v>
      </c>
      <c r="ET771">
        <v>18546218</v>
      </c>
      <c r="EU771">
        <v>17152526</v>
      </c>
      <c r="EV771">
        <v>18368674</v>
      </c>
      <c r="EW771">
        <v>15011983</v>
      </c>
      <c r="EX771">
        <v>11024493</v>
      </c>
      <c r="EY771">
        <v>12087645</v>
      </c>
      <c r="EZ771">
        <v>11476091</v>
      </c>
      <c r="FA771">
        <v>11997683</v>
      </c>
      <c r="FB771">
        <v>15552156</v>
      </c>
      <c r="FC771">
        <v>14040432</v>
      </c>
      <c r="FD771">
        <v>13746249</v>
      </c>
      <c r="FE771">
        <v>12786469</v>
      </c>
      <c r="FF771">
        <v>12834254</v>
      </c>
      <c r="FG771">
        <v>11974647</v>
      </c>
      <c r="FH771">
        <v>14668196</v>
      </c>
      <c r="FI771">
        <v>21658162</v>
      </c>
      <c r="FJ771">
        <v>13550895</v>
      </c>
      <c r="FK771">
        <v>11199123</v>
      </c>
      <c r="FL771">
        <v>14796442</v>
      </c>
      <c r="FM771">
        <v>14835347</v>
      </c>
      <c r="FN771">
        <v>14947034</v>
      </c>
      <c r="FO771">
        <v>16366548</v>
      </c>
      <c r="FP771">
        <v>17967645</v>
      </c>
      <c r="FQ771">
        <v>17215885</v>
      </c>
      <c r="FR771">
        <v>18198707</v>
      </c>
      <c r="FS771">
        <v>19025119</v>
      </c>
      <c r="FT771">
        <v>20869971</v>
      </c>
      <c r="FU771">
        <v>17829921</v>
      </c>
      <c r="FV771">
        <v>19548650</v>
      </c>
      <c r="FW771">
        <v>17354711</v>
      </c>
      <c r="FX771">
        <v>18380358</v>
      </c>
      <c r="FY771">
        <v>21169664</v>
      </c>
      <c r="FZ771">
        <v>19056617</v>
      </c>
      <c r="GA771">
        <v>22302511</v>
      </c>
      <c r="GB771">
        <v>17652601</v>
      </c>
      <c r="GC771">
        <v>18340123</v>
      </c>
      <c r="GD771">
        <v>21012954</v>
      </c>
      <c r="GE771">
        <v>14364944</v>
      </c>
      <c r="GF771">
        <v>16678998</v>
      </c>
      <c r="GG771">
        <v>20453493</v>
      </c>
      <c r="GH771">
        <v>19916959</v>
      </c>
      <c r="GI771">
        <v>23213004</v>
      </c>
      <c r="GJ771">
        <v>22849830</v>
      </c>
      <c r="GK771">
        <v>19109997</v>
      </c>
      <c r="GL771">
        <v>16387558</v>
      </c>
      <c r="GM771">
        <v>20163568</v>
      </c>
      <c r="GN771">
        <v>22289653</v>
      </c>
      <c r="GO771">
        <v>23084456</v>
      </c>
      <c r="GP771">
        <v>22977318</v>
      </c>
      <c r="GQ771">
        <v>17839188</v>
      </c>
      <c r="GR771">
        <v>22664830</v>
      </c>
      <c r="GS771">
        <v>24372460</v>
      </c>
      <c r="GT771">
        <v>16284233</v>
      </c>
      <c r="GU771">
        <v>17534311</v>
      </c>
      <c r="GV771">
        <v>18464165</v>
      </c>
      <c r="GW771">
        <v>17817970</v>
      </c>
      <c r="GX771">
        <v>19226014</v>
      </c>
      <c r="GY771">
        <v>18129998</v>
      </c>
      <c r="GZ771">
        <v>13152317</v>
      </c>
      <c r="HA771">
        <v>17261094</v>
      </c>
      <c r="HB771">
        <v>21538031</v>
      </c>
      <c r="HC771">
        <v>17719588</v>
      </c>
      <c r="HD771">
        <v>21440566</v>
      </c>
      <c r="HE771">
        <v>21715804</v>
      </c>
      <c r="HF771">
        <v>18966319</v>
      </c>
      <c r="HG771">
        <v>15915077</v>
      </c>
      <c r="HH771">
        <v>18887343</v>
      </c>
      <c r="HI771">
        <v>18697019</v>
      </c>
      <c r="HJ771">
        <v>21220077</v>
      </c>
      <c r="HK771">
        <v>22050198</v>
      </c>
      <c r="HL771">
        <v>22242847</v>
      </c>
      <c r="HM771">
        <v>20129186</v>
      </c>
      <c r="HN771">
        <v>20579621</v>
      </c>
      <c r="HO771">
        <v>17818580</v>
      </c>
      <c r="HP771">
        <v>16961722</v>
      </c>
      <c r="HQ771">
        <v>19262163</v>
      </c>
      <c r="HR771">
        <v>16945336</v>
      </c>
      <c r="HS771">
        <v>13989058</v>
      </c>
      <c r="HT771">
        <v>14084729</v>
      </c>
      <c r="HU771">
        <v>19500702</v>
      </c>
      <c r="HV771">
        <v>17816807</v>
      </c>
      <c r="HW771">
        <v>20464696</v>
      </c>
      <c r="HX771">
        <v>18913611</v>
      </c>
      <c r="HY771">
        <v>17328877</v>
      </c>
      <c r="HZ771">
        <v>21487767</v>
      </c>
      <c r="IA771">
        <v>15373668</v>
      </c>
      <c r="IB771">
        <v>13027493</v>
      </c>
      <c r="IC771">
        <v>14063860</v>
      </c>
      <c r="ID771">
        <v>13295942</v>
      </c>
      <c r="IE771">
        <v>14385103</v>
      </c>
      <c r="IF771">
        <v>12814555</v>
      </c>
      <c r="IG771">
        <v>13403974</v>
      </c>
      <c r="IH771">
        <v>13128622</v>
      </c>
      <c r="II771">
        <v>19923402</v>
      </c>
      <c r="IJ771">
        <v>20908228</v>
      </c>
      <c r="IK771">
        <v>19323478</v>
      </c>
      <c r="IL771">
        <v>34285255</v>
      </c>
      <c r="IM771">
        <v>18133424</v>
      </c>
      <c r="IN771">
        <v>13167151</v>
      </c>
      <c r="IO771">
        <v>17934648</v>
      </c>
      <c r="IP771">
        <v>13992944</v>
      </c>
      <c r="IQ771">
        <v>10600588</v>
      </c>
      <c r="IR771">
        <v>15385462</v>
      </c>
      <c r="IS771">
        <v>14981274</v>
      </c>
      <c r="IT771">
        <v>17292223</v>
      </c>
      <c r="IU771">
        <v>16967468</v>
      </c>
      <c r="IV771">
        <v>14985879</v>
      </c>
      <c r="IW771">
        <v>13466154</v>
      </c>
      <c r="IX771">
        <v>17497822</v>
      </c>
      <c r="IY771">
        <v>14616996</v>
      </c>
      <c r="IZ771">
        <v>14889916</v>
      </c>
      <c r="JA771">
        <v>17125734</v>
      </c>
      <c r="JB771">
        <v>12320721</v>
      </c>
      <c r="JC771">
        <v>14974048</v>
      </c>
      <c r="JD771">
        <v>18391107</v>
      </c>
      <c r="JE771">
        <v>13330807</v>
      </c>
      <c r="JF771">
        <v>11312474</v>
      </c>
      <c r="JG771">
        <v>13653611</v>
      </c>
      <c r="JH771">
        <v>13382292</v>
      </c>
      <c r="JI771">
        <v>13040602</v>
      </c>
      <c r="JJ771">
        <v>20183742</v>
      </c>
      <c r="JK771">
        <v>16332435</v>
      </c>
      <c r="JL771">
        <v>18782351</v>
      </c>
      <c r="JM771">
        <v>21348902</v>
      </c>
      <c r="JN771">
        <v>18171023</v>
      </c>
      <c r="JO771">
        <v>15173161</v>
      </c>
      <c r="JP771">
        <v>19522447</v>
      </c>
      <c r="JQ771">
        <v>20956059</v>
      </c>
    </row>
    <row r="772" spans="1:277" x14ac:dyDescent="0.25">
      <c r="A772" s="1" t="s">
        <v>387</v>
      </c>
      <c r="B772" t="s">
        <v>1157</v>
      </c>
      <c r="C772" t="s">
        <v>1194</v>
      </c>
      <c r="D772" s="2">
        <f>_xll.BDH(A772, "volume", B772, C772, "Direction", "H", "Period", "M","cols=216;rows=2")</f>
        <v>36556</v>
      </c>
      <c r="E772" s="2">
        <v>36585</v>
      </c>
      <c r="F772" s="2">
        <v>36616</v>
      </c>
      <c r="G772" s="2">
        <v>36644</v>
      </c>
      <c r="H772" s="2">
        <v>36677</v>
      </c>
      <c r="I772" s="2">
        <v>36707</v>
      </c>
      <c r="J772" s="2">
        <v>36738</v>
      </c>
      <c r="K772" s="2">
        <v>36769</v>
      </c>
      <c r="L772" s="2">
        <v>36798</v>
      </c>
      <c r="M772" s="2">
        <v>36830</v>
      </c>
      <c r="N772" s="2">
        <v>36860</v>
      </c>
      <c r="O772" s="2">
        <v>36889</v>
      </c>
      <c r="P772" s="2">
        <v>36922</v>
      </c>
      <c r="Q772" s="2">
        <v>36950</v>
      </c>
      <c r="R772" s="2">
        <v>36980</v>
      </c>
      <c r="S772" s="2">
        <v>37011</v>
      </c>
      <c r="T772" s="2">
        <v>37042</v>
      </c>
      <c r="U772" s="2">
        <v>37071</v>
      </c>
      <c r="V772" s="2">
        <v>37103</v>
      </c>
      <c r="W772" s="2">
        <v>37134</v>
      </c>
      <c r="X772" s="2">
        <v>37162</v>
      </c>
      <c r="Y772" s="2">
        <v>37195</v>
      </c>
      <c r="Z772" s="2">
        <v>37225</v>
      </c>
      <c r="AA772" s="2">
        <v>37256</v>
      </c>
      <c r="AB772" s="2">
        <v>37287</v>
      </c>
      <c r="AC772" s="2">
        <v>37315</v>
      </c>
      <c r="AD772" s="2">
        <v>37344</v>
      </c>
      <c r="AE772" s="2">
        <v>37376</v>
      </c>
      <c r="AF772" s="2">
        <v>37407</v>
      </c>
      <c r="AG772" s="2">
        <v>37435</v>
      </c>
      <c r="AH772" s="2">
        <v>37468</v>
      </c>
      <c r="AI772" s="2">
        <v>37498</v>
      </c>
      <c r="AJ772" s="2">
        <v>37529</v>
      </c>
      <c r="AK772" s="2">
        <v>37560</v>
      </c>
      <c r="AL772" s="2">
        <v>37589</v>
      </c>
      <c r="AM772" s="2">
        <v>37621</v>
      </c>
      <c r="AN772" s="2">
        <v>37652</v>
      </c>
      <c r="AO772" s="2">
        <v>37680</v>
      </c>
      <c r="AP772" s="2">
        <v>37711</v>
      </c>
      <c r="AQ772" s="2">
        <v>37741</v>
      </c>
      <c r="AR772" s="2">
        <v>37771</v>
      </c>
      <c r="AS772" s="2">
        <v>37802</v>
      </c>
      <c r="AT772" s="2">
        <v>37833</v>
      </c>
      <c r="AU772" s="2">
        <v>37862</v>
      </c>
      <c r="AV772" s="2">
        <v>37894</v>
      </c>
      <c r="AW772" s="2">
        <v>37925</v>
      </c>
      <c r="AX772" s="2">
        <v>37953</v>
      </c>
      <c r="AY772" s="2">
        <v>37986</v>
      </c>
      <c r="AZ772" s="2">
        <v>38016</v>
      </c>
      <c r="BA772" s="2">
        <v>38044</v>
      </c>
      <c r="BB772" s="2">
        <v>38077</v>
      </c>
      <c r="BC772" s="2">
        <v>38107</v>
      </c>
      <c r="BD772" s="2">
        <v>38138</v>
      </c>
      <c r="BE772" s="2">
        <v>38168</v>
      </c>
      <c r="BF772" s="2">
        <v>38198</v>
      </c>
      <c r="BG772" s="2">
        <v>38230</v>
      </c>
      <c r="BH772" s="2">
        <v>38260</v>
      </c>
      <c r="BI772" s="2">
        <v>38289</v>
      </c>
      <c r="BJ772" s="2">
        <v>38321</v>
      </c>
      <c r="BK772" s="2">
        <v>38352</v>
      </c>
      <c r="BL772" s="2">
        <v>38383</v>
      </c>
      <c r="BM772" s="2">
        <v>38411</v>
      </c>
      <c r="BN772" s="2">
        <v>38442</v>
      </c>
      <c r="BO772" s="2">
        <v>38471</v>
      </c>
      <c r="BP772" s="2">
        <v>38503</v>
      </c>
      <c r="BQ772" s="2">
        <v>38533</v>
      </c>
      <c r="BR772" s="2">
        <v>38562</v>
      </c>
      <c r="BS772" s="2">
        <v>38595</v>
      </c>
      <c r="BT772" s="2">
        <v>38625</v>
      </c>
      <c r="BU772" s="2">
        <v>38656</v>
      </c>
      <c r="BV772" s="2">
        <v>38686</v>
      </c>
      <c r="BW772" s="2">
        <v>38716</v>
      </c>
      <c r="BX772" s="2">
        <v>38748</v>
      </c>
      <c r="BY772" s="2">
        <v>38776</v>
      </c>
      <c r="BZ772" s="2">
        <v>38807</v>
      </c>
      <c r="CA772" s="2">
        <v>38835</v>
      </c>
      <c r="CB772" s="2">
        <v>38868</v>
      </c>
      <c r="CC772" s="2">
        <v>38898</v>
      </c>
      <c r="CD772" s="2">
        <v>38929</v>
      </c>
      <c r="CE772" s="2">
        <v>38960</v>
      </c>
      <c r="CF772" s="2">
        <v>38989</v>
      </c>
      <c r="CG772" s="2">
        <v>39021</v>
      </c>
      <c r="CH772" s="2">
        <v>39051</v>
      </c>
      <c r="CI772" s="2">
        <v>39080</v>
      </c>
      <c r="CJ772" s="2">
        <v>39113</v>
      </c>
      <c r="CK772" s="2">
        <v>39141</v>
      </c>
      <c r="CL772" s="2">
        <v>39171</v>
      </c>
      <c r="CM772" s="2">
        <v>39202</v>
      </c>
      <c r="CN772" s="2">
        <v>39233</v>
      </c>
      <c r="CO772" s="2">
        <v>39262</v>
      </c>
      <c r="CP772" s="2">
        <v>39294</v>
      </c>
      <c r="CQ772" s="2">
        <v>39325</v>
      </c>
      <c r="CR772" s="2">
        <v>39353</v>
      </c>
      <c r="CS772" s="2">
        <v>39386</v>
      </c>
      <c r="CT772" s="2">
        <v>39416</v>
      </c>
      <c r="CU772" s="2">
        <v>39447</v>
      </c>
      <c r="CV772" s="2">
        <v>39478</v>
      </c>
      <c r="CW772" s="2">
        <v>39507</v>
      </c>
      <c r="CX772" s="2">
        <v>39538</v>
      </c>
      <c r="CY772" s="2">
        <v>39568</v>
      </c>
      <c r="CZ772" s="2">
        <v>39598</v>
      </c>
      <c r="DA772" s="2">
        <v>39629</v>
      </c>
      <c r="DB772" s="2">
        <v>39660</v>
      </c>
      <c r="DC772" s="2">
        <v>39689</v>
      </c>
      <c r="DD772" s="2">
        <v>39721</v>
      </c>
      <c r="DE772" s="2">
        <v>39752</v>
      </c>
      <c r="DF772" s="2">
        <v>39780</v>
      </c>
      <c r="DG772" s="2">
        <v>39813</v>
      </c>
      <c r="DH772" s="2">
        <v>39843</v>
      </c>
      <c r="DI772" s="2">
        <v>39871</v>
      </c>
      <c r="DJ772" s="2">
        <v>39903</v>
      </c>
      <c r="DK772" s="2">
        <v>39933</v>
      </c>
      <c r="DL772" s="2">
        <v>39962</v>
      </c>
      <c r="DM772" s="2">
        <v>39994</v>
      </c>
      <c r="DN772" s="2">
        <v>40025</v>
      </c>
      <c r="DO772" s="2">
        <v>40056</v>
      </c>
      <c r="DP772" s="2">
        <v>40086</v>
      </c>
      <c r="DQ772" s="2">
        <v>40116</v>
      </c>
      <c r="DR772" s="2">
        <v>40147</v>
      </c>
      <c r="DS772" s="2">
        <v>40178</v>
      </c>
      <c r="DT772" s="2">
        <v>40207</v>
      </c>
      <c r="DU772" s="2">
        <v>40235</v>
      </c>
      <c r="DV772" s="2">
        <v>40268</v>
      </c>
      <c r="DW772" s="2">
        <v>40298</v>
      </c>
      <c r="DX772" s="2">
        <v>40329</v>
      </c>
      <c r="DY772" s="2">
        <v>40359</v>
      </c>
      <c r="DZ772" s="2">
        <v>40389</v>
      </c>
      <c r="EA772" s="2">
        <v>40421</v>
      </c>
      <c r="EB772" s="2">
        <v>40451</v>
      </c>
      <c r="EC772" s="2">
        <v>40480</v>
      </c>
      <c r="ED772" s="2">
        <v>40512</v>
      </c>
      <c r="EE772" s="2">
        <v>40543</v>
      </c>
      <c r="EF772" s="2">
        <v>40574</v>
      </c>
      <c r="EG772" s="2">
        <v>40602</v>
      </c>
      <c r="EH772" s="2">
        <v>40633</v>
      </c>
      <c r="EI772" s="2">
        <v>40662</v>
      </c>
      <c r="EJ772" s="2">
        <v>40694</v>
      </c>
      <c r="EK772" s="2">
        <v>40724</v>
      </c>
      <c r="EL772" s="2">
        <v>40753</v>
      </c>
      <c r="EM772" s="2">
        <v>40786</v>
      </c>
      <c r="EN772" s="2">
        <v>40816</v>
      </c>
      <c r="EO772" s="2">
        <v>40847</v>
      </c>
      <c r="EP772" s="2">
        <v>40877</v>
      </c>
      <c r="EQ772" s="2">
        <v>40907</v>
      </c>
      <c r="ER772" s="2">
        <v>40939</v>
      </c>
      <c r="ES772" s="2">
        <v>40968</v>
      </c>
      <c r="ET772" s="2">
        <v>40998</v>
      </c>
      <c r="EU772" s="2">
        <v>41029</v>
      </c>
      <c r="EV772" s="2">
        <v>41060</v>
      </c>
      <c r="EW772" s="2">
        <v>41089</v>
      </c>
      <c r="EX772" s="2">
        <v>41121</v>
      </c>
      <c r="EY772" s="2">
        <v>41152</v>
      </c>
      <c r="EZ772" s="2">
        <v>41180</v>
      </c>
      <c r="FA772" s="2">
        <v>41213</v>
      </c>
      <c r="FB772" s="2">
        <v>41243</v>
      </c>
      <c r="FC772" s="2">
        <v>41274</v>
      </c>
      <c r="FD772" s="2">
        <v>41305</v>
      </c>
      <c r="FE772" s="2">
        <v>41333</v>
      </c>
      <c r="FF772" s="2">
        <v>41362</v>
      </c>
      <c r="FG772" s="2">
        <v>41394</v>
      </c>
      <c r="FH772" s="2">
        <v>41425</v>
      </c>
      <c r="FI772" s="2">
        <v>41453</v>
      </c>
      <c r="FJ772" s="2">
        <v>41486</v>
      </c>
      <c r="FK772" s="2">
        <v>41516</v>
      </c>
      <c r="FL772" s="2">
        <v>41547</v>
      </c>
      <c r="FM772" s="2">
        <v>41578</v>
      </c>
      <c r="FN772" s="2">
        <v>41607</v>
      </c>
      <c r="FO772" s="2">
        <v>41639</v>
      </c>
      <c r="FP772" s="2">
        <v>41670</v>
      </c>
      <c r="FQ772" s="2">
        <v>41698</v>
      </c>
      <c r="FR772" s="2">
        <v>41729</v>
      </c>
      <c r="FS772" s="2">
        <v>41759</v>
      </c>
      <c r="FT772" s="2">
        <v>41789</v>
      </c>
      <c r="FU772" s="2">
        <v>41820</v>
      </c>
      <c r="FV772" s="2">
        <v>41851</v>
      </c>
      <c r="FW772" s="2">
        <v>41880</v>
      </c>
      <c r="FX772" s="2">
        <v>41912</v>
      </c>
      <c r="FY772" s="2">
        <v>41943</v>
      </c>
      <c r="FZ772" s="2">
        <v>41971</v>
      </c>
      <c r="GA772" s="2">
        <v>42004</v>
      </c>
      <c r="GB772" s="2">
        <v>42034</v>
      </c>
      <c r="GC772" s="2">
        <v>42062</v>
      </c>
      <c r="GD772" s="2">
        <v>42094</v>
      </c>
      <c r="GE772" s="2">
        <v>42124</v>
      </c>
      <c r="GF772" s="2">
        <v>42153</v>
      </c>
      <c r="GG772" s="2">
        <v>42185</v>
      </c>
      <c r="GH772" s="2">
        <v>42216</v>
      </c>
      <c r="GI772" s="2">
        <v>42247</v>
      </c>
      <c r="GJ772" s="2">
        <v>42277</v>
      </c>
      <c r="GK772" s="2">
        <v>42307</v>
      </c>
      <c r="GL772" s="2">
        <v>42338</v>
      </c>
      <c r="GM772" s="2">
        <v>42369</v>
      </c>
      <c r="GN772" s="2">
        <v>42398</v>
      </c>
      <c r="GO772" s="2">
        <v>42429</v>
      </c>
      <c r="GP772" s="2">
        <v>42460</v>
      </c>
      <c r="GQ772" s="2">
        <v>42489</v>
      </c>
      <c r="GR772" s="2">
        <v>42521</v>
      </c>
      <c r="GS772" s="2">
        <v>42551</v>
      </c>
      <c r="GT772" s="2">
        <v>42580</v>
      </c>
      <c r="GU772" s="2">
        <v>42613</v>
      </c>
      <c r="GV772" s="2">
        <v>42643</v>
      </c>
      <c r="GW772" s="2">
        <v>42674</v>
      </c>
      <c r="GX772" s="2">
        <v>42704</v>
      </c>
      <c r="GY772" s="2">
        <v>42734</v>
      </c>
      <c r="GZ772" s="2">
        <v>42766</v>
      </c>
      <c r="HA772" s="2">
        <v>42794</v>
      </c>
      <c r="HB772" s="2">
        <v>42825</v>
      </c>
      <c r="HC772" s="2">
        <v>42853</v>
      </c>
      <c r="HD772" s="2">
        <v>42886</v>
      </c>
      <c r="HE772" s="2">
        <v>42916</v>
      </c>
      <c r="HF772" s="2">
        <v>42947</v>
      </c>
      <c r="HG772" s="2">
        <v>42978</v>
      </c>
      <c r="HH772" s="2">
        <v>43007</v>
      </c>
      <c r="HI772" s="2">
        <v>43039</v>
      </c>
      <c r="HJ772" s="2">
        <v>43069</v>
      </c>
      <c r="HK772" s="2">
        <v>43098</v>
      </c>
    </row>
    <row r="773" spans="1:277" x14ac:dyDescent="0.25">
      <c r="A773" s="4"/>
      <c r="D773" s="3">
        <v>82370500</v>
      </c>
      <c r="E773">
        <v>71742500</v>
      </c>
      <c r="F773">
        <v>89881400</v>
      </c>
      <c r="G773">
        <v>58603800</v>
      </c>
      <c r="H773">
        <v>74823600</v>
      </c>
      <c r="I773">
        <v>82460300</v>
      </c>
      <c r="J773">
        <v>67028900</v>
      </c>
      <c r="K773">
        <v>58763700</v>
      </c>
      <c r="L773">
        <v>46592600</v>
      </c>
      <c r="M773">
        <v>77665500</v>
      </c>
      <c r="N773">
        <v>81245800</v>
      </c>
      <c r="O773">
        <v>98308300</v>
      </c>
      <c r="P773">
        <v>88653100</v>
      </c>
      <c r="Q773">
        <v>74816000</v>
      </c>
      <c r="R773">
        <v>80655700</v>
      </c>
      <c r="S773">
        <v>80993800</v>
      </c>
      <c r="T773">
        <v>65437900</v>
      </c>
      <c r="U773">
        <v>67193900</v>
      </c>
      <c r="V773">
        <v>73957100</v>
      </c>
      <c r="W773">
        <v>134497000</v>
      </c>
      <c r="X773">
        <v>126062100</v>
      </c>
      <c r="Y773">
        <v>96342900</v>
      </c>
      <c r="Z773">
        <v>70619900</v>
      </c>
      <c r="AA773">
        <v>70586300</v>
      </c>
      <c r="AB773">
        <v>79410500</v>
      </c>
      <c r="AC773">
        <v>71836700</v>
      </c>
      <c r="AD773">
        <v>70367800</v>
      </c>
      <c r="AE773">
        <v>78296300</v>
      </c>
      <c r="AF773">
        <v>68865200</v>
      </c>
      <c r="AG773">
        <v>75833900</v>
      </c>
      <c r="AH773">
        <v>170996300</v>
      </c>
      <c r="AI773">
        <v>123495000</v>
      </c>
      <c r="AJ773">
        <v>113106000</v>
      </c>
      <c r="AK773">
        <v>141405600</v>
      </c>
      <c r="AL773">
        <v>79806800</v>
      </c>
      <c r="AM773">
        <v>82757800</v>
      </c>
      <c r="AN773">
        <v>77674700</v>
      </c>
      <c r="AO773">
        <v>75768100</v>
      </c>
      <c r="AP773">
        <v>84200400</v>
      </c>
      <c r="AQ773">
        <v>91065100</v>
      </c>
      <c r="AR773">
        <v>61642200</v>
      </c>
      <c r="AS773">
        <v>64385500</v>
      </c>
      <c r="AT773">
        <v>87715100</v>
      </c>
      <c r="AU773">
        <v>60101900</v>
      </c>
      <c r="AV773">
        <v>58958300</v>
      </c>
      <c r="AW773">
        <v>72473600</v>
      </c>
      <c r="AX773">
        <v>51093700</v>
      </c>
      <c r="AY773">
        <v>77559400</v>
      </c>
      <c r="AZ773">
        <v>88650300</v>
      </c>
      <c r="BA773">
        <v>89285600</v>
      </c>
      <c r="BB773">
        <v>82868300</v>
      </c>
      <c r="BC773">
        <v>79242500</v>
      </c>
      <c r="BD773">
        <v>61350500</v>
      </c>
      <c r="BE773">
        <v>58486100</v>
      </c>
      <c r="BF773">
        <v>74358300</v>
      </c>
      <c r="BG773">
        <v>71425200</v>
      </c>
      <c r="BH773">
        <v>78216300</v>
      </c>
      <c r="BI773">
        <v>70075800</v>
      </c>
      <c r="BJ773">
        <v>61842600</v>
      </c>
      <c r="BK773">
        <v>57973000</v>
      </c>
      <c r="BL773">
        <v>61281600</v>
      </c>
      <c r="BM773">
        <v>53541600</v>
      </c>
      <c r="BN773">
        <v>63707900</v>
      </c>
      <c r="BO773">
        <v>73282600</v>
      </c>
      <c r="BP773">
        <v>59203200</v>
      </c>
      <c r="BQ773">
        <v>63577000</v>
      </c>
      <c r="BR773">
        <v>75048400</v>
      </c>
      <c r="BS773">
        <v>59935500</v>
      </c>
      <c r="BT773">
        <v>66907000</v>
      </c>
      <c r="BU773">
        <v>77780200</v>
      </c>
      <c r="BV773">
        <v>61726700</v>
      </c>
      <c r="BW773">
        <v>49331100</v>
      </c>
      <c r="BX773">
        <v>57685900</v>
      </c>
      <c r="BY773">
        <v>62405200</v>
      </c>
      <c r="BZ773">
        <v>62156000</v>
      </c>
      <c r="CA773">
        <v>60655800</v>
      </c>
      <c r="CB773">
        <v>72772700</v>
      </c>
      <c r="CC773">
        <v>67407300</v>
      </c>
      <c r="CD773">
        <v>65121000</v>
      </c>
      <c r="CE773">
        <v>58312800</v>
      </c>
      <c r="CF773">
        <v>51445100</v>
      </c>
      <c r="CG773">
        <v>74369600</v>
      </c>
      <c r="CH773">
        <v>63558000</v>
      </c>
      <c r="CI773">
        <v>50753800</v>
      </c>
      <c r="CJ773">
        <v>60526900</v>
      </c>
      <c r="CK773">
        <v>65355600</v>
      </c>
      <c r="CL773">
        <v>74217800</v>
      </c>
      <c r="CM773">
        <v>68250800</v>
      </c>
      <c r="CN773">
        <v>67778800</v>
      </c>
      <c r="CO773">
        <v>68569700</v>
      </c>
      <c r="CP773">
        <v>83379300</v>
      </c>
      <c r="CQ773">
        <v>79610500</v>
      </c>
      <c r="CR773">
        <v>55212300</v>
      </c>
      <c r="CS773">
        <v>58061700</v>
      </c>
      <c r="CT773">
        <v>61697200</v>
      </c>
      <c r="CU773">
        <v>41980000</v>
      </c>
      <c r="CV773">
        <v>80592200</v>
      </c>
      <c r="CW773">
        <v>55735600</v>
      </c>
      <c r="CX773">
        <v>52736000</v>
      </c>
      <c r="CY773">
        <v>50583000</v>
      </c>
      <c r="CZ773">
        <v>43865400</v>
      </c>
      <c r="DA773">
        <v>51598900</v>
      </c>
      <c r="DB773">
        <v>51414700</v>
      </c>
      <c r="DC773">
        <v>37462400</v>
      </c>
      <c r="DD773">
        <v>63807000</v>
      </c>
      <c r="DE773">
        <v>93024400</v>
      </c>
      <c r="DF773">
        <v>59748800</v>
      </c>
      <c r="DG773">
        <v>52965200</v>
      </c>
      <c r="DH773">
        <v>44524100</v>
      </c>
      <c r="DI773">
        <v>48305000</v>
      </c>
      <c r="DJ773">
        <v>54829700</v>
      </c>
      <c r="DK773">
        <v>46065300</v>
      </c>
      <c r="DL773">
        <v>44453800</v>
      </c>
      <c r="DM773">
        <v>46036600</v>
      </c>
      <c r="DN773">
        <v>40524400</v>
      </c>
      <c r="DO773">
        <v>46191900</v>
      </c>
      <c r="DP773">
        <v>58620100</v>
      </c>
      <c r="DQ773">
        <v>59462100</v>
      </c>
      <c r="DR773">
        <v>36913100</v>
      </c>
      <c r="DS773">
        <v>53618400</v>
      </c>
      <c r="DT773">
        <v>45297800</v>
      </c>
      <c r="DU773">
        <v>49243600</v>
      </c>
      <c r="DV773">
        <v>56798200</v>
      </c>
      <c r="DW773">
        <v>47297000</v>
      </c>
      <c r="DX773">
        <v>72261000</v>
      </c>
      <c r="DY773">
        <v>64215500</v>
      </c>
      <c r="DZ773">
        <v>49533900</v>
      </c>
      <c r="EA773">
        <v>42063900</v>
      </c>
      <c r="EB773">
        <v>38790880</v>
      </c>
      <c r="EC773">
        <v>42782261</v>
      </c>
      <c r="ED773">
        <v>37223615</v>
      </c>
      <c r="EE773">
        <v>32197947</v>
      </c>
      <c r="EF773">
        <v>35832852</v>
      </c>
      <c r="EG773">
        <v>43690931</v>
      </c>
      <c r="EH773">
        <v>44851983</v>
      </c>
      <c r="EI773">
        <v>30489684</v>
      </c>
      <c r="EJ773">
        <v>32961650</v>
      </c>
      <c r="EK773">
        <v>42372972</v>
      </c>
      <c r="EL773">
        <v>41492945</v>
      </c>
      <c r="EM773">
        <v>80311865</v>
      </c>
      <c r="EN773">
        <v>63504060</v>
      </c>
      <c r="EO773">
        <v>47981557</v>
      </c>
      <c r="EP773">
        <v>41382647</v>
      </c>
      <c r="EQ773">
        <v>31295347</v>
      </c>
      <c r="ER773">
        <v>31996049</v>
      </c>
      <c r="ES773">
        <v>35986143</v>
      </c>
      <c r="ET773">
        <v>33418170</v>
      </c>
      <c r="EU773">
        <v>27405011</v>
      </c>
      <c r="EV773">
        <v>41525565</v>
      </c>
      <c r="EW773">
        <v>35731512</v>
      </c>
      <c r="EX773">
        <v>30312987</v>
      </c>
      <c r="EY773">
        <v>31453165</v>
      </c>
      <c r="EZ773">
        <v>31094763</v>
      </c>
      <c r="FA773">
        <v>33480788</v>
      </c>
      <c r="FB773">
        <v>27209957</v>
      </c>
      <c r="FC773">
        <v>29266879</v>
      </c>
      <c r="FD773">
        <v>34316898</v>
      </c>
      <c r="FE773">
        <v>32528636</v>
      </c>
      <c r="FF773">
        <v>28648716</v>
      </c>
      <c r="FG773">
        <v>29223374</v>
      </c>
      <c r="FH773">
        <v>23658389</v>
      </c>
      <c r="FI773">
        <v>29988910</v>
      </c>
      <c r="FJ773">
        <v>31906826</v>
      </c>
      <c r="FK773">
        <v>26988285</v>
      </c>
      <c r="FL773">
        <v>28008775</v>
      </c>
      <c r="FM773">
        <v>31312992</v>
      </c>
      <c r="FN773">
        <v>23135212</v>
      </c>
      <c r="FO773">
        <v>31345537</v>
      </c>
      <c r="FP773">
        <v>35758714</v>
      </c>
      <c r="FQ773">
        <v>38867694</v>
      </c>
      <c r="FR773">
        <v>35798313</v>
      </c>
      <c r="FS773">
        <v>32565154</v>
      </c>
      <c r="FT773">
        <v>27926987</v>
      </c>
      <c r="FU773">
        <v>28504502</v>
      </c>
      <c r="FV773">
        <v>27118264</v>
      </c>
      <c r="FW773">
        <v>22069299</v>
      </c>
      <c r="FX773">
        <v>22952900</v>
      </c>
      <c r="FY773">
        <v>30386384</v>
      </c>
      <c r="FZ773">
        <v>20162246</v>
      </c>
      <c r="GA773">
        <v>30174520</v>
      </c>
      <c r="GB773">
        <v>36937976</v>
      </c>
      <c r="GC773">
        <v>29525568</v>
      </c>
      <c r="GD773">
        <v>35102418</v>
      </c>
      <c r="GE773">
        <v>31154501</v>
      </c>
      <c r="GF773">
        <v>25581903</v>
      </c>
      <c r="GG773">
        <v>33010207</v>
      </c>
      <c r="GH773">
        <v>31686105</v>
      </c>
      <c r="GI773">
        <v>41499328</v>
      </c>
      <c r="GJ773">
        <v>46631675</v>
      </c>
      <c r="GK773">
        <v>43302329</v>
      </c>
      <c r="GL773">
        <v>28280058</v>
      </c>
      <c r="GM773">
        <v>33861627</v>
      </c>
      <c r="GN773">
        <v>39625500</v>
      </c>
      <c r="GO773">
        <v>31638580</v>
      </c>
      <c r="GP773">
        <v>38666466</v>
      </c>
      <c r="GQ773">
        <v>36155237</v>
      </c>
      <c r="GR773">
        <v>32475486</v>
      </c>
      <c r="GS773">
        <v>34741309</v>
      </c>
      <c r="GT773">
        <v>31826601</v>
      </c>
      <c r="GU773">
        <v>25731822</v>
      </c>
      <c r="GV773">
        <v>33698615</v>
      </c>
      <c r="GW773">
        <v>29196060</v>
      </c>
      <c r="GX773">
        <v>34853654</v>
      </c>
      <c r="GY773">
        <v>32612299</v>
      </c>
      <c r="GZ773">
        <v>29441491</v>
      </c>
      <c r="HA773">
        <v>27776320</v>
      </c>
      <c r="HB773">
        <v>34430255</v>
      </c>
      <c r="HC773">
        <v>24173166</v>
      </c>
      <c r="HD773">
        <v>24683690</v>
      </c>
      <c r="HE773">
        <v>27304970</v>
      </c>
      <c r="HF773">
        <v>22832067</v>
      </c>
      <c r="HG773">
        <v>20664950</v>
      </c>
      <c r="HH773">
        <v>27142211</v>
      </c>
      <c r="HI773">
        <v>24721689</v>
      </c>
      <c r="HJ773">
        <v>22781466</v>
      </c>
      <c r="HK773">
        <v>19314854</v>
      </c>
    </row>
    <row r="774" spans="1:277" x14ac:dyDescent="0.25">
      <c r="A774" s="1" t="s">
        <v>388</v>
      </c>
      <c r="B774" t="s">
        <v>1157</v>
      </c>
      <c r="C774" t="s">
        <v>1199</v>
      </c>
      <c r="D774" s="2">
        <f>_xll.BDH(A774, "volume", B774, C774, "Direction", "H", "Period", "M","cols=274;rows=2")</f>
        <v>36556</v>
      </c>
      <c r="E774" s="2">
        <v>36585</v>
      </c>
      <c r="F774" s="2">
        <v>36616</v>
      </c>
      <c r="G774" s="2">
        <v>36644</v>
      </c>
      <c r="H774" s="2">
        <v>36677</v>
      </c>
      <c r="I774" s="2">
        <v>36707</v>
      </c>
      <c r="J774" s="2">
        <v>36738</v>
      </c>
      <c r="K774" s="2">
        <v>36769</v>
      </c>
      <c r="L774" s="2">
        <v>36798</v>
      </c>
      <c r="M774" s="2">
        <v>36830</v>
      </c>
      <c r="N774" s="2">
        <v>36860</v>
      </c>
      <c r="O774" s="2">
        <v>36889</v>
      </c>
      <c r="P774" s="2">
        <v>36922</v>
      </c>
      <c r="Q774" s="2">
        <v>36950</v>
      </c>
      <c r="R774" s="2">
        <v>36980</v>
      </c>
      <c r="S774" s="2">
        <v>37011</v>
      </c>
      <c r="T774" s="2">
        <v>37042</v>
      </c>
      <c r="U774" s="2">
        <v>37071</v>
      </c>
      <c r="V774" s="2">
        <v>37103</v>
      </c>
      <c r="W774" s="2">
        <v>37134</v>
      </c>
      <c r="X774" s="2">
        <v>37162</v>
      </c>
      <c r="Y774" s="2">
        <v>37195</v>
      </c>
      <c r="Z774" s="2">
        <v>37225</v>
      </c>
      <c r="AA774" s="2">
        <v>37256</v>
      </c>
      <c r="AB774" s="2">
        <v>37287</v>
      </c>
      <c r="AC774" s="2">
        <v>37315</v>
      </c>
      <c r="AD774" s="2">
        <v>37344</v>
      </c>
      <c r="AE774" s="2">
        <v>37376</v>
      </c>
      <c r="AF774" s="2">
        <v>37407</v>
      </c>
      <c r="AG774" s="2">
        <v>37435</v>
      </c>
      <c r="AH774" s="2">
        <v>37468</v>
      </c>
      <c r="AI774" s="2">
        <v>37498</v>
      </c>
      <c r="AJ774" s="2">
        <v>37529</v>
      </c>
      <c r="AK774" s="2">
        <v>37560</v>
      </c>
      <c r="AL774" s="2">
        <v>37589</v>
      </c>
      <c r="AM774" s="2">
        <v>37621</v>
      </c>
      <c r="AN774" s="2">
        <v>37652</v>
      </c>
      <c r="AO774" s="2">
        <v>37680</v>
      </c>
      <c r="AP774" s="2">
        <v>37711</v>
      </c>
      <c r="AQ774" s="2">
        <v>37741</v>
      </c>
      <c r="AR774" s="2">
        <v>37771</v>
      </c>
      <c r="AS774" s="2">
        <v>37802</v>
      </c>
      <c r="AT774" s="2">
        <v>37833</v>
      </c>
      <c r="AU774" s="2">
        <v>37862</v>
      </c>
      <c r="AV774" s="2">
        <v>37894</v>
      </c>
      <c r="AW774" s="2">
        <v>37925</v>
      </c>
      <c r="AX774" s="2">
        <v>37953</v>
      </c>
      <c r="AY774" s="2">
        <v>37986</v>
      </c>
      <c r="AZ774" s="2">
        <v>38016</v>
      </c>
      <c r="BA774" s="2">
        <v>38044</v>
      </c>
      <c r="BB774" s="2">
        <v>38077</v>
      </c>
      <c r="BC774" s="2">
        <v>38107</v>
      </c>
      <c r="BD774" s="2">
        <v>38138</v>
      </c>
      <c r="BE774" s="2">
        <v>38168</v>
      </c>
      <c r="BF774" s="2">
        <v>38198</v>
      </c>
      <c r="BG774" s="2">
        <v>38230</v>
      </c>
      <c r="BH774" s="2">
        <v>38260</v>
      </c>
      <c r="BI774" s="2">
        <v>38289</v>
      </c>
      <c r="BJ774" s="2">
        <v>38321</v>
      </c>
      <c r="BK774" s="2">
        <v>38352</v>
      </c>
      <c r="BL774" s="2">
        <v>38383</v>
      </c>
      <c r="BM774" s="2">
        <v>38411</v>
      </c>
      <c r="BN774" s="2">
        <v>38442</v>
      </c>
      <c r="BO774" s="2">
        <v>38471</v>
      </c>
      <c r="BP774" s="2">
        <v>38503</v>
      </c>
      <c r="BQ774" s="2">
        <v>38533</v>
      </c>
      <c r="BR774" s="2">
        <v>38562</v>
      </c>
      <c r="BS774" s="2">
        <v>38595</v>
      </c>
      <c r="BT774" s="2">
        <v>38625</v>
      </c>
      <c r="BU774" s="2">
        <v>38656</v>
      </c>
      <c r="BV774" s="2">
        <v>38686</v>
      </c>
      <c r="BW774" s="2">
        <v>38716</v>
      </c>
      <c r="BX774" s="2">
        <v>38748</v>
      </c>
      <c r="BY774" s="2">
        <v>38776</v>
      </c>
      <c r="BZ774" s="2">
        <v>38807</v>
      </c>
      <c r="CA774" s="2">
        <v>38835</v>
      </c>
      <c r="CB774" s="2">
        <v>38868</v>
      </c>
      <c r="CC774" s="2">
        <v>38898</v>
      </c>
      <c r="CD774" s="2">
        <v>38929</v>
      </c>
      <c r="CE774" s="2">
        <v>38960</v>
      </c>
      <c r="CF774" s="2">
        <v>38989</v>
      </c>
      <c r="CG774" s="2">
        <v>39021</v>
      </c>
      <c r="CH774" s="2">
        <v>39051</v>
      </c>
      <c r="CI774" s="2">
        <v>39080</v>
      </c>
      <c r="CJ774" s="2">
        <v>39113</v>
      </c>
      <c r="CK774" s="2">
        <v>39141</v>
      </c>
      <c r="CL774" s="2">
        <v>39171</v>
      </c>
      <c r="CM774" s="2">
        <v>39202</v>
      </c>
      <c r="CN774" s="2">
        <v>39233</v>
      </c>
      <c r="CO774" s="2">
        <v>39262</v>
      </c>
      <c r="CP774" s="2">
        <v>39294</v>
      </c>
      <c r="CQ774" s="2">
        <v>39325</v>
      </c>
      <c r="CR774" s="2">
        <v>39353</v>
      </c>
      <c r="CS774" s="2">
        <v>39386</v>
      </c>
      <c r="CT774" s="2">
        <v>39416</v>
      </c>
      <c r="CU774" s="2">
        <v>39447</v>
      </c>
      <c r="CV774" s="2">
        <v>39478</v>
      </c>
      <c r="CW774" s="2">
        <v>39507</v>
      </c>
      <c r="CX774" s="2">
        <v>39538</v>
      </c>
      <c r="CY774" s="2">
        <v>39568</v>
      </c>
      <c r="CZ774" s="2">
        <v>39598</v>
      </c>
      <c r="DA774" s="2">
        <v>39629</v>
      </c>
      <c r="DB774" s="2">
        <v>39660</v>
      </c>
      <c r="DC774" s="2">
        <v>39689</v>
      </c>
      <c r="DD774" s="2">
        <v>39721</v>
      </c>
      <c r="DE774" s="2">
        <v>39752</v>
      </c>
      <c r="DF774" s="2">
        <v>39780</v>
      </c>
      <c r="DG774" s="2">
        <v>39813</v>
      </c>
      <c r="DH774" s="2">
        <v>39843</v>
      </c>
      <c r="DI774" s="2">
        <v>39871</v>
      </c>
      <c r="DJ774" s="2">
        <v>39903</v>
      </c>
      <c r="DK774" s="2">
        <v>39933</v>
      </c>
      <c r="DL774" s="2">
        <v>39962</v>
      </c>
      <c r="DM774" s="2">
        <v>39994</v>
      </c>
      <c r="DN774" s="2">
        <v>40025</v>
      </c>
      <c r="DO774" s="2">
        <v>40056</v>
      </c>
      <c r="DP774" s="2">
        <v>40086</v>
      </c>
      <c r="DQ774" s="2">
        <v>40116</v>
      </c>
      <c r="DR774" s="2">
        <v>40147</v>
      </c>
      <c r="DS774" s="2">
        <v>40178</v>
      </c>
      <c r="DT774" s="2">
        <v>40207</v>
      </c>
      <c r="DU774" s="2">
        <v>40235</v>
      </c>
      <c r="DV774" s="2">
        <v>40268</v>
      </c>
      <c r="DW774" s="2">
        <v>40298</v>
      </c>
      <c r="DX774" s="2">
        <v>40329</v>
      </c>
      <c r="DY774" s="2">
        <v>40359</v>
      </c>
      <c r="DZ774" s="2">
        <v>40389</v>
      </c>
      <c r="EA774" s="2">
        <v>40421</v>
      </c>
      <c r="EB774" s="2">
        <v>40451</v>
      </c>
      <c r="EC774" s="2">
        <v>40480</v>
      </c>
      <c r="ED774" s="2">
        <v>40512</v>
      </c>
      <c r="EE774" s="2">
        <v>40543</v>
      </c>
      <c r="EF774" s="2">
        <v>40574</v>
      </c>
      <c r="EG774" s="2">
        <v>40602</v>
      </c>
      <c r="EH774" s="2">
        <v>40633</v>
      </c>
      <c r="EI774" s="2">
        <v>40662</v>
      </c>
      <c r="EJ774" s="2">
        <v>40694</v>
      </c>
      <c r="EK774" s="2">
        <v>40724</v>
      </c>
      <c r="EL774" s="2">
        <v>40753</v>
      </c>
      <c r="EM774" s="2">
        <v>40786</v>
      </c>
      <c r="EN774" s="2">
        <v>40816</v>
      </c>
      <c r="EO774" s="2">
        <v>40847</v>
      </c>
      <c r="EP774" s="2">
        <v>40877</v>
      </c>
      <c r="EQ774" s="2">
        <v>40907</v>
      </c>
      <c r="ER774" s="2">
        <v>40939</v>
      </c>
      <c r="ES774" s="2">
        <v>40968</v>
      </c>
      <c r="ET774" s="2">
        <v>40998</v>
      </c>
      <c r="EU774" s="2">
        <v>41029</v>
      </c>
      <c r="EV774" s="2">
        <v>41060</v>
      </c>
      <c r="EW774" s="2">
        <v>41089</v>
      </c>
      <c r="EX774" s="2">
        <v>41121</v>
      </c>
      <c r="EY774" s="2">
        <v>41152</v>
      </c>
      <c r="EZ774" s="2">
        <v>41180</v>
      </c>
      <c r="FA774" s="2">
        <v>41213</v>
      </c>
      <c r="FB774" s="2">
        <v>41243</v>
      </c>
      <c r="FC774" s="2">
        <v>41274</v>
      </c>
      <c r="FD774" s="2">
        <v>41305</v>
      </c>
      <c r="FE774" s="2">
        <v>41333</v>
      </c>
      <c r="FF774" s="2">
        <v>41362</v>
      </c>
      <c r="FG774" s="2">
        <v>41394</v>
      </c>
      <c r="FH774" s="2">
        <v>41425</v>
      </c>
      <c r="FI774" s="2">
        <v>41453</v>
      </c>
      <c r="FJ774" s="2">
        <v>41486</v>
      </c>
      <c r="FK774" s="2">
        <v>41516</v>
      </c>
      <c r="FL774" s="2">
        <v>41547</v>
      </c>
      <c r="FM774" s="2">
        <v>41578</v>
      </c>
      <c r="FN774" s="2">
        <v>41607</v>
      </c>
      <c r="FO774" s="2">
        <v>41639</v>
      </c>
      <c r="FP774" s="2">
        <v>41670</v>
      </c>
      <c r="FQ774" s="2">
        <v>41698</v>
      </c>
      <c r="FR774" s="2">
        <v>41729</v>
      </c>
      <c r="FS774" s="2">
        <v>41759</v>
      </c>
      <c r="FT774" s="2">
        <v>41789</v>
      </c>
      <c r="FU774" s="2">
        <v>41820</v>
      </c>
      <c r="FV774" s="2">
        <v>41851</v>
      </c>
      <c r="FW774" s="2">
        <v>41880</v>
      </c>
      <c r="FX774" s="2">
        <v>41912</v>
      </c>
      <c r="FY774" s="2">
        <v>41943</v>
      </c>
      <c r="FZ774" s="2">
        <v>41971</v>
      </c>
      <c r="GA774" s="2">
        <v>42004</v>
      </c>
      <c r="GB774" s="2">
        <v>42034</v>
      </c>
      <c r="GC774" s="2">
        <v>42062</v>
      </c>
      <c r="GD774" s="2">
        <v>42094</v>
      </c>
      <c r="GE774" s="2">
        <v>42124</v>
      </c>
      <c r="GF774" s="2">
        <v>42153</v>
      </c>
      <c r="GG774" s="2">
        <v>42185</v>
      </c>
      <c r="GH774" s="2">
        <v>42216</v>
      </c>
      <c r="GI774" s="2">
        <v>42247</v>
      </c>
      <c r="GJ774" s="2">
        <v>42277</v>
      </c>
      <c r="GK774" s="2">
        <v>42307</v>
      </c>
      <c r="GL774" s="2">
        <v>42338</v>
      </c>
      <c r="GM774" s="2">
        <v>42369</v>
      </c>
      <c r="GN774" s="2">
        <v>42398</v>
      </c>
      <c r="GO774" s="2">
        <v>42429</v>
      </c>
      <c r="GP774" s="2">
        <v>42460</v>
      </c>
      <c r="GQ774" s="2">
        <v>42489</v>
      </c>
      <c r="GR774" s="2">
        <v>42521</v>
      </c>
      <c r="GS774" s="2">
        <v>42551</v>
      </c>
      <c r="GT774" s="2">
        <v>42580</v>
      </c>
      <c r="GU774" s="2">
        <v>42613</v>
      </c>
      <c r="GV774" s="2">
        <v>42643</v>
      </c>
      <c r="GW774" s="2">
        <v>42674</v>
      </c>
      <c r="GX774" s="2">
        <v>42704</v>
      </c>
      <c r="GY774" s="2">
        <v>42734</v>
      </c>
      <c r="GZ774" s="2">
        <v>42766</v>
      </c>
      <c r="HA774" s="2">
        <v>42794</v>
      </c>
      <c r="HB774" s="2">
        <v>42825</v>
      </c>
      <c r="HC774" s="2">
        <v>42853</v>
      </c>
      <c r="HD774" s="2">
        <v>42886</v>
      </c>
      <c r="HE774" s="2">
        <v>42916</v>
      </c>
      <c r="HF774" s="2">
        <v>42947</v>
      </c>
      <c r="HG774" s="2">
        <v>42978</v>
      </c>
      <c r="HH774" s="2">
        <v>43007</v>
      </c>
      <c r="HI774" s="2">
        <v>43039</v>
      </c>
      <c r="HJ774" s="2">
        <v>43069</v>
      </c>
      <c r="HK774" s="2">
        <v>43098</v>
      </c>
      <c r="HL774" s="2">
        <v>43131</v>
      </c>
      <c r="HM774" s="2">
        <v>43159</v>
      </c>
      <c r="HN774" s="2">
        <v>43189</v>
      </c>
      <c r="HO774" s="2">
        <v>43220</v>
      </c>
      <c r="HP774" s="2">
        <v>43251</v>
      </c>
      <c r="HQ774" s="2">
        <v>43280</v>
      </c>
      <c r="HR774" s="2">
        <v>43312</v>
      </c>
      <c r="HS774" s="2">
        <v>43343</v>
      </c>
      <c r="HT774" s="2">
        <v>43371</v>
      </c>
      <c r="HU774" s="2">
        <v>43404</v>
      </c>
      <c r="HV774" s="2">
        <v>43434</v>
      </c>
      <c r="HW774" s="2">
        <v>43465</v>
      </c>
      <c r="HX774" s="2">
        <v>43496</v>
      </c>
      <c r="HY774" s="2">
        <v>43524</v>
      </c>
      <c r="HZ774" s="2">
        <v>43553</v>
      </c>
      <c r="IA774" s="2">
        <v>43585</v>
      </c>
      <c r="IB774" s="2">
        <v>43616</v>
      </c>
      <c r="IC774" s="2">
        <v>43644</v>
      </c>
      <c r="ID774" s="2">
        <v>43677</v>
      </c>
      <c r="IE774" s="2">
        <v>43707</v>
      </c>
      <c r="IF774" s="2">
        <v>43738</v>
      </c>
      <c r="IG774" s="2">
        <v>43769</v>
      </c>
      <c r="IH774" s="2">
        <v>43798</v>
      </c>
      <c r="II774" s="2">
        <v>43830</v>
      </c>
      <c r="IJ774" s="2">
        <v>43861</v>
      </c>
      <c r="IK774" s="2">
        <v>43889</v>
      </c>
      <c r="IL774" s="2">
        <v>43921</v>
      </c>
      <c r="IM774" s="2">
        <v>43951</v>
      </c>
      <c r="IN774" s="2">
        <v>43980</v>
      </c>
      <c r="IO774" s="2">
        <v>44012</v>
      </c>
      <c r="IP774" s="2">
        <v>44043</v>
      </c>
      <c r="IQ774" s="2">
        <v>44074</v>
      </c>
      <c r="IR774" s="2">
        <v>44104</v>
      </c>
      <c r="IS774" s="2">
        <v>44134</v>
      </c>
      <c r="IT774" s="2">
        <v>44165</v>
      </c>
      <c r="IU774" s="2">
        <v>44196</v>
      </c>
      <c r="IV774" s="2">
        <v>44225</v>
      </c>
      <c r="IW774" s="2">
        <v>44253</v>
      </c>
      <c r="IX774" s="2">
        <v>44286</v>
      </c>
      <c r="IY774" s="2">
        <v>44316</v>
      </c>
      <c r="IZ774" s="2">
        <v>44347</v>
      </c>
      <c r="JA774" s="2">
        <v>44377</v>
      </c>
      <c r="JB774" s="2">
        <v>44407</v>
      </c>
      <c r="JC774" s="2">
        <v>44439</v>
      </c>
      <c r="JD774" s="2">
        <v>44469</v>
      </c>
      <c r="JE774" s="2">
        <v>44498</v>
      </c>
      <c r="JF774" s="2">
        <v>44530</v>
      </c>
      <c r="JG774" s="2">
        <v>44561</v>
      </c>
      <c r="JH774" s="2">
        <v>44592</v>
      </c>
      <c r="JI774" s="2">
        <v>44620</v>
      </c>
      <c r="JJ774" s="2">
        <v>44651</v>
      </c>
      <c r="JK774" s="2">
        <v>44680</v>
      </c>
      <c r="JL774" s="2">
        <v>44712</v>
      </c>
      <c r="JM774" s="2">
        <v>44742</v>
      </c>
      <c r="JN774" s="2">
        <v>44771</v>
      </c>
      <c r="JO774" s="2">
        <v>44804</v>
      </c>
      <c r="JP774" s="2">
        <v>44834</v>
      </c>
      <c r="JQ774" s="2">
        <v>44865</v>
      </c>
    </row>
    <row r="775" spans="1:277" x14ac:dyDescent="0.25">
      <c r="A775" s="4"/>
      <c r="D775" s="3">
        <v>184966900</v>
      </c>
      <c r="E775">
        <v>156965300</v>
      </c>
      <c r="F775">
        <v>232128300</v>
      </c>
      <c r="G775">
        <v>219605700</v>
      </c>
      <c r="H775">
        <v>179162500</v>
      </c>
      <c r="I775">
        <v>208714600</v>
      </c>
      <c r="J775">
        <v>224133700</v>
      </c>
      <c r="K775">
        <v>179192700</v>
      </c>
      <c r="L775">
        <v>200317500</v>
      </c>
      <c r="M775">
        <v>230658800</v>
      </c>
      <c r="N775">
        <v>213750900</v>
      </c>
      <c r="O775">
        <v>237139300</v>
      </c>
      <c r="P775">
        <v>286075800</v>
      </c>
      <c r="Q775">
        <v>201710500</v>
      </c>
      <c r="R775">
        <v>309049800</v>
      </c>
      <c r="S775">
        <v>253328200</v>
      </c>
      <c r="T775">
        <v>208112800</v>
      </c>
      <c r="U775">
        <v>195454700</v>
      </c>
      <c r="V775">
        <v>231061000</v>
      </c>
      <c r="W775">
        <v>192318900</v>
      </c>
      <c r="X775">
        <v>226653700</v>
      </c>
      <c r="Y775">
        <v>246056600</v>
      </c>
      <c r="Z775">
        <v>178935900</v>
      </c>
      <c r="AA775">
        <v>237420000</v>
      </c>
      <c r="AB775">
        <v>207639300</v>
      </c>
      <c r="AC775">
        <v>158161500</v>
      </c>
      <c r="AD775">
        <v>203791300</v>
      </c>
      <c r="AE775">
        <v>299686400</v>
      </c>
      <c r="AF775">
        <v>233204700</v>
      </c>
      <c r="AG775">
        <v>279081200</v>
      </c>
      <c r="AH775">
        <v>581539100</v>
      </c>
      <c r="AI775">
        <v>284026800</v>
      </c>
      <c r="AJ775">
        <v>297801500</v>
      </c>
      <c r="AK775">
        <v>339395200</v>
      </c>
      <c r="AL775">
        <v>260443100</v>
      </c>
      <c r="AM775">
        <v>266476000</v>
      </c>
      <c r="AN775">
        <v>310799600</v>
      </c>
      <c r="AO775">
        <v>250131200</v>
      </c>
      <c r="AP775">
        <v>314793600</v>
      </c>
      <c r="AQ775">
        <v>348442300</v>
      </c>
      <c r="AR775">
        <v>378566100</v>
      </c>
      <c r="AS775">
        <v>385430300</v>
      </c>
      <c r="AT775">
        <v>299474000</v>
      </c>
      <c r="AU775">
        <v>333643700</v>
      </c>
      <c r="AV775">
        <v>316939300</v>
      </c>
      <c r="AW775">
        <v>329201800</v>
      </c>
      <c r="AX775">
        <v>293539800</v>
      </c>
      <c r="AY775">
        <v>255835900</v>
      </c>
      <c r="AZ775">
        <v>304429700</v>
      </c>
      <c r="BA775">
        <v>274576900</v>
      </c>
      <c r="BB775">
        <v>336198400</v>
      </c>
      <c r="BC775">
        <v>301615500</v>
      </c>
      <c r="BD775">
        <v>217608300</v>
      </c>
      <c r="BE775">
        <v>264284900</v>
      </c>
      <c r="BF775">
        <v>290379000</v>
      </c>
      <c r="BG775">
        <v>238279900</v>
      </c>
      <c r="BH775">
        <v>343782400</v>
      </c>
      <c r="BI775">
        <v>452276800</v>
      </c>
      <c r="BJ775">
        <v>538647700</v>
      </c>
      <c r="BK775">
        <v>868296300</v>
      </c>
      <c r="BL775">
        <v>439232100</v>
      </c>
      <c r="BM775">
        <v>498797800</v>
      </c>
      <c r="BN775">
        <v>363178500</v>
      </c>
      <c r="BO775">
        <v>481852600</v>
      </c>
      <c r="BP775">
        <v>311749300</v>
      </c>
      <c r="BQ775">
        <v>387414600</v>
      </c>
      <c r="BR775">
        <v>388740800</v>
      </c>
      <c r="BS775">
        <v>317300800</v>
      </c>
      <c r="BT775">
        <v>319930400</v>
      </c>
      <c r="BU775">
        <v>522246000</v>
      </c>
      <c r="BV775">
        <v>398171400</v>
      </c>
      <c r="BW775">
        <v>549209200</v>
      </c>
      <c r="BX775">
        <v>424986200</v>
      </c>
      <c r="BY775">
        <v>363593300</v>
      </c>
      <c r="BZ775">
        <v>334249300</v>
      </c>
      <c r="CA775">
        <v>255690400</v>
      </c>
      <c r="CB775">
        <v>338465100</v>
      </c>
      <c r="CC775">
        <v>337318400</v>
      </c>
      <c r="CD775">
        <v>314759000</v>
      </c>
      <c r="CE775">
        <v>316646700</v>
      </c>
      <c r="CF775">
        <v>227355900</v>
      </c>
      <c r="CG775">
        <v>336295000</v>
      </c>
      <c r="CH775">
        <v>373742700</v>
      </c>
      <c r="CI775">
        <v>415953500</v>
      </c>
      <c r="CJ775">
        <v>315977500</v>
      </c>
      <c r="CK775">
        <v>261987100</v>
      </c>
      <c r="CL775">
        <v>364478200</v>
      </c>
      <c r="CM775">
        <v>351050300</v>
      </c>
      <c r="CN775">
        <v>320919000</v>
      </c>
      <c r="CO775">
        <v>386382100</v>
      </c>
      <c r="CP775">
        <v>375599600</v>
      </c>
      <c r="CQ775">
        <v>421003600</v>
      </c>
      <c r="CR775">
        <v>284633100</v>
      </c>
      <c r="CS775">
        <v>301175300</v>
      </c>
      <c r="CT775">
        <v>335962900</v>
      </c>
      <c r="CU775">
        <v>280697600</v>
      </c>
      <c r="CV775">
        <v>369912700</v>
      </c>
      <c r="CW775">
        <v>246542300</v>
      </c>
      <c r="CX775">
        <v>305518900</v>
      </c>
      <c r="CY775">
        <v>308840900</v>
      </c>
      <c r="CZ775">
        <v>307741400</v>
      </c>
      <c r="DA775">
        <v>345462000</v>
      </c>
      <c r="DB775">
        <v>248847900</v>
      </c>
      <c r="DC775">
        <v>193072300</v>
      </c>
      <c r="DD775">
        <v>288521200</v>
      </c>
      <c r="DE775">
        <v>396810000</v>
      </c>
      <c r="DF775">
        <v>245775700</v>
      </c>
      <c r="DG775">
        <v>273117000</v>
      </c>
      <c r="DH775">
        <v>308558000</v>
      </c>
      <c r="DI775">
        <v>293055000</v>
      </c>
      <c r="DJ775">
        <v>391564590</v>
      </c>
      <c r="DK775">
        <v>299440700</v>
      </c>
      <c r="DL775">
        <v>274741000</v>
      </c>
      <c r="DM775">
        <v>277969000</v>
      </c>
      <c r="DN775">
        <v>243693800</v>
      </c>
      <c r="DO775">
        <v>199611600</v>
      </c>
      <c r="DP775">
        <v>259689700</v>
      </c>
      <c r="DQ775">
        <v>383183300</v>
      </c>
      <c r="DR775">
        <v>242884900</v>
      </c>
      <c r="DS775">
        <v>250421200</v>
      </c>
      <c r="DT775">
        <v>246713700</v>
      </c>
      <c r="DU775">
        <v>266817200</v>
      </c>
      <c r="DV775">
        <v>305859600</v>
      </c>
      <c r="DW775">
        <v>303786100</v>
      </c>
      <c r="DX775">
        <v>365124200</v>
      </c>
      <c r="DY775">
        <v>302457100</v>
      </c>
      <c r="DZ775">
        <v>228993600</v>
      </c>
      <c r="EA775">
        <v>233288000</v>
      </c>
      <c r="EB775">
        <v>203727461</v>
      </c>
      <c r="EC775">
        <v>165307556</v>
      </c>
      <c r="ED775">
        <v>188525197</v>
      </c>
      <c r="EE775">
        <v>179794148</v>
      </c>
      <c r="EF775">
        <v>185901534</v>
      </c>
      <c r="EG775">
        <v>178292172</v>
      </c>
      <c r="EH775">
        <v>237776682</v>
      </c>
      <c r="EI775">
        <v>177324217</v>
      </c>
      <c r="EJ775">
        <v>194872016</v>
      </c>
      <c r="EK775">
        <v>213846121</v>
      </c>
      <c r="EL775">
        <v>160220897</v>
      </c>
      <c r="EM775">
        <v>313389367</v>
      </c>
      <c r="EN775">
        <v>225127265</v>
      </c>
      <c r="EO775">
        <v>171427337</v>
      </c>
      <c r="EP775">
        <v>173958491</v>
      </c>
      <c r="EQ775">
        <v>208366761</v>
      </c>
      <c r="ER775">
        <v>140468498</v>
      </c>
      <c r="ES775">
        <v>135191309</v>
      </c>
      <c r="ET775">
        <v>169514004</v>
      </c>
      <c r="EU775">
        <v>128709584</v>
      </c>
      <c r="EV775">
        <v>178409196</v>
      </c>
      <c r="EW775">
        <v>124044547</v>
      </c>
      <c r="EX775">
        <v>124664535</v>
      </c>
      <c r="EY775">
        <v>112586289</v>
      </c>
      <c r="EZ775">
        <v>130849794</v>
      </c>
      <c r="FA775">
        <v>116313500</v>
      </c>
      <c r="FB775">
        <v>148836760</v>
      </c>
      <c r="FC775">
        <v>171260386</v>
      </c>
      <c r="FD775">
        <v>167978156</v>
      </c>
      <c r="FE775">
        <v>130585585</v>
      </c>
      <c r="FF775">
        <v>151257508</v>
      </c>
      <c r="FG775">
        <v>169263033</v>
      </c>
      <c r="FH775">
        <v>193530910</v>
      </c>
      <c r="FI775">
        <v>365241303</v>
      </c>
      <c r="FJ775">
        <v>200582878</v>
      </c>
      <c r="FK775">
        <v>122607867</v>
      </c>
      <c r="FL775">
        <v>155529940</v>
      </c>
      <c r="FM775">
        <v>177367490</v>
      </c>
      <c r="FN775">
        <v>118307109</v>
      </c>
      <c r="FO775">
        <v>179058698</v>
      </c>
      <c r="FP775">
        <v>129826649</v>
      </c>
      <c r="FQ775">
        <v>123408447</v>
      </c>
      <c r="FR775">
        <v>159340116</v>
      </c>
      <c r="FS775">
        <v>159695702</v>
      </c>
      <c r="FT775">
        <v>145539843</v>
      </c>
      <c r="FU775">
        <v>127281765</v>
      </c>
      <c r="FV775">
        <v>121207751</v>
      </c>
      <c r="FW775">
        <v>114655878</v>
      </c>
      <c r="FX775">
        <v>120674299</v>
      </c>
      <c r="FY775">
        <v>158026193</v>
      </c>
      <c r="FZ775">
        <v>110627068</v>
      </c>
      <c r="GA775">
        <v>140055627</v>
      </c>
      <c r="GB775">
        <v>168198118</v>
      </c>
      <c r="GC775">
        <v>160994493</v>
      </c>
      <c r="GD775">
        <v>194303358</v>
      </c>
      <c r="GE775">
        <v>148692632</v>
      </c>
      <c r="GF775">
        <v>121746719</v>
      </c>
      <c r="GG775">
        <v>161582023</v>
      </c>
      <c r="GH775">
        <v>127894136</v>
      </c>
      <c r="GI775">
        <v>157188162</v>
      </c>
      <c r="GJ775">
        <v>182209561</v>
      </c>
      <c r="GK775">
        <v>185616581</v>
      </c>
      <c r="GL775">
        <v>185552559</v>
      </c>
      <c r="GM775">
        <v>211837631</v>
      </c>
      <c r="GN775">
        <v>210324389</v>
      </c>
      <c r="GO775">
        <v>218515392</v>
      </c>
      <c r="GP775">
        <v>306398345</v>
      </c>
      <c r="GQ775">
        <v>267389234</v>
      </c>
      <c r="GR775">
        <v>166311542</v>
      </c>
      <c r="GS775">
        <v>171919200</v>
      </c>
      <c r="GT775">
        <v>105621162</v>
      </c>
      <c r="GU775">
        <v>121730294</v>
      </c>
      <c r="GV775">
        <v>113882748</v>
      </c>
      <c r="GW775">
        <v>110984226</v>
      </c>
      <c r="GX775">
        <v>192501572</v>
      </c>
      <c r="GY775">
        <v>145019805</v>
      </c>
      <c r="GZ775">
        <v>144695864</v>
      </c>
      <c r="HA775">
        <v>143697021</v>
      </c>
      <c r="HB775">
        <v>150644019</v>
      </c>
      <c r="HC775">
        <v>93407357</v>
      </c>
      <c r="HD775">
        <v>145119260</v>
      </c>
      <c r="HE775">
        <v>143805420</v>
      </c>
      <c r="HF775">
        <v>89685858</v>
      </c>
      <c r="HG775">
        <v>110290163</v>
      </c>
      <c r="HH775">
        <v>112984355</v>
      </c>
      <c r="HI775">
        <v>100978171</v>
      </c>
      <c r="HJ775">
        <v>93765915</v>
      </c>
      <c r="HK775">
        <v>112928917</v>
      </c>
      <c r="HL775">
        <v>143700374</v>
      </c>
      <c r="HM775">
        <v>173061498</v>
      </c>
      <c r="HN775">
        <v>185988093</v>
      </c>
      <c r="HO775">
        <v>133787029</v>
      </c>
      <c r="HP775">
        <v>152689973</v>
      </c>
      <c r="HQ775">
        <v>153802690</v>
      </c>
      <c r="HR775">
        <v>120905764</v>
      </c>
      <c r="HS775">
        <v>135042480</v>
      </c>
      <c r="HT775">
        <v>116746480</v>
      </c>
      <c r="HU775">
        <v>149007434</v>
      </c>
      <c r="HV775">
        <v>149027467</v>
      </c>
      <c r="HW775">
        <v>180224751</v>
      </c>
      <c r="HX775">
        <v>190612976</v>
      </c>
      <c r="HY775">
        <v>129666475</v>
      </c>
      <c r="HZ775">
        <v>170357450</v>
      </c>
      <c r="IA775">
        <v>125065590</v>
      </c>
      <c r="IB775">
        <v>144499465</v>
      </c>
      <c r="IC775">
        <v>136475362</v>
      </c>
      <c r="ID775">
        <v>122692942</v>
      </c>
      <c r="IE775">
        <v>161354205</v>
      </c>
      <c r="IF775">
        <v>137372883</v>
      </c>
      <c r="IG775">
        <v>109410051</v>
      </c>
      <c r="IH775">
        <v>119761299</v>
      </c>
      <c r="II775">
        <v>113308921</v>
      </c>
      <c r="IJ775">
        <v>131242670</v>
      </c>
      <c r="IK775">
        <v>151667543</v>
      </c>
      <c r="IL775">
        <v>288513217</v>
      </c>
      <c r="IM775">
        <v>145279135</v>
      </c>
      <c r="IN775">
        <v>135040672</v>
      </c>
      <c r="IO775">
        <v>212168799</v>
      </c>
      <c r="IP775">
        <v>179716443</v>
      </c>
      <c r="IQ775">
        <v>123665271</v>
      </c>
      <c r="IR775">
        <v>141424531</v>
      </c>
      <c r="IS775">
        <v>141428889</v>
      </c>
      <c r="IT775">
        <v>214512637</v>
      </c>
      <c r="IU775">
        <v>233525312</v>
      </c>
      <c r="IV775">
        <v>161913158</v>
      </c>
      <c r="IW775">
        <v>149242644</v>
      </c>
      <c r="IX775">
        <v>183952184</v>
      </c>
      <c r="IY775">
        <v>133540707</v>
      </c>
      <c r="IZ775">
        <v>149607309</v>
      </c>
      <c r="JA775">
        <v>144933145</v>
      </c>
      <c r="JB775">
        <v>138458922</v>
      </c>
      <c r="JC775">
        <v>207787066</v>
      </c>
      <c r="JD775">
        <v>136273018</v>
      </c>
      <c r="JE775">
        <v>123810722</v>
      </c>
      <c r="JF775">
        <v>206564600</v>
      </c>
      <c r="JG775">
        <v>219104058</v>
      </c>
      <c r="JH775">
        <v>186438252</v>
      </c>
      <c r="JI775">
        <v>154466354</v>
      </c>
      <c r="JJ775">
        <v>217082290</v>
      </c>
      <c r="JK775">
        <v>137428365</v>
      </c>
      <c r="JL775">
        <v>179435972</v>
      </c>
      <c r="JM775">
        <v>154083274</v>
      </c>
      <c r="JN775">
        <v>110540040</v>
      </c>
      <c r="JO775">
        <v>118965400</v>
      </c>
      <c r="JP775">
        <v>126947982</v>
      </c>
      <c r="JQ775">
        <v>131474602</v>
      </c>
    </row>
    <row r="776" spans="1:277" x14ac:dyDescent="0.25">
      <c r="A776" s="1" t="s">
        <v>389</v>
      </c>
      <c r="B776" t="s">
        <v>1157</v>
      </c>
      <c r="C776" t="s">
        <v>1199</v>
      </c>
      <c r="D776" s="2">
        <f>_xll.BDH(A776, "volume", B776, C776, "Direction", "H", "Period", "M","cols=274;rows=2")</f>
        <v>36556</v>
      </c>
      <c r="E776" s="2">
        <v>36585</v>
      </c>
      <c r="F776" s="2">
        <v>36616</v>
      </c>
      <c r="G776" s="2">
        <v>36644</v>
      </c>
      <c r="H776" s="2">
        <v>36677</v>
      </c>
      <c r="I776" s="2">
        <v>36707</v>
      </c>
      <c r="J776" s="2">
        <v>36738</v>
      </c>
      <c r="K776" s="2">
        <v>36769</v>
      </c>
      <c r="L776" s="2">
        <v>36798</v>
      </c>
      <c r="M776" s="2">
        <v>36830</v>
      </c>
      <c r="N776" s="2">
        <v>36860</v>
      </c>
      <c r="O776" s="2">
        <v>36889</v>
      </c>
      <c r="P776" s="2">
        <v>36922</v>
      </c>
      <c r="Q776" s="2">
        <v>36950</v>
      </c>
      <c r="R776" s="2">
        <v>36980</v>
      </c>
      <c r="S776" s="2">
        <v>37011</v>
      </c>
      <c r="T776" s="2">
        <v>37042</v>
      </c>
      <c r="U776" s="2">
        <v>37071</v>
      </c>
      <c r="V776" s="2">
        <v>37103</v>
      </c>
      <c r="W776" s="2">
        <v>37134</v>
      </c>
      <c r="X776" s="2">
        <v>37162</v>
      </c>
      <c r="Y776" s="2">
        <v>37195</v>
      </c>
      <c r="Z776" s="2">
        <v>37225</v>
      </c>
      <c r="AA776" s="2">
        <v>37256</v>
      </c>
      <c r="AB776" s="2">
        <v>37287</v>
      </c>
      <c r="AC776" s="2">
        <v>37315</v>
      </c>
      <c r="AD776" s="2">
        <v>37344</v>
      </c>
      <c r="AE776" s="2">
        <v>37376</v>
      </c>
      <c r="AF776" s="2">
        <v>37407</v>
      </c>
      <c r="AG776" s="2">
        <v>37435</v>
      </c>
      <c r="AH776" s="2">
        <v>37468</v>
      </c>
      <c r="AI776" s="2">
        <v>37498</v>
      </c>
      <c r="AJ776" s="2">
        <v>37529</v>
      </c>
      <c r="AK776" s="2">
        <v>37560</v>
      </c>
      <c r="AL776" s="2">
        <v>37589</v>
      </c>
      <c r="AM776" s="2">
        <v>37621</v>
      </c>
      <c r="AN776" s="2">
        <v>37652</v>
      </c>
      <c r="AO776" s="2">
        <v>37680</v>
      </c>
      <c r="AP776" s="2">
        <v>37711</v>
      </c>
      <c r="AQ776" s="2">
        <v>37741</v>
      </c>
      <c r="AR776" s="2">
        <v>37771</v>
      </c>
      <c r="AS776" s="2">
        <v>37802</v>
      </c>
      <c r="AT776" s="2">
        <v>37833</v>
      </c>
      <c r="AU776" s="2">
        <v>37862</v>
      </c>
      <c r="AV776" s="2">
        <v>37894</v>
      </c>
      <c r="AW776" s="2">
        <v>37925</v>
      </c>
      <c r="AX776" s="2">
        <v>37953</v>
      </c>
      <c r="AY776" s="2">
        <v>37986</v>
      </c>
      <c r="AZ776" s="2">
        <v>38016</v>
      </c>
      <c r="BA776" s="2">
        <v>38044</v>
      </c>
      <c r="BB776" s="2">
        <v>38077</v>
      </c>
      <c r="BC776" s="2">
        <v>38107</v>
      </c>
      <c r="BD776" s="2">
        <v>38138</v>
      </c>
      <c r="BE776" s="2">
        <v>38168</v>
      </c>
      <c r="BF776" s="2">
        <v>38198</v>
      </c>
      <c r="BG776" s="2">
        <v>38230</v>
      </c>
      <c r="BH776" s="2">
        <v>38260</v>
      </c>
      <c r="BI776" s="2">
        <v>38289</v>
      </c>
      <c r="BJ776" s="2">
        <v>38321</v>
      </c>
      <c r="BK776" s="2">
        <v>38352</v>
      </c>
      <c r="BL776" s="2">
        <v>38383</v>
      </c>
      <c r="BM776" s="2">
        <v>38411</v>
      </c>
      <c r="BN776" s="2">
        <v>38442</v>
      </c>
      <c r="BO776" s="2">
        <v>38471</v>
      </c>
      <c r="BP776" s="2">
        <v>38503</v>
      </c>
      <c r="BQ776" s="2">
        <v>38533</v>
      </c>
      <c r="BR776" s="2">
        <v>38562</v>
      </c>
      <c r="BS776" s="2">
        <v>38595</v>
      </c>
      <c r="BT776" s="2">
        <v>38625</v>
      </c>
      <c r="BU776" s="2">
        <v>38656</v>
      </c>
      <c r="BV776" s="2">
        <v>38686</v>
      </c>
      <c r="BW776" s="2">
        <v>38716</v>
      </c>
      <c r="BX776" s="2">
        <v>38748</v>
      </c>
      <c r="BY776" s="2">
        <v>38776</v>
      </c>
      <c r="BZ776" s="2">
        <v>38807</v>
      </c>
      <c r="CA776" s="2">
        <v>38835</v>
      </c>
      <c r="CB776" s="2">
        <v>38868</v>
      </c>
      <c r="CC776" s="2">
        <v>38898</v>
      </c>
      <c r="CD776" s="2">
        <v>38929</v>
      </c>
      <c r="CE776" s="2">
        <v>38960</v>
      </c>
      <c r="CF776" s="2">
        <v>38989</v>
      </c>
      <c r="CG776" s="2">
        <v>39021</v>
      </c>
      <c r="CH776" s="2">
        <v>39051</v>
      </c>
      <c r="CI776" s="2">
        <v>39080</v>
      </c>
      <c r="CJ776" s="2">
        <v>39113</v>
      </c>
      <c r="CK776" s="2">
        <v>39141</v>
      </c>
      <c r="CL776" s="2">
        <v>39171</v>
      </c>
      <c r="CM776" s="2">
        <v>39202</v>
      </c>
      <c r="CN776" s="2">
        <v>39233</v>
      </c>
      <c r="CO776" s="2">
        <v>39262</v>
      </c>
      <c r="CP776" s="2">
        <v>39294</v>
      </c>
      <c r="CQ776" s="2">
        <v>39325</v>
      </c>
      <c r="CR776" s="2">
        <v>39353</v>
      </c>
      <c r="CS776" s="2">
        <v>39386</v>
      </c>
      <c r="CT776" s="2">
        <v>39416</v>
      </c>
      <c r="CU776" s="2">
        <v>39447</v>
      </c>
      <c r="CV776" s="2">
        <v>39478</v>
      </c>
      <c r="CW776" s="2">
        <v>39507</v>
      </c>
      <c r="CX776" s="2">
        <v>39538</v>
      </c>
      <c r="CY776" s="2">
        <v>39568</v>
      </c>
      <c r="CZ776" s="2">
        <v>39598</v>
      </c>
      <c r="DA776" s="2">
        <v>39629</v>
      </c>
      <c r="DB776" s="2">
        <v>39660</v>
      </c>
      <c r="DC776" s="2">
        <v>39689</v>
      </c>
      <c r="DD776" s="2">
        <v>39721</v>
      </c>
      <c r="DE776" s="2">
        <v>39752</v>
      </c>
      <c r="DF776" s="2">
        <v>39780</v>
      </c>
      <c r="DG776" s="2">
        <v>39813</v>
      </c>
      <c r="DH776" s="2">
        <v>39843</v>
      </c>
      <c r="DI776" s="2">
        <v>39871</v>
      </c>
      <c r="DJ776" s="2">
        <v>39903</v>
      </c>
      <c r="DK776" s="2">
        <v>39933</v>
      </c>
      <c r="DL776" s="2">
        <v>39962</v>
      </c>
      <c r="DM776" s="2">
        <v>39994</v>
      </c>
      <c r="DN776" s="2">
        <v>40025</v>
      </c>
      <c r="DO776" s="2">
        <v>40056</v>
      </c>
      <c r="DP776" s="2">
        <v>40086</v>
      </c>
      <c r="DQ776" s="2">
        <v>40116</v>
      </c>
      <c r="DR776" s="2">
        <v>40147</v>
      </c>
      <c r="DS776" s="2">
        <v>40178</v>
      </c>
      <c r="DT776" s="2">
        <v>40207</v>
      </c>
      <c r="DU776" s="2">
        <v>40235</v>
      </c>
      <c r="DV776" s="2">
        <v>40268</v>
      </c>
      <c r="DW776" s="2">
        <v>40298</v>
      </c>
      <c r="DX776" s="2">
        <v>40329</v>
      </c>
      <c r="DY776" s="2">
        <v>40359</v>
      </c>
      <c r="DZ776" s="2">
        <v>40389</v>
      </c>
      <c r="EA776" s="2">
        <v>40421</v>
      </c>
      <c r="EB776" s="2">
        <v>40451</v>
      </c>
      <c r="EC776" s="2">
        <v>40480</v>
      </c>
      <c r="ED776" s="2">
        <v>40512</v>
      </c>
      <c r="EE776" s="2">
        <v>40543</v>
      </c>
      <c r="EF776" s="2">
        <v>40574</v>
      </c>
      <c r="EG776" s="2">
        <v>40602</v>
      </c>
      <c r="EH776" s="2">
        <v>40633</v>
      </c>
      <c r="EI776" s="2">
        <v>40662</v>
      </c>
      <c r="EJ776" s="2">
        <v>40694</v>
      </c>
      <c r="EK776" s="2">
        <v>40724</v>
      </c>
      <c r="EL776" s="2">
        <v>40753</v>
      </c>
      <c r="EM776" s="2">
        <v>40786</v>
      </c>
      <c r="EN776" s="2">
        <v>40816</v>
      </c>
      <c r="EO776" s="2">
        <v>40847</v>
      </c>
      <c r="EP776" s="2">
        <v>40877</v>
      </c>
      <c r="EQ776" s="2">
        <v>40907</v>
      </c>
      <c r="ER776" s="2">
        <v>40939</v>
      </c>
      <c r="ES776" s="2">
        <v>40968</v>
      </c>
      <c r="ET776" s="2">
        <v>40998</v>
      </c>
      <c r="EU776" s="2">
        <v>41029</v>
      </c>
      <c r="EV776" s="2">
        <v>41060</v>
      </c>
      <c r="EW776" s="2">
        <v>41089</v>
      </c>
      <c r="EX776" s="2">
        <v>41121</v>
      </c>
      <c r="EY776" s="2">
        <v>41152</v>
      </c>
      <c r="EZ776" s="2">
        <v>41180</v>
      </c>
      <c r="FA776" s="2">
        <v>41213</v>
      </c>
      <c r="FB776" s="2">
        <v>41243</v>
      </c>
      <c r="FC776" s="2">
        <v>41274</v>
      </c>
      <c r="FD776" s="2">
        <v>41305</v>
      </c>
      <c r="FE776" s="2">
        <v>41333</v>
      </c>
      <c r="FF776" s="2">
        <v>41362</v>
      </c>
      <c r="FG776" s="2">
        <v>41394</v>
      </c>
      <c r="FH776" s="2">
        <v>41425</v>
      </c>
      <c r="FI776" s="2">
        <v>41453</v>
      </c>
      <c r="FJ776" s="2">
        <v>41486</v>
      </c>
      <c r="FK776" s="2">
        <v>41516</v>
      </c>
      <c r="FL776" s="2">
        <v>41547</v>
      </c>
      <c r="FM776" s="2">
        <v>41578</v>
      </c>
      <c r="FN776" s="2">
        <v>41607</v>
      </c>
      <c r="FO776" s="2">
        <v>41639</v>
      </c>
      <c r="FP776" s="2">
        <v>41670</v>
      </c>
      <c r="FQ776" s="2">
        <v>41698</v>
      </c>
      <c r="FR776" s="2">
        <v>41729</v>
      </c>
      <c r="FS776" s="2">
        <v>41759</v>
      </c>
      <c r="FT776" s="2">
        <v>41789</v>
      </c>
      <c r="FU776" s="2">
        <v>41820</v>
      </c>
      <c r="FV776" s="2">
        <v>41851</v>
      </c>
      <c r="FW776" s="2">
        <v>41880</v>
      </c>
      <c r="FX776" s="2">
        <v>41912</v>
      </c>
      <c r="FY776" s="2">
        <v>41943</v>
      </c>
      <c r="FZ776" s="2">
        <v>41971</v>
      </c>
      <c r="GA776" s="2">
        <v>42004</v>
      </c>
      <c r="GB776" s="2">
        <v>42034</v>
      </c>
      <c r="GC776" s="2">
        <v>42062</v>
      </c>
      <c r="GD776" s="2">
        <v>42094</v>
      </c>
      <c r="GE776" s="2">
        <v>42124</v>
      </c>
      <c r="GF776" s="2">
        <v>42153</v>
      </c>
      <c r="GG776" s="2">
        <v>42185</v>
      </c>
      <c r="GH776" s="2">
        <v>42216</v>
      </c>
      <c r="GI776" s="2">
        <v>42247</v>
      </c>
      <c r="GJ776" s="2">
        <v>42277</v>
      </c>
      <c r="GK776" s="2">
        <v>42307</v>
      </c>
      <c r="GL776" s="2">
        <v>42338</v>
      </c>
      <c r="GM776" s="2">
        <v>42369</v>
      </c>
      <c r="GN776" s="2">
        <v>42398</v>
      </c>
      <c r="GO776" s="2">
        <v>42429</v>
      </c>
      <c r="GP776" s="2">
        <v>42460</v>
      </c>
      <c r="GQ776" s="2">
        <v>42489</v>
      </c>
      <c r="GR776" s="2">
        <v>42521</v>
      </c>
      <c r="GS776" s="2">
        <v>42551</v>
      </c>
      <c r="GT776" s="2">
        <v>42580</v>
      </c>
      <c r="GU776" s="2">
        <v>42613</v>
      </c>
      <c r="GV776" s="2">
        <v>42643</v>
      </c>
      <c r="GW776" s="2">
        <v>42674</v>
      </c>
      <c r="GX776" s="2">
        <v>42704</v>
      </c>
      <c r="GY776" s="2">
        <v>42734</v>
      </c>
      <c r="GZ776" s="2">
        <v>42766</v>
      </c>
      <c r="HA776" s="2">
        <v>42794</v>
      </c>
      <c r="HB776" s="2">
        <v>42825</v>
      </c>
      <c r="HC776" s="2">
        <v>42853</v>
      </c>
      <c r="HD776" s="2">
        <v>42886</v>
      </c>
      <c r="HE776" s="2">
        <v>42916</v>
      </c>
      <c r="HF776" s="2">
        <v>42947</v>
      </c>
      <c r="HG776" s="2">
        <v>42978</v>
      </c>
      <c r="HH776" s="2">
        <v>43007</v>
      </c>
      <c r="HI776" s="2">
        <v>43039</v>
      </c>
      <c r="HJ776" s="2">
        <v>43069</v>
      </c>
      <c r="HK776" s="2">
        <v>43098</v>
      </c>
      <c r="HL776" s="2">
        <v>43131</v>
      </c>
      <c r="HM776" s="2">
        <v>43159</v>
      </c>
      <c r="HN776" s="2">
        <v>43189</v>
      </c>
      <c r="HO776" s="2">
        <v>43220</v>
      </c>
      <c r="HP776" s="2">
        <v>43251</v>
      </c>
      <c r="HQ776" s="2">
        <v>43280</v>
      </c>
      <c r="HR776" s="2">
        <v>43312</v>
      </c>
      <c r="HS776" s="2">
        <v>43343</v>
      </c>
      <c r="HT776" s="2">
        <v>43371</v>
      </c>
      <c r="HU776" s="2">
        <v>43404</v>
      </c>
      <c r="HV776" s="2">
        <v>43434</v>
      </c>
      <c r="HW776" s="2">
        <v>43465</v>
      </c>
      <c r="HX776" s="2">
        <v>43496</v>
      </c>
      <c r="HY776" s="2">
        <v>43524</v>
      </c>
      <c r="HZ776" s="2">
        <v>43553</v>
      </c>
      <c r="IA776" s="2">
        <v>43585</v>
      </c>
      <c r="IB776" s="2">
        <v>43616</v>
      </c>
      <c r="IC776" s="2">
        <v>43644</v>
      </c>
      <c r="ID776" s="2">
        <v>43677</v>
      </c>
      <c r="IE776" s="2">
        <v>43707</v>
      </c>
      <c r="IF776" s="2">
        <v>43738</v>
      </c>
      <c r="IG776" s="2">
        <v>43769</v>
      </c>
      <c r="IH776" s="2">
        <v>43798</v>
      </c>
      <c r="II776" s="2">
        <v>43830</v>
      </c>
      <c r="IJ776" s="2">
        <v>43861</v>
      </c>
      <c r="IK776" s="2">
        <v>43889</v>
      </c>
      <c r="IL776" s="2">
        <v>43921</v>
      </c>
      <c r="IM776" s="2">
        <v>43951</v>
      </c>
      <c r="IN776" s="2">
        <v>43980</v>
      </c>
      <c r="IO776" s="2">
        <v>44012</v>
      </c>
      <c r="IP776" s="2">
        <v>44043</v>
      </c>
      <c r="IQ776" s="2">
        <v>44074</v>
      </c>
      <c r="IR776" s="2">
        <v>44104</v>
      </c>
      <c r="IS776" s="2">
        <v>44134</v>
      </c>
      <c r="IT776" s="2">
        <v>44165</v>
      </c>
      <c r="IU776" s="2">
        <v>44196</v>
      </c>
      <c r="IV776" s="2">
        <v>44225</v>
      </c>
      <c r="IW776" s="2">
        <v>44253</v>
      </c>
      <c r="IX776" s="2">
        <v>44286</v>
      </c>
      <c r="IY776" s="2">
        <v>44316</v>
      </c>
      <c r="IZ776" s="2">
        <v>44347</v>
      </c>
      <c r="JA776" s="2">
        <v>44377</v>
      </c>
      <c r="JB776" s="2">
        <v>44407</v>
      </c>
      <c r="JC776" s="2">
        <v>44439</v>
      </c>
      <c r="JD776" s="2">
        <v>44469</v>
      </c>
      <c r="JE776" s="2">
        <v>44498</v>
      </c>
      <c r="JF776" s="2">
        <v>44530</v>
      </c>
      <c r="JG776" s="2">
        <v>44561</v>
      </c>
      <c r="JH776" s="2">
        <v>44592</v>
      </c>
      <c r="JI776" s="2">
        <v>44620</v>
      </c>
      <c r="JJ776" s="2">
        <v>44651</v>
      </c>
      <c r="JK776" s="2">
        <v>44680</v>
      </c>
      <c r="JL776" s="2">
        <v>44712</v>
      </c>
      <c r="JM776" s="2">
        <v>44742</v>
      </c>
      <c r="JN776" s="2">
        <v>44771</v>
      </c>
      <c r="JO776" s="2">
        <v>44804</v>
      </c>
      <c r="JP776" s="2">
        <v>44834</v>
      </c>
      <c r="JQ776" s="2">
        <v>44865</v>
      </c>
    </row>
    <row r="777" spans="1:277" x14ac:dyDescent="0.25">
      <c r="A777" s="4"/>
      <c r="D777" s="3">
        <v>157782800</v>
      </c>
      <c r="E777">
        <v>101045000</v>
      </c>
      <c r="F777">
        <v>427207800</v>
      </c>
      <c r="G777">
        <v>200972200</v>
      </c>
      <c r="H777">
        <v>106433400</v>
      </c>
      <c r="I777">
        <v>198251400</v>
      </c>
      <c r="J777">
        <v>137430600</v>
      </c>
      <c r="K777">
        <v>126096600</v>
      </c>
      <c r="L777">
        <v>153665400</v>
      </c>
      <c r="M777">
        <v>159027400</v>
      </c>
      <c r="N777">
        <v>120092000</v>
      </c>
      <c r="O777">
        <v>115003200</v>
      </c>
      <c r="P777">
        <v>127346600</v>
      </c>
      <c r="Q777">
        <v>108131200</v>
      </c>
      <c r="R777">
        <v>139680800</v>
      </c>
      <c r="S777">
        <v>130144200</v>
      </c>
      <c r="T777">
        <v>123745600</v>
      </c>
      <c r="U777">
        <v>106284000</v>
      </c>
      <c r="V777">
        <v>109707800</v>
      </c>
      <c r="W777">
        <v>132395800</v>
      </c>
      <c r="X777">
        <v>124307600</v>
      </c>
      <c r="Y777">
        <v>127459400</v>
      </c>
      <c r="Z777">
        <v>102993200</v>
      </c>
      <c r="AA777">
        <v>111349000</v>
      </c>
      <c r="AB777">
        <v>112006400</v>
      </c>
      <c r="AC777">
        <v>116879800</v>
      </c>
      <c r="AD777">
        <v>117662200</v>
      </c>
      <c r="AE777">
        <v>122094600</v>
      </c>
      <c r="AF777">
        <v>116545600</v>
      </c>
      <c r="AG777">
        <v>156891200</v>
      </c>
      <c r="AH777">
        <v>204618800</v>
      </c>
      <c r="AI777">
        <v>161789600</v>
      </c>
      <c r="AJ777">
        <v>139231200</v>
      </c>
      <c r="AK777">
        <v>182033600</v>
      </c>
      <c r="AL777">
        <v>126969000</v>
      </c>
      <c r="AM777">
        <v>134094000</v>
      </c>
      <c r="AN777">
        <v>131732400</v>
      </c>
      <c r="AO777">
        <v>107921400</v>
      </c>
      <c r="AP777">
        <v>144737400</v>
      </c>
      <c r="AQ777">
        <v>120489600</v>
      </c>
      <c r="AR777">
        <v>112821800</v>
      </c>
      <c r="AS777">
        <v>116287800</v>
      </c>
      <c r="AT777">
        <v>129326400</v>
      </c>
      <c r="AU777">
        <v>102556600</v>
      </c>
      <c r="AV777">
        <v>123670800</v>
      </c>
      <c r="AW777">
        <v>118097800</v>
      </c>
      <c r="AX777">
        <v>86372600</v>
      </c>
      <c r="AY777">
        <v>105998400</v>
      </c>
      <c r="AZ777">
        <v>119234400</v>
      </c>
      <c r="BA777">
        <v>96479600</v>
      </c>
      <c r="BB777">
        <v>141324200</v>
      </c>
      <c r="BC777">
        <v>106053000</v>
      </c>
      <c r="BD777">
        <v>107696800</v>
      </c>
      <c r="BE777">
        <v>106156500</v>
      </c>
      <c r="BF777">
        <v>91813500</v>
      </c>
      <c r="BG777">
        <v>78623300</v>
      </c>
      <c r="BH777">
        <v>89645100</v>
      </c>
      <c r="BI777">
        <v>102234600</v>
      </c>
      <c r="BJ777">
        <v>87589300</v>
      </c>
      <c r="BK777">
        <v>91747400</v>
      </c>
      <c r="BL777">
        <v>143388000</v>
      </c>
      <c r="BM777">
        <v>158700000</v>
      </c>
      <c r="BN777">
        <v>105674300</v>
      </c>
      <c r="BO777">
        <v>120390400</v>
      </c>
      <c r="BP777">
        <v>98841700</v>
      </c>
      <c r="BQ777">
        <v>102157400</v>
      </c>
      <c r="BR777">
        <v>123771100</v>
      </c>
      <c r="BS777">
        <v>155808600</v>
      </c>
      <c r="BT777">
        <v>154732900</v>
      </c>
      <c r="BU777">
        <v>180459300</v>
      </c>
      <c r="BV777">
        <v>126020500</v>
      </c>
      <c r="BW777">
        <v>114628800</v>
      </c>
      <c r="BX777">
        <v>129204400</v>
      </c>
      <c r="BY777">
        <v>112461700</v>
      </c>
      <c r="BZ777">
        <v>159159300</v>
      </c>
      <c r="CA777">
        <v>142888500</v>
      </c>
      <c r="CB777">
        <v>188460500</v>
      </c>
      <c r="CC777">
        <v>151763700</v>
      </c>
      <c r="CD777">
        <v>97031700</v>
      </c>
      <c r="CE777">
        <v>117304400</v>
      </c>
      <c r="CF777">
        <v>111191600</v>
      </c>
      <c r="CG777">
        <v>103198900</v>
      </c>
      <c r="CH777">
        <v>94122400</v>
      </c>
      <c r="CI777">
        <v>77084600</v>
      </c>
      <c r="CJ777">
        <v>111202200</v>
      </c>
      <c r="CK777">
        <v>87226000</v>
      </c>
      <c r="CL777">
        <v>123221400</v>
      </c>
      <c r="CM777">
        <v>104328000</v>
      </c>
      <c r="CN777">
        <v>136165100</v>
      </c>
      <c r="CO777">
        <v>141228000</v>
      </c>
      <c r="CP777">
        <v>142709900</v>
      </c>
      <c r="CQ777">
        <v>158084300</v>
      </c>
      <c r="CR777">
        <v>95170300</v>
      </c>
      <c r="CS777">
        <v>104195100</v>
      </c>
      <c r="CT777">
        <v>110511200</v>
      </c>
      <c r="CU777">
        <v>90824800</v>
      </c>
      <c r="CV777">
        <v>128289200</v>
      </c>
      <c r="CW777">
        <v>97576100</v>
      </c>
      <c r="CX777">
        <v>117674400</v>
      </c>
      <c r="CY777">
        <v>110328100</v>
      </c>
      <c r="CZ777">
        <v>80377700</v>
      </c>
      <c r="DA777">
        <v>95342400</v>
      </c>
      <c r="DB777">
        <v>100166300</v>
      </c>
      <c r="DC777">
        <v>76103900</v>
      </c>
      <c r="DD777">
        <v>110726300</v>
      </c>
      <c r="DE777">
        <v>164113600</v>
      </c>
      <c r="DF777">
        <v>185127100</v>
      </c>
      <c r="DG777">
        <v>111317200</v>
      </c>
      <c r="DH777">
        <v>102749900</v>
      </c>
      <c r="DI777">
        <v>84058200</v>
      </c>
      <c r="DJ777">
        <v>114840100</v>
      </c>
      <c r="DK777">
        <v>87992800</v>
      </c>
      <c r="DL777">
        <v>73762500</v>
      </c>
      <c r="DM777">
        <v>84314900</v>
      </c>
      <c r="DN777">
        <v>72385700</v>
      </c>
      <c r="DO777">
        <v>70443400</v>
      </c>
      <c r="DP777">
        <v>88946300</v>
      </c>
      <c r="DQ777">
        <v>86858300</v>
      </c>
      <c r="DR777">
        <v>79449400</v>
      </c>
      <c r="DS777">
        <v>69419300</v>
      </c>
      <c r="DT777">
        <v>70389300</v>
      </c>
      <c r="DU777">
        <v>70815100</v>
      </c>
      <c r="DV777">
        <v>69474000</v>
      </c>
      <c r="DW777">
        <v>73145900</v>
      </c>
      <c r="DX777">
        <v>93713400</v>
      </c>
      <c r="DY777">
        <v>105725900</v>
      </c>
      <c r="DZ777">
        <v>67836600</v>
      </c>
      <c r="EA777">
        <v>87947900</v>
      </c>
      <c r="EB777">
        <v>70307252</v>
      </c>
      <c r="EC777">
        <v>56654435</v>
      </c>
      <c r="ED777">
        <v>59268379</v>
      </c>
      <c r="EE777">
        <v>59721897</v>
      </c>
      <c r="EF777">
        <v>58015765</v>
      </c>
      <c r="EG777">
        <v>53211504</v>
      </c>
      <c r="EH777">
        <v>67253783</v>
      </c>
      <c r="EI777">
        <v>53190590</v>
      </c>
      <c r="EJ777">
        <v>62883495</v>
      </c>
      <c r="EK777">
        <v>66372908</v>
      </c>
      <c r="EL777">
        <v>58150875</v>
      </c>
      <c r="EM777">
        <v>107331147</v>
      </c>
      <c r="EN777">
        <v>74067317</v>
      </c>
      <c r="EO777">
        <v>58980033</v>
      </c>
      <c r="EP777">
        <v>49637886</v>
      </c>
      <c r="EQ777">
        <v>54803823</v>
      </c>
      <c r="ER777">
        <v>56632197</v>
      </c>
      <c r="ES777">
        <v>61970602</v>
      </c>
      <c r="ET777">
        <v>49301569</v>
      </c>
      <c r="EU777">
        <v>46202746</v>
      </c>
      <c r="EV777">
        <v>49900885</v>
      </c>
      <c r="EW777">
        <v>60765388</v>
      </c>
      <c r="EX777">
        <v>50786056</v>
      </c>
      <c r="EY777">
        <v>48385229</v>
      </c>
      <c r="EZ777">
        <v>58089528</v>
      </c>
      <c r="FA777">
        <v>49184399</v>
      </c>
      <c r="FB777">
        <v>45117839</v>
      </c>
      <c r="FC777">
        <v>56028597</v>
      </c>
      <c r="FD777">
        <v>55066224</v>
      </c>
      <c r="FE777">
        <v>53772503</v>
      </c>
      <c r="FF777">
        <v>44535503</v>
      </c>
      <c r="FG777">
        <v>62493741</v>
      </c>
      <c r="FH777">
        <v>53055605</v>
      </c>
      <c r="FI777">
        <v>53204397</v>
      </c>
      <c r="FJ777">
        <v>48699959</v>
      </c>
      <c r="FK777">
        <v>37230770</v>
      </c>
      <c r="FL777">
        <v>46811905</v>
      </c>
      <c r="FM777">
        <v>51300815</v>
      </c>
      <c r="FN777">
        <v>41567189</v>
      </c>
      <c r="FO777">
        <v>51937578</v>
      </c>
      <c r="FP777">
        <v>61457046</v>
      </c>
      <c r="FQ777">
        <v>44303890</v>
      </c>
      <c r="FR777">
        <v>50375619</v>
      </c>
      <c r="FS777">
        <v>49105271</v>
      </c>
      <c r="FT777">
        <v>33057569</v>
      </c>
      <c r="FU777">
        <v>40995686</v>
      </c>
      <c r="FV777">
        <v>40861826</v>
      </c>
      <c r="FW777">
        <v>38297524</v>
      </c>
      <c r="FX777">
        <v>42724552</v>
      </c>
      <c r="FY777">
        <v>56661263</v>
      </c>
      <c r="FZ777">
        <v>39488398</v>
      </c>
      <c r="GA777">
        <v>48028096</v>
      </c>
      <c r="GB777">
        <v>46386678</v>
      </c>
      <c r="GC777">
        <v>42752834</v>
      </c>
      <c r="GD777">
        <v>61940763</v>
      </c>
      <c r="GE777">
        <v>47340423</v>
      </c>
      <c r="GF777">
        <v>40910790</v>
      </c>
      <c r="GG777">
        <v>62017902</v>
      </c>
      <c r="GH777">
        <v>56229279</v>
      </c>
      <c r="GI777">
        <v>75949405</v>
      </c>
      <c r="GJ777">
        <v>79020435</v>
      </c>
      <c r="GK777">
        <v>64678316</v>
      </c>
      <c r="GL777">
        <v>42409319</v>
      </c>
      <c r="GM777">
        <v>67481605</v>
      </c>
      <c r="GN777">
        <v>79642231</v>
      </c>
      <c r="GO777">
        <v>64015066</v>
      </c>
      <c r="GP777">
        <v>83839476</v>
      </c>
      <c r="GQ777">
        <v>54349401</v>
      </c>
      <c r="GR777">
        <v>50250833</v>
      </c>
      <c r="GS777">
        <v>59134119</v>
      </c>
      <c r="GT777">
        <v>56959681</v>
      </c>
      <c r="GU777">
        <v>61813597</v>
      </c>
      <c r="GV777">
        <v>129802904</v>
      </c>
      <c r="GW777">
        <v>85737046</v>
      </c>
      <c r="GX777">
        <v>64441977</v>
      </c>
      <c r="GY777">
        <v>61296174</v>
      </c>
      <c r="GZ777">
        <v>60661984</v>
      </c>
      <c r="HA777">
        <v>63397215</v>
      </c>
      <c r="HB777">
        <v>74460712</v>
      </c>
      <c r="HC777">
        <v>41658546</v>
      </c>
      <c r="HD777">
        <v>46173342</v>
      </c>
      <c r="HE777">
        <v>53118436</v>
      </c>
      <c r="HF777">
        <v>43728879</v>
      </c>
      <c r="HG777">
        <v>50955328</v>
      </c>
      <c r="HH777">
        <v>47127306</v>
      </c>
      <c r="HI777">
        <v>48447144</v>
      </c>
      <c r="HJ777">
        <v>40127479</v>
      </c>
      <c r="HK777">
        <v>48183061</v>
      </c>
      <c r="HL777">
        <v>58227795</v>
      </c>
      <c r="HM777">
        <v>68328814</v>
      </c>
      <c r="HN777">
        <v>66603151</v>
      </c>
      <c r="HO777">
        <v>61125912</v>
      </c>
      <c r="HP777">
        <v>55123548</v>
      </c>
      <c r="HQ777">
        <v>67851985</v>
      </c>
      <c r="HR777">
        <v>58644785</v>
      </c>
      <c r="HS777">
        <v>45207177</v>
      </c>
      <c r="HT777">
        <v>50628528</v>
      </c>
      <c r="HU777">
        <v>74256614</v>
      </c>
      <c r="HV777">
        <v>67122438</v>
      </c>
      <c r="HW777">
        <v>73793044</v>
      </c>
      <c r="HX777">
        <v>66605523</v>
      </c>
      <c r="HY777">
        <v>51198750</v>
      </c>
      <c r="HZ777">
        <v>67691709</v>
      </c>
      <c r="IA777">
        <v>45478100</v>
      </c>
      <c r="IB777">
        <v>47103027</v>
      </c>
      <c r="IC777">
        <v>52539913</v>
      </c>
      <c r="ID777">
        <v>58947992</v>
      </c>
      <c r="IE777">
        <v>52977531</v>
      </c>
      <c r="IF777">
        <v>45227290</v>
      </c>
      <c r="IG777">
        <v>49683476</v>
      </c>
      <c r="IH777">
        <v>37869573</v>
      </c>
      <c r="II777">
        <v>53128177</v>
      </c>
      <c r="IJ777">
        <v>53198886</v>
      </c>
      <c r="IK777">
        <v>48612577</v>
      </c>
      <c r="IL777">
        <v>117723954</v>
      </c>
      <c r="IM777">
        <v>62781734</v>
      </c>
      <c r="IN777">
        <v>43364211</v>
      </c>
      <c r="IO777">
        <v>56727049</v>
      </c>
      <c r="IP777">
        <v>41216233</v>
      </c>
      <c r="IQ777">
        <v>43410706</v>
      </c>
      <c r="IR777">
        <v>46526949</v>
      </c>
      <c r="IS777">
        <v>43572898</v>
      </c>
      <c r="IT777">
        <v>41053756</v>
      </c>
      <c r="IU777">
        <v>52747169</v>
      </c>
      <c r="IV777">
        <v>46544565</v>
      </c>
      <c r="IW777">
        <v>35548743</v>
      </c>
      <c r="IX777">
        <v>64513723</v>
      </c>
      <c r="IY777">
        <v>49742745</v>
      </c>
      <c r="IZ777">
        <v>63202918</v>
      </c>
      <c r="JA777">
        <v>68433184</v>
      </c>
      <c r="JB777">
        <v>44281462</v>
      </c>
      <c r="JC777">
        <v>36133473</v>
      </c>
      <c r="JD777">
        <v>54302281</v>
      </c>
      <c r="JE777">
        <v>47147998</v>
      </c>
      <c r="JF777">
        <v>43003876</v>
      </c>
      <c r="JG777">
        <v>64903544</v>
      </c>
      <c r="JH777">
        <v>67818487</v>
      </c>
      <c r="JI777">
        <v>50084670</v>
      </c>
      <c r="JJ777">
        <v>62274678</v>
      </c>
      <c r="JK777">
        <v>44818532</v>
      </c>
      <c r="JL777">
        <v>59705689</v>
      </c>
      <c r="JM777">
        <v>60402232</v>
      </c>
      <c r="JN777">
        <v>41764780</v>
      </c>
      <c r="JO777">
        <v>42798448</v>
      </c>
      <c r="JP777">
        <v>60875906</v>
      </c>
      <c r="JQ777">
        <v>49178488</v>
      </c>
    </row>
    <row r="778" spans="1:277" x14ac:dyDescent="0.25">
      <c r="A778" s="1" t="s">
        <v>390</v>
      </c>
      <c r="B778" t="s">
        <v>1157</v>
      </c>
      <c r="C778" t="s">
        <v>1186</v>
      </c>
      <c r="D778" s="2">
        <f>_xll.BDH(A778, "volume", B778, C778, "Direction", "H", "Period", "M","cols=86;rows=2")</f>
        <v>36556</v>
      </c>
      <c r="E778" s="2">
        <v>36585</v>
      </c>
      <c r="F778" s="2">
        <v>36616</v>
      </c>
      <c r="G778" s="2">
        <v>36644</v>
      </c>
      <c r="H778" s="2">
        <v>36677</v>
      </c>
      <c r="I778" s="2">
        <v>36707</v>
      </c>
      <c r="J778" s="2">
        <v>36738</v>
      </c>
      <c r="K778" s="2">
        <v>36769</v>
      </c>
      <c r="L778" s="2">
        <v>36798</v>
      </c>
      <c r="M778" s="2">
        <v>36830</v>
      </c>
      <c r="N778" s="2">
        <v>36860</v>
      </c>
      <c r="O778" s="2">
        <v>36889</v>
      </c>
      <c r="P778" s="2">
        <v>36922</v>
      </c>
      <c r="Q778" s="2">
        <v>36950</v>
      </c>
      <c r="R778" s="2">
        <v>36980</v>
      </c>
      <c r="S778" s="2">
        <v>37011</v>
      </c>
      <c r="T778" s="2">
        <v>37042</v>
      </c>
      <c r="U778" s="2">
        <v>37071</v>
      </c>
      <c r="V778" s="2">
        <v>37103</v>
      </c>
      <c r="W778" s="2">
        <v>37134</v>
      </c>
      <c r="X778" s="2">
        <v>37162</v>
      </c>
      <c r="Y778" s="2">
        <v>37195</v>
      </c>
      <c r="Z778" s="2">
        <v>37225</v>
      </c>
      <c r="AA778" s="2">
        <v>37256</v>
      </c>
      <c r="AB778" s="2">
        <v>37287</v>
      </c>
      <c r="AC778" s="2">
        <v>37315</v>
      </c>
      <c r="AD778" s="2">
        <v>37344</v>
      </c>
      <c r="AE778" s="2">
        <v>37376</v>
      </c>
      <c r="AF778" s="2">
        <v>37407</v>
      </c>
      <c r="AG778" s="2">
        <v>37435</v>
      </c>
      <c r="AH778" s="2">
        <v>37468</v>
      </c>
      <c r="AI778" s="2">
        <v>37498</v>
      </c>
      <c r="AJ778" s="2">
        <v>37529</v>
      </c>
      <c r="AK778" s="2">
        <v>37560</v>
      </c>
      <c r="AL778" s="2">
        <v>37589</v>
      </c>
      <c r="AM778" s="2">
        <v>37621</v>
      </c>
      <c r="AN778" s="2">
        <v>37652</v>
      </c>
      <c r="AO778" s="2">
        <v>37680</v>
      </c>
      <c r="AP778" s="2">
        <v>37711</v>
      </c>
      <c r="AQ778" s="2">
        <v>37741</v>
      </c>
      <c r="AR778" s="2">
        <v>37771</v>
      </c>
      <c r="AS778" s="2">
        <v>37802</v>
      </c>
      <c r="AT778" s="2">
        <v>37833</v>
      </c>
      <c r="AU778" s="2">
        <v>37862</v>
      </c>
      <c r="AV778" s="2">
        <v>37894</v>
      </c>
      <c r="AW778" s="2">
        <v>37925</v>
      </c>
      <c r="AX778" s="2">
        <v>37953</v>
      </c>
      <c r="AY778" s="2">
        <v>37986</v>
      </c>
      <c r="AZ778" s="2">
        <v>38016</v>
      </c>
      <c r="BA778" s="2">
        <v>38044</v>
      </c>
      <c r="BB778" s="2">
        <v>38077</v>
      </c>
      <c r="BC778" s="2">
        <v>38107</v>
      </c>
      <c r="BD778" s="2">
        <v>38138</v>
      </c>
      <c r="BE778" s="2">
        <v>38168</v>
      </c>
      <c r="BF778" s="2">
        <v>38198</v>
      </c>
      <c r="BG778" s="2">
        <v>38230</v>
      </c>
      <c r="BH778" s="2">
        <v>38260</v>
      </c>
      <c r="BI778" s="2">
        <v>38289</v>
      </c>
      <c r="BJ778" s="2">
        <v>38321</v>
      </c>
      <c r="BK778" s="2">
        <v>38352</v>
      </c>
      <c r="BL778" s="2">
        <v>38383</v>
      </c>
      <c r="BM778" s="2">
        <v>38411</v>
      </c>
      <c r="BN778" s="2">
        <v>38442</v>
      </c>
      <c r="BO778" s="2">
        <v>38471</v>
      </c>
      <c r="BP778" s="2">
        <v>38503</v>
      </c>
      <c r="BQ778" s="2">
        <v>38533</v>
      </c>
      <c r="BR778" s="2">
        <v>38562</v>
      </c>
      <c r="BS778" s="2">
        <v>38595</v>
      </c>
      <c r="BT778" s="2">
        <v>38625</v>
      </c>
      <c r="BU778" s="2">
        <v>38656</v>
      </c>
      <c r="BV778" s="2">
        <v>38686</v>
      </c>
      <c r="BW778" s="2">
        <v>38716</v>
      </c>
      <c r="BX778" s="2">
        <v>38748</v>
      </c>
      <c r="BY778" s="2">
        <v>38776</v>
      </c>
      <c r="BZ778" s="2">
        <v>38807</v>
      </c>
      <c r="CA778" s="2">
        <v>38835</v>
      </c>
      <c r="CB778" s="2">
        <v>38868</v>
      </c>
      <c r="CC778" s="2">
        <v>38898</v>
      </c>
      <c r="CD778" s="2">
        <v>38929</v>
      </c>
      <c r="CE778" s="2">
        <v>38960</v>
      </c>
      <c r="CF778" s="2">
        <v>38989</v>
      </c>
      <c r="CG778" s="2">
        <v>39021</v>
      </c>
      <c r="CH778" s="2">
        <v>39051</v>
      </c>
      <c r="CI778" s="2">
        <v>39080</v>
      </c>
      <c r="CJ778" s="2">
        <v>39113</v>
      </c>
      <c r="CK778" s="2">
        <v>39141</v>
      </c>
    </row>
    <row r="779" spans="1:277" x14ac:dyDescent="0.25">
      <c r="A779" s="4"/>
      <c r="D779" s="3">
        <v>1519200</v>
      </c>
      <c r="E779">
        <v>1338300</v>
      </c>
      <c r="F779">
        <v>4253700</v>
      </c>
      <c r="G779">
        <v>2863200</v>
      </c>
      <c r="H779">
        <v>2018100</v>
      </c>
      <c r="I779">
        <v>3204900</v>
      </c>
      <c r="J779">
        <v>1725900</v>
      </c>
      <c r="K779">
        <v>1673900</v>
      </c>
      <c r="L779">
        <v>3156800</v>
      </c>
      <c r="M779">
        <v>2057000</v>
      </c>
      <c r="N779">
        <v>2815100</v>
      </c>
      <c r="O779">
        <v>2689000</v>
      </c>
      <c r="P779">
        <v>2347300</v>
      </c>
      <c r="Q779">
        <v>1662100</v>
      </c>
      <c r="R779">
        <v>3511600</v>
      </c>
      <c r="S779">
        <v>2617800</v>
      </c>
      <c r="T779">
        <v>2305300</v>
      </c>
      <c r="U779">
        <v>4061600</v>
      </c>
      <c r="V779">
        <v>3501800</v>
      </c>
      <c r="W779">
        <v>2207700</v>
      </c>
      <c r="X779">
        <v>2387900</v>
      </c>
      <c r="Y779">
        <v>2788500</v>
      </c>
      <c r="Z779">
        <v>2557200</v>
      </c>
      <c r="AA779">
        <v>2511300</v>
      </c>
      <c r="AB779">
        <v>3644800</v>
      </c>
      <c r="AC779">
        <v>2238600</v>
      </c>
      <c r="AD779">
        <v>2392400</v>
      </c>
      <c r="AE779">
        <v>3225600</v>
      </c>
      <c r="AF779">
        <v>2178900</v>
      </c>
      <c r="AG779">
        <v>3261100</v>
      </c>
      <c r="AH779">
        <v>5337400</v>
      </c>
      <c r="AI779">
        <v>5884200</v>
      </c>
      <c r="AJ779">
        <v>3138500</v>
      </c>
      <c r="AK779">
        <v>3284400</v>
      </c>
      <c r="AL779">
        <v>2831300</v>
      </c>
      <c r="AM779">
        <v>3089500</v>
      </c>
      <c r="AN779">
        <v>3309400</v>
      </c>
      <c r="AO779">
        <v>2146200</v>
      </c>
      <c r="AP779">
        <v>3156200</v>
      </c>
      <c r="AQ779">
        <v>2974900</v>
      </c>
      <c r="AR779">
        <v>3548200</v>
      </c>
      <c r="AS779">
        <v>3086500</v>
      </c>
      <c r="AT779">
        <v>3466700</v>
      </c>
      <c r="AU779">
        <v>3159000</v>
      </c>
      <c r="AV779">
        <v>3071400</v>
      </c>
      <c r="AW779">
        <v>3340400</v>
      </c>
      <c r="AX779">
        <v>2144900</v>
      </c>
      <c r="AY779">
        <v>2609400</v>
      </c>
      <c r="AZ779">
        <v>2563600</v>
      </c>
      <c r="BA779">
        <v>2814500</v>
      </c>
      <c r="BB779">
        <v>2820700</v>
      </c>
      <c r="BC779">
        <v>2638900</v>
      </c>
      <c r="BD779">
        <v>2734500</v>
      </c>
      <c r="BE779">
        <v>5293300</v>
      </c>
      <c r="BF779">
        <v>4292100</v>
      </c>
      <c r="BG779">
        <v>3676800</v>
      </c>
      <c r="BH779">
        <v>3345200</v>
      </c>
      <c r="BI779">
        <v>3329300</v>
      </c>
      <c r="BJ779">
        <v>4100100</v>
      </c>
      <c r="BK779">
        <v>3811900</v>
      </c>
      <c r="BL779">
        <v>3876800</v>
      </c>
      <c r="BM779">
        <v>3075900</v>
      </c>
      <c r="BN779">
        <v>4257000</v>
      </c>
      <c r="BO779">
        <v>4026800</v>
      </c>
      <c r="BP779">
        <v>4033800</v>
      </c>
      <c r="BQ779">
        <v>4268700</v>
      </c>
      <c r="BR779">
        <v>4682000</v>
      </c>
      <c r="BS779">
        <v>4205500</v>
      </c>
      <c r="BT779">
        <v>5167300</v>
      </c>
      <c r="BU779">
        <v>7210400</v>
      </c>
      <c r="BV779">
        <v>5121200</v>
      </c>
      <c r="BW779">
        <v>4979500</v>
      </c>
      <c r="BX779">
        <v>5856100</v>
      </c>
      <c r="BY779">
        <v>5253900</v>
      </c>
      <c r="BZ779">
        <v>6133300</v>
      </c>
      <c r="CA779">
        <v>5038500</v>
      </c>
      <c r="CB779">
        <v>6790300</v>
      </c>
      <c r="CC779">
        <v>7315900</v>
      </c>
      <c r="CD779">
        <v>9881000</v>
      </c>
      <c r="CE779">
        <v>4266400</v>
      </c>
      <c r="CF779">
        <v>3789500</v>
      </c>
      <c r="CG779">
        <v>4022600</v>
      </c>
      <c r="CH779">
        <v>3557500</v>
      </c>
      <c r="CI779">
        <v>2399100</v>
      </c>
      <c r="CJ779">
        <v>4084600</v>
      </c>
      <c r="CK779">
        <v>5221600</v>
      </c>
    </row>
    <row r="780" spans="1:277" x14ac:dyDescent="0.25">
      <c r="A780" s="1" t="s">
        <v>391</v>
      </c>
      <c r="B780" t="s">
        <v>1157</v>
      </c>
      <c r="C780" t="s">
        <v>1199</v>
      </c>
      <c r="D780" s="2">
        <f>_xll.BDH(A780, "volume", B780, C780, "Direction", "H", "Period", "M","cols=274;rows=2")</f>
        <v>36556</v>
      </c>
      <c r="E780" s="2">
        <v>36585</v>
      </c>
      <c r="F780" s="2">
        <v>36616</v>
      </c>
      <c r="G780" s="2">
        <v>36644</v>
      </c>
      <c r="H780" s="2">
        <v>36677</v>
      </c>
      <c r="I780" s="2">
        <v>36707</v>
      </c>
      <c r="J780" s="2">
        <v>36738</v>
      </c>
      <c r="K780" s="2">
        <v>36769</v>
      </c>
      <c r="L780" s="2">
        <v>36798</v>
      </c>
      <c r="M780" s="2">
        <v>36830</v>
      </c>
      <c r="N780" s="2">
        <v>36860</v>
      </c>
      <c r="O780" s="2">
        <v>36889</v>
      </c>
      <c r="P780" s="2">
        <v>36922</v>
      </c>
      <c r="Q780" s="2">
        <v>36950</v>
      </c>
      <c r="R780" s="2">
        <v>36980</v>
      </c>
      <c r="S780" s="2">
        <v>37011</v>
      </c>
      <c r="T780" s="2">
        <v>37042</v>
      </c>
      <c r="U780" s="2">
        <v>37071</v>
      </c>
      <c r="V780" s="2">
        <v>37103</v>
      </c>
      <c r="W780" s="2">
        <v>37134</v>
      </c>
      <c r="X780" s="2">
        <v>37162</v>
      </c>
      <c r="Y780" s="2">
        <v>37195</v>
      </c>
      <c r="Z780" s="2">
        <v>37225</v>
      </c>
      <c r="AA780" s="2">
        <v>37256</v>
      </c>
      <c r="AB780" s="2">
        <v>37287</v>
      </c>
      <c r="AC780" s="2">
        <v>37315</v>
      </c>
      <c r="AD780" s="2">
        <v>37344</v>
      </c>
      <c r="AE780" s="2">
        <v>37376</v>
      </c>
      <c r="AF780" s="2">
        <v>37407</v>
      </c>
      <c r="AG780" s="2">
        <v>37435</v>
      </c>
      <c r="AH780" s="2">
        <v>37468</v>
      </c>
      <c r="AI780" s="2">
        <v>37498</v>
      </c>
      <c r="AJ780" s="2">
        <v>37529</v>
      </c>
      <c r="AK780" s="2">
        <v>37560</v>
      </c>
      <c r="AL780" s="2">
        <v>37589</v>
      </c>
      <c r="AM780" s="2">
        <v>37621</v>
      </c>
      <c r="AN780" s="2">
        <v>37652</v>
      </c>
      <c r="AO780" s="2">
        <v>37680</v>
      </c>
      <c r="AP780" s="2">
        <v>37711</v>
      </c>
      <c r="AQ780" s="2">
        <v>37741</v>
      </c>
      <c r="AR780" s="2">
        <v>37771</v>
      </c>
      <c r="AS780" s="2">
        <v>37802</v>
      </c>
      <c r="AT780" s="2">
        <v>37833</v>
      </c>
      <c r="AU780" s="2">
        <v>37862</v>
      </c>
      <c r="AV780" s="2">
        <v>37894</v>
      </c>
      <c r="AW780" s="2">
        <v>37925</v>
      </c>
      <c r="AX780" s="2">
        <v>37953</v>
      </c>
      <c r="AY780" s="2">
        <v>37986</v>
      </c>
      <c r="AZ780" s="2">
        <v>38016</v>
      </c>
      <c r="BA780" s="2">
        <v>38044</v>
      </c>
      <c r="BB780" s="2">
        <v>38077</v>
      </c>
      <c r="BC780" s="2">
        <v>38107</v>
      </c>
      <c r="BD780" s="2">
        <v>38138</v>
      </c>
      <c r="BE780" s="2">
        <v>38168</v>
      </c>
      <c r="BF780" s="2">
        <v>38198</v>
      </c>
      <c r="BG780" s="2">
        <v>38230</v>
      </c>
      <c r="BH780" s="2">
        <v>38260</v>
      </c>
      <c r="BI780" s="2">
        <v>38289</v>
      </c>
      <c r="BJ780" s="2">
        <v>38321</v>
      </c>
      <c r="BK780" s="2">
        <v>38352</v>
      </c>
      <c r="BL780" s="2">
        <v>38383</v>
      </c>
      <c r="BM780" s="2">
        <v>38411</v>
      </c>
      <c r="BN780" s="2">
        <v>38442</v>
      </c>
      <c r="BO780" s="2">
        <v>38471</v>
      </c>
      <c r="BP780" s="2">
        <v>38503</v>
      </c>
      <c r="BQ780" s="2">
        <v>38533</v>
      </c>
      <c r="BR780" s="2">
        <v>38562</v>
      </c>
      <c r="BS780" s="2">
        <v>38595</v>
      </c>
      <c r="BT780" s="2">
        <v>38625</v>
      </c>
      <c r="BU780" s="2">
        <v>38656</v>
      </c>
      <c r="BV780" s="2">
        <v>38686</v>
      </c>
      <c r="BW780" s="2">
        <v>38716</v>
      </c>
      <c r="BX780" s="2">
        <v>38748</v>
      </c>
      <c r="BY780" s="2">
        <v>38776</v>
      </c>
      <c r="BZ780" s="2">
        <v>38807</v>
      </c>
      <c r="CA780" s="2">
        <v>38835</v>
      </c>
      <c r="CB780" s="2">
        <v>38868</v>
      </c>
      <c r="CC780" s="2">
        <v>38898</v>
      </c>
      <c r="CD780" s="2">
        <v>38929</v>
      </c>
      <c r="CE780" s="2">
        <v>38960</v>
      </c>
      <c r="CF780" s="2">
        <v>38989</v>
      </c>
      <c r="CG780" s="2">
        <v>39021</v>
      </c>
      <c r="CH780" s="2">
        <v>39051</v>
      </c>
      <c r="CI780" s="2">
        <v>39080</v>
      </c>
      <c r="CJ780" s="2">
        <v>39113</v>
      </c>
      <c r="CK780" s="2">
        <v>39141</v>
      </c>
      <c r="CL780" s="2">
        <v>39171</v>
      </c>
      <c r="CM780" s="2">
        <v>39202</v>
      </c>
      <c r="CN780" s="2">
        <v>39233</v>
      </c>
      <c r="CO780" s="2">
        <v>39262</v>
      </c>
      <c r="CP780" s="2">
        <v>39294</v>
      </c>
      <c r="CQ780" s="2">
        <v>39325</v>
      </c>
      <c r="CR780" s="2">
        <v>39353</v>
      </c>
      <c r="CS780" s="2">
        <v>39386</v>
      </c>
      <c r="CT780" s="2">
        <v>39416</v>
      </c>
      <c r="CU780" s="2">
        <v>39447</v>
      </c>
      <c r="CV780" s="2">
        <v>39478</v>
      </c>
      <c r="CW780" s="2">
        <v>39507</v>
      </c>
      <c r="CX780" s="2">
        <v>39538</v>
      </c>
      <c r="CY780" s="2">
        <v>39568</v>
      </c>
      <c r="CZ780" s="2">
        <v>39598</v>
      </c>
      <c r="DA780" s="2">
        <v>39629</v>
      </c>
      <c r="DB780" s="2">
        <v>39660</v>
      </c>
      <c r="DC780" s="2">
        <v>39689</v>
      </c>
      <c r="DD780" s="2">
        <v>39721</v>
      </c>
      <c r="DE780" s="2">
        <v>39752</v>
      </c>
      <c r="DF780" s="2">
        <v>39780</v>
      </c>
      <c r="DG780" s="2">
        <v>39813</v>
      </c>
      <c r="DH780" s="2">
        <v>39843</v>
      </c>
      <c r="DI780" s="2">
        <v>39871</v>
      </c>
      <c r="DJ780" s="2">
        <v>39903</v>
      </c>
      <c r="DK780" s="2">
        <v>39933</v>
      </c>
      <c r="DL780" s="2">
        <v>39962</v>
      </c>
      <c r="DM780" s="2">
        <v>39994</v>
      </c>
      <c r="DN780" s="2">
        <v>40025</v>
      </c>
      <c r="DO780" s="2">
        <v>40056</v>
      </c>
      <c r="DP780" s="2">
        <v>40086</v>
      </c>
      <c r="DQ780" s="2">
        <v>40116</v>
      </c>
      <c r="DR780" s="2">
        <v>40147</v>
      </c>
      <c r="DS780" s="2">
        <v>40178</v>
      </c>
      <c r="DT780" s="2">
        <v>40207</v>
      </c>
      <c r="DU780" s="2">
        <v>40235</v>
      </c>
      <c r="DV780" s="2">
        <v>40268</v>
      </c>
      <c r="DW780" s="2">
        <v>40298</v>
      </c>
      <c r="DX780" s="2">
        <v>40329</v>
      </c>
      <c r="DY780" s="2">
        <v>40359</v>
      </c>
      <c r="DZ780" s="2">
        <v>40389</v>
      </c>
      <c r="EA780" s="2">
        <v>40421</v>
      </c>
      <c r="EB780" s="2">
        <v>40451</v>
      </c>
      <c r="EC780" s="2">
        <v>40480</v>
      </c>
      <c r="ED780" s="2">
        <v>40512</v>
      </c>
      <c r="EE780" s="2">
        <v>40543</v>
      </c>
      <c r="EF780" s="2">
        <v>40574</v>
      </c>
      <c r="EG780" s="2">
        <v>40602</v>
      </c>
      <c r="EH780" s="2">
        <v>40633</v>
      </c>
      <c r="EI780" s="2">
        <v>40662</v>
      </c>
      <c r="EJ780" s="2">
        <v>40694</v>
      </c>
      <c r="EK780" s="2">
        <v>40724</v>
      </c>
      <c r="EL780" s="2">
        <v>40753</v>
      </c>
      <c r="EM780" s="2">
        <v>40786</v>
      </c>
      <c r="EN780" s="2">
        <v>40816</v>
      </c>
      <c r="EO780" s="2">
        <v>40847</v>
      </c>
      <c r="EP780" s="2">
        <v>40877</v>
      </c>
      <c r="EQ780" s="2">
        <v>40907</v>
      </c>
      <c r="ER780" s="2">
        <v>40939</v>
      </c>
      <c r="ES780" s="2">
        <v>40968</v>
      </c>
      <c r="ET780" s="2">
        <v>40998</v>
      </c>
      <c r="EU780" s="2">
        <v>41029</v>
      </c>
      <c r="EV780" s="2">
        <v>41060</v>
      </c>
      <c r="EW780" s="2">
        <v>41089</v>
      </c>
      <c r="EX780" s="2">
        <v>41121</v>
      </c>
      <c r="EY780" s="2">
        <v>41152</v>
      </c>
      <c r="EZ780" s="2">
        <v>41180</v>
      </c>
      <c r="FA780" s="2">
        <v>41213</v>
      </c>
      <c r="FB780" s="2">
        <v>41243</v>
      </c>
      <c r="FC780" s="2">
        <v>41274</v>
      </c>
      <c r="FD780" s="2">
        <v>41305</v>
      </c>
      <c r="FE780" s="2">
        <v>41333</v>
      </c>
      <c r="FF780" s="2">
        <v>41362</v>
      </c>
      <c r="FG780" s="2">
        <v>41394</v>
      </c>
      <c r="FH780" s="2">
        <v>41425</v>
      </c>
      <c r="FI780" s="2">
        <v>41453</v>
      </c>
      <c r="FJ780" s="2">
        <v>41486</v>
      </c>
      <c r="FK780" s="2">
        <v>41516</v>
      </c>
      <c r="FL780" s="2">
        <v>41547</v>
      </c>
      <c r="FM780" s="2">
        <v>41578</v>
      </c>
      <c r="FN780" s="2">
        <v>41607</v>
      </c>
      <c r="FO780" s="2">
        <v>41639</v>
      </c>
      <c r="FP780" s="2">
        <v>41670</v>
      </c>
      <c r="FQ780" s="2">
        <v>41698</v>
      </c>
      <c r="FR780" s="2">
        <v>41729</v>
      </c>
      <c r="FS780" s="2">
        <v>41759</v>
      </c>
      <c r="FT780" s="2">
        <v>41789</v>
      </c>
      <c r="FU780" s="2">
        <v>41820</v>
      </c>
      <c r="FV780" s="2">
        <v>41851</v>
      </c>
      <c r="FW780" s="2">
        <v>41880</v>
      </c>
      <c r="FX780" s="2">
        <v>41912</v>
      </c>
      <c r="FY780" s="2">
        <v>41943</v>
      </c>
      <c r="FZ780" s="2">
        <v>41971</v>
      </c>
      <c r="GA780" s="2">
        <v>42004</v>
      </c>
      <c r="GB780" s="2">
        <v>42034</v>
      </c>
      <c r="GC780" s="2">
        <v>42062</v>
      </c>
      <c r="GD780" s="2">
        <v>42094</v>
      </c>
      <c r="GE780" s="2">
        <v>42124</v>
      </c>
      <c r="GF780" s="2">
        <v>42153</v>
      </c>
      <c r="GG780" s="2">
        <v>42185</v>
      </c>
      <c r="GH780" s="2">
        <v>42216</v>
      </c>
      <c r="GI780" s="2">
        <v>42247</v>
      </c>
      <c r="GJ780" s="2">
        <v>42277</v>
      </c>
      <c r="GK780" s="2">
        <v>42307</v>
      </c>
      <c r="GL780" s="2">
        <v>42338</v>
      </c>
      <c r="GM780" s="2">
        <v>42369</v>
      </c>
      <c r="GN780" s="2">
        <v>42398</v>
      </c>
      <c r="GO780" s="2">
        <v>42429</v>
      </c>
      <c r="GP780" s="2">
        <v>42460</v>
      </c>
      <c r="GQ780" s="2">
        <v>42489</v>
      </c>
      <c r="GR780" s="2">
        <v>42521</v>
      </c>
      <c r="GS780" s="2">
        <v>42551</v>
      </c>
      <c r="GT780" s="2">
        <v>42580</v>
      </c>
      <c r="GU780" s="2">
        <v>42613</v>
      </c>
      <c r="GV780" s="2">
        <v>42643</v>
      </c>
      <c r="GW780" s="2">
        <v>42674</v>
      </c>
      <c r="GX780" s="2">
        <v>42704</v>
      </c>
      <c r="GY780" s="2">
        <v>42734</v>
      </c>
      <c r="GZ780" s="2">
        <v>42766</v>
      </c>
      <c r="HA780" s="2">
        <v>42794</v>
      </c>
      <c r="HB780" s="2">
        <v>42825</v>
      </c>
      <c r="HC780" s="2">
        <v>42853</v>
      </c>
      <c r="HD780" s="2">
        <v>42886</v>
      </c>
      <c r="HE780" s="2">
        <v>42916</v>
      </c>
      <c r="HF780" s="2">
        <v>42947</v>
      </c>
      <c r="HG780" s="2">
        <v>42978</v>
      </c>
      <c r="HH780" s="2">
        <v>43007</v>
      </c>
      <c r="HI780" s="2">
        <v>43039</v>
      </c>
      <c r="HJ780" s="2">
        <v>43069</v>
      </c>
      <c r="HK780" s="2">
        <v>43098</v>
      </c>
      <c r="HL780" s="2">
        <v>43131</v>
      </c>
      <c r="HM780" s="2">
        <v>43159</v>
      </c>
      <c r="HN780" s="2">
        <v>43189</v>
      </c>
      <c r="HO780" s="2">
        <v>43220</v>
      </c>
      <c r="HP780" s="2">
        <v>43251</v>
      </c>
      <c r="HQ780" s="2">
        <v>43280</v>
      </c>
      <c r="HR780" s="2">
        <v>43312</v>
      </c>
      <c r="HS780" s="2">
        <v>43343</v>
      </c>
      <c r="HT780" s="2">
        <v>43371</v>
      </c>
      <c r="HU780" s="2">
        <v>43404</v>
      </c>
      <c r="HV780" s="2">
        <v>43434</v>
      </c>
      <c r="HW780" s="2">
        <v>43465</v>
      </c>
      <c r="HX780" s="2">
        <v>43496</v>
      </c>
      <c r="HY780" s="2">
        <v>43524</v>
      </c>
      <c r="HZ780" s="2">
        <v>43553</v>
      </c>
      <c r="IA780" s="2">
        <v>43585</v>
      </c>
      <c r="IB780" s="2">
        <v>43616</v>
      </c>
      <c r="IC780" s="2">
        <v>43644</v>
      </c>
      <c r="ID780" s="2">
        <v>43677</v>
      </c>
      <c r="IE780" s="2">
        <v>43707</v>
      </c>
      <c r="IF780" s="2">
        <v>43738</v>
      </c>
      <c r="IG780" s="2">
        <v>43769</v>
      </c>
      <c r="IH780" s="2">
        <v>43798</v>
      </c>
      <c r="II780" s="2">
        <v>43830</v>
      </c>
      <c r="IJ780" s="2">
        <v>43861</v>
      </c>
      <c r="IK780" s="2">
        <v>43889</v>
      </c>
      <c r="IL780" s="2">
        <v>43921</v>
      </c>
      <c r="IM780" s="2">
        <v>43951</v>
      </c>
      <c r="IN780" s="2">
        <v>43980</v>
      </c>
      <c r="IO780" s="2">
        <v>44012</v>
      </c>
      <c r="IP780" s="2">
        <v>44043</v>
      </c>
      <c r="IQ780" s="2">
        <v>44074</v>
      </c>
      <c r="IR780" s="2">
        <v>44104</v>
      </c>
      <c r="IS780" s="2">
        <v>44134</v>
      </c>
      <c r="IT780" s="2">
        <v>44165</v>
      </c>
      <c r="IU780" s="2">
        <v>44196</v>
      </c>
      <c r="IV780" s="2">
        <v>44225</v>
      </c>
      <c r="IW780" s="2">
        <v>44253</v>
      </c>
      <c r="IX780" s="2">
        <v>44286</v>
      </c>
      <c r="IY780" s="2">
        <v>44316</v>
      </c>
      <c r="IZ780" s="2">
        <v>44347</v>
      </c>
      <c r="JA780" s="2">
        <v>44377</v>
      </c>
      <c r="JB780" s="2">
        <v>44407</v>
      </c>
      <c r="JC780" s="2">
        <v>44439</v>
      </c>
      <c r="JD780" s="2">
        <v>44469</v>
      </c>
      <c r="JE780" s="2">
        <v>44498</v>
      </c>
      <c r="JF780" s="2">
        <v>44530</v>
      </c>
      <c r="JG780" s="2">
        <v>44561</v>
      </c>
      <c r="JH780" s="2">
        <v>44592</v>
      </c>
      <c r="JI780" s="2">
        <v>44620</v>
      </c>
      <c r="JJ780" s="2">
        <v>44651</v>
      </c>
      <c r="JK780" s="2">
        <v>44680</v>
      </c>
      <c r="JL780" s="2">
        <v>44712</v>
      </c>
      <c r="JM780" s="2">
        <v>44742</v>
      </c>
      <c r="JN780" s="2">
        <v>44771</v>
      </c>
      <c r="JO780" s="2">
        <v>44804</v>
      </c>
      <c r="JP780" s="2">
        <v>44834</v>
      </c>
      <c r="JQ780" s="2">
        <v>44865</v>
      </c>
    </row>
    <row r="781" spans="1:277" x14ac:dyDescent="0.25">
      <c r="A781" s="4"/>
      <c r="D781" s="3">
        <v>104534400</v>
      </c>
      <c r="E781">
        <v>94586400</v>
      </c>
      <c r="F781">
        <v>188884800</v>
      </c>
      <c r="G781">
        <v>144817200</v>
      </c>
      <c r="H781">
        <v>159618000</v>
      </c>
      <c r="I781">
        <v>138202800</v>
      </c>
      <c r="J781">
        <v>113056800</v>
      </c>
      <c r="K781">
        <v>68912400</v>
      </c>
      <c r="L781">
        <v>75258000</v>
      </c>
      <c r="M781">
        <v>184752000</v>
      </c>
      <c r="N781">
        <v>122586000</v>
      </c>
      <c r="O781">
        <v>114324000</v>
      </c>
      <c r="P781">
        <v>153837600</v>
      </c>
      <c r="Q781">
        <v>86716800</v>
      </c>
      <c r="R781">
        <v>116960400</v>
      </c>
      <c r="S781">
        <v>152517600</v>
      </c>
      <c r="T781">
        <v>111741600</v>
      </c>
      <c r="U781">
        <v>85770000</v>
      </c>
      <c r="V781">
        <v>96807600</v>
      </c>
      <c r="W781">
        <v>58653600</v>
      </c>
      <c r="X781">
        <v>83227200</v>
      </c>
      <c r="Y781">
        <v>116203200</v>
      </c>
      <c r="Z781">
        <v>75945600</v>
      </c>
      <c r="AA781">
        <v>61018800</v>
      </c>
      <c r="AB781">
        <v>72321600</v>
      </c>
      <c r="AC781">
        <v>67146000</v>
      </c>
      <c r="AD781">
        <v>59194800</v>
      </c>
      <c r="AE781">
        <v>65071600</v>
      </c>
      <c r="AF781">
        <v>43417200</v>
      </c>
      <c r="AG781">
        <v>50676400</v>
      </c>
      <c r="AH781">
        <v>110027200</v>
      </c>
      <c r="AI781">
        <v>62048400</v>
      </c>
      <c r="AJ781">
        <v>42667200</v>
      </c>
      <c r="AK781">
        <v>53574400</v>
      </c>
      <c r="AL781">
        <v>32200400</v>
      </c>
      <c r="AM781">
        <v>51707200</v>
      </c>
      <c r="AN781">
        <v>72599600</v>
      </c>
      <c r="AO781">
        <v>62810800</v>
      </c>
      <c r="AP781">
        <v>70808000</v>
      </c>
      <c r="AQ781">
        <v>83460800</v>
      </c>
      <c r="AR781">
        <v>73938000</v>
      </c>
      <c r="AS781">
        <v>57960800</v>
      </c>
      <c r="AT781">
        <v>75266800</v>
      </c>
      <c r="AU781">
        <v>51073600</v>
      </c>
      <c r="AV781">
        <v>54520800</v>
      </c>
      <c r="AW781">
        <v>50540000</v>
      </c>
      <c r="AX781">
        <v>44374000</v>
      </c>
      <c r="AY781">
        <v>42636400</v>
      </c>
      <c r="AZ781">
        <v>49784400</v>
      </c>
      <c r="BA781">
        <v>44032400</v>
      </c>
      <c r="BB781">
        <v>63803200</v>
      </c>
      <c r="BC781">
        <v>55219200</v>
      </c>
      <c r="BD781">
        <v>47166400</v>
      </c>
      <c r="BE781">
        <v>42778400</v>
      </c>
      <c r="BF781">
        <v>66308800</v>
      </c>
      <c r="BG781">
        <v>52714400</v>
      </c>
      <c r="BH781">
        <v>45653200</v>
      </c>
      <c r="BI781">
        <v>96588400</v>
      </c>
      <c r="BJ781">
        <v>57391200</v>
      </c>
      <c r="BK781">
        <v>57837600</v>
      </c>
      <c r="BL781">
        <v>57396000</v>
      </c>
      <c r="BM781">
        <v>46003200</v>
      </c>
      <c r="BN781">
        <v>63710000</v>
      </c>
      <c r="BO781">
        <v>58614000</v>
      </c>
      <c r="BP781">
        <v>49428400</v>
      </c>
      <c r="BQ781">
        <v>52144800</v>
      </c>
      <c r="BR781">
        <v>37868400</v>
      </c>
      <c r="BS781">
        <v>55019600</v>
      </c>
      <c r="BT781">
        <v>68316000</v>
      </c>
      <c r="BU781">
        <v>57574800</v>
      </c>
      <c r="BV781">
        <v>44518000</v>
      </c>
      <c r="BW781">
        <v>45606800</v>
      </c>
      <c r="BX781">
        <v>92558400</v>
      </c>
      <c r="BY781">
        <v>52596400</v>
      </c>
      <c r="BZ781">
        <v>59772800</v>
      </c>
      <c r="CA781">
        <v>45014800</v>
      </c>
      <c r="CB781">
        <v>42130800</v>
      </c>
      <c r="CC781">
        <v>39658300</v>
      </c>
      <c r="CD781">
        <v>29735800</v>
      </c>
      <c r="CE781">
        <v>45222900</v>
      </c>
      <c r="CF781">
        <v>30472000</v>
      </c>
      <c r="CG781">
        <v>37516000</v>
      </c>
      <c r="CH781">
        <v>36323900</v>
      </c>
      <c r="CI781">
        <v>45887300</v>
      </c>
      <c r="CJ781">
        <v>36319300</v>
      </c>
      <c r="CK781">
        <v>37830900</v>
      </c>
      <c r="CL781">
        <v>53109400</v>
      </c>
      <c r="CM781">
        <v>49273600</v>
      </c>
      <c r="CN781">
        <v>39696700</v>
      </c>
      <c r="CO781">
        <v>90030300</v>
      </c>
      <c r="CP781">
        <v>67230100</v>
      </c>
      <c r="CQ781">
        <v>79428500</v>
      </c>
      <c r="CR781">
        <v>48479000</v>
      </c>
      <c r="CS781">
        <v>49501900</v>
      </c>
      <c r="CT781">
        <v>47285000</v>
      </c>
      <c r="CU781">
        <v>36649700</v>
      </c>
      <c r="CV781">
        <v>53274700</v>
      </c>
      <c r="CW781">
        <v>41082500</v>
      </c>
      <c r="CX781">
        <v>51694100</v>
      </c>
      <c r="CY781">
        <v>47392200</v>
      </c>
      <c r="CZ781">
        <v>34318900</v>
      </c>
      <c r="DA781">
        <v>48103500</v>
      </c>
      <c r="DB781">
        <v>55239000</v>
      </c>
      <c r="DC781">
        <v>35129200</v>
      </c>
      <c r="DD781">
        <v>56588800</v>
      </c>
      <c r="DE781">
        <v>42179000</v>
      </c>
      <c r="DF781">
        <v>42649700</v>
      </c>
      <c r="DG781">
        <v>45455700</v>
      </c>
      <c r="DH781">
        <v>44878000</v>
      </c>
      <c r="DI781">
        <v>48839800</v>
      </c>
      <c r="DJ781">
        <v>75582600</v>
      </c>
      <c r="DK781">
        <v>65234900</v>
      </c>
      <c r="DL781">
        <v>52934500</v>
      </c>
      <c r="DM781">
        <v>45831800</v>
      </c>
      <c r="DN781">
        <v>32808000</v>
      </c>
      <c r="DO781">
        <v>28373100</v>
      </c>
      <c r="DP781">
        <v>32331200</v>
      </c>
      <c r="DQ781">
        <v>34710500</v>
      </c>
      <c r="DR781">
        <v>27368200</v>
      </c>
      <c r="DS781">
        <v>27693800</v>
      </c>
      <c r="DT781">
        <v>30692800</v>
      </c>
      <c r="DU781">
        <v>26669900</v>
      </c>
      <c r="DV781">
        <v>35920100</v>
      </c>
      <c r="DW781">
        <v>31799800</v>
      </c>
      <c r="DX781">
        <v>39649600</v>
      </c>
      <c r="DY781">
        <v>34536000</v>
      </c>
      <c r="DZ781">
        <v>28816000</v>
      </c>
      <c r="EA781">
        <v>28115800</v>
      </c>
      <c r="EB781">
        <v>27440852</v>
      </c>
      <c r="EC781">
        <v>22661534</v>
      </c>
      <c r="ED781">
        <v>26380494</v>
      </c>
      <c r="EE781">
        <v>26792347</v>
      </c>
      <c r="EF781">
        <v>26884072</v>
      </c>
      <c r="EG781">
        <v>21824941</v>
      </c>
      <c r="EH781">
        <v>25873583</v>
      </c>
      <c r="EI781">
        <v>20574389</v>
      </c>
      <c r="EJ781">
        <v>19675943</v>
      </c>
      <c r="EK781">
        <v>28879754</v>
      </c>
      <c r="EL781">
        <v>22992077</v>
      </c>
      <c r="EM781">
        <v>47660778</v>
      </c>
      <c r="EN781">
        <v>38114994</v>
      </c>
      <c r="EO781">
        <v>37710253</v>
      </c>
      <c r="EP781">
        <v>26463987</v>
      </c>
      <c r="EQ781">
        <v>27274349</v>
      </c>
      <c r="ER781">
        <v>25963067</v>
      </c>
      <c r="ES781">
        <v>25137569</v>
      </c>
      <c r="ET781">
        <v>23602916</v>
      </c>
      <c r="EU781">
        <v>27686396</v>
      </c>
      <c r="EV781">
        <v>26093457</v>
      </c>
      <c r="EW781">
        <v>23755168</v>
      </c>
      <c r="EX781">
        <v>22556993</v>
      </c>
      <c r="EY781">
        <v>20070264</v>
      </c>
      <c r="EZ781">
        <v>25621527</v>
      </c>
      <c r="FA781">
        <v>26222359</v>
      </c>
      <c r="FB781">
        <v>27736145</v>
      </c>
      <c r="FC781">
        <v>25046383</v>
      </c>
      <c r="FD781">
        <v>19077905</v>
      </c>
      <c r="FE781">
        <v>24897195</v>
      </c>
      <c r="FF781">
        <v>15843707</v>
      </c>
      <c r="FG781">
        <v>19234902</v>
      </c>
      <c r="FH781">
        <v>17603792</v>
      </c>
      <c r="FI781">
        <v>23067040</v>
      </c>
      <c r="FJ781">
        <v>16014634</v>
      </c>
      <c r="FK781">
        <v>17958651</v>
      </c>
      <c r="FL781">
        <v>14375039</v>
      </c>
      <c r="FM781">
        <v>20466095</v>
      </c>
      <c r="FN781">
        <v>13156614</v>
      </c>
      <c r="FO781">
        <v>14723037</v>
      </c>
      <c r="FP781">
        <v>20194508</v>
      </c>
      <c r="FQ781">
        <v>15130072</v>
      </c>
      <c r="FR781">
        <v>16308242</v>
      </c>
      <c r="FS781">
        <v>17789211</v>
      </c>
      <c r="FT781">
        <v>19699848</v>
      </c>
      <c r="FU781">
        <v>16940558</v>
      </c>
      <c r="FV781">
        <v>15560883</v>
      </c>
      <c r="FW781">
        <v>16477070</v>
      </c>
      <c r="FX781">
        <v>15353437</v>
      </c>
      <c r="FY781">
        <v>19146402</v>
      </c>
      <c r="FZ781">
        <v>11494720</v>
      </c>
      <c r="GA781">
        <v>18524197</v>
      </c>
      <c r="GB781">
        <v>17527522</v>
      </c>
      <c r="GC781">
        <v>13798028</v>
      </c>
      <c r="GD781">
        <v>19155999</v>
      </c>
      <c r="GE781">
        <v>15284037</v>
      </c>
      <c r="GF781">
        <v>15056809</v>
      </c>
      <c r="GG781">
        <v>19584067</v>
      </c>
      <c r="GH781">
        <v>21917629</v>
      </c>
      <c r="GI781">
        <v>17112943</v>
      </c>
      <c r="GJ781">
        <v>24058967</v>
      </c>
      <c r="GK781">
        <v>16479260</v>
      </c>
      <c r="GL781">
        <v>17151566</v>
      </c>
      <c r="GM781">
        <v>17964282</v>
      </c>
      <c r="GN781">
        <v>22065005</v>
      </c>
      <c r="GO781">
        <v>23696739</v>
      </c>
      <c r="GP781">
        <v>24371560</v>
      </c>
      <c r="GQ781">
        <v>20442327</v>
      </c>
      <c r="GR781">
        <v>23954201</v>
      </c>
      <c r="GS781">
        <v>19432578</v>
      </c>
      <c r="GT781">
        <v>13107835</v>
      </c>
      <c r="GU781">
        <v>14546983</v>
      </c>
      <c r="GV781">
        <v>18631007</v>
      </c>
      <c r="GW781">
        <v>15354453</v>
      </c>
      <c r="GX781">
        <v>17193458</v>
      </c>
      <c r="GY781">
        <v>17271640</v>
      </c>
      <c r="GZ781">
        <v>14719601</v>
      </c>
      <c r="HA781">
        <v>13140469</v>
      </c>
      <c r="HB781">
        <v>17511227</v>
      </c>
      <c r="HC781">
        <v>12802683</v>
      </c>
      <c r="HD781">
        <v>16658712</v>
      </c>
      <c r="HE781">
        <v>23072884</v>
      </c>
      <c r="HF781">
        <v>15973213</v>
      </c>
      <c r="HG781">
        <v>18368906</v>
      </c>
      <c r="HH781">
        <v>25312193</v>
      </c>
      <c r="HI781">
        <v>16651980</v>
      </c>
      <c r="HJ781">
        <v>15894705</v>
      </c>
      <c r="HK781">
        <v>15151622</v>
      </c>
      <c r="HL781">
        <v>19416247</v>
      </c>
      <c r="HM781">
        <v>20320868</v>
      </c>
      <c r="HN781">
        <v>16572022</v>
      </c>
      <c r="HO781">
        <v>15724613</v>
      </c>
      <c r="HP781">
        <v>20448326</v>
      </c>
      <c r="HQ781">
        <v>22996816</v>
      </c>
      <c r="HR781">
        <v>19371700</v>
      </c>
      <c r="HS781">
        <v>19557188</v>
      </c>
      <c r="HT781">
        <v>14508284</v>
      </c>
      <c r="HU781">
        <v>21597689</v>
      </c>
      <c r="HV781">
        <v>22207216</v>
      </c>
      <c r="HW781">
        <v>22061824</v>
      </c>
      <c r="HX781">
        <v>18844082</v>
      </c>
      <c r="HY781">
        <v>18805878</v>
      </c>
      <c r="HZ781">
        <v>21238074</v>
      </c>
      <c r="IA781">
        <v>13919114</v>
      </c>
      <c r="IB781">
        <v>16965607</v>
      </c>
      <c r="IC781">
        <v>17871178</v>
      </c>
      <c r="ID781">
        <v>12871352</v>
      </c>
      <c r="IE781">
        <v>15116844</v>
      </c>
      <c r="IF781">
        <v>18037050</v>
      </c>
      <c r="IG781">
        <v>19685898</v>
      </c>
      <c r="IH781">
        <v>21126933</v>
      </c>
      <c r="II781">
        <v>17788038</v>
      </c>
      <c r="IJ781">
        <v>20252434</v>
      </c>
      <c r="IK781">
        <v>16104778</v>
      </c>
      <c r="IL781">
        <v>30717761</v>
      </c>
      <c r="IM781">
        <v>18907465</v>
      </c>
      <c r="IN781">
        <v>17372562</v>
      </c>
      <c r="IO781">
        <v>17667712</v>
      </c>
      <c r="IP781">
        <v>14878849</v>
      </c>
      <c r="IQ781">
        <v>11524437</v>
      </c>
      <c r="IR781">
        <v>13882817</v>
      </c>
      <c r="IS781">
        <v>12790015</v>
      </c>
      <c r="IT781">
        <v>15552167</v>
      </c>
      <c r="IU781">
        <v>17819162</v>
      </c>
      <c r="IV781">
        <v>15892777</v>
      </c>
      <c r="IW781">
        <v>17769025</v>
      </c>
      <c r="IX781">
        <v>21800401</v>
      </c>
      <c r="IY781">
        <v>15637201</v>
      </c>
      <c r="IZ781">
        <v>18880688</v>
      </c>
      <c r="JA781">
        <v>24677447</v>
      </c>
      <c r="JB781">
        <v>17450314</v>
      </c>
      <c r="JC781">
        <v>16303659</v>
      </c>
      <c r="JD781">
        <v>14476743</v>
      </c>
      <c r="JE781">
        <v>15149362</v>
      </c>
      <c r="JF781">
        <v>17021269</v>
      </c>
      <c r="JG781">
        <v>19727813</v>
      </c>
      <c r="JH781">
        <v>19964736</v>
      </c>
      <c r="JI781">
        <v>16351356</v>
      </c>
      <c r="JJ781">
        <v>19484453</v>
      </c>
      <c r="JK781">
        <v>16804767</v>
      </c>
      <c r="JL781">
        <v>24749240</v>
      </c>
      <c r="JM781">
        <v>21644998</v>
      </c>
      <c r="JN781">
        <v>20075027</v>
      </c>
      <c r="JO781">
        <v>14019589</v>
      </c>
      <c r="JP781">
        <v>17649837</v>
      </c>
      <c r="JQ781">
        <v>17027223</v>
      </c>
    </row>
    <row r="782" spans="1:277" x14ac:dyDescent="0.25">
      <c r="A782" s="1" t="s">
        <v>392</v>
      </c>
      <c r="B782" t="s">
        <v>1157</v>
      </c>
      <c r="C782" t="s">
        <v>1199</v>
      </c>
      <c r="D782" s="2">
        <f>_xll.BDH(A782, "volume", B782, C782, "Direction", "H", "Period", "M","cols=274;rows=2")</f>
        <v>36556</v>
      </c>
      <c r="E782" s="2">
        <v>36585</v>
      </c>
      <c r="F782" s="2">
        <v>36616</v>
      </c>
      <c r="G782" s="2">
        <v>36644</v>
      </c>
      <c r="H782" s="2">
        <v>36677</v>
      </c>
      <c r="I782" s="2">
        <v>36707</v>
      </c>
      <c r="J782" s="2">
        <v>36738</v>
      </c>
      <c r="K782" s="2">
        <v>36769</v>
      </c>
      <c r="L782" s="2">
        <v>36798</v>
      </c>
      <c r="M782" s="2">
        <v>36830</v>
      </c>
      <c r="N782" s="2">
        <v>36860</v>
      </c>
      <c r="O782" s="2">
        <v>36889</v>
      </c>
      <c r="P782" s="2">
        <v>36922</v>
      </c>
      <c r="Q782" s="2">
        <v>36950</v>
      </c>
      <c r="R782" s="2">
        <v>36980</v>
      </c>
      <c r="S782" s="2">
        <v>37011</v>
      </c>
      <c r="T782" s="2">
        <v>37042</v>
      </c>
      <c r="U782" s="2">
        <v>37071</v>
      </c>
      <c r="V782" s="2">
        <v>37103</v>
      </c>
      <c r="W782" s="2">
        <v>37134</v>
      </c>
      <c r="X782" s="2">
        <v>37162</v>
      </c>
      <c r="Y782" s="2">
        <v>37195</v>
      </c>
      <c r="Z782" s="2">
        <v>37225</v>
      </c>
      <c r="AA782" s="2">
        <v>37256</v>
      </c>
      <c r="AB782" s="2">
        <v>37287</v>
      </c>
      <c r="AC782" s="2">
        <v>37315</v>
      </c>
      <c r="AD782" s="2">
        <v>37344</v>
      </c>
      <c r="AE782" s="2">
        <v>37376</v>
      </c>
      <c r="AF782" s="2">
        <v>37407</v>
      </c>
      <c r="AG782" s="2">
        <v>37435</v>
      </c>
      <c r="AH782" s="2">
        <v>37468</v>
      </c>
      <c r="AI782" s="2">
        <v>37498</v>
      </c>
      <c r="AJ782" s="2">
        <v>37529</v>
      </c>
      <c r="AK782" s="2">
        <v>37560</v>
      </c>
      <c r="AL782" s="2">
        <v>37589</v>
      </c>
      <c r="AM782" s="2">
        <v>37621</v>
      </c>
      <c r="AN782" s="2">
        <v>37652</v>
      </c>
      <c r="AO782" s="2">
        <v>37680</v>
      </c>
      <c r="AP782" s="2">
        <v>37711</v>
      </c>
      <c r="AQ782" s="2">
        <v>37741</v>
      </c>
      <c r="AR782" s="2">
        <v>37771</v>
      </c>
      <c r="AS782" s="2">
        <v>37802</v>
      </c>
      <c r="AT782" s="2">
        <v>37833</v>
      </c>
      <c r="AU782" s="2">
        <v>37862</v>
      </c>
      <c r="AV782" s="2">
        <v>37894</v>
      </c>
      <c r="AW782" s="2">
        <v>37925</v>
      </c>
      <c r="AX782" s="2">
        <v>37953</v>
      </c>
      <c r="AY782" s="2">
        <v>37986</v>
      </c>
      <c r="AZ782" s="2">
        <v>38016</v>
      </c>
      <c r="BA782" s="2">
        <v>38044</v>
      </c>
      <c r="BB782" s="2">
        <v>38077</v>
      </c>
      <c r="BC782" s="2">
        <v>38107</v>
      </c>
      <c r="BD782" s="2">
        <v>38138</v>
      </c>
      <c r="BE782" s="2">
        <v>38168</v>
      </c>
      <c r="BF782" s="2">
        <v>38198</v>
      </c>
      <c r="BG782" s="2">
        <v>38230</v>
      </c>
      <c r="BH782" s="2">
        <v>38260</v>
      </c>
      <c r="BI782" s="2">
        <v>38289</v>
      </c>
      <c r="BJ782" s="2">
        <v>38321</v>
      </c>
      <c r="BK782" s="2">
        <v>38352</v>
      </c>
      <c r="BL782" s="2">
        <v>38383</v>
      </c>
      <c r="BM782" s="2">
        <v>38411</v>
      </c>
      <c r="BN782" s="2">
        <v>38442</v>
      </c>
      <c r="BO782" s="2">
        <v>38471</v>
      </c>
      <c r="BP782" s="2">
        <v>38503</v>
      </c>
      <c r="BQ782" s="2">
        <v>38533</v>
      </c>
      <c r="BR782" s="2">
        <v>38562</v>
      </c>
      <c r="BS782" s="2">
        <v>38595</v>
      </c>
      <c r="BT782" s="2">
        <v>38625</v>
      </c>
      <c r="BU782" s="2">
        <v>38656</v>
      </c>
      <c r="BV782" s="2">
        <v>38686</v>
      </c>
      <c r="BW782" s="2">
        <v>38716</v>
      </c>
      <c r="BX782" s="2">
        <v>38748</v>
      </c>
      <c r="BY782" s="2">
        <v>38776</v>
      </c>
      <c r="BZ782" s="2">
        <v>38807</v>
      </c>
      <c r="CA782" s="2">
        <v>38835</v>
      </c>
      <c r="CB782" s="2">
        <v>38868</v>
      </c>
      <c r="CC782" s="2">
        <v>38898</v>
      </c>
      <c r="CD782" s="2">
        <v>38929</v>
      </c>
      <c r="CE782" s="2">
        <v>38960</v>
      </c>
      <c r="CF782" s="2">
        <v>38989</v>
      </c>
      <c r="CG782" s="2">
        <v>39021</v>
      </c>
      <c r="CH782" s="2">
        <v>39051</v>
      </c>
      <c r="CI782" s="2">
        <v>39080</v>
      </c>
      <c r="CJ782" s="2">
        <v>39113</v>
      </c>
      <c r="CK782" s="2">
        <v>39141</v>
      </c>
      <c r="CL782" s="2">
        <v>39171</v>
      </c>
      <c r="CM782" s="2">
        <v>39202</v>
      </c>
      <c r="CN782" s="2">
        <v>39233</v>
      </c>
      <c r="CO782" s="2">
        <v>39262</v>
      </c>
      <c r="CP782" s="2">
        <v>39294</v>
      </c>
      <c r="CQ782" s="2">
        <v>39325</v>
      </c>
      <c r="CR782" s="2">
        <v>39353</v>
      </c>
      <c r="CS782" s="2">
        <v>39386</v>
      </c>
      <c r="CT782" s="2">
        <v>39416</v>
      </c>
      <c r="CU782" s="2">
        <v>39447</v>
      </c>
      <c r="CV782" s="2">
        <v>39478</v>
      </c>
      <c r="CW782" s="2">
        <v>39507</v>
      </c>
      <c r="CX782" s="2">
        <v>39538</v>
      </c>
      <c r="CY782" s="2">
        <v>39568</v>
      </c>
      <c r="CZ782" s="2">
        <v>39598</v>
      </c>
      <c r="DA782" s="2">
        <v>39629</v>
      </c>
      <c r="DB782" s="2">
        <v>39660</v>
      </c>
      <c r="DC782" s="2">
        <v>39689</v>
      </c>
      <c r="DD782" s="2">
        <v>39721</v>
      </c>
      <c r="DE782" s="2">
        <v>39752</v>
      </c>
      <c r="DF782" s="2">
        <v>39780</v>
      </c>
      <c r="DG782" s="2">
        <v>39813</v>
      </c>
      <c r="DH782" s="2">
        <v>39843</v>
      </c>
      <c r="DI782" s="2">
        <v>39871</v>
      </c>
      <c r="DJ782" s="2">
        <v>39903</v>
      </c>
      <c r="DK782" s="2">
        <v>39933</v>
      </c>
      <c r="DL782" s="2">
        <v>39962</v>
      </c>
      <c r="DM782" s="2">
        <v>39994</v>
      </c>
      <c r="DN782" s="2">
        <v>40025</v>
      </c>
      <c r="DO782" s="2">
        <v>40056</v>
      </c>
      <c r="DP782" s="2">
        <v>40086</v>
      </c>
      <c r="DQ782" s="2">
        <v>40116</v>
      </c>
      <c r="DR782" s="2">
        <v>40147</v>
      </c>
      <c r="DS782" s="2">
        <v>40178</v>
      </c>
      <c r="DT782" s="2">
        <v>40207</v>
      </c>
      <c r="DU782" s="2">
        <v>40235</v>
      </c>
      <c r="DV782" s="2">
        <v>40268</v>
      </c>
      <c r="DW782" s="2">
        <v>40298</v>
      </c>
      <c r="DX782" s="2">
        <v>40329</v>
      </c>
      <c r="DY782" s="2">
        <v>40359</v>
      </c>
      <c r="DZ782" s="2">
        <v>40389</v>
      </c>
      <c r="EA782" s="2">
        <v>40421</v>
      </c>
      <c r="EB782" s="2">
        <v>40451</v>
      </c>
      <c r="EC782" s="2">
        <v>40480</v>
      </c>
      <c r="ED782" s="2">
        <v>40512</v>
      </c>
      <c r="EE782" s="2">
        <v>40543</v>
      </c>
      <c r="EF782" s="2">
        <v>40574</v>
      </c>
      <c r="EG782" s="2">
        <v>40602</v>
      </c>
      <c r="EH782" s="2">
        <v>40633</v>
      </c>
      <c r="EI782" s="2">
        <v>40662</v>
      </c>
      <c r="EJ782" s="2">
        <v>40694</v>
      </c>
      <c r="EK782" s="2">
        <v>40724</v>
      </c>
      <c r="EL782" s="2">
        <v>40753</v>
      </c>
      <c r="EM782" s="2">
        <v>40786</v>
      </c>
      <c r="EN782" s="2">
        <v>40816</v>
      </c>
      <c r="EO782" s="2">
        <v>40847</v>
      </c>
      <c r="EP782" s="2">
        <v>40877</v>
      </c>
      <c r="EQ782" s="2">
        <v>40907</v>
      </c>
      <c r="ER782" s="2">
        <v>40939</v>
      </c>
      <c r="ES782" s="2">
        <v>40968</v>
      </c>
      <c r="ET782" s="2">
        <v>40998</v>
      </c>
      <c r="EU782" s="2">
        <v>41029</v>
      </c>
      <c r="EV782" s="2">
        <v>41060</v>
      </c>
      <c r="EW782" s="2">
        <v>41089</v>
      </c>
      <c r="EX782" s="2">
        <v>41121</v>
      </c>
      <c r="EY782" s="2">
        <v>41152</v>
      </c>
      <c r="EZ782" s="2">
        <v>41180</v>
      </c>
      <c r="FA782" s="2">
        <v>41213</v>
      </c>
      <c r="FB782" s="2">
        <v>41243</v>
      </c>
      <c r="FC782" s="2">
        <v>41274</v>
      </c>
      <c r="FD782" s="2">
        <v>41305</v>
      </c>
      <c r="FE782" s="2">
        <v>41333</v>
      </c>
      <c r="FF782" s="2">
        <v>41362</v>
      </c>
      <c r="FG782" s="2">
        <v>41394</v>
      </c>
      <c r="FH782" s="2">
        <v>41425</v>
      </c>
      <c r="FI782" s="2">
        <v>41453</v>
      </c>
      <c r="FJ782" s="2">
        <v>41486</v>
      </c>
      <c r="FK782" s="2">
        <v>41516</v>
      </c>
      <c r="FL782" s="2">
        <v>41547</v>
      </c>
      <c r="FM782" s="2">
        <v>41578</v>
      </c>
      <c r="FN782" s="2">
        <v>41607</v>
      </c>
      <c r="FO782" s="2">
        <v>41639</v>
      </c>
      <c r="FP782" s="2">
        <v>41670</v>
      </c>
      <c r="FQ782" s="2">
        <v>41698</v>
      </c>
      <c r="FR782" s="2">
        <v>41729</v>
      </c>
      <c r="FS782" s="2">
        <v>41759</v>
      </c>
      <c r="FT782" s="2">
        <v>41789</v>
      </c>
      <c r="FU782" s="2">
        <v>41820</v>
      </c>
      <c r="FV782" s="2">
        <v>41851</v>
      </c>
      <c r="FW782" s="2">
        <v>41880</v>
      </c>
      <c r="FX782" s="2">
        <v>41912</v>
      </c>
      <c r="FY782" s="2">
        <v>41943</v>
      </c>
      <c r="FZ782" s="2">
        <v>41971</v>
      </c>
      <c r="GA782" s="2">
        <v>42004</v>
      </c>
      <c r="GB782" s="2">
        <v>42034</v>
      </c>
      <c r="GC782" s="2">
        <v>42062</v>
      </c>
      <c r="GD782" s="2">
        <v>42094</v>
      </c>
      <c r="GE782" s="2">
        <v>42124</v>
      </c>
      <c r="GF782" s="2">
        <v>42153</v>
      </c>
      <c r="GG782" s="2">
        <v>42185</v>
      </c>
      <c r="GH782" s="2">
        <v>42216</v>
      </c>
      <c r="GI782" s="2">
        <v>42247</v>
      </c>
      <c r="GJ782" s="2">
        <v>42277</v>
      </c>
      <c r="GK782" s="2">
        <v>42307</v>
      </c>
      <c r="GL782" s="2">
        <v>42338</v>
      </c>
      <c r="GM782" s="2">
        <v>42369</v>
      </c>
      <c r="GN782" s="2">
        <v>42398</v>
      </c>
      <c r="GO782" s="2">
        <v>42429</v>
      </c>
      <c r="GP782" s="2">
        <v>42460</v>
      </c>
      <c r="GQ782" s="2">
        <v>42489</v>
      </c>
      <c r="GR782" s="2">
        <v>42521</v>
      </c>
      <c r="GS782" s="2">
        <v>42551</v>
      </c>
      <c r="GT782" s="2">
        <v>42580</v>
      </c>
      <c r="GU782" s="2">
        <v>42613</v>
      </c>
      <c r="GV782" s="2">
        <v>42643</v>
      </c>
      <c r="GW782" s="2">
        <v>42674</v>
      </c>
      <c r="GX782" s="2">
        <v>42704</v>
      </c>
      <c r="GY782" s="2">
        <v>42734</v>
      </c>
      <c r="GZ782" s="2">
        <v>42766</v>
      </c>
      <c r="HA782" s="2">
        <v>42794</v>
      </c>
      <c r="HB782" s="2">
        <v>42825</v>
      </c>
      <c r="HC782" s="2">
        <v>42853</v>
      </c>
      <c r="HD782" s="2">
        <v>42886</v>
      </c>
      <c r="HE782" s="2">
        <v>42916</v>
      </c>
      <c r="HF782" s="2">
        <v>42947</v>
      </c>
      <c r="HG782" s="2">
        <v>42978</v>
      </c>
      <c r="HH782" s="2">
        <v>43007</v>
      </c>
      <c r="HI782" s="2">
        <v>43039</v>
      </c>
      <c r="HJ782" s="2">
        <v>43069</v>
      </c>
      <c r="HK782" s="2">
        <v>43098</v>
      </c>
      <c r="HL782" s="2">
        <v>43131</v>
      </c>
      <c r="HM782" s="2">
        <v>43159</v>
      </c>
      <c r="HN782" s="2">
        <v>43189</v>
      </c>
      <c r="HO782" s="2">
        <v>43220</v>
      </c>
      <c r="HP782" s="2">
        <v>43251</v>
      </c>
      <c r="HQ782" s="2">
        <v>43280</v>
      </c>
      <c r="HR782" s="2">
        <v>43312</v>
      </c>
      <c r="HS782" s="2">
        <v>43343</v>
      </c>
      <c r="HT782" s="2">
        <v>43371</v>
      </c>
      <c r="HU782" s="2">
        <v>43404</v>
      </c>
      <c r="HV782" s="2">
        <v>43434</v>
      </c>
      <c r="HW782" s="2">
        <v>43465</v>
      </c>
      <c r="HX782" s="2">
        <v>43496</v>
      </c>
      <c r="HY782" s="2">
        <v>43524</v>
      </c>
      <c r="HZ782" s="2">
        <v>43553</v>
      </c>
      <c r="IA782" s="2">
        <v>43585</v>
      </c>
      <c r="IB782" s="2">
        <v>43616</v>
      </c>
      <c r="IC782" s="2">
        <v>43644</v>
      </c>
      <c r="ID782" s="2">
        <v>43677</v>
      </c>
      <c r="IE782" s="2">
        <v>43707</v>
      </c>
      <c r="IF782" s="2">
        <v>43738</v>
      </c>
      <c r="IG782" s="2">
        <v>43769</v>
      </c>
      <c r="IH782" s="2">
        <v>43798</v>
      </c>
      <c r="II782" s="2">
        <v>43830</v>
      </c>
      <c r="IJ782" s="2">
        <v>43861</v>
      </c>
      <c r="IK782" s="2">
        <v>43889</v>
      </c>
      <c r="IL782" s="2">
        <v>43921</v>
      </c>
      <c r="IM782" s="2">
        <v>43951</v>
      </c>
      <c r="IN782" s="2">
        <v>43980</v>
      </c>
      <c r="IO782" s="2">
        <v>44012</v>
      </c>
      <c r="IP782" s="2">
        <v>44043</v>
      </c>
      <c r="IQ782" s="2">
        <v>44074</v>
      </c>
      <c r="IR782" s="2">
        <v>44104</v>
      </c>
      <c r="IS782" s="2">
        <v>44134</v>
      </c>
      <c r="IT782" s="2">
        <v>44165</v>
      </c>
      <c r="IU782" s="2">
        <v>44196</v>
      </c>
      <c r="IV782" s="2">
        <v>44225</v>
      </c>
      <c r="IW782" s="2">
        <v>44253</v>
      </c>
      <c r="IX782" s="2">
        <v>44286</v>
      </c>
      <c r="IY782" s="2">
        <v>44316</v>
      </c>
      <c r="IZ782" s="2">
        <v>44347</v>
      </c>
      <c r="JA782" s="2">
        <v>44377</v>
      </c>
      <c r="JB782" s="2">
        <v>44407</v>
      </c>
      <c r="JC782" s="2">
        <v>44439</v>
      </c>
      <c r="JD782" s="2">
        <v>44469</v>
      </c>
      <c r="JE782" s="2">
        <v>44498</v>
      </c>
      <c r="JF782" s="2">
        <v>44530</v>
      </c>
      <c r="JG782" s="2">
        <v>44561</v>
      </c>
      <c r="JH782" s="2">
        <v>44592</v>
      </c>
      <c r="JI782" s="2">
        <v>44620</v>
      </c>
      <c r="JJ782" s="2">
        <v>44651</v>
      </c>
      <c r="JK782" s="2">
        <v>44680</v>
      </c>
      <c r="JL782" s="2">
        <v>44712</v>
      </c>
      <c r="JM782" s="2">
        <v>44742</v>
      </c>
      <c r="JN782" s="2">
        <v>44771</v>
      </c>
      <c r="JO782" s="2">
        <v>44804</v>
      </c>
      <c r="JP782" s="2">
        <v>44834</v>
      </c>
      <c r="JQ782" s="2">
        <v>44865</v>
      </c>
    </row>
    <row r="783" spans="1:277" x14ac:dyDescent="0.25">
      <c r="A783" s="4"/>
      <c r="D783" s="3">
        <v>15155550</v>
      </c>
      <c r="E783">
        <v>15928950</v>
      </c>
      <c r="F783">
        <v>13065900</v>
      </c>
      <c r="G783">
        <v>11661150</v>
      </c>
      <c r="H783">
        <v>9493650</v>
      </c>
      <c r="I783">
        <v>17544300</v>
      </c>
      <c r="J783">
        <v>12370500</v>
      </c>
      <c r="K783">
        <v>16939050</v>
      </c>
      <c r="L783">
        <v>14012400</v>
      </c>
      <c r="M783">
        <v>15524100</v>
      </c>
      <c r="N783">
        <v>11615850</v>
      </c>
      <c r="O783">
        <v>13326600</v>
      </c>
      <c r="P783">
        <v>16971900</v>
      </c>
      <c r="Q783">
        <v>9286050</v>
      </c>
      <c r="R783">
        <v>17317650</v>
      </c>
      <c r="S783">
        <v>11111400</v>
      </c>
      <c r="T783">
        <v>9058950</v>
      </c>
      <c r="U783">
        <v>9787800</v>
      </c>
      <c r="V783">
        <v>14664900</v>
      </c>
      <c r="W783">
        <v>10639050</v>
      </c>
      <c r="X783">
        <v>16352250</v>
      </c>
      <c r="Y783">
        <v>14579100</v>
      </c>
      <c r="Z783">
        <v>12799500</v>
      </c>
      <c r="AA783">
        <v>16164450</v>
      </c>
      <c r="AB783">
        <v>17477250</v>
      </c>
      <c r="AC783">
        <v>20071050</v>
      </c>
      <c r="AD783">
        <v>26460150</v>
      </c>
      <c r="AE783">
        <v>33001200</v>
      </c>
      <c r="AF783">
        <v>22989450</v>
      </c>
      <c r="AG783">
        <v>27579600</v>
      </c>
      <c r="AH783">
        <v>41546700</v>
      </c>
      <c r="AI783">
        <v>23921850</v>
      </c>
      <c r="AJ783">
        <v>29319600</v>
      </c>
      <c r="AK783">
        <v>38130600</v>
      </c>
      <c r="AL783">
        <v>16139550</v>
      </c>
      <c r="AM783">
        <v>16158600</v>
      </c>
      <c r="AN783">
        <v>28511250</v>
      </c>
      <c r="AO783">
        <v>19751700</v>
      </c>
      <c r="AP783">
        <v>29742900</v>
      </c>
      <c r="AQ783">
        <v>27592350</v>
      </c>
      <c r="AR783">
        <v>22312950</v>
      </c>
      <c r="AS783">
        <v>35073300</v>
      </c>
      <c r="AT783">
        <v>32188800</v>
      </c>
      <c r="AU783">
        <v>23455650</v>
      </c>
      <c r="AV783">
        <v>24372000</v>
      </c>
      <c r="AW783">
        <v>27739800</v>
      </c>
      <c r="AX783">
        <v>23728800</v>
      </c>
      <c r="AY783">
        <v>22281000</v>
      </c>
      <c r="AZ783">
        <v>23632800</v>
      </c>
      <c r="BA783">
        <v>20703150</v>
      </c>
      <c r="BB783">
        <v>25684350</v>
      </c>
      <c r="BC783">
        <v>31301250</v>
      </c>
      <c r="BD783">
        <v>26088900</v>
      </c>
      <c r="BE783">
        <v>20540700</v>
      </c>
      <c r="BF783">
        <v>23605200</v>
      </c>
      <c r="BG783">
        <v>21356850</v>
      </c>
      <c r="BH783">
        <v>17789700</v>
      </c>
      <c r="BI783">
        <v>38563500</v>
      </c>
      <c r="BJ783">
        <v>24725850</v>
      </c>
      <c r="BK783">
        <v>18035100</v>
      </c>
      <c r="BL783">
        <v>40607850</v>
      </c>
      <c r="BM783">
        <v>30745800</v>
      </c>
      <c r="BN783">
        <v>38177250</v>
      </c>
      <c r="BO783">
        <v>27330900</v>
      </c>
      <c r="BP783">
        <v>22675950</v>
      </c>
      <c r="BQ783">
        <v>18359400</v>
      </c>
      <c r="BR783">
        <v>20030400</v>
      </c>
      <c r="BS783">
        <v>17858250</v>
      </c>
      <c r="BT783">
        <v>16120950</v>
      </c>
      <c r="BU783">
        <v>16050000</v>
      </c>
      <c r="BV783">
        <v>14653200</v>
      </c>
      <c r="BW783">
        <v>13455000</v>
      </c>
      <c r="BX783">
        <v>24377700</v>
      </c>
      <c r="BY783">
        <v>17966550</v>
      </c>
      <c r="BZ783">
        <v>19371300</v>
      </c>
      <c r="CA783">
        <v>20160000</v>
      </c>
      <c r="CB783">
        <v>20177700</v>
      </c>
      <c r="CC783">
        <v>23530350</v>
      </c>
      <c r="CD783">
        <v>21111300</v>
      </c>
      <c r="CE783">
        <v>20407950</v>
      </c>
      <c r="CF783">
        <v>20222850</v>
      </c>
      <c r="CG783">
        <v>25595100</v>
      </c>
      <c r="CH783">
        <v>27046800</v>
      </c>
      <c r="CI783">
        <v>19326150</v>
      </c>
      <c r="CJ783">
        <v>26381550</v>
      </c>
      <c r="CK783">
        <v>17816250</v>
      </c>
      <c r="CL783">
        <v>19870650</v>
      </c>
      <c r="CM783">
        <v>17174850</v>
      </c>
      <c r="CN783">
        <v>18046950</v>
      </c>
      <c r="CO783">
        <v>17154450</v>
      </c>
      <c r="CP783">
        <v>17882850</v>
      </c>
      <c r="CQ783">
        <v>29899350</v>
      </c>
      <c r="CR783">
        <v>21522300</v>
      </c>
      <c r="CS783">
        <v>20007300</v>
      </c>
      <c r="CT783">
        <v>19571900</v>
      </c>
      <c r="CU783">
        <v>13712300</v>
      </c>
      <c r="CV783">
        <v>27455100</v>
      </c>
      <c r="CW783">
        <v>15082500</v>
      </c>
      <c r="CX783">
        <v>14411300</v>
      </c>
      <c r="CY783">
        <v>15511600</v>
      </c>
      <c r="CZ783">
        <v>10474400</v>
      </c>
      <c r="DA783">
        <v>18305700</v>
      </c>
      <c r="DB783">
        <v>19847300</v>
      </c>
      <c r="DC783">
        <v>15173300</v>
      </c>
      <c r="DD783">
        <v>15554700</v>
      </c>
      <c r="DE783">
        <v>19461500</v>
      </c>
      <c r="DF783">
        <v>11721500</v>
      </c>
      <c r="DG783">
        <v>15026100</v>
      </c>
      <c r="DH783">
        <v>13532800</v>
      </c>
      <c r="DI783">
        <v>12360800</v>
      </c>
      <c r="DJ783">
        <v>16040600</v>
      </c>
      <c r="DK783">
        <v>19036200</v>
      </c>
      <c r="DL783">
        <v>15080300</v>
      </c>
      <c r="DM783">
        <v>13557800</v>
      </c>
      <c r="DN783">
        <v>11718700</v>
      </c>
      <c r="DO783">
        <v>8456500</v>
      </c>
      <c r="DP783">
        <v>13646000</v>
      </c>
      <c r="DQ783">
        <v>13021800</v>
      </c>
      <c r="DR783">
        <v>9264000</v>
      </c>
      <c r="DS783">
        <v>6759300</v>
      </c>
      <c r="DT783">
        <v>10760400</v>
      </c>
      <c r="DU783">
        <v>9520500</v>
      </c>
      <c r="DV783">
        <v>9479300</v>
      </c>
      <c r="DW783">
        <v>10918300</v>
      </c>
      <c r="DX783">
        <v>17931700</v>
      </c>
      <c r="DY783">
        <v>17680700</v>
      </c>
      <c r="DZ783">
        <v>16408700</v>
      </c>
      <c r="EA783">
        <v>16363500</v>
      </c>
      <c r="EB783">
        <v>10873004</v>
      </c>
      <c r="EC783">
        <v>11299896</v>
      </c>
      <c r="ED783">
        <v>8398846</v>
      </c>
      <c r="EE783">
        <v>6382962</v>
      </c>
      <c r="EF783">
        <v>8618547</v>
      </c>
      <c r="EG783">
        <v>5847333</v>
      </c>
      <c r="EH783">
        <v>11997577</v>
      </c>
      <c r="EI783">
        <v>8322012</v>
      </c>
      <c r="EJ783">
        <v>12812300</v>
      </c>
      <c r="EK783">
        <v>14546629</v>
      </c>
      <c r="EL783">
        <v>9379546</v>
      </c>
      <c r="EM783">
        <v>23173609</v>
      </c>
      <c r="EN783">
        <v>14772957</v>
      </c>
      <c r="EO783">
        <v>13448938</v>
      </c>
      <c r="EP783">
        <v>10820028</v>
      </c>
      <c r="EQ783">
        <v>7131818</v>
      </c>
      <c r="ER783">
        <v>7964429</v>
      </c>
      <c r="ES783">
        <v>6874701</v>
      </c>
      <c r="ET783">
        <v>6083035</v>
      </c>
      <c r="EU783">
        <v>7146347</v>
      </c>
      <c r="EV783">
        <v>8709774</v>
      </c>
      <c r="EW783">
        <v>11099870</v>
      </c>
      <c r="EX783">
        <v>8931942</v>
      </c>
      <c r="EY783">
        <v>7279907</v>
      </c>
      <c r="EZ783">
        <v>4865915</v>
      </c>
      <c r="FA783">
        <v>7463703</v>
      </c>
      <c r="FB783">
        <v>7172939</v>
      </c>
      <c r="FC783">
        <v>5897003</v>
      </c>
      <c r="FD783">
        <v>6289132</v>
      </c>
      <c r="FE783">
        <v>5042751</v>
      </c>
      <c r="FF783">
        <v>5664288</v>
      </c>
      <c r="FG783">
        <v>6582488</v>
      </c>
      <c r="FH783">
        <v>5895334</v>
      </c>
      <c r="FI783">
        <v>6853875</v>
      </c>
      <c r="FJ783">
        <v>4849530</v>
      </c>
      <c r="FK783">
        <v>6160290</v>
      </c>
      <c r="FL783">
        <v>5099525</v>
      </c>
      <c r="FM783">
        <v>6632823</v>
      </c>
      <c r="FN783">
        <v>4410040</v>
      </c>
      <c r="FO783">
        <v>5533138</v>
      </c>
      <c r="FP783">
        <v>6124232</v>
      </c>
      <c r="FQ783">
        <v>5072724</v>
      </c>
      <c r="FR783">
        <v>5047495</v>
      </c>
      <c r="FS783">
        <v>5507501</v>
      </c>
      <c r="FT783">
        <v>3989959</v>
      </c>
      <c r="FU783">
        <v>4253368</v>
      </c>
      <c r="FV783">
        <v>4070401</v>
      </c>
      <c r="FW783">
        <v>5250090</v>
      </c>
      <c r="FX783">
        <v>4931619</v>
      </c>
      <c r="FY783">
        <v>7679954</v>
      </c>
      <c r="FZ783">
        <v>5002567</v>
      </c>
      <c r="GA783">
        <v>5717503</v>
      </c>
      <c r="GB783">
        <v>6718377</v>
      </c>
      <c r="GC783">
        <v>4311284</v>
      </c>
      <c r="GD783">
        <v>7459000</v>
      </c>
      <c r="GE783">
        <v>6376271</v>
      </c>
      <c r="GF783">
        <v>5222107</v>
      </c>
      <c r="GG783">
        <v>5390991</v>
      </c>
      <c r="GH783">
        <v>5473367</v>
      </c>
      <c r="GI783">
        <v>12746610</v>
      </c>
      <c r="GJ783">
        <v>9267103</v>
      </c>
      <c r="GK783">
        <v>10055794</v>
      </c>
      <c r="GL783">
        <v>4387686</v>
      </c>
      <c r="GM783">
        <v>5625929</v>
      </c>
      <c r="GN783">
        <v>6887833</v>
      </c>
      <c r="GO783">
        <v>6729575</v>
      </c>
      <c r="GP783">
        <v>5241650</v>
      </c>
      <c r="GQ783">
        <v>5381824</v>
      </c>
      <c r="GR783">
        <v>5014529</v>
      </c>
      <c r="GS783">
        <v>7806366</v>
      </c>
      <c r="GT783">
        <v>5378190</v>
      </c>
      <c r="GU783">
        <v>6179073</v>
      </c>
      <c r="GV783">
        <v>4369654</v>
      </c>
      <c r="GW783">
        <v>6271056</v>
      </c>
      <c r="GX783">
        <v>5984556</v>
      </c>
      <c r="GY783">
        <v>5386875</v>
      </c>
      <c r="GZ783">
        <v>4517367</v>
      </c>
      <c r="HA783">
        <v>4858750</v>
      </c>
      <c r="HB783">
        <v>5991781</v>
      </c>
      <c r="HC783">
        <v>5714064</v>
      </c>
      <c r="HD783">
        <v>6042152</v>
      </c>
      <c r="HE783">
        <v>8085336</v>
      </c>
      <c r="HF783">
        <v>4285844</v>
      </c>
      <c r="HG783">
        <v>5326964</v>
      </c>
      <c r="HH783">
        <v>4701414</v>
      </c>
      <c r="HI783">
        <v>3546296</v>
      </c>
      <c r="HJ783">
        <v>3082873</v>
      </c>
      <c r="HK783">
        <v>4398023</v>
      </c>
      <c r="HL783">
        <v>4651557</v>
      </c>
      <c r="HM783">
        <v>6083699</v>
      </c>
      <c r="HN783">
        <v>6317382</v>
      </c>
      <c r="HO783">
        <v>7254777</v>
      </c>
      <c r="HP783">
        <v>5037492</v>
      </c>
      <c r="HQ783">
        <v>6597422</v>
      </c>
      <c r="HR783">
        <v>5723419</v>
      </c>
      <c r="HS783">
        <v>5959470</v>
      </c>
      <c r="HT783">
        <v>4659065</v>
      </c>
      <c r="HU783">
        <v>7154841</v>
      </c>
      <c r="HV783">
        <v>8699558</v>
      </c>
      <c r="HW783">
        <v>6086781</v>
      </c>
      <c r="HX783">
        <v>4960721</v>
      </c>
      <c r="HY783">
        <v>3440027</v>
      </c>
      <c r="HZ783">
        <v>4242585</v>
      </c>
      <c r="IA783">
        <v>3697760</v>
      </c>
      <c r="IB783">
        <v>4655026</v>
      </c>
      <c r="IC783">
        <v>3983559</v>
      </c>
      <c r="ID783">
        <v>4225854</v>
      </c>
      <c r="IE783">
        <v>4067036</v>
      </c>
      <c r="IF783">
        <v>3803842</v>
      </c>
      <c r="IG783">
        <v>4756662</v>
      </c>
      <c r="IH783">
        <v>4511148</v>
      </c>
      <c r="II783">
        <v>4545349</v>
      </c>
      <c r="IJ783">
        <v>4867122</v>
      </c>
      <c r="IK783">
        <v>5091808</v>
      </c>
      <c r="IL783">
        <v>11323343</v>
      </c>
      <c r="IM783">
        <v>7117545</v>
      </c>
      <c r="IN783">
        <v>5264909</v>
      </c>
      <c r="IO783">
        <v>6592127</v>
      </c>
      <c r="IP783">
        <v>4957446</v>
      </c>
      <c r="IQ783">
        <v>4190544</v>
      </c>
      <c r="IR783">
        <v>4922220</v>
      </c>
      <c r="IS783">
        <v>4896231</v>
      </c>
      <c r="IT783">
        <v>6411903</v>
      </c>
      <c r="IU783">
        <v>4839349</v>
      </c>
      <c r="IV783">
        <v>5770806</v>
      </c>
      <c r="IW783">
        <v>6169268</v>
      </c>
      <c r="IX783">
        <v>6400879</v>
      </c>
      <c r="IY783">
        <v>4583945</v>
      </c>
      <c r="IZ783">
        <v>5347489</v>
      </c>
      <c r="JA783">
        <v>6230497</v>
      </c>
      <c r="JB783">
        <v>4498279</v>
      </c>
      <c r="JC783">
        <v>7413584</v>
      </c>
      <c r="JD783">
        <v>5298404</v>
      </c>
      <c r="JE783">
        <v>4252212</v>
      </c>
      <c r="JF783">
        <v>4605132</v>
      </c>
      <c r="JG783">
        <v>4552329</v>
      </c>
      <c r="JH783">
        <v>4524732</v>
      </c>
      <c r="JI783">
        <v>4226210</v>
      </c>
      <c r="JJ783">
        <v>4959117</v>
      </c>
      <c r="JK783">
        <v>3673604</v>
      </c>
      <c r="JL783">
        <v>4327283</v>
      </c>
      <c r="JM783">
        <v>4821947</v>
      </c>
      <c r="JN783">
        <v>4565691</v>
      </c>
      <c r="JO783">
        <v>4141199</v>
      </c>
      <c r="JP783">
        <v>4993150</v>
      </c>
      <c r="JQ783">
        <v>5526228</v>
      </c>
    </row>
    <row r="784" spans="1:277" x14ac:dyDescent="0.25">
      <c r="A784" s="1" t="s">
        <v>393</v>
      </c>
      <c r="B784" t="s">
        <v>1157</v>
      </c>
      <c r="C784" t="s">
        <v>1199</v>
      </c>
      <c r="D784" s="2">
        <f>_xll.BDH(A784, "volume", B784, C784, "Direction", "H", "Period", "M","cols=274;rows=2")</f>
        <v>36556</v>
      </c>
      <c r="E784" s="2">
        <v>36585</v>
      </c>
      <c r="F784" s="2">
        <v>36616</v>
      </c>
      <c r="G784" s="2">
        <v>36644</v>
      </c>
      <c r="H784" s="2">
        <v>36677</v>
      </c>
      <c r="I784" s="2">
        <v>36707</v>
      </c>
      <c r="J784" s="2">
        <v>36738</v>
      </c>
      <c r="K784" s="2">
        <v>36769</v>
      </c>
      <c r="L784" s="2">
        <v>36798</v>
      </c>
      <c r="M784" s="2">
        <v>36830</v>
      </c>
      <c r="N784" s="2">
        <v>36860</v>
      </c>
      <c r="O784" s="2">
        <v>36889</v>
      </c>
      <c r="P784" s="2">
        <v>36922</v>
      </c>
      <c r="Q784" s="2">
        <v>36950</v>
      </c>
      <c r="R784" s="2">
        <v>36980</v>
      </c>
      <c r="S784" s="2">
        <v>37011</v>
      </c>
      <c r="T784" s="2">
        <v>37042</v>
      </c>
      <c r="U784" s="2">
        <v>37071</v>
      </c>
      <c r="V784" s="2">
        <v>37103</v>
      </c>
      <c r="W784" s="2">
        <v>37134</v>
      </c>
      <c r="X784" s="2">
        <v>37162</v>
      </c>
      <c r="Y784" s="2">
        <v>37195</v>
      </c>
      <c r="Z784" s="2">
        <v>37225</v>
      </c>
      <c r="AA784" s="2">
        <v>37256</v>
      </c>
      <c r="AB784" s="2">
        <v>37287</v>
      </c>
      <c r="AC784" s="2">
        <v>37315</v>
      </c>
      <c r="AD784" s="2">
        <v>37344</v>
      </c>
      <c r="AE784" s="2">
        <v>37376</v>
      </c>
      <c r="AF784" s="2">
        <v>37407</v>
      </c>
      <c r="AG784" s="2">
        <v>37435</v>
      </c>
      <c r="AH784" s="2">
        <v>37468</v>
      </c>
      <c r="AI784" s="2">
        <v>37498</v>
      </c>
      <c r="AJ784" s="2">
        <v>37529</v>
      </c>
      <c r="AK784" s="2">
        <v>37560</v>
      </c>
      <c r="AL784" s="2">
        <v>37589</v>
      </c>
      <c r="AM784" s="2">
        <v>37621</v>
      </c>
      <c r="AN784" s="2">
        <v>37652</v>
      </c>
      <c r="AO784" s="2">
        <v>37680</v>
      </c>
      <c r="AP784" s="2">
        <v>37711</v>
      </c>
      <c r="AQ784" s="2">
        <v>37741</v>
      </c>
      <c r="AR784" s="2">
        <v>37771</v>
      </c>
      <c r="AS784" s="2">
        <v>37802</v>
      </c>
      <c r="AT784" s="2">
        <v>37833</v>
      </c>
      <c r="AU784" s="2">
        <v>37862</v>
      </c>
      <c r="AV784" s="2">
        <v>37894</v>
      </c>
      <c r="AW784" s="2">
        <v>37925</v>
      </c>
      <c r="AX784" s="2">
        <v>37953</v>
      </c>
      <c r="AY784" s="2">
        <v>37986</v>
      </c>
      <c r="AZ784" s="2">
        <v>38016</v>
      </c>
      <c r="BA784" s="2">
        <v>38044</v>
      </c>
      <c r="BB784" s="2">
        <v>38077</v>
      </c>
      <c r="BC784" s="2">
        <v>38107</v>
      </c>
      <c r="BD784" s="2">
        <v>38138</v>
      </c>
      <c r="BE784" s="2">
        <v>38168</v>
      </c>
      <c r="BF784" s="2">
        <v>38198</v>
      </c>
      <c r="BG784" s="2">
        <v>38230</v>
      </c>
      <c r="BH784" s="2">
        <v>38260</v>
      </c>
      <c r="BI784" s="2">
        <v>38289</v>
      </c>
      <c r="BJ784" s="2">
        <v>38321</v>
      </c>
      <c r="BK784" s="2">
        <v>38352</v>
      </c>
      <c r="BL784" s="2">
        <v>38383</v>
      </c>
      <c r="BM784" s="2">
        <v>38411</v>
      </c>
      <c r="BN784" s="2">
        <v>38442</v>
      </c>
      <c r="BO784" s="2">
        <v>38471</v>
      </c>
      <c r="BP784" s="2">
        <v>38503</v>
      </c>
      <c r="BQ784" s="2">
        <v>38533</v>
      </c>
      <c r="BR784" s="2">
        <v>38562</v>
      </c>
      <c r="BS784" s="2">
        <v>38595</v>
      </c>
      <c r="BT784" s="2">
        <v>38625</v>
      </c>
      <c r="BU784" s="2">
        <v>38656</v>
      </c>
      <c r="BV784" s="2">
        <v>38686</v>
      </c>
      <c r="BW784" s="2">
        <v>38716</v>
      </c>
      <c r="BX784" s="2">
        <v>38748</v>
      </c>
      <c r="BY784" s="2">
        <v>38776</v>
      </c>
      <c r="BZ784" s="2">
        <v>38807</v>
      </c>
      <c r="CA784" s="2">
        <v>38835</v>
      </c>
      <c r="CB784" s="2">
        <v>38868</v>
      </c>
      <c r="CC784" s="2">
        <v>38898</v>
      </c>
      <c r="CD784" s="2">
        <v>38929</v>
      </c>
      <c r="CE784" s="2">
        <v>38960</v>
      </c>
      <c r="CF784" s="2">
        <v>38989</v>
      </c>
      <c r="CG784" s="2">
        <v>39021</v>
      </c>
      <c r="CH784" s="2">
        <v>39051</v>
      </c>
      <c r="CI784" s="2">
        <v>39080</v>
      </c>
      <c r="CJ784" s="2">
        <v>39113</v>
      </c>
      <c r="CK784" s="2">
        <v>39141</v>
      </c>
      <c r="CL784" s="2">
        <v>39171</v>
      </c>
      <c r="CM784" s="2">
        <v>39202</v>
      </c>
      <c r="CN784" s="2">
        <v>39233</v>
      </c>
      <c r="CO784" s="2">
        <v>39262</v>
      </c>
      <c r="CP784" s="2">
        <v>39294</v>
      </c>
      <c r="CQ784" s="2">
        <v>39325</v>
      </c>
      <c r="CR784" s="2">
        <v>39353</v>
      </c>
      <c r="CS784" s="2">
        <v>39386</v>
      </c>
      <c r="CT784" s="2">
        <v>39416</v>
      </c>
      <c r="CU784" s="2">
        <v>39447</v>
      </c>
      <c r="CV784" s="2">
        <v>39478</v>
      </c>
      <c r="CW784" s="2">
        <v>39507</v>
      </c>
      <c r="CX784" s="2">
        <v>39538</v>
      </c>
      <c r="CY784" s="2">
        <v>39568</v>
      </c>
      <c r="CZ784" s="2">
        <v>39598</v>
      </c>
      <c r="DA784" s="2">
        <v>39629</v>
      </c>
      <c r="DB784" s="2">
        <v>39660</v>
      </c>
      <c r="DC784" s="2">
        <v>39689</v>
      </c>
      <c r="DD784" s="2">
        <v>39721</v>
      </c>
      <c r="DE784" s="2">
        <v>39752</v>
      </c>
      <c r="DF784" s="2">
        <v>39780</v>
      </c>
      <c r="DG784" s="2">
        <v>39813</v>
      </c>
      <c r="DH784" s="2">
        <v>39843</v>
      </c>
      <c r="DI784" s="2">
        <v>39871</v>
      </c>
      <c r="DJ784" s="2">
        <v>39903</v>
      </c>
      <c r="DK784" s="2">
        <v>39933</v>
      </c>
      <c r="DL784" s="2">
        <v>39962</v>
      </c>
      <c r="DM784" s="2">
        <v>39994</v>
      </c>
      <c r="DN784" s="2">
        <v>40025</v>
      </c>
      <c r="DO784" s="2">
        <v>40056</v>
      </c>
      <c r="DP784" s="2">
        <v>40086</v>
      </c>
      <c r="DQ784" s="2">
        <v>40116</v>
      </c>
      <c r="DR784" s="2">
        <v>40147</v>
      </c>
      <c r="DS784" s="2">
        <v>40178</v>
      </c>
      <c r="DT784" s="2">
        <v>40207</v>
      </c>
      <c r="DU784" s="2">
        <v>40235</v>
      </c>
      <c r="DV784" s="2">
        <v>40268</v>
      </c>
      <c r="DW784" s="2">
        <v>40298</v>
      </c>
      <c r="DX784" s="2">
        <v>40329</v>
      </c>
      <c r="DY784" s="2">
        <v>40359</v>
      </c>
      <c r="DZ784" s="2">
        <v>40389</v>
      </c>
      <c r="EA784" s="2">
        <v>40421</v>
      </c>
      <c r="EB784" s="2">
        <v>40451</v>
      </c>
      <c r="EC784" s="2">
        <v>40480</v>
      </c>
      <c r="ED784" s="2">
        <v>40512</v>
      </c>
      <c r="EE784" s="2">
        <v>40543</v>
      </c>
      <c r="EF784" s="2">
        <v>40574</v>
      </c>
      <c r="EG784" s="2">
        <v>40602</v>
      </c>
      <c r="EH784" s="2">
        <v>40633</v>
      </c>
      <c r="EI784" s="2">
        <v>40662</v>
      </c>
      <c r="EJ784" s="2">
        <v>40694</v>
      </c>
      <c r="EK784" s="2">
        <v>40724</v>
      </c>
      <c r="EL784" s="2">
        <v>40753</v>
      </c>
      <c r="EM784" s="2">
        <v>40786</v>
      </c>
      <c r="EN784" s="2">
        <v>40816</v>
      </c>
      <c r="EO784" s="2">
        <v>40847</v>
      </c>
      <c r="EP784" s="2">
        <v>40877</v>
      </c>
      <c r="EQ784" s="2">
        <v>40907</v>
      </c>
      <c r="ER784" s="2">
        <v>40939</v>
      </c>
      <c r="ES784" s="2">
        <v>40968</v>
      </c>
      <c r="ET784" s="2">
        <v>40998</v>
      </c>
      <c r="EU784" s="2">
        <v>41029</v>
      </c>
      <c r="EV784" s="2">
        <v>41060</v>
      </c>
      <c r="EW784" s="2">
        <v>41089</v>
      </c>
      <c r="EX784" s="2">
        <v>41121</v>
      </c>
      <c r="EY784" s="2">
        <v>41152</v>
      </c>
      <c r="EZ784" s="2">
        <v>41180</v>
      </c>
      <c r="FA784" s="2">
        <v>41213</v>
      </c>
      <c r="FB784" s="2">
        <v>41243</v>
      </c>
      <c r="FC784" s="2">
        <v>41274</v>
      </c>
      <c r="FD784" s="2">
        <v>41305</v>
      </c>
      <c r="FE784" s="2">
        <v>41333</v>
      </c>
      <c r="FF784" s="2">
        <v>41362</v>
      </c>
      <c r="FG784" s="2">
        <v>41394</v>
      </c>
      <c r="FH784" s="2">
        <v>41425</v>
      </c>
      <c r="FI784" s="2">
        <v>41453</v>
      </c>
      <c r="FJ784" s="2">
        <v>41486</v>
      </c>
      <c r="FK784" s="2">
        <v>41516</v>
      </c>
      <c r="FL784" s="2">
        <v>41547</v>
      </c>
      <c r="FM784" s="2">
        <v>41578</v>
      </c>
      <c r="FN784" s="2">
        <v>41607</v>
      </c>
      <c r="FO784" s="2">
        <v>41639</v>
      </c>
      <c r="FP784" s="2">
        <v>41670</v>
      </c>
      <c r="FQ784" s="2">
        <v>41698</v>
      </c>
      <c r="FR784" s="2">
        <v>41729</v>
      </c>
      <c r="FS784" s="2">
        <v>41759</v>
      </c>
      <c r="FT784" s="2">
        <v>41789</v>
      </c>
      <c r="FU784" s="2">
        <v>41820</v>
      </c>
      <c r="FV784" s="2">
        <v>41851</v>
      </c>
      <c r="FW784" s="2">
        <v>41880</v>
      </c>
      <c r="FX784" s="2">
        <v>41912</v>
      </c>
      <c r="FY784" s="2">
        <v>41943</v>
      </c>
      <c r="FZ784" s="2">
        <v>41971</v>
      </c>
      <c r="GA784" s="2">
        <v>42004</v>
      </c>
      <c r="GB784" s="2">
        <v>42034</v>
      </c>
      <c r="GC784" s="2">
        <v>42062</v>
      </c>
      <c r="GD784" s="2">
        <v>42094</v>
      </c>
      <c r="GE784" s="2">
        <v>42124</v>
      </c>
      <c r="GF784" s="2">
        <v>42153</v>
      </c>
      <c r="GG784" s="2">
        <v>42185</v>
      </c>
      <c r="GH784" s="2">
        <v>42216</v>
      </c>
      <c r="GI784" s="2">
        <v>42247</v>
      </c>
      <c r="GJ784" s="2">
        <v>42277</v>
      </c>
      <c r="GK784" s="2">
        <v>42307</v>
      </c>
      <c r="GL784" s="2">
        <v>42338</v>
      </c>
      <c r="GM784" s="2">
        <v>42369</v>
      </c>
      <c r="GN784" s="2">
        <v>42398</v>
      </c>
      <c r="GO784" s="2">
        <v>42429</v>
      </c>
      <c r="GP784" s="2">
        <v>42460</v>
      </c>
      <c r="GQ784" s="2">
        <v>42489</v>
      </c>
      <c r="GR784" s="2">
        <v>42521</v>
      </c>
      <c r="GS784" s="2">
        <v>42551</v>
      </c>
      <c r="GT784" s="2">
        <v>42580</v>
      </c>
      <c r="GU784" s="2">
        <v>42613</v>
      </c>
      <c r="GV784" s="2">
        <v>42643</v>
      </c>
      <c r="GW784" s="2">
        <v>42674</v>
      </c>
      <c r="GX784" s="2">
        <v>42704</v>
      </c>
      <c r="GY784" s="2">
        <v>42734</v>
      </c>
      <c r="GZ784" s="2">
        <v>42766</v>
      </c>
      <c r="HA784" s="2">
        <v>42794</v>
      </c>
      <c r="HB784" s="2">
        <v>42825</v>
      </c>
      <c r="HC784" s="2">
        <v>42853</v>
      </c>
      <c r="HD784" s="2">
        <v>42886</v>
      </c>
      <c r="HE784" s="2">
        <v>42916</v>
      </c>
      <c r="HF784" s="2">
        <v>42947</v>
      </c>
      <c r="HG784" s="2">
        <v>42978</v>
      </c>
      <c r="HH784" s="2">
        <v>43007</v>
      </c>
      <c r="HI784" s="2">
        <v>43039</v>
      </c>
      <c r="HJ784" s="2">
        <v>43069</v>
      </c>
      <c r="HK784" s="2">
        <v>43098</v>
      </c>
      <c r="HL784" s="2">
        <v>43131</v>
      </c>
      <c r="HM784" s="2">
        <v>43159</v>
      </c>
      <c r="HN784" s="2">
        <v>43189</v>
      </c>
      <c r="HO784" s="2">
        <v>43220</v>
      </c>
      <c r="HP784" s="2">
        <v>43251</v>
      </c>
      <c r="HQ784" s="2">
        <v>43280</v>
      </c>
      <c r="HR784" s="2">
        <v>43312</v>
      </c>
      <c r="HS784" s="2">
        <v>43343</v>
      </c>
      <c r="HT784" s="2">
        <v>43371</v>
      </c>
      <c r="HU784" s="2">
        <v>43404</v>
      </c>
      <c r="HV784" s="2">
        <v>43434</v>
      </c>
      <c r="HW784" s="2">
        <v>43465</v>
      </c>
      <c r="HX784" s="2">
        <v>43496</v>
      </c>
      <c r="HY784" s="2">
        <v>43524</v>
      </c>
      <c r="HZ784" s="2">
        <v>43553</v>
      </c>
      <c r="IA784" s="2">
        <v>43585</v>
      </c>
      <c r="IB784" s="2">
        <v>43616</v>
      </c>
      <c r="IC784" s="2">
        <v>43644</v>
      </c>
      <c r="ID784" s="2">
        <v>43677</v>
      </c>
      <c r="IE784" s="2">
        <v>43707</v>
      </c>
      <c r="IF784" s="2">
        <v>43738</v>
      </c>
      <c r="IG784" s="2">
        <v>43769</v>
      </c>
      <c r="IH784" s="2">
        <v>43798</v>
      </c>
      <c r="II784" s="2">
        <v>43830</v>
      </c>
      <c r="IJ784" s="2">
        <v>43861</v>
      </c>
      <c r="IK784" s="2">
        <v>43889</v>
      </c>
      <c r="IL784" s="2">
        <v>43921</v>
      </c>
      <c r="IM784" s="2">
        <v>43951</v>
      </c>
      <c r="IN784" s="2">
        <v>43980</v>
      </c>
      <c r="IO784" s="2">
        <v>44012</v>
      </c>
      <c r="IP784" s="2">
        <v>44043</v>
      </c>
      <c r="IQ784" s="2">
        <v>44074</v>
      </c>
      <c r="IR784" s="2">
        <v>44104</v>
      </c>
      <c r="IS784" s="2">
        <v>44134</v>
      </c>
      <c r="IT784" s="2">
        <v>44165</v>
      </c>
      <c r="IU784" s="2">
        <v>44196</v>
      </c>
      <c r="IV784" s="2">
        <v>44225</v>
      </c>
      <c r="IW784" s="2">
        <v>44253</v>
      </c>
      <c r="IX784" s="2">
        <v>44286</v>
      </c>
      <c r="IY784" s="2">
        <v>44316</v>
      </c>
      <c r="IZ784" s="2">
        <v>44347</v>
      </c>
      <c r="JA784" s="2">
        <v>44377</v>
      </c>
      <c r="JB784" s="2">
        <v>44407</v>
      </c>
      <c r="JC784" s="2">
        <v>44439</v>
      </c>
      <c r="JD784" s="2">
        <v>44469</v>
      </c>
      <c r="JE784" s="2">
        <v>44498</v>
      </c>
      <c r="JF784" s="2">
        <v>44530</v>
      </c>
      <c r="JG784" s="2">
        <v>44561</v>
      </c>
      <c r="JH784" s="2">
        <v>44592</v>
      </c>
      <c r="JI784" s="2">
        <v>44620</v>
      </c>
      <c r="JJ784" s="2">
        <v>44651</v>
      </c>
      <c r="JK784" s="2">
        <v>44680</v>
      </c>
      <c r="JL784" s="2">
        <v>44712</v>
      </c>
      <c r="JM784" s="2">
        <v>44742</v>
      </c>
      <c r="JN784" s="2">
        <v>44771</v>
      </c>
      <c r="JO784" s="2">
        <v>44804</v>
      </c>
      <c r="JP784" s="2">
        <v>44834</v>
      </c>
      <c r="JQ784" s="2">
        <v>44865</v>
      </c>
    </row>
    <row r="785" spans="1:277" x14ac:dyDescent="0.25">
      <c r="A785" s="4"/>
      <c r="D785" s="3">
        <v>21181200</v>
      </c>
      <c r="E785">
        <v>19735600</v>
      </c>
      <c r="F785">
        <v>20466800</v>
      </c>
      <c r="G785">
        <v>17747200</v>
      </c>
      <c r="H785">
        <v>9925600</v>
      </c>
      <c r="I785">
        <v>11573600</v>
      </c>
      <c r="J785">
        <v>8861600</v>
      </c>
      <c r="K785">
        <v>24022800</v>
      </c>
      <c r="L785">
        <v>19726400</v>
      </c>
      <c r="M785">
        <v>20243600</v>
      </c>
      <c r="N785">
        <v>23882000</v>
      </c>
      <c r="O785">
        <v>27186800</v>
      </c>
      <c r="P785">
        <v>34260800</v>
      </c>
      <c r="Q785">
        <v>20454400</v>
      </c>
      <c r="R785">
        <v>31936400</v>
      </c>
      <c r="S785">
        <v>32158400</v>
      </c>
      <c r="T785">
        <v>55645200</v>
      </c>
      <c r="U785">
        <v>33807600</v>
      </c>
      <c r="V785">
        <v>57626000</v>
      </c>
      <c r="W785">
        <v>60289600</v>
      </c>
      <c r="X785">
        <v>37573200</v>
      </c>
      <c r="Y785">
        <v>43952800</v>
      </c>
      <c r="Z785">
        <v>48022800</v>
      </c>
      <c r="AA785">
        <v>38025600</v>
      </c>
      <c r="AB785">
        <v>37887200</v>
      </c>
      <c r="AC785">
        <v>41515600</v>
      </c>
      <c r="AD785">
        <v>64327600</v>
      </c>
      <c r="AE785">
        <v>55240800</v>
      </c>
      <c r="AF785">
        <v>46780000</v>
      </c>
      <c r="AG785">
        <v>55068400</v>
      </c>
      <c r="AH785">
        <v>75954000</v>
      </c>
      <c r="AI785">
        <v>52242800</v>
      </c>
      <c r="AJ785">
        <v>53672000</v>
      </c>
      <c r="AK785">
        <v>72531200</v>
      </c>
      <c r="AL785">
        <v>41775200</v>
      </c>
      <c r="AM785">
        <v>39212400</v>
      </c>
      <c r="AN785">
        <v>42300000</v>
      </c>
      <c r="AO785">
        <v>39617600</v>
      </c>
      <c r="AP785">
        <v>60473200</v>
      </c>
      <c r="AQ785">
        <v>49050000</v>
      </c>
      <c r="AR785">
        <v>60096800</v>
      </c>
      <c r="AS785">
        <v>66993200</v>
      </c>
      <c r="AT785">
        <v>70242000</v>
      </c>
      <c r="AU785">
        <v>56178400</v>
      </c>
      <c r="AV785">
        <v>48560400</v>
      </c>
      <c r="AW785">
        <v>67534800</v>
      </c>
      <c r="AX785">
        <v>48181600</v>
      </c>
      <c r="AY785">
        <v>61999200</v>
      </c>
      <c r="AZ785">
        <v>69920600</v>
      </c>
      <c r="BA785">
        <v>47499800</v>
      </c>
      <c r="BB785">
        <v>54528000</v>
      </c>
      <c r="BC785">
        <v>59765200</v>
      </c>
      <c r="BD785">
        <v>52589600</v>
      </c>
      <c r="BE785">
        <v>48436600</v>
      </c>
      <c r="BF785">
        <v>47379800</v>
      </c>
      <c r="BG785">
        <v>53587600</v>
      </c>
      <c r="BH785">
        <v>42102000</v>
      </c>
      <c r="BI785">
        <v>98371800</v>
      </c>
      <c r="BJ785">
        <v>44130000</v>
      </c>
      <c r="BK785">
        <v>52859600</v>
      </c>
      <c r="BL785">
        <v>52826200</v>
      </c>
      <c r="BM785">
        <v>73248400</v>
      </c>
      <c r="BN785">
        <v>72163400</v>
      </c>
      <c r="BO785">
        <v>66996600</v>
      </c>
      <c r="BP785">
        <v>51576400</v>
      </c>
      <c r="BQ785">
        <v>54705800</v>
      </c>
      <c r="BR785">
        <v>53974000</v>
      </c>
      <c r="BS785">
        <v>68868600</v>
      </c>
      <c r="BT785">
        <v>50196800</v>
      </c>
      <c r="BU785">
        <v>67678000</v>
      </c>
      <c r="BV785">
        <v>45929700</v>
      </c>
      <c r="BW785">
        <v>27754900</v>
      </c>
      <c r="BX785">
        <v>37541500</v>
      </c>
      <c r="BY785">
        <v>49526100</v>
      </c>
      <c r="BZ785">
        <v>42471800</v>
      </c>
      <c r="CA785">
        <v>39720400</v>
      </c>
      <c r="CB785">
        <v>55648300</v>
      </c>
      <c r="CC785">
        <v>60949400</v>
      </c>
      <c r="CD785">
        <v>48639200</v>
      </c>
      <c r="CE785">
        <v>51741100</v>
      </c>
      <c r="CF785">
        <v>51158000</v>
      </c>
      <c r="CG785">
        <v>46934100</v>
      </c>
      <c r="CH785">
        <v>46613800</v>
      </c>
      <c r="CI785">
        <v>30314400</v>
      </c>
      <c r="CJ785">
        <v>32575100</v>
      </c>
      <c r="CK785">
        <v>31802600</v>
      </c>
      <c r="CL785">
        <v>47351700</v>
      </c>
      <c r="CM785">
        <v>43234100</v>
      </c>
      <c r="CN785">
        <v>35887000</v>
      </c>
      <c r="CO785">
        <v>41212300</v>
      </c>
      <c r="CP785">
        <v>54736100</v>
      </c>
      <c r="CQ785">
        <v>78986900</v>
      </c>
      <c r="CR785">
        <v>41575200</v>
      </c>
      <c r="CS785">
        <v>57366800</v>
      </c>
      <c r="CT785">
        <v>55366400</v>
      </c>
      <c r="CU785">
        <v>55805000</v>
      </c>
      <c r="CV785">
        <v>88685100</v>
      </c>
      <c r="CW785">
        <v>68451700</v>
      </c>
      <c r="CX785">
        <v>68614600</v>
      </c>
      <c r="CY785">
        <v>52536600</v>
      </c>
      <c r="CZ785">
        <v>40935800</v>
      </c>
      <c r="DA785">
        <v>52989100</v>
      </c>
      <c r="DB785">
        <v>62539500</v>
      </c>
      <c r="DC785">
        <v>35557400</v>
      </c>
      <c r="DD785">
        <v>53573300</v>
      </c>
      <c r="DE785">
        <v>53624600</v>
      </c>
      <c r="DF785">
        <v>36183400</v>
      </c>
      <c r="DG785">
        <v>39466500</v>
      </c>
      <c r="DH785">
        <v>38744500</v>
      </c>
      <c r="DI785">
        <v>44470600</v>
      </c>
      <c r="DJ785">
        <v>40639500</v>
      </c>
      <c r="DK785">
        <v>41649500</v>
      </c>
      <c r="DL785">
        <v>42073400</v>
      </c>
      <c r="DM785">
        <v>35768400</v>
      </c>
      <c r="DN785">
        <v>30169200</v>
      </c>
      <c r="DO785">
        <v>41720900</v>
      </c>
      <c r="DP785">
        <v>39923400</v>
      </c>
      <c r="DQ785">
        <v>44688000</v>
      </c>
      <c r="DR785">
        <v>44800100</v>
      </c>
      <c r="DS785">
        <v>36682300</v>
      </c>
      <c r="DT785">
        <v>36744100</v>
      </c>
      <c r="DU785">
        <v>35693700</v>
      </c>
      <c r="DV785">
        <v>31357600</v>
      </c>
      <c r="DW785">
        <v>37542400</v>
      </c>
      <c r="DX785">
        <v>51401100</v>
      </c>
      <c r="DY785">
        <v>47918200</v>
      </c>
      <c r="DZ785">
        <v>39784400</v>
      </c>
      <c r="EA785">
        <v>28356800</v>
      </c>
      <c r="EB785">
        <v>29095239</v>
      </c>
      <c r="EC785">
        <v>38662755</v>
      </c>
      <c r="ED785">
        <v>43540630</v>
      </c>
      <c r="EE785">
        <v>33062707</v>
      </c>
      <c r="EF785">
        <v>33574504</v>
      </c>
      <c r="EG785">
        <v>36868506</v>
      </c>
      <c r="EH785">
        <v>35762727</v>
      </c>
      <c r="EI785">
        <v>28173956</v>
      </c>
      <c r="EJ785">
        <v>27033937</v>
      </c>
      <c r="EK785">
        <v>30011093</v>
      </c>
      <c r="EL785">
        <v>27856240</v>
      </c>
      <c r="EM785">
        <v>59975277</v>
      </c>
      <c r="EN785">
        <v>39303736</v>
      </c>
      <c r="EO785">
        <v>36020647</v>
      </c>
      <c r="EP785">
        <v>42185227</v>
      </c>
      <c r="EQ785">
        <v>29677781</v>
      </c>
      <c r="ER785">
        <v>35955126</v>
      </c>
      <c r="ES785">
        <v>37333181</v>
      </c>
      <c r="ET785">
        <v>40362789</v>
      </c>
      <c r="EU785">
        <v>41557291</v>
      </c>
      <c r="EV785">
        <v>41594211</v>
      </c>
      <c r="EW785">
        <v>43272273</v>
      </c>
      <c r="EX785">
        <v>43106630</v>
      </c>
      <c r="EY785">
        <v>37630421</v>
      </c>
      <c r="EZ785">
        <v>45233855</v>
      </c>
      <c r="FA785">
        <v>33195451</v>
      </c>
      <c r="FB785">
        <v>46664375</v>
      </c>
      <c r="FC785">
        <v>30824470</v>
      </c>
      <c r="FD785">
        <v>33590833</v>
      </c>
      <c r="FE785">
        <v>30151016</v>
      </c>
      <c r="FF785">
        <v>32534519</v>
      </c>
      <c r="FG785">
        <v>41067808</v>
      </c>
      <c r="FH785">
        <v>35874807</v>
      </c>
      <c r="FI785">
        <v>46705464</v>
      </c>
      <c r="FJ785">
        <v>49162377</v>
      </c>
      <c r="FK785">
        <v>49959078</v>
      </c>
      <c r="FL785">
        <v>40599326</v>
      </c>
      <c r="FM785">
        <v>40569912</v>
      </c>
      <c r="FN785">
        <v>37304552</v>
      </c>
      <c r="FO785">
        <v>30109849</v>
      </c>
      <c r="FP785">
        <v>29850350</v>
      </c>
      <c r="FQ785">
        <v>35444773</v>
      </c>
      <c r="FR785">
        <v>28952585</v>
      </c>
      <c r="FS785">
        <v>29721334</v>
      </c>
      <c r="FT785">
        <v>27026550</v>
      </c>
      <c r="FU785">
        <v>25210630</v>
      </c>
      <c r="FV785">
        <v>23173649</v>
      </c>
      <c r="FW785">
        <v>17971575</v>
      </c>
      <c r="FX785">
        <v>24066866</v>
      </c>
      <c r="FY785">
        <v>31029129</v>
      </c>
      <c r="FZ785">
        <v>18177732</v>
      </c>
      <c r="GA785">
        <v>20569678</v>
      </c>
      <c r="GB785">
        <v>29889755</v>
      </c>
      <c r="GC785">
        <v>19861079</v>
      </c>
      <c r="GD785">
        <v>23428436</v>
      </c>
      <c r="GE785">
        <v>24951304</v>
      </c>
      <c r="GF785">
        <v>22245015</v>
      </c>
      <c r="GG785">
        <v>31529075</v>
      </c>
      <c r="GH785">
        <v>28707207</v>
      </c>
      <c r="GI785">
        <v>29325410</v>
      </c>
      <c r="GJ785">
        <v>31982254</v>
      </c>
      <c r="GK785">
        <v>37065092</v>
      </c>
      <c r="GL785">
        <v>22813211</v>
      </c>
      <c r="GM785">
        <v>29607160</v>
      </c>
      <c r="GN785">
        <v>41651048</v>
      </c>
      <c r="GO785">
        <v>25213245</v>
      </c>
      <c r="GP785">
        <v>26839571</v>
      </c>
      <c r="GQ785">
        <v>34377641</v>
      </c>
      <c r="GR785">
        <v>28573611</v>
      </c>
      <c r="GS785">
        <v>33163162</v>
      </c>
      <c r="GT785">
        <v>32182035</v>
      </c>
      <c r="GU785">
        <v>25484657</v>
      </c>
      <c r="GV785">
        <v>27671327</v>
      </c>
      <c r="GW785">
        <v>34172976</v>
      </c>
      <c r="GX785">
        <v>37618740</v>
      </c>
      <c r="GY785">
        <v>29853170</v>
      </c>
      <c r="GZ785">
        <v>30594269</v>
      </c>
      <c r="HA785">
        <v>28583265</v>
      </c>
      <c r="HB785">
        <v>40320516</v>
      </c>
      <c r="HC785">
        <v>33944709</v>
      </c>
      <c r="HD785">
        <v>31035011</v>
      </c>
      <c r="HE785">
        <v>39046166</v>
      </c>
      <c r="HF785">
        <v>34205920</v>
      </c>
      <c r="HG785">
        <v>31040273</v>
      </c>
      <c r="HH785">
        <v>24241555</v>
      </c>
      <c r="HI785">
        <v>24692083</v>
      </c>
      <c r="HJ785">
        <v>26661826</v>
      </c>
      <c r="HK785">
        <v>24299648</v>
      </c>
      <c r="HL785">
        <v>27262193</v>
      </c>
      <c r="HM785">
        <v>28369504</v>
      </c>
      <c r="HN785">
        <v>26450934</v>
      </c>
      <c r="HO785">
        <v>27837937</v>
      </c>
      <c r="HP785">
        <v>23610385</v>
      </c>
      <c r="HQ785">
        <v>25164969</v>
      </c>
      <c r="HR785">
        <v>23028209</v>
      </c>
      <c r="HS785">
        <v>19127342</v>
      </c>
      <c r="HT785">
        <v>21678474</v>
      </c>
      <c r="HU785">
        <v>41867686</v>
      </c>
      <c r="HV785">
        <v>32187946</v>
      </c>
      <c r="HW785">
        <v>30888510</v>
      </c>
      <c r="HX785">
        <v>35178766</v>
      </c>
      <c r="HY785">
        <v>22286055</v>
      </c>
      <c r="HZ785">
        <v>26110973</v>
      </c>
      <c r="IA785">
        <v>18457001</v>
      </c>
      <c r="IB785">
        <v>17181151</v>
      </c>
      <c r="IC785">
        <v>18333315</v>
      </c>
      <c r="ID785">
        <v>21550144</v>
      </c>
      <c r="IE785">
        <v>18211184</v>
      </c>
      <c r="IF785">
        <v>19129031</v>
      </c>
      <c r="IG785">
        <v>20805590</v>
      </c>
      <c r="IH785">
        <v>16965939</v>
      </c>
      <c r="II785">
        <v>16534139</v>
      </c>
      <c r="IJ785">
        <v>18723948</v>
      </c>
      <c r="IK785">
        <v>18864847</v>
      </c>
      <c r="IL785">
        <v>36120175</v>
      </c>
      <c r="IM785">
        <v>25968757</v>
      </c>
      <c r="IN785">
        <v>21287572</v>
      </c>
      <c r="IO785">
        <v>23294247</v>
      </c>
      <c r="IP785">
        <v>20599975</v>
      </c>
      <c r="IQ785">
        <v>13754292</v>
      </c>
      <c r="IR785">
        <v>16838620</v>
      </c>
      <c r="IS785">
        <v>15515359</v>
      </c>
      <c r="IT785">
        <v>18700833</v>
      </c>
      <c r="IU785">
        <v>19472615</v>
      </c>
      <c r="IV785">
        <v>17703511</v>
      </c>
      <c r="IW785">
        <v>13715066</v>
      </c>
      <c r="IX785">
        <v>19923703</v>
      </c>
      <c r="IY785">
        <v>14923230</v>
      </c>
      <c r="IZ785">
        <v>16370712</v>
      </c>
      <c r="JA785">
        <v>18427591</v>
      </c>
      <c r="JB785">
        <v>13112642</v>
      </c>
      <c r="JC785">
        <v>10920791</v>
      </c>
      <c r="JD785">
        <v>15742923</v>
      </c>
      <c r="JE785">
        <v>10989937</v>
      </c>
      <c r="JF785">
        <v>11181893</v>
      </c>
      <c r="JG785">
        <v>13759580</v>
      </c>
      <c r="JH785">
        <v>15457247</v>
      </c>
      <c r="JI785">
        <v>17974329</v>
      </c>
      <c r="JJ785">
        <v>19030573</v>
      </c>
      <c r="JK785">
        <v>15920341</v>
      </c>
      <c r="JL785">
        <v>20281038</v>
      </c>
      <c r="JM785">
        <v>20451699</v>
      </c>
      <c r="JN785">
        <v>15605043</v>
      </c>
      <c r="JO785">
        <v>13534120</v>
      </c>
      <c r="JP785">
        <v>18037968</v>
      </c>
      <c r="JQ785">
        <v>16222861</v>
      </c>
    </row>
    <row r="786" spans="1:277" x14ac:dyDescent="0.25">
      <c r="A786" s="1" t="s">
        <v>394</v>
      </c>
      <c r="B786" t="s">
        <v>1157</v>
      </c>
      <c r="C786" t="s">
        <v>1199</v>
      </c>
      <c r="D786" s="2">
        <f>_xll.BDH(A786, "volume", B786, C786, "Direction", "H", "Period", "M","cols=274;rows=2")</f>
        <v>36556</v>
      </c>
      <c r="E786" s="2">
        <v>36585</v>
      </c>
      <c r="F786" s="2">
        <v>36616</v>
      </c>
      <c r="G786" s="2">
        <v>36644</v>
      </c>
      <c r="H786" s="2">
        <v>36677</v>
      </c>
      <c r="I786" s="2">
        <v>36707</v>
      </c>
      <c r="J786" s="2">
        <v>36738</v>
      </c>
      <c r="K786" s="2">
        <v>36769</v>
      </c>
      <c r="L786" s="2">
        <v>36798</v>
      </c>
      <c r="M786" s="2">
        <v>36830</v>
      </c>
      <c r="N786" s="2">
        <v>36860</v>
      </c>
      <c r="O786" s="2">
        <v>36889</v>
      </c>
      <c r="P786" s="2">
        <v>36922</v>
      </c>
      <c r="Q786" s="2">
        <v>36950</v>
      </c>
      <c r="R786" s="2">
        <v>36980</v>
      </c>
      <c r="S786" s="2">
        <v>37011</v>
      </c>
      <c r="T786" s="2">
        <v>37042</v>
      </c>
      <c r="U786" s="2">
        <v>37071</v>
      </c>
      <c r="V786" s="2">
        <v>37103</v>
      </c>
      <c r="W786" s="2">
        <v>37134</v>
      </c>
      <c r="X786" s="2">
        <v>37162</v>
      </c>
      <c r="Y786" s="2">
        <v>37195</v>
      </c>
      <c r="Z786" s="2">
        <v>37225</v>
      </c>
      <c r="AA786" s="2">
        <v>37256</v>
      </c>
      <c r="AB786" s="2">
        <v>37287</v>
      </c>
      <c r="AC786" s="2">
        <v>37315</v>
      </c>
      <c r="AD786" s="2">
        <v>37344</v>
      </c>
      <c r="AE786" s="2">
        <v>37376</v>
      </c>
      <c r="AF786" s="2">
        <v>37407</v>
      </c>
      <c r="AG786" s="2">
        <v>37435</v>
      </c>
      <c r="AH786" s="2">
        <v>37468</v>
      </c>
      <c r="AI786" s="2">
        <v>37498</v>
      </c>
      <c r="AJ786" s="2">
        <v>37529</v>
      </c>
      <c r="AK786" s="2">
        <v>37560</v>
      </c>
      <c r="AL786" s="2">
        <v>37589</v>
      </c>
      <c r="AM786" s="2">
        <v>37621</v>
      </c>
      <c r="AN786" s="2">
        <v>37652</v>
      </c>
      <c r="AO786" s="2">
        <v>37680</v>
      </c>
      <c r="AP786" s="2">
        <v>37711</v>
      </c>
      <c r="AQ786" s="2">
        <v>37741</v>
      </c>
      <c r="AR786" s="2">
        <v>37771</v>
      </c>
      <c r="AS786" s="2">
        <v>37802</v>
      </c>
      <c r="AT786" s="2">
        <v>37833</v>
      </c>
      <c r="AU786" s="2">
        <v>37862</v>
      </c>
      <c r="AV786" s="2">
        <v>37894</v>
      </c>
      <c r="AW786" s="2">
        <v>37925</v>
      </c>
      <c r="AX786" s="2">
        <v>37953</v>
      </c>
      <c r="AY786" s="2">
        <v>37986</v>
      </c>
      <c r="AZ786" s="2">
        <v>38016</v>
      </c>
      <c r="BA786" s="2">
        <v>38044</v>
      </c>
      <c r="BB786" s="2">
        <v>38077</v>
      </c>
      <c r="BC786" s="2">
        <v>38107</v>
      </c>
      <c r="BD786" s="2">
        <v>38138</v>
      </c>
      <c r="BE786" s="2">
        <v>38168</v>
      </c>
      <c r="BF786" s="2">
        <v>38198</v>
      </c>
      <c r="BG786" s="2">
        <v>38230</v>
      </c>
      <c r="BH786" s="2">
        <v>38260</v>
      </c>
      <c r="BI786" s="2">
        <v>38289</v>
      </c>
      <c r="BJ786" s="2">
        <v>38321</v>
      </c>
      <c r="BK786" s="2">
        <v>38352</v>
      </c>
      <c r="BL786" s="2">
        <v>38383</v>
      </c>
      <c r="BM786" s="2">
        <v>38411</v>
      </c>
      <c r="BN786" s="2">
        <v>38442</v>
      </c>
      <c r="BO786" s="2">
        <v>38471</v>
      </c>
      <c r="BP786" s="2">
        <v>38503</v>
      </c>
      <c r="BQ786" s="2">
        <v>38533</v>
      </c>
      <c r="BR786" s="2">
        <v>38562</v>
      </c>
      <c r="BS786" s="2">
        <v>38595</v>
      </c>
      <c r="BT786" s="2">
        <v>38625</v>
      </c>
      <c r="BU786" s="2">
        <v>38656</v>
      </c>
      <c r="BV786" s="2">
        <v>38686</v>
      </c>
      <c r="BW786" s="2">
        <v>38716</v>
      </c>
      <c r="BX786" s="2">
        <v>38748</v>
      </c>
      <c r="BY786" s="2">
        <v>38776</v>
      </c>
      <c r="BZ786" s="2">
        <v>38807</v>
      </c>
      <c r="CA786" s="2">
        <v>38835</v>
      </c>
      <c r="CB786" s="2">
        <v>38868</v>
      </c>
      <c r="CC786" s="2">
        <v>38898</v>
      </c>
      <c r="CD786" s="2">
        <v>38929</v>
      </c>
      <c r="CE786" s="2">
        <v>38960</v>
      </c>
      <c r="CF786" s="2">
        <v>38989</v>
      </c>
      <c r="CG786" s="2">
        <v>39021</v>
      </c>
      <c r="CH786" s="2">
        <v>39051</v>
      </c>
      <c r="CI786" s="2">
        <v>39080</v>
      </c>
      <c r="CJ786" s="2">
        <v>39113</v>
      </c>
      <c r="CK786" s="2">
        <v>39141</v>
      </c>
      <c r="CL786" s="2">
        <v>39171</v>
      </c>
      <c r="CM786" s="2">
        <v>39202</v>
      </c>
      <c r="CN786" s="2">
        <v>39233</v>
      </c>
      <c r="CO786" s="2">
        <v>39262</v>
      </c>
      <c r="CP786" s="2">
        <v>39294</v>
      </c>
      <c r="CQ786" s="2">
        <v>39325</v>
      </c>
      <c r="CR786" s="2">
        <v>39353</v>
      </c>
      <c r="CS786" s="2">
        <v>39386</v>
      </c>
      <c r="CT786" s="2">
        <v>39416</v>
      </c>
      <c r="CU786" s="2">
        <v>39447</v>
      </c>
      <c r="CV786" s="2">
        <v>39478</v>
      </c>
      <c r="CW786" s="2">
        <v>39507</v>
      </c>
      <c r="CX786" s="2">
        <v>39538</v>
      </c>
      <c r="CY786" s="2">
        <v>39568</v>
      </c>
      <c r="CZ786" s="2">
        <v>39598</v>
      </c>
      <c r="DA786" s="2">
        <v>39629</v>
      </c>
      <c r="DB786" s="2">
        <v>39660</v>
      </c>
      <c r="DC786" s="2">
        <v>39689</v>
      </c>
      <c r="DD786" s="2">
        <v>39721</v>
      </c>
      <c r="DE786" s="2">
        <v>39752</v>
      </c>
      <c r="DF786" s="2">
        <v>39780</v>
      </c>
      <c r="DG786" s="2">
        <v>39813</v>
      </c>
      <c r="DH786" s="2">
        <v>39843</v>
      </c>
      <c r="DI786" s="2">
        <v>39871</v>
      </c>
      <c r="DJ786" s="2">
        <v>39903</v>
      </c>
      <c r="DK786" s="2">
        <v>39933</v>
      </c>
      <c r="DL786" s="2">
        <v>39962</v>
      </c>
      <c r="DM786" s="2">
        <v>39994</v>
      </c>
      <c r="DN786" s="2">
        <v>40025</v>
      </c>
      <c r="DO786" s="2">
        <v>40056</v>
      </c>
      <c r="DP786" s="2">
        <v>40086</v>
      </c>
      <c r="DQ786" s="2">
        <v>40116</v>
      </c>
      <c r="DR786" s="2">
        <v>40147</v>
      </c>
      <c r="DS786" s="2">
        <v>40178</v>
      </c>
      <c r="DT786" s="2">
        <v>40207</v>
      </c>
      <c r="DU786" s="2">
        <v>40235</v>
      </c>
      <c r="DV786" s="2">
        <v>40268</v>
      </c>
      <c r="DW786" s="2">
        <v>40298</v>
      </c>
      <c r="DX786" s="2">
        <v>40329</v>
      </c>
      <c r="DY786" s="2">
        <v>40359</v>
      </c>
      <c r="DZ786" s="2">
        <v>40389</v>
      </c>
      <c r="EA786" s="2">
        <v>40421</v>
      </c>
      <c r="EB786" s="2">
        <v>40451</v>
      </c>
      <c r="EC786" s="2">
        <v>40480</v>
      </c>
      <c r="ED786" s="2">
        <v>40512</v>
      </c>
      <c r="EE786" s="2">
        <v>40543</v>
      </c>
      <c r="EF786" s="2">
        <v>40574</v>
      </c>
      <c r="EG786" s="2">
        <v>40602</v>
      </c>
      <c r="EH786" s="2">
        <v>40633</v>
      </c>
      <c r="EI786" s="2">
        <v>40662</v>
      </c>
      <c r="EJ786" s="2">
        <v>40694</v>
      </c>
      <c r="EK786" s="2">
        <v>40724</v>
      </c>
      <c r="EL786" s="2">
        <v>40753</v>
      </c>
      <c r="EM786" s="2">
        <v>40786</v>
      </c>
      <c r="EN786" s="2">
        <v>40816</v>
      </c>
      <c r="EO786" s="2">
        <v>40847</v>
      </c>
      <c r="EP786" s="2">
        <v>40877</v>
      </c>
      <c r="EQ786" s="2">
        <v>40907</v>
      </c>
      <c r="ER786" s="2">
        <v>40939</v>
      </c>
      <c r="ES786" s="2">
        <v>40968</v>
      </c>
      <c r="ET786" s="2">
        <v>40998</v>
      </c>
      <c r="EU786" s="2">
        <v>41029</v>
      </c>
      <c r="EV786" s="2">
        <v>41060</v>
      </c>
      <c r="EW786" s="2">
        <v>41089</v>
      </c>
      <c r="EX786" s="2">
        <v>41121</v>
      </c>
      <c r="EY786" s="2">
        <v>41152</v>
      </c>
      <c r="EZ786" s="2">
        <v>41180</v>
      </c>
      <c r="FA786" s="2">
        <v>41213</v>
      </c>
      <c r="FB786" s="2">
        <v>41243</v>
      </c>
      <c r="FC786" s="2">
        <v>41274</v>
      </c>
      <c r="FD786" s="2">
        <v>41305</v>
      </c>
      <c r="FE786" s="2">
        <v>41333</v>
      </c>
      <c r="FF786" s="2">
        <v>41362</v>
      </c>
      <c r="FG786" s="2">
        <v>41394</v>
      </c>
      <c r="FH786" s="2">
        <v>41425</v>
      </c>
      <c r="FI786" s="2">
        <v>41453</v>
      </c>
      <c r="FJ786" s="2">
        <v>41486</v>
      </c>
      <c r="FK786" s="2">
        <v>41516</v>
      </c>
      <c r="FL786" s="2">
        <v>41547</v>
      </c>
      <c r="FM786" s="2">
        <v>41578</v>
      </c>
      <c r="FN786" s="2">
        <v>41607</v>
      </c>
      <c r="FO786" s="2">
        <v>41639</v>
      </c>
      <c r="FP786" s="2">
        <v>41670</v>
      </c>
      <c r="FQ786" s="2">
        <v>41698</v>
      </c>
      <c r="FR786" s="2">
        <v>41729</v>
      </c>
      <c r="FS786" s="2">
        <v>41759</v>
      </c>
      <c r="FT786" s="2">
        <v>41789</v>
      </c>
      <c r="FU786" s="2">
        <v>41820</v>
      </c>
      <c r="FV786" s="2">
        <v>41851</v>
      </c>
      <c r="FW786" s="2">
        <v>41880</v>
      </c>
      <c r="FX786" s="2">
        <v>41912</v>
      </c>
      <c r="FY786" s="2">
        <v>41943</v>
      </c>
      <c r="FZ786" s="2">
        <v>41971</v>
      </c>
      <c r="GA786" s="2">
        <v>42004</v>
      </c>
      <c r="GB786" s="2">
        <v>42034</v>
      </c>
      <c r="GC786" s="2">
        <v>42062</v>
      </c>
      <c r="GD786" s="2">
        <v>42094</v>
      </c>
      <c r="GE786" s="2">
        <v>42124</v>
      </c>
      <c r="GF786" s="2">
        <v>42153</v>
      </c>
      <c r="GG786" s="2">
        <v>42185</v>
      </c>
      <c r="GH786" s="2">
        <v>42216</v>
      </c>
      <c r="GI786" s="2">
        <v>42247</v>
      </c>
      <c r="GJ786" s="2">
        <v>42277</v>
      </c>
      <c r="GK786" s="2">
        <v>42307</v>
      </c>
      <c r="GL786" s="2">
        <v>42338</v>
      </c>
      <c r="GM786" s="2">
        <v>42369</v>
      </c>
      <c r="GN786" s="2">
        <v>42398</v>
      </c>
      <c r="GO786" s="2">
        <v>42429</v>
      </c>
      <c r="GP786" s="2">
        <v>42460</v>
      </c>
      <c r="GQ786" s="2">
        <v>42489</v>
      </c>
      <c r="GR786" s="2">
        <v>42521</v>
      </c>
      <c r="GS786" s="2">
        <v>42551</v>
      </c>
      <c r="GT786" s="2">
        <v>42580</v>
      </c>
      <c r="GU786" s="2">
        <v>42613</v>
      </c>
      <c r="GV786" s="2">
        <v>42643</v>
      </c>
      <c r="GW786" s="2">
        <v>42674</v>
      </c>
      <c r="GX786" s="2">
        <v>42704</v>
      </c>
      <c r="GY786" s="2">
        <v>42734</v>
      </c>
      <c r="GZ786" s="2">
        <v>42766</v>
      </c>
      <c r="HA786" s="2">
        <v>42794</v>
      </c>
      <c r="HB786" s="2">
        <v>42825</v>
      </c>
      <c r="HC786" s="2">
        <v>42853</v>
      </c>
      <c r="HD786" s="2">
        <v>42886</v>
      </c>
      <c r="HE786" s="2">
        <v>42916</v>
      </c>
      <c r="HF786" s="2">
        <v>42947</v>
      </c>
      <c r="HG786" s="2">
        <v>42978</v>
      </c>
      <c r="HH786" s="2">
        <v>43007</v>
      </c>
      <c r="HI786" s="2">
        <v>43039</v>
      </c>
      <c r="HJ786" s="2">
        <v>43069</v>
      </c>
      <c r="HK786" s="2">
        <v>43098</v>
      </c>
      <c r="HL786" s="2">
        <v>43131</v>
      </c>
      <c r="HM786" s="2">
        <v>43159</v>
      </c>
      <c r="HN786" s="2">
        <v>43189</v>
      </c>
      <c r="HO786" s="2">
        <v>43220</v>
      </c>
      <c r="HP786" s="2">
        <v>43251</v>
      </c>
      <c r="HQ786" s="2">
        <v>43280</v>
      </c>
      <c r="HR786" s="2">
        <v>43312</v>
      </c>
      <c r="HS786" s="2">
        <v>43343</v>
      </c>
      <c r="HT786" s="2">
        <v>43371</v>
      </c>
      <c r="HU786" s="2">
        <v>43404</v>
      </c>
      <c r="HV786" s="2">
        <v>43434</v>
      </c>
      <c r="HW786" s="2">
        <v>43465</v>
      </c>
      <c r="HX786" s="2">
        <v>43496</v>
      </c>
      <c r="HY786" s="2">
        <v>43524</v>
      </c>
      <c r="HZ786" s="2">
        <v>43553</v>
      </c>
      <c r="IA786" s="2">
        <v>43585</v>
      </c>
      <c r="IB786" s="2">
        <v>43616</v>
      </c>
      <c r="IC786" s="2">
        <v>43644</v>
      </c>
      <c r="ID786" s="2">
        <v>43677</v>
      </c>
      <c r="IE786" s="2">
        <v>43707</v>
      </c>
      <c r="IF786" s="2">
        <v>43738</v>
      </c>
      <c r="IG786" s="2">
        <v>43769</v>
      </c>
      <c r="IH786" s="2">
        <v>43798</v>
      </c>
      <c r="II786" s="2">
        <v>43830</v>
      </c>
      <c r="IJ786" s="2">
        <v>43861</v>
      </c>
      <c r="IK786" s="2">
        <v>43889</v>
      </c>
      <c r="IL786" s="2">
        <v>43921</v>
      </c>
      <c r="IM786" s="2">
        <v>43951</v>
      </c>
      <c r="IN786" s="2">
        <v>43980</v>
      </c>
      <c r="IO786" s="2">
        <v>44012</v>
      </c>
      <c r="IP786" s="2">
        <v>44043</v>
      </c>
      <c r="IQ786" s="2">
        <v>44074</v>
      </c>
      <c r="IR786" s="2">
        <v>44104</v>
      </c>
      <c r="IS786" s="2">
        <v>44134</v>
      </c>
      <c r="IT786" s="2">
        <v>44165</v>
      </c>
      <c r="IU786" s="2">
        <v>44196</v>
      </c>
      <c r="IV786" s="2">
        <v>44225</v>
      </c>
      <c r="IW786" s="2">
        <v>44253</v>
      </c>
      <c r="IX786" s="2">
        <v>44286</v>
      </c>
      <c r="IY786" s="2">
        <v>44316</v>
      </c>
      <c r="IZ786" s="2">
        <v>44347</v>
      </c>
      <c r="JA786" s="2">
        <v>44377</v>
      </c>
      <c r="JB786" s="2">
        <v>44407</v>
      </c>
      <c r="JC786" s="2">
        <v>44439</v>
      </c>
      <c r="JD786" s="2">
        <v>44469</v>
      </c>
      <c r="JE786" s="2">
        <v>44498</v>
      </c>
      <c r="JF786" s="2">
        <v>44530</v>
      </c>
      <c r="JG786" s="2">
        <v>44561</v>
      </c>
      <c r="JH786" s="2">
        <v>44592</v>
      </c>
      <c r="JI786" s="2">
        <v>44620</v>
      </c>
      <c r="JJ786" s="2">
        <v>44651</v>
      </c>
      <c r="JK786" s="2">
        <v>44680</v>
      </c>
      <c r="JL786" s="2">
        <v>44712</v>
      </c>
      <c r="JM786" s="2">
        <v>44742</v>
      </c>
      <c r="JN786" s="2">
        <v>44771</v>
      </c>
      <c r="JO786" s="2">
        <v>44804</v>
      </c>
      <c r="JP786" s="2">
        <v>44834</v>
      </c>
      <c r="JQ786" s="2">
        <v>44865</v>
      </c>
    </row>
    <row r="787" spans="1:277" x14ac:dyDescent="0.25">
      <c r="A787" s="4"/>
      <c r="D787" s="3">
        <v>10215400</v>
      </c>
      <c r="E787">
        <v>20921400</v>
      </c>
      <c r="F787">
        <v>20107000</v>
      </c>
      <c r="G787">
        <v>13379600</v>
      </c>
      <c r="H787">
        <v>12528400</v>
      </c>
      <c r="I787">
        <v>15309200</v>
      </c>
      <c r="J787">
        <v>13622200</v>
      </c>
      <c r="K787">
        <v>27423600</v>
      </c>
      <c r="L787">
        <v>18396200</v>
      </c>
      <c r="M787">
        <v>23218200</v>
      </c>
      <c r="N787">
        <v>26352600</v>
      </c>
      <c r="O787">
        <v>21462000</v>
      </c>
      <c r="P787">
        <v>22046400</v>
      </c>
      <c r="Q787">
        <v>19126000</v>
      </c>
      <c r="R787">
        <v>32562400</v>
      </c>
      <c r="S787">
        <v>23763000</v>
      </c>
      <c r="T787">
        <v>18349200</v>
      </c>
      <c r="U787">
        <v>23578500</v>
      </c>
      <c r="V787">
        <v>19563500</v>
      </c>
      <c r="W787">
        <v>14857400</v>
      </c>
      <c r="X787">
        <v>9219000</v>
      </c>
      <c r="Y787">
        <v>13386700</v>
      </c>
      <c r="Z787">
        <v>13490800</v>
      </c>
      <c r="AA787">
        <v>17202000</v>
      </c>
      <c r="AB787">
        <v>13259000</v>
      </c>
      <c r="AC787">
        <v>15580600</v>
      </c>
      <c r="AD787">
        <v>53401200</v>
      </c>
      <c r="AE787">
        <v>33891400</v>
      </c>
      <c r="AF787">
        <v>15873100</v>
      </c>
      <c r="AG787">
        <v>16207400</v>
      </c>
      <c r="AH787">
        <v>21023600</v>
      </c>
      <c r="AI787">
        <v>21144300</v>
      </c>
      <c r="AJ787">
        <v>13791700</v>
      </c>
      <c r="AK787">
        <v>17453600</v>
      </c>
      <c r="AL787">
        <v>17323300</v>
      </c>
      <c r="AM787">
        <v>14346900</v>
      </c>
      <c r="AN787">
        <v>12884000</v>
      </c>
      <c r="AO787">
        <v>9997500</v>
      </c>
      <c r="AP787">
        <v>13054200</v>
      </c>
      <c r="AQ787">
        <v>16358500</v>
      </c>
      <c r="AR787">
        <v>17236400</v>
      </c>
      <c r="AS787">
        <v>13883400</v>
      </c>
      <c r="AT787">
        <v>17374400</v>
      </c>
      <c r="AU787">
        <v>12048600</v>
      </c>
      <c r="AV787">
        <v>11458300</v>
      </c>
      <c r="AW787">
        <v>13944000</v>
      </c>
      <c r="AX787">
        <v>13478800</v>
      </c>
      <c r="AY787">
        <v>9936000</v>
      </c>
      <c r="AZ787">
        <v>15952400</v>
      </c>
      <c r="BA787">
        <v>11307600</v>
      </c>
      <c r="BB787">
        <v>12354700</v>
      </c>
      <c r="BC787">
        <v>14747200</v>
      </c>
      <c r="BD787">
        <v>11759500</v>
      </c>
      <c r="BE787">
        <v>10287900</v>
      </c>
      <c r="BF787">
        <v>16252300</v>
      </c>
      <c r="BG787">
        <v>10980800</v>
      </c>
      <c r="BH787">
        <v>11380400</v>
      </c>
      <c r="BI787">
        <v>15587500</v>
      </c>
      <c r="BJ787">
        <v>19004300</v>
      </c>
      <c r="BK787">
        <v>11569800</v>
      </c>
      <c r="BL787">
        <v>14133400</v>
      </c>
      <c r="BM787">
        <v>11231300</v>
      </c>
      <c r="BN787">
        <v>15691300</v>
      </c>
      <c r="BO787">
        <v>15186900</v>
      </c>
      <c r="BP787">
        <v>14575300</v>
      </c>
      <c r="BQ787">
        <v>15541000</v>
      </c>
      <c r="BR787">
        <v>13363000</v>
      </c>
      <c r="BS787">
        <v>11676500</v>
      </c>
      <c r="BT787">
        <v>9404500</v>
      </c>
      <c r="BU787">
        <v>18867400</v>
      </c>
      <c r="BV787">
        <v>10262400</v>
      </c>
      <c r="BW787">
        <v>12048800</v>
      </c>
      <c r="BX787">
        <v>13831800</v>
      </c>
      <c r="BY787">
        <v>13361800</v>
      </c>
      <c r="BZ787">
        <v>12393300</v>
      </c>
      <c r="CA787">
        <v>12981700</v>
      </c>
      <c r="CB787">
        <v>16060100</v>
      </c>
      <c r="CC787">
        <v>12204800</v>
      </c>
      <c r="CD787">
        <v>11447900</v>
      </c>
      <c r="CE787">
        <v>17640400</v>
      </c>
      <c r="CF787">
        <v>13045500</v>
      </c>
      <c r="CG787">
        <v>15093500</v>
      </c>
      <c r="CH787">
        <v>9128700</v>
      </c>
      <c r="CI787">
        <v>6783700</v>
      </c>
      <c r="CJ787">
        <v>13337800</v>
      </c>
      <c r="CK787">
        <v>8362000</v>
      </c>
      <c r="CL787">
        <v>9226700</v>
      </c>
      <c r="CM787">
        <v>10585000</v>
      </c>
      <c r="CN787">
        <v>10092700</v>
      </c>
      <c r="CO787">
        <v>9786300</v>
      </c>
      <c r="CP787">
        <v>10216500</v>
      </c>
      <c r="CQ787">
        <v>14398300</v>
      </c>
      <c r="CR787">
        <v>7906800</v>
      </c>
      <c r="CS787">
        <v>11263300</v>
      </c>
      <c r="CT787">
        <v>11116600</v>
      </c>
      <c r="CU787">
        <v>11167600</v>
      </c>
      <c r="CV787">
        <v>15712900</v>
      </c>
      <c r="CW787">
        <v>9897800</v>
      </c>
      <c r="CX787">
        <v>10211200</v>
      </c>
      <c r="CY787">
        <v>12658900</v>
      </c>
      <c r="CZ787">
        <v>9484500</v>
      </c>
      <c r="DA787">
        <v>9484800</v>
      </c>
      <c r="DB787">
        <v>12610200</v>
      </c>
      <c r="DC787">
        <v>5904500</v>
      </c>
      <c r="DD787">
        <v>10762500</v>
      </c>
      <c r="DE787">
        <v>14462800</v>
      </c>
      <c r="DF787">
        <v>8667100</v>
      </c>
      <c r="DG787">
        <v>14097800</v>
      </c>
      <c r="DH787">
        <v>12180700</v>
      </c>
      <c r="DI787">
        <v>13006200</v>
      </c>
      <c r="DJ787">
        <v>9897800</v>
      </c>
      <c r="DK787">
        <v>11114100</v>
      </c>
      <c r="DL787">
        <v>10683200</v>
      </c>
      <c r="DM787">
        <v>10811000</v>
      </c>
      <c r="DN787">
        <v>10851200</v>
      </c>
      <c r="DO787">
        <v>9202700</v>
      </c>
      <c r="DP787">
        <v>9269200</v>
      </c>
      <c r="DQ787">
        <v>11865600</v>
      </c>
      <c r="DR787">
        <v>7539000</v>
      </c>
      <c r="DS787">
        <v>5650600</v>
      </c>
      <c r="DT787">
        <v>10342000</v>
      </c>
      <c r="DU787">
        <v>10611300</v>
      </c>
      <c r="DV787">
        <v>7198300</v>
      </c>
      <c r="DW787">
        <v>9911300</v>
      </c>
      <c r="DX787">
        <v>14339600</v>
      </c>
      <c r="DY787">
        <v>13261600</v>
      </c>
      <c r="DZ787">
        <v>13169200</v>
      </c>
      <c r="EA787">
        <v>11168800</v>
      </c>
      <c r="EB787">
        <v>9320222</v>
      </c>
      <c r="EC787">
        <v>7973689</v>
      </c>
      <c r="ED787">
        <v>7834594</v>
      </c>
      <c r="EE787">
        <v>6634874</v>
      </c>
      <c r="EF787">
        <v>6703872</v>
      </c>
      <c r="EG787">
        <v>9725872</v>
      </c>
      <c r="EH787">
        <v>10908541</v>
      </c>
      <c r="EI787">
        <v>6254451</v>
      </c>
      <c r="EJ787">
        <v>6978187</v>
      </c>
      <c r="EK787">
        <v>6694244</v>
      </c>
      <c r="EL787">
        <v>5400211</v>
      </c>
      <c r="EM787">
        <v>12265136</v>
      </c>
      <c r="EN787">
        <v>10243861</v>
      </c>
      <c r="EO787">
        <v>12139936</v>
      </c>
      <c r="EP787">
        <v>10262399</v>
      </c>
      <c r="EQ787">
        <v>7879441</v>
      </c>
      <c r="ER787">
        <v>6494159</v>
      </c>
      <c r="ES787">
        <v>7469012</v>
      </c>
      <c r="ET787">
        <v>6001511</v>
      </c>
      <c r="EU787">
        <v>6577531</v>
      </c>
      <c r="EV787">
        <v>5604709</v>
      </c>
      <c r="EW787">
        <v>5193590</v>
      </c>
      <c r="EX787">
        <v>4576721</v>
      </c>
      <c r="EY787">
        <v>5082100</v>
      </c>
      <c r="EZ787">
        <v>4207022</v>
      </c>
      <c r="FA787">
        <v>4660419</v>
      </c>
      <c r="FB787">
        <v>3847817</v>
      </c>
      <c r="FC787">
        <v>3464183</v>
      </c>
      <c r="FD787">
        <v>5036394</v>
      </c>
      <c r="FE787">
        <v>5432582</v>
      </c>
      <c r="FF787">
        <v>4899912</v>
      </c>
      <c r="FG787">
        <v>6956871</v>
      </c>
      <c r="FH787">
        <v>5683842</v>
      </c>
      <c r="FI787">
        <v>7483975</v>
      </c>
      <c r="FJ787">
        <v>4436554</v>
      </c>
      <c r="FK787">
        <v>5424996</v>
      </c>
      <c r="FL787">
        <v>3723153</v>
      </c>
      <c r="FM787">
        <v>4394675</v>
      </c>
      <c r="FN787">
        <v>3374633</v>
      </c>
      <c r="FO787">
        <v>3983961</v>
      </c>
      <c r="FP787">
        <v>4820100</v>
      </c>
      <c r="FQ787">
        <v>4852322</v>
      </c>
      <c r="FR787">
        <v>4008129</v>
      </c>
      <c r="FS787">
        <v>4971426</v>
      </c>
      <c r="FT787">
        <v>3586151</v>
      </c>
      <c r="FU787">
        <v>3972828</v>
      </c>
      <c r="FV787">
        <v>3148331</v>
      </c>
      <c r="FW787">
        <v>2987255</v>
      </c>
      <c r="FX787">
        <v>4580672</v>
      </c>
      <c r="FY787">
        <v>7292943</v>
      </c>
      <c r="FZ787">
        <v>3477246</v>
      </c>
      <c r="GA787">
        <v>4654672</v>
      </c>
      <c r="GB787">
        <v>4853508</v>
      </c>
      <c r="GC787">
        <v>3351663</v>
      </c>
      <c r="GD787">
        <v>5177421</v>
      </c>
      <c r="GE787">
        <v>4514494</v>
      </c>
      <c r="GF787">
        <v>4789767</v>
      </c>
      <c r="GG787">
        <v>3225337</v>
      </c>
      <c r="GH787">
        <v>5497333</v>
      </c>
      <c r="GI787">
        <v>5287641</v>
      </c>
      <c r="GJ787">
        <v>5835606</v>
      </c>
      <c r="GK787">
        <v>4116927</v>
      </c>
      <c r="GL787">
        <v>4509991</v>
      </c>
      <c r="GM787">
        <v>4454412</v>
      </c>
      <c r="GN787">
        <v>5135446</v>
      </c>
      <c r="GO787">
        <v>7283963</v>
      </c>
      <c r="GP787">
        <v>4876375</v>
      </c>
      <c r="GQ787">
        <v>3518703</v>
      </c>
      <c r="GR787">
        <v>4255087</v>
      </c>
      <c r="GS787">
        <v>5259421</v>
      </c>
      <c r="GT787">
        <v>3517748</v>
      </c>
      <c r="GU787">
        <v>3042738</v>
      </c>
      <c r="GV787">
        <v>3889420</v>
      </c>
      <c r="GW787">
        <v>3886322</v>
      </c>
      <c r="GX787">
        <v>3840223</v>
      </c>
      <c r="GY787">
        <v>3813492</v>
      </c>
      <c r="GZ787">
        <v>3202173</v>
      </c>
      <c r="HA787">
        <v>3803771</v>
      </c>
      <c r="HB787">
        <v>4336483</v>
      </c>
      <c r="HC787">
        <v>3602009</v>
      </c>
      <c r="HD787">
        <v>3314395</v>
      </c>
      <c r="HE787">
        <v>3912692</v>
      </c>
      <c r="HF787">
        <v>3155255</v>
      </c>
      <c r="HG787">
        <v>4030409</v>
      </c>
      <c r="HH787">
        <v>3608743</v>
      </c>
      <c r="HI787">
        <v>3808443</v>
      </c>
      <c r="HJ787">
        <v>3925445</v>
      </c>
      <c r="HK787">
        <v>3868748</v>
      </c>
      <c r="HL787">
        <v>4022896</v>
      </c>
      <c r="HM787">
        <v>4133268</v>
      </c>
      <c r="HN787">
        <v>3903381</v>
      </c>
      <c r="HO787">
        <v>3355761</v>
      </c>
      <c r="HP787">
        <v>3124612</v>
      </c>
      <c r="HQ787">
        <v>3599877</v>
      </c>
      <c r="HR787">
        <v>3380868</v>
      </c>
      <c r="HS787">
        <v>3690124</v>
      </c>
      <c r="HT787">
        <v>2710321</v>
      </c>
      <c r="HU787">
        <v>4120838</v>
      </c>
      <c r="HV787">
        <v>3807267</v>
      </c>
      <c r="HW787">
        <v>3740404</v>
      </c>
      <c r="HX787">
        <v>3227962</v>
      </c>
      <c r="HY787">
        <v>2428459</v>
      </c>
      <c r="HZ787">
        <v>2840486</v>
      </c>
      <c r="IA787">
        <v>3962010</v>
      </c>
      <c r="IB787">
        <v>7529804</v>
      </c>
      <c r="IC787">
        <v>4144294</v>
      </c>
      <c r="ID787">
        <v>3623997</v>
      </c>
      <c r="IE787">
        <v>4442319</v>
      </c>
      <c r="IF787">
        <v>3641433</v>
      </c>
      <c r="IG787">
        <v>4865333</v>
      </c>
      <c r="IH787">
        <v>3530187</v>
      </c>
      <c r="II787">
        <v>2930001</v>
      </c>
      <c r="IJ787">
        <v>4756422</v>
      </c>
      <c r="IK787">
        <v>3773154</v>
      </c>
      <c r="IL787">
        <v>6828047</v>
      </c>
      <c r="IM787">
        <v>4571848</v>
      </c>
      <c r="IN787">
        <v>5191243</v>
      </c>
      <c r="IO787">
        <v>5224779</v>
      </c>
      <c r="IP787">
        <v>4815686</v>
      </c>
      <c r="IQ787">
        <v>4191031</v>
      </c>
      <c r="IR787">
        <v>4727518</v>
      </c>
      <c r="IS787">
        <v>5356008</v>
      </c>
      <c r="IT787">
        <v>5851823</v>
      </c>
      <c r="IU787">
        <v>5867972</v>
      </c>
      <c r="IV787">
        <v>5261595</v>
      </c>
      <c r="IW787">
        <v>5950416</v>
      </c>
      <c r="IX787">
        <v>7294740</v>
      </c>
      <c r="IY787">
        <v>5422486</v>
      </c>
      <c r="IZ787">
        <v>7232075</v>
      </c>
      <c r="JA787">
        <v>4934129</v>
      </c>
      <c r="JB787">
        <v>4590470</v>
      </c>
      <c r="JC787">
        <v>3968985</v>
      </c>
      <c r="JD787">
        <v>6077998</v>
      </c>
      <c r="JE787">
        <v>4147404</v>
      </c>
      <c r="JF787">
        <v>5459459</v>
      </c>
      <c r="JG787">
        <v>10741221</v>
      </c>
      <c r="JH787">
        <v>5895193</v>
      </c>
      <c r="JI787">
        <v>4799371</v>
      </c>
      <c r="JJ787">
        <v>5095974</v>
      </c>
      <c r="JK787">
        <v>4435755</v>
      </c>
      <c r="JL787">
        <v>6130239</v>
      </c>
      <c r="JM787">
        <v>5437946</v>
      </c>
      <c r="JN787">
        <v>3981472</v>
      </c>
      <c r="JO787">
        <v>5043117</v>
      </c>
      <c r="JP787">
        <v>5056509</v>
      </c>
      <c r="JQ787">
        <v>5053429</v>
      </c>
    </row>
    <row r="788" spans="1:277" x14ac:dyDescent="0.25">
      <c r="A788" s="1" t="s">
        <v>395</v>
      </c>
      <c r="B788" t="s">
        <v>1157</v>
      </c>
      <c r="C788" t="s">
        <v>1199</v>
      </c>
      <c r="D788" s="2">
        <f>_xll.BDH(A788, "volume", B788, C788, "Direction", "H", "Period", "M","cols=274;rows=2")</f>
        <v>36556</v>
      </c>
      <c r="E788" s="2">
        <v>36585</v>
      </c>
      <c r="F788" s="2">
        <v>36616</v>
      </c>
      <c r="G788" s="2">
        <v>36644</v>
      </c>
      <c r="H788" s="2">
        <v>36677</v>
      </c>
      <c r="I788" s="2">
        <v>36707</v>
      </c>
      <c r="J788" s="2">
        <v>36738</v>
      </c>
      <c r="K788" s="2">
        <v>36769</v>
      </c>
      <c r="L788" s="2">
        <v>36798</v>
      </c>
      <c r="M788" s="2">
        <v>36830</v>
      </c>
      <c r="N788" s="2">
        <v>36860</v>
      </c>
      <c r="O788" s="2">
        <v>36889</v>
      </c>
      <c r="P788" s="2">
        <v>36922</v>
      </c>
      <c r="Q788" s="2">
        <v>36950</v>
      </c>
      <c r="R788" s="2">
        <v>36980</v>
      </c>
      <c r="S788" s="2">
        <v>37011</v>
      </c>
      <c r="T788" s="2">
        <v>37042</v>
      </c>
      <c r="U788" s="2">
        <v>37071</v>
      </c>
      <c r="V788" s="2">
        <v>37103</v>
      </c>
      <c r="W788" s="2">
        <v>37134</v>
      </c>
      <c r="X788" s="2">
        <v>37162</v>
      </c>
      <c r="Y788" s="2">
        <v>37195</v>
      </c>
      <c r="Z788" s="2">
        <v>37225</v>
      </c>
      <c r="AA788" s="2">
        <v>37256</v>
      </c>
      <c r="AB788" s="2">
        <v>37287</v>
      </c>
      <c r="AC788" s="2">
        <v>37315</v>
      </c>
      <c r="AD788" s="2">
        <v>37344</v>
      </c>
      <c r="AE788" s="2">
        <v>37376</v>
      </c>
      <c r="AF788" s="2">
        <v>37407</v>
      </c>
      <c r="AG788" s="2">
        <v>37435</v>
      </c>
      <c r="AH788" s="2">
        <v>37468</v>
      </c>
      <c r="AI788" s="2">
        <v>37498</v>
      </c>
      <c r="AJ788" s="2">
        <v>37529</v>
      </c>
      <c r="AK788" s="2">
        <v>37560</v>
      </c>
      <c r="AL788" s="2">
        <v>37589</v>
      </c>
      <c r="AM788" s="2">
        <v>37621</v>
      </c>
      <c r="AN788" s="2">
        <v>37652</v>
      </c>
      <c r="AO788" s="2">
        <v>37680</v>
      </c>
      <c r="AP788" s="2">
        <v>37711</v>
      </c>
      <c r="AQ788" s="2">
        <v>37741</v>
      </c>
      <c r="AR788" s="2">
        <v>37771</v>
      </c>
      <c r="AS788" s="2">
        <v>37802</v>
      </c>
      <c r="AT788" s="2">
        <v>37833</v>
      </c>
      <c r="AU788" s="2">
        <v>37862</v>
      </c>
      <c r="AV788" s="2">
        <v>37894</v>
      </c>
      <c r="AW788" s="2">
        <v>37925</v>
      </c>
      <c r="AX788" s="2">
        <v>37953</v>
      </c>
      <c r="AY788" s="2">
        <v>37986</v>
      </c>
      <c r="AZ788" s="2">
        <v>38016</v>
      </c>
      <c r="BA788" s="2">
        <v>38044</v>
      </c>
      <c r="BB788" s="2">
        <v>38077</v>
      </c>
      <c r="BC788" s="2">
        <v>38107</v>
      </c>
      <c r="BD788" s="2">
        <v>38138</v>
      </c>
      <c r="BE788" s="2">
        <v>38168</v>
      </c>
      <c r="BF788" s="2">
        <v>38198</v>
      </c>
      <c r="BG788" s="2">
        <v>38230</v>
      </c>
      <c r="BH788" s="2">
        <v>38260</v>
      </c>
      <c r="BI788" s="2">
        <v>38289</v>
      </c>
      <c r="BJ788" s="2">
        <v>38321</v>
      </c>
      <c r="BK788" s="2">
        <v>38352</v>
      </c>
      <c r="BL788" s="2">
        <v>38383</v>
      </c>
      <c r="BM788" s="2">
        <v>38411</v>
      </c>
      <c r="BN788" s="2">
        <v>38442</v>
      </c>
      <c r="BO788" s="2">
        <v>38471</v>
      </c>
      <c r="BP788" s="2">
        <v>38503</v>
      </c>
      <c r="BQ788" s="2">
        <v>38533</v>
      </c>
      <c r="BR788" s="2">
        <v>38562</v>
      </c>
      <c r="BS788" s="2">
        <v>38595</v>
      </c>
      <c r="BT788" s="2">
        <v>38625</v>
      </c>
      <c r="BU788" s="2">
        <v>38656</v>
      </c>
      <c r="BV788" s="2">
        <v>38686</v>
      </c>
      <c r="BW788" s="2">
        <v>38716</v>
      </c>
      <c r="BX788" s="2">
        <v>38748</v>
      </c>
      <c r="BY788" s="2">
        <v>38776</v>
      </c>
      <c r="BZ788" s="2">
        <v>38807</v>
      </c>
      <c r="CA788" s="2">
        <v>38835</v>
      </c>
      <c r="CB788" s="2">
        <v>38868</v>
      </c>
      <c r="CC788" s="2">
        <v>38898</v>
      </c>
      <c r="CD788" s="2">
        <v>38929</v>
      </c>
      <c r="CE788" s="2">
        <v>38960</v>
      </c>
      <c r="CF788" s="2">
        <v>38989</v>
      </c>
      <c r="CG788" s="2">
        <v>39021</v>
      </c>
      <c r="CH788" s="2">
        <v>39051</v>
      </c>
      <c r="CI788" s="2">
        <v>39080</v>
      </c>
      <c r="CJ788" s="2">
        <v>39113</v>
      </c>
      <c r="CK788" s="2">
        <v>39141</v>
      </c>
      <c r="CL788" s="2">
        <v>39171</v>
      </c>
      <c r="CM788" s="2">
        <v>39202</v>
      </c>
      <c r="CN788" s="2">
        <v>39233</v>
      </c>
      <c r="CO788" s="2">
        <v>39262</v>
      </c>
      <c r="CP788" s="2">
        <v>39294</v>
      </c>
      <c r="CQ788" s="2">
        <v>39325</v>
      </c>
      <c r="CR788" s="2">
        <v>39353</v>
      </c>
      <c r="CS788" s="2">
        <v>39386</v>
      </c>
      <c r="CT788" s="2">
        <v>39416</v>
      </c>
      <c r="CU788" s="2">
        <v>39447</v>
      </c>
      <c r="CV788" s="2">
        <v>39478</v>
      </c>
      <c r="CW788" s="2">
        <v>39507</v>
      </c>
      <c r="CX788" s="2">
        <v>39538</v>
      </c>
      <c r="CY788" s="2">
        <v>39568</v>
      </c>
      <c r="CZ788" s="2">
        <v>39598</v>
      </c>
      <c r="DA788" s="2">
        <v>39629</v>
      </c>
      <c r="DB788" s="2">
        <v>39660</v>
      </c>
      <c r="DC788" s="2">
        <v>39689</v>
      </c>
      <c r="DD788" s="2">
        <v>39721</v>
      </c>
      <c r="DE788" s="2">
        <v>39752</v>
      </c>
      <c r="DF788" s="2">
        <v>39780</v>
      </c>
      <c r="DG788" s="2">
        <v>39813</v>
      </c>
      <c r="DH788" s="2">
        <v>39843</v>
      </c>
      <c r="DI788" s="2">
        <v>39871</v>
      </c>
      <c r="DJ788" s="2">
        <v>39903</v>
      </c>
      <c r="DK788" s="2">
        <v>39933</v>
      </c>
      <c r="DL788" s="2">
        <v>39962</v>
      </c>
      <c r="DM788" s="2">
        <v>39994</v>
      </c>
      <c r="DN788" s="2">
        <v>40025</v>
      </c>
      <c r="DO788" s="2">
        <v>40056</v>
      </c>
      <c r="DP788" s="2">
        <v>40086</v>
      </c>
      <c r="DQ788" s="2">
        <v>40116</v>
      </c>
      <c r="DR788" s="2">
        <v>40147</v>
      </c>
      <c r="DS788" s="2">
        <v>40178</v>
      </c>
      <c r="DT788" s="2">
        <v>40207</v>
      </c>
      <c r="DU788" s="2">
        <v>40235</v>
      </c>
      <c r="DV788" s="2">
        <v>40268</v>
      </c>
      <c r="DW788" s="2">
        <v>40298</v>
      </c>
      <c r="DX788" s="2">
        <v>40329</v>
      </c>
      <c r="DY788" s="2">
        <v>40359</v>
      </c>
      <c r="DZ788" s="2">
        <v>40389</v>
      </c>
      <c r="EA788" s="2">
        <v>40421</v>
      </c>
      <c r="EB788" s="2">
        <v>40451</v>
      </c>
      <c r="EC788" s="2">
        <v>40480</v>
      </c>
      <c r="ED788" s="2">
        <v>40512</v>
      </c>
      <c r="EE788" s="2">
        <v>40543</v>
      </c>
      <c r="EF788" s="2">
        <v>40574</v>
      </c>
      <c r="EG788" s="2">
        <v>40602</v>
      </c>
      <c r="EH788" s="2">
        <v>40633</v>
      </c>
      <c r="EI788" s="2">
        <v>40662</v>
      </c>
      <c r="EJ788" s="2">
        <v>40694</v>
      </c>
      <c r="EK788" s="2">
        <v>40724</v>
      </c>
      <c r="EL788" s="2">
        <v>40753</v>
      </c>
      <c r="EM788" s="2">
        <v>40786</v>
      </c>
      <c r="EN788" s="2">
        <v>40816</v>
      </c>
      <c r="EO788" s="2">
        <v>40847</v>
      </c>
      <c r="EP788" s="2">
        <v>40877</v>
      </c>
      <c r="EQ788" s="2">
        <v>40907</v>
      </c>
      <c r="ER788" s="2">
        <v>40939</v>
      </c>
      <c r="ES788" s="2">
        <v>40968</v>
      </c>
      <c r="ET788" s="2">
        <v>40998</v>
      </c>
      <c r="EU788" s="2">
        <v>41029</v>
      </c>
      <c r="EV788" s="2">
        <v>41060</v>
      </c>
      <c r="EW788" s="2">
        <v>41089</v>
      </c>
      <c r="EX788" s="2">
        <v>41121</v>
      </c>
      <c r="EY788" s="2">
        <v>41152</v>
      </c>
      <c r="EZ788" s="2">
        <v>41180</v>
      </c>
      <c r="FA788" s="2">
        <v>41213</v>
      </c>
      <c r="FB788" s="2">
        <v>41243</v>
      </c>
      <c r="FC788" s="2">
        <v>41274</v>
      </c>
      <c r="FD788" s="2">
        <v>41305</v>
      </c>
      <c r="FE788" s="2">
        <v>41333</v>
      </c>
      <c r="FF788" s="2">
        <v>41362</v>
      </c>
      <c r="FG788" s="2">
        <v>41394</v>
      </c>
      <c r="FH788" s="2">
        <v>41425</v>
      </c>
      <c r="FI788" s="2">
        <v>41453</v>
      </c>
      <c r="FJ788" s="2">
        <v>41486</v>
      </c>
      <c r="FK788" s="2">
        <v>41516</v>
      </c>
      <c r="FL788" s="2">
        <v>41547</v>
      </c>
      <c r="FM788" s="2">
        <v>41578</v>
      </c>
      <c r="FN788" s="2">
        <v>41607</v>
      </c>
      <c r="FO788" s="2">
        <v>41639</v>
      </c>
      <c r="FP788" s="2">
        <v>41670</v>
      </c>
      <c r="FQ788" s="2">
        <v>41698</v>
      </c>
      <c r="FR788" s="2">
        <v>41729</v>
      </c>
      <c r="FS788" s="2">
        <v>41759</v>
      </c>
      <c r="FT788" s="2">
        <v>41789</v>
      </c>
      <c r="FU788" s="2">
        <v>41820</v>
      </c>
      <c r="FV788" s="2">
        <v>41851</v>
      </c>
      <c r="FW788" s="2">
        <v>41880</v>
      </c>
      <c r="FX788" s="2">
        <v>41912</v>
      </c>
      <c r="FY788" s="2">
        <v>41943</v>
      </c>
      <c r="FZ788" s="2">
        <v>41971</v>
      </c>
      <c r="GA788" s="2">
        <v>42004</v>
      </c>
      <c r="GB788" s="2">
        <v>42034</v>
      </c>
      <c r="GC788" s="2">
        <v>42062</v>
      </c>
      <c r="GD788" s="2">
        <v>42094</v>
      </c>
      <c r="GE788" s="2">
        <v>42124</v>
      </c>
      <c r="GF788" s="2">
        <v>42153</v>
      </c>
      <c r="GG788" s="2">
        <v>42185</v>
      </c>
      <c r="GH788" s="2">
        <v>42216</v>
      </c>
      <c r="GI788" s="2">
        <v>42247</v>
      </c>
      <c r="GJ788" s="2">
        <v>42277</v>
      </c>
      <c r="GK788" s="2">
        <v>42307</v>
      </c>
      <c r="GL788" s="2">
        <v>42338</v>
      </c>
      <c r="GM788" s="2">
        <v>42369</v>
      </c>
      <c r="GN788" s="2">
        <v>42398</v>
      </c>
      <c r="GO788" s="2">
        <v>42429</v>
      </c>
      <c r="GP788" s="2">
        <v>42460</v>
      </c>
      <c r="GQ788" s="2">
        <v>42489</v>
      </c>
      <c r="GR788" s="2">
        <v>42521</v>
      </c>
      <c r="GS788" s="2">
        <v>42551</v>
      </c>
      <c r="GT788" s="2">
        <v>42580</v>
      </c>
      <c r="GU788" s="2">
        <v>42613</v>
      </c>
      <c r="GV788" s="2">
        <v>42643</v>
      </c>
      <c r="GW788" s="2">
        <v>42674</v>
      </c>
      <c r="GX788" s="2">
        <v>42704</v>
      </c>
      <c r="GY788" s="2">
        <v>42734</v>
      </c>
      <c r="GZ788" s="2">
        <v>42766</v>
      </c>
      <c r="HA788" s="2">
        <v>42794</v>
      </c>
      <c r="HB788" s="2">
        <v>42825</v>
      </c>
      <c r="HC788" s="2">
        <v>42853</v>
      </c>
      <c r="HD788" s="2">
        <v>42886</v>
      </c>
      <c r="HE788" s="2">
        <v>42916</v>
      </c>
      <c r="HF788" s="2">
        <v>42947</v>
      </c>
      <c r="HG788" s="2">
        <v>42978</v>
      </c>
      <c r="HH788" s="2">
        <v>43007</v>
      </c>
      <c r="HI788" s="2">
        <v>43039</v>
      </c>
      <c r="HJ788" s="2">
        <v>43069</v>
      </c>
      <c r="HK788" s="2">
        <v>43098</v>
      </c>
      <c r="HL788" s="2">
        <v>43131</v>
      </c>
      <c r="HM788" s="2">
        <v>43159</v>
      </c>
      <c r="HN788" s="2">
        <v>43189</v>
      </c>
      <c r="HO788" s="2">
        <v>43220</v>
      </c>
      <c r="HP788" s="2">
        <v>43251</v>
      </c>
      <c r="HQ788" s="2">
        <v>43280</v>
      </c>
      <c r="HR788" s="2">
        <v>43312</v>
      </c>
      <c r="HS788" s="2">
        <v>43343</v>
      </c>
      <c r="HT788" s="2">
        <v>43371</v>
      </c>
      <c r="HU788" s="2">
        <v>43404</v>
      </c>
      <c r="HV788" s="2">
        <v>43434</v>
      </c>
      <c r="HW788" s="2">
        <v>43465</v>
      </c>
      <c r="HX788" s="2">
        <v>43496</v>
      </c>
      <c r="HY788" s="2">
        <v>43524</v>
      </c>
      <c r="HZ788" s="2">
        <v>43553</v>
      </c>
      <c r="IA788" s="2">
        <v>43585</v>
      </c>
      <c r="IB788" s="2">
        <v>43616</v>
      </c>
      <c r="IC788" s="2">
        <v>43644</v>
      </c>
      <c r="ID788" s="2">
        <v>43677</v>
      </c>
      <c r="IE788" s="2">
        <v>43707</v>
      </c>
      <c r="IF788" s="2">
        <v>43738</v>
      </c>
      <c r="IG788" s="2">
        <v>43769</v>
      </c>
      <c r="IH788" s="2">
        <v>43798</v>
      </c>
      <c r="II788" s="2">
        <v>43830</v>
      </c>
      <c r="IJ788" s="2">
        <v>43861</v>
      </c>
      <c r="IK788" s="2">
        <v>43889</v>
      </c>
      <c r="IL788" s="2">
        <v>43921</v>
      </c>
      <c r="IM788" s="2">
        <v>43951</v>
      </c>
      <c r="IN788" s="2">
        <v>43980</v>
      </c>
      <c r="IO788" s="2">
        <v>44012</v>
      </c>
      <c r="IP788" s="2">
        <v>44043</v>
      </c>
      <c r="IQ788" s="2">
        <v>44074</v>
      </c>
      <c r="IR788" s="2">
        <v>44104</v>
      </c>
      <c r="IS788" s="2">
        <v>44134</v>
      </c>
      <c r="IT788" s="2">
        <v>44165</v>
      </c>
      <c r="IU788" s="2">
        <v>44196</v>
      </c>
      <c r="IV788" s="2">
        <v>44225</v>
      </c>
      <c r="IW788" s="2">
        <v>44253</v>
      </c>
      <c r="IX788" s="2">
        <v>44286</v>
      </c>
      <c r="IY788" s="2">
        <v>44316</v>
      </c>
      <c r="IZ788" s="2">
        <v>44347</v>
      </c>
      <c r="JA788" s="2">
        <v>44377</v>
      </c>
      <c r="JB788" s="2">
        <v>44407</v>
      </c>
      <c r="JC788" s="2">
        <v>44439</v>
      </c>
      <c r="JD788" s="2">
        <v>44469</v>
      </c>
      <c r="JE788" s="2">
        <v>44498</v>
      </c>
      <c r="JF788" s="2">
        <v>44530</v>
      </c>
      <c r="JG788" s="2">
        <v>44561</v>
      </c>
      <c r="JH788" s="2">
        <v>44592</v>
      </c>
      <c r="JI788" s="2">
        <v>44620</v>
      </c>
      <c r="JJ788" s="2">
        <v>44651</v>
      </c>
      <c r="JK788" s="2">
        <v>44680</v>
      </c>
      <c r="JL788" s="2">
        <v>44712</v>
      </c>
      <c r="JM788" s="2">
        <v>44742</v>
      </c>
      <c r="JN788" s="2">
        <v>44771</v>
      </c>
      <c r="JO788" s="2">
        <v>44804</v>
      </c>
      <c r="JP788" s="2">
        <v>44834</v>
      </c>
      <c r="JQ788" s="2">
        <v>44865</v>
      </c>
    </row>
    <row r="789" spans="1:277" x14ac:dyDescent="0.25">
      <c r="A789" s="4"/>
      <c r="D789" s="3">
        <v>20720100</v>
      </c>
      <c r="E789">
        <v>13625900</v>
      </c>
      <c r="F789">
        <v>18236600</v>
      </c>
      <c r="G789">
        <v>15831600</v>
      </c>
      <c r="H789">
        <v>12940300</v>
      </c>
      <c r="I789">
        <v>26405100</v>
      </c>
      <c r="J789">
        <v>13385400</v>
      </c>
      <c r="K789">
        <v>16578900</v>
      </c>
      <c r="L789">
        <v>19467500</v>
      </c>
      <c r="M789">
        <v>24472900</v>
      </c>
      <c r="N789">
        <v>18222200</v>
      </c>
      <c r="O789">
        <v>22465800</v>
      </c>
      <c r="P789">
        <v>23067400</v>
      </c>
      <c r="Q789">
        <v>18118000</v>
      </c>
      <c r="R789">
        <v>28111300</v>
      </c>
      <c r="S789">
        <v>20480600</v>
      </c>
      <c r="T789">
        <v>19617700</v>
      </c>
      <c r="U789">
        <v>16630200</v>
      </c>
      <c r="V789">
        <v>16123000</v>
      </c>
      <c r="W789">
        <v>22449400</v>
      </c>
      <c r="X789">
        <v>21992400</v>
      </c>
      <c r="Y789">
        <v>23757600</v>
      </c>
      <c r="Z789">
        <v>19493400</v>
      </c>
      <c r="AA789">
        <v>14223100</v>
      </c>
      <c r="AB789">
        <v>33325400</v>
      </c>
      <c r="AC789">
        <v>24301600</v>
      </c>
      <c r="AD789">
        <v>21376000</v>
      </c>
      <c r="AE789">
        <v>21731800</v>
      </c>
      <c r="AF789">
        <v>22663100</v>
      </c>
      <c r="AG789">
        <v>16971300</v>
      </c>
      <c r="AH789">
        <v>45379900</v>
      </c>
      <c r="AI789">
        <v>26136300</v>
      </c>
      <c r="AJ789">
        <v>23857700</v>
      </c>
      <c r="AK789">
        <v>39830200</v>
      </c>
      <c r="AL789">
        <v>17837200</v>
      </c>
      <c r="AM789">
        <v>15225800</v>
      </c>
      <c r="AN789">
        <v>23246300</v>
      </c>
      <c r="AO789">
        <v>18744000</v>
      </c>
      <c r="AP789">
        <v>25648800</v>
      </c>
      <c r="AQ789">
        <v>20421700</v>
      </c>
      <c r="AR789">
        <v>24104900</v>
      </c>
      <c r="AS789">
        <v>22447400</v>
      </c>
      <c r="AT789">
        <v>17891500</v>
      </c>
      <c r="AU789">
        <v>13035700</v>
      </c>
      <c r="AV789">
        <v>17234100</v>
      </c>
      <c r="AW789">
        <v>22175800</v>
      </c>
      <c r="AX789">
        <v>13319900</v>
      </c>
      <c r="AY789">
        <v>14506100</v>
      </c>
      <c r="AZ789">
        <v>20493700</v>
      </c>
      <c r="BA789">
        <v>15376900</v>
      </c>
      <c r="BB789">
        <v>16383900</v>
      </c>
      <c r="BC789">
        <v>19203100</v>
      </c>
      <c r="BD789">
        <v>18453000</v>
      </c>
      <c r="BE789">
        <v>18803300</v>
      </c>
      <c r="BF789">
        <v>24304000</v>
      </c>
      <c r="BG789">
        <v>16598300</v>
      </c>
      <c r="BH789">
        <v>16232900</v>
      </c>
      <c r="BI789">
        <v>18011500</v>
      </c>
      <c r="BJ789">
        <v>18916200</v>
      </c>
      <c r="BK789">
        <v>19228400</v>
      </c>
      <c r="BL789">
        <v>27444900</v>
      </c>
      <c r="BM789">
        <v>25517200</v>
      </c>
      <c r="BN789">
        <v>24558200</v>
      </c>
      <c r="BO789">
        <v>25672300</v>
      </c>
      <c r="BP789">
        <v>22489500</v>
      </c>
      <c r="BQ789">
        <v>19059200</v>
      </c>
      <c r="BR789">
        <v>19245400</v>
      </c>
      <c r="BS789">
        <v>19744400</v>
      </c>
      <c r="BT789">
        <v>22111600</v>
      </c>
      <c r="BU789">
        <v>26117400</v>
      </c>
      <c r="BV789">
        <v>21891500</v>
      </c>
      <c r="BW789">
        <v>15267700</v>
      </c>
      <c r="BX789">
        <v>26936700</v>
      </c>
      <c r="BY789">
        <v>26154700</v>
      </c>
      <c r="BZ789">
        <v>20351700</v>
      </c>
      <c r="CA789">
        <v>23327400</v>
      </c>
      <c r="CB789">
        <v>20086700</v>
      </c>
      <c r="CC789">
        <v>22660800</v>
      </c>
      <c r="CD789">
        <v>22911200</v>
      </c>
      <c r="CE789">
        <v>16692400</v>
      </c>
      <c r="CF789">
        <v>14514900</v>
      </c>
      <c r="CG789">
        <v>31513200</v>
      </c>
      <c r="CH789">
        <v>20316000</v>
      </c>
      <c r="CI789">
        <v>17838400</v>
      </c>
      <c r="CJ789">
        <v>18548200</v>
      </c>
      <c r="CK789">
        <v>17091700</v>
      </c>
      <c r="CL789">
        <v>31602800</v>
      </c>
      <c r="CM789">
        <v>25577800</v>
      </c>
      <c r="CN789">
        <v>17173900</v>
      </c>
      <c r="CO789">
        <v>26736000</v>
      </c>
      <c r="CP789">
        <v>34932900</v>
      </c>
      <c r="CQ789">
        <v>40520200</v>
      </c>
      <c r="CR789">
        <v>18417800</v>
      </c>
      <c r="CS789">
        <v>25906000</v>
      </c>
      <c r="CT789">
        <v>32752900</v>
      </c>
      <c r="CU789">
        <v>29970400</v>
      </c>
      <c r="CV789">
        <v>41399000</v>
      </c>
      <c r="CW789">
        <v>27220300</v>
      </c>
      <c r="CX789">
        <v>36630900</v>
      </c>
      <c r="CY789">
        <v>26072800</v>
      </c>
      <c r="CZ789">
        <v>16271700</v>
      </c>
      <c r="DA789">
        <v>28622000</v>
      </c>
      <c r="DB789">
        <v>48906200</v>
      </c>
      <c r="DC789">
        <v>28931900</v>
      </c>
      <c r="DD789">
        <v>42359900</v>
      </c>
      <c r="DE789">
        <v>46116400</v>
      </c>
      <c r="DF789">
        <v>45098300</v>
      </c>
      <c r="DG789">
        <v>45921500</v>
      </c>
      <c r="DH789">
        <v>60479700</v>
      </c>
      <c r="DI789">
        <v>65779900</v>
      </c>
      <c r="DJ789">
        <v>99153700</v>
      </c>
      <c r="DK789">
        <v>78542200</v>
      </c>
      <c r="DL789">
        <v>65016300</v>
      </c>
      <c r="DM789">
        <v>43652300</v>
      </c>
      <c r="DN789">
        <v>37123400</v>
      </c>
      <c r="DO789">
        <v>30206800</v>
      </c>
      <c r="DP789">
        <v>32707000</v>
      </c>
      <c r="DQ789">
        <v>41034800</v>
      </c>
      <c r="DR789">
        <v>22340800</v>
      </c>
      <c r="DS789">
        <v>26120800</v>
      </c>
      <c r="DT789">
        <v>26300400</v>
      </c>
      <c r="DU789">
        <v>64843500</v>
      </c>
      <c r="DV789">
        <v>29691500</v>
      </c>
      <c r="DW789">
        <v>35128000</v>
      </c>
      <c r="DX789">
        <v>39903800</v>
      </c>
      <c r="DY789">
        <v>32317900</v>
      </c>
      <c r="DZ789">
        <v>29311600</v>
      </c>
      <c r="EA789">
        <v>31475400</v>
      </c>
      <c r="EB789">
        <v>29805858</v>
      </c>
      <c r="EC789">
        <v>27191919</v>
      </c>
      <c r="ED789">
        <v>25770390</v>
      </c>
      <c r="EE789">
        <v>24080070</v>
      </c>
      <c r="EF789">
        <v>23097901</v>
      </c>
      <c r="EG789">
        <v>16452827</v>
      </c>
      <c r="EH789">
        <v>23613384</v>
      </c>
      <c r="EI789">
        <v>17541164</v>
      </c>
      <c r="EJ789">
        <v>18059837</v>
      </c>
      <c r="EK789">
        <v>28697990</v>
      </c>
      <c r="EL789">
        <v>22409349</v>
      </c>
      <c r="EM789">
        <v>47877465</v>
      </c>
      <c r="EN789">
        <v>31104669</v>
      </c>
      <c r="EO789">
        <v>35706948</v>
      </c>
      <c r="EP789">
        <v>24413965</v>
      </c>
      <c r="EQ789">
        <v>18982420</v>
      </c>
      <c r="ER789">
        <v>19370447</v>
      </c>
      <c r="ES789">
        <v>14656099</v>
      </c>
      <c r="ET789">
        <v>20403269</v>
      </c>
      <c r="EU789">
        <v>18389961</v>
      </c>
      <c r="EV789">
        <v>16072107</v>
      </c>
      <c r="EW789">
        <v>17228370</v>
      </c>
      <c r="EX789">
        <v>15176391</v>
      </c>
      <c r="EY789">
        <v>11283329</v>
      </c>
      <c r="EZ789">
        <v>13732184</v>
      </c>
      <c r="FA789">
        <v>18643028</v>
      </c>
      <c r="FB789">
        <v>17995298</v>
      </c>
      <c r="FC789">
        <v>16024100</v>
      </c>
      <c r="FD789">
        <v>15439462</v>
      </c>
      <c r="FE789">
        <v>13516244</v>
      </c>
      <c r="FF789">
        <v>12939114</v>
      </c>
      <c r="FG789">
        <v>17989568</v>
      </c>
      <c r="FH789">
        <v>15211565</v>
      </c>
      <c r="FI789">
        <v>15116375</v>
      </c>
      <c r="FJ789">
        <v>13617233</v>
      </c>
      <c r="FK789">
        <v>9815975</v>
      </c>
      <c r="FL789">
        <v>9953474</v>
      </c>
      <c r="FM789">
        <v>11790324</v>
      </c>
      <c r="FN789">
        <v>9430137</v>
      </c>
      <c r="FO789">
        <v>10177735</v>
      </c>
      <c r="FP789">
        <v>13335383</v>
      </c>
      <c r="FQ789">
        <v>9892147</v>
      </c>
      <c r="FR789">
        <v>11696104</v>
      </c>
      <c r="FS789">
        <v>13757729</v>
      </c>
      <c r="FT789">
        <v>10233890</v>
      </c>
      <c r="FU789">
        <v>8952052</v>
      </c>
      <c r="FV789">
        <v>14783061</v>
      </c>
      <c r="FW789">
        <v>10349971</v>
      </c>
      <c r="FX789">
        <v>10969144</v>
      </c>
      <c r="FY789">
        <v>16000360</v>
      </c>
      <c r="FZ789">
        <v>9284862</v>
      </c>
      <c r="GA789">
        <v>17412463</v>
      </c>
      <c r="GB789">
        <v>17038156</v>
      </c>
      <c r="GC789">
        <v>10904856</v>
      </c>
      <c r="GD789">
        <v>16815554</v>
      </c>
      <c r="GE789">
        <v>15993879</v>
      </c>
      <c r="GF789">
        <v>13752994</v>
      </c>
      <c r="GG789">
        <v>18060104</v>
      </c>
      <c r="GH789">
        <v>17422804</v>
      </c>
      <c r="GI789">
        <v>15782231</v>
      </c>
      <c r="GJ789">
        <v>16768276</v>
      </c>
      <c r="GK789">
        <v>17721927</v>
      </c>
      <c r="GL789">
        <v>11790728</v>
      </c>
      <c r="GM789">
        <v>13481694</v>
      </c>
      <c r="GN789">
        <v>16939119</v>
      </c>
      <c r="GO789">
        <v>19472796</v>
      </c>
      <c r="GP789">
        <v>18187627</v>
      </c>
      <c r="GQ789">
        <v>17623525</v>
      </c>
      <c r="GR789">
        <v>13945078</v>
      </c>
      <c r="GS789">
        <v>19195185</v>
      </c>
      <c r="GT789">
        <v>17213990</v>
      </c>
      <c r="GU789">
        <v>14618306</v>
      </c>
      <c r="GV789">
        <v>18815081</v>
      </c>
      <c r="GW789">
        <v>19680925</v>
      </c>
      <c r="GX789">
        <v>21473586</v>
      </c>
      <c r="GY789">
        <v>14630385</v>
      </c>
      <c r="GZ789">
        <v>18334554</v>
      </c>
      <c r="HA789">
        <v>11934543</v>
      </c>
      <c r="HB789">
        <v>19009037</v>
      </c>
      <c r="HC789">
        <v>14197564</v>
      </c>
      <c r="HD789">
        <v>12843504</v>
      </c>
      <c r="HE789">
        <v>15535853</v>
      </c>
      <c r="HF789">
        <v>12260411</v>
      </c>
      <c r="HG789">
        <v>11387135</v>
      </c>
      <c r="HH789">
        <v>11429245</v>
      </c>
      <c r="HI789">
        <v>9378207</v>
      </c>
      <c r="HJ789">
        <v>9290080</v>
      </c>
      <c r="HK789">
        <v>9618330</v>
      </c>
      <c r="HL789">
        <v>11682020</v>
      </c>
      <c r="HM789">
        <v>11020863</v>
      </c>
      <c r="HN789">
        <v>12804252</v>
      </c>
      <c r="HO789">
        <v>12425872</v>
      </c>
      <c r="HP789">
        <v>11083458</v>
      </c>
      <c r="HQ789">
        <v>14089318</v>
      </c>
      <c r="HR789">
        <v>10518598</v>
      </c>
      <c r="HS789">
        <v>8054576</v>
      </c>
      <c r="HT789">
        <v>10949500</v>
      </c>
      <c r="HU789">
        <v>15504186</v>
      </c>
      <c r="HV789">
        <v>12515613</v>
      </c>
      <c r="HW789">
        <v>16161280</v>
      </c>
      <c r="HX789">
        <v>13978461</v>
      </c>
      <c r="HY789">
        <v>10647959</v>
      </c>
      <c r="HZ789">
        <v>13339841</v>
      </c>
      <c r="IA789">
        <v>8465834</v>
      </c>
      <c r="IB789">
        <v>7702557</v>
      </c>
      <c r="IC789">
        <v>8471966</v>
      </c>
      <c r="ID789">
        <v>8741068</v>
      </c>
      <c r="IE789">
        <v>10882758</v>
      </c>
      <c r="IF789">
        <v>11060530</v>
      </c>
      <c r="IG789">
        <v>9819508</v>
      </c>
      <c r="IH789">
        <v>8542941</v>
      </c>
      <c r="II789">
        <v>12626432</v>
      </c>
      <c r="IJ789">
        <v>11899623</v>
      </c>
      <c r="IK789">
        <v>10179702</v>
      </c>
      <c r="IL789">
        <v>23736407</v>
      </c>
      <c r="IM789">
        <v>14166588</v>
      </c>
      <c r="IN789">
        <v>12784142</v>
      </c>
      <c r="IO789">
        <v>18653197</v>
      </c>
      <c r="IP789">
        <v>12742771</v>
      </c>
      <c r="IQ789">
        <v>9742608</v>
      </c>
      <c r="IR789">
        <v>10490738</v>
      </c>
      <c r="IS789">
        <v>11486592</v>
      </c>
      <c r="IT789">
        <v>13785370</v>
      </c>
      <c r="IU789">
        <v>14814509</v>
      </c>
      <c r="IV789">
        <v>13172453</v>
      </c>
      <c r="IW789">
        <v>10248170</v>
      </c>
      <c r="IX789">
        <v>16213243</v>
      </c>
      <c r="IY789">
        <v>10228537</v>
      </c>
      <c r="IZ789">
        <v>11173939</v>
      </c>
      <c r="JA789">
        <v>11329524</v>
      </c>
      <c r="JB789">
        <v>9897617</v>
      </c>
      <c r="JC789">
        <v>10530148</v>
      </c>
      <c r="JD789">
        <v>13291737</v>
      </c>
      <c r="JE789">
        <v>11039892</v>
      </c>
      <c r="JF789">
        <v>10106725</v>
      </c>
      <c r="JG789">
        <v>11726966</v>
      </c>
      <c r="JH789">
        <v>13228744</v>
      </c>
      <c r="JI789">
        <v>11163610</v>
      </c>
      <c r="JJ789">
        <v>17249440</v>
      </c>
      <c r="JK789">
        <v>14148968</v>
      </c>
      <c r="JL789">
        <v>14183630</v>
      </c>
      <c r="JM789">
        <v>14936875</v>
      </c>
      <c r="JN789">
        <v>11430674</v>
      </c>
      <c r="JO789">
        <v>9318168</v>
      </c>
      <c r="JP789">
        <v>11069232</v>
      </c>
      <c r="JQ789">
        <v>12043411</v>
      </c>
    </row>
    <row r="790" spans="1:277" x14ac:dyDescent="0.25">
      <c r="A790" s="1" t="s">
        <v>396</v>
      </c>
      <c r="B790" t="s">
        <v>1157</v>
      </c>
      <c r="C790" t="s">
        <v>1199</v>
      </c>
      <c r="D790" s="2">
        <f>_xll.BDH(A790, "volume", B790, C790, "Direction", "H", "Period", "M","cols=274;rows=2")</f>
        <v>36556</v>
      </c>
      <c r="E790" s="2">
        <v>36585</v>
      </c>
      <c r="F790" s="2">
        <v>36616</v>
      </c>
      <c r="G790" s="2">
        <v>36644</v>
      </c>
      <c r="H790" s="2">
        <v>36677</v>
      </c>
      <c r="I790" s="2">
        <v>36707</v>
      </c>
      <c r="J790" s="2">
        <v>36738</v>
      </c>
      <c r="K790" s="2">
        <v>36769</v>
      </c>
      <c r="L790" s="2">
        <v>36798</v>
      </c>
      <c r="M790" s="2">
        <v>36830</v>
      </c>
      <c r="N790" s="2">
        <v>36860</v>
      </c>
      <c r="O790" s="2">
        <v>36889</v>
      </c>
      <c r="P790" s="2">
        <v>36922</v>
      </c>
      <c r="Q790" s="2">
        <v>36950</v>
      </c>
      <c r="R790" s="2">
        <v>36980</v>
      </c>
      <c r="S790" s="2">
        <v>37011</v>
      </c>
      <c r="T790" s="2">
        <v>37042</v>
      </c>
      <c r="U790" s="2">
        <v>37071</v>
      </c>
      <c r="V790" s="2">
        <v>37103</v>
      </c>
      <c r="W790" s="2">
        <v>37134</v>
      </c>
      <c r="X790" s="2">
        <v>37162</v>
      </c>
      <c r="Y790" s="2">
        <v>37195</v>
      </c>
      <c r="Z790" s="2">
        <v>37225</v>
      </c>
      <c r="AA790" s="2">
        <v>37256</v>
      </c>
      <c r="AB790" s="2">
        <v>37287</v>
      </c>
      <c r="AC790" s="2">
        <v>37315</v>
      </c>
      <c r="AD790" s="2">
        <v>37344</v>
      </c>
      <c r="AE790" s="2">
        <v>37376</v>
      </c>
      <c r="AF790" s="2">
        <v>37407</v>
      </c>
      <c r="AG790" s="2">
        <v>37435</v>
      </c>
      <c r="AH790" s="2">
        <v>37468</v>
      </c>
      <c r="AI790" s="2">
        <v>37498</v>
      </c>
      <c r="AJ790" s="2">
        <v>37529</v>
      </c>
      <c r="AK790" s="2">
        <v>37560</v>
      </c>
      <c r="AL790" s="2">
        <v>37589</v>
      </c>
      <c r="AM790" s="2">
        <v>37621</v>
      </c>
      <c r="AN790" s="2">
        <v>37652</v>
      </c>
      <c r="AO790" s="2">
        <v>37680</v>
      </c>
      <c r="AP790" s="2">
        <v>37711</v>
      </c>
      <c r="AQ790" s="2">
        <v>37741</v>
      </c>
      <c r="AR790" s="2">
        <v>37771</v>
      </c>
      <c r="AS790" s="2">
        <v>37802</v>
      </c>
      <c r="AT790" s="2">
        <v>37833</v>
      </c>
      <c r="AU790" s="2">
        <v>37862</v>
      </c>
      <c r="AV790" s="2">
        <v>37894</v>
      </c>
      <c r="AW790" s="2">
        <v>37925</v>
      </c>
      <c r="AX790" s="2">
        <v>37953</v>
      </c>
      <c r="AY790" s="2">
        <v>37986</v>
      </c>
      <c r="AZ790" s="2">
        <v>38016</v>
      </c>
      <c r="BA790" s="2">
        <v>38044</v>
      </c>
      <c r="BB790" s="2">
        <v>38077</v>
      </c>
      <c r="BC790" s="2">
        <v>38107</v>
      </c>
      <c r="BD790" s="2">
        <v>38138</v>
      </c>
      <c r="BE790" s="2">
        <v>38168</v>
      </c>
      <c r="BF790" s="2">
        <v>38198</v>
      </c>
      <c r="BG790" s="2">
        <v>38230</v>
      </c>
      <c r="BH790" s="2">
        <v>38260</v>
      </c>
      <c r="BI790" s="2">
        <v>38289</v>
      </c>
      <c r="BJ790" s="2">
        <v>38321</v>
      </c>
      <c r="BK790" s="2">
        <v>38352</v>
      </c>
      <c r="BL790" s="2">
        <v>38383</v>
      </c>
      <c r="BM790" s="2">
        <v>38411</v>
      </c>
      <c r="BN790" s="2">
        <v>38442</v>
      </c>
      <c r="BO790" s="2">
        <v>38471</v>
      </c>
      <c r="BP790" s="2">
        <v>38503</v>
      </c>
      <c r="BQ790" s="2">
        <v>38533</v>
      </c>
      <c r="BR790" s="2">
        <v>38562</v>
      </c>
      <c r="BS790" s="2">
        <v>38595</v>
      </c>
      <c r="BT790" s="2">
        <v>38625</v>
      </c>
      <c r="BU790" s="2">
        <v>38656</v>
      </c>
      <c r="BV790" s="2">
        <v>38686</v>
      </c>
      <c r="BW790" s="2">
        <v>38716</v>
      </c>
      <c r="BX790" s="2">
        <v>38748</v>
      </c>
      <c r="BY790" s="2">
        <v>38776</v>
      </c>
      <c r="BZ790" s="2">
        <v>38807</v>
      </c>
      <c r="CA790" s="2">
        <v>38835</v>
      </c>
      <c r="CB790" s="2">
        <v>38868</v>
      </c>
      <c r="CC790" s="2">
        <v>38898</v>
      </c>
      <c r="CD790" s="2">
        <v>38929</v>
      </c>
      <c r="CE790" s="2">
        <v>38960</v>
      </c>
      <c r="CF790" s="2">
        <v>38989</v>
      </c>
      <c r="CG790" s="2">
        <v>39021</v>
      </c>
      <c r="CH790" s="2">
        <v>39051</v>
      </c>
      <c r="CI790" s="2">
        <v>39080</v>
      </c>
      <c r="CJ790" s="2">
        <v>39113</v>
      </c>
      <c r="CK790" s="2">
        <v>39141</v>
      </c>
      <c r="CL790" s="2">
        <v>39171</v>
      </c>
      <c r="CM790" s="2">
        <v>39202</v>
      </c>
      <c r="CN790" s="2">
        <v>39233</v>
      </c>
      <c r="CO790" s="2">
        <v>39262</v>
      </c>
      <c r="CP790" s="2">
        <v>39294</v>
      </c>
      <c r="CQ790" s="2">
        <v>39325</v>
      </c>
      <c r="CR790" s="2">
        <v>39353</v>
      </c>
      <c r="CS790" s="2">
        <v>39386</v>
      </c>
      <c r="CT790" s="2">
        <v>39416</v>
      </c>
      <c r="CU790" s="2">
        <v>39447</v>
      </c>
      <c r="CV790" s="2">
        <v>39478</v>
      </c>
      <c r="CW790" s="2">
        <v>39507</v>
      </c>
      <c r="CX790" s="2">
        <v>39538</v>
      </c>
      <c r="CY790" s="2">
        <v>39568</v>
      </c>
      <c r="CZ790" s="2">
        <v>39598</v>
      </c>
      <c r="DA790" s="2">
        <v>39629</v>
      </c>
      <c r="DB790" s="2">
        <v>39660</v>
      </c>
      <c r="DC790" s="2">
        <v>39689</v>
      </c>
      <c r="DD790" s="2">
        <v>39721</v>
      </c>
      <c r="DE790" s="2">
        <v>39752</v>
      </c>
      <c r="DF790" s="2">
        <v>39780</v>
      </c>
      <c r="DG790" s="2">
        <v>39813</v>
      </c>
      <c r="DH790" s="2">
        <v>39843</v>
      </c>
      <c r="DI790" s="2">
        <v>39871</v>
      </c>
      <c r="DJ790" s="2">
        <v>39903</v>
      </c>
      <c r="DK790" s="2">
        <v>39933</v>
      </c>
      <c r="DL790" s="2">
        <v>39962</v>
      </c>
      <c r="DM790" s="2">
        <v>39994</v>
      </c>
      <c r="DN790" s="2">
        <v>40025</v>
      </c>
      <c r="DO790" s="2">
        <v>40056</v>
      </c>
      <c r="DP790" s="2">
        <v>40086</v>
      </c>
      <c r="DQ790" s="2">
        <v>40116</v>
      </c>
      <c r="DR790" s="2">
        <v>40147</v>
      </c>
      <c r="DS790" s="2">
        <v>40178</v>
      </c>
      <c r="DT790" s="2">
        <v>40207</v>
      </c>
      <c r="DU790" s="2">
        <v>40235</v>
      </c>
      <c r="DV790" s="2">
        <v>40268</v>
      </c>
      <c r="DW790" s="2">
        <v>40298</v>
      </c>
      <c r="DX790" s="2">
        <v>40329</v>
      </c>
      <c r="DY790" s="2">
        <v>40359</v>
      </c>
      <c r="DZ790" s="2">
        <v>40389</v>
      </c>
      <c r="EA790" s="2">
        <v>40421</v>
      </c>
      <c r="EB790" s="2">
        <v>40451</v>
      </c>
      <c r="EC790" s="2">
        <v>40480</v>
      </c>
      <c r="ED790" s="2">
        <v>40512</v>
      </c>
      <c r="EE790" s="2">
        <v>40543</v>
      </c>
      <c r="EF790" s="2">
        <v>40574</v>
      </c>
      <c r="EG790" s="2">
        <v>40602</v>
      </c>
      <c r="EH790" s="2">
        <v>40633</v>
      </c>
      <c r="EI790" s="2">
        <v>40662</v>
      </c>
      <c r="EJ790" s="2">
        <v>40694</v>
      </c>
      <c r="EK790" s="2">
        <v>40724</v>
      </c>
      <c r="EL790" s="2">
        <v>40753</v>
      </c>
      <c r="EM790" s="2">
        <v>40786</v>
      </c>
      <c r="EN790" s="2">
        <v>40816</v>
      </c>
      <c r="EO790" s="2">
        <v>40847</v>
      </c>
      <c r="EP790" s="2">
        <v>40877</v>
      </c>
      <c r="EQ790" s="2">
        <v>40907</v>
      </c>
      <c r="ER790" s="2">
        <v>40939</v>
      </c>
      <c r="ES790" s="2">
        <v>40968</v>
      </c>
      <c r="ET790" s="2">
        <v>40998</v>
      </c>
      <c r="EU790" s="2">
        <v>41029</v>
      </c>
      <c r="EV790" s="2">
        <v>41060</v>
      </c>
      <c r="EW790" s="2">
        <v>41089</v>
      </c>
      <c r="EX790" s="2">
        <v>41121</v>
      </c>
      <c r="EY790" s="2">
        <v>41152</v>
      </c>
      <c r="EZ790" s="2">
        <v>41180</v>
      </c>
      <c r="FA790" s="2">
        <v>41213</v>
      </c>
      <c r="FB790" s="2">
        <v>41243</v>
      </c>
      <c r="FC790" s="2">
        <v>41274</v>
      </c>
      <c r="FD790" s="2">
        <v>41305</v>
      </c>
      <c r="FE790" s="2">
        <v>41333</v>
      </c>
      <c r="FF790" s="2">
        <v>41362</v>
      </c>
      <c r="FG790" s="2">
        <v>41394</v>
      </c>
      <c r="FH790" s="2">
        <v>41425</v>
      </c>
      <c r="FI790" s="2">
        <v>41453</v>
      </c>
      <c r="FJ790" s="2">
        <v>41486</v>
      </c>
      <c r="FK790" s="2">
        <v>41516</v>
      </c>
      <c r="FL790" s="2">
        <v>41547</v>
      </c>
      <c r="FM790" s="2">
        <v>41578</v>
      </c>
      <c r="FN790" s="2">
        <v>41607</v>
      </c>
      <c r="FO790" s="2">
        <v>41639</v>
      </c>
      <c r="FP790" s="2">
        <v>41670</v>
      </c>
      <c r="FQ790" s="2">
        <v>41698</v>
      </c>
      <c r="FR790" s="2">
        <v>41729</v>
      </c>
      <c r="FS790" s="2">
        <v>41759</v>
      </c>
      <c r="FT790" s="2">
        <v>41789</v>
      </c>
      <c r="FU790" s="2">
        <v>41820</v>
      </c>
      <c r="FV790" s="2">
        <v>41851</v>
      </c>
      <c r="FW790" s="2">
        <v>41880</v>
      </c>
      <c r="FX790" s="2">
        <v>41912</v>
      </c>
      <c r="FY790" s="2">
        <v>41943</v>
      </c>
      <c r="FZ790" s="2">
        <v>41971</v>
      </c>
      <c r="GA790" s="2">
        <v>42004</v>
      </c>
      <c r="GB790" s="2">
        <v>42034</v>
      </c>
      <c r="GC790" s="2">
        <v>42062</v>
      </c>
      <c r="GD790" s="2">
        <v>42094</v>
      </c>
      <c r="GE790" s="2">
        <v>42124</v>
      </c>
      <c r="GF790" s="2">
        <v>42153</v>
      </c>
      <c r="GG790" s="2">
        <v>42185</v>
      </c>
      <c r="GH790" s="2">
        <v>42216</v>
      </c>
      <c r="GI790" s="2">
        <v>42247</v>
      </c>
      <c r="GJ790" s="2">
        <v>42277</v>
      </c>
      <c r="GK790" s="2">
        <v>42307</v>
      </c>
      <c r="GL790" s="2">
        <v>42338</v>
      </c>
      <c r="GM790" s="2">
        <v>42369</v>
      </c>
      <c r="GN790" s="2">
        <v>42398</v>
      </c>
      <c r="GO790" s="2">
        <v>42429</v>
      </c>
      <c r="GP790" s="2">
        <v>42460</v>
      </c>
      <c r="GQ790" s="2">
        <v>42489</v>
      </c>
      <c r="GR790" s="2">
        <v>42521</v>
      </c>
      <c r="GS790" s="2">
        <v>42551</v>
      </c>
      <c r="GT790" s="2">
        <v>42580</v>
      </c>
      <c r="GU790" s="2">
        <v>42613</v>
      </c>
      <c r="GV790" s="2">
        <v>42643</v>
      </c>
      <c r="GW790" s="2">
        <v>42674</v>
      </c>
      <c r="GX790" s="2">
        <v>42704</v>
      </c>
      <c r="GY790" s="2">
        <v>42734</v>
      </c>
      <c r="GZ790" s="2">
        <v>42766</v>
      </c>
      <c r="HA790" s="2">
        <v>42794</v>
      </c>
      <c r="HB790" s="2">
        <v>42825</v>
      </c>
      <c r="HC790" s="2">
        <v>42853</v>
      </c>
      <c r="HD790" s="2">
        <v>42886</v>
      </c>
      <c r="HE790" s="2">
        <v>42916</v>
      </c>
      <c r="HF790" s="2">
        <v>42947</v>
      </c>
      <c r="HG790" s="2">
        <v>42978</v>
      </c>
      <c r="HH790" s="2">
        <v>43007</v>
      </c>
      <c r="HI790" s="2">
        <v>43039</v>
      </c>
      <c r="HJ790" s="2">
        <v>43069</v>
      </c>
      <c r="HK790" s="2">
        <v>43098</v>
      </c>
      <c r="HL790" s="2">
        <v>43131</v>
      </c>
      <c r="HM790" s="2">
        <v>43159</v>
      </c>
      <c r="HN790" s="2">
        <v>43189</v>
      </c>
      <c r="HO790" s="2">
        <v>43220</v>
      </c>
      <c r="HP790" s="2">
        <v>43251</v>
      </c>
      <c r="HQ790" s="2">
        <v>43280</v>
      </c>
      <c r="HR790" s="2">
        <v>43312</v>
      </c>
      <c r="HS790" s="2">
        <v>43343</v>
      </c>
      <c r="HT790" s="2">
        <v>43371</v>
      </c>
      <c r="HU790" s="2">
        <v>43404</v>
      </c>
      <c r="HV790" s="2">
        <v>43434</v>
      </c>
      <c r="HW790" s="2">
        <v>43465</v>
      </c>
      <c r="HX790" s="2">
        <v>43496</v>
      </c>
      <c r="HY790" s="2">
        <v>43524</v>
      </c>
      <c r="HZ790" s="2">
        <v>43553</v>
      </c>
      <c r="IA790" s="2">
        <v>43585</v>
      </c>
      <c r="IB790" s="2">
        <v>43616</v>
      </c>
      <c r="IC790" s="2">
        <v>43644</v>
      </c>
      <c r="ID790" s="2">
        <v>43677</v>
      </c>
      <c r="IE790" s="2">
        <v>43707</v>
      </c>
      <c r="IF790" s="2">
        <v>43738</v>
      </c>
      <c r="IG790" s="2">
        <v>43769</v>
      </c>
      <c r="IH790" s="2">
        <v>43798</v>
      </c>
      <c r="II790" s="2">
        <v>43830</v>
      </c>
      <c r="IJ790" s="2">
        <v>43861</v>
      </c>
      <c r="IK790" s="2">
        <v>43889</v>
      </c>
      <c r="IL790" s="2">
        <v>43921</v>
      </c>
      <c r="IM790" s="2">
        <v>43951</v>
      </c>
      <c r="IN790" s="2">
        <v>43980</v>
      </c>
      <c r="IO790" s="2">
        <v>44012</v>
      </c>
      <c r="IP790" s="2">
        <v>44043</v>
      </c>
      <c r="IQ790" s="2">
        <v>44074</v>
      </c>
      <c r="IR790" s="2">
        <v>44104</v>
      </c>
      <c r="IS790" s="2">
        <v>44134</v>
      </c>
      <c r="IT790" s="2">
        <v>44165</v>
      </c>
      <c r="IU790" s="2">
        <v>44196</v>
      </c>
      <c r="IV790" s="2">
        <v>44225</v>
      </c>
      <c r="IW790" s="2">
        <v>44253</v>
      </c>
      <c r="IX790" s="2">
        <v>44286</v>
      </c>
      <c r="IY790" s="2">
        <v>44316</v>
      </c>
      <c r="IZ790" s="2">
        <v>44347</v>
      </c>
      <c r="JA790" s="2">
        <v>44377</v>
      </c>
      <c r="JB790" s="2">
        <v>44407</v>
      </c>
      <c r="JC790" s="2">
        <v>44439</v>
      </c>
      <c r="JD790" s="2">
        <v>44469</v>
      </c>
      <c r="JE790" s="2">
        <v>44498</v>
      </c>
      <c r="JF790" s="2">
        <v>44530</v>
      </c>
      <c r="JG790" s="2">
        <v>44561</v>
      </c>
      <c r="JH790" s="2">
        <v>44592</v>
      </c>
      <c r="JI790" s="2">
        <v>44620</v>
      </c>
      <c r="JJ790" s="2">
        <v>44651</v>
      </c>
      <c r="JK790" s="2">
        <v>44680</v>
      </c>
      <c r="JL790" s="2">
        <v>44712</v>
      </c>
      <c r="JM790" s="2">
        <v>44742</v>
      </c>
      <c r="JN790" s="2">
        <v>44771</v>
      </c>
      <c r="JO790" s="2">
        <v>44804</v>
      </c>
      <c r="JP790" s="2">
        <v>44834</v>
      </c>
      <c r="JQ790" s="2">
        <v>44865</v>
      </c>
    </row>
    <row r="791" spans="1:277" x14ac:dyDescent="0.25">
      <c r="A791" s="4"/>
      <c r="D791" s="3">
        <v>7000100</v>
      </c>
      <c r="E791">
        <v>4459100</v>
      </c>
      <c r="F791">
        <v>9923200</v>
      </c>
      <c r="G791">
        <v>6811400</v>
      </c>
      <c r="H791">
        <v>8609600</v>
      </c>
      <c r="I791">
        <v>5684100</v>
      </c>
      <c r="J791">
        <v>6260900</v>
      </c>
      <c r="K791">
        <v>6439300</v>
      </c>
      <c r="L791">
        <v>6041900</v>
      </c>
      <c r="M791">
        <v>8357700</v>
      </c>
      <c r="N791">
        <v>3972900</v>
      </c>
      <c r="O791">
        <v>4718600</v>
      </c>
      <c r="P791">
        <v>6235500</v>
      </c>
      <c r="Q791">
        <v>6246600</v>
      </c>
      <c r="R791">
        <v>6012600</v>
      </c>
      <c r="S791">
        <v>8193700</v>
      </c>
      <c r="T791">
        <v>5217400</v>
      </c>
      <c r="U791">
        <v>6469900</v>
      </c>
      <c r="V791">
        <v>9278900</v>
      </c>
      <c r="W791">
        <v>5275400</v>
      </c>
      <c r="X791">
        <v>5129900</v>
      </c>
      <c r="Y791">
        <v>8415900</v>
      </c>
      <c r="Z791">
        <v>6850500</v>
      </c>
      <c r="AA791">
        <v>7059100</v>
      </c>
      <c r="AB791">
        <v>6971300</v>
      </c>
      <c r="AC791">
        <v>6852300</v>
      </c>
      <c r="AD791">
        <v>5178300</v>
      </c>
      <c r="AE791">
        <v>5832900</v>
      </c>
      <c r="AF791">
        <v>7050000</v>
      </c>
      <c r="AG791">
        <v>6889600</v>
      </c>
      <c r="AH791">
        <v>15798700</v>
      </c>
      <c r="AI791">
        <v>11300900</v>
      </c>
      <c r="AJ791">
        <v>9112300</v>
      </c>
      <c r="AK791">
        <v>22057400</v>
      </c>
      <c r="AL791">
        <v>13246500</v>
      </c>
      <c r="AM791">
        <v>14668000</v>
      </c>
      <c r="AN791">
        <v>10962200</v>
      </c>
      <c r="AO791">
        <v>8158300</v>
      </c>
      <c r="AP791">
        <v>11076900</v>
      </c>
      <c r="AQ791">
        <v>8409400</v>
      </c>
      <c r="AR791">
        <v>12264000</v>
      </c>
      <c r="AS791">
        <v>9710800</v>
      </c>
      <c r="AT791">
        <v>8231700</v>
      </c>
      <c r="AU791">
        <v>8349600</v>
      </c>
      <c r="AV791">
        <v>7365100</v>
      </c>
      <c r="AW791">
        <v>10411800</v>
      </c>
      <c r="AX791">
        <v>7534100</v>
      </c>
      <c r="AY791">
        <v>8850300</v>
      </c>
      <c r="AZ791">
        <v>10517400</v>
      </c>
      <c r="BA791">
        <v>15320700</v>
      </c>
      <c r="BB791">
        <v>8920600</v>
      </c>
      <c r="BC791">
        <v>12975900</v>
      </c>
      <c r="BD791">
        <v>8600400</v>
      </c>
      <c r="BE791">
        <v>6265500</v>
      </c>
      <c r="BF791">
        <v>6965900</v>
      </c>
      <c r="BG791">
        <v>9046900</v>
      </c>
      <c r="BH791">
        <v>6542800</v>
      </c>
      <c r="BI791">
        <v>5706000</v>
      </c>
      <c r="BJ791">
        <v>6589400</v>
      </c>
      <c r="BK791">
        <v>8002800</v>
      </c>
      <c r="BL791">
        <v>10177000</v>
      </c>
      <c r="BM791">
        <v>9668900</v>
      </c>
      <c r="BN791">
        <v>8579500</v>
      </c>
      <c r="BO791">
        <v>8559700</v>
      </c>
      <c r="BP791">
        <v>8051200</v>
      </c>
      <c r="BQ791">
        <v>7412400</v>
      </c>
      <c r="BR791">
        <v>7337700</v>
      </c>
      <c r="BS791">
        <v>7665700</v>
      </c>
      <c r="BT791">
        <v>7807000</v>
      </c>
      <c r="BU791">
        <v>11787100</v>
      </c>
      <c r="BV791">
        <v>9163300</v>
      </c>
      <c r="BW791">
        <v>7816000</v>
      </c>
      <c r="BX791">
        <v>10817900</v>
      </c>
      <c r="BY791">
        <v>10443800</v>
      </c>
      <c r="BZ791">
        <v>13139100</v>
      </c>
      <c r="CA791">
        <v>10898100</v>
      </c>
      <c r="CB791">
        <v>10578200</v>
      </c>
      <c r="CC791">
        <v>6694500</v>
      </c>
      <c r="CD791">
        <v>10165700</v>
      </c>
      <c r="CE791">
        <v>10553100</v>
      </c>
      <c r="CF791">
        <v>6857700</v>
      </c>
      <c r="CG791">
        <v>7685900</v>
      </c>
      <c r="CH791">
        <v>7260700</v>
      </c>
      <c r="CI791">
        <v>5515700</v>
      </c>
      <c r="CJ791">
        <v>8687600</v>
      </c>
      <c r="CK791">
        <v>8641500</v>
      </c>
      <c r="CL791">
        <v>10866000</v>
      </c>
      <c r="CM791">
        <v>8120500</v>
      </c>
      <c r="CN791">
        <v>9251000</v>
      </c>
      <c r="CO791">
        <v>17484500</v>
      </c>
      <c r="CP791">
        <v>16310800</v>
      </c>
      <c r="CQ791">
        <v>15419100</v>
      </c>
      <c r="CR791">
        <v>8999400</v>
      </c>
      <c r="CS791">
        <v>10179400</v>
      </c>
      <c r="CT791">
        <v>11147900</v>
      </c>
      <c r="CU791">
        <v>5206500</v>
      </c>
      <c r="CV791">
        <v>9942900</v>
      </c>
      <c r="CW791">
        <v>9250800</v>
      </c>
      <c r="CX791">
        <v>7700200</v>
      </c>
      <c r="CY791">
        <v>7312900</v>
      </c>
      <c r="CZ791">
        <v>6764600</v>
      </c>
      <c r="DA791">
        <v>8104300</v>
      </c>
      <c r="DB791">
        <v>9373600</v>
      </c>
      <c r="DC791">
        <v>6395300</v>
      </c>
      <c r="DD791">
        <v>7919800</v>
      </c>
      <c r="DE791">
        <v>10006100</v>
      </c>
      <c r="DF791">
        <v>8478100</v>
      </c>
      <c r="DG791">
        <v>7385500</v>
      </c>
      <c r="DH791">
        <v>6832700</v>
      </c>
      <c r="DI791">
        <v>12212300</v>
      </c>
      <c r="DJ791">
        <v>10588900</v>
      </c>
      <c r="DK791">
        <v>8473500</v>
      </c>
      <c r="DL791">
        <v>8841200</v>
      </c>
      <c r="DM791">
        <v>7881500</v>
      </c>
      <c r="DN791">
        <v>5668200</v>
      </c>
      <c r="DO791">
        <v>4341300</v>
      </c>
      <c r="DP791">
        <v>4493700</v>
      </c>
      <c r="DQ791">
        <v>6862500</v>
      </c>
      <c r="DR791">
        <v>7178700</v>
      </c>
      <c r="DS791">
        <v>6901400</v>
      </c>
      <c r="DT791">
        <v>5957600</v>
      </c>
      <c r="DU791">
        <v>6211900</v>
      </c>
      <c r="DV791">
        <v>6433200</v>
      </c>
      <c r="DW791">
        <v>9444800</v>
      </c>
      <c r="DX791">
        <v>10308700</v>
      </c>
      <c r="DY791">
        <v>9154700</v>
      </c>
      <c r="DZ791">
        <v>7253600</v>
      </c>
      <c r="EA791">
        <v>7535800</v>
      </c>
      <c r="EB791">
        <v>5934176</v>
      </c>
      <c r="EC791">
        <v>5884106</v>
      </c>
      <c r="ED791">
        <v>5361431</v>
      </c>
      <c r="EE791">
        <v>4926035</v>
      </c>
      <c r="EF791">
        <v>5197132</v>
      </c>
      <c r="EG791">
        <v>4820757</v>
      </c>
      <c r="EH791">
        <v>8115502</v>
      </c>
      <c r="EI791">
        <v>4640920</v>
      </c>
      <c r="EJ791">
        <v>6030614</v>
      </c>
      <c r="EK791">
        <v>5414215</v>
      </c>
      <c r="EL791">
        <v>5115016</v>
      </c>
      <c r="EM791">
        <v>9870117</v>
      </c>
      <c r="EN791">
        <v>6390832</v>
      </c>
      <c r="EO791">
        <v>5904193</v>
      </c>
      <c r="EP791">
        <v>6026047</v>
      </c>
      <c r="EQ791">
        <v>6620010</v>
      </c>
      <c r="ER791">
        <v>4231803</v>
      </c>
      <c r="ES791">
        <v>3869640</v>
      </c>
      <c r="ET791">
        <v>4551316</v>
      </c>
      <c r="EU791">
        <v>5022552</v>
      </c>
      <c r="EV791">
        <v>5661235</v>
      </c>
      <c r="EW791">
        <v>5313226</v>
      </c>
      <c r="EX791">
        <v>3585890</v>
      </c>
      <c r="EY791">
        <v>3337279</v>
      </c>
      <c r="EZ791">
        <v>4020006</v>
      </c>
      <c r="FA791">
        <v>3281970</v>
      </c>
      <c r="FB791">
        <v>4186488</v>
      </c>
      <c r="FC791">
        <v>3935639</v>
      </c>
      <c r="FD791">
        <v>3384972</v>
      </c>
      <c r="FE791">
        <v>3051393</v>
      </c>
      <c r="FF791">
        <v>3073122</v>
      </c>
      <c r="FG791">
        <v>4239019</v>
      </c>
      <c r="FH791">
        <v>4964725</v>
      </c>
      <c r="FI791">
        <v>6336116</v>
      </c>
      <c r="FJ791">
        <v>3823241</v>
      </c>
      <c r="FK791">
        <v>4351954</v>
      </c>
      <c r="FL791">
        <v>5518145</v>
      </c>
      <c r="FM791">
        <v>4659812</v>
      </c>
      <c r="FN791">
        <v>5982544</v>
      </c>
      <c r="FO791">
        <v>5435764</v>
      </c>
      <c r="FP791">
        <v>4104075</v>
      </c>
      <c r="FQ791">
        <v>4513639</v>
      </c>
      <c r="FR791">
        <v>5291059</v>
      </c>
      <c r="FS791">
        <v>5243308</v>
      </c>
      <c r="FT791">
        <v>4539097</v>
      </c>
      <c r="FU791">
        <v>4240149</v>
      </c>
      <c r="FV791">
        <v>5176507</v>
      </c>
      <c r="FW791">
        <v>4315906</v>
      </c>
      <c r="FX791">
        <v>5037130</v>
      </c>
      <c r="FY791">
        <v>4778015</v>
      </c>
      <c r="FZ791">
        <v>3363202</v>
      </c>
      <c r="GA791">
        <v>6289772</v>
      </c>
      <c r="GB791">
        <v>5313279</v>
      </c>
      <c r="GC791">
        <v>5681361</v>
      </c>
      <c r="GD791">
        <v>5797994</v>
      </c>
      <c r="GE791">
        <v>5508730</v>
      </c>
      <c r="GF791">
        <v>6195958</v>
      </c>
      <c r="GG791">
        <v>6458827</v>
      </c>
      <c r="GH791">
        <v>7757546</v>
      </c>
      <c r="GI791">
        <v>8447046</v>
      </c>
      <c r="GJ791">
        <v>7238531</v>
      </c>
      <c r="GK791">
        <v>7216922</v>
      </c>
      <c r="GL791">
        <v>7298670</v>
      </c>
      <c r="GM791">
        <v>7345382</v>
      </c>
      <c r="GN791">
        <v>6912219</v>
      </c>
      <c r="GO791">
        <v>9379302</v>
      </c>
      <c r="GP791">
        <v>6892145</v>
      </c>
      <c r="GQ791">
        <v>5796988</v>
      </c>
      <c r="GR791">
        <v>6198440</v>
      </c>
      <c r="GS791">
        <v>7078417</v>
      </c>
      <c r="GT791">
        <v>5373991</v>
      </c>
      <c r="GU791">
        <v>4419022</v>
      </c>
      <c r="GV791">
        <v>5607249</v>
      </c>
      <c r="GW791">
        <v>5851056</v>
      </c>
      <c r="GX791">
        <v>6017011</v>
      </c>
      <c r="GY791">
        <v>4150947</v>
      </c>
      <c r="GZ791">
        <v>3705480</v>
      </c>
      <c r="HA791">
        <v>2986275</v>
      </c>
      <c r="HB791">
        <v>4568279</v>
      </c>
      <c r="HC791">
        <v>4382291</v>
      </c>
      <c r="HD791">
        <v>4894720</v>
      </c>
      <c r="HE791">
        <v>4903395</v>
      </c>
      <c r="HF791">
        <v>3515916</v>
      </c>
      <c r="HG791">
        <v>3826280</v>
      </c>
      <c r="HH791">
        <v>3974114</v>
      </c>
      <c r="HI791">
        <v>4775280</v>
      </c>
      <c r="HJ791">
        <v>4601682</v>
      </c>
      <c r="HK791">
        <v>3796945</v>
      </c>
      <c r="HL791">
        <v>4822308</v>
      </c>
      <c r="HM791">
        <v>5895933</v>
      </c>
      <c r="HN791">
        <v>7265031</v>
      </c>
      <c r="HO791">
        <v>5705891</v>
      </c>
      <c r="HP791">
        <v>5232860</v>
      </c>
      <c r="HQ791">
        <v>6664269</v>
      </c>
      <c r="HR791">
        <v>5439219</v>
      </c>
      <c r="HS791">
        <v>6124519</v>
      </c>
      <c r="HT791">
        <v>6045926</v>
      </c>
      <c r="HU791">
        <v>6731862</v>
      </c>
      <c r="HV791">
        <v>7285507</v>
      </c>
      <c r="HW791">
        <v>8167081</v>
      </c>
      <c r="HX791">
        <v>9179928</v>
      </c>
      <c r="HY791">
        <v>6113447</v>
      </c>
      <c r="HZ791">
        <v>8123743</v>
      </c>
      <c r="IA791">
        <v>5740248</v>
      </c>
      <c r="IB791">
        <v>5972660</v>
      </c>
      <c r="IC791">
        <v>7890976</v>
      </c>
      <c r="ID791">
        <v>6712935</v>
      </c>
      <c r="IE791">
        <v>8443865</v>
      </c>
      <c r="IF791">
        <v>7660508</v>
      </c>
      <c r="IG791">
        <v>6597192</v>
      </c>
      <c r="IH791">
        <v>9183318</v>
      </c>
      <c r="II791">
        <v>7765932</v>
      </c>
      <c r="IJ791">
        <v>8380758</v>
      </c>
      <c r="IK791">
        <v>8437085</v>
      </c>
      <c r="IL791">
        <v>11283760</v>
      </c>
      <c r="IM791">
        <v>6972081</v>
      </c>
      <c r="IN791">
        <v>10301859</v>
      </c>
      <c r="IO791">
        <v>8243958</v>
      </c>
      <c r="IP791">
        <v>5686021</v>
      </c>
      <c r="IQ791">
        <v>5154464</v>
      </c>
      <c r="IR791">
        <v>5864966</v>
      </c>
      <c r="IS791">
        <v>6331304</v>
      </c>
      <c r="IT791">
        <v>5604701</v>
      </c>
      <c r="IU791">
        <v>5545240</v>
      </c>
      <c r="IV791">
        <v>5313800</v>
      </c>
      <c r="IW791">
        <v>4637034</v>
      </c>
      <c r="IX791">
        <v>7200680</v>
      </c>
      <c r="IY791">
        <v>5201246</v>
      </c>
      <c r="IZ791">
        <v>8184912</v>
      </c>
      <c r="JA791">
        <v>8012120</v>
      </c>
      <c r="JB791">
        <v>5112296</v>
      </c>
      <c r="JC791">
        <v>8549799</v>
      </c>
      <c r="JD791">
        <v>9129176</v>
      </c>
      <c r="JE791">
        <v>8894219</v>
      </c>
      <c r="JF791">
        <v>12448253</v>
      </c>
      <c r="JG791">
        <v>8137948</v>
      </c>
      <c r="JH791">
        <v>7007303</v>
      </c>
      <c r="JI791">
        <v>5539146</v>
      </c>
      <c r="JJ791">
        <v>7794185</v>
      </c>
      <c r="JK791">
        <v>4896569</v>
      </c>
      <c r="JL791">
        <v>5635850</v>
      </c>
      <c r="JM791">
        <v>6633489</v>
      </c>
      <c r="JN791">
        <v>5587661</v>
      </c>
      <c r="JO791">
        <v>7329085</v>
      </c>
      <c r="JP791">
        <v>6115360</v>
      </c>
      <c r="JQ791">
        <v>6889235</v>
      </c>
    </row>
    <row r="792" spans="1:277" x14ac:dyDescent="0.25">
      <c r="A792" s="1" t="s">
        <v>397</v>
      </c>
      <c r="B792" t="s">
        <v>1157</v>
      </c>
      <c r="C792" t="s">
        <v>1199</v>
      </c>
      <c r="D792" s="2">
        <f>_xll.BDH(A792, "volume", B792, C792, "Direction", "H", "Period", "M","cols=274;rows=2")</f>
        <v>36556</v>
      </c>
      <c r="E792" s="2">
        <v>36585</v>
      </c>
      <c r="F792" s="2">
        <v>36616</v>
      </c>
      <c r="G792" s="2">
        <v>36644</v>
      </c>
      <c r="H792" s="2">
        <v>36677</v>
      </c>
      <c r="I792" s="2">
        <v>36707</v>
      </c>
      <c r="J792" s="2">
        <v>36738</v>
      </c>
      <c r="K792" s="2">
        <v>36769</v>
      </c>
      <c r="L792" s="2">
        <v>36798</v>
      </c>
      <c r="M792" s="2">
        <v>36830</v>
      </c>
      <c r="N792" s="2">
        <v>36860</v>
      </c>
      <c r="O792" s="2">
        <v>36889</v>
      </c>
      <c r="P792" s="2">
        <v>36922</v>
      </c>
      <c r="Q792" s="2">
        <v>36950</v>
      </c>
      <c r="R792" s="2">
        <v>36980</v>
      </c>
      <c r="S792" s="2">
        <v>37011</v>
      </c>
      <c r="T792" s="2">
        <v>37042</v>
      </c>
      <c r="U792" s="2">
        <v>37071</v>
      </c>
      <c r="V792" s="2">
        <v>37103</v>
      </c>
      <c r="W792" s="2">
        <v>37134</v>
      </c>
      <c r="X792" s="2">
        <v>37162</v>
      </c>
      <c r="Y792" s="2">
        <v>37195</v>
      </c>
      <c r="Z792" s="2">
        <v>37225</v>
      </c>
      <c r="AA792" s="2">
        <v>37256</v>
      </c>
      <c r="AB792" s="2">
        <v>37287</v>
      </c>
      <c r="AC792" s="2">
        <v>37315</v>
      </c>
      <c r="AD792" s="2">
        <v>37344</v>
      </c>
      <c r="AE792" s="2">
        <v>37376</v>
      </c>
      <c r="AF792" s="2">
        <v>37407</v>
      </c>
      <c r="AG792" s="2">
        <v>37435</v>
      </c>
      <c r="AH792" s="2">
        <v>37468</v>
      </c>
      <c r="AI792" s="2">
        <v>37498</v>
      </c>
      <c r="AJ792" s="2">
        <v>37529</v>
      </c>
      <c r="AK792" s="2">
        <v>37560</v>
      </c>
      <c r="AL792" s="2">
        <v>37589</v>
      </c>
      <c r="AM792" s="2">
        <v>37621</v>
      </c>
      <c r="AN792" s="2">
        <v>37652</v>
      </c>
      <c r="AO792" s="2">
        <v>37680</v>
      </c>
      <c r="AP792" s="2">
        <v>37711</v>
      </c>
      <c r="AQ792" s="2">
        <v>37741</v>
      </c>
      <c r="AR792" s="2">
        <v>37771</v>
      </c>
      <c r="AS792" s="2">
        <v>37802</v>
      </c>
      <c r="AT792" s="2">
        <v>37833</v>
      </c>
      <c r="AU792" s="2">
        <v>37862</v>
      </c>
      <c r="AV792" s="2">
        <v>37894</v>
      </c>
      <c r="AW792" s="2">
        <v>37925</v>
      </c>
      <c r="AX792" s="2">
        <v>37953</v>
      </c>
      <c r="AY792" s="2">
        <v>37986</v>
      </c>
      <c r="AZ792" s="2">
        <v>38016</v>
      </c>
      <c r="BA792" s="2">
        <v>38044</v>
      </c>
      <c r="BB792" s="2">
        <v>38077</v>
      </c>
      <c r="BC792" s="2">
        <v>38107</v>
      </c>
      <c r="BD792" s="2">
        <v>38138</v>
      </c>
      <c r="BE792" s="2">
        <v>38168</v>
      </c>
      <c r="BF792" s="2">
        <v>38198</v>
      </c>
      <c r="BG792" s="2">
        <v>38230</v>
      </c>
      <c r="BH792" s="2">
        <v>38260</v>
      </c>
      <c r="BI792" s="2">
        <v>38289</v>
      </c>
      <c r="BJ792" s="2">
        <v>38321</v>
      </c>
      <c r="BK792" s="2">
        <v>38352</v>
      </c>
      <c r="BL792" s="2">
        <v>38383</v>
      </c>
      <c r="BM792" s="2">
        <v>38411</v>
      </c>
      <c r="BN792" s="2">
        <v>38442</v>
      </c>
      <c r="BO792" s="2">
        <v>38471</v>
      </c>
      <c r="BP792" s="2">
        <v>38503</v>
      </c>
      <c r="BQ792" s="2">
        <v>38533</v>
      </c>
      <c r="BR792" s="2">
        <v>38562</v>
      </c>
      <c r="BS792" s="2">
        <v>38595</v>
      </c>
      <c r="BT792" s="2">
        <v>38625</v>
      </c>
      <c r="BU792" s="2">
        <v>38656</v>
      </c>
      <c r="BV792" s="2">
        <v>38686</v>
      </c>
      <c r="BW792" s="2">
        <v>38716</v>
      </c>
      <c r="BX792" s="2">
        <v>38748</v>
      </c>
      <c r="BY792" s="2">
        <v>38776</v>
      </c>
      <c r="BZ792" s="2">
        <v>38807</v>
      </c>
      <c r="CA792" s="2">
        <v>38835</v>
      </c>
      <c r="CB792" s="2">
        <v>38868</v>
      </c>
      <c r="CC792" s="2">
        <v>38898</v>
      </c>
      <c r="CD792" s="2">
        <v>38929</v>
      </c>
      <c r="CE792" s="2">
        <v>38960</v>
      </c>
      <c r="CF792" s="2">
        <v>38989</v>
      </c>
      <c r="CG792" s="2">
        <v>39021</v>
      </c>
      <c r="CH792" s="2">
        <v>39051</v>
      </c>
      <c r="CI792" s="2">
        <v>39080</v>
      </c>
      <c r="CJ792" s="2">
        <v>39113</v>
      </c>
      <c r="CK792" s="2">
        <v>39141</v>
      </c>
      <c r="CL792" s="2">
        <v>39171</v>
      </c>
      <c r="CM792" s="2">
        <v>39202</v>
      </c>
      <c r="CN792" s="2">
        <v>39233</v>
      </c>
      <c r="CO792" s="2">
        <v>39262</v>
      </c>
      <c r="CP792" s="2">
        <v>39294</v>
      </c>
      <c r="CQ792" s="2">
        <v>39325</v>
      </c>
      <c r="CR792" s="2">
        <v>39353</v>
      </c>
      <c r="CS792" s="2">
        <v>39386</v>
      </c>
      <c r="CT792" s="2">
        <v>39416</v>
      </c>
      <c r="CU792" s="2">
        <v>39447</v>
      </c>
      <c r="CV792" s="2">
        <v>39478</v>
      </c>
      <c r="CW792" s="2">
        <v>39507</v>
      </c>
      <c r="CX792" s="2">
        <v>39538</v>
      </c>
      <c r="CY792" s="2">
        <v>39568</v>
      </c>
      <c r="CZ792" s="2">
        <v>39598</v>
      </c>
      <c r="DA792" s="2">
        <v>39629</v>
      </c>
      <c r="DB792" s="2">
        <v>39660</v>
      </c>
      <c r="DC792" s="2">
        <v>39689</v>
      </c>
      <c r="DD792" s="2">
        <v>39721</v>
      </c>
      <c r="DE792" s="2">
        <v>39752</v>
      </c>
      <c r="DF792" s="2">
        <v>39780</v>
      </c>
      <c r="DG792" s="2">
        <v>39813</v>
      </c>
      <c r="DH792" s="2">
        <v>39843</v>
      </c>
      <c r="DI792" s="2">
        <v>39871</v>
      </c>
      <c r="DJ792" s="2">
        <v>39903</v>
      </c>
      <c r="DK792" s="2">
        <v>39933</v>
      </c>
      <c r="DL792" s="2">
        <v>39962</v>
      </c>
      <c r="DM792" s="2">
        <v>39994</v>
      </c>
      <c r="DN792" s="2">
        <v>40025</v>
      </c>
      <c r="DO792" s="2">
        <v>40056</v>
      </c>
      <c r="DP792" s="2">
        <v>40086</v>
      </c>
      <c r="DQ792" s="2">
        <v>40116</v>
      </c>
      <c r="DR792" s="2">
        <v>40147</v>
      </c>
      <c r="DS792" s="2">
        <v>40178</v>
      </c>
      <c r="DT792" s="2">
        <v>40207</v>
      </c>
      <c r="DU792" s="2">
        <v>40235</v>
      </c>
      <c r="DV792" s="2">
        <v>40268</v>
      </c>
      <c r="DW792" s="2">
        <v>40298</v>
      </c>
      <c r="DX792" s="2">
        <v>40329</v>
      </c>
      <c r="DY792" s="2">
        <v>40359</v>
      </c>
      <c r="DZ792" s="2">
        <v>40389</v>
      </c>
      <c r="EA792" s="2">
        <v>40421</v>
      </c>
      <c r="EB792" s="2">
        <v>40451</v>
      </c>
      <c r="EC792" s="2">
        <v>40480</v>
      </c>
      <c r="ED792" s="2">
        <v>40512</v>
      </c>
      <c r="EE792" s="2">
        <v>40543</v>
      </c>
      <c r="EF792" s="2">
        <v>40574</v>
      </c>
      <c r="EG792" s="2">
        <v>40602</v>
      </c>
      <c r="EH792" s="2">
        <v>40633</v>
      </c>
      <c r="EI792" s="2">
        <v>40662</v>
      </c>
      <c r="EJ792" s="2">
        <v>40694</v>
      </c>
      <c r="EK792" s="2">
        <v>40724</v>
      </c>
      <c r="EL792" s="2">
        <v>40753</v>
      </c>
      <c r="EM792" s="2">
        <v>40786</v>
      </c>
      <c r="EN792" s="2">
        <v>40816</v>
      </c>
      <c r="EO792" s="2">
        <v>40847</v>
      </c>
      <c r="EP792" s="2">
        <v>40877</v>
      </c>
      <c r="EQ792" s="2">
        <v>40907</v>
      </c>
      <c r="ER792" s="2">
        <v>40939</v>
      </c>
      <c r="ES792" s="2">
        <v>40968</v>
      </c>
      <c r="ET792" s="2">
        <v>40998</v>
      </c>
      <c r="EU792" s="2">
        <v>41029</v>
      </c>
      <c r="EV792" s="2">
        <v>41060</v>
      </c>
      <c r="EW792" s="2">
        <v>41089</v>
      </c>
      <c r="EX792" s="2">
        <v>41121</v>
      </c>
      <c r="EY792" s="2">
        <v>41152</v>
      </c>
      <c r="EZ792" s="2">
        <v>41180</v>
      </c>
      <c r="FA792" s="2">
        <v>41213</v>
      </c>
      <c r="FB792" s="2">
        <v>41243</v>
      </c>
      <c r="FC792" s="2">
        <v>41274</v>
      </c>
      <c r="FD792" s="2">
        <v>41305</v>
      </c>
      <c r="FE792" s="2">
        <v>41333</v>
      </c>
      <c r="FF792" s="2">
        <v>41362</v>
      </c>
      <c r="FG792" s="2">
        <v>41394</v>
      </c>
      <c r="FH792" s="2">
        <v>41425</v>
      </c>
      <c r="FI792" s="2">
        <v>41453</v>
      </c>
      <c r="FJ792" s="2">
        <v>41486</v>
      </c>
      <c r="FK792" s="2">
        <v>41516</v>
      </c>
      <c r="FL792" s="2">
        <v>41547</v>
      </c>
      <c r="FM792" s="2">
        <v>41578</v>
      </c>
      <c r="FN792" s="2">
        <v>41607</v>
      </c>
      <c r="FO792" s="2">
        <v>41639</v>
      </c>
      <c r="FP792" s="2">
        <v>41670</v>
      </c>
      <c r="FQ792" s="2">
        <v>41698</v>
      </c>
      <c r="FR792" s="2">
        <v>41729</v>
      </c>
      <c r="FS792" s="2">
        <v>41759</v>
      </c>
      <c r="FT792" s="2">
        <v>41789</v>
      </c>
      <c r="FU792" s="2">
        <v>41820</v>
      </c>
      <c r="FV792" s="2">
        <v>41851</v>
      </c>
      <c r="FW792" s="2">
        <v>41880</v>
      </c>
      <c r="FX792" s="2">
        <v>41912</v>
      </c>
      <c r="FY792" s="2">
        <v>41943</v>
      </c>
      <c r="FZ792" s="2">
        <v>41971</v>
      </c>
      <c r="GA792" s="2">
        <v>42004</v>
      </c>
      <c r="GB792" s="2">
        <v>42034</v>
      </c>
      <c r="GC792" s="2">
        <v>42062</v>
      </c>
      <c r="GD792" s="2">
        <v>42094</v>
      </c>
      <c r="GE792" s="2">
        <v>42124</v>
      </c>
      <c r="GF792" s="2">
        <v>42153</v>
      </c>
      <c r="GG792" s="2">
        <v>42185</v>
      </c>
      <c r="GH792" s="2">
        <v>42216</v>
      </c>
      <c r="GI792" s="2">
        <v>42247</v>
      </c>
      <c r="GJ792" s="2">
        <v>42277</v>
      </c>
      <c r="GK792" s="2">
        <v>42307</v>
      </c>
      <c r="GL792" s="2">
        <v>42338</v>
      </c>
      <c r="GM792" s="2">
        <v>42369</v>
      </c>
      <c r="GN792" s="2">
        <v>42398</v>
      </c>
      <c r="GO792" s="2">
        <v>42429</v>
      </c>
      <c r="GP792" s="2">
        <v>42460</v>
      </c>
      <c r="GQ792" s="2">
        <v>42489</v>
      </c>
      <c r="GR792" s="2">
        <v>42521</v>
      </c>
      <c r="GS792" s="2">
        <v>42551</v>
      </c>
      <c r="GT792" s="2">
        <v>42580</v>
      </c>
      <c r="GU792" s="2">
        <v>42613</v>
      </c>
      <c r="GV792" s="2">
        <v>42643</v>
      </c>
      <c r="GW792" s="2">
        <v>42674</v>
      </c>
      <c r="GX792" s="2">
        <v>42704</v>
      </c>
      <c r="GY792" s="2">
        <v>42734</v>
      </c>
      <c r="GZ792" s="2">
        <v>42766</v>
      </c>
      <c r="HA792" s="2">
        <v>42794</v>
      </c>
      <c r="HB792" s="2">
        <v>42825</v>
      </c>
      <c r="HC792" s="2">
        <v>42853</v>
      </c>
      <c r="HD792" s="2">
        <v>42886</v>
      </c>
      <c r="HE792" s="2">
        <v>42916</v>
      </c>
      <c r="HF792" s="2">
        <v>42947</v>
      </c>
      <c r="HG792" s="2">
        <v>42978</v>
      </c>
      <c r="HH792" s="2">
        <v>43007</v>
      </c>
      <c r="HI792" s="2">
        <v>43039</v>
      </c>
      <c r="HJ792" s="2">
        <v>43069</v>
      </c>
      <c r="HK792" s="2">
        <v>43098</v>
      </c>
      <c r="HL792" s="2">
        <v>43131</v>
      </c>
      <c r="HM792" s="2">
        <v>43159</v>
      </c>
      <c r="HN792" s="2">
        <v>43189</v>
      </c>
      <c r="HO792" s="2">
        <v>43220</v>
      </c>
      <c r="HP792" s="2">
        <v>43251</v>
      </c>
      <c r="HQ792" s="2">
        <v>43280</v>
      </c>
      <c r="HR792" s="2">
        <v>43312</v>
      </c>
      <c r="HS792" s="2">
        <v>43343</v>
      </c>
      <c r="HT792" s="2">
        <v>43371</v>
      </c>
      <c r="HU792" s="2">
        <v>43404</v>
      </c>
      <c r="HV792" s="2">
        <v>43434</v>
      </c>
      <c r="HW792" s="2">
        <v>43465</v>
      </c>
      <c r="HX792" s="2">
        <v>43496</v>
      </c>
      <c r="HY792" s="2">
        <v>43524</v>
      </c>
      <c r="HZ792" s="2">
        <v>43553</v>
      </c>
      <c r="IA792" s="2">
        <v>43585</v>
      </c>
      <c r="IB792" s="2">
        <v>43616</v>
      </c>
      <c r="IC792" s="2">
        <v>43644</v>
      </c>
      <c r="ID792" s="2">
        <v>43677</v>
      </c>
      <c r="IE792" s="2">
        <v>43707</v>
      </c>
      <c r="IF792" s="2">
        <v>43738</v>
      </c>
      <c r="IG792" s="2">
        <v>43769</v>
      </c>
      <c r="IH792" s="2">
        <v>43798</v>
      </c>
      <c r="II792" s="2">
        <v>43830</v>
      </c>
      <c r="IJ792" s="2">
        <v>43861</v>
      </c>
      <c r="IK792" s="2">
        <v>43889</v>
      </c>
      <c r="IL792" s="2">
        <v>43921</v>
      </c>
      <c r="IM792" s="2">
        <v>43951</v>
      </c>
      <c r="IN792" s="2">
        <v>43980</v>
      </c>
      <c r="IO792" s="2">
        <v>44012</v>
      </c>
      <c r="IP792" s="2">
        <v>44043</v>
      </c>
      <c r="IQ792" s="2">
        <v>44074</v>
      </c>
      <c r="IR792" s="2">
        <v>44104</v>
      </c>
      <c r="IS792" s="2">
        <v>44134</v>
      </c>
      <c r="IT792" s="2">
        <v>44165</v>
      </c>
      <c r="IU792" s="2">
        <v>44196</v>
      </c>
      <c r="IV792" s="2">
        <v>44225</v>
      </c>
      <c r="IW792" s="2">
        <v>44253</v>
      </c>
      <c r="IX792" s="2">
        <v>44286</v>
      </c>
      <c r="IY792" s="2">
        <v>44316</v>
      </c>
      <c r="IZ792" s="2">
        <v>44347</v>
      </c>
      <c r="JA792" s="2">
        <v>44377</v>
      </c>
      <c r="JB792" s="2">
        <v>44407</v>
      </c>
      <c r="JC792" s="2">
        <v>44439</v>
      </c>
      <c r="JD792" s="2">
        <v>44469</v>
      </c>
      <c r="JE792" s="2">
        <v>44498</v>
      </c>
      <c r="JF792" s="2">
        <v>44530</v>
      </c>
      <c r="JG792" s="2">
        <v>44561</v>
      </c>
      <c r="JH792" s="2">
        <v>44592</v>
      </c>
      <c r="JI792" s="2">
        <v>44620</v>
      </c>
      <c r="JJ792" s="2">
        <v>44651</v>
      </c>
      <c r="JK792" s="2">
        <v>44680</v>
      </c>
      <c r="JL792" s="2">
        <v>44712</v>
      </c>
      <c r="JM792" s="2">
        <v>44742</v>
      </c>
      <c r="JN792" s="2">
        <v>44771</v>
      </c>
      <c r="JO792" s="2">
        <v>44804</v>
      </c>
      <c r="JP792" s="2">
        <v>44834</v>
      </c>
      <c r="JQ792" s="2">
        <v>44865</v>
      </c>
    </row>
    <row r="793" spans="1:277" x14ac:dyDescent="0.25">
      <c r="A793" s="4"/>
      <c r="D793" s="3">
        <v>26871200</v>
      </c>
      <c r="E793">
        <v>20914000</v>
      </c>
      <c r="F793">
        <v>20793800</v>
      </c>
      <c r="G793">
        <v>19780000</v>
      </c>
      <c r="H793">
        <v>16554600</v>
      </c>
      <c r="I793">
        <v>28380000</v>
      </c>
      <c r="J793">
        <v>22548400</v>
      </c>
      <c r="K793">
        <v>21180400</v>
      </c>
      <c r="L793">
        <v>23316000</v>
      </c>
      <c r="M793">
        <v>26345600</v>
      </c>
      <c r="N793">
        <v>21301600</v>
      </c>
      <c r="O793">
        <v>24999800</v>
      </c>
      <c r="P793">
        <v>31025800</v>
      </c>
      <c r="Q793">
        <v>27714000</v>
      </c>
      <c r="R793">
        <v>37669600</v>
      </c>
      <c r="S793">
        <v>33043600</v>
      </c>
      <c r="T793">
        <v>30667800</v>
      </c>
      <c r="U793">
        <v>22711800</v>
      </c>
      <c r="V793">
        <v>19178400</v>
      </c>
      <c r="W793">
        <v>19058800</v>
      </c>
      <c r="X793">
        <v>25553000</v>
      </c>
      <c r="Y793">
        <v>27967800</v>
      </c>
      <c r="Z793">
        <v>20486200</v>
      </c>
      <c r="AA793">
        <v>29128000</v>
      </c>
      <c r="AB793">
        <v>34774600</v>
      </c>
      <c r="AC793">
        <v>25308000</v>
      </c>
      <c r="AD793">
        <v>29817400</v>
      </c>
      <c r="AE793">
        <v>25546200</v>
      </c>
      <c r="AF793">
        <v>25518000</v>
      </c>
      <c r="AG793">
        <v>30315800</v>
      </c>
      <c r="AH793">
        <v>52644200</v>
      </c>
      <c r="AI793">
        <v>35623600</v>
      </c>
      <c r="AJ793">
        <v>37986200</v>
      </c>
      <c r="AK793">
        <v>47844400</v>
      </c>
      <c r="AL793">
        <v>30795200</v>
      </c>
      <c r="AM793">
        <v>24628800</v>
      </c>
      <c r="AN793">
        <v>26845600</v>
      </c>
      <c r="AO793">
        <v>19162400</v>
      </c>
      <c r="AP793">
        <v>31852600</v>
      </c>
      <c r="AQ793">
        <v>35059200</v>
      </c>
      <c r="AR793">
        <v>31540000</v>
      </c>
      <c r="AS793">
        <v>32734600</v>
      </c>
      <c r="AT793">
        <v>34070000</v>
      </c>
      <c r="AU793">
        <v>26668000</v>
      </c>
      <c r="AV793">
        <v>27905400</v>
      </c>
      <c r="AW793">
        <v>25214400</v>
      </c>
      <c r="AX793">
        <v>17786800</v>
      </c>
      <c r="AY793">
        <v>23298000</v>
      </c>
      <c r="AZ793">
        <v>22522800</v>
      </c>
      <c r="BA793">
        <v>20179400</v>
      </c>
      <c r="BB793">
        <v>24942400</v>
      </c>
      <c r="BC793">
        <v>24854400</v>
      </c>
      <c r="BD793">
        <v>23567400</v>
      </c>
      <c r="BE793">
        <v>16562600</v>
      </c>
      <c r="BF793">
        <v>20623600</v>
      </c>
      <c r="BG793">
        <v>17976400</v>
      </c>
      <c r="BH793">
        <v>18940000</v>
      </c>
      <c r="BI793">
        <v>23103600</v>
      </c>
      <c r="BJ793">
        <v>23467200</v>
      </c>
      <c r="BK793">
        <v>26098800</v>
      </c>
      <c r="BL793">
        <v>24241400</v>
      </c>
      <c r="BM793">
        <v>24623600</v>
      </c>
      <c r="BN793">
        <v>31364400</v>
      </c>
      <c r="BO793">
        <v>41003600</v>
      </c>
      <c r="BP793">
        <v>29827800</v>
      </c>
      <c r="BQ793">
        <v>24730800</v>
      </c>
      <c r="BR793">
        <v>22772000</v>
      </c>
      <c r="BS793">
        <v>25614400</v>
      </c>
      <c r="BT793">
        <v>33268200</v>
      </c>
      <c r="BU793">
        <v>32442000</v>
      </c>
      <c r="BV793">
        <v>24237600</v>
      </c>
      <c r="BW793">
        <v>31407400</v>
      </c>
      <c r="BX793">
        <v>36641200</v>
      </c>
      <c r="BY793">
        <v>33930800</v>
      </c>
      <c r="BZ793">
        <v>33237200</v>
      </c>
      <c r="CA793">
        <v>31541800</v>
      </c>
      <c r="CB793">
        <v>29499600</v>
      </c>
      <c r="CC793">
        <v>31073800</v>
      </c>
      <c r="CD793">
        <v>26142400</v>
      </c>
      <c r="CE793">
        <v>19156400</v>
      </c>
      <c r="CF793">
        <v>25631000</v>
      </c>
      <c r="CG793">
        <v>22549000</v>
      </c>
      <c r="CH793">
        <v>29504200</v>
      </c>
      <c r="CI793">
        <v>20551000</v>
      </c>
      <c r="CJ793">
        <v>23158000</v>
      </c>
      <c r="CK793">
        <v>21091200</v>
      </c>
      <c r="CL793">
        <v>31585400</v>
      </c>
      <c r="CM793">
        <v>26184800</v>
      </c>
      <c r="CN793">
        <v>26340000</v>
      </c>
      <c r="CO793">
        <v>21583600</v>
      </c>
      <c r="CP793">
        <v>29509800</v>
      </c>
      <c r="CQ793">
        <v>30696400</v>
      </c>
      <c r="CR793">
        <v>20166200</v>
      </c>
      <c r="CS793">
        <v>22433000</v>
      </c>
      <c r="CT793">
        <v>26925600</v>
      </c>
      <c r="CU793">
        <v>19074400</v>
      </c>
      <c r="CV793">
        <v>39133000</v>
      </c>
      <c r="CW793">
        <v>25484400</v>
      </c>
      <c r="CX793">
        <v>31622600</v>
      </c>
      <c r="CY793">
        <v>25477400</v>
      </c>
      <c r="CZ793">
        <v>18437400</v>
      </c>
      <c r="DA793">
        <v>22032400</v>
      </c>
      <c r="DB793">
        <v>26166600</v>
      </c>
      <c r="DC793">
        <v>17122000</v>
      </c>
      <c r="DD793">
        <v>32517000</v>
      </c>
      <c r="DE793">
        <v>33877800</v>
      </c>
      <c r="DF793">
        <v>23285400</v>
      </c>
      <c r="DG793">
        <v>27746200</v>
      </c>
      <c r="DH793">
        <v>32132200</v>
      </c>
      <c r="DI793">
        <v>28868800</v>
      </c>
      <c r="DJ793">
        <v>39936000</v>
      </c>
      <c r="DK793">
        <v>31405600</v>
      </c>
      <c r="DL793">
        <v>22875400</v>
      </c>
      <c r="DM793">
        <v>25674600</v>
      </c>
      <c r="DN793">
        <v>23212600</v>
      </c>
      <c r="DO793">
        <v>20447200</v>
      </c>
      <c r="DP793">
        <v>25431200</v>
      </c>
      <c r="DQ793">
        <v>21976200</v>
      </c>
      <c r="DR793">
        <v>16375200</v>
      </c>
      <c r="DS793">
        <v>16204200</v>
      </c>
      <c r="DT793">
        <v>21339400</v>
      </c>
      <c r="DU793">
        <v>17941000</v>
      </c>
      <c r="DV793">
        <v>16596400</v>
      </c>
      <c r="DW793">
        <v>23864800</v>
      </c>
      <c r="DX793">
        <v>33925400</v>
      </c>
      <c r="DY793">
        <v>35207600</v>
      </c>
      <c r="DZ793">
        <v>27773800</v>
      </c>
      <c r="EA793">
        <v>21571800</v>
      </c>
      <c r="EB793">
        <v>22618882</v>
      </c>
      <c r="EC793">
        <v>15911040</v>
      </c>
      <c r="ED793">
        <v>17412012</v>
      </c>
      <c r="EE793">
        <v>18004212</v>
      </c>
      <c r="EF793">
        <v>20047260</v>
      </c>
      <c r="EG793">
        <v>14363304</v>
      </c>
      <c r="EH793">
        <v>22102782</v>
      </c>
      <c r="EI793">
        <v>12666538</v>
      </c>
      <c r="EJ793">
        <v>17700170</v>
      </c>
      <c r="EK793">
        <v>17764386</v>
      </c>
      <c r="EL793">
        <v>14331838</v>
      </c>
      <c r="EM793">
        <v>24396188</v>
      </c>
      <c r="EN793">
        <v>23435360</v>
      </c>
      <c r="EO793">
        <v>15541038</v>
      </c>
      <c r="EP793">
        <v>14094324</v>
      </c>
      <c r="EQ793">
        <v>16727490</v>
      </c>
      <c r="ER793">
        <v>9771988</v>
      </c>
      <c r="ES793">
        <v>9216410</v>
      </c>
      <c r="ET793">
        <v>10650892</v>
      </c>
      <c r="EU793">
        <v>19630018</v>
      </c>
      <c r="EV793">
        <v>16494350</v>
      </c>
      <c r="EW793">
        <v>13654114</v>
      </c>
      <c r="EX793">
        <v>13562786</v>
      </c>
      <c r="EY793">
        <v>9503520</v>
      </c>
      <c r="EZ793">
        <v>8531278</v>
      </c>
      <c r="FA793">
        <v>8495540</v>
      </c>
      <c r="FB793">
        <v>9279428</v>
      </c>
      <c r="FC793">
        <v>17372662</v>
      </c>
      <c r="FD793">
        <v>31010782</v>
      </c>
      <c r="FE793">
        <v>36727636</v>
      </c>
      <c r="FF793">
        <v>12174604</v>
      </c>
      <c r="FG793">
        <v>13208184</v>
      </c>
      <c r="FH793">
        <v>8305938</v>
      </c>
      <c r="FI793">
        <v>10738786</v>
      </c>
      <c r="FJ793">
        <v>9562552</v>
      </c>
      <c r="FK793">
        <v>7774152</v>
      </c>
      <c r="FL793">
        <v>7348320</v>
      </c>
      <c r="FM793">
        <v>9924696</v>
      </c>
      <c r="FN793">
        <v>6382316</v>
      </c>
      <c r="FO793">
        <v>10502566</v>
      </c>
      <c r="FP793">
        <v>14406774</v>
      </c>
      <c r="FQ793">
        <v>8857638</v>
      </c>
      <c r="FR793">
        <v>8484352</v>
      </c>
      <c r="FS793">
        <v>8286016</v>
      </c>
      <c r="FT793">
        <v>7562556</v>
      </c>
      <c r="FU793">
        <v>6432996</v>
      </c>
      <c r="FV793">
        <v>5672664</v>
      </c>
      <c r="FW793">
        <v>4350006</v>
      </c>
      <c r="FX793">
        <v>5145954</v>
      </c>
      <c r="FY793">
        <v>10715834</v>
      </c>
      <c r="FZ793">
        <v>7998806</v>
      </c>
      <c r="GA793">
        <v>9481428</v>
      </c>
      <c r="GB793">
        <v>9851542</v>
      </c>
      <c r="GC793">
        <v>5974282</v>
      </c>
      <c r="GD793">
        <v>6615518</v>
      </c>
      <c r="GE793">
        <v>6498342</v>
      </c>
      <c r="GF793">
        <v>5136206</v>
      </c>
      <c r="GG793">
        <v>5988203</v>
      </c>
      <c r="GH793">
        <v>10854944</v>
      </c>
      <c r="GI793">
        <v>10645933</v>
      </c>
      <c r="GJ793">
        <v>9888773</v>
      </c>
      <c r="GK793">
        <v>8864340</v>
      </c>
      <c r="GL793">
        <v>7210269</v>
      </c>
      <c r="GM793">
        <v>8774038</v>
      </c>
      <c r="GN793">
        <v>9850470</v>
      </c>
      <c r="GO793">
        <v>8343894</v>
      </c>
      <c r="GP793">
        <v>10066685</v>
      </c>
      <c r="GQ793">
        <v>9444898</v>
      </c>
      <c r="GR793">
        <v>9363858</v>
      </c>
      <c r="GS793">
        <v>11298785</v>
      </c>
      <c r="GT793">
        <v>9414456</v>
      </c>
      <c r="GU793">
        <v>8057167</v>
      </c>
      <c r="GV793">
        <v>8209603</v>
      </c>
      <c r="GW793">
        <v>11459334</v>
      </c>
      <c r="GX793">
        <v>8978900</v>
      </c>
      <c r="GY793">
        <v>8571340</v>
      </c>
      <c r="GZ793">
        <v>8910923</v>
      </c>
      <c r="HA793">
        <v>7347735</v>
      </c>
      <c r="HB793">
        <v>12375442</v>
      </c>
      <c r="HC793">
        <v>7029867</v>
      </c>
      <c r="HD793">
        <v>6345069</v>
      </c>
      <c r="HE793">
        <v>7405782</v>
      </c>
      <c r="HF793">
        <v>6132972</v>
      </c>
      <c r="HG793">
        <v>8300628</v>
      </c>
      <c r="HH793">
        <v>7514833</v>
      </c>
      <c r="HI793">
        <v>9452671</v>
      </c>
      <c r="HJ793">
        <v>6918249</v>
      </c>
      <c r="HK793">
        <v>6552550</v>
      </c>
      <c r="HL793">
        <v>9952235</v>
      </c>
      <c r="HM793">
        <v>8916403</v>
      </c>
      <c r="HN793">
        <v>7532931</v>
      </c>
      <c r="HO793">
        <v>8873394</v>
      </c>
      <c r="HP793">
        <v>12563293</v>
      </c>
      <c r="HQ793">
        <v>13383156</v>
      </c>
      <c r="HR793">
        <v>8492495</v>
      </c>
      <c r="HS793">
        <v>6124069</v>
      </c>
      <c r="HT793">
        <v>8193693</v>
      </c>
      <c r="HU793">
        <v>16167516</v>
      </c>
      <c r="HV793">
        <v>8937751</v>
      </c>
      <c r="HW793">
        <v>7485668</v>
      </c>
      <c r="HX793">
        <v>7576108</v>
      </c>
      <c r="HY793">
        <v>4718347</v>
      </c>
      <c r="HZ793">
        <v>8015434</v>
      </c>
      <c r="IA793">
        <v>6470297</v>
      </c>
      <c r="IB793">
        <v>6065458</v>
      </c>
      <c r="IC793">
        <v>7722547</v>
      </c>
      <c r="ID793">
        <v>6726112</v>
      </c>
      <c r="IE793">
        <v>7206922</v>
      </c>
      <c r="IF793">
        <v>6182339</v>
      </c>
      <c r="IG793">
        <v>8983569</v>
      </c>
      <c r="IH793">
        <v>6881792</v>
      </c>
      <c r="II793">
        <v>7362750</v>
      </c>
      <c r="IJ793">
        <v>11383872</v>
      </c>
      <c r="IK793">
        <v>11759176</v>
      </c>
      <c r="IL793">
        <v>20457129</v>
      </c>
      <c r="IM793">
        <v>11620778</v>
      </c>
      <c r="IN793">
        <v>9809970</v>
      </c>
      <c r="IO793">
        <v>10550235</v>
      </c>
      <c r="IP793">
        <v>10247491</v>
      </c>
      <c r="IQ793">
        <v>7718453</v>
      </c>
      <c r="IR793">
        <v>9792216</v>
      </c>
      <c r="IS793">
        <v>9317888</v>
      </c>
      <c r="IT793">
        <v>6352389</v>
      </c>
      <c r="IU793">
        <v>8131440</v>
      </c>
      <c r="IV793">
        <v>11450916</v>
      </c>
      <c r="IW793">
        <v>7765369</v>
      </c>
      <c r="IX793">
        <v>12042126</v>
      </c>
      <c r="IY793">
        <v>12063134</v>
      </c>
      <c r="IZ793">
        <v>8041688</v>
      </c>
      <c r="JA793">
        <v>8858810</v>
      </c>
      <c r="JB793">
        <v>7881762</v>
      </c>
      <c r="JC793">
        <v>5728812</v>
      </c>
      <c r="JD793">
        <v>8511726</v>
      </c>
      <c r="JE793">
        <v>9595741</v>
      </c>
      <c r="JF793">
        <v>7931703</v>
      </c>
      <c r="JG793">
        <v>8527236</v>
      </c>
      <c r="JH793">
        <v>10433891</v>
      </c>
      <c r="JI793">
        <v>8768841</v>
      </c>
      <c r="JJ793">
        <v>14913765</v>
      </c>
      <c r="JK793">
        <v>12315366</v>
      </c>
      <c r="JL793">
        <v>10191678</v>
      </c>
      <c r="JM793">
        <v>10720489</v>
      </c>
      <c r="JN793">
        <v>9789210</v>
      </c>
      <c r="JO793">
        <v>7170323</v>
      </c>
      <c r="JP793">
        <v>8898776</v>
      </c>
      <c r="JQ793">
        <v>10687606</v>
      </c>
    </row>
    <row r="794" spans="1:277" x14ac:dyDescent="0.25">
      <c r="A794" s="1" t="s">
        <v>398</v>
      </c>
      <c r="B794" t="s">
        <v>1157</v>
      </c>
      <c r="C794" t="s">
        <v>1199</v>
      </c>
      <c r="D794" s="2">
        <f>_xll.BDH(A794, "volume", B794, C794, "Direction", "H", "Period", "M","cols=274;rows=2")</f>
        <v>36556</v>
      </c>
      <c r="E794" s="2">
        <v>36585</v>
      </c>
      <c r="F794" s="2">
        <v>36616</v>
      </c>
      <c r="G794" s="2">
        <v>36644</v>
      </c>
      <c r="H794" s="2">
        <v>36677</v>
      </c>
      <c r="I794" s="2">
        <v>36707</v>
      </c>
      <c r="J794" s="2">
        <v>36738</v>
      </c>
      <c r="K794" s="2">
        <v>36769</v>
      </c>
      <c r="L794" s="2">
        <v>36798</v>
      </c>
      <c r="M794" s="2">
        <v>36830</v>
      </c>
      <c r="N794" s="2">
        <v>36860</v>
      </c>
      <c r="O794" s="2">
        <v>36889</v>
      </c>
      <c r="P794" s="2">
        <v>36922</v>
      </c>
      <c r="Q794" s="2">
        <v>36950</v>
      </c>
      <c r="R794" s="2">
        <v>36980</v>
      </c>
      <c r="S794" s="2">
        <v>37011</v>
      </c>
      <c r="T794" s="2">
        <v>37042</v>
      </c>
      <c r="U794" s="2">
        <v>37071</v>
      </c>
      <c r="V794" s="2">
        <v>37103</v>
      </c>
      <c r="W794" s="2">
        <v>37134</v>
      </c>
      <c r="X794" s="2">
        <v>37162</v>
      </c>
      <c r="Y794" s="2">
        <v>37195</v>
      </c>
      <c r="Z794" s="2">
        <v>37225</v>
      </c>
      <c r="AA794" s="2">
        <v>37256</v>
      </c>
      <c r="AB794" s="2">
        <v>37287</v>
      </c>
      <c r="AC794" s="2">
        <v>37315</v>
      </c>
      <c r="AD794" s="2">
        <v>37344</v>
      </c>
      <c r="AE794" s="2">
        <v>37376</v>
      </c>
      <c r="AF794" s="2">
        <v>37407</v>
      </c>
      <c r="AG794" s="2">
        <v>37435</v>
      </c>
      <c r="AH794" s="2">
        <v>37468</v>
      </c>
      <c r="AI794" s="2">
        <v>37498</v>
      </c>
      <c r="AJ794" s="2">
        <v>37529</v>
      </c>
      <c r="AK794" s="2">
        <v>37560</v>
      </c>
      <c r="AL794" s="2">
        <v>37589</v>
      </c>
      <c r="AM794" s="2">
        <v>37621</v>
      </c>
      <c r="AN794" s="2">
        <v>37652</v>
      </c>
      <c r="AO794" s="2">
        <v>37680</v>
      </c>
      <c r="AP794" s="2">
        <v>37711</v>
      </c>
      <c r="AQ794" s="2">
        <v>37741</v>
      </c>
      <c r="AR794" s="2">
        <v>37771</v>
      </c>
      <c r="AS794" s="2">
        <v>37802</v>
      </c>
      <c r="AT794" s="2">
        <v>37833</v>
      </c>
      <c r="AU794" s="2">
        <v>37862</v>
      </c>
      <c r="AV794" s="2">
        <v>37894</v>
      </c>
      <c r="AW794" s="2">
        <v>37925</v>
      </c>
      <c r="AX794" s="2">
        <v>37953</v>
      </c>
      <c r="AY794" s="2">
        <v>37986</v>
      </c>
      <c r="AZ794" s="2">
        <v>38016</v>
      </c>
      <c r="BA794" s="2">
        <v>38044</v>
      </c>
      <c r="BB794" s="2">
        <v>38077</v>
      </c>
      <c r="BC794" s="2">
        <v>38107</v>
      </c>
      <c r="BD794" s="2">
        <v>38138</v>
      </c>
      <c r="BE794" s="2">
        <v>38168</v>
      </c>
      <c r="BF794" s="2">
        <v>38198</v>
      </c>
      <c r="BG794" s="2">
        <v>38230</v>
      </c>
      <c r="BH794" s="2">
        <v>38260</v>
      </c>
      <c r="BI794" s="2">
        <v>38289</v>
      </c>
      <c r="BJ794" s="2">
        <v>38321</v>
      </c>
      <c r="BK794" s="2">
        <v>38352</v>
      </c>
      <c r="BL794" s="2">
        <v>38383</v>
      </c>
      <c r="BM794" s="2">
        <v>38411</v>
      </c>
      <c r="BN794" s="2">
        <v>38442</v>
      </c>
      <c r="BO794" s="2">
        <v>38471</v>
      </c>
      <c r="BP794" s="2">
        <v>38503</v>
      </c>
      <c r="BQ794" s="2">
        <v>38533</v>
      </c>
      <c r="BR794" s="2">
        <v>38562</v>
      </c>
      <c r="BS794" s="2">
        <v>38595</v>
      </c>
      <c r="BT794" s="2">
        <v>38625</v>
      </c>
      <c r="BU794" s="2">
        <v>38656</v>
      </c>
      <c r="BV794" s="2">
        <v>38686</v>
      </c>
      <c r="BW794" s="2">
        <v>38716</v>
      </c>
      <c r="BX794" s="2">
        <v>38748</v>
      </c>
      <c r="BY794" s="2">
        <v>38776</v>
      </c>
      <c r="BZ794" s="2">
        <v>38807</v>
      </c>
      <c r="CA794" s="2">
        <v>38835</v>
      </c>
      <c r="CB794" s="2">
        <v>38868</v>
      </c>
      <c r="CC794" s="2">
        <v>38898</v>
      </c>
      <c r="CD794" s="2">
        <v>38929</v>
      </c>
      <c r="CE794" s="2">
        <v>38960</v>
      </c>
      <c r="CF794" s="2">
        <v>38989</v>
      </c>
      <c r="CG794" s="2">
        <v>39021</v>
      </c>
      <c r="CH794" s="2">
        <v>39051</v>
      </c>
      <c r="CI794" s="2">
        <v>39080</v>
      </c>
      <c r="CJ794" s="2">
        <v>39113</v>
      </c>
      <c r="CK794" s="2">
        <v>39141</v>
      </c>
      <c r="CL794" s="2">
        <v>39171</v>
      </c>
      <c r="CM794" s="2">
        <v>39202</v>
      </c>
      <c r="CN794" s="2">
        <v>39233</v>
      </c>
      <c r="CO794" s="2">
        <v>39262</v>
      </c>
      <c r="CP794" s="2">
        <v>39294</v>
      </c>
      <c r="CQ794" s="2">
        <v>39325</v>
      </c>
      <c r="CR794" s="2">
        <v>39353</v>
      </c>
      <c r="CS794" s="2">
        <v>39386</v>
      </c>
      <c r="CT794" s="2">
        <v>39416</v>
      </c>
      <c r="CU794" s="2">
        <v>39447</v>
      </c>
      <c r="CV794" s="2">
        <v>39478</v>
      </c>
      <c r="CW794" s="2">
        <v>39507</v>
      </c>
      <c r="CX794" s="2">
        <v>39538</v>
      </c>
      <c r="CY794" s="2">
        <v>39568</v>
      </c>
      <c r="CZ794" s="2">
        <v>39598</v>
      </c>
      <c r="DA794" s="2">
        <v>39629</v>
      </c>
      <c r="DB794" s="2">
        <v>39660</v>
      </c>
      <c r="DC794" s="2">
        <v>39689</v>
      </c>
      <c r="DD794" s="2">
        <v>39721</v>
      </c>
      <c r="DE794" s="2">
        <v>39752</v>
      </c>
      <c r="DF794" s="2">
        <v>39780</v>
      </c>
      <c r="DG794" s="2">
        <v>39813</v>
      </c>
      <c r="DH794" s="2">
        <v>39843</v>
      </c>
      <c r="DI794" s="2">
        <v>39871</v>
      </c>
      <c r="DJ794" s="2">
        <v>39903</v>
      </c>
      <c r="DK794" s="2">
        <v>39933</v>
      </c>
      <c r="DL794" s="2">
        <v>39962</v>
      </c>
      <c r="DM794" s="2">
        <v>39994</v>
      </c>
      <c r="DN794" s="2">
        <v>40025</v>
      </c>
      <c r="DO794" s="2">
        <v>40056</v>
      </c>
      <c r="DP794" s="2">
        <v>40086</v>
      </c>
      <c r="DQ794" s="2">
        <v>40116</v>
      </c>
      <c r="DR794" s="2">
        <v>40147</v>
      </c>
      <c r="DS794" s="2">
        <v>40178</v>
      </c>
      <c r="DT794" s="2">
        <v>40207</v>
      </c>
      <c r="DU794" s="2">
        <v>40235</v>
      </c>
      <c r="DV794" s="2">
        <v>40268</v>
      </c>
      <c r="DW794" s="2">
        <v>40298</v>
      </c>
      <c r="DX794" s="2">
        <v>40329</v>
      </c>
      <c r="DY794" s="2">
        <v>40359</v>
      </c>
      <c r="DZ794" s="2">
        <v>40389</v>
      </c>
      <c r="EA794" s="2">
        <v>40421</v>
      </c>
      <c r="EB794" s="2">
        <v>40451</v>
      </c>
      <c r="EC794" s="2">
        <v>40480</v>
      </c>
      <c r="ED794" s="2">
        <v>40512</v>
      </c>
      <c r="EE794" s="2">
        <v>40543</v>
      </c>
      <c r="EF794" s="2">
        <v>40574</v>
      </c>
      <c r="EG794" s="2">
        <v>40602</v>
      </c>
      <c r="EH794" s="2">
        <v>40633</v>
      </c>
      <c r="EI794" s="2">
        <v>40662</v>
      </c>
      <c r="EJ794" s="2">
        <v>40694</v>
      </c>
      <c r="EK794" s="2">
        <v>40724</v>
      </c>
      <c r="EL794" s="2">
        <v>40753</v>
      </c>
      <c r="EM794" s="2">
        <v>40786</v>
      </c>
      <c r="EN794" s="2">
        <v>40816</v>
      </c>
      <c r="EO794" s="2">
        <v>40847</v>
      </c>
      <c r="EP794" s="2">
        <v>40877</v>
      </c>
      <c r="EQ794" s="2">
        <v>40907</v>
      </c>
      <c r="ER794" s="2">
        <v>40939</v>
      </c>
      <c r="ES794" s="2">
        <v>40968</v>
      </c>
      <c r="ET794" s="2">
        <v>40998</v>
      </c>
      <c r="EU794" s="2">
        <v>41029</v>
      </c>
      <c r="EV794" s="2">
        <v>41060</v>
      </c>
      <c r="EW794" s="2">
        <v>41089</v>
      </c>
      <c r="EX794" s="2">
        <v>41121</v>
      </c>
      <c r="EY794" s="2">
        <v>41152</v>
      </c>
      <c r="EZ794" s="2">
        <v>41180</v>
      </c>
      <c r="FA794" s="2">
        <v>41213</v>
      </c>
      <c r="FB794" s="2">
        <v>41243</v>
      </c>
      <c r="FC794" s="2">
        <v>41274</v>
      </c>
      <c r="FD794" s="2">
        <v>41305</v>
      </c>
      <c r="FE794" s="2">
        <v>41333</v>
      </c>
      <c r="FF794" s="2">
        <v>41362</v>
      </c>
      <c r="FG794" s="2">
        <v>41394</v>
      </c>
      <c r="FH794" s="2">
        <v>41425</v>
      </c>
      <c r="FI794" s="2">
        <v>41453</v>
      </c>
      <c r="FJ794" s="2">
        <v>41486</v>
      </c>
      <c r="FK794" s="2">
        <v>41516</v>
      </c>
      <c r="FL794" s="2">
        <v>41547</v>
      </c>
      <c r="FM794" s="2">
        <v>41578</v>
      </c>
      <c r="FN794" s="2">
        <v>41607</v>
      </c>
      <c r="FO794" s="2">
        <v>41639</v>
      </c>
      <c r="FP794" s="2">
        <v>41670</v>
      </c>
      <c r="FQ794" s="2">
        <v>41698</v>
      </c>
      <c r="FR794" s="2">
        <v>41729</v>
      </c>
      <c r="FS794" s="2">
        <v>41759</v>
      </c>
      <c r="FT794" s="2">
        <v>41789</v>
      </c>
      <c r="FU794" s="2">
        <v>41820</v>
      </c>
      <c r="FV794" s="2">
        <v>41851</v>
      </c>
      <c r="FW794" s="2">
        <v>41880</v>
      </c>
      <c r="FX794" s="2">
        <v>41912</v>
      </c>
      <c r="FY794" s="2">
        <v>41943</v>
      </c>
      <c r="FZ794" s="2">
        <v>41971</v>
      </c>
      <c r="GA794" s="2">
        <v>42004</v>
      </c>
      <c r="GB794" s="2">
        <v>42034</v>
      </c>
      <c r="GC794" s="2">
        <v>42062</v>
      </c>
      <c r="GD794" s="2">
        <v>42094</v>
      </c>
      <c r="GE794" s="2">
        <v>42124</v>
      </c>
      <c r="GF794" s="2">
        <v>42153</v>
      </c>
      <c r="GG794" s="2">
        <v>42185</v>
      </c>
      <c r="GH794" s="2">
        <v>42216</v>
      </c>
      <c r="GI794" s="2">
        <v>42247</v>
      </c>
      <c r="GJ794" s="2">
        <v>42277</v>
      </c>
      <c r="GK794" s="2">
        <v>42307</v>
      </c>
      <c r="GL794" s="2">
        <v>42338</v>
      </c>
      <c r="GM794" s="2">
        <v>42369</v>
      </c>
      <c r="GN794" s="2">
        <v>42398</v>
      </c>
      <c r="GO794" s="2">
        <v>42429</v>
      </c>
      <c r="GP794" s="2">
        <v>42460</v>
      </c>
      <c r="GQ794" s="2">
        <v>42489</v>
      </c>
      <c r="GR794" s="2">
        <v>42521</v>
      </c>
      <c r="GS794" s="2">
        <v>42551</v>
      </c>
      <c r="GT794" s="2">
        <v>42580</v>
      </c>
      <c r="GU794" s="2">
        <v>42613</v>
      </c>
      <c r="GV794" s="2">
        <v>42643</v>
      </c>
      <c r="GW794" s="2">
        <v>42674</v>
      </c>
      <c r="GX794" s="2">
        <v>42704</v>
      </c>
      <c r="GY794" s="2">
        <v>42734</v>
      </c>
      <c r="GZ794" s="2">
        <v>42766</v>
      </c>
      <c r="HA794" s="2">
        <v>42794</v>
      </c>
      <c r="HB794" s="2">
        <v>42825</v>
      </c>
      <c r="HC794" s="2">
        <v>42853</v>
      </c>
      <c r="HD794" s="2">
        <v>42886</v>
      </c>
      <c r="HE794" s="2">
        <v>42916</v>
      </c>
      <c r="HF794" s="2">
        <v>42947</v>
      </c>
      <c r="HG794" s="2">
        <v>42978</v>
      </c>
      <c r="HH794" s="2">
        <v>43007</v>
      </c>
      <c r="HI794" s="2">
        <v>43039</v>
      </c>
      <c r="HJ794" s="2">
        <v>43069</v>
      </c>
      <c r="HK794" s="2">
        <v>43098</v>
      </c>
      <c r="HL794" s="2">
        <v>43131</v>
      </c>
      <c r="HM794" s="2">
        <v>43159</v>
      </c>
      <c r="HN794" s="2">
        <v>43189</v>
      </c>
      <c r="HO794" s="2">
        <v>43220</v>
      </c>
      <c r="HP794" s="2">
        <v>43251</v>
      </c>
      <c r="HQ794" s="2">
        <v>43280</v>
      </c>
      <c r="HR794" s="2">
        <v>43312</v>
      </c>
      <c r="HS794" s="2">
        <v>43343</v>
      </c>
      <c r="HT794" s="2">
        <v>43371</v>
      </c>
      <c r="HU794" s="2">
        <v>43404</v>
      </c>
      <c r="HV794" s="2">
        <v>43434</v>
      </c>
      <c r="HW794" s="2">
        <v>43465</v>
      </c>
      <c r="HX794" s="2">
        <v>43496</v>
      </c>
      <c r="HY794" s="2">
        <v>43524</v>
      </c>
      <c r="HZ794" s="2">
        <v>43553</v>
      </c>
      <c r="IA794" s="2">
        <v>43585</v>
      </c>
      <c r="IB794" s="2">
        <v>43616</v>
      </c>
      <c r="IC794" s="2">
        <v>43644</v>
      </c>
      <c r="ID794" s="2">
        <v>43677</v>
      </c>
      <c r="IE794" s="2">
        <v>43707</v>
      </c>
      <c r="IF794" s="2">
        <v>43738</v>
      </c>
      <c r="IG794" s="2">
        <v>43769</v>
      </c>
      <c r="IH794" s="2">
        <v>43798</v>
      </c>
      <c r="II794" s="2">
        <v>43830</v>
      </c>
      <c r="IJ794" s="2">
        <v>43861</v>
      </c>
      <c r="IK794" s="2">
        <v>43889</v>
      </c>
      <c r="IL794" s="2">
        <v>43921</v>
      </c>
      <c r="IM794" s="2">
        <v>43951</v>
      </c>
      <c r="IN794" s="2">
        <v>43980</v>
      </c>
      <c r="IO794" s="2">
        <v>44012</v>
      </c>
      <c r="IP794" s="2">
        <v>44043</v>
      </c>
      <c r="IQ794" s="2">
        <v>44074</v>
      </c>
      <c r="IR794" s="2">
        <v>44104</v>
      </c>
      <c r="IS794" s="2">
        <v>44134</v>
      </c>
      <c r="IT794" s="2">
        <v>44165</v>
      </c>
      <c r="IU794" s="2">
        <v>44196</v>
      </c>
      <c r="IV794" s="2">
        <v>44225</v>
      </c>
      <c r="IW794" s="2">
        <v>44253</v>
      </c>
      <c r="IX794" s="2">
        <v>44286</v>
      </c>
      <c r="IY794" s="2">
        <v>44316</v>
      </c>
      <c r="IZ794" s="2">
        <v>44347</v>
      </c>
      <c r="JA794" s="2">
        <v>44377</v>
      </c>
      <c r="JB794" s="2">
        <v>44407</v>
      </c>
      <c r="JC794" s="2">
        <v>44439</v>
      </c>
      <c r="JD794" s="2">
        <v>44469</v>
      </c>
      <c r="JE794" s="2">
        <v>44498</v>
      </c>
      <c r="JF794" s="2">
        <v>44530</v>
      </c>
      <c r="JG794" s="2">
        <v>44561</v>
      </c>
      <c r="JH794" s="2">
        <v>44592</v>
      </c>
      <c r="JI794" s="2">
        <v>44620</v>
      </c>
      <c r="JJ794" s="2">
        <v>44651</v>
      </c>
      <c r="JK794" s="2">
        <v>44680</v>
      </c>
      <c r="JL794" s="2">
        <v>44712</v>
      </c>
      <c r="JM794" s="2">
        <v>44742</v>
      </c>
      <c r="JN794" s="2">
        <v>44771</v>
      </c>
      <c r="JO794" s="2">
        <v>44804</v>
      </c>
      <c r="JP794" s="2">
        <v>44834</v>
      </c>
      <c r="JQ794" s="2">
        <v>44865</v>
      </c>
    </row>
    <row r="795" spans="1:277" x14ac:dyDescent="0.25">
      <c r="A795" s="4"/>
      <c r="D795" s="3">
        <v>13779600</v>
      </c>
      <c r="E795">
        <v>8998000</v>
      </c>
      <c r="F795">
        <v>11430400</v>
      </c>
      <c r="G795">
        <v>8954600</v>
      </c>
      <c r="H795">
        <v>8167000</v>
      </c>
      <c r="I795">
        <v>9216600</v>
      </c>
      <c r="J795">
        <v>10617000</v>
      </c>
      <c r="K795">
        <v>19319800</v>
      </c>
      <c r="L795">
        <v>27495600</v>
      </c>
      <c r="M795">
        <v>25696800</v>
      </c>
      <c r="N795">
        <v>19621600</v>
      </c>
      <c r="O795">
        <v>13711800</v>
      </c>
      <c r="P795">
        <v>26250600</v>
      </c>
      <c r="Q795">
        <v>16642600</v>
      </c>
      <c r="R795">
        <v>21059600</v>
      </c>
      <c r="S795">
        <v>39990800</v>
      </c>
      <c r="T795">
        <v>41791800</v>
      </c>
      <c r="U795">
        <v>37128000</v>
      </c>
      <c r="V795">
        <v>32143400</v>
      </c>
      <c r="W795">
        <v>23053000</v>
      </c>
      <c r="X795">
        <v>28083000</v>
      </c>
      <c r="Y795">
        <v>43463000</v>
      </c>
      <c r="Z795">
        <v>24935600</v>
      </c>
      <c r="AA795">
        <v>27341400</v>
      </c>
      <c r="AB795">
        <v>42185400</v>
      </c>
      <c r="AC795">
        <v>22976000</v>
      </c>
      <c r="AD795">
        <v>20566000</v>
      </c>
      <c r="AE795">
        <v>18017400</v>
      </c>
      <c r="AF795">
        <v>20352400</v>
      </c>
      <c r="AG795">
        <v>30126800</v>
      </c>
      <c r="AH795">
        <v>38983200</v>
      </c>
      <c r="AI795">
        <v>21730400</v>
      </c>
      <c r="AJ795">
        <v>50292600</v>
      </c>
      <c r="AK795">
        <v>47143400</v>
      </c>
      <c r="AL795">
        <v>22441800</v>
      </c>
      <c r="AM795">
        <v>18927600</v>
      </c>
      <c r="AN795">
        <v>26669200</v>
      </c>
      <c r="AO795">
        <v>18704400</v>
      </c>
      <c r="AP795">
        <v>22561000</v>
      </c>
      <c r="AQ795">
        <v>18262400</v>
      </c>
      <c r="AR795">
        <v>58776400</v>
      </c>
      <c r="AS795">
        <v>33172800</v>
      </c>
      <c r="AT795">
        <v>28060800</v>
      </c>
      <c r="AU795">
        <v>20883600</v>
      </c>
      <c r="AV795">
        <v>20788000</v>
      </c>
      <c r="AW795">
        <v>33204400</v>
      </c>
      <c r="AX795">
        <v>20001600</v>
      </c>
      <c r="AY795">
        <v>29075000</v>
      </c>
      <c r="AZ795">
        <v>29478000</v>
      </c>
      <c r="BA795">
        <v>24778600</v>
      </c>
      <c r="BB795">
        <v>24501600</v>
      </c>
      <c r="BC795">
        <v>22187200</v>
      </c>
      <c r="BD795">
        <v>24395600</v>
      </c>
      <c r="BE795">
        <v>27085400</v>
      </c>
      <c r="BF795">
        <v>18635200</v>
      </c>
      <c r="BG795">
        <v>21099000</v>
      </c>
      <c r="BH795">
        <v>29485800</v>
      </c>
      <c r="BI795">
        <v>31896200</v>
      </c>
      <c r="BJ795">
        <v>28338000</v>
      </c>
      <c r="BK795">
        <v>29396200</v>
      </c>
      <c r="BL795">
        <v>25854400</v>
      </c>
      <c r="BM795">
        <v>26634600</v>
      </c>
      <c r="BN795">
        <v>31396000</v>
      </c>
      <c r="BO795">
        <v>22301000</v>
      </c>
      <c r="BP795">
        <v>28506600</v>
      </c>
      <c r="BQ795">
        <v>23346200</v>
      </c>
      <c r="BR795">
        <v>25645400</v>
      </c>
      <c r="BS795">
        <v>33075300</v>
      </c>
      <c r="BT795">
        <v>21572100</v>
      </c>
      <c r="BU795">
        <v>21471000</v>
      </c>
      <c r="BV795">
        <v>21482900</v>
      </c>
      <c r="BW795">
        <v>18632900</v>
      </c>
      <c r="BX795">
        <v>18507700</v>
      </c>
      <c r="BY795">
        <v>20407400</v>
      </c>
      <c r="BZ795">
        <v>21517100</v>
      </c>
      <c r="CA795">
        <v>18689000</v>
      </c>
      <c r="CB795">
        <v>33079300</v>
      </c>
      <c r="CC795">
        <v>32671600</v>
      </c>
      <c r="CD795">
        <v>21232800</v>
      </c>
      <c r="CE795">
        <v>17667500</v>
      </c>
      <c r="CF795">
        <v>16070300</v>
      </c>
      <c r="CG795">
        <v>18580100</v>
      </c>
      <c r="CH795">
        <v>29743100</v>
      </c>
      <c r="CI795">
        <v>19515100</v>
      </c>
      <c r="CJ795">
        <v>14276000</v>
      </c>
      <c r="CK795">
        <v>18341800</v>
      </c>
      <c r="CL795">
        <v>22437900</v>
      </c>
      <c r="CM795">
        <v>20811100</v>
      </c>
      <c r="CN795">
        <v>26942300</v>
      </c>
      <c r="CO795">
        <v>30900900</v>
      </c>
      <c r="CP795">
        <v>28728600</v>
      </c>
      <c r="CQ795">
        <v>35421700</v>
      </c>
      <c r="CR795">
        <v>19571000</v>
      </c>
      <c r="CS795">
        <v>21173400</v>
      </c>
      <c r="CT795">
        <v>18105600</v>
      </c>
      <c r="CU795">
        <v>17012200</v>
      </c>
      <c r="CV795">
        <v>23649700</v>
      </c>
      <c r="CW795">
        <v>15697800</v>
      </c>
      <c r="CX795">
        <v>19921500</v>
      </c>
      <c r="CY795">
        <v>15390100</v>
      </c>
      <c r="CZ795">
        <v>13541600</v>
      </c>
      <c r="DA795">
        <v>17514800</v>
      </c>
      <c r="DB795">
        <v>17667000</v>
      </c>
      <c r="DC795">
        <v>13650100</v>
      </c>
      <c r="DD795">
        <v>18461300</v>
      </c>
      <c r="DE795">
        <v>28629300</v>
      </c>
      <c r="DF795">
        <v>19841400</v>
      </c>
      <c r="DG795">
        <v>17173600</v>
      </c>
      <c r="DH795">
        <v>19300500</v>
      </c>
      <c r="DI795">
        <v>15879900</v>
      </c>
      <c r="DJ795">
        <v>18882500</v>
      </c>
      <c r="DK795">
        <v>16600300</v>
      </c>
      <c r="DL795">
        <v>15641000</v>
      </c>
      <c r="DM795">
        <v>14748200</v>
      </c>
      <c r="DN795">
        <v>9640600</v>
      </c>
      <c r="DO795">
        <v>16456000</v>
      </c>
      <c r="DP795">
        <v>12280500</v>
      </c>
      <c r="DQ795">
        <v>20009500</v>
      </c>
      <c r="DR795">
        <v>10824800</v>
      </c>
      <c r="DS795">
        <v>10623400</v>
      </c>
      <c r="DT795">
        <v>10078800</v>
      </c>
      <c r="DU795">
        <v>13076800</v>
      </c>
      <c r="DV795">
        <v>15365900</v>
      </c>
      <c r="DW795">
        <v>21407300</v>
      </c>
      <c r="DX795">
        <v>25586500</v>
      </c>
      <c r="DY795">
        <v>61661800</v>
      </c>
      <c r="DZ795">
        <v>35817400</v>
      </c>
      <c r="EA795">
        <v>27476900</v>
      </c>
      <c r="EB795">
        <v>27861586</v>
      </c>
      <c r="EC795">
        <v>22987894</v>
      </c>
      <c r="ED795">
        <v>18510697</v>
      </c>
      <c r="EE795">
        <v>20592516</v>
      </c>
      <c r="EF795">
        <v>23256620</v>
      </c>
      <c r="EG795">
        <v>26302136</v>
      </c>
      <c r="EH795">
        <v>35037664</v>
      </c>
      <c r="EI795">
        <v>59013709</v>
      </c>
      <c r="EJ795">
        <v>26344354</v>
      </c>
      <c r="EK795">
        <v>28096548</v>
      </c>
      <c r="EL795">
        <v>20355777</v>
      </c>
      <c r="EM795">
        <v>43171597</v>
      </c>
      <c r="EN795">
        <v>26738284</v>
      </c>
      <c r="EO795">
        <v>21859524</v>
      </c>
      <c r="EP795">
        <v>19723497</v>
      </c>
      <c r="EQ795">
        <v>20337039</v>
      </c>
      <c r="ER795">
        <v>21449126</v>
      </c>
      <c r="ES795">
        <v>19205258</v>
      </c>
      <c r="ET795">
        <v>18827045</v>
      </c>
      <c r="EU795">
        <v>20948303</v>
      </c>
      <c r="EV795">
        <v>19876453</v>
      </c>
      <c r="EW795">
        <v>22693129</v>
      </c>
      <c r="EX795">
        <v>17274669</v>
      </c>
      <c r="EY795">
        <v>19044020</v>
      </c>
      <c r="EZ795">
        <v>19932690</v>
      </c>
      <c r="FA795">
        <v>15815575</v>
      </c>
      <c r="FB795">
        <v>22326227</v>
      </c>
      <c r="FC795">
        <v>18870127</v>
      </c>
      <c r="FD795">
        <v>19517394</v>
      </c>
      <c r="FE795">
        <v>14621410</v>
      </c>
      <c r="FF795">
        <v>19822430</v>
      </c>
      <c r="FG795">
        <v>20996320</v>
      </c>
      <c r="FH795">
        <v>30467218</v>
      </c>
      <c r="FI795">
        <v>32455919</v>
      </c>
      <c r="FJ795">
        <v>28129120</v>
      </c>
      <c r="FK795">
        <v>19138578</v>
      </c>
      <c r="FL795">
        <v>24299720</v>
      </c>
      <c r="FM795">
        <v>25812285</v>
      </c>
      <c r="FN795">
        <v>20939747</v>
      </c>
      <c r="FO795">
        <v>18304910</v>
      </c>
      <c r="FP795">
        <v>20995014</v>
      </c>
      <c r="FQ795">
        <v>16659373</v>
      </c>
      <c r="FR795">
        <v>22826500</v>
      </c>
      <c r="FS795">
        <v>26534145</v>
      </c>
      <c r="FT795">
        <v>22746090</v>
      </c>
      <c r="FU795">
        <v>21222039</v>
      </c>
      <c r="FV795">
        <v>14781038</v>
      </c>
      <c r="FW795">
        <v>19868671</v>
      </c>
      <c r="FX795">
        <v>19584013</v>
      </c>
      <c r="FY795">
        <v>23125066</v>
      </c>
      <c r="FZ795">
        <v>18806406</v>
      </c>
      <c r="GA795">
        <v>21429660</v>
      </c>
      <c r="GB795">
        <v>24524754</v>
      </c>
      <c r="GC795">
        <v>22963080</v>
      </c>
      <c r="GD795">
        <v>34785279</v>
      </c>
      <c r="GE795">
        <v>23693990</v>
      </c>
      <c r="GF795">
        <v>20746769</v>
      </c>
      <c r="GG795">
        <v>33383641</v>
      </c>
      <c r="GH795">
        <v>24773603</v>
      </c>
      <c r="GI795">
        <v>25671924</v>
      </c>
      <c r="GJ795">
        <v>29588952</v>
      </c>
      <c r="GK795">
        <v>28319539</v>
      </c>
      <c r="GL795">
        <v>22790768</v>
      </c>
      <c r="GM795">
        <v>28292508</v>
      </c>
      <c r="GN795">
        <v>28475888</v>
      </c>
      <c r="GO795">
        <v>30851546</v>
      </c>
      <c r="GP795">
        <v>27334452</v>
      </c>
      <c r="GQ795">
        <v>22126675</v>
      </c>
      <c r="GR795">
        <v>22892304</v>
      </c>
      <c r="GS795">
        <v>36724482</v>
      </c>
      <c r="GT795">
        <v>21563279</v>
      </c>
      <c r="GU795">
        <v>23962999</v>
      </c>
      <c r="GV795">
        <v>29255689</v>
      </c>
      <c r="GW795">
        <v>30779940</v>
      </c>
      <c r="GX795">
        <v>26133730</v>
      </c>
      <c r="GY795">
        <v>23818792</v>
      </c>
      <c r="GZ795">
        <v>18371835</v>
      </c>
      <c r="HA795">
        <v>15537042</v>
      </c>
      <c r="HB795">
        <v>21771636</v>
      </c>
      <c r="HC795">
        <v>14995375</v>
      </c>
      <c r="HD795">
        <v>18144055</v>
      </c>
      <c r="HE795">
        <v>23946463</v>
      </c>
      <c r="HF795">
        <v>19245667</v>
      </c>
      <c r="HG795">
        <v>16342018</v>
      </c>
      <c r="HH795">
        <v>18884597</v>
      </c>
      <c r="HI795">
        <v>20408448</v>
      </c>
      <c r="HJ795">
        <v>24033801</v>
      </c>
      <c r="HK795">
        <v>36737563</v>
      </c>
      <c r="HL795">
        <v>34744903</v>
      </c>
      <c r="HM795">
        <v>32697221</v>
      </c>
      <c r="HN795">
        <v>45105696</v>
      </c>
      <c r="HO795">
        <v>28868835</v>
      </c>
      <c r="HP795">
        <v>39500818</v>
      </c>
      <c r="HQ795">
        <v>48404223</v>
      </c>
      <c r="HR795">
        <v>25467141</v>
      </c>
      <c r="HS795">
        <v>24649072</v>
      </c>
      <c r="HT795">
        <v>26208675</v>
      </c>
      <c r="HU795">
        <v>33335032</v>
      </c>
      <c r="HV795">
        <v>30298583</v>
      </c>
      <c r="HW795">
        <v>40018928</v>
      </c>
      <c r="HX795">
        <v>28398795</v>
      </c>
      <c r="HY795">
        <v>26951088</v>
      </c>
      <c r="HZ795">
        <v>30977875</v>
      </c>
      <c r="IA795">
        <v>22408956</v>
      </c>
      <c r="IB795">
        <v>27554188</v>
      </c>
      <c r="IC795">
        <v>25093957</v>
      </c>
      <c r="ID795">
        <v>24499033</v>
      </c>
      <c r="IE795">
        <v>28829289</v>
      </c>
      <c r="IF795">
        <v>29577344</v>
      </c>
      <c r="IG795">
        <v>33022643</v>
      </c>
      <c r="IH795">
        <v>40123812</v>
      </c>
      <c r="II795">
        <v>29520274</v>
      </c>
      <c r="IJ795">
        <v>28655535</v>
      </c>
      <c r="IK795">
        <v>36748673</v>
      </c>
      <c r="IL795">
        <v>55675111</v>
      </c>
      <c r="IM795">
        <v>29502561</v>
      </c>
      <c r="IN795">
        <v>30434453</v>
      </c>
      <c r="IO795">
        <v>43410847</v>
      </c>
      <c r="IP795">
        <v>25869214</v>
      </c>
      <c r="IQ795">
        <v>27030975</v>
      </c>
      <c r="IR795">
        <v>41789406</v>
      </c>
      <c r="IS795">
        <v>24560361</v>
      </c>
      <c r="IT795">
        <v>26874984</v>
      </c>
      <c r="IU795">
        <v>41522601</v>
      </c>
      <c r="IV795">
        <v>23814106</v>
      </c>
      <c r="IW795">
        <v>21095789</v>
      </c>
      <c r="IX795">
        <v>41854021</v>
      </c>
      <c r="IY795">
        <v>29173444</v>
      </c>
      <c r="IZ795">
        <v>27975416</v>
      </c>
      <c r="JA795">
        <v>35225488</v>
      </c>
      <c r="JB795">
        <v>25720524</v>
      </c>
      <c r="JC795">
        <v>32692842</v>
      </c>
      <c r="JD795">
        <v>37136242</v>
      </c>
      <c r="JE795">
        <v>26875919</v>
      </c>
      <c r="JF795">
        <v>29499442</v>
      </c>
      <c r="JG795">
        <v>34640202</v>
      </c>
      <c r="JH795">
        <v>27241084</v>
      </c>
      <c r="JI795">
        <v>35856874</v>
      </c>
      <c r="JJ795">
        <v>59627851</v>
      </c>
      <c r="JK795">
        <v>31509535</v>
      </c>
      <c r="JL795">
        <v>32401307</v>
      </c>
      <c r="JM795">
        <v>41701346</v>
      </c>
      <c r="JN795">
        <v>28668627</v>
      </c>
      <c r="JO795">
        <v>30213366</v>
      </c>
      <c r="JP795">
        <v>32841340</v>
      </c>
      <c r="JQ795">
        <v>30694021</v>
      </c>
    </row>
    <row r="796" spans="1:277" x14ac:dyDescent="0.25">
      <c r="A796" s="1" t="s">
        <v>399</v>
      </c>
      <c r="B796" t="s">
        <v>1157</v>
      </c>
      <c r="C796" t="s">
        <v>1185</v>
      </c>
      <c r="D796" s="2">
        <f>_xll.BDH(A796, "volume", B796, C796, "Direction", "H", "Period", "M","cols=12;rows=2")</f>
        <v>36556</v>
      </c>
      <c r="E796" s="2">
        <v>36585</v>
      </c>
      <c r="F796" s="2">
        <v>36616</v>
      </c>
      <c r="G796" s="2">
        <v>36644</v>
      </c>
      <c r="H796" s="2">
        <v>36677</v>
      </c>
      <c r="I796" s="2">
        <v>36707</v>
      </c>
      <c r="J796" s="2">
        <v>36738</v>
      </c>
      <c r="K796" s="2">
        <v>36769</v>
      </c>
      <c r="L796" s="2">
        <v>36798</v>
      </c>
      <c r="M796" s="2">
        <v>36830</v>
      </c>
      <c r="N796" s="2">
        <v>36860</v>
      </c>
      <c r="O796" s="2">
        <v>36889</v>
      </c>
    </row>
    <row r="797" spans="1:277" x14ac:dyDescent="0.25">
      <c r="A797" s="4"/>
      <c r="D797" s="3">
        <v>15158900</v>
      </c>
      <c r="E797">
        <v>12053800</v>
      </c>
      <c r="F797">
        <v>10479400</v>
      </c>
      <c r="G797">
        <v>7620500</v>
      </c>
      <c r="H797">
        <v>7382600</v>
      </c>
      <c r="I797">
        <v>4988600</v>
      </c>
      <c r="J797">
        <v>8704200</v>
      </c>
      <c r="K797">
        <v>6197400</v>
      </c>
      <c r="L797">
        <v>7444200</v>
      </c>
      <c r="M797">
        <v>18810100</v>
      </c>
      <c r="N797">
        <v>5369600</v>
      </c>
      <c r="O797">
        <v>15606200</v>
      </c>
    </row>
    <row r="798" spans="1:277" x14ac:dyDescent="0.25">
      <c r="A798" s="1" t="s">
        <v>400</v>
      </c>
      <c r="B798" t="s">
        <v>1157</v>
      </c>
      <c r="C798" t="s">
        <v>1183</v>
      </c>
      <c r="D798" s="2">
        <f>_xll.BDH(A798, "volume", B798, C798, "Direction", "H", "Period", "M","cols=84;rows=2")</f>
        <v>36556</v>
      </c>
      <c r="E798" s="2">
        <v>36585</v>
      </c>
      <c r="F798" s="2">
        <v>36616</v>
      </c>
      <c r="G798" s="2">
        <v>36644</v>
      </c>
      <c r="H798" s="2">
        <v>36677</v>
      </c>
      <c r="I798" s="2">
        <v>36707</v>
      </c>
      <c r="J798" s="2">
        <v>36738</v>
      </c>
      <c r="K798" s="2">
        <v>36769</v>
      </c>
      <c r="L798" s="2">
        <v>36798</v>
      </c>
      <c r="M798" s="2">
        <v>36830</v>
      </c>
      <c r="N798" s="2">
        <v>36860</v>
      </c>
      <c r="O798" s="2">
        <v>36889</v>
      </c>
      <c r="P798" s="2">
        <v>36922</v>
      </c>
      <c r="Q798" s="2">
        <v>36950</v>
      </c>
      <c r="R798" s="2">
        <v>36980</v>
      </c>
      <c r="S798" s="2">
        <v>37011</v>
      </c>
      <c r="T798" s="2">
        <v>37042</v>
      </c>
      <c r="U798" s="2">
        <v>37071</v>
      </c>
      <c r="V798" s="2">
        <v>37103</v>
      </c>
      <c r="W798" s="2">
        <v>37134</v>
      </c>
      <c r="X798" s="2">
        <v>37162</v>
      </c>
      <c r="Y798" s="2">
        <v>37195</v>
      </c>
      <c r="Z798" s="2">
        <v>37225</v>
      </c>
      <c r="AA798" s="2">
        <v>37256</v>
      </c>
      <c r="AB798" s="2">
        <v>37287</v>
      </c>
      <c r="AC798" s="2">
        <v>37315</v>
      </c>
      <c r="AD798" s="2">
        <v>37344</v>
      </c>
      <c r="AE798" s="2">
        <v>37376</v>
      </c>
      <c r="AF798" s="2">
        <v>37407</v>
      </c>
      <c r="AG798" s="2">
        <v>37435</v>
      </c>
      <c r="AH798" s="2">
        <v>37468</v>
      </c>
      <c r="AI798" s="2">
        <v>37498</v>
      </c>
      <c r="AJ798" s="2">
        <v>37529</v>
      </c>
      <c r="AK798" s="2">
        <v>37560</v>
      </c>
      <c r="AL798" s="2">
        <v>37589</v>
      </c>
      <c r="AM798" s="2">
        <v>37621</v>
      </c>
      <c r="AN798" s="2">
        <v>37652</v>
      </c>
      <c r="AO798" s="2">
        <v>37680</v>
      </c>
      <c r="AP798" s="2">
        <v>37711</v>
      </c>
      <c r="AQ798" s="2">
        <v>37741</v>
      </c>
      <c r="AR798" s="2">
        <v>37771</v>
      </c>
      <c r="AS798" s="2">
        <v>37802</v>
      </c>
      <c r="AT798" s="2">
        <v>37833</v>
      </c>
      <c r="AU798" s="2">
        <v>37862</v>
      </c>
      <c r="AV798" s="2">
        <v>37894</v>
      </c>
      <c r="AW798" s="2">
        <v>37925</v>
      </c>
      <c r="AX798" s="2">
        <v>37953</v>
      </c>
      <c r="AY798" s="2">
        <v>37986</v>
      </c>
      <c r="AZ798" s="2">
        <v>38016</v>
      </c>
      <c r="BA798" s="2">
        <v>38044</v>
      </c>
      <c r="BB798" s="2">
        <v>38077</v>
      </c>
      <c r="BC798" s="2">
        <v>38107</v>
      </c>
      <c r="BD798" s="2">
        <v>38138</v>
      </c>
      <c r="BE798" s="2">
        <v>38168</v>
      </c>
      <c r="BF798" s="2">
        <v>38198</v>
      </c>
      <c r="BG798" s="2">
        <v>38230</v>
      </c>
      <c r="BH798" s="2">
        <v>38260</v>
      </c>
      <c r="BI798" s="2">
        <v>38289</v>
      </c>
      <c r="BJ798" s="2">
        <v>38321</v>
      </c>
      <c r="BK798" s="2">
        <v>38352</v>
      </c>
      <c r="BL798" s="2">
        <v>38383</v>
      </c>
      <c r="BM798" s="2">
        <v>38411</v>
      </c>
      <c r="BN798" s="2">
        <v>38442</v>
      </c>
      <c r="BO798" s="2">
        <v>38471</v>
      </c>
      <c r="BP798" s="2">
        <v>38503</v>
      </c>
      <c r="BQ798" s="2">
        <v>38533</v>
      </c>
      <c r="BR798" s="2">
        <v>38562</v>
      </c>
      <c r="BS798" s="2">
        <v>38595</v>
      </c>
      <c r="BT798" s="2">
        <v>38625</v>
      </c>
      <c r="BU798" s="2">
        <v>38656</v>
      </c>
      <c r="BV798" s="2">
        <v>38686</v>
      </c>
      <c r="BW798" s="2">
        <v>38716</v>
      </c>
      <c r="BX798" s="2">
        <v>38748</v>
      </c>
      <c r="BY798" s="2">
        <v>38776</v>
      </c>
      <c r="BZ798" s="2">
        <v>38807</v>
      </c>
      <c r="CA798" s="2">
        <v>38835</v>
      </c>
      <c r="CB798" s="2">
        <v>38868</v>
      </c>
      <c r="CC798" s="2">
        <v>38898</v>
      </c>
      <c r="CD798" s="2">
        <v>38929</v>
      </c>
      <c r="CE798" s="2">
        <v>38960</v>
      </c>
      <c r="CF798" s="2">
        <v>38989</v>
      </c>
      <c r="CG798" s="2">
        <v>39021</v>
      </c>
      <c r="CH798" s="2">
        <v>39051</v>
      </c>
      <c r="CI798" s="2">
        <v>39080</v>
      </c>
    </row>
    <row r="799" spans="1:277" x14ac:dyDescent="0.25">
      <c r="A799" s="4"/>
      <c r="D799" s="3">
        <v>54025920</v>
      </c>
      <c r="E799">
        <v>37532480</v>
      </c>
      <c r="F799">
        <v>37860800</v>
      </c>
      <c r="G799">
        <v>108444760</v>
      </c>
      <c r="H799">
        <v>57454240</v>
      </c>
      <c r="I799">
        <v>37767480</v>
      </c>
      <c r="J799">
        <v>39000440</v>
      </c>
      <c r="K799">
        <v>32105880</v>
      </c>
      <c r="L799">
        <v>29197960</v>
      </c>
      <c r="M799">
        <v>46437320</v>
      </c>
      <c r="N799">
        <v>26253320</v>
      </c>
      <c r="O799">
        <v>32364440</v>
      </c>
      <c r="P799">
        <v>50023080</v>
      </c>
      <c r="Q799">
        <v>27996720</v>
      </c>
      <c r="R799">
        <v>34130400</v>
      </c>
      <c r="S799">
        <v>30169680</v>
      </c>
      <c r="T799">
        <v>27406680</v>
      </c>
      <c r="U799">
        <v>21195040</v>
      </c>
      <c r="V799">
        <v>34883840</v>
      </c>
      <c r="W799">
        <v>30902080</v>
      </c>
      <c r="X799">
        <v>27335040</v>
      </c>
      <c r="Y799">
        <v>34553920</v>
      </c>
      <c r="Z799">
        <v>21131160</v>
      </c>
      <c r="AA799">
        <v>37486600</v>
      </c>
      <c r="AB799">
        <v>25029960</v>
      </c>
      <c r="AC799">
        <v>13784400</v>
      </c>
      <c r="AD799">
        <v>22234680</v>
      </c>
      <c r="AE799">
        <v>26333320</v>
      </c>
      <c r="AF799">
        <v>26416120</v>
      </c>
      <c r="AG799">
        <v>17637640</v>
      </c>
      <c r="AH799">
        <v>13393880</v>
      </c>
      <c r="AI799">
        <v>9986440</v>
      </c>
      <c r="AJ799">
        <v>9579960</v>
      </c>
      <c r="AK799">
        <v>11926120</v>
      </c>
      <c r="AL799">
        <v>10735040</v>
      </c>
      <c r="AM799">
        <v>11274200</v>
      </c>
      <c r="AN799">
        <v>12834880</v>
      </c>
      <c r="AO799">
        <v>10916080</v>
      </c>
      <c r="AP799">
        <v>9284200</v>
      </c>
      <c r="AQ799">
        <v>9580080</v>
      </c>
      <c r="AR799">
        <v>12295280</v>
      </c>
      <c r="AS799">
        <v>6754800</v>
      </c>
      <c r="AT799">
        <v>5776480</v>
      </c>
      <c r="AU799">
        <v>4705320</v>
      </c>
      <c r="AV799">
        <v>11013560</v>
      </c>
      <c r="AW799">
        <v>9288400</v>
      </c>
      <c r="AX799">
        <v>5328326</v>
      </c>
      <c r="AY799">
        <v>6616116</v>
      </c>
      <c r="AZ799">
        <v>7376558</v>
      </c>
      <c r="BA799">
        <v>4931725</v>
      </c>
      <c r="BB799">
        <v>5711617</v>
      </c>
      <c r="BC799">
        <v>5103308</v>
      </c>
      <c r="BD799">
        <v>5151327</v>
      </c>
      <c r="BE799">
        <v>5316585</v>
      </c>
      <c r="BF799">
        <v>5634431</v>
      </c>
      <c r="BG799">
        <v>4957423</v>
      </c>
      <c r="BH799">
        <v>5842208</v>
      </c>
      <c r="BI799">
        <v>14790785</v>
      </c>
      <c r="BJ799">
        <v>8131149</v>
      </c>
      <c r="BK799">
        <v>8353464</v>
      </c>
      <c r="BL799">
        <v>9927704</v>
      </c>
      <c r="BM799">
        <v>7608353</v>
      </c>
      <c r="BN799">
        <v>12277039</v>
      </c>
      <c r="BO799">
        <v>10059761</v>
      </c>
      <c r="BP799">
        <v>7678970</v>
      </c>
      <c r="BQ799">
        <v>12497404</v>
      </c>
      <c r="BR799">
        <v>8653300</v>
      </c>
      <c r="BS799">
        <v>7700445</v>
      </c>
      <c r="BT799">
        <v>8502578</v>
      </c>
      <c r="BU799">
        <v>8719231</v>
      </c>
      <c r="BV799">
        <v>11495497</v>
      </c>
      <c r="BW799">
        <v>12367622</v>
      </c>
      <c r="BX799">
        <v>13965287</v>
      </c>
      <c r="BY799">
        <v>14081358</v>
      </c>
      <c r="BZ799">
        <v>17176091</v>
      </c>
      <c r="CA799">
        <v>16786984</v>
      </c>
      <c r="CB799">
        <v>15346096</v>
      </c>
      <c r="CC799">
        <v>23498252</v>
      </c>
      <c r="CD799">
        <v>20567080</v>
      </c>
      <c r="CE799">
        <v>12856801</v>
      </c>
      <c r="CF799">
        <v>13493599</v>
      </c>
      <c r="CG799">
        <v>20257030</v>
      </c>
      <c r="CH799">
        <v>17133968</v>
      </c>
      <c r="CI799">
        <v>16090819</v>
      </c>
    </row>
    <row r="800" spans="1:277" x14ac:dyDescent="0.25">
      <c r="A800" s="1" t="s">
        <v>401</v>
      </c>
      <c r="B800" t="s">
        <v>1157</v>
      </c>
      <c r="C800" t="s">
        <v>1181</v>
      </c>
      <c r="D800" s="2">
        <f>_xll.BDH(A800, "volume", B800, C800, "Direction", "H", "Period", "M","cols=131;rows=2")</f>
        <v>36556</v>
      </c>
      <c r="E800" s="2">
        <v>36585</v>
      </c>
      <c r="F800" s="2">
        <v>36616</v>
      </c>
      <c r="G800" s="2">
        <v>36644</v>
      </c>
      <c r="H800" s="2">
        <v>36677</v>
      </c>
      <c r="I800" s="2">
        <v>36707</v>
      </c>
      <c r="J800" s="2">
        <v>36738</v>
      </c>
      <c r="K800" s="2">
        <v>36769</v>
      </c>
      <c r="L800" s="2">
        <v>36798</v>
      </c>
      <c r="M800" s="2">
        <v>36830</v>
      </c>
      <c r="N800" s="2">
        <v>36860</v>
      </c>
      <c r="O800" s="2">
        <v>36889</v>
      </c>
      <c r="P800" s="2">
        <v>36922</v>
      </c>
      <c r="Q800" s="2">
        <v>36950</v>
      </c>
      <c r="R800" s="2">
        <v>36980</v>
      </c>
      <c r="S800" s="2">
        <v>37011</v>
      </c>
      <c r="T800" s="2">
        <v>37042</v>
      </c>
      <c r="U800" s="2">
        <v>37071</v>
      </c>
      <c r="V800" s="2">
        <v>37103</v>
      </c>
      <c r="W800" s="2">
        <v>37134</v>
      </c>
      <c r="X800" s="2">
        <v>37162</v>
      </c>
      <c r="Y800" s="2">
        <v>37195</v>
      </c>
      <c r="Z800" s="2">
        <v>37225</v>
      </c>
      <c r="AA800" s="2">
        <v>37256</v>
      </c>
      <c r="AB800" s="2">
        <v>37287</v>
      </c>
      <c r="AC800" s="2">
        <v>37315</v>
      </c>
      <c r="AD800" s="2">
        <v>37344</v>
      </c>
      <c r="AE800" s="2">
        <v>37376</v>
      </c>
      <c r="AF800" s="2">
        <v>37407</v>
      </c>
      <c r="AG800" s="2">
        <v>37435</v>
      </c>
      <c r="AH800" s="2">
        <v>37468</v>
      </c>
      <c r="AI800" s="2">
        <v>37498</v>
      </c>
      <c r="AJ800" s="2">
        <v>37529</v>
      </c>
      <c r="AK800" s="2">
        <v>37560</v>
      </c>
      <c r="AL800" s="2">
        <v>37589</v>
      </c>
      <c r="AM800" s="2">
        <v>37621</v>
      </c>
      <c r="AN800" s="2">
        <v>37652</v>
      </c>
      <c r="AO800" s="2">
        <v>37680</v>
      </c>
      <c r="AP800" s="2">
        <v>37711</v>
      </c>
      <c r="AQ800" s="2">
        <v>37741</v>
      </c>
      <c r="AR800" s="2">
        <v>37771</v>
      </c>
      <c r="AS800" s="2">
        <v>37802</v>
      </c>
      <c r="AT800" s="2">
        <v>37833</v>
      </c>
      <c r="AU800" s="2">
        <v>37862</v>
      </c>
      <c r="AV800" s="2">
        <v>37894</v>
      </c>
      <c r="AW800" s="2">
        <v>37925</v>
      </c>
      <c r="AX800" s="2">
        <v>37953</v>
      </c>
      <c r="AY800" s="2">
        <v>37986</v>
      </c>
      <c r="AZ800" s="2">
        <v>38016</v>
      </c>
      <c r="BA800" s="2">
        <v>38044</v>
      </c>
      <c r="BB800" s="2">
        <v>38077</v>
      </c>
      <c r="BC800" s="2">
        <v>38107</v>
      </c>
      <c r="BD800" s="2">
        <v>38138</v>
      </c>
      <c r="BE800" s="2">
        <v>38168</v>
      </c>
      <c r="BF800" s="2">
        <v>38198</v>
      </c>
      <c r="BG800" s="2">
        <v>38230</v>
      </c>
      <c r="BH800" s="2">
        <v>38260</v>
      </c>
      <c r="BI800" s="2">
        <v>38289</v>
      </c>
      <c r="BJ800" s="2">
        <v>38321</v>
      </c>
      <c r="BK800" s="2">
        <v>38352</v>
      </c>
      <c r="BL800" s="2">
        <v>38383</v>
      </c>
      <c r="BM800" s="2">
        <v>38411</v>
      </c>
      <c r="BN800" s="2">
        <v>38442</v>
      </c>
      <c r="BO800" s="2">
        <v>38471</v>
      </c>
      <c r="BP800" s="2">
        <v>38503</v>
      </c>
      <c r="BQ800" s="2">
        <v>38533</v>
      </c>
      <c r="BR800" s="2">
        <v>38562</v>
      </c>
      <c r="BS800" s="2">
        <v>38595</v>
      </c>
      <c r="BT800" s="2">
        <v>38625</v>
      </c>
      <c r="BU800" s="2">
        <v>38656</v>
      </c>
      <c r="BV800" s="2">
        <v>38686</v>
      </c>
      <c r="BW800" s="2">
        <v>38716</v>
      </c>
      <c r="BX800" s="2">
        <v>38748</v>
      </c>
      <c r="BY800" s="2">
        <v>38776</v>
      </c>
      <c r="BZ800" s="2">
        <v>38807</v>
      </c>
      <c r="CA800" s="2">
        <v>38835</v>
      </c>
      <c r="CB800" s="2">
        <v>38868</v>
      </c>
      <c r="CC800" s="2">
        <v>38898</v>
      </c>
      <c r="CD800" s="2">
        <v>38929</v>
      </c>
      <c r="CE800" s="2">
        <v>38960</v>
      </c>
      <c r="CF800" s="2">
        <v>38989</v>
      </c>
      <c r="CG800" s="2">
        <v>39021</v>
      </c>
      <c r="CH800" s="2">
        <v>39051</v>
      </c>
      <c r="CI800" s="2">
        <v>39080</v>
      </c>
      <c r="CJ800" s="2">
        <v>39113</v>
      </c>
      <c r="CK800" s="2">
        <v>39141</v>
      </c>
      <c r="CL800" s="2">
        <v>39171</v>
      </c>
      <c r="CM800" s="2">
        <v>39202</v>
      </c>
      <c r="CN800" s="2">
        <v>39233</v>
      </c>
      <c r="CO800" s="2">
        <v>39262</v>
      </c>
      <c r="CP800" s="2">
        <v>39294</v>
      </c>
      <c r="CQ800" s="2">
        <v>39325</v>
      </c>
      <c r="CR800" s="2">
        <v>39353</v>
      </c>
      <c r="CS800" s="2">
        <v>39386</v>
      </c>
      <c r="CT800" s="2">
        <v>39416</v>
      </c>
      <c r="CU800" s="2">
        <v>39447</v>
      </c>
      <c r="CV800" s="2">
        <v>39478</v>
      </c>
      <c r="CW800" s="2">
        <v>39507</v>
      </c>
      <c r="CX800" s="2">
        <v>39538</v>
      </c>
      <c r="CY800" s="2">
        <v>39568</v>
      </c>
      <c r="CZ800" s="2">
        <v>39598</v>
      </c>
      <c r="DA800" s="2">
        <v>39629</v>
      </c>
      <c r="DB800" s="2">
        <v>39660</v>
      </c>
      <c r="DC800" s="2">
        <v>39689</v>
      </c>
      <c r="DD800" s="2">
        <v>39721</v>
      </c>
      <c r="DE800" s="2">
        <v>39752</v>
      </c>
      <c r="DF800" s="2">
        <v>39780</v>
      </c>
      <c r="DG800" s="2">
        <v>39813</v>
      </c>
      <c r="DH800" s="2">
        <v>39843</v>
      </c>
      <c r="DI800" s="2">
        <v>39871</v>
      </c>
      <c r="DJ800" s="2">
        <v>39903</v>
      </c>
      <c r="DK800" s="2">
        <v>39933</v>
      </c>
      <c r="DL800" s="2">
        <v>39962</v>
      </c>
      <c r="DM800" s="2">
        <v>39994</v>
      </c>
      <c r="DN800" s="2">
        <v>40025</v>
      </c>
      <c r="DO800" s="2">
        <v>40056</v>
      </c>
      <c r="DP800" s="2">
        <v>40086</v>
      </c>
      <c r="DQ800" s="2">
        <v>40116</v>
      </c>
      <c r="DR800" s="2">
        <v>40147</v>
      </c>
      <c r="DS800" s="2">
        <v>40178</v>
      </c>
      <c r="DT800" s="2">
        <v>40207</v>
      </c>
      <c r="DU800" s="2">
        <v>40235</v>
      </c>
      <c r="DV800" s="2">
        <v>40268</v>
      </c>
      <c r="DW800" s="2">
        <v>40298</v>
      </c>
      <c r="DX800" s="2">
        <v>40329</v>
      </c>
      <c r="DY800" s="2">
        <v>40359</v>
      </c>
      <c r="DZ800" s="2">
        <v>40389</v>
      </c>
      <c r="EA800" s="2">
        <v>40421</v>
      </c>
      <c r="EB800" s="2">
        <v>40451</v>
      </c>
      <c r="EC800" s="2">
        <v>40480</v>
      </c>
      <c r="ED800" s="2">
        <v>40512</v>
      </c>
    </row>
    <row r="801" spans="1:219" x14ac:dyDescent="0.25">
      <c r="A801" s="4"/>
      <c r="D801" s="3">
        <v>9416400</v>
      </c>
      <c r="E801">
        <v>10222600</v>
      </c>
      <c r="F801">
        <v>8180000</v>
      </c>
      <c r="G801">
        <v>8494900</v>
      </c>
      <c r="H801">
        <v>5828300</v>
      </c>
      <c r="I801">
        <v>9443400</v>
      </c>
      <c r="J801">
        <v>15129500</v>
      </c>
      <c r="K801">
        <v>13217800</v>
      </c>
      <c r="L801">
        <v>7684200</v>
      </c>
      <c r="M801">
        <v>7441500</v>
      </c>
      <c r="N801">
        <v>6072500</v>
      </c>
      <c r="O801">
        <v>10571100</v>
      </c>
      <c r="P801">
        <v>9863500</v>
      </c>
      <c r="Q801">
        <v>7571500</v>
      </c>
      <c r="R801">
        <v>10836700</v>
      </c>
      <c r="S801">
        <v>7800700</v>
      </c>
      <c r="T801">
        <v>8961900</v>
      </c>
      <c r="U801">
        <v>13166500</v>
      </c>
      <c r="V801">
        <v>13720300</v>
      </c>
      <c r="W801">
        <v>9006700</v>
      </c>
      <c r="X801">
        <v>7812800</v>
      </c>
      <c r="Y801">
        <v>9544800</v>
      </c>
      <c r="Z801">
        <v>7354300</v>
      </c>
      <c r="AA801">
        <v>11235200</v>
      </c>
      <c r="AB801">
        <v>12099900</v>
      </c>
      <c r="AC801">
        <v>10723800</v>
      </c>
      <c r="AD801">
        <v>13473700</v>
      </c>
      <c r="AE801">
        <v>14643800</v>
      </c>
      <c r="AF801">
        <v>21122000</v>
      </c>
      <c r="AG801">
        <v>14811000</v>
      </c>
      <c r="AH801">
        <v>21901400</v>
      </c>
      <c r="AI801">
        <v>16891500</v>
      </c>
      <c r="AJ801">
        <v>13057300</v>
      </c>
      <c r="AK801">
        <v>23161600</v>
      </c>
      <c r="AL801">
        <v>12796800</v>
      </c>
      <c r="AM801">
        <v>12611600</v>
      </c>
      <c r="AN801">
        <v>14807200</v>
      </c>
      <c r="AO801">
        <v>9711800</v>
      </c>
      <c r="AP801">
        <v>14923400</v>
      </c>
      <c r="AQ801">
        <v>11936100</v>
      </c>
      <c r="AR801">
        <v>23469100</v>
      </c>
      <c r="AS801">
        <v>24070200</v>
      </c>
      <c r="AT801">
        <v>24364300</v>
      </c>
      <c r="AU801">
        <v>15300900</v>
      </c>
      <c r="AV801">
        <v>17244400</v>
      </c>
      <c r="AW801">
        <v>14837200</v>
      </c>
      <c r="AX801">
        <v>7099200</v>
      </c>
      <c r="AY801">
        <v>11373200</v>
      </c>
      <c r="AZ801">
        <v>23432200</v>
      </c>
      <c r="BA801">
        <v>13315600</v>
      </c>
      <c r="BB801">
        <v>15699000</v>
      </c>
      <c r="BC801">
        <v>14293700</v>
      </c>
      <c r="BD801">
        <v>13315500</v>
      </c>
      <c r="BE801">
        <v>11329300</v>
      </c>
      <c r="BF801">
        <v>11234000</v>
      </c>
      <c r="BG801">
        <v>13188300</v>
      </c>
      <c r="BH801">
        <v>12885100</v>
      </c>
      <c r="BI801">
        <v>12729300</v>
      </c>
      <c r="BJ801">
        <v>9735700</v>
      </c>
      <c r="BK801">
        <v>14221100</v>
      </c>
      <c r="BL801">
        <v>21943100</v>
      </c>
      <c r="BM801">
        <v>15008700</v>
      </c>
      <c r="BN801">
        <v>19385400</v>
      </c>
      <c r="BO801">
        <v>23165100</v>
      </c>
      <c r="BP801">
        <v>14474700</v>
      </c>
      <c r="BQ801">
        <v>15866300</v>
      </c>
      <c r="BR801">
        <v>9344800</v>
      </c>
      <c r="BS801">
        <v>20334900</v>
      </c>
      <c r="BT801">
        <v>23176200</v>
      </c>
      <c r="BU801">
        <v>21963100</v>
      </c>
      <c r="BV801">
        <v>11885800</v>
      </c>
      <c r="BW801">
        <v>18248400</v>
      </c>
      <c r="BX801">
        <v>15683600</v>
      </c>
      <c r="BY801">
        <v>9715600</v>
      </c>
      <c r="BZ801">
        <v>13289600</v>
      </c>
      <c r="CA801">
        <v>12745500</v>
      </c>
      <c r="CB801">
        <v>20733900</v>
      </c>
      <c r="CC801">
        <v>15488300</v>
      </c>
      <c r="CD801">
        <v>13546100</v>
      </c>
      <c r="CE801">
        <v>23230900</v>
      </c>
      <c r="CF801">
        <v>15742800</v>
      </c>
      <c r="CG801">
        <v>20734900</v>
      </c>
      <c r="CH801">
        <v>22933500</v>
      </c>
      <c r="CI801">
        <v>14757100</v>
      </c>
      <c r="CJ801">
        <v>22253600</v>
      </c>
      <c r="CK801">
        <v>13828200</v>
      </c>
      <c r="CL801">
        <v>13826100</v>
      </c>
      <c r="CM801">
        <v>11648200</v>
      </c>
      <c r="CN801">
        <v>8779400</v>
      </c>
      <c r="CO801">
        <v>11410000</v>
      </c>
      <c r="CP801">
        <v>17292400</v>
      </c>
      <c r="CQ801">
        <v>26283900</v>
      </c>
      <c r="CR801">
        <v>18668600</v>
      </c>
      <c r="CS801">
        <v>28803800</v>
      </c>
      <c r="CT801">
        <v>23597700</v>
      </c>
      <c r="CU801">
        <v>16197500</v>
      </c>
      <c r="CV801">
        <v>24481100</v>
      </c>
      <c r="CW801">
        <v>13787400</v>
      </c>
      <c r="CX801">
        <v>14875700</v>
      </c>
      <c r="CY801">
        <v>15953500</v>
      </c>
      <c r="CZ801">
        <v>15899900</v>
      </c>
      <c r="DA801">
        <v>16728700</v>
      </c>
      <c r="DB801">
        <v>16920100</v>
      </c>
      <c r="DC801">
        <v>9670200</v>
      </c>
      <c r="DD801">
        <v>14111100</v>
      </c>
      <c r="DE801">
        <v>24577500</v>
      </c>
      <c r="DF801">
        <v>15917000</v>
      </c>
      <c r="DG801">
        <v>16500400</v>
      </c>
      <c r="DH801">
        <v>15952300</v>
      </c>
      <c r="DI801">
        <v>15446800</v>
      </c>
      <c r="DJ801">
        <v>25806600</v>
      </c>
      <c r="DK801">
        <v>17119100</v>
      </c>
      <c r="DL801">
        <v>11534500</v>
      </c>
      <c r="DM801">
        <v>12562600</v>
      </c>
      <c r="DN801">
        <v>14153300</v>
      </c>
      <c r="DO801">
        <v>9724700</v>
      </c>
      <c r="DP801">
        <v>12907100</v>
      </c>
      <c r="DQ801">
        <v>15169000</v>
      </c>
      <c r="DR801">
        <v>12220400</v>
      </c>
      <c r="DS801">
        <v>10437200</v>
      </c>
      <c r="DT801">
        <v>10845400</v>
      </c>
      <c r="DU801">
        <v>13862900</v>
      </c>
      <c r="DV801">
        <v>11847500</v>
      </c>
      <c r="DW801">
        <v>12769000</v>
      </c>
      <c r="DX801">
        <v>22265700</v>
      </c>
      <c r="DY801">
        <v>14069600</v>
      </c>
      <c r="DZ801">
        <v>12385300</v>
      </c>
      <c r="EA801">
        <v>41896900</v>
      </c>
      <c r="EB801">
        <v>15729851</v>
      </c>
      <c r="EC801">
        <v>11047356</v>
      </c>
      <c r="ED801">
        <v>8722641</v>
      </c>
    </row>
    <row r="802" spans="1:219" x14ac:dyDescent="0.25">
      <c r="A802" s="1" t="s">
        <v>402</v>
      </c>
      <c r="B802" t="s">
        <v>1157</v>
      </c>
      <c r="C802" t="s">
        <v>1189</v>
      </c>
      <c r="D802" s="2">
        <f>_xll.BDH(A802, "volume", B802, C802, "Direction", "H", "Period", "M","cols=69;rows=2")</f>
        <v>36556</v>
      </c>
      <c r="E802" s="2">
        <v>36585</v>
      </c>
      <c r="F802" s="2">
        <v>36616</v>
      </c>
      <c r="G802" s="2">
        <v>36644</v>
      </c>
      <c r="H802" s="2">
        <v>36677</v>
      </c>
      <c r="I802" s="2">
        <v>36707</v>
      </c>
      <c r="J802" s="2">
        <v>36738</v>
      </c>
      <c r="K802" s="2">
        <v>36769</v>
      </c>
      <c r="L802" s="2">
        <v>36798</v>
      </c>
      <c r="M802" s="2">
        <v>36830</v>
      </c>
      <c r="N802" s="2">
        <v>36860</v>
      </c>
      <c r="O802" s="2">
        <v>36889</v>
      </c>
      <c r="P802" s="2">
        <v>36922</v>
      </c>
      <c r="Q802" s="2">
        <v>36950</v>
      </c>
      <c r="R802" s="2">
        <v>36980</v>
      </c>
      <c r="S802" s="2">
        <v>37011</v>
      </c>
      <c r="T802" s="2">
        <v>37042</v>
      </c>
      <c r="U802" s="2">
        <v>37071</v>
      </c>
      <c r="V802" s="2">
        <v>37103</v>
      </c>
      <c r="W802" s="2">
        <v>37134</v>
      </c>
      <c r="X802" s="2">
        <v>37162</v>
      </c>
      <c r="Y802" s="2">
        <v>37195</v>
      </c>
      <c r="Z802" s="2">
        <v>37225</v>
      </c>
      <c r="AA802" s="2">
        <v>37256</v>
      </c>
      <c r="AB802" s="2">
        <v>37287</v>
      </c>
      <c r="AC802" s="2">
        <v>37315</v>
      </c>
      <c r="AD802" s="2">
        <v>37344</v>
      </c>
      <c r="AE802" s="2">
        <v>37376</v>
      </c>
      <c r="AF802" s="2">
        <v>37407</v>
      </c>
      <c r="AG802" s="2">
        <v>37435</v>
      </c>
      <c r="AH802" s="2">
        <v>37468</v>
      </c>
      <c r="AI802" s="2">
        <v>37498</v>
      </c>
      <c r="AJ802" s="2">
        <v>37529</v>
      </c>
      <c r="AK802" s="2">
        <v>37560</v>
      </c>
      <c r="AL802" s="2">
        <v>37589</v>
      </c>
      <c r="AM802" s="2">
        <v>37621</v>
      </c>
      <c r="AN802" s="2">
        <v>37652</v>
      </c>
      <c r="AO802" s="2">
        <v>37680</v>
      </c>
      <c r="AP802" s="2">
        <v>37711</v>
      </c>
      <c r="AQ802" s="2">
        <v>37741</v>
      </c>
      <c r="AR802" s="2">
        <v>37771</v>
      </c>
      <c r="AS802" s="2">
        <v>37802</v>
      </c>
      <c r="AT802" s="2">
        <v>37833</v>
      </c>
      <c r="AU802" s="2">
        <v>37862</v>
      </c>
      <c r="AV802" s="2">
        <v>37894</v>
      </c>
      <c r="AW802" s="2">
        <v>37925</v>
      </c>
      <c r="AX802" s="2">
        <v>37953</v>
      </c>
      <c r="AY802" s="2">
        <v>37986</v>
      </c>
      <c r="AZ802" s="2">
        <v>38016</v>
      </c>
      <c r="BA802" s="2">
        <v>38044</v>
      </c>
      <c r="BB802" s="2">
        <v>38077</v>
      </c>
      <c r="BC802" s="2">
        <v>38107</v>
      </c>
      <c r="BD802" s="2">
        <v>38138</v>
      </c>
      <c r="BE802" s="2">
        <v>38168</v>
      </c>
      <c r="BF802" s="2">
        <v>38198</v>
      </c>
      <c r="BG802" s="2">
        <v>38230</v>
      </c>
      <c r="BH802" s="2">
        <v>38260</v>
      </c>
      <c r="BI802" s="2">
        <v>38289</v>
      </c>
      <c r="BJ802" s="2">
        <v>38321</v>
      </c>
      <c r="BK802" s="2">
        <v>38352</v>
      </c>
      <c r="BL802" s="2">
        <v>38383</v>
      </c>
      <c r="BM802" s="2">
        <v>38411</v>
      </c>
      <c r="BN802" s="2">
        <v>38442</v>
      </c>
      <c r="BO802" s="2">
        <v>38471</v>
      </c>
      <c r="BP802" s="2">
        <v>38503</v>
      </c>
      <c r="BQ802" s="2">
        <v>38533</v>
      </c>
      <c r="BR802" s="2">
        <v>38562</v>
      </c>
      <c r="BS802" s="2">
        <v>38595</v>
      </c>
      <c r="BT802" s="2">
        <v>38625</v>
      </c>
    </row>
    <row r="803" spans="1:219" x14ac:dyDescent="0.25">
      <c r="A803" s="4"/>
      <c r="D803" s="3">
        <v>35457000</v>
      </c>
      <c r="E803">
        <v>48100400</v>
      </c>
      <c r="F803">
        <v>52197000</v>
      </c>
      <c r="G803">
        <v>36513000</v>
      </c>
      <c r="H803">
        <v>35717200</v>
      </c>
      <c r="I803">
        <v>54790800</v>
      </c>
      <c r="J803">
        <v>30992000</v>
      </c>
      <c r="K803">
        <v>32449800</v>
      </c>
      <c r="L803">
        <v>31083800</v>
      </c>
      <c r="M803">
        <v>72658400</v>
      </c>
      <c r="N803">
        <v>45397000</v>
      </c>
      <c r="O803">
        <v>41238300</v>
      </c>
      <c r="P803">
        <v>42065900</v>
      </c>
      <c r="Q803">
        <v>34623600</v>
      </c>
      <c r="R803">
        <v>46054000</v>
      </c>
      <c r="S803">
        <v>44699100</v>
      </c>
      <c r="T803">
        <v>40680200</v>
      </c>
      <c r="U803">
        <v>35385900</v>
      </c>
      <c r="V803">
        <v>48226200</v>
      </c>
      <c r="W803">
        <v>60060900</v>
      </c>
      <c r="X803">
        <v>84588400</v>
      </c>
      <c r="Y803">
        <v>205865300</v>
      </c>
      <c r="Z803">
        <v>113007500</v>
      </c>
      <c r="AA803">
        <v>51420900</v>
      </c>
      <c r="AB803">
        <v>58164000</v>
      </c>
      <c r="AC803">
        <v>33747200</v>
      </c>
      <c r="AD803">
        <v>91175700</v>
      </c>
      <c r="AE803">
        <v>71087100</v>
      </c>
      <c r="AF803">
        <v>48641100</v>
      </c>
      <c r="AG803">
        <v>48739200</v>
      </c>
      <c r="AH803">
        <v>56306700</v>
      </c>
      <c r="AI803">
        <v>33929600</v>
      </c>
      <c r="AJ803">
        <v>23540300</v>
      </c>
      <c r="AK803">
        <v>39797700</v>
      </c>
      <c r="AL803">
        <v>40642300</v>
      </c>
      <c r="AM803">
        <v>35243400</v>
      </c>
      <c r="AN803">
        <v>46487800</v>
      </c>
      <c r="AO803">
        <v>24349600</v>
      </c>
      <c r="AP803">
        <v>30070300</v>
      </c>
      <c r="AQ803">
        <v>39844900</v>
      </c>
      <c r="AR803">
        <v>71817200</v>
      </c>
      <c r="AS803">
        <v>62966000</v>
      </c>
      <c r="AT803">
        <v>60997200</v>
      </c>
      <c r="AU803">
        <v>24666900</v>
      </c>
      <c r="AV803">
        <v>45788100</v>
      </c>
      <c r="AW803">
        <v>60049300</v>
      </c>
      <c r="AX803">
        <v>37117700</v>
      </c>
      <c r="AY803">
        <v>25995500</v>
      </c>
      <c r="AZ803">
        <v>52699200</v>
      </c>
      <c r="BA803">
        <v>45295100</v>
      </c>
      <c r="BB803">
        <v>58819700</v>
      </c>
      <c r="BC803">
        <v>35996500</v>
      </c>
      <c r="BD803">
        <v>33547000</v>
      </c>
      <c r="BE803">
        <v>43592900</v>
      </c>
      <c r="BF803">
        <v>42805600</v>
      </c>
      <c r="BG803">
        <v>28359000</v>
      </c>
      <c r="BH803">
        <v>26513900</v>
      </c>
      <c r="BI803">
        <v>27822800</v>
      </c>
      <c r="BJ803">
        <v>27088600</v>
      </c>
      <c r="BK803">
        <v>30354400</v>
      </c>
      <c r="BL803">
        <v>31697100</v>
      </c>
      <c r="BM803">
        <v>21110800</v>
      </c>
      <c r="BN803">
        <v>37020300</v>
      </c>
      <c r="BO803">
        <v>50423700</v>
      </c>
      <c r="BP803">
        <v>25602000</v>
      </c>
      <c r="BQ803">
        <v>81611700</v>
      </c>
      <c r="BR803">
        <v>59107000</v>
      </c>
      <c r="BS803">
        <v>26384200</v>
      </c>
      <c r="BT803">
        <v>40120200</v>
      </c>
    </row>
    <row r="804" spans="1:219" x14ac:dyDescent="0.25">
      <c r="A804" s="1" t="s">
        <v>403</v>
      </c>
      <c r="B804" t="s">
        <v>1157</v>
      </c>
      <c r="C804" t="s">
        <v>1183</v>
      </c>
      <c r="D804" s="2">
        <f>_xll.BDH(A804, "volume", B804, C804, "Direction", "H", "Period", "M","cols=84;rows=2")</f>
        <v>36556</v>
      </c>
      <c r="E804" s="2">
        <v>36585</v>
      </c>
      <c r="F804" s="2">
        <v>36616</v>
      </c>
      <c r="G804" s="2">
        <v>36644</v>
      </c>
      <c r="H804" s="2">
        <v>36677</v>
      </c>
      <c r="I804" s="2">
        <v>36707</v>
      </c>
      <c r="J804" s="2">
        <v>36738</v>
      </c>
      <c r="K804" s="2">
        <v>36769</v>
      </c>
      <c r="L804" s="2">
        <v>36798</v>
      </c>
      <c r="M804" s="2">
        <v>36830</v>
      </c>
      <c r="N804" s="2">
        <v>36860</v>
      </c>
      <c r="O804" s="2">
        <v>36889</v>
      </c>
      <c r="P804" s="2">
        <v>36922</v>
      </c>
      <c r="Q804" s="2">
        <v>36950</v>
      </c>
      <c r="R804" s="2">
        <v>36980</v>
      </c>
      <c r="S804" s="2">
        <v>37011</v>
      </c>
      <c r="T804" s="2">
        <v>37042</v>
      </c>
      <c r="U804" s="2">
        <v>37071</v>
      </c>
      <c r="V804" s="2">
        <v>37103</v>
      </c>
      <c r="W804" s="2">
        <v>37134</v>
      </c>
      <c r="X804" s="2">
        <v>37162</v>
      </c>
      <c r="Y804" s="2">
        <v>37195</v>
      </c>
      <c r="Z804" s="2">
        <v>37225</v>
      </c>
      <c r="AA804" s="2">
        <v>37256</v>
      </c>
      <c r="AB804" s="2">
        <v>37287</v>
      </c>
      <c r="AC804" s="2">
        <v>37315</v>
      </c>
      <c r="AD804" s="2">
        <v>37344</v>
      </c>
      <c r="AE804" s="2">
        <v>37376</v>
      </c>
      <c r="AF804" s="2">
        <v>37407</v>
      </c>
      <c r="AG804" s="2">
        <v>37435</v>
      </c>
      <c r="AH804" s="2">
        <v>37468</v>
      </c>
      <c r="AI804" s="2">
        <v>37498</v>
      </c>
      <c r="AJ804" s="2">
        <v>37529</v>
      </c>
      <c r="AK804" s="2">
        <v>37560</v>
      </c>
      <c r="AL804" s="2">
        <v>37589</v>
      </c>
      <c r="AM804" s="2">
        <v>37621</v>
      </c>
      <c r="AN804" s="2">
        <v>37652</v>
      </c>
      <c r="AO804" s="2">
        <v>37680</v>
      </c>
      <c r="AP804" s="2">
        <v>37711</v>
      </c>
      <c r="AQ804" s="2">
        <v>37741</v>
      </c>
      <c r="AR804" s="2">
        <v>37771</v>
      </c>
      <c r="AS804" s="2">
        <v>37802</v>
      </c>
      <c r="AT804" s="2">
        <v>37833</v>
      </c>
      <c r="AU804" s="2">
        <v>37862</v>
      </c>
      <c r="AV804" s="2">
        <v>37894</v>
      </c>
      <c r="AW804" s="2">
        <v>37925</v>
      </c>
      <c r="AX804" s="2">
        <v>37953</v>
      </c>
      <c r="AY804" s="2">
        <v>37986</v>
      </c>
      <c r="AZ804" s="2">
        <v>38016</v>
      </c>
      <c r="BA804" s="2">
        <v>38044</v>
      </c>
      <c r="BB804" s="2">
        <v>38077</v>
      </c>
      <c r="BC804" s="2">
        <v>38107</v>
      </c>
      <c r="BD804" s="2">
        <v>38138</v>
      </c>
      <c r="BE804" s="2">
        <v>38168</v>
      </c>
      <c r="BF804" s="2">
        <v>38198</v>
      </c>
      <c r="BG804" s="2">
        <v>38230</v>
      </c>
      <c r="BH804" s="2">
        <v>38260</v>
      </c>
      <c r="BI804" s="2">
        <v>38289</v>
      </c>
      <c r="BJ804" s="2">
        <v>38321</v>
      </c>
      <c r="BK804" s="2">
        <v>38352</v>
      </c>
      <c r="BL804" s="2">
        <v>38383</v>
      </c>
      <c r="BM804" s="2">
        <v>38411</v>
      </c>
      <c r="BN804" s="2">
        <v>38442</v>
      </c>
      <c r="BO804" s="2">
        <v>38471</v>
      </c>
      <c r="BP804" s="2">
        <v>38503</v>
      </c>
      <c r="BQ804" s="2">
        <v>38533</v>
      </c>
      <c r="BR804" s="2">
        <v>38562</v>
      </c>
      <c r="BS804" s="2">
        <v>38595</v>
      </c>
      <c r="BT804" s="2">
        <v>38625</v>
      </c>
      <c r="BU804" s="2">
        <v>38656</v>
      </c>
      <c r="BV804" s="2">
        <v>38686</v>
      </c>
      <c r="BW804" s="2">
        <v>38716</v>
      </c>
      <c r="BX804" s="2">
        <v>38748</v>
      </c>
      <c r="BY804" s="2">
        <v>38776</v>
      </c>
      <c r="BZ804" s="2">
        <v>38807</v>
      </c>
      <c r="CA804" s="2">
        <v>38835</v>
      </c>
      <c r="CB804" s="2">
        <v>38868</v>
      </c>
      <c r="CC804" s="2">
        <v>38898</v>
      </c>
      <c r="CD804" s="2">
        <v>38929</v>
      </c>
      <c r="CE804" s="2">
        <v>38960</v>
      </c>
      <c r="CF804" s="2">
        <v>38989</v>
      </c>
      <c r="CG804" s="2">
        <v>39021</v>
      </c>
      <c r="CH804" s="2">
        <v>39051</v>
      </c>
      <c r="CI804" s="2">
        <v>39080</v>
      </c>
    </row>
    <row r="805" spans="1:219" x14ac:dyDescent="0.25">
      <c r="A805" s="4"/>
      <c r="D805" s="3">
        <v>1098382992</v>
      </c>
      <c r="E805">
        <v>680634600</v>
      </c>
      <c r="F805">
        <v>743115800</v>
      </c>
      <c r="G805">
        <v>736261600</v>
      </c>
      <c r="H805">
        <v>939455200</v>
      </c>
      <c r="I805">
        <v>1135076400</v>
      </c>
      <c r="J805">
        <v>625891400</v>
      </c>
      <c r="K805">
        <v>406297400</v>
      </c>
      <c r="L805">
        <v>749233200</v>
      </c>
      <c r="M805">
        <v>673536000</v>
      </c>
      <c r="N805">
        <v>645753200</v>
      </c>
      <c r="O805">
        <v>750064600</v>
      </c>
      <c r="P805">
        <v>657304000</v>
      </c>
      <c r="Q805">
        <v>727636200</v>
      </c>
      <c r="R805">
        <v>878256200</v>
      </c>
      <c r="S805">
        <v>788177400</v>
      </c>
      <c r="T805">
        <v>502039200</v>
      </c>
      <c r="U805">
        <v>449341800</v>
      </c>
      <c r="V805">
        <v>548326800</v>
      </c>
      <c r="W805">
        <v>480370000</v>
      </c>
      <c r="X805">
        <v>591534200</v>
      </c>
      <c r="Y805">
        <v>972492600</v>
      </c>
      <c r="Z805">
        <v>634209800</v>
      </c>
      <c r="AA805">
        <v>443360600</v>
      </c>
      <c r="AB805">
        <v>711207800</v>
      </c>
      <c r="AC805">
        <v>745274400</v>
      </c>
      <c r="AD805">
        <v>515718600</v>
      </c>
      <c r="AE805">
        <v>603797600</v>
      </c>
      <c r="AF805">
        <v>661332600</v>
      </c>
      <c r="AG805">
        <v>763566800</v>
      </c>
      <c r="AH805">
        <v>677070600</v>
      </c>
      <c r="AI805">
        <v>468601800</v>
      </c>
      <c r="AJ805">
        <v>536556800</v>
      </c>
      <c r="AK805">
        <v>723027800</v>
      </c>
      <c r="AL805">
        <v>590258600</v>
      </c>
      <c r="AM805">
        <v>435174400</v>
      </c>
      <c r="AN805">
        <v>514964200</v>
      </c>
      <c r="AO805">
        <v>491387200</v>
      </c>
      <c r="AP805">
        <v>465703200</v>
      </c>
      <c r="AQ805">
        <v>460828200</v>
      </c>
      <c r="AR805">
        <v>403221600</v>
      </c>
      <c r="AS805">
        <v>338561800</v>
      </c>
      <c r="AT805">
        <v>277000800</v>
      </c>
      <c r="AU805">
        <v>239349800</v>
      </c>
      <c r="AV805">
        <v>262904400</v>
      </c>
      <c r="AW805">
        <v>206054400</v>
      </c>
      <c r="AX805">
        <v>170786954</v>
      </c>
      <c r="AY805">
        <v>213090778</v>
      </c>
      <c r="AZ805">
        <v>179422846</v>
      </c>
      <c r="BA805">
        <v>141929138</v>
      </c>
      <c r="BB805">
        <v>186845042</v>
      </c>
      <c r="BC805">
        <v>150086574</v>
      </c>
      <c r="BD805">
        <v>139982054</v>
      </c>
      <c r="BE805">
        <v>173858240</v>
      </c>
      <c r="BF805">
        <v>158660060</v>
      </c>
      <c r="BG805">
        <v>129273789</v>
      </c>
      <c r="BH805">
        <v>176001124</v>
      </c>
      <c r="BI805">
        <v>146064260</v>
      </c>
      <c r="BJ805">
        <v>171957249</v>
      </c>
      <c r="BK805">
        <v>158591937</v>
      </c>
      <c r="BL805">
        <v>190064091</v>
      </c>
      <c r="BM805">
        <v>158122252</v>
      </c>
      <c r="BN805">
        <v>192817346</v>
      </c>
      <c r="BO805">
        <v>195176842</v>
      </c>
      <c r="BP805">
        <v>122588791</v>
      </c>
      <c r="BQ805">
        <v>151291635</v>
      </c>
      <c r="BR805">
        <v>160301367</v>
      </c>
      <c r="BS805">
        <v>128023307</v>
      </c>
      <c r="BT805">
        <v>154109627</v>
      </c>
      <c r="BU805">
        <v>188673837</v>
      </c>
      <c r="BV805">
        <v>172818615</v>
      </c>
      <c r="BW805">
        <v>144482730</v>
      </c>
      <c r="BX805">
        <v>179787752</v>
      </c>
      <c r="BY805">
        <v>173290652</v>
      </c>
      <c r="BZ805">
        <v>260243500</v>
      </c>
      <c r="CA805">
        <v>166024937</v>
      </c>
      <c r="CB805">
        <v>250699291</v>
      </c>
      <c r="CC805">
        <v>340849003</v>
      </c>
      <c r="CD805">
        <v>275491924</v>
      </c>
      <c r="CE805">
        <v>170348859</v>
      </c>
      <c r="CF805">
        <v>181993251</v>
      </c>
      <c r="CG805">
        <v>207956748</v>
      </c>
      <c r="CH805">
        <v>192500025</v>
      </c>
      <c r="CI805">
        <v>172757578</v>
      </c>
    </row>
    <row r="806" spans="1:219" x14ac:dyDescent="0.25">
      <c r="A806" s="1" t="s">
        <v>404</v>
      </c>
      <c r="B806" t="s">
        <v>1157</v>
      </c>
      <c r="C806" t="s">
        <v>1197</v>
      </c>
      <c r="D806" s="2">
        <f>_xll.BDH(A806, "volume", B806, C806, "Direction", "H", "Period", "M","cols=45;rows=2")</f>
        <v>36556</v>
      </c>
      <c r="E806" s="2">
        <v>36585</v>
      </c>
      <c r="F806" s="2">
        <v>36616</v>
      </c>
      <c r="G806" s="2">
        <v>36644</v>
      </c>
      <c r="H806" s="2">
        <v>36677</v>
      </c>
      <c r="I806" s="2">
        <v>36707</v>
      </c>
      <c r="J806" s="2">
        <v>36738</v>
      </c>
      <c r="K806" s="2">
        <v>36769</v>
      </c>
      <c r="L806" s="2">
        <v>36798</v>
      </c>
      <c r="M806" s="2">
        <v>36830</v>
      </c>
      <c r="N806" s="2">
        <v>36860</v>
      </c>
      <c r="O806" s="2">
        <v>36889</v>
      </c>
      <c r="P806" s="2">
        <v>36922</v>
      </c>
      <c r="Q806" s="2">
        <v>36950</v>
      </c>
      <c r="R806" s="2">
        <v>36980</v>
      </c>
      <c r="S806" s="2">
        <v>37011</v>
      </c>
      <c r="T806" s="2">
        <v>37042</v>
      </c>
      <c r="U806" s="2">
        <v>37071</v>
      </c>
      <c r="V806" s="2">
        <v>37103</v>
      </c>
      <c r="W806" s="2">
        <v>37134</v>
      </c>
      <c r="X806" s="2">
        <v>37162</v>
      </c>
      <c r="Y806" s="2">
        <v>37195</v>
      </c>
      <c r="Z806" s="2">
        <v>37225</v>
      </c>
      <c r="AA806" s="2">
        <v>37256</v>
      </c>
      <c r="AB806" s="2">
        <v>37287</v>
      </c>
      <c r="AC806" s="2">
        <v>37315</v>
      </c>
      <c r="AD806" s="2">
        <v>37344</v>
      </c>
      <c r="AE806" s="2">
        <v>37376</v>
      </c>
      <c r="AF806" s="2">
        <v>37407</v>
      </c>
      <c r="AG806" s="2">
        <v>37435</v>
      </c>
      <c r="AH806" s="2">
        <v>37468</v>
      </c>
      <c r="AI806" s="2">
        <v>37498</v>
      </c>
      <c r="AJ806" s="2">
        <v>37529</v>
      </c>
      <c r="AK806" s="2">
        <v>37560</v>
      </c>
      <c r="AL806" s="2">
        <v>37589</v>
      </c>
      <c r="AM806" s="2">
        <v>37621</v>
      </c>
      <c r="AN806" s="2">
        <v>37652</v>
      </c>
      <c r="AO806" s="2">
        <v>37680</v>
      </c>
      <c r="AP806" s="2">
        <v>37711</v>
      </c>
      <c r="AQ806" s="2">
        <v>37741</v>
      </c>
      <c r="AR806" s="2">
        <v>37771</v>
      </c>
      <c r="AS806" s="2">
        <v>37802</v>
      </c>
      <c r="AT806" s="2">
        <v>37833</v>
      </c>
      <c r="AU806" s="2">
        <v>37862</v>
      </c>
      <c r="AV806" s="2">
        <v>37894</v>
      </c>
    </row>
    <row r="807" spans="1:219" x14ac:dyDescent="0.25">
      <c r="A807" s="4"/>
      <c r="D807" s="3">
        <v>46611900</v>
      </c>
      <c r="E807">
        <v>26243600</v>
      </c>
      <c r="F807">
        <v>33845500</v>
      </c>
      <c r="G807">
        <v>21433200</v>
      </c>
      <c r="H807">
        <v>15932400</v>
      </c>
      <c r="I807">
        <v>24434300</v>
      </c>
      <c r="J807">
        <v>22224800</v>
      </c>
      <c r="K807">
        <v>15878600</v>
      </c>
      <c r="L807">
        <v>22595200</v>
      </c>
      <c r="M807">
        <v>24688800</v>
      </c>
      <c r="N807">
        <v>13247800</v>
      </c>
      <c r="O807">
        <v>41031100</v>
      </c>
      <c r="P807">
        <v>23554600</v>
      </c>
      <c r="Q807">
        <v>29098200</v>
      </c>
      <c r="R807">
        <v>22154400</v>
      </c>
      <c r="S807">
        <v>21618500</v>
      </c>
      <c r="T807">
        <v>20809700</v>
      </c>
      <c r="U807">
        <v>44721700</v>
      </c>
      <c r="V807">
        <v>46552600</v>
      </c>
      <c r="W807">
        <v>25703700</v>
      </c>
      <c r="X807">
        <v>31648100</v>
      </c>
      <c r="Y807">
        <v>24462700</v>
      </c>
      <c r="Z807">
        <v>16902000</v>
      </c>
      <c r="AA807">
        <v>20419700</v>
      </c>
      <c r="AB807">
        <v>18793800</v>
      </c>
      <c r="AC807">
        <v>16156300</v>
      </c>
      <c r="AD807">
        <v>11894200</v>
      </c>
      <c r="AE807">
        <v>16425900</v>
      </c>
      <c r="AF807">
        <v>11523100</v>
      </c>
      <c r="AG807">
        <v>17009300</v>
      </c>
      <c r="AH807">
        <v>29510500</v>
      </c>
      <c r="AI807">
        <v>12385600</v>
      </c>
      <c r="AJ807">
        <v>9931300</v>
      </c>
      <c r="AK807">
        <v>32795900</v>
      </c>
      <c r="AL807">
        <v>13226400</v>
      </c>
      <c r="AM807">
        <v>13357200</v>
      </c>
      <c r="AN807">
        <v>19490200</v>
      </c>
      <c r="AO807">
        <v>14214500</v>
      </c>
      <c r="AP807">
        <v>19618000</v>
      </c>
      <c r="AQ807">
        <v>39696100</v>
      </c>
      <c r="AR807">
        <v>11216300</v>
      </c>
      <c r="AS807">
        <v>7820300</v>
      </c>
      <c r="AT807">
        <v>15413200</v>
      </c>
      <c r="AU807">
        <v>15752600</v>
      </c>
      <c r="AV807">
        <v>9584600</v>
      </c>
    </row>
    <row r="808" spans="1:219" x14ac:dyDescent="0.25">
      <c r="A808" s="1" t="s">
        <v>405</v>
      </c>
      <c r="B808" t="s">
        <v>1157</v>
      </c>
      <c r="C808" t="s">
        <v>1194</v>
      </c>
      <c r="D808" s="2">
        <f>_xll.BDH(A808, "volume", B808, C808, "Direction", "H", "Period", "M","cols=216;rows=2")</f>
        <v>36556</v>
      </c>
      <c r="E808" s="2">
        <v>36585</v>
      </c>
      <c r="F808" s="2">
        <v>36616</v>
      </c>
      <c r="G808" s="2">
        <v>36644</v>
      </c>
      <c r="H808" s="2">
        <v>36677</v>
      </c>
      <c r="I808" s="2">
        <v>36707</v>
      </c>
      <c r="J808" s="2">
        <v>36738</v>
      </c>
      <c r="K808" s="2">
        <v>36769</v>
      </c>
      <c r="L808" s="2">
        <v>36798</v>
      </c>
      <c r="M808" s="2">
        <v>36830</v>
      </c>
      <c r="N808" s="2">
        <v>36860</v>
      </c>
      <c r="O808" s="2">
        <v>36889</v>
      </c>
      <c r="P808" s="2">
        <v>36922</v>
      </c>
      <c r="Q808" s="2">
        <v>36950</v>
      </c>
      <c r="R808" s="2">
        <v>36980</v>
      </c>
      <c r="S808" s="2">
        <v>37011</v>
      </c>
      <c r="T808" s="2">
        <v>37042</v>
      </c>
      <c r="U808" s="2">
        <v>37071</v>
      </c>
      <c r="V808" s="2">
        <v>37103</v>
      </c>
      <c r="W808" s="2">
        <v>37134</v>
      </c>
      <c r="X808" s="2">
        <v>37162</v>
      </c>
      <c r="Y808" s="2">
        <v>37195</v>
      </c>
      <c r="Z808" s="2">
        <v>37225</v>
      </c>
      <c r="AA808" s="2">
        <v>37256</v>
      </c>
      <c r="AB808" s="2">
        <v>37287</v>
      </c>
      <c r="AC808" s="2">
        <v>37315</v>
      </c>
      <c r="AD808" s="2">
        <v>37344</v>
      </c>
      <c r="AE808" s="2">
        <v>37376</v>
      </c>
      <c r="AF808" s="2">
        <v>37407</v>
      </c>
      <c r="AG808" s="2">
        <v>37435</v>
      </c>
      <c r="AH808" s="2">
        <v>37468</v>
      </c>
      <c r="AI808" s="2">
        <v>37498</v>
      </c>
      <c r="AJ808" s="2">
        <v>37529</v>
      </c>
      <c r="AK808" s="2">
        <v>37560</v>
      </c>
      <c r="AL808" s="2">
        <v>37589</v>
      </c>
      <c r="AM808" s="2">
        <v>37621</v>
      </c>
      <c r="AN808" s="2">
        <v>37652</v>
      </c>
      <c r="AO808" s="2">
        <v>37680</v>
      </c>
      <c r="AP808" s="2">
        <v>37711</v>
      </c>
      <c r="AQ808" s="2">
        <v>37741</v>
      </c>
      <c r="AR808" s="2">
        <v>37771</v>
      </c>
      <c r="AS808" s="2">
        <v>37802</v>
      </c>
      <c r="AT808" s="2">
        <v>37833</v>
      </c>
      <c r="AU808" s="2">
        <v>37862</v>
      </c>
      <c r="AV808" s="2">
        <v>37894</v>
      </c>
      <c r="AW808" s="2">
        <v>37925</v>
      </c>
      <c r="AX808" s="2">
        <v>37953</v>
      </c>
      <c r="AY808" s="2">
        <v>37986</v>
      </c>
      <c r="AZ808" s="2">
        <v>38016</v>
      </c>
      <c r="BA808" s="2">
        <v>38044</v>
      </c>
      <c r="BB808" s="2">
        <v>38077</v>
      </c>
      <c r="BC808" s="2">
        <v>38107</v>
      </c>
      <c r="BD808" s="2">
        <v>38138</v>
      </c>
      <c r="BE808" s="2">
        <v>38168</v>
      </c>
      <c r="BF808" s="2">
        <v>38198</v>
      </c>
      <c r="BG808" s="2">
        <v>38230</v>
      </c>
      <c r="BH808" s="2">
        <v>38260</v>
      </c>
      <c r="BI808" s="2">
        <v>38289</v>
      </c>
      <c r="BJ808" s="2">
        <v>38321</v>
      </c>
      <c r="BK808" s="2">
        <v>38352</v>
      </c>
      <c r="BL808" s="2">
        <v>38383</v>
      </c>
      <c r="BM808" s="2">
        <v>38411</v>
      </c>
      <c r="BN808" s="2">
        <v>38442</v>
      </c>
      <c r="BO808" s="2">
        <v>38471</v>
      </c>
      <c r="BP808" s="2">
        <v>38503</v>
      </c>
      <c r="BQ808" s="2">
        <v>38533</v>
      </c>
      <c r="BR808" s="2">
        <v>38562</v>
      </c>
      <c r="BS808" s="2">
        <v>38595</v>
      </c>
      <c r="BT808" s="2">
        <v>38625</v>
      </c>
      <c r="BU808" s="2">
        <v>38656</v>
      </c>
      <c r="BV808" s="2">
        <v>38686</v>
      </c>
      <c r="BW808" s="2">
        <v>38716</v>
      </c>
      <c r="BX808" s="2">
        <v>38748</v>
      </c>
      <c r="BY808" s="2">
        <v>38776</v>
      </c>
      <c r="BZ808" s="2">
        <v>38807</v>
      </c>
      <c r="CA808" s="2">
        <v>38835</v>
      </c>
      <c r="CB808" s="2">
        <v>38868</v>
      </c>
      <c r="CC808" s="2">
        <v>38898</v>
      </c>
      <c r="CD808" s="2">
        <v>38929</v>
      </c>
      <c r="CE808" s="2">
        <v>38960</v>
      </c>
      <c r="CF808" s="2">
        <v>38989</v>
      </c>
      <c r="CG808" s="2">
        <v>39021</v>
      </c>
      <c r="CH808" s="2">
        <v>39051</v>
      </c>
      <c r="CI808" s="2">
        <v>39080</v>
      </c>
      <c r="CJ808" s="2">
        <v>39113</v>
      </c>
      <c r="CK808" s="2">
        <v>39141</v>
      </c>
      <c r="CL808" s="2">
        <v>39171</v>
      </c>
      <c r="CM808" s="2">
        <v>39202</v>
      </c>
      <c r="CN808" s="2">
        <v>39233</v>
      </c>
      <c r="CO808" s="2">
        <v>39262</v>
      </c>
      <c r="CP808" s="2">
        <v>39294</v>
      </c>
      <c r="CQ808" s="2">
        <v>39325</v>
      </c>
      <c r="CR808" s="2">
        <v>39353</v>
      </c>
      <c r="CS808" s="2">
        <v>39386</v>
      </c>
      <c r="CT808" s="2">
        <v>39416</v>
      </c>
      <c r="CU808" s="2">
        <v>39447</v>
      </c>
      <c r="CV808" s="2">
        <v>39478</v>
      </c>
      <c r="CW808" s="2">
        <v>39507</v>
      </c>
      <c r="CX808" s="2">
        <v>39538</v>
      </c>
      <c r="CY808" s="2">
        <v>39568</v>
      </c>
      <c r="CZ808" s="2">
        <v>39598</v>
      </c>
      <c r="DA808" s="2">
        <v>39629</v>
      </c>
      <c r="DB808" s="2">
        <v>39660</v>
      </c>
      <c r="DC808" s="2">
        <v>39689</v>
      </c>
      <c r="DD808" s="2">
        <v>39721</v>
      </c>
      <c r="DE808" s="2">
        <v>39752</v>
      </c>
      <c r="DF808" s="2">
        <v>39780</v>
      </c>
      <c r="DG808" s="2">
        <v>39813</v>
      </c>
      <c r="DH808" s="2">
        <v>39843</v>
      </c>
      <c r="DI808" s="2">
        <v>39871</v>
      </c>
      <c r="DJ808" s="2">
        <v>39903</v>
      </c>
      <c r="DK808" s="2">
        <v>39933</v>
      </c>
      <c r="DL808" s="2">
        <v>39962</v>
      </c>
      <c r="DM808" s="2">
        <v>39994</v>
      </c>
      <c r="DN808" s="2">
        <v>40025</v>
      </c>
      <c r="DO808" s="2">
        <v>40056</v>
      </c>
      <c r="DP808" s="2">
        <v>40086</v>
      </c>
      <c r="DQ808" s="2">
        <v>40116</v>
      </c>
      <c r="DR808" s="2">
        <v>40147</v>
      </c>
      <c r="DS808" s="2">
        <v>40178</v>
      </c>
      <c r="DT808" s="2">
        <v>40207</v>
      </c>
      <c r="DU808" s="2">
        <v>40235</v>
      </c>
      <c r="DV808" s="2">
        <v>40268</v>
      </c>
      <c r="DW808" s="2">
        <v>40298</v>
      </c>
      <c r="DX808" s="2">
        <v>40329</v>
      </c>
      <c r="DY808" s="2">
        <v>40359</v>
      </c>
      <c r="DZ808" s="2">
        <v>40389</v>
      </c>
      <c r="EA808" s="2">
        <v>40421</v>
      </c>
      <c r="EB808" s="2">
        <v>40451</v>
      </c>
      <c r="EC808" s="2">
        <v>40480</v>
      </c>
      <c r="ED808" s="2">
        <v>40512</v>
      </c>
      <c r="EE808" s="2">
        <v>40543</v>
      </c>
      <c r="EF808" s="2">
        <v>40574</v>
      </c>
      <c r="EG808" s="2">
        <v>40602</v>
      </c>
      <c r="EH808" s="2">
        <v>40633</v>
      </c>
      <c r="EI808" s="2">
        <v>40662</v>
      </c>
      <c r="EJ808" s="2">
        <v>40694</v>
      </c>
      <c r="EK808" s="2">
        <v>40724</v>
      </c>
      <c r="EL808" s="2">
        <v>40753</v>
      </c>
      <c r="EM808" s="2">
        <v>40786</v>
      </c>
      <c r="EN808" s="2">
        <v>40816</v>
      </c>
      <c r="EO808" s="2">
        <v>40847</v>
      </c>
      <c r="EP808" s="2">
        <v>40877</v>
      </c>
      <c r="EQ808" s="2">
        <v>40907</v>
      </c>
      <c r="ER808" s="2">
        <v>40939</v>
      </c>
      <c r="ES808" s="2">
        <v>40968</v>
      </c>
      <c r="ET808" s="2">
        <v>40998</v>
      </c>
      <c r="EU808" s="2">
        <v>41029</v>
      </c>
      <c r="EV808" s="2">
        <v>41060</v>
      </c>
      <c r="EW808" s="2">
        <v>41089</v>
      </c>
      <c r="EX808" s="2">
        <v>41121</v>
      </c>
      <c r="EY808" s="2">
        <v>41152</v>
      </c>
      <c r="EZ808" s="2">
        <v>41180</v>
      </c>
      <c r="FA808" s="2">
        <v>41213</v>
      </c>
      <c r="FB808" s="2">
        <v>41243</v>
      </c>
      <c r="FC808" s="2">
        <v>41274</v>
      </c>
      <c r="FD808" s="2">
        <v>41305</v>
      </c>
      <c r="FE808" s="2">
        <v>41333</v>
      </c>
      <c r="FF808" s="2">
        <v>41362</v>
      </c>
      <c r="FG808" s="2">
        <v>41394</v>
      </c>
      <c r="FH808" s="2">
        <v>41425</v>
      </c>
      <c r="FI808" s="2">
        <v>41453</v>
      </c>
      <c r="FJ808" s="2">
        <v>41486</v>
      </c>
      <c r="FK808" s="2">
        <v>41516</v>
      </c>
      <c r="FL808" s="2">
        <v>41547</v>
      </c>
      <c r="FM808" s="2">
        <v>41578</v>
      </c>
      <c r="FN808" s="2">
        <v>41607</v>
      </c>
      <c r="FO808" s="2">
        <v>41639</v>
      </c>
      <c r="FP808" s="2">
        <v>41670</v>
      </c>
      <c r="FQ808" s="2">
        <v>41698</v>
      </c>
      <c r="FR808" s="2">
        <v>41729</v>
      </c>
      <c r="FS808" s="2">
        <v>41759</v>
      </c>
      <c r="FT808" s="2">
        <v>41789</v>
      </c>
      <c r="FU808" s="2">
        <v>41820</v>
      </c>
      <c r="FV808" s="2">
        <v>41851</v>
      </c>
      <c r="FW808" s="2">
        <v>41880</v>
      </c>
      <c r="FX808" s="2">
        <v>41912</v>
      </c>
      <c r="FY808" s="2">
        <v>41943</v>
      </c>
      <c r="FZ808" s="2">
        <v>41971</v>
      </c>
      <c r="GA808" s="2">
        <v>42004</v>
      </c>
      <c r="GB808" s="2">
        <v>42034</v>
      </c>
      <c r="GC808" s="2">
        <v>42062</v>
      </c>
      <c r="GD808" s="2">
        <v>42094</v>
      </c>
      <c r="GE808" s="2">
        <v>42124</v>
      </c>
      <c r="GF808" s="2">
        <v>42153</v>
      </c>
      <c r="GG808" s="2">
        <v>42185</v>
      </c>
      <c r="GH808" s="2">
        <v>42216</v>
      </c>
      <c r="GI808" s="2">
        <v>42247</v>
      </c>
      <c r="GJ808" s="2">
        <v>42277</v>
      </c>
      <c r="GK808" s="2">
        <v>42307</v>
      </c>
      <c r="GL808" s="2">
        <v>42338</v>
      </c>
      <c r="GM808" s="2">
        <v>42369</v>
      </c>
      <c r="GN808" s="2">
        <v>42398</v>
      </c>
      <c r="GO808" s="2">
        <v>42429</v>
      </c>
      <c r="GP808" s="2">
        <v>42460</v>
      </c>
      <c r="GQ808" s="2">
        <v>42489</v>
      </c>
      <c r="GR808" s="2">
        <v>42521</v>
      </c>
      <c r="GS808" s="2">
        <v>42551</v>
      </c>
      <c r="GT808" s="2">
        <v>42580</v>
      </c>
      <c r="GU808" s="2">
        <v>42613</v>
      </c>
      <c r="GV808" s="2">
        <v>42643</v>
      </c>
      <c r="GW808" s="2">
        <v>42674</v>
      </c>
      <c r="GX808" s="2">
        <v>42704</v>
      </c>
      <c r="GY808" s="2">
        <v>42734</v>
      </c>
      <c r="GZ808" s="2">
        <v>42766</v>
      </c>
      <c r="HA808" s="2">
        <v>42794</v>
      </c>
      <c r="HB808" s="2">
        <v>42825</v>
      </c>
      <c r="HC808" s="2">
        <v>42853</v>
      </c>
      <c r="HD808" s="2">
        <v>42886</v>
      </c>
      <c r="HE808" s="2">
        <v>42916</v>
      </c>
      <c r="HF808" s="2">
        <v>42947</v>
      </c>
      <c r="HG808" s="2">
        <v>42978</v>
      </c>
      <c r="HH808" s="2">
        <v>43007</v>
      </c>
      <c r="HI808" s="2">
        <v>43039</v>
      </c>
      <c r="HJ808" s="2">
        <v>43069</v>
      </c>
      <c r="HK808" s="2">
        <v>43098</v>
      </c>
    </row>
    <row r="809" spans="1:219" x14ac:dyDescent="0.25">
      <c r="A809" s="4"/>
      <c r="D809" s="3">
        <v>5337400</v>
      </c>
      <c r="E809">
        <v>5621300</v>
      </c>
      <c r="F809">
        <v>15095500</v>
      </c>
      <c r="G809">
        <v>13158500</v>
      </c>
      <c r="H809">
        <v>9649600</v>
      </c>
      <c r="I809">
        <v>10233600</v>
      </c>
      <c r="J809">
        <v>10562400</v>
      </c>
      <c r="K809">
        <v>8959200</v>
      </c>
      <c r="L809">
        <v>7623000</v>
      </c>
      <c r="M809">
        <v>16001000</v>
      </c>
      <c r="N809">
        <v>5604700</v>
      </c>
      <c r="O809">
        <v>6841800</v>
      </c>
      <c r="P809">
        <v>7129700</v>
      </c>
      <c r="Q809">
        <v>6446000</v>
      </c>
      <c r="R809">
        <v>9834000</v>
      </c>
      <c r="S809">
        <v>7618200</v>
      </c>
      <c r="T809">
        <v>5998300</v>
      </c>
      <c r="U809">
        <v>6845700</v>
      </c>
      <c r="V809">
        <v>7551300</v>
      </c>
      <c r="W809">
        <v>11290800</v>
      </c>
      <c r="X809">
        <v>8369900</v>
      </c>
      <c r="Y809">
        <v>7167700</v>
      </c>
      <c r="Z809">
        <v>5351600</v>
      </c>
      <c r="AA809">
        <v>6159800</v>
      </c>
      <c r="AB809">
        <v>8812900</v>
      </c>
      <c r="AC809">
        <v>11495700</v>
      </c>
      <c r="AD809">
        <v>10029700</v>
      </c>
      <c r="AE809">
        <v>8407300</v>
      </c>
      <c r="AF809">
        <v>8095200</v>
      </c>
      <c r="AG809">
        <v>8447800</v>
      </c>
      <c r="AH809">
        <v>9115200</v>
      </c>
      <c r="AI809">
        <v>8057200</v>
      </c>
      <c r="AJ809">
        <v>5939400</v>
      </c>
      <c r="AK809">
        <v>10341400</v>
      </c>
      <c r="AL809">
        <v>5246400</v>
      </c>
      <c r="AM809">
        <v>6713200</v>
      </c>
      <c r="AN809">
        <v>5336400</v>
      </c>
      <c r="AO809">
        <v>4876300</v>
      </c>
      <c r="AP809">
        <v>8030900</v>
      </c>
      <c r="AQ809">
        <v>9599900</v>
      </c>
      <c r="AR809">
        <v>7283300</v>
      </c>
      <c r="AS809">
        <v>5474600</v>
      </c>
      <c r="AT809">
        <v>8804300</v>
      </c>
      <c r="AU809">
        <v>5755600</v>
      </c>
      <c r="AV809">
        <v>6974500</v>
      </c>
      <c r="AW809">
        <v>7557200</v>
      </c>
      <c r="AX809">
        <v>8941300</v>
      </c>
      <c r="AY809">
        <v>7107300</v>
      </c>
      <c r="AZ809">
        <v>9731600</v>
      </c>
      <c r="BA809">
        <v>7303000</v>
      </c>
      <c r="BB809">
        <v>8862400</v>
      </c>
      <c r="BC809">
        <v>10952500</v>
      </c>
      <c r="BD809">
        <v>9373900</v>
      </c>
      <c r="BE809">
        <v>7531700</v>
      </c>
      <c r="BF809">
        <v>10465400</v>
      </c>
      <c r="BG809">
        <v>10055800</v>
      </c>
      <c r="BH809">
        <v>7468700</v>
      </c>
      <c r="BI809">
        <v>9496200</v>
      </c>
      <c r="BJ809">
        <v>9643800</v>
      </c>
      <c r="BK809">
        <v>16150700</v>
      </c>
      <c r="BL809">
        <v>10438800</v>
      </c>
      <c r="BM809">
        <v>9264100</v>
      </c>
      <c r="BN809">
        <v>11441200</v>
      </c>
      <c r="BO809">
        <v>10998600</v>
      </c>
      <c r="BP809">
        <v>11438600</v>
      </c>
      <c r="BQ809">
        <v>11052800</v>
      </c>
      <c r="BR809">
        <v>9451700</v>
      </c>
      <c r="BS809">
        <v>11085000</v>
      </c>
      <c r="BT809">
        <v>11645500</v>
      </c>
      <c r="BU809">
        <v>11605800</v>
      </c>
      <c r="BV809">
        <v>13212800</v>
      </c>
      <c r="BW809">
        <v>8465000</v>
      </c>
      <c r="BX809">
        <v>11602800</v>
      </c>
      <c r="BY809">
        <v>10965400</v>
      </c>
      <c r="BZ809">
        <v>9069300</v>
      </c>
      <c r="CA809">
        <v>7610200</v>
      </c>
      <c r="CB809">
        <v>11490100</v>
      </c>
      <c r="CC809">
        <v>14329200</v>
      </c>
      <c r="CD809">
        <v>14686300</v>
      </c>
      <c r="CE809">
        <v>10678200</v>
      </c>
      <c r="CF809">
        <v>8958200</v>
      </c>
      <c r="CG809">
        <v>11549100</v>
      </c>
      <c r="CH809">
        <v>9080500</v>
      </c>
      <c r="CI809">
        <v>8082000</v>
      </c>
      <c r="CJ809">
        <v>8404400</v>
      </c>
      <c r="CK809">
        <v>9557500</v>
      </c>
      <c r="CL809">
        <v>10006300</v>
      </c>
      <c r="CM809">
        <v>8677600</v>
      </c>
      <c r="CN809">
        <v>8486800</v>
      </c>
      <c r="CO809">
        <v>11018200</v>
      </c>
      <c r="CP809">
        <v>10550800</v>
      </c>
      <c r="CQ809">
        <v>15100900</v>
      </c>
      <c r="CR809">
        <v>7813200</v>
      </c>
      <c r="CS809">
        <v>13077900</v>
      </c>
      <c r="CT809">
        <v>12421300</v>
      </c>
      <c r="CU809">
        <v>9751200</v>
      </c>
      <c r="CV809">
        <v>12060600</v>
      </c>
      <c r="CW809">
        <v>14203400</v>
      </c>
      <c r="CX809">
        <v>12963400</v>
      </c>
      <c r="CY809">
        <v>10913800</v>
      </c>
      <c r="CZ809">
        <v>9076800</v>
      </c>
      <c r="DA809">
        <v>9442900</v>
      </c>
      <c r="DB809">
        <v>11653100</v>
      </c>
      <c r="DC809">
        <v>7244500</v>
      </c>
      <c r="DD809">
        <v>8568000</v>
      </c>
      <c r="DE809">
        <v>9713900</v>
      </c>
      <c r="DF809">
        <v>8161800</v>
      </c>
      <c r="DG809">
        <v>6608100</v>
      </c>
      <c r="DH809">
        <v>5765800</v>
      </c>
      <c r="DI809">
        <v>9930100</v>
      </c>
      <c r="DJ809">
        <v>9948700</v>
      </c>
      <c r="DK809">
        <v>12828100</v>
      </c>
      <c r="DL809">
        <v>8584800</v>
      </c>
      <c r="DM809">
        <v>6631400</v>
      </c>
      <c r="DN809">
        <v>5031200</v>
      </c>
      <c r="DO809">
        <v>4226000</v>
      </c>
      <c r="DP809">
        <v>4169400</v>
      </c>
      <c r="DQ809">
        <v>7668500</v>
      </c>
      <c r="DR809">
        <v>4319500</v>
      </c>
      <c r="DS809">
        <v>3246600</v>
      </c>
      <c r="DT809">
        <v>3949800</v>
      </c>
      <c r="DU809">
        <v>6122300</v>
      </c>
      <c r="DV809">
        <v>4896700</v>
      </c>
      <c r="DW809">
        <v>5195500</v>
      </c>
      <c r="DX809">
        <v>8173700</v>
      </c>
      <c r="DY809">
        <v>5801400</v>
      </c>
      <c r="DZ809">
        <v>4832500</v>
      </c>
      <c r="EA809">
        <v>3862300</v>
      </c>
      <c r="EB809">
        <v>3909247</v>
      </c>
      <c r="EC809">
        <v>3512034</v>
      </c>
      <c r="ED809">
        <v>2919957</v>
      </c>
      <c r="EE809">
        <v>3656491</v>
      </c>
      <c r="EF809">
        <v>3431452</v>
      </c>
      <c r="EG809">
        <v>3769417</v>
      </c>
      <c r="EH809">
        <v>4165042</v>
      </c>
      <c r="EI809">
        <v>4250261</v>
      </c>
      <c r="EJ809">
        <v>4624088</v>
      </c>
      <c r="EK809">
        <v>4208386</v>
      </c>
      <c r="EL809">
        <v>3781313</v>
      </c>
      <c r="EM809">
        <v>7063948</v>
      </c>
      <c r="EN809">
        <v>4051197</v>
      </c>
      <c r="EO809">
        <v>4546804</v>
      </c>
      <c r="EP809">
        <v>4458295</v>
      </c>
      <c r="EQ809">
        <v>2809834</v>
      </c>
      <c r="ER809">
        <v>2299433</v>
      </c>
      <c r="ES809">
        <v>3306040</v>
      </c>
      <c r="ET809">
        <v>3064778</v>
      </c>
      <c r="EU809">
        <v>4434790</v>
      </c>
      <c r="EV809">
        <v>4352244</v>
      </c>
      <c r="EW809">
        <v>4939872</v>
      </c>
      <c r="EX809">
        <v>5394864</v>
      </c>
      <c r="EY809">
        <v>2402975</v>
      </c>
      <c r="EZ809">
        <v>2394565</v>
      </c>
      <c r="FA809">
        <v>2911497</v>
      </c>
      <c r="FB809">
        <v>2386419</v>
      </c>
      <c r="FC809">
        <v>2518453</v>
      </c>
      <c r="FD809">
        <v>2006550</v>
      </c>
      <c r="FE809">
        <v>2410893</v>
      </c>
      <c r="FF809">
        <v>2345306</v>
      </c>
      <c r="FG809">
        <v>3810540</v>
      </c>
      <c r="FH809">
        <v>2512234</v>
      </c>
      <c r="FI809">
        <v>2449749</v>
      </c>
      <c r="FJ809">
        <v>2882180</v>
      </c>
      <c r="FK809">
        <v>3548637</v>
      </c>
      <c r="FL809">
        <v>2824777</v>
      </c>
      <c r="FM809">
        <v>3234208</v>
      </c>
      <c r="FN809">
        <v>2493700</v>
      </c>
      <c r="FO809">
        <v>2386823</v>
      </c>
      <c r="FP809">
        <v>2595435</v>
      </c>
      <c r="FQ809">
        <v>2709926</v>
      </c>
      <c r="FR809">
        <v>3498077</v>
      </c>
      <c r="FS809">
        <v>3092576</v>
      </c>
      <c r="FT809">
        <v>2517276</v>
      </c>
      <c r="FU809">
        <v>2362651</v>
      </c>
      <c r="FV809">
        <v>3234798</v>
      </c>
      <c r="FW809">
        <v>2082590</v>
      </c>
      <c r="FX809">
        <v>2049253</v>
      </c>
      <c r="FY809">
        <v>3848367</v>
      </c>
      <c r="FZ809">
        <v>2067519</v>
      </c>
      <c r="GA809">
        <v>2998339</v>
      </c>
      <c r="GB809">
        <v>2516490</v>
      </c>
      <c r="GC809">
        <v>2607391</v>
      </c>
      <c r="GD809">
        <v>2646538</v>
      </c>
      <c r="GE809">
        <v>2649198</v>
      </c>
      <c r="GF809">
        <v>2296257</v>
      </c>
      <c r="GG809">
        <v>2943247</v>
      </c>
      <c r="GH809">
        <v>3317538</v>
      </c>
      <c r="GI809">
        <v>3390418</v>
      </c>
      <c r="GJ809">
        <v>3096234</v>
      </c>
      <c r="GK809">
        <v>4714887</v>
      </c>
      <c r="GL809">
        <v>2360560</v>
      </c>
      <c r="GM809">
        <v>4136099</v>
      </c>
      <c r="GN809">
        <v>4061756</v>
      </c>
      <c r="GO809">
        <v>4340987</v>
      </c>
      <c r="GP809">
        <v>3606381</v>
      </c>
      <c r="GQ809">
        <v>3920022</v>
      </c>
      <c r="GR809">
        <v>3552066</v>
      </c>
      <c r="GS809">
        <v>3819880</v>
      </c>
      <c r="GT809">
        <v>3153585</v>
      </c>
      <c r="GU809">
        <v>3443088</v>
      </c>
      <c r="GV809">
        <v>3159187</v>
      </c>
      <c r="GW809">
        <v>3764289</v>
      </c>
      <c r="GX809">
        <v>3967569</v>
      </c>
      <c r="GY809">
        <v>2950715</v>
      </c>
      <c r="GZ809">
        <v>2378616</v>
      </c>
      <c r="HA809">
        <v>3721515</v>
      </c>
      <c r="HB809">
        <v>3000254</v>
      </c>
      <c r="HC809">
        <v>3382085</v>
      </c>
      <c r="HD809">
        <v>3301379</v>
      </c>
      <c r="HE809">
        <v>8099459</v>
      </c>
      <c r="HF809">
        <v>4352071</v>
      </c>
      <c r="HG809">
        <v>4247793</v>
      </c>
      <c r="HH809">
        <v>3106056</v>
      </c>
      <c r="HI809">
        <v>3624873</v>
      </c>
      <c r="HJ809">
        <v>2896956</v>
      </c>
      <c r="HK809">
        <v>2879124</v>
      </c>
    </row>
    <row r="810" spans="1:219" x14ac:dyDescent="0.25">
      <c r="A810" s="1" t="s">
        <v>406</v>
      </c>
      <c r="B810" t="s">
        <v>1157</v>
      </c>
      <c r="C810" t="s">
        <v>1185</v>
      </c>
      <c r="D810" s="2">
        <f>_xll.BDH(A810, "volume", B810, C810, "Direction", "H", "Period", "M","cols=12;rows=2")</f>
        <v>36556</v>
      </c>
      <c r="E810" s="2">
        <v>36585</v>
      </c>
      <c r="F810" s="2">
        <v>36616</v>
      </c>
      <c r="G810" s="2">
        <v>36644</v>
      </c>
      <c r="H810" s="2">
        <v>36677</v>
      </c>
      <c r="I810" s="2">
        <v>36707</v>
      </c>
      <c r="J810" s="2">
        <v>36738</v>
      </c>
      <c r="K810" s="2">
        <v>36769</v>
      </c>
      <c r="L810" s="2">
        <v>36798</v>
      </c>
      <c r="M810" s="2">
        <v>36830</v>
      </c>
      <c r="N810" s="2">
        <v>36860</v>
      </c>
      <c r="O810" s="2">
        <v>36889</v>
      </c>
    </row>
    <row r="811" spans="1:219" x14ac:dyDescent="0.25">
      <c r="A811" s="4"/>
      <c r="D811" s="3">
        <v>4045860</v>
      </c>
      <c r="E811">
        <v>1978450</v>
      </c>
      <c r="F811">
        <v>2930505</v>
      </c>
      <c r="G811">
        <v>2385540</v>
      </c>
      <c r="H811">
        <v>2147470</v>
      </c>
      <c r="I811">
        <v>2199970</v>
      </c>
      <c r="J811">
        <v>4196135</v>
      </c>
      <c r="K811">
        <v>1119475</v>
      </c>
      <c r="L811">
        <v>1138410</v>
      </c>
      <c r="M811">
        <v>1133500</v>
      </c>
      <c r="N811">
        <v>1191310</v>
      </c>
      <c r="O811">
        <v>1572490</v>
      </c>
    </row>
    <row r="812" spans="1:219" x14ac:dyDescent="0.25">
      <c r="A812" s="1" t="s">
        <v>407</v>
      </c>
      <c r="B812" t="s">
        <v>1157</v>
      </c>
      <c r="C812" t="s">
        <v>1191</v>
      </c>
      <c r="D812" s="2">
        <f>_xll.BDH(A812, "volume", B812, C812, "Direction", "H", "Period", "M","cols=24;rows=2")</f>
        <v>36556</v>
      </c>
      <c r="E812" s="2">
        <v>36585</v>
      </c>
      <c r="F812" s="2">
        <v>36616</v>
      </c>
      <c r="G812" s="2">
        <v>36644</v>
      </c>
      <c r="H812" s="2">
        <v>36677</v>
      </c>
      <c r="I812" s="2">
        <v>36707</v>
      </c>
      <c r="J812" s="2">
        <v>36738</v>
      </c>
      <c r="K812" s="2">
        <v>36769</v>
      </c>
      <c r="L812" s="2">
        <v>36798</v>
      </c>
      <c r="M812" s="2">
        <v>36830</v>
      </c>
      <c r="N812" s="2">
        <v>36860</v>
      </c>
      <c r="O812" s="2">
        <v>36889</v>
      </c>
      <c r="P812" s="2">
        <v>36922</v>
      </c>
      <c r="Q812" s="2">
        <v>36950</v>
      </c>
      <c r="R812" s="2">
        <v>36980</v>
      </c>
      <c r="S812" s="2">
        <v>37011</v>
      </c>
      <c r="T812" s="2">
        <v>37042</v>
      </c>
      <c r="U812" s="2">
        <v>37071</v>
      </c>
      <c r="V812" s="2">
        <v>37103</v>
      </c>
      <c r="W812" s="2">
        <v>37134</v>
      </c>
      <c r="X812" s="2">
        <v>37162</v>
      </c>
      <c r="Y812" s="2">
        <v>37195</v>
      </c>
      <c r="Z812" s="2">
        <v>37225</v>
      </c>
      <c r="AA812" s="2">
        <v>37256</v>
      </c>
    </row>
    <row r="813" spans="1:219" x14ac:dyDescent="0.25">
      <c r="A813" s="4"/>
      <c r="D813" s="3">
        <v>17975600</v>
      </c>
      <c r="E813">
        <v>16651200</v>
      </c>
      <c r="F813">
        <v>33837600</v>
      </c>
      <c r="G813">
        <v>21391800</v>
      </c>
      <c r="H813">
        <v>18361400</v>
      </c>
      <c r="I813">
        <v>20614500</v>
      </c>
      <c r="J813">
        <v>13101400</v>
      </c>
      <c r="K813">
        <v>15719300</v>
      </c>
      <c r="L813">
        <v>14672400</v>
      </c>
      <c r="M813">
        <v>15485700</v>
      </c>
      <c r="N813">
        <v>22170300</v>
      </c>
      <c r="O813">
        <v>20277500</v>
      </c>
      <c r="P813">
        <v>62072200</v>
      </c>
      <c r="Q813">
        <v>22456700</v>
      </c>
      <c r="R813">
        <v>18834500</v>
      </c>
      <c r="S813">
        <v>17961500</v>
      </c>
      <c r="T813">
        <v>11074000</v>
      </c>
      <c r="U813">
        <v>16262900</v>
      </c>
      <c r="V813">
        <v>31386800</v>
      </c>
      <c r="W813">
        <v>19080600</v>
      </c>
      <c r="X813">
        <v>21438100</v>
      </c>
      <c r="Y813">
        <v>19192100</v>
      </c>
      <c r="Z813">
        <v>24923500</v>
      </c>
      <c r="AA813">
        <v>16033700</v>
      </c>
    </row>
    <row r="814" spans="1:219" x14ac:dyDescent="0.25">
      <c r="A814" s="1" t="s">
        <v>408</v>
      </c>
      <c r="B814" t="s">
        <v>1157</v>
      </c>
      <c r="C814" t="s">
        <v>1183</v>
      </c>
      <c r="D814" s="2">
        <f>_xll.BDH(A814, "volume", B814, C814, "Direction", "H", "Period", "M","cols=73;rows=2")</f>
        <v>36556</v>
      </c>
      <c r="E814" s="2">
        <v>36585</v>
      </c>
      <c r="F814" s="2">
        <v>36616</v>
      </c>
      <c r="G814" s="2">
        <v>36644</v>
      </c>
      <c r="H814" s="2">
        <v>36677</v>
      </c>
      <c r="I814" s="2">
        <v>36707</v>
      </c>
      <c r="J814" s="2">
        <v>36738</v>
      </c>
      <c r="K814" s="2">
        <v>36769</v>
      </c>
      <c r="L814" s="2">
        <v>36798</v>
      </c>
      <c r="M814" s="2">
        <v>36830</v>
      </c>
      <c r="N814" s="2">
        <v>36860</v>
      </c>
      <c r="O814" s="2">
        <v>36889</v>
      </c>
      <c r="P814" s="2">
        <v>36922</v>
      </c>
      <c r="Q814" s="2">
        <v>36950</v>
      </c>
      <c r="R814" s="2">
        <v>36980</v>
      </c>
      <c r="S814" s="2">
        <v>37011</v>
      </c>
      <c r="T814" s="2">
        <v>37042</v>
      </c>
      <c r="U814" s="2">
        <v>37071</v>
      </c>
      <c r="V814" s="2">
        <v>37103</v>
      </c>
      <c r="W814" s="2">
        <v>37134</v>
      </c>
      <c r="X814" s="2">
        <v>37162</v>
      </c>
      <c r="Y814" s="2">
        <v>37195</v>
      </c>
      <c r="Z814" s="2">
        <v>37225</v>
      </c>
      <c r="AA814" s="2">
        <v>37256</v>
      </c>
      <c r="AB814" s="2">
        <v>37287</v>
      </c>
      <c r="AC814" s="2">
        <v>37315</v>
      </c>
      <c r="AD814" s="2">
        <v>37344</v>
      </c>
      <c r="AE814" s="2">
        <v>37376</v>
      </c>
      <c r="AF814" s="2">
        <v>37407</v>
      </c>
      <c r="AG814" s="2">
        <v>37435</v>
      </c>
      <c r="AH814" s="2">
        <v>37468</v>
      </c>
      <c r="AI814" s="2">
        <v>37498</v>
      </c>
      <c r="AJ814" s="2">
        <v>37529</v>
      </c>
      <c r="AK814" s="2">
        <v>37560</v>
      </c>
      <c r="AL814" s="2">
        <v>37589</v>
      </c>
      <c r="AM814" s="2">
        <v>37621</v>
      </c>
      <c r="AN814" s="2">
        <v>37652</v>
      </c>
      <c r="AO814" s="2">
        <v>37680</v>
      </c>
      <c r="AP814" s="2">
        <v>37711</v>
      </c>
      <c r="AQ814" s="2">
        <v>37741</v>
      </c>
      <c r="AR814" s="2">
        <v>37771</v>
      </c>
      <c r="AS814" s="2">
        <v>37802</v>
      </c>
      <c r="AT814" s="2">
        <v>37833</v>
      </c>
      <c r="AU814" s="2">
        <v>37862</v>
      </c>
      <c r="AV814" s="2">
        <v>37894</v>
      </c>
      <c r="AW814" s="2">
        <v>37925</v>
      </c>
      <c r="AX814" s="2">
        <v>37953</v>
      </c>
      <c r="AY814" s="2">
        <v>37986</v>
      </c>
      <c r="AZ814" s="2">
        <v>38016</v>
      </c>
      <c r="BA814" s="2">
        <v>38044</v>
      </c>
      <c r="BB814" s="2">
        <v>38077</v>
      </c>
      <c r="BC814" s="2">
        <v>38107</v>
      </c>
      <c r="BD814" s="2">
        <v>38138</v>
      </c>
      <c r="BE814" s="2">
        <v>38168</v>
      </c>
      <c r="BF814" s="2">
        <v>38198</v>
      </c>
      <c r="BG814" s="2">
        <v>38230</v>
      </c>
      <c r="BH814" s="2">
        <v>38260</v>
      </c>
      <c r="BI814" s="2">
        <v>38289</v>
      </c>
      <c r="BJ814" s="2">
        <v>38321</v>
      </c>
      <c r="BK814" s="2">
        <v>38352</v>
      </c>
      <c r="BL814" s="2">
        <v>38383</v>
      </c>
      <c r="BM814" s="2">
        <v>38411</v>
      </c>
      <c r="BN814" s="2">
        <v>38442</v>
      </c>
      <c r="BO814" s="2">
        <v>38471</v>
      </c>
      <c r="BP814" s="2">
        <v>38503</v>
      </c>
      <c r="BQ814" s="2">
        <v>38533</v>
      </c>
      <c r="BR814" s="2">
        <v>38562</v>
      </c>
      <c r="BS814" s="2">
        <v>38595</v>
      </c>
      <c r="BT814" s="2">
        <v>38625</v>
      </c>
      <c r="BU814" s="2">
        <v>38656</v>
      </c>
      <c r="BV814" s="2">
        <v>38686</v>
      </c>
      <c r="BW814" s="2">
        <v>38716</v>
      </c>
      <c r="BX814" s="2">
        <v>38748</v>
      </c>
    </row>
    <row r="815" spans="1:219" x14ac:dyDescent="0.25">
      <c r="A815" s="4"/>
      <c r="D815" s="3">
        <v>2722600</v>
      </c>
      <c r="E815">
        <v>8181300</v>
      </c>
      <c r="F815">
        <v>5442200</v>
      </c>
      <c r="G815">
        <v>12490500</v>
      </c>
      <c r="H815">
        <v>5627400</v>
      </c>
      <c r="I815">
        <v>7626000</v>
      </c>
      <c r="J815">
        <v>6128500</v>
      </c>
      <c r="K815">
        <v>7774600</v>
      </c>
      <c r="L815">
        <v>9169200</v>
      </c>
      <c r="M815">
        <v>13269000</v>
      </c>
      <c r="N815">
        <v>9583300</v>
      </c>
      <c r="O815">
        <v>11367200</v>
      </c>
      <c r="P815">
        <v>14346600</v>
      </c>
      <c r="Q815">
        <v>23313300</v>
      </c>
      <c r="R815">
        <v>12368000</v>
      </c>
      <c r="S815">
        <v>13984100</v>
      </c>
      <c r="T815">
        <v>11316900</v>
      </c>
      <c r="U815">
        <v>12765700</v>
      </c>
      <c r="V815">
        <v>15736500</v>
      </c>
      <c r="W815">
        <v>19735000</v>
      </c>
      <c r="X815">
        <v>13398200</v>
      </c>
      <c r="Y815">
        <v>18062200</v>
      </c>
      <c r="Z815">
        <v>15854900</v>
      </c>
      <c r="AA815">
        <v>13300000</v>
      </c>
      <c r="AB815">
        <v>10879300</v>
      </c>
      <c r="AC815">
        <v>6768200</v>
      </c>
      <c r="AD815">
        <v>15312600</v>
      </c>
      <c r="AE815">
        <v>14031800</v>
      </c>
      <c r="AF815">
        <v>9351300</v>
      </c>
      <c r="AG815">
        <v>14455400</v>
      </c>
      <c r="AH815">
        <v>15328900</v>
      </c>
      <c r="AI815">
        <v>14309900</v>
      </c>
      <c r="AJ815">
        <v>9255400</v>
      </c>
      <c r="AK815">
        <v>15129400</v>
      </c>
      <c r="AL815">
        <v>7110400</v>
      </c>
      <c r="AM815">
        <v>7605300</v>
      </c>
      <c r="AN815">
        <v>13447400</v>
      </c>
      <c r="AO815">
        <v>8616200</v>
      </c>
      <c r="AP815">
        <v>15906400</v>
      </c>
      <c r="AQ815">
        <v>16433300</v>
      </c>
      <c r="AR815">
        <v>14063700</v>
      </c>
      <c r="AS815">
        <v>12337400</v>
      </c>
      <c r="AT815">
        <v>14688600</v>
      </c>
      <c r="AU815">
        <v>13475900</v>
      </c>
      <c r="AV815">
        <v>14607500</v>
      </c>
      <c r="AW815">
        <v>13877800</v>
      </c>
      <c r="AX815">
        <v>11804100</v>
      </c>
      <c r="AY815">
        <v>8642700</v>
      </c>
      <c r="AZ815">
        <v>10384200</v>
      </c>
      <c r="BA815">
        <v>12963100</v>
      </c>
      <c r="BB815">
        <v>12401600</v>
      </c>
      <c r="BC815">
        <v>25472600</v>
      </c>
      <c r="BD815">
        <v>17141300</v>
      </c>
      <c r="BE815">
        <v>12506400</v>
      </c>
      <c r="BF815">
        <v>20480100</v>
      </c>
      <c r="BG815">
        <v>11118600</v>
      </c>
      <c r="BH815">
        <v>11217500</v>
      </c>
      <c r="BI815">
        <v>12382300</v>
      </c>
      <c r="BJ815">
        <v>11710200</v>
      </c>
      <c r="BK815">
        <v>13799700</v>
      </c>
      <c r="BL815">
        <v>20578900</v>
      </c>
      <c r="BM815">
        <v>9717600</v>
      </c>
      <c r="BN815">
        <v>9367600</v>
      </c>
      <c r="BO815">
        <v>12225600</v>
      </c>
      <c r="BP815">
        <v>13798600</v>
      </c>
      <c r="BQ815">
        <v>14678300</v>
      </c>
      <c r="BR815">
        <v>14960200</v>
      </c>
      <c r="BS815">
        <v>37994800</v>
      </c>
      <c r="BT815">
        <v>8122300</v>
      </c>
      <c r="BU815">
        <v>16878900</v>
      </c>
      <c r="BV815">
        <v>7258100</v>
      </c>
      <c r="BW815">
        <v>9286100</v>
      </c>
      <c r="BX815">
        <v>11684900</v>
      </c>
    </row>
    <row r="816" spans="1:219" x14ac:dyDescent="0.25">
      <c r="A816" s="1" t="s">
        <v>409</v>
      </c>
      <c r="B816" t="s">
        <v>1157</v>
      </c>
      <c r="C816" t="s">
        <v>1195</v>
      </c>
      <c r="D816" s="2">
        <f>_xll.BDH(A816, "volume", B816, C816, "Direction", "H", "Period", "M","cols=180;rows=2")</f>
        <v>36556</v>
      </c>
      <c r="E816" s="2">
        <v>36585</v>
      </c>
      <c r="F816" s="2">
        <v>36616</v>
      </c>
      <c r="G816" s="2">
        <v>36644</v>
      </c>
      <c r="H816" s="2">
        <v>36677</v>
      </c>
      <c r="I816" s="2">
        <v>36707</v>
      </c>
      <c r="J816" s="2">
        <v>36738</v>
      </c>
      <c r="K816" s="2">
        <v>36769</v>
      </c>
      <c r="L816" s="2">
        <v>36798</v>
      </c>
      <c r="M816" s="2">
        <v>36830</v>
      </c>
      <c r="N816" s="2">
        <v>36860</v>
      </c>
      <c r="O816" s="2">
        <v>36889</v>
      </c>
      <c r="P816" s="2">
        <v>36922</v>
      </c>
      <c r="Q816" s="2">
        <v>36950</v>
      </c>
      <c r="R816" s="2">
        <v>36980</v>
      </c>
      <c r="S816" s="2">
        <v>37011</v>
      </c>
      <c r="T816" s="2">
        <v>37042</v>
      </c>
      <c r="U816" s="2">
        <v>37071</v>
      </c>
      <c r="V816" s="2">
        <v>37103</v>
      </c>
      <c r="W816" s="2">
        <v>37134</v>
      </c>
      <c r="X816" s="2">
        <v>37162</v>
      </c>
      <c r="Y816" s="2">
        <v>37195</v>
      </c>
      <c r="Z816" s="2">
        <v>37225</v>
      </c>
      <c r="AA816" s="2">
        <v>37256</v>
      </c>
      <c r="AB816" s="2">
        <v>37287</v>
      </c>
      <c r="AC816" s="2">
        <v>37315</v>
      </c>
      <c r="AD816" s="2">
        <v>37344</v>
      </c>
      <c r="AE816" s="2">
        <v>37376</v>
      </c>
      <c r="AF816" s="2">
        <v>37407</v>
      </c>
      <c r="AG816" s="2">
        <v>37435</v>
      </c>
      <c r="AH816" s="2">
        <v>37468</v>
      </c>
      <c r="AI816" s="2">
        <v>37498</v>
      </c>
      <c r="AJ816" s="2">
        <v>37529</v>
      </c>
      <c r="AK816" s="2">
        <v>37560</v>
      </c>
      <c r="AL816" s="2">
        <v>37589</v>
      </c>
      <c r="AM816" s="2">
        <v>37621</v>
      </c>
      <c r="AN816" s="2">
        <v>37652</v>
      </c>
      <c r="AO816" s="2">
        <v>37680</v>
      </c>
      <c r="AP816" s="2">
        <v>37711</v>
      </c>
      <c r="AQ816" s="2">
        <v>37741</v>
      </c>
      <c r="AR816" s="2">
        <v>37771</v>
      </c>
      <c r="AS816" s="2">
        <v>37802</v>
      </c>
      <c r="AT816" s="2">
        <v>37833</v>
      </c>
      <c r="AU816" s="2">
        <v>37862</v>
      </c>
      <c r="AV816" s="2">
        <v>37894</v>
      </c>
      <c r="AW816" s="2">
        <v>37925</v>
      </c>
      <c r="AX816" s="2">
        <v>37953</v>
      </c>
      <c r="AY816" s="2">
        <v>37986</v>
      </c>
      <c r="AZ816" s="2">
        <v>38016</v>
      </c>
      <c r="BA816" s="2">
        <v>38044</v>
      </c>
      <c r="BB816" s="2">
        <v>38077</v>
      </c>
      <c r="BC816" s="2">
        <v>38107</v>
      </c>
      <c r="BD816" s="2">
        <v>38138</v>
      </c>
      <c r="BE816" s="2">
        <v>38168</v>
      </c>
      <c r="BF816" s="2">
        <v>38198</v>
      </c>
      <c r="BG816" s="2">
        <v>38230</v>
      </c>
      <c r="BH816" s="2">
        <v>38260</v>
      </c>
      <c r="BI816" s="2">
        <v>38289</v>
      </c>
      <c r="BJ816" s="2">
        <v>38321</v>
      </c>
      <c r="BK816" s="2">
        <v>38352</v>
      </c>
      <c r="BL816" s="2">
        <v>38383</v>
      </c>
      <c r="BM816" s="2">
        <v>38411</v>
      </c>
      <c r="BN816" s="2">
        <v>38442</v>
      </c>
      <c r="BO816" s="2">
        <v>38471</v>
      </c>
      <c r="BP816" s="2">
        <v>38503</v>
      </c>
      <c r="BQ816" s="2">
        <v>38533</v>
      </c>
      <c r="BR816" s="2">
        <v>38562</v>
      </c>
      <c r="BS816" s="2">
        <v>38595</v>
      </c>
      <c r="BT816" s="2">
        <v>38625</v>
      </c>
      <c r="BU816" s="2">
        <v>38656</v>
      </c>
      <c r="BV816" s="2">
        <v>38686</v>
      </c>
      <c r="BW816" s="2">
        <v>38716</v>
      </c>
      <c r="BX816" s="2">
        <v>38748</v>
      </c>
      <c r="BY816" s="2">
        <v>38776</v>
      </c>
      <c r="BZ816" s="2">
        <v>38807</v>
      </c>
      <c r="CA816" s="2">
        <v>38835</v>
      </c>
      <c r="CB816" s="2">
        <v>38868</v>
      </c>
      <c r="CC816" s="2">
        <v>38898</v>
      </c>
      <c r="CD816" s="2">
        <v>38929</v>
      </c>
      <c r="CE816" s="2">
        <v>38960</v>
      </c>
      <c r="CF816" s="2">
        <v>38989</v>
      </c>
      <c r="CG816" s="2">
        <v>39021</v>
      </c>
      <c r="CH816" s="2">
        <v>39051</v>
      </c>
      <c r="CI816" s="2">
        <v>39080</v>
      </c>
      <c r="CJ816" s="2">
        <v>39113</v>
      </c>
      <c r="CK816" s="2">
        <v>39141</v>
      </c>
      <c r="CL816" s="2">
        <v>39171</v>
      </c>
      <c r="CM816" s="2">
        <v>39202</v>
      </c>
      <c r="CN816" s="2">
        <v>39233</v>
      </c>
      <c r="CO816" s="2">
        <v>39262</v>
      </c>
      <c r="CP816" s="2">
        <v>39294</v>
      </c>
      <c r="CQ816" s="2">
        <v>39325</v>
      </c>
      <c r="CR816" s="2">
        <v>39353</v>
      </c>
      <c r="CS816" s="2">
        <v>39386</v>
      </c>
      <c r="CT816" s="2">
        <v>39416</v>
      </c>
      <c r="CU816" s="2">
        <v>39447</v>
      </c>
      <c r="CV816" s="2">
        <v>39478</v>
      </c>
      <c r="CW816" s="2">
        <v>39507</v>
      </c>
      <c r="CX816" s="2">
        <v>39538</v>
      </c>
      <c r="CY816" s="2">
        <v>39568</v>
      </c>
      <c r="CZ816" s="2">
        <v>39598</v>
      </c>
      <c r="DA816" s="2">
        <v>39629</v>
      </c>
      <c r="DB816" s="2">
        <v>39660</v>
      </c>
      <c r="DC816" s="2">
        <v>39689</v>
      </c>
      <c r="DD816" s="2">
        <v>39721</v>
      </c>
      <c r="DE816" s="2">
        <v>39752</v>
      </c>
      <c r="DF816" s="2">
        <v>39780</v>
      </c>
      <c r="DG816" s="2">
        <v>39813</v>
      </c>
      <c r="DH816" s="2">
        <v>39843</v>
      </c>
      <c r="DI816" s="2">
        <v>39871</v>
      </c>
      <c r="DJ816" s="2">
        <v>39903</v>
      </c>
      <c r="DK816" s="2">
        <v>39933</v>
      </c>
      <c r="DL816" s="2">
        <v>39962</v>
      </c>
      <c r="DM816" s="2">
        <v>39994</v>
      </c>
      <c r="DN816" s="2">
        <v>40025</v>
      </c>
      <c r="DO816" s="2">
        <v>40056</v>
      </c>
      <c r="DP816" s="2">
        <v>40086</v>
      </c>
      <c r="DQ816" s="2">
        <v>40116</v>
      </c>
      <c r="DR816" s="2">
        <v>40147</v>
      </c>
      <c r="DS816" s="2">
        <v>40178</v>
      </c>
      <c r="DT816" s="2">
        <v>40207</v>
      </c>
      <c r="DU816" s="2">
        <v>40235</v>
      </c>
      <c r="DV816" s="2">
        <v>40268</v>
      </c>
      <c r="DW816" s="2">
        <v>40298</v>
      </c>
      <c r="DX816" s="2">
        <v>40329</v>
      </c>
      <c r="DY816" s="2">
        <v>40359</v>
      </c>
      <c r="DZ816" s="2">
        <v>40389</v>
      </c>
      <c r="EA816" s="2">
        <v>40421</v>
      </c>
      <c r="EB816" s="2">
        <v>40451</v>
      </c>
      <c r="EC816" s="2">
        <v>40480</v>
      </c>
      <c r="ED816" s="2">
        <v>40512</v>
      </c>
      <c r="EE816" s="2">
        <v>40543</v>
      </c>
      <c r="EF816" s="2">
        <v>40574</v>
      </c>
      <c r="EG816" s="2">
        <v>40602</v>
      </c>
      <c r="EH816" s="2">
        <v>40633</v>
      </c>
      <c r="EI816" s="2">
        <v>40662</v>
      </c>
      <c r="EJ816" s="2">
        <v>40694</v>
      </c>
      <c r="EK816" s="2">
        <v>40724</v>
      </c>
      <c r="EL816" s="2">
        <v>40753</v>
      </c>
      <c r="EM816" s="2">
        <v>40786</v>
      </c>
      <c r="EN816" s="2">
        <v>40816</v>
      </c>
      <c r="EO816" s="2">
        <v>40847</v>
      </c>
      <c r="EP816" s="2">
        <v>40877</v>
      </c>
      <c r="EQ816" s="2">
        <v>40907</v>
      </c>
      <c r="ER816" s="2">
        <v>40939</v>
      </c>
      <c r="ES816" s="2">
        <v>40968</v>
      </c>
      <c r="ET816" s="2">
        <v>40998</v>
      </c>
      <c r="EU816" s="2">
        <v>41029</v>
      </c>
      <c r="EV816" s="2">
        <v>41060</v>
      </c>
      <c r="EW816" s="2">
        <v>41089</v>
      </c>
      <c r="EX816" s="2">
        <v>41121</v>
      </c>
      <c r="EY816" s="2">
        <v>41152</v>
      </c>
      <c r="EZ816" s="2">
        <v>41180</v>
      </c>
      <c r="FA816" s="2">
        <v>41213</v>
      </c>
      <c r="FB816" s="2">
        <v>41243</v>
      </c>
      <c r="FC816" s="2">
        <v>41274</v>
      </c>
      <c r="FD816" s="2">
        <v>41305</v>
      </c>
      <c r="FE816" s="2">
        <v>41333</v>
      </c>
      <c r="FF816" s="2">
        <v>41362</v>
      </c>
      <c r="FG816" s="2">
        <v>41394</v>
      </c>
      <c r="FH816" s="2">
        <v>41425</v>
      </c>
      <c r="FI816" s="2">
        <v>41453</v>
      </c>
      <c r="FJ816" s="2">
        <v>41486</v>
      </c>
      <c r="FK816" s="2">
        <v>41516</v>
      </c>
      <c r="FL816" s="2">
        <v>41547</v>
      </c>
      <c r="FM816" s="2">
        <v>41578</v>
      </c>
      <c r="FN816" s="2">
        <v>41607</v>
      </c>
      <c r="FO816" s="2">
        <v>41639</v>
      </c>
      <c r="FP816" s="2">
        <v>41670</v>
      </c>
      <c r="FQ816" s="2">
        <v>41698</v>
      </c>
      <c r="FR816" s="2">
        <v>41729</v>
      </c>
      <c r="FS816" s="2">
        <v>41759</v>
      </c>
      <c r="FT816" s="2">
        <v>41789</v>
      </c>
      <c r="FU816" s="2">
        <v>41820</v>
      </c>
      <c r="FV816" s="2">
        <v>41851</v>
      </c>
      <c r="FW816" s="2">
        <v>41880</v>
      </c>
      <c r="FX816" s="2">
        <v>41912</v>
      </c>
      <c r="FY816" s="2">
        <v>41943</v>
      </c>
      <c r="FZ816" s="2">
        <v>41971</v>
      </c>
      <c r="GA816" s="2">
        <v>42004</v>
      </c>
    </row>
    <row r="817" spans="1:277" x14ac:dyDescent="0.25">
      <c r="A817" s="4"/>
      <c r="D817" s="3">
        <v>19719300</v>
      </c>
      <c r="E817">
        <v>20906300</v>
      </c>
      <c r="F817">
        <v>25516000</v>
      </c>
      <c r="G817">
        <v>20516700</v>
      </c>
      <c r="H817">
        <v>19205600</v>
      </c>
      <c r="I817">
        <v>22503600</v>
      </c>
      <c r="J817">
        <v>22586300</v>
      </c>
      <c r="K817">
        <v>23130000</v>
      </c>
      <c r="L817">
        <v>24437600</v>
      </c>
      <c r="M817">
        <v>26805100</v>
      </c>
      <c r="N817">
        <v>26391200</v>
      </c>
      <c r="O817">
        <v>32260400</v>
      </c>
      <c r="P817">
        <v>24846300</v>
      </c>
      <c r="Q817">
        <v>23793300</v>
      </c>
      <c r="R817">
        <v>31358200</v>
      </c>
      <c r="S817">
        <v>23809200</v>
      </c>
      <c r="T817">
        <v>23662700</v>
      </c>
      <c r="U817">
        <v>28081400</v>
      </c>
      <c r="V817">
        <v>33431900</v>
      </c>
      <c r="W817">
        <v>29257900</v>
      </c>
      <c r="X817">
        <v>20547500</v>
      </c>
      <c r="Y817">
        <v>31437700</v>
      </c>
      <c r="Z817">
        <v>25104500</v>
      </c>
      <c r="AA817">
        <v>18936600</v>
      </c>
      <c r="AB817">
        <v>23420700</v>
      </c>
      <c r="AC817">
        <v>16695000</v>
      </c>
      <c r="AD817">
        <v>26198800</v>
      </c>
      <c r="AE817">
        <v>34326900</v>
      </c>
      <c r="AF817">
        <v>24808500</v>
      </c>
      <c r="AG817">
        <v>26747400</v>
      </c>
      <c r="AH817">
        <v>26801400</v>
      </c>
      <c r="AI817">
        <v>25584000</v>
      </c>
      <c r="AJ817">
        <v>25088200</v>
      </c>
      <c r="AK817">
        <v>29101300</v>
      </c>
      <c r="AL817">
        <v>18455800</v>
      </c>
      <c r="AM817">
        <v>23594900</v>
      </c>
      <c r="AN817">
        <v>26176600</v>
      </c>
      <c r="AO817">
        <v>31491600</v>
      </c>
      <c r="AP817">
        <v>38435700</v>
      </c>
      <c r="AQ817">
        <v>27958100</v>
      </c>
      <c r="AR817">
        <v>32399500</v>
      </c>
      <c r="AS817">
        <v>35777200</v>
      </c>
      <c r="AT817">
        <v>41646600</v>
      </c>
      <c r="AU817">
        <v>25345100</v>
      </c>
      <c r="AV817">
        <v>22070600</v>
      </c>
      <c r="AW817">
        <v>31955400</v>
      </c>
      <c r="AX817">
        <v>29472800</v>
      </c>
      <c r="AY817">
        <v>23325400</v>
      </c>
      <c r="AZ817">
        <v>47344200</v>
      </c>
      <c r="BA817">
        <v>30917200</v>
      </c>
      <c r="BB817">
        <v>44492800</v>
      </c>
      <c r="BC817">
        <v>37556500</v>
      </c>
      <c r="BD817">
        <v>32583800</v>
      </c>
      <c r="BE817">
        <v>27803300</v>
      </c>
      <c r="BF817">
        <v>33046000</v>
      </c>
      <c r="BG817">
        <v>29767900</v>
      </c>
      <c r="BH817">
        <v>30833500</v>
      </c>
      <c r="BI817">
        <v>37498400</v>
      </c>
      <c r="BJ817">
        <v>41361400</v>
      </c>
      <c r="BK817">
        <v>30715000</v>
      </c>
      <c r="BL817">
        <v>38185200</v>
      </c>
      <c r="BM817">
        <v>28617800</v>
      </c>
      <c r="BN817">
        <v>41344400</v>
      </c>
      <c r="BO817">
        <v>39938800</v>
      </c>
      <c r="BP817">
        <v>35856500</v>
      </c>
      <c r="BQ817">
        <v>30881800</v>
      </c>
      <c r="BR817">
        <v>37208300</v>
      </c>
      <c r="BS817">
        <v>43780700</v>
      </c>
      <c r="BT817">
        <v>42265400</v>
      </c>
      <c r="BU817">
        <v>52363700</v>
      </c>
      <c r="BV817">
        <v>41624900</v>
      </c>
      <c r="BW817">
        <v>30411500</v>
      </c>
      <c r="BX817">
        <v>41682200</v>
      </c>
      <c r="BY817">
        <v>39367100</v>
      </c>
      <c r="BZ817">
        <v>41295100</v>
      </c>
      <c r="CA817">
        <v>34230800</v>
      </c>
      <c r="CB817">
        <v>41481300</v>
      </c>
      <c r="CC817">
        <v>43196800</v>
      </c>
      <c r="CD817">
        <v>33917500</v>
      </c>
      <c r="CE817">
        <v>36761500</v>
      </c>
      <c r="CF817">
        <v>45260100</v>
      </c>
      <c r="CG817">
        <v>61439300</v>
      </c>
      <c r="CH817">
        <v>42595000</v>
      </c>
      <c r="CI817">
        <v>29607200</v>
      </c>
      <c r="CJ817">
        <v>41955700</v>
      </c>
      <c r="CK817">
        <v>33041700</v>
      </c>
      <c r="CL817">
        <v>41970100</v>
      </c>
      <c r="CM817">
        <v>39445000</v>
      </c>
      <c r="CN817">
        <v>42537700</v>
      </c>
      <c r="CO817">
        <v>30187500</v>
      </c>
      <c r="CP817">
        <v>28151600</v>
      </c>
      <c r="CQ817">
        <v>33321300</v>
      </c>
      <c r="CR817">
        <v>21588500</v>
      </c>
      <c r="CS817">
        <v>24587600</v>
      </c>
      <c r="CT817">
        <v>21321200</v>
      </c>
      <c r="CU817">
        <v>14845200</v>
      </c>
      <c r="CV817">
        <v>28371400</v>
      </c>
      <c r="CW817">
        <v>23601000</v>
      </c>
      <c r="CX817">
        <v>27051700</v>
      </c>
      <c r="CY817">
        <v>21523300</v>
      </c>
      <c r="CZ817">
        <v>20773800</v>
      </c>
      <c r="DA817">
        <v>17416500</v>
      </c>
      <c r="DB817">
        <v>32627600</v>
      </c>
      <c r="DC817">
        <v>20788700</v>
      </c>
      <c r="DD817">
        <v>18868500</v>
      </c>
      <c r="DE817">
        <v>28755000</v>
      </c>
      <c r="DF817">
        <v>19714300</v>
      </c>
      <c r="DG817">
        <v>19418300</v>
      </c>
      <c r="DH817">
        <v>18697800</v>
      </c>
      <c r="DI817">
        <v>24149100</v>
      </c>
      <c r="DJ817">
        <v>25119200</v>
      </c>
      <c r="DK817">
        <v>20242200</v>
      </c>
      <c r="DL817">
        <v>18293500</v>
      </c>
      <c r="DM817">
        <v>19636900</v>
      </c>
      <c r="DN817">
        <v>18977300</v>
      </c>
      <c r="DO817">
        <v>16589800</v>
      </c>
      <c r="DP817">
        <v>20082300</v>
      </c>
      <c r="DQ817">
        <v>24515100</v>
      </c>
      <c r="DR817">
        <v>18940300</v>
      </c>
      <c r="DS817">
        <v>18431700</v>
      </c>
      <c r="DT817">
        <v>18188100</v>
      </c>
      <c r="DU817">
        <v>18916700</v>
      </c>
      <c r="DV817">
        <v>21554100</v>
      </c>
      <c r="DW817">
        <v>21173000</v>
      </c>
      <c r="DX817">
        <v>30463000</v>
      </c>
      <c r="DY817">
        <v>30483700</v>
      </c>
      <c r="DZ817">
        <v>17905500</v>
      </c>
      <c r="EA817">
        <v>13092400</v>
      </c>
      <c r="EB817">
        <v>15588233</v>
      </c>
      <c r="EC817">
        <v>17125470</v>
      </c>
      <c r="ED817">
        <v>18978504</v>
      </c>
      <c r="EE817">
        <v>13252944</v>
      </c>
      <c r="EF817">
        <v>14185786</v>
      </c>
      <c r="EG817">
        <v>21293455</v>
      </c>
      <c r="EH817">
        <v>21040361</v>
      </c>
      <c r="EI817">
        <v>11984160</v>
      </c>
      <c r="EJ817">
        <v>20118374</v>
      </c>
      <c r="EK817">
        <v>17407878</v>
      </c>
      <c r="EL817">
        <v>17635797</v>
      </c>
      <c r="EM817">
        <v>34087811</v>
      </c>
      <c r="EN817">
        <v>22636658</v>
      </c>
      <c r="EO817">
        <v>26202847</v>
      </c>
      <c r="EP817">
        <v>21375727</v>
      </c>
      <c r="EQ817">
        <v>13198072</v>
      </c>
      <c r="ER817">
        <v>11510712</v>
      </c>
      <c r="ES817">
        <v>15087404</v>
      </c>
      <c r="ET817">
        <v>15395307</v>
      </c>
      <c r="EU817">
        <v>14482708</v>
      </c>
      <c r="EV817">
        <v>14491153</v>
      </c>
      <c r="EW817">
        <v>11501350</v>
      </c>
      <c r="EX817">
        <v>11431836</v>
      </c>
      <c r="EY817">
        <v>8403342</v>
      </c>
      <c r="EZ817">
        <v>7594715</v>
      </c>
      <c r="FA817">
        <v>9214090</v>
      </c>
      <c r="FB817">
        <v>11163418</v>
      </c>
      <c r="FC817">
        <v>6251235</v>
      </c>
      <c r="FD817">
        <v>7243406</v>
      </c>
      <c r="FE817">
        <v>7024652</v>
      </c>
      <c r="FF817">
        <v>5969177</v>
      </c>
      <c r="FG817">
        <v>6081049</v>
      </c>
      <c r="FH817">
        <v>5908598</v>
      </c>
      <c r="FI817">
        <v>5958576</v>
      </c>
      <c r="FJ817">
        <v>5727834</v>
      </c>
      <c r="FK817">
        <v>6369984</v>
      </c>
      <c r="FL817">
        <v>6540563</v>
      </c>
      <c r="FM817">
        <v>7646561</v>
      </c>
      <c r="FN817">
        <v>6674644</v>
      </c>
      <c r="FO817">
        <v>6880243</v>
      </c>
      <c r="FP817">
        <v>8375946</v>
      </c>
      <c r="FQ817">
        <v>5661678</v>
      </c>
      <c r="FR817">
        <v>7543641</v>
      </c>
      <c r="FS817">
        <v>9258812</v>
      </c>
      <c r="FT817">
        <v>13333582</v>
      </c>
      <c r="FU817">
        <v>10085099</v>
      </c>
      <c r="FV817">
        <v>8322467</v>
      </c>
      <c r="FW817">
        <v>24426386</v>
      </c>
      <c r="FX817">
        <v>10902873</v>
      </c>
      <c r="FY817">
        <v>13452766</v>
      </c>
      <c r="FZ817">
        <v>8502724</v>
      </c>
      <c r="GA817">
        <v>11300657</v>
      </c>
    </row>
    <row r="818" spans="1:277" x14ac:dyDescent="0.25">
      <c r="A818" s="1" t="s">
        <v>410</v>
      </c>
      <c r="B818" t="s">
        <v>1157</v>
      </c>
      <c r="C818" t="s">
        <v>1190</v>
      </c>
      <c r="D818" s="2">
        <f>_xll.BDH(A818, "volume", B818, C818, "Direction", "H", "Period", "M","cols=36;rows=2")</f>
        <v>36556</v>
      </c>
      <c r="E818" s="2">
        <v>36585</v>
      </c>
      <c r="F818" s="2">
        <v>36616</v>
      </c>
      <c r="G818" s="2">
        <v>36644</v>
      </c>
      <c r="H818" s="2">
        <v>36677</v>
      </c>
      <c r="I818" s="2">
        <v>36707</v>
      </c>
      <c r="J818" s="2">
        <v>36738</v>
      </c>
      <c r="K818" s="2">
        <v>36769</v>
      </c>
      <c r="L818" s="2">
        <v>36798</v>
      </c>
      <c r="M818" s="2">
        <v>36830</v>
      </c>
      <c r="N818" s="2">
        <v>36860</v>
      </c>
      <c r="O818" s="2">
        <v>36889</v>
      </c>
      <c r="P818" s="2">
        <v>36922</v>
      </c>
      <c r="Q818" s="2">
        <v>36950</v>
      </c>
      <c r="R818" s="2">
        <v>36980</v>
      </c>
      <c r="S818" s="2">
        <v>37011</v>
      </c>
      <c r="T818" s="2">
        <v>37042</v>
      </c>
      <c r="U818" s="2">
        <v>37071</v>
      </c>
      <c r="V818" s="2">
        <v>37103</v>
      </c>
      <c r="W818" s="2">
        <v>37134</v>
      </c>
      <c r="X818" s="2">
        <v>37162</v>
      </c>
      <c r="Y818" s="2">
        <v>37195</v>
      </c>
      <c r="Z818" s="2">
        <v>37225</v>
      </c>
      <c r="AA818" s="2">
        <v>37256</v>
      </c>
      <c r="AB818" s="2">
        <v>37287</v>
      </c>
      <c r="AC818" s="2">
        <v>37315</v>
      </c>
      <c r="AD818" s="2">
        <v>37344</v>
      </c>
      <c r="AE818" s="2">
        <v>37376</v>
      </c>
      <c r="AF818" s="2">
        <v>37407</v>
      </c>
      <c r="AG818" s="2">
        <v>37435</v>
      </c>
      <c r="AH818" s="2">
        <v>37468</v>
      </c>
      <c r="AI818" s="2">
        <v>37498</v>
      </c>
      <c r="AJ818" s="2">
        <v>37529</v>
      </c>
      <c r="AK818" s="2">
        <v>37560</v>
      </c>
      <c r="AL818" s="2">
        <v>37589</v>
      </c>
      <c r="AM818" s="2">
        <v>37621</v>
      </c>
    </row>
    <row r="819" spans="1:277" x14ac:dyDescent="0.25">
      <c r="A819" s="4"/>
      <c r="D819" s="3">
        <v>49002400</v>
      </c>
      <c r="E819">
        <v>48297300</v>
      </c>
      <c r="F819">
        <v>58253500</v>
      </c>
      <c r="G819">
        <v>39971100</v>
      </c>
      <c r="H819">
        <v>40898000</v>
      </c>
      <c r="I819">
        <v>44891700</v>
      </c>
      <c r="J819">
        <v>40216200</v>
      </c>
      <c r="K819">
        <v>36552300</v>
      </c>
      <c r="L819">
        <v>48349300</v>
      </c>
      <c r="M819">
        <v>50600100</v>
      </c>
      <c r="N819">
        <v>50125000</v>
      </c>
      <c r="O819">
        <v>57161000</v>
      </c>
      <c r="P819">
        <v>58749600</v>
      </c>
      <c r="Q819">
        <v>41510600</v>
      </c>
      <c r="R819">
        <v>56467200</v>
      </c>
      <c r="S819">
        <v>49125900</v>
      </c>
      <c r="T819">
        <v>47002300</v>
      </c>
      <c r="U819">
        <v>43471700</v>
      </c>
      <c r="V819">
        <v>42817900</v>
      </c>
      <c r="W819">
        <v>49938100</v>
      </c>
      <c r="X819">
        <v>62544400</v>
      </c>
      <c r="Y819">
        <v>55796900</v>
      </c>
      <c r="Z819">
        <v>61155700</v>
      </c>
      <c r="AA819">
        <v>47994300</v>
      </c>
      <c r="AB819">
        <v>52329700</v>
      </c>
      <c r="AC819">
        <v>39978900</v>
      </c>
      <c r="AD819">
        <v>37751500</v>
      </c>
      <c r="AE819">
        <v>52321100</v>
      </c>
      <c r="AF819">
        <v>46589600</v>
      </c>
      <c r="AG819">
        <v>57590600</v>
      </c>
      <c r="AH819">
        <v>410043700</v>
      </c>
      <c r="AI819">
        <v>96631500</v>
      </c>
      <c r="AJ819">
        <v>64141700</v>
      </c>
      <c r="AK819">
        <v>68599700</v>
      </c>
      <c r="AL819">
        <v>38528500</v>
      </c>
      <c r="AM819">
        <v>41268500</v>
      </c>
    </row>
    <row r="820" spans="1:277" x14ac:dyDescent="0.25">
      <c r="A820" s="1" t="s">
        <v>411</v>
      </c>
      <c r="B820" t="s">
        <v>1157</v>
      </c>
      <c r="C820" t="s">
        <v>1198</v>
      </c>
      <c r="D820" s="2">
        <f>_xll.BDH(A820, "volume", B820, C820, "Direction", "H", "Period", "M","cols=108;rows=2")</f>
        <v>36556</v>
      </c>
      <c r="E820" s="2">
        <v>36585</v>
      </c>
      <c r="F820" s="2">
        <v>36616</v>
      </c>
      <c r="G820" s="2">
        <v>36644</v>
      </c>
      <c r="H820" s="2">
        <v>36677</v>
      </c>
      <c r="I820" s="2">
        <v>36707</v>
      </c>
      <c r="J820" s="2">
        <v>36738</v>
      </c>
      <c r="K820" s="2">
        <v>36769</v>
      </c>
      <c r="L820" s="2">
        <v>36798</v>
      </c>
      <c r="M820" s="2">
        <v>36830</v>
      </c>
      <c r="N820" s="2">
        <v>36860</v>
      </c>
      <c r="O820" s="2">
        <v>36889</v>
      </c>
      <c r="P820" s="2">
        <v>36922</v>
      </c>
      <c r="Q820" s="2">
        <v>36950</v>
      </c>
      <c r="R820" s="2">
        <v>36980</v>
      </c>
      <c r="S820" s="2">
        <v>37011</v>
      </c>
      <c r="T820" s="2">
        <v>37042</v>
      </c>
      <c r="U820" s="2">
        <v>37071</v>
      </c>
      <c r="V820" s="2">
        <v>37103</v>
      </c>
      <c r="W820" s="2">
        <v>37134</v>
      </c>
      <c r="X820" s="2">
        <v>37162</v>
      </c>
      <c r="Y820" s="2">
        <v>37195</v>
      </c>
      <c r="Z820" s="2">
        <v>37225</v>
      </c>
      <c r="AA820" s="2">
        <v>37256</v>
      </c>
      <c r="AB820" s="2">
        <v>37287</v>
      </c>
      <c r="AC820" s="2">
        <v>37315</v>
      </c>
      <c r="AD820" s="2">
        <v>37344</v>
      </c>
      <c r="AE820" s="2">
        <v>37376</v>
      </c>
      <c r="AF820" s="2">
        <v>37407</v>
      </c>
      <c r="AG820" s="2">
        <v>37435</v>
      </c>
      <c r="AH820" s="2">
        <v>37468</v>
      </c>
      <c r="AI820" s="2">
        <v>37498</v>
      </c>
      <c r="AJ820" s="2">
        <v>37529</v>
      </c>
      <c r="AK820" s="2">
        <v>37560</v>
      </c>
      <c r="AL820" s="2">
        <v>37589</v>
      </c>
      <c r="AM820" s="2">
        <v>37621</v>
      </c>
      <c r="AN820" s="2">
        <v>37652</v>
      </c>
      <c r="AO820" s="2">
        <v>37680</v>
      </c>
      <c r="AP820" s="2">
        <v>37711</v>
      </c>
      <c r="AQ820" s="2">
        <v>37741</v>
      </c>
      <c r="AR820" s="2">
        <v>37771</v>
      </c>
      <c r="AS820" s="2">
        <v>37802</v>
      </c>
      <c r="AT820" s="2">
        <v>37833</v>
      </c>
      <c r="AU820" s="2">
        <v>37862</v>
      </c>
      <c r="AV820" s="2">
        <v>37894</v>
      </c>
      <c r="AW820" s="2">
        <v>37925</v>
      </c>
      <c r="AX820" s="2">
        <v>37953</v>
      </c>
      <c r="AY820" s="2">
        <v>37986</v>
      </c>
      <c r="AZ820" s="2">
        <v>38016</v>
      </c>
      <c r="BA820" s="2">
        <v>38044</v>
      </c>
      <c r="BB820" s="2">
        <v>38077</v>
      </c>
      <c r="BC820" s="2">
        <v>38107</v>
      </c>
      <c r="BD820" s="2">
        <v>38138</v>
      </c>
      <c r="BE820" s="2">
        <v>38168</v>
      </c>
      <c r="BF820" s="2">
        <v>38198</v>
      </c>
      <c r="BG820" s="2">
        <v>38230</v>
      </c>
      <c r="BH820" s="2">
        <v>38260</v>
      </c>
      <c r="BI820" s="2">
        <v>38289</v>
      </c>
      <c r="BJ820" s="2">
        <v>38321</v>
      </c>
      <c r="BK820" s="2">
        <v>38352</v>
      </c>
      <c r="BL820" s="2">
        <v>38383</v>
      </c>
      <c r="BM820" s="2">
        <v>38411</v>
      </c>
      <c r="BN820" s="2">
        <v>38442</v>
      </c>
      <c r="BO820" s="2">
        <v>38471</v>
      </c>
      <c r="BP820" s="2">
        <v>38503</v>
      </c>
      <c r="BQ820" s="2">
        <v>38533</v>
      </c>
      <c r="BR820" s="2">
        <v>38562</v>
      </c>
      <c r="BS820" s="2">
        <v>38595</v>
      </c>
      <c r="BT820" s="2">
        <v>38625</v>
      </c>
      <c r="BU820" s="2">
        <v>38656</v>
      </c>
      <c r="BV820" s="2">
        <v>38686</v>
      </c>
      <c r="BW820" s="2">
        <v>38716</v>
      </c>
      <c r="BX820" s="2">
        <v>38748</v>
      </c>
      <c r="BY820" s="2">
        <v>38776</v>
      </c>
      <c r="BZ820" s="2">
        <v>38807</v>
      </c>
      <c r="CA820" s="2">
        <v>38835</v>
      </c>
      <c r="CB820" s="2">
        <v>38868</v>
      </c>
      <c r="CC820" s="2">
        <v>38898</v>
      </c>
      <c r="CD820" s="2">
        <v>38929</v>
      </c>
      <c r="CE820" s="2">
        <v>38960</v>
      </c>
      <c r="CF820" s="2">
        <v>38989</v>
      </c>
      <c r="CG820" s="2">
        <v>39021</v>
      </c>
      <c r="CH820" s="2">
        <v>39051</v>
      </c>
      <c r="CI820" s="2">
        <v>39080</v>
      </c>
      <c r="CJ820" s="2">
        <v>39113</v>
      </c>
      <c r="CK820" s="2">
        <v>39141</v>
      </c>
      <c r="CL820" s="2">
        <v>39171</v>
      </c>
      <c r="CM820" s="2">
        <v>39202</v>
      </c>
      <c r="CN820" s="2">
        <v>39233</v>
      </c>
      <c r="CO820" s="2">
        <v>39262</v>
      </c>
      <c r="CP820" s="2">
        <v>39294</v>
      </c>
      <c r="CQ820" s="2">
        <v>39325</v>
      </c>
      <c r="CR820" s="2">
        <v>39353</v>
      </c>
      <c r="CS820" s="2">
        <v>39386</v>
      </c>
      <c r="CT820" s="2">
        <v>39416</v>
      </c>
      <c r="CU820" s="2">
        <v>39447</v>
      </c>
      <c r="CV820" s="2">
        <v>39478</v>
      </c>
      <c r="CW820" s="2">
        <v>39507</v>
      </c>
      <c r="CX820" s="2">
        <v>39538</v>
      </c>
      <c r="CY820" s="2">
        <v>39568</v>
      </c>
      <c r="CZ820" s="2">
        <v>39598</v>
      </c>
      <c r="DA820" s="2">
        <v>39629</v>
      </c>
      <c r="DB820" s="2">
        <v>39660</v>
      </c>
      <c r="DC820" s="2">
        <v>39689</v>
      </c>
      <c r="DD820" s="2">
        <v>39721</v>
      </c>
      <c r="DE820" s="2">
        <v>39752</v>
      </c>
      <c r="DF820" s="2">
        <v>39780</v>
      </c>
      <c r="DG820" s="2">
        <v>39813</v>
      </c>
    </row>
    <row r="821" spans="1:277" x14ac:dyDescent="0.25">
      <c r="A821" s="4"/>
      <c r="D821" s="3">
        <v>43022602</v>
      </c>
      <c r="E821">
        <v>28254675</v>
      </c>
      <c r="F821">
        <v>38060409</v>
      </c>
      <c r="G821">
        <v>24032309</v>
      </c>
      <c r="H821">
        <v>28816944</v>
      </c>
      <c r="I821">
        <v>29549845</v>
      </c>
      <c r="J821">
        <v>21805902</v>
      </c>
      <c r="K821">
        <v>36988412</v>
      </c>
      <c r="L821">
        <v>25695119</v>
      </c>
      <c r="M821">
        <v>37811771</v>
      </c>
      <c r="N821">
        <v>35900184</v>
      </c>
      <c r="O821">
        <v>51121731</v>
      </c>
      <c r="P821">
        <v>55571817</v>
      </c>
      <c r="Q821">
        <v>42318034</v>
      </c>
      <c r="R821">
        <v>44187086</v>
      </c>
      <c r="S821">
        <v>38457432</v>
      </c>
      <c r="T821">
        <v>42125994</v>
      </c>
      <c r="U821">
        <v>44656797</v>
      </c>
      <c r="V821">
        <v>72338290</v>
      </c>
      <c r="W821">
        <v>54787915</v>
      </c>
      <c r="X821">
        <v>39120862</v>
      </c>
      <c r="Y821">
        <v>53079212</v>
      </c>
      <c r="Z821">
        <v>46842138</v>
      </c>
      <c r="AA821">
        <v>42202670</v>
      </c>
      <c r="AB821">
        <v>36556269</v>
      </c>
      <c r="AC821">
        <v>37631904</v>
      </c>
      <c r="AD821">
        <v>43919839</v>
      </c>
      <c r="AE821">
        <v>40749531</v>
      </c>
      <c r="AF821">
        <v>38334862</v>
      </c>
      <c r="AG821">
        <v>36127624</v>
      </c>
      <c r="AH821">
        <v>40863286</v>
      </c>
      <c r="AI821">
        <v>35890110</v>
      </c>
      <c r="AJ821">
        <v>36577746</v>
      </c>
      <c r="AK821">
        <v>45160089</v>
      </c>
      <c r="AL821">
        <v>29168773</v>
      </c>
      <c r="AM821">
        <v>29303516</v>
      </c>
      <c r="AN821">
        <v>39641015</v>
      </c>
      <c r="AO821">
        <v>34321047</v>
      </c>
      <c r="AP821">
        <v>35109006</v>
      </c>
      <c r="AQ821">
        <v>32542104</v>
      </c>
      <c r="AR821">
        <v>61489453</v>
      </c>
      <c r="AS821">
        <v>42897443</v>
      </c>
      <c r="AT821">
        <v>55797647</v>
      </c>
      <c r="AU821">
        <v>30949185</v>
      </c>
      <c r="AV821">
        <v>42528474</v>
      </c>
      <c r="AW821">
        <v>43293976</v>
      </c>
      <c r="AX821">
        <v>27258865</v>
      </c>
      <c r="AY821">
        <v>47021515</v>
      </c>
      <c r="AZ821">
        <v>55160802</v>
      </c>
      <c r="BA821">
        <v>45762445</v>
      </c>
      <c r="BB821">
        <v>47184382</v>
      </c>
      <c r="BC821">
        <v>36817499</v>
      </c>
      <c r="BD821">
        <v>35595718</v>
      </c>
      <c r="BE821">
        <v>29157649</v>
      </c>
      <c r="BF821">
        <v>28539133</v>
      </c>
      <c r="BG821">
        <v>40179427</v>
      </c>
      <c r="BH821">
        <v>53396061</v>
      </c>
      <c r="BI821">
        <v>47954642</v>
      </c>
      <c r="BJ821">
        <v>46968975</v>
      </c>
      <c r="BK821">
        <v>39275054</v>
      </c>
      <c r="BL821">
        <v>45706617</v>
      </c>
      <c r="BM821">
        <v>43311956</v>
      </c>
      <c r="BN821">
        <v>58438567</v>
      </c>
      <c r="BO821">
        <v>56161649</v>
      </c>
      <c r="BP821">
        <v>50282281</v>
      </c>
      <c r="BQ821">
        <v>52624612</v>
      </c>
      <c r="BR821">
        <v>49259536</v>
      </c>
      <c r="BS821">
        <v>53595307</v>
      </c>
      <c r="BT821">
        <v>55706070</v>
      </c>
      <c r="BU821">
        <v>69555211</v>
      </c>
      <c r="BV821">
        <v>61181979</v>
      </c>
      <c r="BW821">
        <v>47775404</v>
      </c>
      <c r="BX821">
        <v>58425065</v>
      </c>
      <c r="BY821">
        <v>82922119</v>
      </c>
      <c r="BZ821">
        <v>67560022</v>
      </c>
      <c r="CA821">
        <v>50274305</v>
      </c>
      <c r="CB821">
        <v>76755844</v>
      </c>
      <c r="CC821">
        <v>71667374</v>
      </c>
      <c r="CD821">
        <v>50579681</v>
      </c>
      <c r="CE821">
        <v>71576846</v>
      </c>
      <c r="CF821">
        <v>81592179</v>
      </c>
      <c r="CG821">
        <v>72894542</v>
      </c>
      <c r="CH821">
        <v>57500964</v>
      </c>
      <c r="CI821">
        <v>38738041</v>
      </c>
      <c r="CJ821">
        <v>59446691</v>
      </c>
      <c r="CK821">
        <v>46773507</v>
      </c>
      <c r="CL821">
        <v>47195716</v>
      </c>
      <c r="CM821">
        <v>38882928</v>
      </c>
      <c r="CN821">
        <v>50982930</v>
      </c>
      <c r="CO821">
        <v>43664065</v>
      </c>
      <c r="CP821">
        <v>38184168</v>
      </c>
      <c r="CQ821">
        <v>47001507</v>
      </c>
      <c r="CR821">
        <v>28790009</v>
      </c>
      <c r="CS821">
        <v>35305314</v>
      </c>
      <c r="CT821">
        <v>55339370</v>
      </c>
      <c r="CU821">
        <v>57849700</v>
      </c>
      <c r="CV821">
        <v>57959300</v>
      </c>
      <c r="CW821">
        <v>44558900</v>
      </c>
      <c r="CX821">
        <v>39659600</v>
      </c>
      <c r="CY821">
        <v>38351800</v>
      </c>
      <c r="CZ821">
        <v>45438400</v>
      </c>
      <c r="DA821">
        <v>34517900</v>
      </c>
      <c r="DB821">
        <v>45858000</v>
      </c>
      <c r="DC821">
        <v>37048500</v>
      </c>
      <c r="DD821">
        <v>46051700</v>
      </c>
      <c r="DE821">
        <v>76212200</v>
      </c>
      <c r="DF821">
        <v>41029300</v>
      </c>
      <c r="DG821">
        <v>106205600</v>
      </c>
    </row>
    <row r="822" spans="1:277" x14ac:dyDescent="0.25">
      <c r="A822" s="1" t="s">
        <v>412</v>
      </c>
      <c r="B822" t="s">
        <v>1157</v>
      </c>
      <c r="C822" t="s">
        <v>1185</v>
      </c>
      <c r="D822" s="2">
        <f>_xll.BDH(A822, "volume", B822, C822, "Direction", "H", "Period", "M","cols=12;rows=2")</f>
        <v>36556</v>
      </c>
      <c r="E822" s="2">
        <v>36585</v>
      </c>
      <c r="F822" s="2">
        <v>36616</v>
      </c>
      <c r="G822" s="2">
        <v>36644</v>
      </c>
      <c r="H822" s="2">
        <v>36677</v>
      </c>
      <c r="I822" s="2">
        <v>36707</v>
      </c>
      <c r="J822" s="2">
        <v>36738</v>
      </c>
      <c r="K822" s="2">
        <v>36769</v>
      </c>
      <c r="L822" s="2">
        <v>36798</v>
      </c>
      <c r="M822" s="2">
        <v>36830</v>
      </c>
      <c r="N822" s="2">
        <v>36860</v>
      </c>
      <c r="O822" s="2">
        <v>36889</v>
      </c>
    </row>
    <row r="823" spans="1:277" x14ac:dyDescent="0.25">
      <c r="A823" s="4"/>
      <c r="D823" s="3">
        <v>1181700</v>
      </c>
      <c r="E823">
        <v>1237500</v>
      </c>
      <c r="F823">
        <v>1445000</v>
      </c>
      <c r="G823">
        <v>1588100</v>
      </c>
      <c r="H823">
        <v>2552100</v>
      </c>
      <c r="I823">
        <v>1883300</v>
      </c>
      <c r="J823">
        <v>1780900</v>
      </c>
      <c r="K823">
        <v>1530700</v>
      </c>
      <c r="L823">
        <v>3135900</v>
      </c>
      <c r="M823">
        <v>1742900</v>
      </c>
      <c r="N823">
        <v>1116000</v>
      </c>
      <c r="O823">
        <v>5442600</v>
      </c>
    </row>
    <row r="824" spans="1:277" x14ac:dyDescent="0.25">
      <c r="A824" s="1" t="s">
        <v>413</v>
      </c>
      <c r="B824" t="s">
        <v>1157</v>
      </c>
      <c r="C824" t="s">
        <v>1185</v>
      </c>
      <c r="D824" s="2" t="str">
        <f>_xll.BDH(A824, "volume", B824, C824, "Direction", "H", "Period", "M")</f>
        <v>#N/A N/A</v>
      </c>
    </row>
    <row r="825" spans="1:277" x14ac:dyDescent="0.25">
      <c r="A825" s="4"/>
      <c r="D825" s="3"/>
    </row>
    <row r="826" spans="1:277" x14ac:dyDescent="0.25">
      <c r="A826" s="1" t="s">
        <v>414</v>
      </c>
      <c r="B826" t="s">
        <v>1157</v>
      </c>
      <c r="C826" t="s">
        <v>1182</v>
      </c>
      <c r="D826" s="2">
        <f>_xll.BDH(A826, "volume", B826, C826, "Direction", "H", "Period", "M","cols=112;rows=2")</f>
        <v>36556</v>
      </c>
      <c r="E826" s="2">
        <v>36585</v>
      </c>
      <c r="F826" s="2">
        <v>36616</v>
      </c>
      <c r="G826" s="2">
        <v>36644</v>
      </c>
      <c r="H826" s="2">
        <v>36677</v>
      </c>
      <c r="I826" s="2">
        <v>36707</v>
      </c>
      <c r="J826" s="2">
        <v>36738</v>
      </c>
      <c r="K826" s="2">
        <v>36769</v>
      </c>
      <c r="L826" s="2">
        <v>36798</v>
      </c>
      <c r="M826" s="2">
        <v>36830</v>
      </c>
      <c r="N826" s="2">
        <v>36860</v>
      </c>
      <c r="O826" s="2">
        <v>36889</v>
      </c>
      <c r="P826" s="2">
        <v>36922</v>
      </c>
      <c r="Q826" s="2">
        <v>36950</v>
      </c>
      <c r="R826" s="2">
        <v>36980</v>
      </c>
      <c r="S826" s="2">
        <v>37011</v>
      </c>
      <c r="T826" s="2">
        <v>37042</v>
      </c>
      <c r="U826" s="2">
        <v>37071</v>
      </c>
      <c r="V826" s="2">
        <v>37103</v>
      </c>
      <c r="W826" s="2">
        <v>37134</v>
      </c>
      <c r="X826" s="2">
        <v>37162</v>
      </c>
      <c r="Y826" s="2">
        <v>37195</v>
      </c>
      <c r="Z826" s="2">
        <v>37225</v>
      </c>
      <c r="AA826" s="2">
        <v>37256</v>
      </c>
      <c r="AB826" s="2">
        <v>37287</v>
      </c>
      <c r="AC826" s="2">
        <v>37315</v>
      </c>
      <c r="AD826" s="2">
        <v>37344</v>
      </c>
      <c r="AE826" s="2">
        <v>37376</v>
      </c>
      <c r="AF826" s="2">
        <v>37407</v>
      </c>
      <c r="AG826" s="2">
        <v>37435</v>
      </c>
      <c r="AH826" s="2">
        <v>37468</v>
      </c>
      <c r="AI826" s="2">
        <v>37498</v>
      </c>
      <c r="AJ826" s="2">
        <v>37529</v>
      </c>
      <c r="AK826" s="2">
        <v>37560</v>
      </c>
      <c r="AL826" s="2">
        <v>37589</v>
      </c>
      <c r="AM826" s="2">
        <v>37621</v>
      </c>
      <c r="AN826" s="2">
        <v>37652</v>
      </c>
      <c r="AO826" s="2">
        <v>37680</v>
      </c>
      <c r="AP826" s="2">
        <v>37711</v>
      </c>
      <c r="AQ826" s="2">
        <v>37741</v>
      </c>
      <c r="AR826" s="2">
        <v>37771</v>
      </c>
      <c r="AS826" s="2">
        <v>37802</v>
      </c>
      <c r="AT826" s="2">
        <v>37833</v>
      </c>
      <c r="AU826" s="2">
        <v>37862</v>
      </c>
      <c r="AV826" s="2">
        <v>37894</v>
      </c>
      <c r="AW826" s="2">
        <v>37925</v>
      </c>
      <c r="AX826" s="2">
        <v>37953</v>
      </c>
      <c r="AY826" s="2">
        <v>37986</v>
      </c>
      <c r="AZ826" s="2">
        <v>38016</v>
      </c>
      <c r="BA826" s="2">
        <v>38044</v>
      </c>
      <c r="BB826" s="2">
        <v>38077</v>
      </c>
      <c r="BC826" s="2">
        <v>38107</v>
      </c>
      <c r="BD826" s="2">
        <v>38138</v>
      </c>
      <c r="BE826" s="2">
        <v>38168</v>
      </c>
      <c r="BF826" s="2">
        <v>38198</v>
      </c>
      <c r="BG826" s="2">
        <v>38230</v>
      </c>
      <c r="BH826" s="2">
        <v>38260</v>
      </c>
      <c r="BI826" s="2">
        <v>38289</v>
      </c>
      <c r="BJ826" s="2">
        <v>38321</v>
      </c>
      <c r="BK826" s="2">
        <v>38352</v>
      </c>
      <c r="BL826" s="2">
        <v>38383</v>
      </c>
      <c r="BM826" s="2">
        <v>38411</v>
      </c>
      <c r="BN826" s="2">
        <v>38442</v>
      </c>
      <c r="BO826" s="2">
        <v>38471</v>
      </c>
      <c r="BP826" s="2">
        <v>38503</v>
      </c>
      <c r="BQ826" s="2">
        <v>38533</v>
      </c>
      <c r="BR826" s="2">
        <v>38562</v>
      </c>
      <c r="BS826" s="2">
        <v>38595</v>
      </c>
      <c r="BT826" s="2">
        <v>38625</v>
      </c>
      <c r="BU826" s="2">
        <v>38656</v>
      </c>
      <c r="BV826" s="2">
        <v>38686</v>
      </c>
      <c r="BW826" s="2">
        <v>38716</v>
      </c>
      <c r="BX826" s="2">
        <v>38748</v>
      </c>
      <c r="BY826" s="2">
        <v>38776</v>
      </c>
      <c r="BZ826" s="2">
        <v>38807</v>
      </c>
      <c r="CA826" s="2">
        <v>38835</v>
      </c>
      <c r="CB826" s="2">
        <v>38868</v>
      </c>
      <c r="CC826" s="2">
        <v>38898</v>
      </c>
      <c r="CD826" s="2">
        <v>38929</v>
      </c>
      <c r="CE826" s="2">
        <v>38960</v>
      </c>
      <c r="CF826" s="2">
        <v>38989</v>
      </c>
      <c r="CG826" s="2">
        <v>39021</v>
      </c>
      <c r="CH826" s="2">
        <v>39051</v>
      </c>
      <c r="CI826" s="2">
        <v>39080</v>
      </c>
      <c r="CJ826" s="2">
        <v>39113</v>
      </c>
      <c r="CK826" s="2">
        <v>39141</v>
      </c>
      <c r="CL826" s="2">
        <v>39171</v>
      </c>
      <c r="CM826" s="2">
        <v>39202</v>
      </c>
      <c r="CN826" s="2">
        <v>39233</v>
      </c>
      <c r="CO826" s="2">
        <v>39262</v>
      </c>
      <c r="CP826" s="2">
        <v>39294</v>
      </c>
      <c r="CQ826" s="2">
        <v>39325</v>
      </c>
      <c r="CR826" s="2">
        <v>39353</v>
      </c>
      <c r="CS826" s="2">
        <v>39386</v>
      </c>
      <c r="CT826" s="2">
        <v>39416</v>
      </c>
      <c r="CU826" s="2">
        <v>39447</v>
      </c>
      <c r="CV826" s="2">
        <v>39478</v>
      </c>
      <c r="CW826" s="2">
        <v>39507</v>
      </c>
      <c r="CX826" s="2">
        <v>39538</v>
      </c>
      <c r="CY826" s="2">
        <v>39568</v>
      </c>
      <c r="CZ826" s="2">
        <v>39598</v>
      </c>
      <c r="DA826" s="2">
        <v>39629</v>
      </c>
      <c r="DB826" s="2">
        <v>39660</v>
      </c>
      <c r="DC826" s="2">
        <v>39689</v>
      </c>
      <c r="DD826" s="2">
        <v>39721</v>
      </c>
      <c r="DE826" s="2">
        <v>39752</v>
      </c>
      <c r="DF826" s="2">
        <v>39780</v>
      </c>
      <c r="DG826" s="2">
        <v>39813</v>
      </c>
      <c r="DH826" s="2">
        <v>39843</v>
      </c>
      <c r="DI826" s="2">
        <v>39871</v>
      </c>
      <c r="DJ826" s="2">
        <v>39903</v>
      </c>
      <c r="DK826" s="2">
        <v>39933</v>
      </c>
    </row>
    <row r="827" spans="1:277" x14ac:dyDescent="0.25">
      <c r="A827" s="4"/>
      <c r="D827" s="3">
        <v>15472300</v>
      </c>
      <c r="E827">
        <v>11933700</v>
      </c>
      <c r="F827">
        <v>14245500</v>
      </c>
      <c r="G827">
        <v>24299800</v>
      </c>
      <c r="H827">
        <v>17888200</v>
      </c>
      <c r="I827">
        <v>21204100</v>
      </c>
      <c r="J827">
        <v>23486200</v>
      </c>
      <c r="K827">
        <v>16860400</v>
      </c>
      <c r="L827">
        <v>16026200</v>
      </c>
      <c r="M827">
        <v>20942000</v>
      </c>
      <c r="N827">
        <v>12914900</v>
      </c>
      <c r="O827">
        <v>13752500</v>
      </c>
      <c r="P827">
        <v>15253500</v>
      </c>
      <c r="Q827">
        <v>12494800</v>
      </c>
      <c r="R827">
        <v>22180100</v>
      </c>
      <c r="S827">
        <v>15936100</v>
      </c>
      <c r="T827">
        <v>12682400</v>
      </c>
      <c r="U827">
        <v>15679900</v>
      </c>
      <c r="V827">
        <v>16165100</v>
      </c>
      <c r="W827">
        <v>13340200</v>
      </c>
      <c r="X827">
        <v>15536000</v>
      </c>
      <c r="Y827">
        <v>12886200</v>
      </c>
      <c r="Z827">
        <v>12923600</v>
      </c>
      <c r="AA827">
        <v>15959800</v>
      </c>
      <c r="AB827">
        <v>21910700</v>
      </c>
      <c r="AC827">
        <v>16279900</v>
      </c>
      <c r="AD827">
        <v>18038700</v>
      </c>
      <c r="AE827">
        <v>20432400</v>
      </c>
      <c r="AF827">
        <v>11975200</v>
      </c>
      <c r="AG827">
        <v>15759800</v>
      </c>
      <c r="AH827">
        <v>20776700</v>
      </c>
      <c r="AI827">
        <v>15722600</v>
      </c>
      <c r="AJ827">
        <v>15937100</v>
      </c>
      <c r="AK827">
        <v>15946300</v>
      </c>
      <c r="AL827">
        <v>14508400</v>
      </c>
      <c r="AM827">
        <v>16667300</v>
      </c>
      <c r="AN827">
        <v>15119100</v>
      </c>
      <c r="AO827">
        <v>17191000</v>
      </c>
      <c r="AP827">
        <v>21606300</v>
      </c>
      <c r="AQ827">
        <v>14163000</v>
      </c>
      <c r="AR827">
        <v>17352900</v>
      </c>
      <c r="AS827">
        <v>15381100</v>
      </c>
      <c r="AT827">
        <v>18653300</v>
      </c>
      <c r="AU827">
        <v>13049000</v>
      </c>
      <c r="AV827">
        <v>12705500</v>
      </c>
      <c r="AW827">
        <v>15159200</v>
      </c>
      <c r="AX827">
        <v>15240200</v>
      </c>
      <c r="AY827">
        <v>14699300</v>
      </c>
      <c r="AZ827">
        <v>12822500</v>
      </c>
      <c r="BA827">
        <v>12716300</v>
      </c>
      <c r="BB827">
        <v>13872700</v>
      </c>
      <c r="BC827">
        <v>17279400</v>
      </c>
      <c r="BD827">
        <v>17746600</v>
      </c>
      <c r="BE827">
        <v>11203400</v>
      </c>
      <c r="BF827">
        <v>13154900</v>
      </c>
      <c r="BG827">
        <v>12821400</v>
      </c>
      <c r="BH827">
        <v>10797700</v>
      </c>
      <c r="BI827">
        <v>11911400</v>
      </c>
      <c r="BJ827">
        <v>10328600</v>
      </c>
      <c r="BK827">
        <v>10665500</v>
      </c>
      <c r="BL827">
        <v>15011400</v>
      </c>
      <c r="BM827">
        <v>15771200</v>
      </c>
      <c r="BN827">
        <v>20231200</v>
      </c>
      <c r="BO827">
        <v>19650000</v>
      </c>
      <c r="BP827">
        <v>20518200</v>
      </c>
      <c r="BQ827">
        <v>14976400</v>
      </c>
      <c r="BR827">
        <v>17643000</v>
      </c>
      <c r="BS827">
        <v>17826200</v>
      </c>
      <c r="BT827">
        <v>24321100</v>
      </c>
      <c r="BU827">
        <v>21040600</v>
      </c>
      <c r="BV827">
        <v>10909800</v>
      </c>
      <c r="BW827">
        <v>16905600</v>
      </c>
      <c r="BX827">
        <v>16491500</v>
      </c>
      <c r="BY827">
        <v>13835800</v>
      </c>
      <c r="BZ827">
        <v>12495200</v>
      </c>
      <c r="CA827">
        <v>13864300</v>
      </c>
      <c r="CB827">
        <v>13604600</v>
      </c>
      <c r="CC827">
        <v>19229700</v>
      </c>
      <c r="CD827">
        <v>20087200</v>
      </c>
      <c r="CE827">
        <v>17671600</v>
      </c>
      <c r="CF827">
        <v>13316700</v>
      </c>
      <c r="CG827">
        <v>18415600</v>
      </c>
      <c r="CH827">
        <v>14453900</v>
      </c>
      <c r="CI827">
        <v>9045700</v>
      </c>
      <c r="CJ827">
        <v>11454800</v>
      </c>
      <c r="CK827">
        <v>15247600</v>
      </c>
      <c r="CL827">
        <v>12861700</v>
      </c>
      <c r="CM827">
        <v>11697400</v>
      </c>
      <c r="CN827">
        <v>12274600</v>
      </c>
      <c r="CO827">
        <v>13446300</v>
      </c>
      <c r="CP827">
        <v>20036000</v>
      </c>
      <c r="CQ827">
        <v>18701900</v>
      </c>
      <c r="CR827">
        <v>11585900</v>
      </c>
      <c r="CS827">
        <v>16276800</v>
      </c>
      <c r="CT827">
        <v>20316400</v>
      </c>
      <c r="CU827">
        <v>13908800</v>
      </c>
      <c r="CV827">
        <v>25564800</v>
      </c>
      <c r="CW827">
        <v>12892600</v>
      </c>
      <c r="CX827">
        <v>17154100</v>
      </c>
      <c r="CY827">
        <v>14769000</v>
      </c>
      <c r="CZ827">
        <v>9000000</v>
      </c>
      <c r="DA827">
        <v>12251100</v>
      </c>
      <c r="DB827">
        <v>39852100</v>
      </c>
      <c r="DC827">
        <v>12535000</v>
      </c>
      <c r="DD827">
        <v>20798500</v>
      </c>
      <c r="DE827">
        <v>21227100</v>
      </c>
      <c r="DF827">
        <v>16765500</v>
      </c>
      <c r="DG827">
        <v>20193500</v>
      </c>
      <c r="DH827">
        <v>21777600</v>
      </c>
      <c r="DI827">
        <v>13307700</v>
      </c>
      <c r="DJ827">
        <v>26994800</v>
      </c>
      <c r="DK827">
        <v>4075900</v>
      </c>
    </row>
    <row r="828" spans="1:277" x14ac:dyDescent="0.25">
      <c r="A828" s="1" t="s">
        <v>415</v>
      </c>
      <c r="B828" t="s">
        <v>1157</v>
      </c>
      <c r="C828" t="s">
        <v>1199</v>
      </c>
      <c r="D828" s="2">
        <f>_xll.BDH(A828, "volume", B828, C828, "Direction", "H", "Period", "M","cols=274;rows=2")</f>
        <v>36556</v>
      </c>
      <c r="E828" s="2">
        <v>36585</v>
      </c>
      <c r="F828" s="2">
        <v>36616</v>
      </c>
      <c r="G828" s="2">
        <v>36644</v>
      </c>
      <c r="H828" s="2">
        <v>36677</v>
      </c>
      <c r="I828" s="2">
        <v>36707</v>
      </c>
      <c r="J828" s="2">
        <v>36738</v>
      </c>
      <c r="K828" s="2">
        <v>36769</v>
      </c>
      <c r="L828" s="2">
        <v>36798</v>
      </c>
      <c r="M828" s="2">
        <v>36830</v>
      </c>
      <c r="N828" s="2">
        <v>36860</v>
      </c>
      <c r="O828" s="2">
        <v>36889</v>
      </c>
      <c r="P828" s="2">
        <v>36922</v>
      </c>
      <c r="Q828" s="2">
        <v>36950</v>
      </c>
      <c r="R828" s="2">
        <v>36980</v>
      </c>
      <c r="S828" s="2">
        <v>37011</v>
      </c>
      <c r="T828" s="2">
        <v>37042</v>
      </c>
      <c r="U828" s="2">
        <v>37071</v>
      </c>
      <c r="V828" s="2">
        <v>37103</v>
      </c>
      <c r="W828" s="2">
        <v>37134</v>
      </c>
      <c r="X828" s="2">
        <v>37162</v>
      </c>
      <c r="Y828" s="2">
        <v>37195</v>
      </c>
      <c r="Z828" s="2">
        <v>37225</v>
      </c>
      <c r="AA828" s="2">
        <v>37256</v>
      </c>
      <c r="AB828" s="2">
        <v>37287</v>
      </c>
      <c r="AC828" s="2">
        <v>37315</v>
      </c>
      <c r="AD828" s="2">
        <v>37344</v>
      </c>
      <c r="AE828" s="2">
        <v>37376</v>
      </c>
      <c r="AF828" s="2">
        <v>37407</v>
      </c>
      <c r="AG828" s="2">
        <v>37435</v>
      </c>
      <c r="AH828" s="2">
        <v>37468</v>
      </c>
      <c r="AI828" s="2">
        <v>37498</v>
      </c>
      <c r="AJ828" s="2">
        <v>37529</v>
      </c>
      <c r="AK828" s="2">
        <v>37560</v>
      </c>
      <c r="AL828" s="2">
        <v>37589</v>
      </c>
      <c r="AM828" s="2">
        <v>37621</v>
      </c>
      <c r="AN828" s="2">
        <v>37652</v>
      </c>
      <c r="AO828" s="2">
        <v>37680</v>
      </c>
      <c r="AP828" s="2">
        <v>37711</v>
      </c>
      <c r="AQ828" s="2">
        <v>37741</v>
      </c>
      <c r="AR828" s="2">
        <v>37771</v>
      </c>
      <c r="AS828" s="2">
        <v>37802</v>
      </c>
      <c r="AT828" s="2">
        <v>37833</v>
      </c>
      <c r="AU828" s="2">
        <v>37862</v>
      </c>
      <c r="AV828" s="2">
        <v>37894</v>
      </c>
      <c r="AW828" s="2">
        <v>37925</v>
      </c>
      <c r="AX828" s="2">
        <v>37953</v>
      </c>
      <c r="AY828" s="2">
        <v>37986</v>
      </c>
      <c r="AZ828" s="2">
        <v>38016</v>
      </c>
      <c r="BA828" s="2">
        <v>38044</v>
      </c>
      <c r="BB828" s="2">
        <v>38077</v>
      </c>
      <c r="BC828" s="2">
        <v>38107</v>
      </c>
      <c r="BD828" s="2">
        <v>38138</v>
      </c>
      <c r="BE828" s="2">
        <v>38168</v>
      </c>
      <c r="BF828" s="2">
        <v>38198</v>
      </c>
      <c r="BG828" s="2">
        <v>38230</v>
      </c>
      <c r="BH828" s="2">
        <v>38260</v>
      </c>
      <c r="BI828" s="2">
        <v>38289</v>
      </c>
      <c r="BJ828" s="2">
        <v>38321</v>
      </c>
      <c r="BK828" s="2">
        <v>38352</v>
      </c>
      <c r="BL828" s="2">
        <v>38383</v>
      </c>
      <c r="BM828" s="2">
        <v>38411</v>
      </c>
      <c r="BN828" s="2">
        <v>38442</v>
      </c>
      <c r="BO828" s="2">
        <v>38471</v>
      </c>
      <c r="BP828" s="2">
        <v>38503</v>
      </c>
      <c r="BQ828" s="2">
        <v>38533</v>
      </c>
      <c r="BR828" s="2">
        <v>38562</v>
      </c>
      <c r="BS828" s="2">
        <v>38595</v>
      </c>
      <c r="BT828" s="2">
        <v>38625</v>
      </c>
      <c r="BU828" s="2">
        <v>38656</v>
      </c>
      <c r="BV828" s="2">
        <v>38686</v>
      </c>
      <c r="BW828" s="2">
        <v>38716</v>
      </c>
      <c r="BX828" s="2">
        <v>38748</v>
      </c>
      <c r="BY828" s="2">
        <v>38776</v>
      </c>
      <c r="BZ828" s="2">
        <v>38807</v>
      </c>
      <c r="CA828" s="2">
        <v>38835</v>
      </c>
      <c r="CB828" s="2">
        <v>38868</v>
      </c>
      <c r="CC828" s="2">
        <v>38898</v>
      </c>
      <c r="CD828" s="2">
        <v>38929</v>
      </c>
      <c r="CE828" s="2">
        <v>38960</v>
      </c>
      <c r="CF828" s="2">
        <v>38989</v>
      </c>
      <c r="CG828" s="2">
        <v>39021</v>
      </c>
      <c r="CH828" s="2">
        <v>39051</v>
      </c>
      <c r="CI828" s="2">
        <v>39080</v>
      </c>
      <c r="CJ828" s="2">
        <v>39113</v>
      </c>
      <c r="CK828" s="2">
        <v>39141</v>
      </c>
      <c r="CL828" s="2">
        <v>39171</v>
      </c>
      <c r="CM828" s="2">
        <v>39202</v>
      </c>
      <c r="CN828" s="2">
        <v>39233</v>
      </c>
      <c r="CO828" s="2">
        <v>39262</v>
      </c>
      <c r="CP828" s="2">
        <v>39294</v>
      </c>
      <c r="CQ828" s="2">
        <v>39325</v>
      </c>
      <c r="CR828" s="2">
        <v>39353</v>
      </c>
      <c r="CS828" s="2">
        <v>39386</v>
      </c>
      <c r="CT828" s="2">
        <v>39416</v>
      </c>
      <c r="CU828" s="2">
        <v>39447</v>
      </c>
      <c r="CV828" s="2">
        <v>39478</v>
      </c>
      <c r="CW828" s="2">
        <v>39507</v>
      </c>
      <c r="CX828" s="2">
        <v>39538</v>
      </c>
      <c r="CY828" s="2">
        <v>39568</v>
      </c>
      <c r="CZ828" s="2">
        <v>39598</v>
      </c>
      <c r="DA828" s="2">
        <v>39629</v>
      </c>
      <c r="DB828" s="2">
        <v>39660</v>
      </c>
      <c r="DC828" s="2">
        <v>39689</v>
      </c>
      <c r="DD828" s="2">
        <v>39721</v>
      </c>
      <c r="DE828" s="2">
        <v>39752</v>
      </c>
      <c r="DF828" s="2">
        <v>39780</v>
      </c>
      <c r="DG828" s="2">
        <v>39813</v>
      </c>
      <c r="DH828" s="2">
        <v>39843</v>
      </c>
      <c r="DI828" s="2">
        <v>39871</v>
      </c>
      <c r="DJ828" s="2">
        <v>39903</v>
      </c>
      <c r="DK828" s="2">
        <v>39933</v>
      </c>
      <c r="DL828" s="2">
        <v>39962</v>
      </c>
      <c r="DM828" s="2">
        <v>39994</v>
      </c>
      <c r="DN828" s="2">
        <v>40025</v>
      </c>
      <c r="DO828" s="2">
        <v>40056</v>
      </c>
      <c r="DP828" s="2">
        <v>40086</v>
      </c>
      <c r="DQ828" s="2">
        <v>40116</v>
      </c>
      <c r="DR828" s="2">
        <v>40147</v>
      </c>
      <c r="DS828" s="2">
        <v>40178</v>
      </c>
      <c r="DT828" s="2">
        <v>40207</v>
      </c>
      <c r="DU828" s="2">
        <v>40235</v>
      </c>
      <c r="DV828" s="2">
        <v>40268</v>
      </c>
      <c r="DW828" s="2">
        <v>40298</v>
      </c>
      <c r="DX828" s="2">
        <v>40329</v>
      </c>
      <c r="DY828" s="2">
        <v>40359</v>
      </c>
      <c r="DZ828" s="2">
        <v>40389</v>
      </c>
      <c r="EA828" s="2">
        <v>40421</v>
      </c>
      <c r="EB828" s="2">
        <v>40451</v>
      </c>
      <c r="EC828" s="2">
        <v>40480</v>
      </c>
      <c r="ED828" s="2">
        <v>40512</v>
      </c>
      <c r="EE828" s="2">
        <v>40543</v>
      </c>
      <c r="EF828" s="2">
        <v>40574</v>
      </c>
      <c r="EG828" s="2">
        <v>40602</v>
      </c>
      <c r="EH828" s="2">
        <v>40633</v>
      </c>
      <c r="EI828" s="2">
        <v>40662</v>
      </c>
      <c r="EJ828" s="2">
        <v>40694</v>
      </c>
      <c r="EK828" s="2">
        <v>40724</v>
      </c>
      <c r="EL828" s="2">
        <v>40753</v>
      </c>
      <c r="EM828" s="2">
        <v>40786</v>
      </c>
      <c r="EN828" s="2">
        <v>40816</v>
      </c>
      <c r="EO828" s="2">
        <v>40847</v>
      </c>
      <c r="EP828" s="2">
        <v>40877</v>
      </c>
      <c r="EQ828" s="2">
        <v>40907</v>
      </c>
      <c r="ER828" s="2">
        <v>40939</v>
      </c>
      <c r="ES828" s="2">
        <v>40968</v>
      </c>
      <c r="ET828" s="2">
        <v>40998</v>
      </c>
      <c r="EU828" s="2">
        <v>41029</v>
      </c>
      <c r="EV828" s="2">
        <v>41060</v>
      </c>
      <c r="EW828" s="2">
        <v>41089</v>
      </c>
      <c r="EX828" s="2">
        <v>41121</v>
      </c>
      <c r="EY828" s="2">
        <v>41152</v>
      </c>
      <c r="EZ828" s="2">
        <v>41180</v>
      </c>
      <c r="FA828" s="2">
        <v>41213</v>
      </c>
      <c r="FB828" s="2">
        <v>41243</v>
      </c>
      <c r="FC828" s="2">
        <v>41274</v>
      </c>
      <c r="FD828" s="2">
        <v>41305</v>
      </c>
      <c r="FE828" s="2">
        <v>41333</v>
      </c>
      <c r="FF828" s="2">
        <v>41362</v>
      </c>
      <c r="FG828" s="2">
        <v>41394</v>
      </c>
      <c r="FH828" s="2">
        <v>41425</v>
      </c>
      <c r="FI828" s="2">
        <v>41453</v>
      </c>
      <c r="FJ828" s="2">
        <v>41486</v>
      </c>
      <c r="FK828" s="2">
        <v>41516</v>
      </c>
      <c r="FL828" s="2">
        <v>41547</v>
      </c>
      <c r="FM828" s="2">
        <v>41578</v>
      </c>
      <c r="FN828" s="2">
        <v>41607</v>
      </c>
      <c r="FO828" s="2">
        <v>41639</v>
      </c>
      <c r="FP828" s="2">
        <v>41670</v>
      </c>
      <c r="FQ828" s="2">
        <v>41698</v>
      </c>
      <c r="FR828" s="2">
        <v>41729</v>
      </c>
      <c r="FS828" s="2">
        <v>41759</v>
      </c>
      <c r="FT828" s="2">
        <v>41789</v>
      </c>
      <c r="FU828" s="2">
        <v>41820</v>
      </c>
      <c r="FV828" s="2">
        <v>41851</v>
      </c>
      <c r="FW828" s="2">
        <v>41880</v>
      </c>
      <c r="FX828" s="2">
        <v>41912</v>
      </c>
      <c r="FY828" s="2">
        <v>41943</v>
      </c>
      <c r="FZ828" s="2">
        <v>41971</v>
      </c>
      <c r="GA828" s="2">
        <v>42004</v>
      </c>
      <c r="GB828" s="2">
        <v>42034</v>
      </c>
      <c r="GC828" s="2">
        <v>42062</v>
      </c>
      <c r="GD828" s="2">
        <v>42094</v>
      </c>
      <c r="GE828" s="2">
        <v>42124</v>
      </c>
      <c r="GF828" s="2">
        <v>42153</v>
      </c>
      <c r="GG828" s="2">
        <v>42185</v>
      </c>
      <c r="GH828" s="2">
        <v>42216</v>
      </c>
      <c r="GI828" s="2">
        <v>42247</v>
      </c>
      <c r="GJ828" s="2">
        <v>42277</v>
      </c>
      <c r="GK828" s="2">
        <v>42307</v>
      </c>
      <c r="GL828" s="2">
        <v>42338</v>
      </c>
      <c r="GM828" s="2">
        <v>42369</v>
      </c>
      <c r="GN828" s="2">
        <v>42398</v>
      </c>
      <c r="GO828" s="2">
        <v>42429</v>
      </c>
      <c r="GP828" s="2">
        <v>42460</v>
      </c>
      <c r="GQ828" s="2">
        <v>42489</v>
      </c>
      <c r="GR828" s="2">
        <v>42521</v>
      </c>
      <c r="GS828" s="2">
        <v>42551</v>
      </c>
      <c r="GT828" s="2">
        <v>42580</v>
      </c>
      <c r="GU828" s="2">
        <v>42613</v>
      </c>
      <c r="GV828" s="2">
        <v>42643</v>
      </c>
      <c r="GW828" s="2">
        <v>42674</v>
      </c>
      <c r="GX828" s="2">
        <v>42704</v>
      </c>
      <c r="GY828" s="2">
        <v>42734</v>
      </c>
      <c r="GZ828" s="2">
        <v>42766</v>
      </c>
      <c r="HA828" s="2">
        <v>42794</v>
      </c>
      <c r="HB828" s="2">
        <v>42825</v>
      </c>
      <c r="HC828" s="2">
        <v>42853</v>
      </c>
      <c r="HD828" s="2">
        <v>42886</v>
      </c>
      <c r="HE828" s="2">
        <v>42916</v>
      </c>
      <c r="HF828" s="2">
        <v>42947</v>
      </c>
      <c r="HG828" s="2">
        <v>42978</v>
      </c>
      <c r="HH828" s="2">
        <v>43007</v>
      </c>
      <c r="HI828" s="2">
        <v>43039</v>
      </c>
      <c r="HJ828" s="2">
        <v>43069</v>
      </c>
      <c r="HK828" s="2">
        <v>43098</v>
      </c>
      <c r="HL828" s="2">
        <v>43131</v>
      </c>
      <c r="HM828" s="2">
        <v>43159</v>
      </c>
      <c r="HN828" s="2">
        <v>43189</v>
      </c>
      <c r="HO828" s="2">
        <v>43220</v>
      </c>
      <c r="HP828" s="2">
        <v>43251</v>
      </c>
      <c r="HQ828" s="2">
        <v>43280</v>
      </c>
      <c r="HR828" s="2">
        <v>43312</v>
      </c>
      <c r="HS828" s="2">
        <v>43343</v>
      </c>
      <c r="HT828" s="2">
        <v>43371</v>
      </c>
      <c r="HU828" s="2">
        <v>43404</v>
      </c>
      <c r="HV828" s="2">
        <v>43434</v>
      </c>
      <c r="HW828" s="2">
        <v>43465</v>
      </c>
      <c r="HX828" s="2">
        <v>43496</v>
      </c>
      <c r="HY828" s="2">
        <v>43524</v>
      </c>
      <c r="HZ828" s="2">
        <v>43553</v>
      </c>
      <c r="IA828" s="2">
        <v>43585</v>
      </c>
      <c r="IB828" s="2">
        <v>43616</v>
      </c>
      <c r="IC828" s="2">
        <v>43644</v>
      </c>
      <c r="ID828" s="2">
        <v>43677</v>
      </c>
      <c r="IE828" s="2">
        <v>43707</v>
      </c>
      <c r="IF828" s="2">
        <v>43738</v>
      </c>
      <c r="IG828" s="2">
        <v>43769</v>
      </c>
      <c r="IH828" s="2">
        <v>43798</v>
      </c>
      <c r="II828" s="2">
        <v>43830</v>
      </c>
      <c r="IJ828" s="2">
        <v>43861</v>
      </c>
      <c r="IK828" s="2">
        <v>43889</v>
      </c>
      <c r="IL828" s="2">
        <v>43921</v>
      </c>
      <c r="IM828" s="2">
        <v>43951</v>
      </c>
      <c r="IN828" s="2">
        <v>43980</v>
      </c>
      <c r="IO828" s="2">
        <v>44012</v>
      </c>
      <c r="IP828" s="2">
        <v>44043</v>
      </c>
      <c r="IQ828" s="2">
        <v>44074</v>
      </c>
      <c r="IR828" s="2">
        <v>44104</v>
      </c>
      <c r="IS828" s="2">
        <v>44134</v>
      </c>
      <c r="IT828" s="2">
        <v>44165</v>
      </c>
      <c r="IU828" s="2">
        <v>44196</v>
      </c>
      <c r="IV828" s="2">
        <v>44225</v>
      </c>
      <c r="IW828" s="2">
        <v>44253</v>
      </c>
      <c r="IX828" s="2">
        <v>44286</v>
      </c>
      <c r="IY828" s="2">
        <v>44316</v>
      </c>
      <c r="IZ828" s="2">
        <v>44347</v>
      </c>
      <c r="JA828" s="2">
        <v>44377</v>
      </c>
      <c r="JB828" s="2">
        <v>44407</v>
      </c>
      <c r="JC828" s="2">
        <v>44439</v>
      </c>
      <c r="JD828" s="2">
        <v>44469</v>
      </c>
      <c r="JE828" s="2">
        <v>44498</v>
      </c>
      <c r="JF828" s="2">
        <v>44530</v>
      </c>
      <c r="JG828" s="2">
        <v>44561</v>
      </c>
      <c r="JH828" s="2">
        <v>44592</v>
      </c>
      <c r="JI828" s="2">
        <v>44620</v>
      </c>
      <c r="JJ828" s="2">
        <v>44651</v>
      </c>
      <c r="JK828" s="2">
        <v>44680</v>
      </c>
      <c r="JL828" s="2">
        <v>44712</v>
      </c>
      <c r="JM828" s="2">
        <v>44742</v>
      </c>
      <c r="JN828" s="2">
        <v>44771</v>
      </c>
      <c r="JO828" s="2">
        <v>44804</v>
      </c>
      <c r="JP828" s="2">
        <v>44834</v>
      </c>
      <c r="JQ828" s="2">
        <v>44865</v>
      </c>
    </row>
    <row r="829" spans="1:277" x14ac:dyDescent="0.25">
      <c r="A829" s="4"/>
      <c r="D829" s="3">
        <v>10046600</v>
      </c>
      <c r="E829">
        <v>8956100</v>
      </c>
      <c r="F829">
        <v>12328000</v>
      </c>
      <c r="G829">
        <v>10493200</v>
      </c>
      <c r="H829">
        <v>13277600</v>
      </c>
      <c r="I829">
        <v>14094400</v>
      </c>
      <c r="J829">
        <v>11614100</v>
      </c>
      <c r="K829">
        <v>7654200</v>
      </c>
      <c r="L829">
        <v>21856800</v>
      </c>
      <c r="M829">
        <v>17690700</v>
      </c>
      <c r="N829">
        <v>9433100</v>
      </c>
      <c r="O829">
        <v>11963600</v>
      </c>
      <c r="P829">
        <v>15283900</v>
      </c>
      <c r="Q829">
        <v>8817400</v>
      </c>
      <c r="R829">
        <v>15321600</v>
      </c>
      <c r="S829">
        <v>11876400</v>
      </c>
      <c r="T829">
        <v>9414400</v>
      </c>
      <c r="U829">
        <v>19795600</v>
      </c>
      <c r="V829">
        <v>16982600</v>
      </c>
      <c r="W829">
        <v>12967900</v>
      </c>
      <c r="X829">
        <v>12460600</v>
      </c>
      <c r="Y829">
        <v>11123100</v>
      </c>
      <c r="Z829">
        <v>17024400</v>
      </c>
      <c r="AA829">
        <v>10049100</v>
      </c>
      <c r="AB829">
        <v>9803900</v>
      </c>
      <c r="AC829">
        <v>9266400</v>
      </c>
      <c r="AD829">
        <v>8629500</v>
      </c>
      <c r="AE829">
        <v>9151400</v>
      </c>
      <c r="AF829">
        <v>8899400</v>
      </c>
      <c r="AG829">
        <v>9642700</v>
      </c>
      <c r="AH829">
        <v>13324800</v>
      </c>
      <c r="AI829">
        <v>10646000</v>
      </c>
      <c r="AJ829">
        <v>9444800</v>
      </c>
      <c r="AK829">
        <v>11416900</v>
      </c>
      <c r="AL829">
        <v>13514600</v>
      </c>
      <c r="AM829">
        <v>16512100</v>
      </c>
      <c r="AN829">
        <v>20979000</v>
      </c>
      <c r="AO829">
        <v>13024500</v>
      </c>
      <c r="AP829">
        <v>19990000</v>
      </c>
      <c r="AQ829">
        <v>15219300</v>
      </c>
      <c r="AR829">
        <v>11978100</v>
      </c>
      <c r="AS829">
        <v>13502200</v>
      </c>
      <c r="AT829">
        <v>17158100</v>
      </c>
      <c r="AU829">
        <v>14765200</v>
      </c>
      <c r="AV829">
        <v>18325500</v>
      </c>
      <c r="AW829">
        <v>15394500</v>
      </c>
      <c r="AX829">
        <v>15922800</v>
      </c>
      <c r="AY829">
        <v>15016200</v>
      </c>
      <c r="AZ829">
        <v>20730400</v>
      </c>
      <c r="BA829">
        <v>18765500</v>
      </c>
      <c r="BB829">
        <v>31837400</v>
      </c>
      <c r="BC829">
        <v>18030400</v>
      </c>
      <c r="BD829">
        <v>16537100</v>
      </c>
      <c r="BE829">
        <v>15761100</v>
      </c>
      <c r="BF829">
        <v>15190100</v>
      </c>
      <c r="BG829">
        <v>17836400</v>
      </c>
      <c r="BH829">
        <v>12045500</v>
      </c>
      <c r="BI829">
        <v>13967500</v>
      </c>
      <c r="BJ829">
        <v>19300400</v>
      </c>
      <c r="BK829">
        <v>15040200</v>
      </c>
      <c r="BL829">
        <v>29688100</v>
      </c>
      <c r="BM829">
        <v>18721800</v>
      </c>
      <c r="BN829">
        <v>28371500</v>
      </c>
      <c r="BO829">
        <v>32239700</v>
      </c>
      <c r="BP829">
        <v>22948000</v>
      </c>
      <c r="BQ829">
        <v>23123200</v>
      </c>
      <c r="BR829">
        <v>22386800</v>
      </c>
      <c r="BS829">
        <v>15041300</v>
      </c>
      <c r="BT829">
        <v>12363800</v>
      </c>
      <c r="BU829">
        <v>15439300</v>
      </c>
      <c r="BV829">
        <v>18733300</v>
      </c>
      <c r="BW829">
        <v>14046200</v>
      </c>
      <c r="BX829">
        <v>20496800</v>
      </c>
      <c r="BY829">
        <v>15277000</v>
      </c>
      <c r="BZ829">
        <v>13205900</v>
      </c>
      <c r="CA829">
        <v>17379000</v>
      </c>
      <c r="CB829">
        <v>23444200</v>
      </c>
      <c r="CC829">
        <v>20834900</v>
      </c>
      <c r="CD829">
        <v>22544700</v>
      </c>
      <c r="CE829">
        <v>25826200</v>
      </c>
      <c r="CF829">
        <v>27355100</v>
      </c>
      <c r="CG829">
        <v>25579000</v>
      </c>
      <c r="CH829">
        <v>19826300</v>
      </c>
      <c r="CI829">
        <v>16655000</v>
      </c>
      <c r="CJ829">
        <v>21728900</v>
      </c>
      <c r="CK829">
        <v>16931900</v>
      </c>
      <c r="CL829">
        <v>16032100</v>
      </c>
      <c r="CM829">
        <v>25368500</v>
      </c>
      <c r="CN829">
        <v>19876300</v>
      </c>
      <c r="CO829">
        <v>15556900</v>
      </c>
      <c r="CP829">
        <v>20259100</v>
      </c>
      <c r="CQ829">
        <v>21170200</v>
      </c>
      <c r="CR829">
        <v>13754600</v>
      </c>
      <c r="CS829">
        <v>13610000</v>
      </c>
      <c r="CT829">
        <v>16194000</v>
      </c>
      <c r="CU829">
        <v>11092300</v>
      </c>
      <c r="CV829">
        <v>20377000</v>
      </c>
      <c r="CW829">
        <v>12433900</v>
      </c>
      <c r="CX829">
        <v>14355000</v>
      </c>
      <c r="CY829">
        <v>11440900</v>
      </c>
      <c r="CZ829">
        <v>10337200</v>
      </c>
      <c r="DA829">
        <v>13924800</v>
      </c>
      <c r="DB829">
        <v>12282700</v>
      </c>
      <c r="DC829">
        <v>8754900</v>
      </c>
      <c r="DD829">
        <v>12916700</v>
      </c>
      <c r="DE829">
        <v>14884800</v>
      </c>
      <c r="DF829">
        <v>12196300</v>
      </c>
      <c r="DG829">
        <v>9186600</v>
      </c>
      <c r="DH829">
        <v>9889300</v>
      </c>
      <c r="DI829">
        <v>14268600</v>
      </c>
      <c r="DJ829">
        <v>13298100</v>
      </c>
      <c r="DK829">
        <v>15091100</v>
      </c>
      <c r="DL829">
        <v>10498700</v>
      </c>
      <c r="DM829">
        <v>10183500</v>
      </c>
      <c r="DN829">
        <v>9829700</v>
      </c>
      <c r="DO829">
        <v>8985400</v>
      </c>
      <c r="DP829">
        <v>11697500</v>
      </c>
      <c r="DQ829">
        <v>10282200</v>
      </c>
      <c r="DR829">
        <v>11189200</v>
      </c>
      <c r="DS829">
        <v>9870100</v>
      </c>
      <c r="DT829">
        <v>8833800</v>
      </c>
      <c r="DU829">
        <v>8554700</v>
      </c>
      <c r="DV829">
        <v>7031000</v>
      </c>
      <c r="DW829">
        <v>6775000</v>
      </c>
      <c r="DX829">
        <v>11540000</v>
      </c>
      <c r="DY829">
        <v>9268100</v>
      </c>
      <c r="DZ829">
        <v>7853100</v>
      </c>
      <c r="EA829">
        <v>9036300</v>
      </c>
      <c r="EB829">
        <v>7828287</v>
      </c>
      <c r="EC829">
        <v>5625002</v>
      </c>
      <c r="ED829">
        <v>6518491</v>
      </c>
      <c r="EE829">
        <v>4630615</v>
      </c>
      <c r="EF829">
        <v>9535797</v>
      </c>
      <c r="EG829">
        <v>6990598</v>
      </c>
      <c r="EH829">
        <v>7140375</v>
      </c>
      <c r="EI829">
        <v>7821482</v>
      </c>
      <c r="EJ829">
        <v>10188371</v>
      </c>
      <c r="EK829">
        <v>8047275</v>
      </c>
      <c r="EL829">
        <v>7171360</v>
      </c>
      <c r="EM829">
        <v>15299364</v>
      </c>
      <c r="EN829">
        <v>9903452</v>
      </c>
      <c r="EO829">
        <v>7949689</v>
      </c>
      <c r="EP829">
        <v>6998220</v>
      </c>
      <c r="EQ829">
        <v>6920841</v>
      </c>
      <c r="ER829">
        <v>7057712</v>
      </c>
      <c r="ES829">
        <v>5439132</v>
      </c>
      <c r="ET829">
        <v>5880727</v>
      </c>
      <c r="EU829">
        <v>7884170</v>
      </c>
      <c r="EV829">
        <v>6780289</v>
      </c>
      <c r="EW829">
        <v>7734880</v>
      </c>
      <c r="EX829">
        <v>9398938</v>
      </c>
      <c r="EY829">
        <v>7494739</v>
      </c>
      <c r="EZ829">
        <v>5975362</v>
      </c>
      <c r="FA829">
        <v>5710385</v>
      </c>
      <c r="FB829">
        <v>7347815</v>
      </c>
      <c r="FC829">
        <v>5026322</v>
      </c>
      <c r="FD829">
        <v>5591410</v>
      </c>
      <c r="FE829">
        <v>3800452</v>
      </c>
      <c r="FF829">
        <v>4669712</v>
      </c>
      <c r="FG829">
        <v>5773705</v>
      </c>
      <c r="FH829">
        <v>4135243</v>
      </c>
      <c r="FI829">
        <v>4459277</v>
      </c>
      <c r="FJ829">
        <v>4788431</v>
      </c>
      <c r="FK829">
        <v>3799807</v>
      </c>
      <c r="FL829">
        <v>4161539</v>
      </c>
      <c r="FM829">
        <v>4743337</v>
      </c>
      <c r="FN829">
        <v>3971701</v>
      </c>
      <c r="FO829">
        <v>4546130</v>
      </c>
      <c r="FP829">
        <v>4423174</v>
      </c>
      <c r="FQ829">
        <v>4947160</v>
      </c>
      <c r="FR829">
        <v>4387873</v>
      </c>
      <c r="FS829">
        <v>4500684</v>
      </c>
      <c r="FT829">
        <v>3786612</v>
      </c>
      <c r="FU829">
        <v>3605152</v>
      </c>
      <c r="FV829">
        <v>3421589</v>
      </c>
      <c r="FW829">
        <v>3449467</v>
      </c>
      <c r="FX829">
        <v>3486506</v>
      </c>
      <c r="FY829">
        <v>6083827</v>
      </c>
      <c r="FZ829">
        <v>3960967</v>
      </c>
      <c r="GA829">
        <v>6442386</v>
      </c>
      <c r="GB829">
        <v>5464948</v>
      </c>
      <c r="GC829">
        <v>3946266</v>
      </c>
      <c r="GD829">
        <v>5546984</v>
      </c>
      <c r="GE829">
        <v>5675815</v>
      </c>
      <c r="GF829">
        <v>3984462</v>
      </c>
      <c r="GG829">
        <v>4318359</v>
      </c>
      <c r="GH829">
        <v>5124914</v>
      </c>
      <c r="GI829">
        <v>4338807</v>
      </c>
      <c r="GJ829">
        <v>5144954</v>
      </c>
      <c r="GK829">
        <v>4539460</v>
      </c>
      <c r="GL829">
        <v>4139409</v>
      </c>
      <c r="GM829">
        <v>5105688</v>
      </c>
      <c r="GN829">
        <v>5941450</v>
      </c>
      <c r="GO829">
        <v>5305339</v>
      </c>
      <c r="GP829">
        <v>4342002</v>
      </c>
      <c r="GQ829">
        <v>3863028</v>
      </c>
      <c r="GR829">
        <v>4189668</v>
      </c>
      <c r="GS829">
        <v>4644849</v>
      </c>
      <c r="GT829">
        <v>3824204</v>
      </c>
      <c r="GU829">
        <v>3532168</v>
      </c>
      <c r="GV829">
        <v>4812464</v>
      </c>
      <c r="GW829">
        <v>6714828</v>
      </c>
      <c r="GX829">
        <v>5873483</v>
      </c>
      <c r="GY829">
        <v>4608319</v>
      </c>
      <c r="GZ829">
        <v>5749697</v>
      </c>
      <c r="HA829">
        <v>4469162</v>
      </c>
      <c r="HB829">
        <v>4240531</v>
      </c>
      <c r="HC829">
        <v>4538897</v>
      </c>
      <c r="HD829">
        <v>5218440</v>
      </c>
      <c r="HE829">
        <v>4568505</v>
      </c>
      <c r="HF829">
        <v>3725427</v>
      </c>
      <c r="HG829">
        <v>3215211</v>
      </c>
      <c r="HH829">
        <v>3432484</v>
      </c>
      <c r="HI829">
        <v>3679291</v>
      </c>
      <c r="HJ829">
        <v>5081116</v>
      </c>
      <c r="HK829">
        <v>3380848</v>
      </c>
      <c r="HL829">
        <v>4090599</v>
      </c>
      <c r="HM829">
        <v>4212722</v>
      </c>
      <c r="HN829">
        <v>4598869</v>
      </c>
      <c r="HO829">
        <v>5005019</v>
      </c>
      <c r="HP829">
        <v>4468906</v>
      </c>
      <c r="HQ829">
        <v>5035198</v>
      </c>
      <c r="HR829">
        <v>5262394</v>
      </c>
      <c r="HS829">
        <v>4446283</v>
      </c>
      <c r="HT829">
        <v>4423707</v>
      </c>
      <c r="HU829">
        <v>5959472</v>
      </c>
      <c r="HV829">
        <v>4648090</v>
      </c>
      <c r="HW829">
        <v>5958078</v>
      </c>
      <c r="HX829">
        <v>5598415</v>
      </c>
      <c r="HY829">
        <v>3359948</v>
      </c>
      <c r="HZ829">
        <v>3949250</v>
      </c>
      <c r="IA829">
        <v>3256808</v>
      </c>
      <c r="IB829">
        <v>4026442</v>
      </c>
      <c r="IC829">
        <v>3736708</v>
      </c>
      <c r="ID829">
        <v>5089754</v>
      </c>
      <c r="IE829">
        <v>4372203</v>
      </c>
      <c r="IF829">
        <v>5852951</v>
      </c>
      <c r="IG829">
        <v>4014483</v>
      </c>
      <c r="IH829">
        <v>4983982</v>
      </c>
      <c r="II829">
        <v>4708438</v>
      </c>
      <c r="IJ829">
        <v>4055195</v>
      </c>
      <c r="IK829">
        <v>4325621</v>
      </c>
      <c r="IL829">
        <v>8823304</v>
      </c>
      <c r="IM829">
        <v>4887362</v>
      </c>
      <c r="IN829">
        <v>5967166</v>
      </c>
      <c r="IO829">
        <v>5306540</v>
      </c>
      <c r="IP829">
        <v>3451158</v>
      </c>
      <c r="IQ829">
        <v>3005410</v>
      </c>
      <c r="IR829">
        <v>3475484</v>
      </c>
      <c r="IS829">
        <v>3484105</v>
      </c>
      <c r="IT829">
        <v>4009184</v>
      </c>
      <c r="IU829">
        <v>3966514</v>
      </c>
      <c r="IV829">
        <v>4113820</v>
      </c>
      <c r="IW829">
        <v>3463249</v>
      </c>
      <c r="IX829">
        <v>5043097</v>
      </c>
      <c r="IY829">
        <v>4099769</v>
      </c>
      <c r="IZ829">
        <v>4144155</v>
      </c>
      <c r="JA829">
        <v>6189804</v>
      </c>
      <c r="JB829">
        <v>3827855</v>
      </c>
      <c r="JC829">
        <v>3397853</v>
      </c>
      <c r="JD829">
        <v>3555552</v>
      </c>
      <c r="JE829">
        <v>3136635</v>
      </c>
      <c r="JF829">
        <v>4020482</v>
      </c>
      <c r="JG829">
        <v>4413626</v>
      </c>
      <c r="JH829">
        <v>4278665</v>
      </c>
      <c r="JI829">
        <v>3863054</v>
      </c>
      <c r="JJ829">
        <v>4701312</v>
      </c>
      <c r="JK829">
        <v>3289420</v>
      </c>
      <c r="JL829">
        <v>6929842</v>
      </c>
      <c r="JM829">
        <v>8645618</v>
      </c>
      <c r="JN829">
        <v>4377484</v>
      </c>
      <c r="JO829">
        <v>3735894</v>
      </c>
      <c r="JP829">
        <v>4756009</v>
      </c>
      <c r="JQ829">
        <v>3583723</v>
      </c>
    </row>
    <row r="830" spans="1:277" x14ac:dyDescent="0.25">
      <c r="A830" s="1" t="s">
        <v>416</v>
      </c>
      <c r="B830" t="s">
        <v>1157</v>
      </c>
      <c r="C830" t="s">
        <v>1182</v>
      </c>
      <c r="D830" s="2">
        <f>_xll.BDH(A830, "volume", B830, C830, "Direction", "H", "Period", "M","cols=116;rows=2")</f>
        <v>36556</v>
      </c>
      <c r="E830" s="2">
        <v>36585</v>
      </c>
      <c r="F830" s="2">
        <v>36616</v>
      </c>
      <c r="G830" s="2">
        <v>36644</v>
      </c>
      <c r="H830" s="2">
        <v>36677</v>
      </c>
      <c r="I830" s="2">
        <v>36707</v>
      </c>
      <c r="J830" s="2">
        <v>36738</v>
      </c>
      <c r="K830" s="2">
        <v>36769</v>
      </c>
      <c r="L830" s="2">
        <v>36798</v>
      </c>
      <c r="M830" s="2">
        <v>36830</v>
      </c>
      <c r="N830" s="2">
        <v>36860</v>
      </c>
      <c r="O830" s="2">
        <v>36889</v>
      </c>
      <c r="P830" s="2">
        <v>36922</v>
      </c>
      <c r="Q830" s="2">
        <v>36950</v>
      </c>
      <c r="R830" s="2">
        <v>36980</v>
      </c>
      <c r="S830" s="2">
        <v>37011</v>
      </c>
      <c r="T830" s="2">
        <v>37042</v>
      </c>
      <c r="U830" s="2">
        <v>37071</v>
      </c>
      <c r="V830" s="2">
        <v>37103</v>
      </c>
      <c r="W830" s="2">
        <v>37134</v>
      </c>
      <c r="X830" s="2">
        <v>37162</v>
      </c>
      <c r="Y830" s="2">
        <v>37195</v>
      </c>
      <c r="Z830" s="2">
        <v>37225</v>
      </c>
      <c r="AA830" s="2">
        <v>37256</v>
      </c>
      <c r="AB830" s="2">
        <v>37287</v>
      </c>
      <c r="AC830" s="2">
        <v>37315</v>
      </c>
      <c r="AD830" s="2">
        <v>37344</v>
      </c>
      <c r="AE830" s="2">
        <v>37376</v>
      </c>
      <c r="AF830" s="2">
        <v>37407</v>
      </c>
      <c r="AG830" s="2">
        <v>37435</v>
      </c>
      <c r="AH830" s="2">
        <v>37468</v>
      </c>
      <c r="AI830" s="2">
        <v>37498</v>
      </c>
      <c r="AJ830" s="2">
        <v>37529</v>
      </c>
      <c r="AK830" s="2">
        <v>37560</v>
      </c>
      <c r="AL830" s="2">
        <v>37589</v>
      </c>
      <c r="AM830" s="2">
        <v>37621</v>
      </c>
      <c r="AN830" s="2">
        <v>37652</v>
      </c>
      <c r="AO830" s="2">
        <v>37680</v>
      </c>
      <c r="AP830" s="2">
        <v>37711</v>
      </c>
      <c r="AQ830" s="2">
        <v>37741</v>
      </c>
      <c r="AR830" s="2">
        <v>37771</v>
      </c>
      <c r="AS830" s="2">
        <v>37802</v>
      </c>
      <c r="AT830" s="2">
        <v>37833</v>
      </c>
      <c r="AU830" s="2">
        <v>37862</v>
      </c>
      <c r="AV830" s="2">
        <v>37894</v>
      </c>
      <c r="AW830" s="2">
        <v>37925</v>
      </c>
      <c r="AX830" s="2">
        <v>37953</v>
      </c>
      <c r="AY830" s="2">
        <v>37986</v>
      </c>
      <c r="AZ830" s="2">
        <v>38016</v>
      </c>
      <c r="BA830" s="2">
        <v>38044</v>
      </c>
      <c r="BB830" s="2">
        <v>38077</v>
      </c>
      <c r="BC830" s="2">
        <v>38107</v>
      </c>
      <c r="BD830" s="2">
        <v>38138</v>
      </c>
      <c r="BE830" s="2">
        <v>38168</v>
      </c>
      <c r="BF830" s="2">
        <v>38198</v>
      </c>
      <c r="BG830" s="2">
        <v>38230</v>
      </c>
      <c r="BH830" s="2">
        <v>38260</v>
      </c>
      <c r="BI830" s="2">
        <v>38289</v>
      </c>
      <c r="BJ830" s="2">
        <v>38321</v>
      </c>
      <c r="BK830" s="2">
        <v>38352</v>
      </c>
      <c r="BL830" s="2">
        <v>38383</v>
      </c>
      <c r="BM830" s="2">
        <v>38411</v>
      </c>
      <c r="BN830" s="2">
        <v>38442</v>
      </c>
      <c r="BO830" s="2">
        <v>38471</v>
      </c>
      <c r="BP830" s="2">
        <v>38503</v>
      </c>
      <c r="BQ830" s="2">
        <v>38533</v>
      </c>
      <c r="BR830" s="2">
        <v>38562</v>
      </c>
      <c r="BS830" s="2">
        <v>38595</v>
      </c>
      <c r="BT830" s="2">
        <v>38625</v>
      </c>
      <c r="BU830" s="2">
        <v>38656</v>
      </c>
      <c r="BV830" s="2">
        <v>38686</v>
      </c>
      <c r="BW830" s="2">
        <v>38716</v>
      </c>
      <c r="BX830" s="2">
        <v>38748</v>
      </c>
      <c r="BY830" s="2">
        <v>38776</v>
      </c>
      <c r="BZ830" s="2">
        <v>38807</v>
      </c>
      <c r="CA830" s="2">
        <v>38835</v>
      </c>
      <c r="CB830" s="2">
        <v>38868</v>
      </c>
      <c r="CC830" s="2">
        <v>38898</v>
      </c>
      <c r="CD830" s="2">
        <v>38929</v>
      </c>
      <c r="CE830" s="2">
        <v>38960</v>
      </c>
      <c r="CF830" s="2">
        <v>38989</v>
      </c>
      <c r="CG830" s="2">
        <v>39021</v>
      </c>
      <c r="CH830" s="2">
        <v>39051</v>
      </c>
      <c r="CI830" s="2">
        <v>39080</v>
      </c>
      <c r="CJ830" s="2">
        <v>39113</v>
      </c>
      <c r="CK830" s="2">
        <v>39141</v>
      </c>
      <c r="CL830" s="2">
        <v>39171</v>
      </c>
      <c r="CM830" s="2">
        <v>39202</v>
      </c>
      <c r="CN830" s="2">
        <v>39233</v>
      </c>
      <c r="CO830" s="2">
        <v>39262</v>
      </c>
      <c r="CP830" s="2">
        <v>39294</v>
      </c>
      <c r="CQ830" s="2">
        <v>39325</v>
      </c>
      <c r="CR830" s="2">
        <v>39353</v>
      </c>
      <c r="CS830" s="2">
        <v>39386</v>
      </c>
      <c r="CT830" s="2">
        <v>39416</v>
      </c>
      <c r="CU830" s="2">
        <v>39447</v>
      </c>
      <c r="CV830" s="2">
        <v>39478</v>
      </c>
      <c r="CW830" s="2">
        <v>39507</v>
      </c>
      <c r="CX830" s="2">
        <v>39538</v>
      </c>
      <c r="CY830" s="2">
        <v>39568</v>
      </c>
      <c r="CZ830" s="2">
        <v>39598</v>
      </c>
      <c r="DA830" s="2">
        <v>39629</v>
      </c>
      <c r="DB830" s="2">
        <v>39660</v>
      </c>
      <c r="DC830" s="2">
        <v>39689</v>
      </c>
      <c r="DD830" s="2">
        <v>39721</v>
      </c>
      <c r="DE830" s="2">
        <v>39752</v>
      </c>
      <c r="DF830" s="2">
        <v>39780</v>
      </c>
      <c r="DG830" s="2">
        <v>39813</v>
      </c>
      <c r="DH830" s="2">
        <v>39843</v>
      </c>
      <c r="DI830" s="2">
        <v>39871</v>
      </c>
      <c r="DJ830" s="2">
        <v>39903</v>
      </c>
      <c r="DK830" s="2">
        <v>39933</v>
      </c>
      <c r="DL830" s="2">
        <v>39962</v>
      </c>
      <c r="DM830" s="2">
        <v>39994</v>
      </c>
      <c r="DN830" s="2">
        <v>40025</v>
      </c>
      <c r="DO830" s="2">
        <v>40056</v>
      </c>
    </row>
    <row r="831" spans="1:277" x14ac:dyDescent="0.25">
      <c r="A831" s="4"/>
      <c r="D831" s="3">
        <v>3344830</v>
      </c>
      <c r="E831">
        <v>2448198</v>
      </c>
      <c r="F831">
        <v>2279964</v>
      </c>
      <c r="G831">
        <v>2574931</v>
      </c>
      <c r="H831">
        <v>2284198</v>
      </c>
      <c r="I831">
        <v>2258798</v>
      </c>
      <c r="J831">
        <v>1548532</v>
      </c>
      <c r="K831">
        <v>1755398</v>
      </c>
      <c r="L831">
        <v>1791098</v>
      </c>
      <c r="M831">
        <v>2924597</v>
      </c>
      <c r="N831">
        <v>2838830</v>
      </c>
      <c r="O831">
        <v>2586864</v>
      </c>
      <c r="P831">
        <v>2070865</v>
      </c>
      <c r="Q831">
        <v>2482898</v>
      </c>
      <c r="R831">
        <v>2949530</v>
      </c>
      <c r="S831">
        <v>1627832</v>
      </c>
      <c r="T831">
        <v>2066565</v>
      </c>
      <c r="U831">
        <v>2511264</v>
      </c>
      <c r="V831">
        <v>1306199</v>
      </c>
      <c r="W831">
        <v>2082398</v>
      </c>
      <c r="X831">
        <v>1945165</v>
      </c>
      <c r="Y831">
        <v>1919898</v>
      </c>
      <c r="Z831">
        <v>1733032</v>
      </c>
      <c r="AA831">
        <v>1823698</v>
      </c>
      <c r="AB831">
        <v>1738898</v>
      </c>
      <c r="AC831">
        <v>1925331</v>
      </c>
      <c r="AD831">
        <v>2524531</v>
      </c>
      <c r="AE831">
        <v>2416598</v>
      </c>
      <c r="AF831">
        <v>2017931</v>
      </c>
      <c r="AG831">
        <v>1842865</v>
      </c>
      <c r="AH831">
        <v>2459098</v>
      </c>
      <c r="AI831">
        <v>2269431</v>
      </c>
      <c r="AJ831">
        <v>2600731</v>
      </c>
      <c r="AK831">
        <v>2980530</v>
      </c>
      <c r="AL831">
        <v>2798064</v>
      </c>
      <c r="AM831">
        <v>2008465</v>
      </c>
      <c r="AN831">
        <v>2041498</v>
      </c>
      <c r="AO831">
        <v>2903064</v>
      </c>
      <c r="AP831">
        <v>3854363</v>
      </c>
      <c r="AQ831">
        <v>3555696</v>
      </c>
      <c r="AR831">
        <v>4216329</v>
      </c>
      <c r="AS831">
        <v>3671863</v>
      </c>
      <c r="AT831">
        <v>3307430</v>
      </c>
      <c r="AU831">
        <v>2699364</v>
      </c>
      <c r="AV831">
        <v>3278497</v>
      </c>
      <c r="AW831">
        <v>2740997</v>
      </c>
      <c r="AX831">
        <v>7342226</v>
      </c>
      <c r="AY831">
        <v>4620029</v>
      </c>
      <c r="AZ831">
        <v>6083161</v>
      </c>
      <c r="BA831">
        <v>16424550</v>
      </c>
      <c r="BB831">
        <v>9910757</v>
      </c>
      <c r="BC831">
        <v>5531661</v>
      </c>
      <c r="BD831">
        <v>6305127</v>
      </c>
      <c r="BE831">
        <v>6931760</v>
      </c>
      <c r="BF831">
        <v>5341461</v>
      </c>
      <c r="BG831">
        <v>4901795</v>
      </c>
      <c r="BH831">
        <v>3647763</v>
      </c>
      <c r="BI831">
        <v>3001664</v>
      </c>
      <c r="BJ831">
        <v>7246159</v>
      </c>
      <c r="BK831">
        <v>4300662</v>
      </c>
      <c r="BL831">
        <v>5604461</v>
      </c>
      <c r="BM831">
        <v>4421962</v>
      </c>
      <c r="BN831">
        <v>9387191</v>
      </c>
      <c r="BO831">
        <v>6028894</v>
      </c>
      <c r="BP831">
        <v>6877560</v>
      </c>
      <c r="BQ831">
        <v>5532928</v>
      </c>
      <c r="BR831">
        <v>3969463</v>
      </c>
      <c r="BS831">
        <v>4660495</v>
      </c>
      <c r="BT831">
        <v>3517930</v>
      </c>
      <c r="BU831">
        <v>4837262</v>
      </c>
      <c r="BV831">
        <v>5290695</v>
      </c>
      <c r="BW831">
        <v>3325963</v>
      </c>
      <c r="BX831">
        <v>7856059</v>
      </c>
      <c r="BY831">
        <v>4423162</v>
      </c>
      <c r="BZ831">
        <v>5866794</v>
      </c>
      <c r="CA831">
        <v>4013596</v>
      </c>
      <c r="CB831">
        <v>6258294</v>
      </c>
      <c r="CC831">
        <v>5793394</v>
      </c>
      <c r="CD831">
        <v>3674630</v>
      </c>
      <c r="CE831">
        <v>9207657</v>
      </c>
      <c r="CF831">
        <v>4590695</v>
      </c>
      <c r="CG831">
        <v>3940363</v>
      </c>
      <c r="CH831">
        <v>4935895</v>
      </c>
      <c r="CI831">
        <v>2950164</v>
      </c>
      <c r="CJ831">
        <v>4816162</v>
      </c>
      <c r="CK831">
        <v>3588696</v>
      </c>
      <c r="CL831">
        <v>5597494</v>
      </c>
      <c r="CM831">
        <v>7447726</v>
      </c>
      <c r="CN831">
        <v>6075627</v>
      </c>
      <c r="CO831">
        <v>4765895</v>
      </c>
      <c r="CP831">
        <v>4452229</v>
      </c>
      <c r="CQ831">
        <v>6509393</v>
      </c>
      <c r="CR831">
        <v>3827363</v>
      </c>
      <c r="CS831">
        <v>4295729</v>
      </c>
      <c r="CT831">
        <v>4642429</v>
      </c>
      <c r="CU831">
        <v>3985763</v>
      </c>
      <c r="CV831">
        <v>4803695</v>
      </c>
      <c r="CW831">
        <v>4047829</v>
      </c>
      <c r="CX831">
        <v>5779328</v>
      </c>
      <c r="CY831">
        <v>3980796</v>
      </c>
      <c r="CZ831">
        <v>3762896</v>
      </c>
      <c r="DA831">
        <v>4631762</v>
      </c>
      <c r="DB831">
        <v>4878595</v>
      </c>
      <c r="DC831">
        <v>3880396</v>
      </c>
      <c r="DD831">
        <v>5354028</v>
      </c>
      <c r="DE831">
        <v>5807861</v>
      </c>
      <c r="DF831">
        <v>4977628</v>
      </c>
      <c r="DG831">
        <v>4912062</v>
      </c>
      <c r="DH831">
        <v>5467061</v>
      </c>
      <c r="DI831">
        <v>5444261</v>
      </c>
      <c r="DJ831">
        <v>6881193</v>
      </c>
      <c r="DK831">
        <v>7225493</v>
      </c>
      <c r="DL831">
        <v>6726627</v>
      </c>
      <c r="DM831">
        <v>5089962</v>
      </c>
      <c r="DN831">
        <v>4248329</v>
      </c>
      <c r="DO831">
        <v>535466</v>
      </c>
    </row>
    <row r="832" spans="1:277" x14ac:dyDescent="0.25">
      <c r="A832" s="1" t="s">
        <v>417</v>
      </c>
      <c r="B832" t="s">
        <v>1157</v>
      </c>
      <c r="C832" t="s">
        <v>1180</v>
      </c>
      <c r="D832" s="2">
        <f>_xll.BDH(A832, "volume", B832, C832, "Direction", "H", "Period", "M","cols=144;rows=2")</f>
        <v>36556</v>
      </c>
      <c r="E832" s="2">
        <v>36585</v>
      </c>
      <c r="F832" s="2">
        <v>36616</v>
      </c>
      <c r="G832" s="2">
        <v>36644</v>
      </c>
      <c r="H832" s="2">
        <v>36677</v>
      </c>
      <c r="I832" s="2">
        <v>36707</v>
      </c>
      <c r="J832" s="2">
        <v>36738</v>
      </c>
      <c r="K832" s="2">
        <v>36769</v>
      </c>
      <c r="L832" s="2">
        <v>36798</v>
      </c>
      <c r="M832" s="2">
        <v>36830</v>
      </c>
      <c r="N832" s="2">
        <v>36860</v>
      </c>
      <c r="O832" s="2">
        <v>36889</v>
      </c>
      <c r="P832" s="2">
        <v>36922</v>
      </c>
      <c r="Q832" s="2">
        <v>36950</v>
      </c>
      <c r="R832" s="2">
        <v>36980</v>
      </c>
      <c r="S832" s="2">
        <v>37011</v>
      </c>
      <c r="T832" s="2">
        <v>37042</v>
      </c>
      <c r="U832" s="2">
        <v>37071</v>
      </c>
      <c r="V832" s="2">
        <v>37103</v>
      </c>
      <c r="W832" s="2">
        <v>37134</v>
      </c>
      <c r="X832" s="2">
        <v>37162</v>
      </c>
      <c r="Y832" s="2">
        <v>37195</v>
      </c>
      <c r="Z832" s="2">
        <v>37225</v>
      </c>
      <c r="AA832" s="2">
        <v>37256</v>
      </c>
      <c r="AB832" s="2">
        <v>37287</v>
      </c>
      <c r="AC832" s="2">
        <v>37315</v>
      </c>
      <c r="AD832" s="2">
        <v>37344</v>
      </c>
      <c r="AE832" s="2">
        <v>37376</v>
      </c>
      <c r="AF832" s="2">
        <v>37407</v>
      </c>
      <c r="AG832" s="2">
        <v>37435</v>
      </c>
      <c r="AH832" s="2">
        <v>37468</v>
      </c>
      <c r="AI832" s="2">
        <v>37498</v>
      </c>
      <c r="AJ832" s="2">
        <v>37529</v>
      </c>
      <c r="AK832" s="2">
        <v>37560</v>
      </c>
      <c r="AL832" s="2">
        <v>37589</v>
      </c>
      <c r="AM832" s="2">
        <v>37621</v>
      </c>
      <c r="AN832" s="2">
        <v>37652</v>
      </c>
      <c r="AO832" s="2">
        <v>37680</v>
      </c>
      <c r="AP832" s="2">
        <v>37711</v>
      </c>
      <c r="AQ832" s="2">
        <v>37741</v>
      </c>
      <c r="AR832" s="2">
        <v>37771</v>
      </c>
      <c r="AS832" s="2">
        <v>37802</v>
      </c>
      <c r="AT832" s="2">
        <v>37833</v>
      </c>
      <c r="AU832" s="2">
        <v>37862</v>
      </c>
      <c r="AV832" s="2">
        <v>37894</v>
      </c>
      <c r="AW832" s="2">
        <v>37925</v>
      </c>
      <c r="AX832" s="2">
        <v>37953</v>
      </c>
      <c r="AY832" s="2">
        <v>37986</v>
      </c>
      <c r="AZ832" s="2">
        <v>38016</v>
      </c>
      <c r="BA832" s="2">
        <v>38044</v>
      </c>
      <c r="BB832" s="2">
        <v>38077</v>
      </c>
      <c r="BC832" s="2">
        <v>38107</v>
      </c>
      <c r="BD832" s="2">
        <v>38138</v>
      </c>
      <c r="BE832" s="2">
        <v>38168</v>
      </c>
      <c r="BF832" s="2">
        <v>38198</v>
      </c>
      <c r="BG832" s="2">
        <v>38230</v>
      </c>
      <c r="BH832" s="2">
        <v>38260</v>
      </c>
      <c r="BI832" s="2">
        <v>38289</v>
      </c>
      <c r="BJ832" s="2">
        <v>38321</v>
      </c>
      <c r="BK832" s="2">
        <v>38352</v>
      </c>
      <c r="BL832" s="2">
        <v>38383</v>
      </c>
      <c r="BM832" s="2">
        <v>38411</v>
      </c>
      <c r="BN832" s="2">
        <v>38442</v>
      </c>
      <c r="BO832" s="2">
        <v>38471</v>
      </c>
      <c r="BP832" s="2">
        <v>38503</v>
      </c>
      <c r="BQ832" s="2">
        <v>38533</v>
      </c>
      <c r="BR832" s="2">
        <v>38562</v>
      </c>
      <c r="BS832" s="2">
        <v>38595</v>
      </c>
      <c r="BT832" s="2">
        <v>38625</v>
      </c>
      <c r="BU832" s="2">
        <v>38656</v>
      </c>
      <c r="BV832" s="2">
        <v>38686</v>
      </c>
      <c r="BW832" s="2">
        <v>38716</v>
      </c>
      <c r="BX832" s="2">
        <v>38748</v>
      </c>
      <c r="BY832" s="2">
        <v>38776</v>
      </c>
      <c r="BZ832" s="2">
        <v>38807</v>
      </c>
      <c r="CA832" s="2">
        <v>38835</v>
      </c>
      <c r="CB832" s="2">
        <v>38868</v>
      </c>
      <c r="CC832" s="2">
        <v>38898</v>
      </c>
      <c r="CD832" s="2">
        <v>38929</v>
      </c>
      <c r="CE832" s="2">
        <v>38960</v>
      </c>
      <c r="CF832" s="2">
        <v>38989</v>
      </c>
      <c r="CG832" s="2">
        <v>39021</v>
      </c>
      <c r="CH832" s="2">
        <v>39051</v>
      </c>
      <c r="CI832" s="2">
        <v>39080</v>
      </c>
      <c r="CJ832" s="2">
        <v>39113</v>
      </c>
      <c r="CK832" s="2">
        <v>39141</v>
      </c>
      <c r="CL832" s="2">
        <v>39171</v>
      </c>
      <c r="CM832" s="2">
        <v>39202</v>
      </c>
      <c r="CN832" s="2">
        <v>39233</v>
      </c>
      <c r="CO832" s="2">
        <v>39262</v>
      </c>
      <c r="CP832" s="2">
        <v>39294</v>
      </c>
      <c r="CQ832" s="2">
        <v>39325</v>
      </c>
      <c r="CR832" s="2">
        <v>39353</v>
      </c>
      <c r="CS832" s="2">
        <v>39386</v>
      </c>
      <c r="CT832" s="2">
        <v>39416</v>
      </c>
      <c r="CU832" s="2">
        <v>39447</v>
      </c>
      <c r="CV832" s="2">
        <v>39478</v>
      </c>
      <c r="CW832" s="2">
        <v>39507</v>
      </c>
      <c r="CX832" s="2">
        <v>39538</v>
      </c>
      <c r="CY832" s="2">
        <v>39568</v>
      </c>
      <c r="CZ832" s="2">
        <v>39598</v>
      </c>
      <c r="DA832" s="2">
        <v>39629</v>
      </c>
      <c r="DB832" s="2">
        <v>39660</v>
      </c>
      <c r="DC832" s="2">
        <v>39689</v>
      </c>
      <c r="DD832" s="2">
        <v>39721</v>
      </c>
      <c r="DE832" s="2">
        <v>39752</v>
      </c>
      <c r="DF832" s="2">
        <v>39780</v>
      </c>
      <c r="DG832" s="2">
        <v>39813</v>
      </c>
      <c r="DH832" s="2">
        <v>39843</v>
      </c>
      <c r="DI832" s="2">
        <v>39871</v>
      </c>
      <c r="DJ832" s="2">
        <v>39903</v>
      </c>
      <c r="DK832" s="2">
        <v>39933</v>
      </c>
      <c r="DL832" s="2">
        <v>39962</v>
      </c>
      <c r="DM832" s="2">
        <v>39994</v>
      </c>
      <c r="DN832" s="2">
        <v>40025</v>
      </c>
      <c r="DO832" s="2">
        <v>40056</v>
      </c>
      <c r="DP832" s="2">
        <v>40086</v>
      </c>
      <c r="DQ832" s="2">
        <v>40116</v>
      </c>
      <c r="DR832" s="2">
        <v>40147</v>
      </c>
      <c r="DS832" s="2">
        <v>40178</v>
      </c>
      <c r="DT832" s="2">
        <v>40207</v>
      </c>
      <c r="DU832" s="2">
        <v>40235</v>
      </c>
      <c r="DV832" s="2">
        <v>40268</v>
      </c>
      <c r="DW832" s="2">
        <v>40298</v>
      </c>
      <c r="DX832" s="2">
        <v>40329</v>
      </c>
      <c r="DY832" s="2">
        <v>40359</v>
      </c>
      <c r="DZ832" s="2">
        <v>40389</v>
      </c>
      <c r="EA832" s="2">
        <v>40421</v>
      </c>
      <c r="EB832" s="2">
        <v>40451</v>
      </c>
      <c r="EC832" s="2">
        <v>40480</v>
      </c>
      <c r="ED832" s="2">
        <v>40512</v>
      </c>
      <c r="EE832" s="2">
        <v>40543</v>
      </c>
      <c r="EF832" s="2">
        <v>40574</v>
      </c>
      <c r="EG832" s="2">
        <v>40602</v>
      </c>
      <c r="EH832" s="2">
        <v>40633</v>
      </c>
      <c r="EI832" s="2">
        <v>40662</v>
      </c>
      <c r="EJ832" s="2">
        <v>40694</v>
      </c>
      <c r="EK832" s="2">
        <v>40724</v>
      </c>
      <c r="EL832" s="2">
        <v>40753</v>
      </c>
      <c r="EM832" s="2">
        <v>40786</v>
      </c>
      <c r="EN832" s="2">
        <v>40816</v>
      </c>
      <c r="EO832" s="2">
        <v>40847</v>
      </c>
      <c r="EP832" s="2">
        <v>40877</v>
      </c>
      <c r="EQ832" s="2">
        <v>40907</v>
      </c>
    </row>
    <row r="833" spans="1:277" x14ac:dyDescent="0.25">
      <c r="A833" s="4"/>
      <c r="D833" s="3">
        <v>33298400</v>
      </c>
      <c r="E833">
        <v>46272900</v>
      </c>
      <c r="F833">
        <v>32367500</v>
      </c>
      <c r="G833">
        <v>27536800</v>
      </c>
      <c r="H833">
        <v>29716900</v>
      </c>
      <c r="I833">
        <v>18769600</v>
      </c>
      <c r="J833">
        <v>23265800</v>
      </c>
      <c r="K833">
        <v>24504700</v>
      </c>
      <c r="L833">
        <v>25214600</v>
      </c>
      <c r="M833">
        <v>37934200</v>
      </c>
      <c r="N833">
        <v>25879300</v>
      </c>
      <c r="O833">
        <v>32715700</v>
      </c>
      <c r="P833">
        <v>33646600</v>
      </c>
      <c r="Q833">
        <v>41909700</v>
      </c>
      <c r="R833">
        <v>39505700</v>
      </c>
      <c r="S833">
        <v>60103000</v>
      </c>
      <c r="T833">
        <v>52451600</v>
      </c>
      <c r="U833">
        <v>29475000</v>
      </c>
      <c r="V833">
        <v>29325000</v>
      </c>
      <c r="W833">
        <v>33106600</v>
      </c>
      <c r="X833">
        <v>28724400</v>
      </c>
      <c r="Y833">
        <v>33833400</v>
      </c>
      <c r="Z833">
        <v>26778500</v>
      </c>
      <c r="AA833">
        <v>30226400</v>
      </c>
      <c r="AB833">
        <v>30058300</v>
      </c>
      <c r="AC833">
        <v>37866300</v>
      </c>
      <c r="AD833">
        <v>17381600</v>
      </c>
      <c r="AE833">
        <v>25378300</v>
      </c>
      <c r="AF833">
        <v>24136800</v>
      </c>
      <c r="AG833">
        <v>32334800</v>
      </c>
      <c r="AH833">
        <v>29654100</v>
      </c>
      <c r="AI833">
        <v>37668000</v>
      </c>
      <c r="AJ833">
        <v>21656800</v>
      </c>
      <c r="AK833">
        <v>30279900</v>
      </c>
      <c r="AL833">
        <v>25434600</v>
      </c>
      <c r="AM833">
        <v>27598000</v>
      </c>
      <c r="AN833">
        <v>28967300</v>
      </c>
      <c r="AO833">
        <v>15884800</v>
      </c>
      <c r="AP833">
        <v>20288200</v>
      </c>
      <c r="AQ833">
        <v>19286300</v>
      </c>
      <c r="AR833">
        <v>16125900</v>
      </c>
      <c r="AS833">
        <v>16970500</v>
      </c>
      <c r="AT833">
        <v>25600100</v>
      </c>
      <c r="AU833">
        <v>21374100</v>
      </c>
      <c r="AV833">
        <v>24110500</v>
      </c>
      <c r="AW833">
        <v>22384800</v>
      </c>
      <c r="AX833">
        <v>19433100</v>
      </c>
      <c r="AY833">
        <v>27898500</v>
      </c>
      <c r="AZ833">
        <v>24887800</v>
      </c>
      <c r="BA833">
        <v>18344300</v>
      </c>
      <c r="BB833">
        <v>15351600</v>
      </c>
      <c r="BC833">
        <v>18265300</v>
      </c>
      <c r="BD833">
        <v>15864100</v>
      </c>
      <c r="BE833">
        <v>14959300</v>
      </c>
      <c r="BF833">
        <v>24284600</v>
      </c>
      <c r="BG833">
        <v>16054400</v>
      </c>
      <c r="BH833">
        <v>25857200</v>
      </c>
      <c r="BI833">
        <v>28624100</v>
      </c>
      <c r="BJ833">
        <v>35719700</v>
      </c>
      <c r="BK833">
        <v>25430200</v>
      </c>
      <c r="BL833">
        <v>24806000</v>
      </c>
      <c r="BM833">
        <v>26912100</v>
      </c>
      <c r="BN833">
        <v>40757100</v>
      </c>
      <c r="BO833">
        <v>31295400</v>
      </c>
      <c r="BP833">
        <v>16185200</v>
      </c>
      <c r="BQ833">
        <v>18307300</v>
      </c>
      <c r="BR833">
        <v>22843800</v>
      </c>
      <c r="BS833">
        <v>37926000</v>
      </c>
      <c r="BT833">
        <v>25209100</v>
      </c>
      <c r="BU833">
        <v>23006400</v>
      </c>
      <c r="BV833">
        <v>22578900</v>
      </c>
      <c r="BW833">
        <v>22585200</v>
      </c>
      <c r="BX833">
        <v>25841600</v>
      </c>
      <c r="BY833">
        <v>34443300</v>
      </c>
      <c r="BZ833">
        <v>23831500</v>
      </c>
      <c r="CA833">
        <v>27687500</v>
      </c>
      <c r="CB833">
        <v>28823600</v>
      </c>
      <c r="CC833">
        <v>30214800</v>
      </c>
      <c r="CD833">
        <v>56610800</v>
      </c>
      <c r="CE833">
        <v>30202000</v>
      </c>
      <c r="CF833">
        <v>21340200</v>
      </c>
      <c r="CG833">
        <v>40241900</v>
      </c>
      <c r="CH833">
        <v>26616800</v>
      </c>
      <c r="CI833">
        <v>23347200</v>
      </c>
      <c r="CJ833">
        <v>40015100</v>
      </c>
      <c r="CK833">
        <v>31260700</v>
      </c>
      <c r="CL833">
        <v>44605100</v>
      </c>
      <c r="CM833">
        <v>43569500</v>
      </c>
      <c r="CN833">
        <v>49912900</v>
      </c>
      <c r="CO833">
        <v>33908200</v>
      </c>
      <c r="CP833">
        <v>42234100</v>
      </c>
      <c r="CQ833">
        <v>49821200</v>
      </c>
      <c r="CR833">
        <v>30265600</v>
      </c>
      <c r="CS833">
        <v>31982800</v>
      </c>
      <c r="CT833">
        <v>25789600</v>
      </c>
      <c r="CU833">
        <v>24974800</v>
      </c>
      <c r="CV833">
        <v>35759800</v>
      </c>
      <c r="CW833">
        <v>31994500</v>
      </c>
      <c r="CX833">
        <v>27170400</v>
      </c>
      <c r="CY833">
        <v>29159800</v>
      </c>
      <c r="CZ833">
        <v>27604000</v>
      </c>
      <c r="DA833">
        <v>26476100</v>
      </c>
      <c r="DB833">
        <v>30149500</v>
      </c>
      <c r="DC833">
        <v>21236000</v>
      </c>
      <c r="DD833">
        <v>21485900</v>
      </c>
      <c r="DE833">
        <v>25727300</v>
      </c>
      <c r="DF833">
        <v>15904700</v>
      </c>
      <c r="DG833">
        <v>14918000</v>
      </c>
      <c r="DH833">
        <v>12837400</v>
      </c>
      <c r="DI833">
        <v>18487600</v>
      </c>
      <c r="DJ833">
        <v>21460000</v>
      </c>
      <c r="DK833">
        <v>23208600</v>
      </c>
      <c r="DL833">
        <v>28059800</v>
      </c>
      <c r="DM833">
        <v>24844500</v>
      </c>
      <c r="DN833">
        <v>17691800</v>
      </c>
      <c r="DO833">
        <v>14758000</v>
      </c>
      <c r="DP833">
        <v>19301300</v>
      </c>
      <c r="DQ833">
        <v>25897200</v>
      </c>
      <c r="DR833">
        <v>25149000</v>
      </c>
      <c r="DS833">
        <v>14480900</v>
      </c>
      <c r="DT833">
        <v>12492000</v>
      </c>
      <c r="DU833">
        <v>18162300</v>
      </c>
      <c r="DV833">
        <v>23900600</v>
      </c>
      <c r="DW833">
        <v>19585500</v>
      </c>
      <c r="DX833">
        <v>22235100</v>
      </c>
      <c r="DY833">
        <v>18610000</v>
      </c>
      <c r="DZ833">
        <v>20582700</v>
      </c>
      <c r="EA833">
        <v>19090600</v>
      </c>
      <c r="EB833">
        <v>15350266</v>
      </c>
      <c r="EC833">
        <v>21257558</v>
      </c>
      <c r="ED833">
        <v>19767985</v>
      </c>
      <c r="EE833">
        <v>13759164</v>
      </c>
      <c r="EF833">
        <v>19415251</v>
      </c>
      <c r="EG833">
        <v>14572266</v>
      </c>
      <c r="EH833">
        <v>22847599</v>
      </c>
      <c r="EI833">
        <v>18681775</v>
      </c>
      <c r="EJ833">
        <v>16485593</v>
      </c>
      <c r="EK833">
        <v>33353764</v>
      </c>
      <c r="EL833">
        <v>19495478</v>
      </c>
      <c r="EM833">
        <v>25114580</v>
      </c>
      <c r="EN833">
        <v>13721749</v>
      </c>
      <c r="EO833">
        <v>16650148</v>
      </c>
      <c r="EP833">
        <v>14042734</v>
      </c>
      <c r="EQ833">
        <v>15209303</v>
      </c>
    </row>
    <row r="834" spans="1:277" x14ac:dyDescent="0.25">
      <c r="A834" s="1" t="s">
        <v>418</v>
      </c>
      <c r="B834" t="s">
        <v>1157</v>
      </c>
      <c r="C834" t="s">
        <v>1200</v>
      </c>
      <c r="D834" s="2">
        <f>_xll.BDH(A834, "volume", B834, C834, "Direction", "H", "Period", "M","cols=244;rows=2")</f>
        <v>36556</v>
      </c>
      <c r="E834" s="2">
        <v>36585</v>
      </c>
      <c r="F834" s="2">
        <v>36616</v>
      </c>
      <c r="G834" s="2">
        <v>36644</v>
      </c>
      <c r="H834" s="2">
        <v>36677</v>
      </c>
      <c r="I834" s="2">
        <v>36707</v>
      </c>
      <c r="J834" s="2">
        <v>36738</v>
      </c>
      <c r="K834" s="2">
        <v>36769</v>
      </c>
      <c r="L834" s="2">
        <v>36798</v>
      </c>
      <c r="M834" s="2">
        <v>36830</v>
      </c>
      <c r="N834" s="2">
        <v>36860</v>
      </c>
      <c r="O834" s="2">
        <v>36889</v>
      </c>
      <c r="P834" s="2">
        <v>36922</v>
      </c>
      <c r="Q834" s="2">
        <v>36950</v>
      </c>
      <c r="R834" s="2">
        <v>36980</v>
      </c>
      <c r="S834" s="2">
        <v>37011</v>
      </c>
      <c r="T834" s="2">
        <v>37042</v>
      </c>
      <c r="U834" s="2">
        <v>37071</v>
      </c>
      <c r="V834" s="2">
        <v>37103</v>
      </c>
      <c r="W834" s="2">
        <v>37134</v>
      </c>
      <c r="X834" s="2">
        <v>37162</v>
      </c>
      <c r="Y834" s="2">
        <v>37195</v>
      </c>
      <c r="Z834" s="2">
        <v>37225</v>
      </c>
      <c r="AA834" s="2">
        <v>37256</v>
      </c>
      <c r="AB834" s="2">
        <v>37287</v>
      </c>
      <c r="AC834" s="2">
        <v>37315</v>
      </c>
      <c r="AD834" s="2">
        <v>37344</v>
      </c>
      <c r="AE834" s="2">
        <v>37376</v>
      </c>
      <c r="AF834" s="2">
        <v>37407</v>
      </c>
      <c r="AG834" s="2">
        <v>37435</v>
      </c>
      <c r="AH834" s="2">
        <v>37468</v>
      </c>
      <c r="AI834" s="2">
        <v>37498</v>
      </c>
      <c r="AJ834" s="2">
        <v>37529</v>
      </c>
      <c r="AK834" s="2">
        <v>37560</v>
      </c>
      <c r="AL834" s="2">
        <v>37589</v>
      </c>
      <c r="AM834" s="2">
        <v>37621</v>
      </c>
      <c r="AN834" s="2">
        <v>37652</v>
      </c>
      <c r="AO834" s="2">
        <v>37680</v>
      </c>
      <c r="AP834" s="2">
        <v>37711</v>
      </c>
      <c r="AQ834" s="2">
        <v>37741</v>
      </c>
      <c r="AR834" s="2">
        <v>37771</v>
      </c>
      <c r="AS834" s="2">
        <v>37802</v>
      </c>
      <c r="AT834" s="2">
        <v>37833</v>
      </c>
      <c r="AU834" s="2">
        <v>37862</v>
      </c>
      <c r="AV834" s="2">
        <v>37894</v>
      </c>
      <c r="AW834" s="2">
        <v>37925</v>
      </c>
      <c r="AX834" s="2">
        <v>37953</v>
      </c>
      <c r="AY834" s="2">
        <v>37986</v>
      </c>
      <c r="AZ834" s="2">
        <v>38016</v>
      </c>
      <c r="BA834" s="2">
        <v>38044</v>
      </c>
      <c r="BB834" s="2">
        <v>38077</v>
      </c>
      <c r="BC834" s="2">
        <v>38107</v>
      </c>
      <c r="BD834" s="2">
        <v>38138</v>
      </c>
      <c r="BE834" s="2">
        <v>38168</v>
      </c>
      <c r="BF834" s="2">
        <v>38198</v>
      </c>
      <c r="BG834" s="2">
        <v>38230</v>
      </c>
      <c r="BH834" s="2">
        <v>38260</v>
      </c>
      <c r="BI834" s="2">
        <v>38289</v>
      </c>
      <c r="BJ834" s="2">
        <v>38321</v>
      </c>
      <c r="BK834" s="2">
        <v>38352</v>
      </c>
      <c r="BL834" s="2">
        <v>38383</v>
      </c>
      <c r="BM834" s="2">
        <v>38411</v>
      </c>
      <c r="BN834" s="2">
        <v>38442</v>
      </c>
      <c r="BO834" s="2">
        <v>38471</v>
      </c>
      <c r="BP834" s="2">
        <v>38503</v>
      </c>
      <c r="BQ834" s="2">
        <v>38533</v>
      </c>
      <c r="BR834" s="2">
        <v>38562</v>
      </c>
      <c r="BS834" s="2">
        <v>38595</v>
      </c>
      <c r="BT834" s="2">
        <v>38625</v>
      </c>
      <c r="BU834" s="2">
        <v>38656</v>
      </c>
      <c r="BV834" s="2">
        <v>38686</v>
      </c>
      <c r="BW834" s="2">
        <v>38716</v>
      </c>
      <c r="BX834" s="2">
        <v>38748</v>
      </c>
      <c r="BY834" s="2">
        <v>38776</v>
      </c>
      <c r="BZ834" s="2">
        <v>38807</v>
      </c>
      <c r="CA834" s="2">
        <v>38835</v>
      </c>
      <c r="CB834" s="2">
        <v>38868</v>
      </c>
      <c r="CC834" s="2">
        <v>38898</v>
      </c>
      <c r="CD834" s="2">
        <v>38929</v>
      </c>
      <c r="CE834" s="2">
        <v>38960</v>
      </c>
      <c r="CF834" s="2">
        <v>38989</v>
      </c>
      <c r="CG834" s="2">
        <v>39021</v>
      </c>
      <c r="CH834" s="2">
        <v>39051</v>
      </c>
      <c r="CI834" s="2">
        <v>39080</v>
      </c>
      <c r="CJ834" s="2">
        <v>39113</v>
      </c>
      <c r="CK834" s="2">
        <v>39141</v>
      </c>
      <c r="CL834" s="2">
        <v>39171</v>
      </c>
      <c r="CM834" s="2">
        <v>39202</v>
      </c>
      <c r="CN834" s="2">
        <v>39233</v>
      </c>
      <c r="CO834" s="2">
        <v>39262</v>
      </c>
      <c r="CP834" s="2">
        <v>39294</v>
      </c>
      <c r="CQ834" s="2">
        <v>39325</v>
      </c>
      <c r="CR834" s="2">
        <v>39353</v>
      </c>
      <c r="CS834" s="2">
        <v>39386</v>
      </c>
      <c r="CT834" s="2">
        <v>39416</v>
      </c>
      <c r="CU834" s="2">
        <v>39447</v>
      </c>
      <c r="CV834" s="2">
        <v>39478</v>
      </c>
      <c r="CW834" s="2">
        <v>39507</v>
      </c>
      <c r="CX834" s="2">
        <v>39538</v>
      </c>
      <c r="CY834" s="2">
        <v>39568</v>
      </c>
      <c r="CZ834" s="2">
        <v>39598</v>
      </c>
      <c r="DA834" s="2">
        <v>39629</v>
      </c>
      <c r="DB834" s="2">
        <v>39660</v>
      </c>
      <c r="DC834" s="2">
        <v>39689</v>
      </c>
      <c r="DD834" s="2">
        <v>39721</v>
      </c>
      <c r="DE834" s="2">
        <v>39752</v>
      </c>
      <c r="DF834" s="2">
        <v>39780</v>
      </c>
      <c r="DG834" s="2">
        <v>39813</v>
      </c>
      <c r="DH834" s="2">
        <v>39843</v>
      </c>
      <c r="DI834" s="2">
        <v>39871</v>
      </c>
      <c r="DJ834" s="2">
        <v>39903</v>
      </c>
      <c r="DK834" s="2">
        <v>39933</v>
      </c>
      <c r="DL834" s="2">
        <v>39962</v>
      </c>
      <c r="DM834" s="2">
        <v>39994</v>
      </c>
      <c r="DN834" s="2">
        <v>40025</v>
      </c>
      <c r="DO834" s="2">
        <v>40056</v>
      </c>
      <c r="DP834" s="2">
        <v>40086</v>
      </c>
      <c r="DQ834" s="2">
        <v>40116</v>
      </c>
      <c r="DR834" s="2">
        <v>40147</v>
      </c>
      <c r="DS834" s="2">
        <v>40178</v>
      </c>
      <c r="DT834" s="2">
        <v>40207</v>
      </c>
      <c r="DU834" s="2">
        <v>40235</v>
      </c>
      <c r="DV834" s="2">
        <v>40268</v>
      </c>
      <c r="DW834" s="2">
        <v>40298</v>
      </c>
      <c r="DX834" s="2">
        <v>40329</v>
      </c>
      <c r="DY834" s="2">
        <v>40359</v>
      </c>
      <c r="DZ834" s="2">
        <v>40389</v>
      </c>
      <c r="EA834" s="2">
        <v>40421</v>
      </c>
      <c r="EB834" s="2">
        <v>40451</v>
      </c>
      <c r="EC834" s="2">
        <v>40480</v>
      </c>
      <c r="ED834" s="2">
        <v>40512</v>
      </c>
      <c r="EE834" s="2">
        <v>40543</v>
      </c>
      <c r="EF834" s="2">
        <v>40574</v>
      </c>
      <c r="EG834" s="2">
        <v>40602</v>
      </c>
      <c r="EH834" s="2">
        <v>40633</v>
      </c>
      <c r="EI834" s="2">
        <v>40662</v>
      </c>
      <c r="EJ834" s="2">
        <v>40694</v>
      </c>
      <c r="EK834" s="2">
        <v>40724</v>
      </c>
      <c r="EL834" s="2">
        <v>40753</v>
      </c>
      <c r="EM834" s="2">
        <v>40786</v>
      </c>
      <c r="EN834" s="2">
        <v>40816</v>
      </c>
      <c r="EO834" s="2">
        <v>40847</v>
      </c>
      <c r="EP834" s="2">
        <v>40877</v>
      </c>
      <c r="EQ834" s="2">
        <v>40907</v>
      </c>
      <c r="ER834" s="2">
        <v>40939</v>
      </c>
      <c r="ES834" s="2">
        <v>40968</v>
      </c>
      <c r="ET834" s="2">
        <v>40998</v>
      </c>
      <c r="EU834" s="2">
        <v>41029</v>
      </c>
      <c r="EV834" s="2">
        <v>41060</v>
      </c>
      <c r="EW834" s="2">
        <v>41089</v>
      </c>
      <c r="EX834" s="2">
        <v>41121</v>
      </c>
      <c r="EY834" s="2">
        <v>41152</v>
      </c>
      <c r="EZ834" s="2">
        <v>41180</v>
      </c>
      <c r="FA834" s="2">
        <v>41213</v>
      </c>
      <c r="FB834" s="2">
        <v>41243</v>
      </c>
      <c r="FC834" s="2">
        <v>41274</v>
      </c>
      <c r="FD834" s="2">
        <v>41305</v>
      </c>
      <c r="FE834" s="2">
        <v>41333</v>
      </c>
      <c r="FF834" s="2">
        <v>41362</v>
      </c>
      <c r="FG834" s="2">
        <v>41394</v>
      </c>
      <c r="FH834" s="2">
        <v>41425</v>
      </c>
      <c r="FI834" s="2">
        <v>41453</v>
      </c>
      <c r="FJ834" s="2">
        <v>41486</v>
      </c>
      <c r="FK834" s="2">
        <v>41516</v>
      </c>
      <c r="FL834" s="2">
        <v>41547</v>
      </c>
      <c r="FM834" s="2">
        <v>41578</v>
      </c>
      <c r="FN834" s="2">
        <v>41607</v>
      </c>
      <c r="FO834" s="2">
        <v>41639</v>
      </c>
      <c r="FP834" s="2">
        <v>41670</v>
      </c>
      <c r="FQ834" s="2">
        <v>41698</v>
      </c>
      <c r="FR834" s="2">
        <v>41729</v>
      </c>
      <c r="FS834" s="2">
        <v>41759</v>
      </c>
      <c r="FT834" s="2">
        <v>41789</v>
      </c>
      <c r="FU834" s="2">
        <v>41820</v>
      </c>
      <c r="FV834" s="2">
        <v>41851</v>
      </c>
      <c r="FW834" s="2">
        <v>41880</v>
      </c>
      <c r="FX834" s="2">
        <v>41912</v>
      </c>
      <c r="FY834" s="2">
        <v>41943</v>
      </c>
      <c r="FZ834" s="2">
        <v>41971</v>
      </c>
      <c r="GA834" s="2">
        <v>42004</v>
      </c>
      <c r="GB834" s="2">
        <v>42034</v>
      </c>
      <c r="GC834" s="2">
        <v>42062</v>
      </c>
      <c r="GD834" s="2">
        <v>42094</v>
      </c>
      <c r="GE834" s="2">
        <v>42124</v>
      </c>
      <c r="GF834" s="2">
        <v>42153</v>
      </c>
      <c r="GG834" s="2">
        <v>42185</v>
      </c>
      <c r="GH834" s="2">
        <v>42216</v>
      </c>
      <c r="GI834" s="2">
        <v>42247</v>
      </c>
      <c r="GJ834" s="2">
        <v>42277</v>
      </c>
      <c r="GK834" s="2">
        <v>42307</v>
      </c>
      <c r="GL834" s="2">
        <v>42338</v>
      </c>
      <c r="GM834" s="2">
        <v>42369</v>
      </c>
      <c r="GN834" s="2">
        <v>42398</v>
      </c>
      <c r="GO834" s="2">
        <v>42429</v>
      </c>
      <c r="GP834" s="2">
        <v>42460</v>
      </c>
      <c r="GQ834" s="2">
        <v>42489</v>
      </c>
      <c r="GR834" s="2">
        <v>42521</v>
      </c>
      <c r="GS834" s="2">
        <v>42551</v>
      </c>
      <c r="GT834" s="2">
        <v>42580</v>
      </c>
      <c r="GU834" s="2">
        <v>42613</v>
      </c>
      <c r="GV834" s="2">
        <v>42643</v>
      </c>
      <c r="GW834" s="2">
        <v>42674</v>
      </c>
      <c r="GX834" s="2">
        <v>42704</v>
      </c>
      <c r="GY834" s="2">
        <v>42734</v>
      </c>
      <c r="GZ834" s="2">
        <v>42766</v>
      </c>
      <c r="HA834" s="2">
        <v>42794</v>
      </c>
      <c r="HB834" s="2">
        <v>42825</v>
      </c>
      <c r="HC834" s="2">
        <v>42853</v>
      </c>
      <c r="HD834" s="2">
        <v>42886</v>
      </c>
      <c r="HE834" s="2">
        <v>42916</v>
      </c>
      <c r="HF834" s="2">
        <v>42947</v>
      </c>
      <c r="HG834" s="2">
        <v>42978</v>
      </c>
      <c r="HH834" s="2">
        <v>43007</v>
      </c>
      <c r="HI834" s="2">
        <v>43039</v>
      </c>
      <c r="HJ834" s="2">
        <v>43069</v>
      </c>
      <c r="HK834" s="2">
        <v>43098</v>
      </c>
      <c r="HL834" s="2">
        <v>43131</v>
      </c>
      <c r="HM834" s="2">
        <v>43159</v>
      </c>
      <c r="HN834" s="2">
        <v>43189</v>
      </c>
      <c r="HO834" s="2">
        <v>43220</v>
      </c>
      <c r="HP834" s="2">
        <v>43251</v>
      </c>
      <c r="HQ834" s="2">
        <v>43280</v>
      </c>
      <c r="HR834" s="2">
        <v>43312</v>
      </c>
      <c r="HS834" s="2">
        <v>43343</v>
      </c>
      <c r="HT834" s="2">
        <v>43371</v>
      </c>
      <c r="HU834" s="2">
        <v>43404</v>
      </c>
      <c r="HV834" s="2">
        <v>43434</v>
      </c>
      <c r="HW834" s="2">
        <v>43465</v>
      </c>
      <c r="HX834" s="2">
        <v>43496</v>
      </c>
      <c r="HY834" s="2">
        <v>43524</v>
      </c>
      <c r="HZ834" s="2">
        <v>43553</v>
      </c>
      <c r="IA834" s="2">
        <v>43585</v>
      </c>
      <c r="IB834" s="2">
        <v>43616</v>
      </c>
      <c r="IC834" s="2">
        <v>43644</v>
      </c>
      <c r="ID834" s="2">
        <v>43677</v>
      </c>
      <c r="IE834" s="2">
        <v>43707</v>
      </c>
      <c r="IF834" s="2">
        <v>43738</v>
      </c>
      <c r="IG834" s="2">
        <v>43769</v>
      </c>
      <c r="IH834" s="2">
        <v>43798</v>
      </c>
      <c r="II834" s="2">
        <v>43830</v>
      </c>
      <c r="IJ834" s="2">
        <v>43861</v>
      </c>
      <c r="IK834" s="2">
        <v>43889</v>
      </c>
      <c r="IL834" s="2">
        <v>43921</v>
      </c>
      <c r="IM834" s="2">
        <v>43951</v>
      </c>
    </row>
    <row r="835" spans="1:277" x14ac:dyDescent="0.25">
      <c r="A835" s="4"/>
      <c r="D835" s="3">
        <v>51032300</v>
      </c>
      <c r="E835">
        <v>22314800</v>
      </c>
      <c r="F835">
        <v>31762800</v>
      </c>
      <c r="G835">
        <v>22970900</v>
      </c>
      <c r="H835">
        <v>18937700</v>
      </c>
      <c r="I835">
        <v>15101300</v>
      </c>
      <c r="J835">
        <v>13670700</v>
      </c>
      <c r="K835">
        <v>22236800</v>
      </c>
      <c r="L835">
        <v>17921500</v>
      </c>
      <c r="M835">
        <v>24337100</v>
      </c>
      <c r="N835">
        <v>18492000</v>
      </c>
      <c r="O835">
        <v>22136900</v>
      </c>
      <c r="P835">
        <v>18286000</v>
      </c>
      <c r="Q835">
        <v>19893400</v>
      </c>
      <c r="R835">
        <v>31484200</v>
      </c>
      <c r="S835">
        <v>18785700</v>
      </c>
      <c r="T835">
        <v>41675200</v>
      </c>
      <c r="U835">
        <v>41972100</v>
      </c>
      <c r="V835">
        <v>23159000</v>
      </c>
      <c r="W835">
        <v>16466400</v>
      </c>
      <c r="X835">
        <v>66778800</v>
      </c>
      <c r="Y835">
        <v>92540200</v>
      </c>
      <c r="Z835">
        <v>41512500</v>
      </c>
      <c r="AA835">
        <v>33889800</v>
      </c>
      <c r="AB835">
        <v>47942600</v>
      </c>
      <c r="AC835">
        <v>44973200</v>
      </c>
      <c r="AD835">
        <v>41961900</v>
      </c>
      <c r="AE835">
        <v>48579700</v>
      </c>
      <c r="AF835">
        <v>39438000</v>
      </c>
      <c r="AG835">
        <v>40369300</v>
      </c>
      <c r="AH835">
        <v>57470100</v>
      </c>
      <c r="AI835">
        <v>31896900</v>
      </c>
      <c r="AJ835">
        <v>42206000</v>
      </c>
      <c r="AK835">
        <v>54604700</v>
      </c>
      <c r="AL835">
        <v>42362600</v>
      </c>
      <c r="AM835">
        <v>40516200</v>
      </c>
      <c r="AN835">
        <v>46078100</v>
      </c>
      <c r="AO835">
        <v>23981400</v>
      </c>
      <c r="AP835">
        <v>50614500</v>
      </c>
      <c r="AQ835">
        <v>38912400</v>
      </c>
      <c r="AR835">
        <v>33931000</v>
      </c>
      <c r="AS835">
        <v>31922000</v>
      </c>
      <c r="AT835">
        <v>39292000</v>
      </c>
      <c r="AU835">
        <v>24014400</v>
      </c>
      <c r="AV835">
        <v>38915400</v>
      </c>
      <c r="AW835">
        <v>51467100</v>
      </c>
      <c r="AX835">
        <v>34955300</v>
      </c>
      <c r="AY835">
        <v>26134800</v>
      </c>
      <c r="AZ835">
        <v>32375900</v>
      </c>
      <c r="BA835">
        <v>27453500</v>
      </c>
      <c r="BB835">
        <v>37076700</v>
      </c>
      <c r="BC835">
        <v>28339300</v>
      </c>
      <c r="BD835">
        <v>34841300</v>
      </c>
      <c r="BE835">
        <v>26419600</v>
      </c>
      <c r="BF835">
        <v>38649700</v>
      </c>
      <c r="BG835">
        <v>31363600</v>
      </c>
      <c r="BH835">
        <v>24632200</v>
      </c>
      <c r="BI835">
        <v>31488900</v>
      </c>
      <c r="BJ835">
        <v>27446100</v>
      </c>
      <c r="BK835">
        <v>29672700</v>
      </c>
      <c r="BL835">
        <v>29055400</v>
      </c>
      <c r="BM835">
        <v>20558200</v>
      </c>
      <c r="BN835">
        <v>25906100</v>
      </c>
      <c r="BO835">
        <v>26853800</v>
      </c>
      <c r="BP835">
        <v>26547400</v>
      </c>
      <c r="BQ835">
        <v>19928800</v>
      </c>
      <c r="BR835">
        <v>20516000</v>
      </c>
      <c r="BS835">
        <v>21578100</v>
      </c>
      <c r="BT835">
        <v>26110800</v>
      </c>
      <c r="BU835">
        <v>24156300</v>
      </c>
      <c r="BV835">
        <v>21062700</v>
      </c>
      <c r="BW835">
        <v>22529900</v>
      </c>
      <c r="BX835">
        <v>24494100</v>
      </c>
      <c r="BY835">
        <v>26209400</v>
      </c>
      <c r="BZ835">
        <v>28658100</v>
      </c>
      <c r="CA835">
        <v>26168800</v>
      </c>
      <c r="CB835">
        <v>32732200</v>
      </c>
      <c r="CC835">
        <v>28814000</v>
      </c>
      <c r="CD835">
        <v>24822800</v>
      </c>
      <c r="CE835">
        <v>29918000</v>
      </c>
      <c r="CF835">
        <v>22224600</v>
      </c>
      <c r="CG835">
        <v>25340200</v>
      </c>
      <c r="CH835">
        <v>24495300</v>
      </c>
      <c r="CI835">
        <v>22175100</v>
      </c>
      <c r="CJ835">
        <v>23952300</v>
      </c>
      <c r="CK835">
        <v>26795200</v>
      </c>
      <c r="CL835">
        <v>26898000</v>
      </c>
      <c r="CM835">
        <v>26723700</v>
      </c>
      <c r="CN835">
        <v>35436200</v>
      </c>
      <c r="CO835">
        <v>32606300</v>
      </c>
      <c r="CP835">
        <v>34397400</v>
      </c>
      <c r="CQ835">
        <v>47733700</v>
      </c>
      <c r="CR835">
        <v>25674800</v>
      </c>
      <c r="CS835">
        <v>22080700</v>
      </c>
      <c r="CT835">
        <v>23426700</v>
      </c>
      <c r="CU835">
        <v>21059400</v>
      </c>
      <c r="CV835">
        <v>38875200</v>
      </c>
      <c r="CW835">
        <v>22007900</v>
      </c>
      <c r="CX835">
        <v>22200300</v>
      </c>
      <c r="CY835">
        <v>19941500</v>
      </c>
      <c r="CZ835">
        <v>16584700</v>
      </c>
      <c r="DA835">
        <v>25198000</v>
      </c>
      <c r="DB835">
        <v>25189100</v>
      </c>
      <c r="DC835">
        <v>13636700</v>
      </c>
      <c r="DD835">
        <v>22878100</v>
      </c>
      <c r="DE835">
        <v>36455500</v>
      </c>
      <c r="DF835">
        <v>31109200</v>
      </c>
      <c r="DG835">
        <v>22830800</v>
      </c>
      <c r="DH835">
        <v>23478300</v>
      </c>
      <c r="DI835">
        <v>24140600</v>
      </c>
      <c r="DJ835">
        <v>41660700</v>
      </c>
      <c r="DK835">
        <v>27368600</v>
      </c>
      <c r="DL835">
        <v>21368800</v>
      </c>
      <c r="DM835">
        <v>22254500</v>
      </c>
      <c r="DN835">
        <v>16166800</v>
      </c>
      <c r="DO835">
        <v>19166300</v>
      </c>
      <c r="DP835">
        <v>24206300</v>
      </c>
      <c r="DQ835">
        <v>24804000</v>
      </c>
      <c r="DR835">
        <v>16721200</v>
      </c>
      <c r="DS835">
        <v>17588800</v>
      </c>
      <c r="DT835">
        <v>16336000</v>
      </c>
      <c r="DU835">
        <v>18870800</v>
      </c>
      <c r="DV835">
        <v>15328400</v>
      </c>
      <c r="DW835">
        <v>17878500</v>
      </c>
      <c r="DX835">
        <v>22397700</v>
      </c>
      <c r="DY835">
        <v>21686500</v>
      </c>
      <c r="DZ835">
        <v>19778000</v>
      </c>
      <c r="EA835">
        <v>21470500</v>
      </c>
      <c r="EB835">
        <v>21699180</v>
      </c>
      <c r="EC835">
        <v>17011686</v>
      </c>
      <c r="ED835">
        <v>18860862</v>
      </c>
      <c r="EE835">
        <v>18504420</v>
      </c>
      <c r="EF835">
        <v>21643286</v>
      </c>
      <c r="EG835">
        <v>14660803</v>
      </c>
      <c r="EH835">
        <v>17016634</v>
      </c>
      <c r="EI835">
        <v>14488802</v>
      </c>
      <c r="EJ835">
        <v>14951376</v>
      </c>
      <c r="EK835">
        <v>18005870</v>
      </c>
      <c r="EL835">
        <v>14795777</v>
      </c>
      <c r="EM835">
        <v>29793907</v>
      </c>
      <c r="EN835">
        <v>17246322</v>
      </c>
      <c r="EO835">
        <v>15843837</v>
      </c>
      <c r="EP835">
        <v>16362429</v>
      </c>
      <c r="EQ835">
        <v>13485998</v>
      </c>
      <c r="ER835">
        <v>11541905</v>
      </c>
      <c r="ES835">
        <v>11227678</v>
      </c>
      <c r="ET835">
        <v>15064765</v>
      </c>
      <c r="EU835">
        <v>11213824</v>
      </c>
      <c r="EV835">
        <v>13745496</v>
      </c>
      <c r="EW835">
        <v>11872707</v>
      </c>
      <c r="EX835">
        <v>9162929</v>
      </c>
      <c r="EY835">
        <v>8108061</v>
      </c>
      <c r="EZ835">
        <v>7098798</v>
      </c>
      <c r="FA835">
        <v>10011046</v>
      </c>
      <c r="FB835">
        <v>10222719</v>
      </c>
      <c r="FC835">
        <v>7964002</v>
      </c>
      <c r="FD835">
        <v>10936135</v>
      </c>
      <c r="FE835">
        <v>11303123</v>
      </c>
      <c r="FF835">
        <v>10508936</v>
      </c>
      <c r="FG835">
        <v>10345068</v>
      </c>
      <c r="FH835">
        <v>9247431</v>
      </c>
      <c r="FI835">
        <v>10440200</v>
      </c>
      <c r="FJ835">
        <v>10636698</v>
      </c>
      <c r="FK835">
        <v>12279875</v>
      </c>
      <c r="FL835">
        <v>8094460</v>
      </c>
      <c r="FM835">
        <v>11876602</v>
      </c>
      <c r="FN835">
        <v>7549404</v>
      </c>
      <c r="FO835">
        <v>9150648</v>
      </c>
      <c r="FP835">
        <v>10889933</v>
      </c>
      <c r="FQ835">
        <v>10695688</v>
      </c>
      <c r="FR835">
        <v>9824457</v>
      </c>
      <c r="FS835">
        <v>10492467</v>
      </c>
      <c r="FT835">
        <v>8396210</v>
      </c>
      <c r="FU835">
        <v>7616728</v>
      </c>
      <c r="FV835">
        <v>7719266</v>
      </c>
      <c r="FW835">
        <v>5908250</v>
      </c>
      <c r="FX835">
        <v>7020996</v>
      </c>
      <c r="FY835">
        <v>9878145</v>
      </c>
      <c r="FZ835">
        <v>7741269</v>
      </c>
      <c r="GA835">
        <v>9379521</v>
      </c>
      <c r="GB835">
        <v>9761652</v>
      </c>
      <c r="GC835">
        <v>8444797</v>
      </c>
      <c r="GD835">
        <v>11152470</v>
      </c>
      <c r="GE835">
        <v>8029467</v>
      </c>
      <c r="GF835">
        <v>8601512</v>
      </c>
      <c r="GG835">
        <v>12953060</v>
      </c>
      <c r="GH835">
        <v>13210093</v>
      </c>
      <c r="GI835">
        <v>10520250</v>
      </c>
      <c r="GJ835">
        <v>10769612</v>
      </c>
      <c r="GK835">
        <v>9197307</v>
      </c>
      <c r="GL835">
        <v>6459347</v>
      </c>
      <c r="GM835">
        <v>8215163</v>
      </c>
      <c r="GN835">
        <v>7937992</v>
      </c>
      <c r="GO835">
        <v>8315835</v>
      </c>
      <c r="GP835">
        <v>8724332</v>
      </c>
      <c r="GQ835">
        <v>7720577</v>
      </c>
      <c r="GR835">
        <v>8028603</v>
      </c>
      <c r="GS835">
        <v>9957940</v>
      </c>
      <c r="GT835">
        <v>8286653</v>
      </c>
      <c r="GU835">
        <v>7258512</v>
      </c>
      <c r="GV835">
        <v>7681850</v>
      </c>
      <c r="GW835">
        <v>7347552</v>
      </c>
      <c r="GX835">
        <v>10944020</v>
      </c>
      <c r="GY835">
        <v>8753114</v>
      </c>
      <c r="GZ835">
        <v>8879100</v>
      </c>
      <c r="HA835">
        <v>6283470</v>
      </c>
      <c r="HB835">
        <v>8143050</v>
      </c>
      <c r="HC835">
        <v>7359551</v>
      </c>
      <c r="HD835">
        <v>7444493</v>
      </c>
      <c r="HE835">
        <v>7262414</v>
      </c>
      <c r="HF835">
        <v>5453511</v>
      </c>
      <c r="HG835">
        <v>8171380</v>
      </c>
      <c r="HH835">
        <v>7365852</v>
      </c>
      <c r="HI835">
        <v>7607787</v>
      </c>
      <c r="HJ835">
        <v>7760743</v>
      </c>
      <c r="HK835">
        <v>6823443</v>
      </c>
      <c r="HL835">
        <v>8605430</v>
      </c>
      <c r="HM835">
        <v>8901740</v>
      </c>
      <c r="HN835">
        <v>10761775</v>
      </c>
      <c r="HO835">
        <v>10126302</v>
      </c>
      <c r="HP835">
        <v>9925730</v>
      </c>
      <c r="HQ835">
        <v>12361467</v>
      </c>
      <c r="HR835">
        <v>8484344</v>
      </c>
      <c r="HS835">
        <v>7338887</v>
      </c>
      <c r="HT835">
        <v>6809913</v>
      </c>
      <c r="HU835">
        <v>10431600</v>
      </c>
      <c r="HV835">
        <v>8897526</v>
      </c>
      <c r="HW835">
        <v>11444425</v>
      </c>
      <c r="HX835">
        <v>10544286</v>
      </c>
      <c r="HY835">
        <v>9549842</v>
      </c>
      <c r="HZ835">
        <v>9728845</v>
      </c>
      <c r="IA835">
        <v>8901416</v>
      </c>
      <c r="IB835">
        <v>10056150</v>
      </c>
      <c r="IC835">
        <v>10588785</v>
      </c>
      <c r="ID835">
        <v>8622596</v>
      </c>
      <c r="IE835">
        <v>7061128</v>
      </c>
      <c r="IF835">
        <v>7207061</v>
      </c>
      <c r="IG835">
        <v>8161861</v>
      </c>
      <c r="IH835">
        <v>6846572</v>
      </c>
      <c r="II835">
        <v>7244500</v>
      </c>
      <c r="IJ835">
        <v>9462702</v>
      </c>
      <c r="IK835">
        <v>11143559</v>
      </c>
      <c r="IL835">
        <v>20947094</v>
      </c>
      <c r="IM835">
        <v>3864335</v>
      </c>
    </row>
    <row r="836" spans="1:277" x14ac:dyDescent="0.25">
      <c r="A836" s="1" t="s">
        <v>419</v>
      </c>
      <c r="B836" t="s">
        <v>1157</v>
      </c>
      <c r="C836" t="s">
        <v>1199</v>
      </c>
      <c r="D836" s="2">
        <f>_xll.BDH(A836, "volume", B836, C836, "Direction", "H", "Period", "M","cols=274;rows=2")</f>
        <v>36556</v>
      </c>
      <c r="E836" s="2">
        <v>36585</v>
      </c>
      <c r="F836" s="2">
        <v>36616</v>
      </c>
      <c r="G836" s="2">
        <v>36644</v>
      </c>
      <c r="H836" s="2">
        <v>36677</v>
      </c>
      <c r="I836" s="2">
        <v>36707</v>
      </c>
      <c r="J836" s="2">
        <v>36738</v>
      </c>
      <c r="K836" s="2">
        <v>36769</v>
      </c>
      <c r="L836" s="2">
        <v>36798</v>
      </c>
      <c r="M836" s="2">
        <v>36830</v>
      </c>
      <c r="N836" s="2">
        <v>36860</v>
      </c>
      <c r="O836" s="2">
        <v>36889</v>
      </c>
      <c r="P836" s="2">
        <v>36922</v>
      </c>
      <c r="Q836" s="2">
        <v>36950</v>
      </c>
      <c r="R836" s="2">
        <v>36980</v>
      </c>
      <c r="S836" s="2">
        <v>37011</v>
      </c>
      <c r="T836" s="2">
        <v>37042</v>
      </c>
      <c r="U836" s="2">
        <v>37071</v>
      </c>
      <c r="V836" s="2">
        <v>37103</v>
      </c>
      <c r="W836" s="2">
        <v>37134</v>
      </c>
      <c r="X836" s="2">
        <v>37162</v>
      </c>
      <c r="Y836" s="2">
        <v>37195</v>
      </c>
      <c r="Z836" s="2">
        <v>37225</v>
      </c>
      <c r="AA836" s="2">
        <v>37256</v>
      </c>
      <c r="AB836" s="2">
        <v>37287</v>
      </c>
      <c r="AC836" s="2">
        <v>37315</v>
      </c>
      <c r="AD836" s="2">
        <v>37344</v>
      </c>
      <c r="AE836" s="2">
        <v>37376</v>
      </c>
      <c r="AF836" s="2">
        <v>37407</v>
      </c>
      <c r="AG836" s="2">
        <v>37435</v>
      </c>
      <c r="AH836" s="2">
        <v>37468</v>
      </c>
      <c r="AI836" s="2">
        <v>37498</v>
      </c>
      <c r="AJ836" s="2">
        <v>37529</v>
      </c>
      <c r="AK836" s="2">
        <v>37560</v>
      </c>
      <c r="AL836" s="2">
        <v>37589</v>
      </c>
      <c r="AM836" s="2">
        <v>37621</v>
      </c>
      <c r="AN836" s="2">
        <v>37652</v>
      </c>
      <c r="AO836" s="2">
        <v>37680</v>
      </c>
      <c r="AP836" s="2">
        <v>37711</v>
      </c>
      <c r="AQ836" s="2">
        <v>37741</v>
      </c>
      <c r="AR836" s="2">
        <v>37771</v>
      </c>
      <c r="AS836" s="2">
        <v>37802</v>
      </c>
      <c r="AT836" s="2">
        <v>37833</v>
      </c>
      <c r="AU836" s="2">
        <v>37862</v>
      </c>
      <c r="AV836" s="2">
        <v>37894</v>
      </c>
      <c r="AW836" s="2">
        <v>37925</v>
      </c>
      <c r="AX836" s="2">
        <v>37953</v>
      </c>
      <c r="AY836" s="2">
        <v>37986</v>
      </c>
      <c r="AZ836" s="2">
        <v>38016</v>
      </c>
      <c r="BA836" s="2">
        <v>38044</v>
      </c>
      <c r="BB836" s="2">
        <v>38077</v>
      </c>
      <c r="BC836" s="2">
        <v>38107</v>
      </c>
      <c r="BD836" s="2">
        <v>38138</v>
      </c>
      <c r="BE836" s="2">
        <v>38168</v>
      </c>
      <c r="BF836" s="2">
        <v>38198</v>
      </c>
      <c r="BG836" s="2">
        <v>38230</v>
      </c>
      <c r="BH836" s="2">
        <v>38260</v>
      </c>
      <c r="BI836" s="2">
        <v>38289</v>
      </c>
      <c r="BJ836" s="2">
        <v>38321</v>
      </c>
      <c r="BK836" s="2">
        <v>38352</v>
      </c>
      <c r="BL836" s="2">
        <v>38383</v>
      </c>
      <c r="BM836" s="2">
        <v>38411</v>
      </c>
      <c r="BN836" s="2">
        <v>38442</v>
      </c>
      <c r="BO836" s="2">
        <v>38471</v>
      </c>
      <c r="BP836" s="2">
        <v>38503</v>
      </c>
      <c r="BQ836" s="2">
        <v>38533</v>
      </c>
      <c r="BR836" s="2">
        <v>38562</v>
      </c>
      <c r="BS836" s="2">
        <v>38595</v>
      </c>
      <c r="BT836" s="2">
        <v>38625</v>
      </c>
      <c r="BU836" s="2">
        <v>38656</v>
      </c>
      <c r="BV836" s="2">
        <v>38686</v>
      </c>
      <c r="BW836" s="2">
        <v>38716</v>
      </c>
      <c r="BX836" s="2">
        <v>38748</v>
      </c>
      <c r="BY836" s="2">
        <v>38776</v>
      </c>
      <c r="BZ836" s="2">
        <v>38807</v>
      </c>
      <c r="CA836" s="2">
        <v>38835</v>
      </c>
      <c r="CB836" s="2">
        <v>38868</v>
      </c>
      <c r="CC836" s="2">
        <v>38898</v>
      </c>
      <c r="CD836" s="2">
        <v>38929</v>
      </c>
      <c r="CE836" s="2">
        <v>38960</v>
      </c>
      <c r="CF836" s="2">
        <v>38989</v>
      </c>
      <c r="CG836" s="2">
        <v>39021</v>
      </c>
      <c r="CH836" s="2">
        <v>39051</v>
      </c>
      <c r="CI836" s="2">
        <v>39080</v>
      </c>
      <c r="CJ836" s="2">
        <v>39113</v>
      </c>
      <c r="CK836" s="2">
        <v>39141</v>
      </c>
      <c r="CL836" s="2">
        <v>39171</v>
      </c>
      <c r="CM836" s="2">
        <v>39202</v>
      </c>
      <c r="CN836" s="2">
        <v>39233</v>
      </c>
      <c r="CO836" s="2">
        <v>39262</v>
      </c>
      <c r="CP836" s="2">
        <v>39294</v>
      </c>
      <c r="CQ836" s="2">
        <v>39325</v>
      </c>
      <c r="CR836" s="2">
        <v>39353</v>
      </c>
      <c r="CS836" s="2">
        <v>39386</v>
      </c>
      <c r="CT836" s="2">
        <v>39416</v>
      </c>
      <c r="CU836" s="2">
        <v>39447</v>
      </c>
      <c r="CV836" s="2">
        <v>39478</v>
      </c>
      <c r="CW836" s="2">
        <v>39507</v>
      </c>
      <c r="CX836" s="2">
        <v>39538</v>
      </c>
      <c r="CY836" s="2">
        <v>39568</v>
      </c>
      <c r="CZ836" s="2">
        <v>39598</v>
      </c>
      <c r="DA836" s="2">
        <v>39629</v>
      </c>
      <c r="DB836" s="2">
        <v>39660</v>
      </c>
      <c r="DC836" s="2">
        <v>39689</v>
      </c>
      <c r="DD836" s="2">
        <v>39721</v>
      </c>
      <c r="DE836" s="2">
        <v>39752</v>
      </c>
      <c r="DF836" s="2">
        <v>39780</v>
      </c>
      <c r="DG836" s="2">
        <v>39813</v>
      </c>
      <c r="DH836" s="2">
        <v>39843</v>
      </c>
      <c r="DI836" s="2">
        <v>39871</v>
      </c>
      <c r="DJ836" s="2">
        <v>39903</v>
      </c>
      <c r="DK836" s="2">
        <v>39933</v>
      </c>
      <c r="DL836" s="2">
        <v>39962</v>
      </c>
      <c r="DM836" s="2">
        <v>39994</v>
      </c>
      <c r="DN836" s="2">
        <v>40025</v>
      </c>
      <c r="DO836" s="2">
        <v>40056</v>
      </c>
      <c r="DP836" s="2">
        <v>40086</v>
      </c>
      <c r="DQ836" s="2">
        <v>40116</v>
      </c>
      <c r="DR836" s="2">
        <v>40147</v>
      </c>
      <c r="DS836" s="2">
        <v>40178</v>
      </c>
      <c r="DT836" s="2">
        <v>40207</v>
      </c>
      <c r="DU836" s="2">
        <v>40235</v>
      </c>
      <c r="DV836" s="2">
        <v>40268</v>
      </c>
      <c r="DW836" s="2">
        <v>40298</v>
      </c>
      <c r="DX836" s="2">
        <v>40329</v>
      </c>
      <c r="DY836" s="2">
        <v>40359</v>
      </c>
      <c r="DZ836" s="2">
        <v>40389</v>
      </c>
      <c r="EA836" s="2">
        <v>40421</v>
      </c>
      <c r="EB836" s="2">
        <v>40451</v>
      </c>
      <c r="EC836" s="2">
        <v>40480</v>
      </c>
      <c r="ED836" s="2">
        <v>40512</v>
      </c>
      <c r="EE836" s="2">
        <v>40543</v>
      </c>
      <c r="EF836" s="2">
        <v>40574</v>
      </c>
      <c r="EG836" s="2">
        <v>40602</v>
      </c>
      <c r="EH836" s="2">
        <v>40633</v>
      </c>
      <c r="EI836" s="2">
        <v>40662</v>
      </c>
      <c r="EJ836" s="2">
        <v>40694</v>
      </c>
      <c r="EK836" s="2">
        <v>40724</v>
      </c>
      <c r="EL836" s="2">
        <v>40753</v>
      </c>
      <c r="EM836" s="2">
        <v>40786</v>
      </c>
      <c r="EN836" s="2">
        <v>40816</v>
      </c>
      <c r="EO836" s="2">
        <v>40847</v>
      </c>
      <c r="EP836" s="2">
        <v>40877</v>
      </c>
      <c r="EQ836" s="2">
        <v>40907</v>
      </c>
      <c r="ER836" s="2">
        <v>40939</v>
      </c>
      <c r="ES836" s="2">
        <v>40968</v>
      </c>
      <c r="ET836" s="2">
        <v>40998</v>
      </c>
      <c r="EU836" s="2">
        <v>41029</v>
      </c>
      <c r="EV836" s="2">
        <v>41060</v>
      </c>
      <c r="EW836" s="2">
        <v>41089</v>
      </c>
      <c r="EX836" s="2">
        <v>41121</v>
      </c>
      <c r="EY836" s="2">
        <v>41152</v>
      </c>
      <c r="EZ836" s="2">
        <v>41180</v>
      </c>
      <c r="FA836" s="2">
        <v>41213</v>
      </c>
      <c r="FB836" s="2">
        <v>41243</v>
      </c>
      <c r="FC836" s="2">
        <v>41274</v>
      </c>
      <c r="FD836" s="2">
        <v>41305</v>
      </c>
      <c r="FE836" s="2">
        <v>41333</v>
      </c>
      <c r="FF836" s="2">
        <v>41362</v>
      </c>
      <c r="FG836" s="2">
        <v>41394</v>
      </c>
      <c r="FH836" s="2">
        <v>41425</v>
      </c>
      <c r="FI836" s="2">
        <v>41453</v>
      </c>
      <c r="FJ836" s="2">
        <v>41486</v>
      </c>
      <c r="FK836" s="2">
        <v>41516</v>
      </c>
      <c r="FL836" s="2">
        <v>41547</v>
      </c>
      <c r="FM836" s="2">
        <v>41578</v>
      </c>
      <c r="FN836" s="2">
        <v>41607</v>
      </c>
      <c r="FO836" s="2">
        <v>41639</v>
      </c>
      <c r="FP836" s="2">
        <v>41670</v>
      </c>
      <c r="FQ836" s="2">
        <v>41698</v>
      </c>
      <c r="FR836" s="2">
        <v>41729</v>
      </c>
      <c r="FS836" s="2">
        <v>41759</v>
      </c>
      <c r="FT836" s="2">
        <v>41789</v>
      </c>
      <c r="FU836" s="2">
        <v>41820</v>
      </c>
      <c r="FV836" s="2">
        <v>41851</v>
      </c>
      <c r="FW836" s="2">
        <v>41880</v>
      </c>
      <c r="FX836" s="2">
        <v>41912</v>
      </c>
      <c r="FY836" s="2">
        <v>41943</v>
      </c>
      <c r="FZ836" s="2">
        <v>41971</v>
      </c>
      <c r="GA836" s="2">
        <v>42004</v>
      </c>
      <c r="GB836" s="2">
        <v>42034</v>
      </c>
      <c r="GC836" s="2">
        <v>42062</v>
      </c>
      <c r="GD836" s="2">
        <v>42094</v>
      </c>
      <c r="GE836" s="2">
        <v>42124</v>
      </c>
      <c r="GF836" s="2">
        <v>42153</v>
      </c>
      <c r="GG836" s="2">
        <v>42185</v>
      </c>
      <c r="GH836" s="2">
        <v>42216</v>
      </c>
      <c r="GI836" s="2">
        <v>42247</v>
      </c>
      <c r="GJ836" s="2">
        <v>42277</v>
      </c>
      <c r="GK836" s="2">
        <v>42307</v>
      </c>
      <c r="GL836" s="2">
        <v>42338</v>
      </c>
      <c r="GM836" s="2">
        <v>42369</v>
      </c>
      <c r="GN836" s="2">
        <v>42398</v>
      </c>
      <c r="GO836" s="2">
        <v>42429</v>
      </c>
      <c r="GP836" s="2">
        <v>42460</v>
      </c>
      <c r="GQ836" s="2">
        <v>42489</v>
      </c>
      <c r="GR836" s="2">
        <v>42521</v>
      </c>
      <c r="GS836" s="2">
        <v>42551</v>
      </c>
      <c r="GT836" s="2">
        <v>42580</v>
      </c>
      <c r="GU836" s="2">
        <v>42613</v>
      </c>
      <c r="GV836" s="2">
        <v>42643</v>
      </c>
      <c r="GW836" s="2">
        <v>42674</v>
      </c>
      <c r="GX836" s="2">
        <v>42704</v>
      </c>
      <c r="GY836" s="2">
        <v>42734</v>
      </c>
      <c r="GZ836" s="2">
        <v>42766</v>
      </c>
      <c r="HA836" s="2">
        <v>42794</v>
      </c>
      <c r="HB836" s="2">
        <v>42825</v>
      </c>
      <c r="HC836" s="2">
        <v>42853</v>
      </c>
      <c r="HD836" s="2">
        <v>42886</v>
      </c>
      <c r="HE836" s="2">
        <v>42916</v>
      </c>
      <c r="HF836" s="2">
        <v>42947</v>
      </c>
      <c r="HG836" s="2">
        <v>42978</v>
      </c>
      <c r="HH836" s="2">
        <v>43007</v>
      </c>
      <c r="HI836" s="2">
        <v>43039</v>
      </c>
      <c r="HJ836" s="2">
        <v>43069</v>
      </c>
      <c r="HK836" s="2">
        <v>43098</v>
      </c>
      <c r="HL836" s="2">
        <v>43131</v>
      </c>
      <c r="HM836" s="2">
        <v>43159</v>
      </c>
      <c r="HN836" s="2">
        <v>43189</v>
      </c>
      <c r="HO836" s="2">
        <v>43220</v>
      </c>
      <c r="HP836" s="2">
        <v>43251</v>
      </c>
      <c r="HQ836" s="2">
        <v>43280</v>
      </c>
      <c r="HR836" s="2">
        <v>43312</v>
      </c>
      <c r="HS836" s="2">
        <v>43343</v>
      </c>
      <c r="HT836" s="2">
        <v>43371</v>
      </c>
      <c r="HU836" s="2">
        <v>43404</v>
      </c>
      <c r="HV836" s="2">
        <v>43434</v>
      </c>
      <c r="HW836" s="2">
        <v>43465</v>
      </c>
      <c r="HX836" s="2">
        <v>43496</v>
      </c>
      <c r="HY836" s="2">
        <v>43524</v>
      </c>
      <c r="HZ836" s="2">
        <v>43553</v>
      </c>
      <c r="IA836" s="2">
        <v>43585</v>
      </c>
      <c r="IB836" s="2">
        <v>43616</v>
      </c>
      <c r="IC836" s="2">
        <v>43644</v>
      </c>
      <c r="ID836" s="2">
        <v>43677</v>
      </c>
      <c r="IE836" s="2">
        <v>43707</v>
      </c>
      <c r="IF836" s="2">
        <v>43738</v>
      </c>
      <c r="IG836" s="2">
        <v>43769</v>
      </c>
      <c r="IH836" s="2">
        <v>43798</v>
      </c>
      <c r="II836" s="2">
        <v>43830</v>
      </c>
      <c r="IJ836" s="2">
        <v>43861</v>
      </c>
      <c r="IK836" s="2">
        <v>43889</v>
      </c>
      <c r="IL836" s="2">
        <v>43921</v>
      </c>
      <c r="IM836" s="2">
        <v>43951</v>
      </c>
      <c r="IN836" s="2">
        <v>43980</v>
      </c>
      <c r="IO836" s="2">
        <v>44012</v>
      </c>
      <c r="IP836" s="2">
        <v>44043</v>
      </c>
      <c r="IQ836" s="2">
        <v>44074</v>
      </c>
      <c r="IR836" s="2">
        <v>44104</v>
      </c>
      <c r="IS836" s="2">
        <v>44134</v>
      </c>
      <c r="IT836" s="2">
        <v>44165</v>
      </c>
      <c r="IU836" s="2">
        <v>44196</v>
      </c>
      <c r="IV836" s="2">
        <v>44225</v>
      </c>
      <c r="IW836" s="2">
        <v>44253</v>
      </c>
      <c r="IX836" s="2">
        <v>44286</v>
      </c>
      <c r="IY836" s="2">
        <v>44316</v>
      </c>
      <c r="IZ836" s="2">
        <v>44347</v>
      </c>
      <c r="JA836" s="2">
        <v>44377</v>
      </c>
      <c r="JB836" s="2">
        <v>44407</v>
      </c>
      <c r="JC836" s="2">
        <v>44439</v>
      </c>
      <c r="JD836" s="2">
        <v>44469</v>
      </c>
      <c r="JE836" s="2">
        <v>44498</v>
      </c>
      <c r="JF836" s="2">
        <v>44530</v>
      </c>
      <c r="JG836" s="2">
        <v>44561</v>
      </c>
      <c r="JH836" s="2">
        <v>44592</v>
      </c>
      <c r="JI836" s="2">
        <v>44620</v>
      </c>
      <c r="JJ836" s="2">
        <v>44651</v>
      </c>
      <c r="JK836" s="2">
        <v>44680</v>
      </c>
      <c r="JL836" s="2">
        <v>44712</v>
      </c>
      <c r="JM836" s="2">
        <v>44742</v>
      </c>
      <c r="JN836" s="2">
        <v>44771</v>
      </c>
      <c r="JO836" s="2">
        <v>44804</v>
      </c>
      <c r="JP836" s="2">
        <v>44834</v>
      </c>
      <c r="JQ836" s="2">
        <v>44865</v>
      </c>
    </row>
    <row r="837" spans="1:277" x14ac:dyDescent="0.25">
      <c r="A837" s="4"/>
      <c r="D837" s="3">
        <v>72313800</v>
      </c>
      <c r="E837">
        <v>84788200</v>
      </c>
      <c r="F837">
        <v>81388600</v>
      </c>
      <c r="G837">
        <v>59901400</v>
      </c>
      <c r="H837">
        <v>56585600</v>
      </c>
      <c r="I837">
        <v>62551400</v>
      </c>
      <c r="J837">
        <v>48705600</v>
      </c>
      <c r="K837">
        <v>50801600</v>
      </c>
      <c r="L837">
        <v>91120600</v>
      </c>
      <c r="M837">
        <v>115494200</v>
      </c>
      <c r="N837">
        <v>55476200</v>
      </c>
      <c r="O837">
        <v>79442800</v>
      </c>
      <c r="P837">
        <v>79645800</v>
      </c>
      <c r="Q837">
        <v>66185600</v>
      </c>
      <c r="R837">
        <v>116525600</v>
      </c>
      <c r="S837">
        <v>62849800</v>
      </c>
      <c r="T837">
        <v>69019600</v>
      </c>
      <c r="U837">
        <v>113030600</v>
      </c>
      <c r="V837">
        <v>72361000</v>
      </c>
      <c r="W837">
        <v>80637600</v>
      </c>
      <c r="X837">
        <v>171176600</v>
      </c>
      <c r="Y837">
        <v>117485200</v>
      </c>
      <c r="Z837">
        <v>76964400</v>
      </c>
      <c r="AA837">
        <v>78017800</v>
      </c>
      <c r="AB837">
        <v>98562600</v>
      </c>
      <c r="AC837">
        <v>89131200</v>
      </c>
      <c r="AD837">
        <v>94153400</v>
      </c>
      <c r="AE837">
        <v>113160800</v>
      </c>
      <c r="AF837">
        <v>81336600</v>
      </c>
      <c r="AG837">
        <v>91285400</v>
      </c>
      <c r="AH837">
        <v>122024800</v>
      </c>
      <c r="AI837">
        <v>130753400</v>
      </c>
      <c r="AJ837">
        <v>99105800</v>
      </c>
      <c r="AK837">
        <v>131566000</v>
      </c>
      <c r="AL837">
        <v>82425600</v>
      </c>
      <c r="AM837">
        <v>74097200</v>
      </c>
      <c r="AN837">
        <v>86553800</v>
      </c>
      <c r="AO837">
        <v>87836800</v>
      </c>
      <c r="AP837">
        <v>113915800</v>
      </c>
      <c r="AQ837">
        <v>106428800</v>
      </c>
      <c r="AR837">
        <v>90928000</v>
      </c>
      <c r="AS837">
        <v>85230600</v>
      </c>
      <c r="AT837">
        <v>80769800</v>
      </c>
      <c r="AU837">
        <v>67197600</v>
      </c>
      <c r="AV837">
        <v>71888800</v>
      </c>
      <c r="AW837">
        <v>71356800</v>
      </c>
      <c r="AX837">
        <v>56387200</v>
      </c>
      <c r="AY837">
        <v>70043800</v>
      </c>
      <c r="AZ837">
        <v>73963400</v>
      </c>
      <c r="BA837">
        <v>95397000</v>
      </c>
      <c r="BB837">
        <v>111851000</v>
      </c>
      <c r="BC837">
        <v>84519800</v>
      </c>
      <c r="BD837">
        <v>84135200</v>
      </c>
      <c r="BE837">
        <v>67101600</v>
      </c>
      <c r="BF837">
        <v>78278800</v>
      </c>
      <c r="BG837">
        <v>59839800</v>
      </c>
      <c r="BH837">
        <v>58718400</v>
      </c>
      <c r="BI837">
        <v>71027600</v>
      </c>
      <c r="BJ837">
        <v>73193000</v>
      </c>
      <c r="BK837">
        <v>80161600</v>
      </c>
      <c r="BL837">
        <v>75918200</v>
      </c>
      <c r="BM837">
        <v>68153800</v>
      </c>
      <c r="BN837">
        <v>68492400</v>
      </c>
      <c r="BO837">
        <v>74283000</v>
      </c>
      <c r="BP837">
        <v>73722600</v>
      </c>
      <c r="BQ837">
        <v>80375700</v>
      </c>
      <c r="BR837">
        <v>53598400</v>
      </c>
      <c r="BS837">
        <v>68499200</v>
      </c>
      <c r="BT837">
        <v>53565800</v>
      </c>
      <c r="BU837">
        <v>63693800</v>
      </c>
      <c r="BV837">
        <v>60374000</v>
      </c>
      <c r="BW837">
        <v>57567000</v>
      </c>
      <c r="BX837">
        <v>64393100</v>
      </c>
      <c r="BY837">
        <v>49100600</v>
      </c>
      <c r="BZ837">
        <v>55869800</v>
      </c>
      <c r="CA837">
        <v>61810900</v>
      </c>
      <c r="CB837">
        <v>65576100</v>
      </c>
      <c r="CC837">
        <v>64965300</v>
      </c>
      <c r="CD837">
        <v>66892200</v>
      </c>
      <c r="CE837">
        <v>45773300</v>
      </c>
      <c r="CF837">
        <v>49447700</v>
      </c>
      <c r="CG837">
        <v>51350600</v>
      </c>
      <c r="CH837">
        <v>44025500</v>
      </c>
      <c r="CI837">
        <v>59112600</v>
      </c>
      <c r="CJ837">
        <v>63815200</v>
      </c>
      <c r="CK837">
        <v>46820500</v>
      </c>
      <c r="CL837">
        <v>54555400</v>
      </c>
      <c r="CM837">
        <v>56236700</v>
      </c>
      <c r="CN837">
        <v>52671000</v>
      </c>
      <c r="CO837">
        <v>54487300</v>
      </c>
      <c r="CP837">
        <v>61057000</v>
      </c>
      <c r="CQ837">
        <v>60770600</v>
      </c>
      <c r="CR837">
        <v>40925400</v>
      </c>
      <c r="CS837">
        <v>50411900</v>
      </c>
      <c r="CT837">
        <v>47105000</v>
      </c>
      <c r="CU837">
        <v>36862100</v>
      </c>
      <c r="CV837">
        <v>64804300</v>
      </c>
      <c r="CW837">
        <v>40469800</v>
      </c>
      <c r="CX837">
        <v>47050400</v>
      </c>
      <c r="CY837">
        <v>38453300</v>
      </c>
      <c r="CZ837">
        <v>32740700</v>
      </c>
      <c r="DA837">
        <v>48933500</v>
      </c>
      <c r="DB837">
        <v>48079800</v>
      </c>
      <c r="DC837">
        <v>31267600</v>
      </c>
      <c r="DD837">
        <v>52472100</v>
      </c>
      <c r="DE837">
        <v>76632600</v>
      </c>
      <c r="DF837">
        <v>57257000</v>
      </c>
      <c r="DG837">
        <v>55396200</v>
      </c>
      <c r="DH837">
        <v>44229300</v>
      </c>
      <c r="DI837">
        <v>46748100</v>
      </c>
      <c r="DJ837">
        <v>65949000</v>
      </c>
      <c r="DK837">
        <v>48331200</v>
      </c>
      <c r="DL837">
        <v>39818700</v>
      </c>
      <c r="DM837">
        <v>45180800</v>
      </c>
      <c r="DN837">
        <v>33664300</v>
      </c>
      <c r="DO837">
        <v>31503300</v>
      </c>
      <c r="DP837">
        <v>33580800</v>
      </c>
      <c r="DQ837">
        <v>34836500</v>
      </c>
      <c r="DR837">
        <v>24895700</v>
      </c>
      <c r="DS837">
        <v>29612500</v>
      </c>
      <c r="DT837">
        <v>31438400</v>
      </c>
      <c r="DU837">
        <v>35178800</v>
      </c>
      <c r="DV837">
        <v>35662500</v>
      </c>
      <c r="DW837">
        <v>34473500</v>
      </c>
      <c r="DX837">
        <v>51338400</v>
      </c>
      <c r="DY837">
        <v>46521500</v>
      </c>
      <c r="DZ837">
        <v>31521800</v>
      </c>
      <c r="EA837">
        <v>31907000</v>
      </c>
      <c r="EB837">
        <v>26068312</v>
      </c>
      <c r="EC837">
        <v>25684067</v>
      </c>
      <c r="ED837">
        <v>24012030</v>
      </c>
      <c r="EE837">
        <v>20984221</v>
      </c>
      <c r="EF837">
        <v>23944965</v>
      </c>
      <c r="EG837">
        <v>18610407</v>
      </c>
      <c r="EH837">
        <v>28304664</v>
      </c>
      <c r="EI837">
        <v>21924549</v>
      </c>
      <c r="EJ837">
        <v>23630168</v>
      </c>
      <c r="EK837">
        <v>28241928</v>
      </c>
      <c r="EL837">
        <v>24734941</v>
      </c>
      <c r="EM837">
        <v>49569562</v>
      </c>
      <c r="EN837">
        <v>34315723</v>
      </c>
      <c r="EO837">
        <v>26186349</v>
      </c>
      <c r="EP837">
        <v>23492646</v>
      </c>
      <c r="EQ837">
        <v>26491500</v>
      </c>
      <c r="ER837">
        <v>22887322</v>
      </c>
      <c r="ES837">
        <v>21106806</v>
      </c>
      <c r="ET837">
        <v>26253155</v>
      </c>
      <c r="EU837">
        <v>17842524</v>
      </c>
      <c r="EV837">
        <v>21087136</v>
      </c>
      <c r="EW837">
        <v>24458644</v>
      </c>
      <c r="EX837">
        <v>20115226</v>
      </c>
      <c r="EY837">
        <v>20564005</v>
      </c>
      <c r="EZ837">
        <v>26728581</v>
      </c>
      <c r="FA837">
        <v>18016368</v>
      </c>
      <c r="FB837">
        <v>22267962</v>
      </c>
      <c r="FC837">
        <v>20888336</v>
      </c>
      <c r="FD837">
        <v>20546935</v>
      </c>
      <c r="FE837">
        <v>15173086</v>
      </c>
      <c r="FF837">
        <v>15755062</v>
      </c>
      <c r="FG837">
        <v>22168304</v>
      </c>
      <c r="FH837">
        <v>17740717</v>
      </c>
      <c r="FI837">
        <v>21438397</v>
      </c>
      <c r="FJ837">
        <v>21151617</v>
      </c>
      <c r="FK837">
        <v>14439639</v>
      </c>
      <c r="FL837">
        <v>17926614</v>
      </c>
      <c r="FM837">
        <v>17216648</v>
      </c>
      <c r="FN837">
        <v>13910821</v>
      </c>
      <c r="FO837">
        <v>17751101</v>
      </c>
      <c r="FP837">
        <v>20622915</v>
      </c>
      <c r="FQ837">
        <v>18920503</v>
      </c>
      <c r="FR837">
        <v>22444953</v>
      </c>
      <c r="FS837">
        <v>15614859</v>
      </c>
      <c r="FT837">
        <v>13112818</v>
      </c>
      <c r="FU837">
        <v>15588434</v>
      </c>
      <c r="FV837">
        <v>19607807</v>
      </c>
      <c r="FW837">
        <v>17940498</v>
      </c>
      <c r="FX837">
        <v>20534669</v>
      </c>
      <c r="FY837">
        <v>29550652</v>
      </c>
      <c r="FZ837">
        <v>19156024</v>
      </c>
      <c r="GA837">
        <v>23024685</v>
      </c>
      <c r="GB837">
        <v>27100932</v>
      </c>
      <c r="GC837">
        <v>18576233</v>
      </c>
      <c r="GD837">
        <v>30669213</v>
      </c>
      <c r="GE837">
        <v>20236814</v>
      </c>
      <c r="GF837">
        <v>21598651</v>
      </c>
      <c r="GG837">
        <v>24906413</v>
      </c>
      <c r="GH837">
        <v>30768238</v>
      </c>
      <c r="GI837">
        <v>39475050</v>
      </c>
      <c r="GJ837">
        <v>37592624</v>
      </c>
      <c r="GK837">
        <v>32357108</v>
      </c>
      <c r="GL837">
        <v>25153625</v>
      </c>
      <c r="GM837">
        <v>44665969</v>
      </c>
      <c r="GN837">
        <v>35296175</v>
      </c>
      <c r="GO837">
        <v>41202039</v>
      </c>
      <c r="GP837">
        <v>28738395</v>
      </c>
      <c r="GQ837">
        <v>21812076</v>
      </c>
      <c r="GR837">
        <v>22934500</v>
      </c>
      <c r="GS837">
        <v>34662486</v>
      </c>
      <c r="GT837">
        <v>21293708</v>
      </c>
      <c r="GU837">
        <v>17725295</v>
      </c>
      <c r="GV837">
        <v>23745305</v>
      </c>
      <c r="GW837">
        <v>28457290</v>
      </c>
      <c r="GX837">
        <v>20253292</v>
      </c>
      <c r="GY837">
        <v>21327078</v>
      </c>
      <c r="GZ837">
        <v>16372446</v>
      </c>
      <c r="HA837">
        <v>15318443</v>
      </c>
      <c r="HB837">
        <v>20688614</v>
      </c>
      <c r="HC837">
        <v>14498538</v>
      </c>
      <c r="HD837">
        <v>16486433</v>
      </c>
      <c r="HE837">
        <v>18433885</v>
      </c>
      <c r="HF837">
        <v>14186324</v>
      </c>
      <c r="HG837">
        <v>19075684</v>
      </c>
      <c r="HH837">
        <v>26095089</v>
      </c>
      <c r="HI837">
        <v>18163095</v>
      </c>
      <c r="HJ837">
        <v>14804379</v>
      </c>
      <c r="HK837">
        <v>20498176</v>
      </c>
      <c r="HL837">
        <v>24735627</v>
      </c>
      <c r="HM837">
        <v>26228191</v>
      </c>
      <c r="HN837">
        <v>27457777</v>
      </c>
      <c r="HO837">
        <v>24362836</v>
      </c>
      <c r="HP837">
        <v>18675167</v>
      </c>
      <c r="HQ837">
        <v>22817380</v>
      </c>
      <c r="HR837">
        <v>16285204</v>
      </c>
      <c r="HS837">
        <v>16316774</v>
      </c>
      <c r="HT837">
        <v>18815821</v>
      </c>
      <c r="HU837">
        <v>23996051</v>
      </c>
      <c r="HV837">
        <v>27695927</v>
      </c>
      <c r="HW837">
        <v>33238125</v>
      </c>
      <c r="HX837">
        <v>27755134</v>
      </c>
      <c r="HY837">
        <v>19896592</v>
      </c>
      <c r="HZ837">
        <v>25216895</v>
      </c>
      <c r="IA837">
        <v>15718965</v>
      </c>
      <c r="IB837">
        <v>15119951</v>
      </c>
      <c r="IC837">
        <v>22170669</v>
      </c>
      <c r="ID837">
        <v>15807656</v>
      </c>
      <c r="IE837">
        <v>16189004</v>
      </c>
      <c r="IF837">
        <v>14280152</v>
      </c>
      <c r="IG837">
        <v>16136173</v>
      </c>
      <c r="IH837">
        <v>14469225</v>
      </c>
      <c r="II837">
        <v>18620170</v>
      </c>
      <c r="IJ837">
        <v>22472346</v>
      </c>
      <c r="IK837">
        <v>24393876</v>
      </c>
      <c r="IL837">
        <v>59409724</v>
      </c>
      <c r="IM837">
        <v>72884073</v>
      </c>
      <c r="IN837">
        <v>67171020</v>
      </c>
      <c r="IO837">
        <v>67862656</v>
      </c>
      <c r="IP837">
        <v>40056551</v>
      </c>
      <c r="IQ837">
        <v>42110717</v>
      </c>
      <c r="IR837">
        <v>45857788</v>
      </c>
      <c r="IS837">
        <v>39484864</v>
      </c>
      <c r="IT837">
        <v>47839103</v>
      </c>
      <c r="IU837">
        <v>44670313</v>
      </c>
      <c r="IV837">
        <v>43270081</v>
      </c>
      <c r="IW837">
        <v>32199469</v>
      </c>
      <c r="IX837">
        <v>42467457</v>
      </c>
      <c r="IY837">
        <v>32677374</v>
      </c>
      <c r="IZ837">
        <v>33283232</v>
      </c>
      <c r="JA837">
        <v>36427825</v>
      </c>
      <c r="JB837">
        <v>26463768</v>
      </c>
      <c r="JC837">
        <v>21859317</v>
      </c>
      <c r="JD837">
        <v>40339711</v>
      </c>
      <c r="JE837">
        <v>25915892</v>
      </c>
      <c r="JF837">
        <v>26338940</v>
      </c>
      <c r="JG837">
        <v>34377009</v>
      </c>
      <c r="JH837">
        <v>35084120</v>
      </c>
      <c r="JI837">
        <v>33946827</v>
      </c>
      <c r="JJ837">
        <v>49063532</v>
      </c>
      <c r="JK837">
        <v>26952786</v>
      </c>
      <c r="JL837">
        <v>34440470</v>
      </c>
      <c r="JM837">
        <v>31949888</v>
      </c>
      <c r="JN837">
        <v>29318669</v>
      </c>
      <c r="JO837">
        <v>27220005</v>
      </c>
      <c r="JP837">
        <v>37409705</v>
      </c>
      <c r="JQ837">
        <v>33360080</v>
      </c>
    </row>
    <row r="838" spans="1:277" x14ac:dyDescent="0.25">
      <c r="A838" s="1" t="s">
        <v>420</v>
      </c>
      <c r="B838" t="s">
        <v>1157</v>
      </c>
      <c r="C838" t="s">
        <v>1181</v>
      </c>
      <c r="D838" s="2">
        <f>_xll.BDH(A838, "volume", B838, C838, "Direction", "H", "Period", "M","cols=122;rows=2")</f>
        <v>36556</v>
      </c>
      <c r="E838" s="2">
        <v>36585</v>
      </c>
      <c r="F838" s="2">
        <v>36616</v>
      </c>
      <c r="G838" s="2">
        <v>36644</v>
      </c>
      <c r="H838" s="2">
        <v>36677</v>
      </c>
      <c r="I838" s="2">
        <v>36707</v>
      </c>
      <c r="J838" s="2">
        <v>36738</v>
      </c>
      <c r="K838" s="2">
        <v>36769</v>
      </c>
      <c r="L838" s="2">
        <v>36798</v>
      </c>
      <c r="M838" s="2">
        <v>36830</v>
      </c>
      <c r="N838" s="2">
        <v>36860</v>
      </c>
      <c r="O838" s="2">
        <v>36889</v>
      </c>
      <c r="P838" s="2">
        <v>36922</v>
      </c>
      <c r="Q838" s="2">
        <v>36950</v>
      </c>
      <c r="R838" s="2">
        <v>36980</v>
      </c>
      <c r="S838" s="2">
        <v>37011</v>
      </c>
      <c r="T838" s="2">
        <v>37042</v>
      </c>
      <c r="U838" s="2">
        <v>37071</v>
      </c>
      <c r="V838" s="2">
        <v>37103</v>
      </c>
      <c r="W838" s="2">
        <v>37134</v>
      </c>
      <c r="X838" s="2">
        <v>37162</v>
      </c>
      <c r="Y838" s="2">
        <v>37195</v>
      </c>
      <c r="Z838" s="2">
        <v>37225</v>
      </c>
      <c r="AA838" s="2">
        <v>37256</v>
      </c>
      <c r="AB838" s="2">
        <v>37287</v>
      </c>
      <c r="AC838" s="2">
        <v>37315</v>
      </c>
      <c r="AD838" s="2">
        <v>37344</v>
      </c>
      <c r="AE838" s="2">
        <v>37376</v>
      </c>
      <c r="AF838" s="2">
        <v>37407</v>
      </c>
      <c r="AG838" s="2">
        <v>37435</v>
      </c>
      <c r="AH838" s="2">
        <v>37468</v>
      </c>
      <c r="AI838" s="2">
        <v>37498</v>
      </c>
      <c r="AJ838" s="2">
        <v>37529</v>
      </c>
      <c r="AK838" s="2">
        <v>37560</v>
      </c>
      <c r="AL838" s="2">
        <v>37589</v>
      </c>
      <c r="AM838" s="2">
        <v>37621</v>
      </c>
      <c r="AN838" s="2">
        <v>37652</v>
      </c>
      <c r="AO838" s="2">
        <v>37680</v>
      </c>
      <c r="AP838" s="2">
        <v>37711</v>
      </c>
      <c r="AQ838" s="2">
        <v>37741</v>
      </c>
      <c r="AR838" s="2">
        <v>37771</v>
      </c>
      <c r="AS838" s="2">
        <v>37802</v>
      </c>
      <c r="AT838" s="2">
        <v>37833</v>
      </c>
      <c r="AU838" s="2">
        <v>37862</v>
      </c>
      <c r="AV838" s="2">
        <v>37894</v>
      </c>
      <c r="AW838" s="2">
        <v>37925</v>
      </c>
      <c r="AX838" s="2">
        <v>37953</v>
      </c>
      <c r="AY838" s="2">
        <v>37986</v>
      </c>
      <c r="AZ838" s="2">
        <v>38016</v>
      </c>
      <c r="BA838" s="2">
        <v>38044</v>
      </c>
      <c r="BB838" s="2">
        <v>38077</v>
      </c>
      <c r="BC838" s="2">
        <v>38107</v>
      </c>
      <c r="BD838" s="2">
        <v>38138</v>
      </c>
      <c r="BE838" s="2">
        <v>38168</v>
      </c>
      <c r="BF838" s="2">
        <v>38198</v>
      </c>
      <c r="BG838" s="2">
        <v>38230</v>
      </c>
      <c r="BH838" s="2">
        <v>38260</v>
      </c>
      <c r="BI838" s="2">
        <v>38289</v>
      </c>
      <c r="BJ838" s="2">
        <v>38321</v>
      </c>
      <c r="BK838" s="2">
        <v>38352</v>
      </c>
      <c r="BL838" s="2">
        <v>38383</v>
      </c>
      <c r="BM838" s="2">
        <v>38411</v>
      </c>
      <c r="BN838" s="2">
        <v>38442</v>
      </c>
      <c r="BO838" s="2">
        <v>38471</v>
      </c>
      <c r="BP838" s="2">
        <v>38503</v>
      </c>
      <c r="BQ838" s="2">
        <v>38533</v>
      </c>
      <c r="BR838" s="2">
        <v>38562</v>
      </c>
      <c r="BS838" s="2">
        <v>38595</v>
      </c>
      <c r="BT838" s="2">
        <v>38625</v>
      </c>
      <c r="BU838" s="2">
        <v>38656</v>
      </c>
      <c r="BV838" s="2">
        <v>38686</v>
      </c>
      <c r="BW838" s="2">
        <v>38716</v>
      </c>
      <c r="BX838" s="2">
        <v>38748</v>
      </c>
      <c r="BY838" s="2">
        <v>38776</v>
      </c>
      <c r="BZ838" s="2">
        <v>38807</v>
      </c>
      <c r="CA838" s="2">
        <v>38835</v>
      </c>
      <c r="CB838" s="2">
        <v>38868</v>
      </c>
      <c r="CC838" s="2">
        <v>38898</v>
      </c>
      <c r="CD838" s="2">
        <v>38929</v>
      </c>
      <c r="CE838" s="2">
        <v>38960</v>
      </c>
      <c r="CF838" s="2">
        <v>38989</v>
      </c>
      <c r="CG838" s="2">
        <v>39021</v>
      </c>
      <c r="CH838" s="2">
        <v>39051</v>
      </c>
      <c r="CI838" s="2">
        <v>39080</v>
      </c>
      <c r="CJ838" s="2">
        <v>39113</v>
      </c>
      <c r="CK838" s="2">
        <v>39141</v>
      </c>
      <c r="CL838" s="2">
        <v>39171</v>
      </c>
      <c r="CM838" s="2">
        <v>39202</v>
      </c>
      <c r="CN838" s="2">
        <v>39233</v>
      </c>
      <c r="CO838" s="2">
        <v>39262</v>
      </c>
      <c r="CP838" s="2">
        <v>39294</v>
      </c>
      <c r="CQ838" s="2">
        <v>39325</v>
      </c>
      <c r="CR838" s="2">
        <v>39353</v>
      </c>
      <c r="CS838" s="2">
        <v>39386</v>
      </c>
      <c r="CT838" s="2">
        <v>39416</v>
      </c>
      <c r="CU838" s="2">
        <v>39447</v>
      </c>
      <c r="CV838" s="2">
        <v>39478</v>
      </c>
      <c r="CW838" s="2">
        <v>39507</v>
      </c>
      <c r="CX838" s="2">
        <v>39538</v>
      </c>
      <c r="CY838" s="2">
        <v>39568</v>
      </c>
      <c r="CZ838" s="2">
        <v>39598</v>
      </c>
      <c r="DA838" s="2">
        <v>39629</v>
      </c>
      <c r="DB838" s="2">
        <v>39660</v>
      </c>
      <c r="DC838" s="2">
        <v>39689</v>
      </c>
      <c r="DD838" s="2">
        <v>39721</v>
      </c>
      <c r="DE838" s="2">
        <v>39752</v>
      </c>
      <c r="DF838" s="2">
        <v>39780</v>
      </c>
      <c r="DG838" s="2">
        <v>39813</v>
      </c>
      <c r="DH838" s="2">
        <v>39843</v>
      </c>
      <c r="DI838" s="2">
        <v>39871</v>
      </c>
      <c r="DJ838" s="2">
        <v>39903</v>
      </c>
      <c r="DK838" s="2">
        <v>39933</v>
      </c>
      <c r="DL838" s="2">
        <v>39962</v>
      </c>
      <c r="DM838" s="2">
        <v>39994</v>
      </c>
      <c r="DN838" s="2">
        <v>40025</v>
      </c>
      <c r="DO838" s="2">
        <v>40056</v>
      </c>
      <c r="DP838" s="2">
        <v>40086</v>
      </c>
      <c r="DQ838" s="2">
        <v>40116</v>
      </c>
      <c r="DR838" s="2">
        <v>40147</v>
      </c>
      <c r="DS838" s="2">
        <v>40178</v>
      </c>
      <c r="DT838" s="2">
        <v>40207</v>
      </c>
      <c r="DU838" s="2">
        <v>40235</v>
      </c>
    </row>
    <row r="839" spans="1:277" x14ac:dyDescent="0.25">
      <c r="A839" s="4"/>
      <c r="D839" s="3">
        <v>18830400</v>
      </c>
      <c r="E839">
        <v>25599400</v>
      </c>
      <c r="F839">
        <v>72877500</v>
      </c>
      <c r="G839">
        <v>42023900</v>
      </c>
      <c r="H839">
        <v>37380600</v>
      </c>
      <c r="I839">
        <v>23398600</v>
      </c>
      <c r="J839">
        <v>23480300</v>
      </c>
      <c r="K839">
        <v>32800600</v>
      </c>
      <c r="L839">
        <v>32969000</v>
      </c>
      <c r="M839">
        <v>29235500</v>
      </c>
      <c r="N839">
        <v>31483800</v>
      </c>
      <c r="O839">
        <v>19270100</v>
      </c>
      <c r="P839">
        <v>36970800</v>
      </c>
      <c r="Q839">
        <v>19531700</v>
      </c>
      <c r="R839">
        <v>24421500</v>
      </c>
      <c r="S839">
        <v>22135200</v>
      </c>
      <c r="T839">
        <v>17713200</v>
      </c>
      <c r="U839">
        <v>26161900</v>
      </c>
      <c r="V839">
        <v>28644000</v>
      </c>
      <c r="W839">
        <v>20230600</v>
      </c>
      <c r="X839">
        <v>18263300</v>
      </c>
      <c r="Y839">
        <v>34257600</v>
      </c>
      <c r="Z839">
        <v>37253400</v>
      </c>
      <c r="AA839">
        <v>46620100</v>
      </c>
      <c r="AB839">
        <v>34924200</v>
      </c>
      <c r="AC839">
        <v>28488300</v>
      </c>
      <c r="AD839">
        <v>23170700</v>
      </c>
      <c r="AE839">
        <v>23489900</v>
      </c>
      <c r="AF839">
        <v>15831800</v>
      </c>
      <c r="AG839">
        <v>29507700</v>
      </c>
      <c r="AH839">
        <v>37618200</v>
      </c>
      <c r="AI839">
        <v>17996800</v>
      </c>
      <c r="AJ839">
        <v>21217300</v>
      </c>
      <c r="AK839">
        <v>31130700</v>
      </c>
      <c r="AL839">
        <v>17173900</v>
      </c>
      <c r="AM839">
        <v>20630900</v>
      </c>
      <c r="AN839">
        <v>48862300</v>
      </c>
      <c r="AO839">
        <v>68898200</v>
      </c>
      <c r="AP839">
        <v>35117500</v>
      </c>
      <c r="AQ839">
        <v>24066700</v>
      </c>
      <c r="AR839">
        <v>18485400</v>
      </c>
      <c r="AS839">
        <v>18664200</v>
      </c>
      <c r="AT839">
        <v>21408900</v>
      </c>
      <c r="AU839">
        <v>17158800</v>
      </c>
      <c r="AV839">
        <v>21799600</v>
      </c>
      <c r="AW839">
        <v>21832700</v>
      </c>
      <c r="AX839">
        <v>15896800</v>
      </c>
      <c r="AY839">
        <v>19709400</v>
      </c>
      <c r="AZ839">
        <v>17403300</v>
      </c>
      <c r="BA839">
        <v>25388200</v>
      </c>
      <c r="BB839">
        <v>20795500</v>
      </c>
      <c r="BC839">
        <v>21483800</v>
      </c>
      <c r="BD839">
        <v>18953800</v>
      </c>
      <c r="BE839">
        <v>18934900</v>
      </c>
      <c r="BF839">
        <v>20411300</v>
      </c>
      <c r="BG839">
        <v>10899700</v>
      </c>
      <c r="BH839">
        <v>11449100</v>
      </c>
      <c r="BI839">
        <v>20371900</v>
      </c>
      <c r="BJ839">
        <v>17418800</v>
      </c>
      <c r="BK839">
        <v>17193000</v>
      </c>
      <c r="BL839">
        <v>15263900</v>
      </c>
      <c r="BM839">
        <v>16717100</v>
      </c>
      <c r="BN839">
        <v>12011900</v>
      </c>
      <c r="BO839">
        <v>14913000</v>
      </c>
      <c r="BP839">
        <v>15305600</v>
      </c>
      <c r="BQ839">
        <v>19165300</v>
      </c>
      <c r="BR839">
        <v>73260600</v>
      </c>
      <c r="BS839">
        <v>41541700</v>
      </c>
      <c r="BT839">
        <v>27321100</v>
      </c>
      <c r="BU839">
        <v>25323800</v>
      </c>
      <c r="BV839">
        <v>32866700</v>
      </c>
      <c r="BW839">
        <v>33575900</v>
      </c>
      <c r="BX839">
        <v>24956900</v>
      </c>
      <c r="BY839">
        <v>35260300</v>
      </c>
      <c r="BZ839">
        <v>26084100</v>
      </c>
      <c r="CA839">
        <v>22270800</v>
      </c>
      <c r="CB839">
        <v>19428800</v>
      </c>
      <c r="CC839">
        <v>20840900</v>
      </c>
      <c r="CD839">
        <v>18824900</v>
      </c>
      <c r="CE839">
        <v>15272000</v>
      </c>
      <c r="CF839">
        <v>14358900</v>
      </c>
      <c r="CG839">
        <v>14153800</v>
      </c>
      <c r="CH839">
        <v>17411600</v>
      </c>
      <c r="CI839">
        <v>10782700</v>
      </c>
      <c r="CJ839">
        <v>16372500</v>
      </c>
      <c r="CK839">
        <v>14768200</v>
      </c>
      <c r="CL839">
        <v>13284200</v>
      </c>
      <c r="CM839">
        <v>9782900</v>
      </c>
      <c r="CN839">
        <v>21768800</v>
      </c>
      <c r="CO839">
        <v>14854000</v>
      </c>
      <c r="CP839">
        <v>15922200</v>
      </c>
      <c r="CQ839">
        <v>15056700</v>
      </c>
      <c r="CR839">
        <v>8732900</v>
      </c>
      <c r="CS839">
        <v>30240300</v>
      </c>
      <c r="CT839">
        <v>12918200</v>
      </c>
      <c r="CU839">
        <v>13367200</v>
      </c>
      <c r="CV839">
        <v>19695900</v>
      </c>
      <c r="CW839">
        <v>16616700</v>
      </c>
      <c r="CX839">
        <v>16105900</v>
      </c>
      <c r="CY839">
        <v>13167000</v>
      </c>
      <c r="CZ839">
        <v>10029400</v>
      </c>
      <c r="DA839">
        <v>9494100</v>
      </c>
      <c r="DB839">
        <v>12215100</v>
      </c>
      <c r="DC839">
        <v>7704300</v>
      </c>
      <c r="DD839">
        <v>10190200</v>
      </c>
      <c r="DE839">
        <v>13521700</v>
      </c>
      <c r="DF839">
        <v>16230200</v>
      </c>
      <c r="DG839">
        <v>12875500</v>
      </c>
      <c r="DH839">
        <v>12301100</v>
      </c>
      <c r="DI839">
        <v>11403600</v>
      </c>
      <c r="DJ839">
        <v>13426200</v>
      </c>
      <c r="DK839">
        <v>11126600</v>
      </c>
      <c r="DL839">
        <v>9931300</v>
      </c>
      <c r="DM839">
        <v>15706100</v>
      </c>
      <c r="DN839">
        <v>12191000</v>
      </c>
      <c r="DO839">
        <v>14297700</v>
      </c>
      <c r="DP839">
        <v>15204800</v>
      </c>
      <c r="DQ839">
        <v>24477500</v>
      </c>
      <c r="DR839">
        <v>45916900</v>
      </c>
      <c r="DS839">
        <v>23310900</v>
      </c>
      <c r="DT839">
        <v>12405200</v>
      </c>
      <c r="DU839">
        <v>18142500</v>
      </c>
    </row>
    <row r="840" spans="1:277" x14ac:dyDescent="0.25">
      <c r="A840" s="1" t="s">
        <v>421</v>
      </c>
      <c r="B840" t="s">
        <v>1157</v>
      </c>
      <c r="C840" t="s">
        <v>1189</v>
      </c>
      <c r="D840" s="2">
        <f>_xll.BDH(A840, "volume", B840, C840, "Direction", "H", "Period", "M","cols=72;rows=2")</f>
        <v>36556</v>
      </c>
      <c r="E840" s="2">
        <v>36585</v>
      </c>
      <c r="F840" s="2">
        <v>36616</v>
      </c>
      <c r="G840" s="2">
        <v>36644</v>
      </c>
      <c r="H840" s="2">
        <v>36677</v>
      </c>
      <c r="I840" s="2">
        <v>36707</v>
      </c>
      <c r="J840" s="2">
        <v>36738</v>
      </c>
      <c r="K840" s="2">
        <v>36769</v>
      </c>
      <c r="L840" s="2">
        <v>36798</v>
      </c>
      <c r="M840" s="2">
        <v>36830</v>
      </c>
      <c r="N840" s="2">
        <v>36860</v>
      </c>
      <c r="O840" s="2">
        <v>36889</v>
      </c>
      <c r="P840" s="2">
        <v>36922</v>
      </c>
      <c r="Q840" s="2">
        <v>36950</v>
      </c>
      <c r="R840" s="2">
        <v>36980</v>
      </c>
      <c r="S840" s="2">
        <v>37011</v>
      </c>
      <c r="T840" s="2">
        <v>37042</v>
      </c>
      <c r="U840" s="2">
        <v>37071</v>
      </c>
      <c r="V840" s="2">
        <v>37103</v>
      </c>
      <c r="W840" s="2">
        <v>37134</v>
      </c>
      <c r="X840" s="2">
        <v>37162</v>
      </c>
      <c r="Y840" s="2">
        <v>37195</v>
      </c>
      <c r="Z840" s="2">
        <v>37225</v>
      </c>
      <c r="AA840" s="2">
        <v>37256</v>
      </c>
      <c r="AB840" s="2">
        <v>37287</v>
      </c>
      <c r="AC840" s="2">
        <v>37315</v>
      </c>
      <c r="AD840" s="2">
        <v>37344</v>
      </c>
      <c r="AE840" s="2">
        <v>37376</v>
      </c>
      <c r="AF840" s="2">
        <v>37407</v>
      </c>
      <c r="AG840" s="2">
        <v>37435</v>
      </c>
      <c r="AH840" s="2">
        <v>37468</v>
      </c>
      <c r="AI840" s="2">
        <v>37498</v>
      </c>
      <c r="AJ840" s="2">
        <v>37529</v>
      </c>
      <c r="AK840" s="2">
        <v>37560</v>
      </c>
      <c r="AL840" s="2">
        <v>37589</v>
      </c>
      <c r="AM840" s="2">
        <v>37621</v>
      </c>
      <c r="AN840" s="2">
        <v>37652</v>
      </c>
      <c r="AO840" s="2">
        <v>37680</v>
      </c>
      <c r="AP840" s="2">
        <v>37711</v>
      </c>
      <c r="AQ840" s="2">
        <v>37741</v>
      </c>
      <c r="AR840" s="2">
        <v>37771</v>
      </c>
      <c r="AS840" s="2">
        <v>37802</v>
      </c>
      <c r="AT840" s="2">
        <v>37833</v>
      </c>
      <c r="AU840" s="2">
        <v>37862</v>
      </c>
      <c r="AV840" s="2">
        <v>37894</v>
      </c>
      <c r="AW840" s="2">
        <v>37925</v>
      </c>
      <c r="AX840" s="2">
        <v>37953</v>
      </c>
      <c r="AY840" s="2">
        <v>37986</v>
      </c>
      <c r="AZ840" s="2">
        <v>38016</v>
      </c>
      <c r="BA840" s="2">
        <v>38044</v>
      </c>
      <c r="BB840" s="2">
        <v>38077</v>
      </c>
      <c r="BC840" s="2">
        <v>38107</v>
      </c>
      <c r="BD840" s="2">
        <v>38138</v>
      </c>
      <c r="BE840" s="2">
        <v>38168</v>
      </c>
      <c r="BF840" s="2">
        <v>38198</v>
      </c>
      <c r="BG840" s="2">
        <v>38230</v>
      </c>
      <c r="BH840" s="2">
        <v>38260</v>
      </c>
      <c r="BI840" s="2">
        <v>38289</v>
      </c>
      <c r="BJ840" s="2">
        <v>38321</v>
      </c>
      <c r="BK840" s="2">
        <v>38352</v>
      </c>
      <c r="BL840" s="2">
        <v>38383</v>
      </c>
      <c r="BM840" s="2">
        <v>38411</v>
      </c>
      <c r="BN840" s="2">
        <v>38442</v>
      </c>
      <c r="BO840" s="2">
        <v>38471</v>
      </c>
      <c r="BP840" s="2">
        <v>38503</v>
      </c>
      <c r="BQ840" s="2">
        <v>38533</v>
      </c>
      <c r="BR840" s="2">
        <v>38562</v>
      </c>
      <c r="BS840" s="2">
        <v>38595</v>
      </c>
      <c r="BT840" s="2">
        <v>38625</v>
      </c>
      <c r="BU840" s="2">
        <v>38656</v>
      </c>
      <c r="BV840" s="2">
        <v>38686</v>
      </c>
      <c r="BW840" s="2">
        <v>38716</v>
      </c>
    </row>
    <row r="841" spans="1:277" x14ac:dyDescent="0.25">
      <c r="A841" s="4"/>
      <c r="D841" s="3">
        <v>114011400</v>
      </c>
      <c r="E841">
        <v>104411850</v>
      </c>
      <c r="F841">
        <v>148377150</v>
      </c>
      <c r="G841">
        <v>126631200</v>
      </c>
      <c r="H841">
        <v>100586600</v>
      </c>
      <c r="I841">
        <v>74345700</v>
      </c>
      <c r="J841">
        <v>61186600</v>
      </c>
      <c r="K841">
        <v>61687000</v>
      </c>
      <c r="L841">
        <v>61981800</v>
      </c>
      <c r="M841">
        <v>77542400</v>
      </c>
      <c r="N841">
        <v>55868800</v>
      </c>
      <c r="O841">
        <v>76881200</v>
      </c>
      <c r="P841">
        <v>105482500</v>
      </c>
      <c r="Q841">
        <v>104578200</v>
      </c>
      <c r="R841">
        <v>107914200</v>
      </c>
      <c r="S841">
        <v>93056600</v>
      </c>
      <c r="T841">
        <v>74359900</v>
      </c>
      <c r="U841">
        <v>75367800</v>
      </c>
      <c r="V841">
        <v>67408400</v>
      </c>
      <c r="W841">
        <v>77094400</v>
      </c>
      <c r="X841">
        <v>78253600</v>
      </c>
      <c r="Y841">
        <v>88905700</v>
      </c>
      <c r="Z841">
        <v>73503800</v>
      </c>
      <c r="AA841">
        <v>62016500</v>
      </c>
      <c r="AB841">
        <v>88508900</v>
      </c>
      <c r="AC841">
        <v>67465600</v>
      </c>
      <c r="AD841">
        <v>67853900</v>
      </c>
      <c r="AE841">
        <v>82936600</v>
      </c>
      <c r="AF841">
        <v>87109400</v>
      </c>
      <c r="AG841">
        <v>81119500</v>
      </c>
      <c r="AH841">
        <v>101301100</v>
      </c>
      <c r="AI841">
        <v>78729200</v>
      </c>
      <c r="AJ841">
        <v>78867600</v>
      </c>
      <c r="AK841">
        <v>84954100</v>
      </c>
      <c r="AL841">
        <v>78228500</v>
      </c>
      <c r="AM841">
        <v>60772500</v>
      </c>
      <c r="AN841">
        <v>91471800</v>
      </c>
      <c r="AO841">
        <v>78662800</v>
      </c>
      <c r="AP841">
        <v>83898200</v>
      </c>
      <c r="AQ841">
        <v>66245800</v>
      </c>
      <c r="AR841">
        <v>86068200</v>
      </c>
      <c r="AS841">
        <v>94492200</v>
      </c>
      <c r="AT841">
        <v>88125400</v>
      </c>
      <c r="AU841">
        <v>73442500</v>
      </c>
      <c r="AV841">
        <v>91396400</v>
      </c>
      <c r="AW841">
        <v>82205700</v>
      </c>
      <c r="AX841">
        <v>86822700</v>
      </c>
      <c r="AY841">
        <v>62289600</v>
      </c>
      <c r="AZ841">
        <v>76098700</v>
      </c>
      <c r="BA841">
        <v>60299700</v>
      </c>
      <c r="BB841">
        <v>89918200</v>
      </c>
      <c r="BC841">
        <v>85416700</v>
      </c>
      <c r="BD841">
        <v>106921700</v>
      </c>
      <c r="BE841">
        <v>81152000</v>
      </c>
      <c r="BF841">
        <v>103688600</v>
      </c>
      <c r="BG841">
        <v>84935700</v>
      </c>
      <c r="BH841">
        <v>75771100</v>
      </c>
      <c r="BI841">
        <v>107820900</v>
      </c>
      <c r="BJ841">
        <v>123184800</v>
      </c>
      <c r="BK841">
        <v>126247700</v>
      </c>
      <c r="BL841">
        <v>93587200</v>
      </c>
      <c r="BM841">
        <v>99225800</v>
      </c>
      <c r="BN841">
        <v>105323200</v>
      </c>
      <c r="BO841">
        <v>79766400</v>
      </c>
      <c r="BP841">
        <v>91592200</v>
      </c>
      <c r="BQ841">
        <v>83030100</v>
      </c>
      <c r="BR841">
        <v>134793400</v>
      </c>
      <c r="BS841">
        <v>90903200</v>
      </c>
      <c r="BT841">
        <v>89381600</v>
      </c>
      <c r="BU841">
        <v>119958600</v>
      </c>
      <c r="BV841">
        <v>104656100</v>
      </c>
      <c r="BW841">
        <v>45006200</v>
      </c>
    </row>
    <row r="842" spans="1:277" x14ac:dyDescent="0.25">
      <c r="A842" s="1" t="s">
        <v>422</v>
      </c>
      <c r="B842" t="s">
        <v>1157</v>
      </c>
      <c r="C842" t="s">
        <v>1185</v>
      </c>
      <c r="D842" s="2">
        <f>_xll.BDH(A842, "volume", B842, C842, "Direction", "H", "Period", "M","cols=12;rows=2")</f>
        <v>36556</v>
      </c>
      <c r="E842" s="2">
        <v>36585</v>
      </c>
      <c r="F842" s="2">
        <v>36616</v>
      </c>
      <c r="G842" s="2">
        <v>36644</v>
      </c>
      <c r="H842" s="2">
        <v>36677</v>
      </c>
      <c r="I842" s="2">
        <v>36707</v>
      </c>
      <c r="J842" s="2">
        <v>36738</v>
      </c>
      <c r="K842" s="2">
        <v>36769</v>
      </c>
      <c r="L842" s="2">
        <v>36798</v>
      </c>
      <c r="M842" s="2">
        <v>36830</v>
      </c>
      <c r="N842" s="2">
        <v>36860</v>
      </c>
      <c r="O842" s="2">
        <v>36889</v>
      </c>
    </row>
    <row r="843" spans="1:277" x14ac:dyDescent="0.25">
      <c r="A843" s="4"/>
      <c r="D843" s="3">
        <v>23646800</v>
      </c>
      <c r="E843">
        <v>26646500</v>
      </c>
      <c r="F843">
        <v>51358200</v>
      </c>
      <c r="G843">
        <v>21855300</v>
      </c>
      <c r="H843">
        <v>17637200</v>
      </c>
      <c r="I843">
        <v>15381400</v>
      </c>
      <c r="J843">
        <v>19915600</v>
      </c>
      <c r="K843">
        <v>15553400</v>
      </c>
      <c r="L843">
        <v>16024400</v>
      </c>
      <c r="M843">
        <v>14762200</v>
      </c>
      <c r="N843">
        <v>12371400</v>
      </c>
      <c r="O843">
        <v>15856900</v>
      </c>
    </row>
    <row r="844" spans="1:277" x14ac:dyDescent="0.25">
      <c r="A844" s="1" t="s">
        <v>423</v>
      </c>
      <c r="B844" t="s">
        <v>1157</v>
      </c>
      <c r="C844" t="s">
        <v>1199</v>
      </c>
      <c r="D844" s="2">
        <f>_xll.BDH(A844, "volume", B844, C844, "Direction", "H", "Period", "M","cols=274;rows=2")</f>
        <v>36556</v>
      </c>
      <c r="E844" s="2">
        <v>36585</v>
      </c>
      <c r="F844" s="2">
        <v>36616</v>
      </c>
      <c r="G844" s="2">
        <v>36644</v>
      </c>
      <c r="H844" s="2">
        <v>36677</v>
      </c>
      <c r="I844" s="2">
        <v>36707</v>
      </c>
      <c r="J844" s="2">
        <v>36738</v>
      </c>
      <c r="K844" s="2">
        <v>36769</v>
      </c>
      <c r="L844" s="2">
        <v>36798</v>
      </c>
      <c r="M844" s="2">
        <v>36830</v>
      </c>
      <c r="N844" s="2">
        <v>36860</v>
      </c>
      <c r="O844" s="2">
        <v>36889</v>
      </c>
      <c r="P844" s="2">
        <v>36922</v>
      </c>
      <c r="Q844" s="2">
        <v>36950</v>
      </c>
      <c r="R844" s="2">
        <v>36980</v>
      </c>
      <c r="S844" s="2">
        <v>37011</v>
      </c>
      <c r="T844" s="2">
        <v>37042</v>
      </c>
      <c r="U844" s="2">
        <v>37071</v>
      </c>
      <c r="V844" s="2">
        <v>37103</v>
      </c>
      <c r="W844" s="2">
        <v>37134</v>
      </c>
      <c r="X844" s="2">
        <v>37162</v>
      </c>
      <c r="Y844" s="2">
        <v>37195</v>
      </c>
      <c r="Z844" s="2">
        <v>37225</v>
      </c>
      <c r="AA844" s="2">
        <v>37256</v>
      </c>
      <c r="AB844" s="2">
        <v>37287</v>
      </c>
      <c r="AC844" s="2">
        <v>37315</v>
      </c>
      <c r="AD844" s="2">
        <v>37344</v>
      </c>
      <c r="AE844" s="2">
        <v>37376</v>
      </c>
      <c r="AF844" s="2">
        <v>37407</v>
      </c>
      <c r="AG844" s="2">
        <v>37435</v>
      </c>
      <c r="AH844" s="2">
        <v>37468</v>
      </c>
      <c r="AI844" s="2">
        <v>37498</v>
      </c>
      <c r="AJ844" s="2">
        <v>37529</v>
      </c>
      <c r="AK844" s="2">
        <v>37560</v>
      </c>
      <c r="AL844" s="2">
        <v>37589</v>
      </c>
      <c r="AM844" s="2">
        <v>37621</v>
      </c>
      <c r="AN844" s="2">
        <v>37652</v>
      </c>
      <c r="AO844" s="2">
        <v>37680</v>
      </c>
      <c r="AP844" s="2">
        <v>37711</v>
      </c>
      <c r="AQ844" s="2">
        <v>37741</v>
      </c>
      <c r="AR844" s="2">
        <v>37771</v>
      </c>
      <c r="AS844" s="2">
        <v>37802</v>
      </c>
      <c r="AT844" s="2">
        <v>37833</v>
      </c>
      <c r="AU844" s="2">
        <v>37862</v>
      </c>
      <c r="AV844" s="2">
        <v>37894</v>
      </c>
      <c r="AW844" s="2">
        <v>37925</v>
      </c>
      <c r="AX844" s="2">
        <v>37953</v>
      </c>
      <c r="AY844" s="2">
        <v>37986</v>
      </c>
      <c r="AZ844" s="2">
        <v>38016</v>
      </c>
      <c r="BA844" s="2">
        <v>38044</v>
      </c>
      <c r="BB844" s="2">
        <v>38077</v>
      </c>
      <c r="BC844" s="2">
        <v>38107</v>
      </c>
      <c r="BD844" s="2">
        <v>38138</v>
      </c>
      <c r="BE844" s="2">
        <v>38168</v>
      </c>
      <c r="BF844" s="2">
        <v>38198</v>
      </c>
      <c r="BG844" s="2">
        <v>38230</v>
      </c>
      <c r="BH844" s="2">
        <v>38260</v>
      </c>
      <c r="BI844" s="2">
        <v>38289</v>
      </c>
      <c r="BJ844" s="2">
        <v>38321</v>
      </c>
      <c r="BK844" s="2">
        <v>38352</v>
      </c>
      <c r="BL844" s="2">
        <v>38383</v>
      </c>
      <c r="BM844" s="2">
        <v>38411</v>
      </c>
      <c r="BN844" s="2">
        <v>38442</v>
      </c>
      <c r="BO844" s="2">
        <v>38471</v>
      </c>
      <c r="BP844" s="2">
        <v>38503</v>
      </c>
      <c r="BQ844" s="2">
        <v>38533</v>
      </c>
      <c r="BR844" s="2">
        <v>38562</v>
      </c>
      <c r="BS844" s="2">
        <v>38595</v>
      </c>
      <c r="BT844" s="2">
        <v>38625</v>
      </c>
      <c r="BU844" s="2">
        <v>38656</v>
      </c>
      <c r="BV844" s="2">
        <v>38686</v>
      </c>
      <c r="BW844" s="2">
        <v>38716</v>
      </c>
      <c r="BX844" s="2">
        <v>38748</v>
      </c>
      <c r="BY844" s="2">
        <v>38776</v>
      </c>
      <c r="BZ844" s="2">
        <v>38807</v>
      </c>
      <c r="CA844" s="2">
        <v>38835</v>
      </c>
      <c r="CB844" s="2">
        <v>38868</v>
      </c>
      <c r="CC844" s="2">
        <v>38898</v>
      </c>
      <c r="CD844" s="2">
        <v>38929</v>
      </c>
      <c r="CE844" s="2">
        <v>38960</v>
      </c>
      <c r="CF844" s="2">
        <v>38989</v>
      </c>
      <c r="CG844" s="2">
        <v>39021</v>
      </c>
      <c r="CH844" s="2">
        <v>39051</v>
      </c>
      <c r="CI844" s="2">
        <v>39080</v>
      </c>
      <c r="CJ844" s="2">
        <v>39113</v>
      </c>
      <c r="CK844" s="2">
        <v>39141</v>
      </c>
      <c r="CL844" s="2">
        <v>39171</v>
      </c>
      <c r="CM844" s="2">
        <v>39202</v>
      </c>
      <c r="CN844" s="2">
        <v>39233</v>
      </c>
      <c r="CO844" s="2">
        <v>39262</v>
      </c>
      <c r="CP844" s="2">
        <v>39294</v>
      </c>
      <c r="CQ844" s="2">
        <v>39325</v>
      </c>
      <c r="CR844" s="2">
        <v>39353</v>
      </c>
      <c r="CS844" s="2">
        <v>39386</v>
      </c>
      <c r="CT844" s="2">
        <v>39416</v>
      </c>
      <c r="CU844" s="2">
        <v>39447</v>
      </c>
      <c r="CV844" s="2">
        <v>39478</v>
      </c>
      <c r="CW844" s="2">
        <v>39507</v>
      </c>
      <c r="CX844" s="2">
        <v>39538</v>
      </c>
      <c r="CY844" s="2">
        <v>39568</v>
      </c>
      <c r="CZ844" s="2">
        <v>39598</v>
      </c>
      <c r="DA844" s="2">
        <v>39629</v>
      </c>
      <c r="DB844" s="2">
        <v>39660</v>
      </c>
      <c r="DC844" s="2">
        <v>39689</v>
      </c>
      <c r="DD844" s="2">
        <v>39721</v>
      </c>
      <c r="DE844" s="2">
        <v>39752</v>
      </c>
      <c r="DF844" s="2">
        <v>39780</v>
      </c>
      <c r="DG844" s="2">
        <v>39813</v>
      </c>
      <c r="DH844" s="2">
        <v>39843</v>
      </c>
      <c r="DI844" s="2">
        <v>39871</v>
      </c>
      <c r="DJ844" s="2">
        <v>39903</v>
      </c>
      <c r="DK844" s="2">
        <v>39933</v>
      </c>
      <c r="DL844" s="2">
        <v>39962</v>
      </c>
      <c r="DM844" s="2">
        <v>39994</v>
      </c>
      <c r="DN844" s="2">
        <v>40025</v>
      </c>
      <c r="DO844" s="2">
        <v>40056</v>
      </c>
      <c r="DP844" s="2">
        <v>40086</v>
      </c>
      <c r="DQ844" s="2">
        <v>40116</v>
      </c>
      <c r="DR844" s="2">
        <v>40147</v>
      </c>
      <c r="DS844" s="2">
        <v>40178</v>
      </c>
      <c r="DT844" s="2">
        <v>40207</v>
      </c>
      <c r="DU844" s="2">
        <v>40235</v>
      </c>
      <c r="DV844" s="2">
        <v>40268</v>
      </c>
      <c r="DW844" s="2">
        <v>40298</v>
      </c>
      <c r="DX844" s="2">
        <v>40329</v>
      </c>
      <c r="DY844" s="2">
        <v>40359</v>
      </c>
      <c r="DZ844" s="2">
        <v>40389</v>
      </c>
      <c r="EA844" s="2">
        <v>40421</v>
      </c>
      <c r="EB844" s="2">
        <v>40451</v>
      </c>
      <c r="EC844" s="2">
        <v>40480</v>
      </c>
      <c r="ED844" s="2">
        <v>40512</v>
      </c>
      <c r="EE844" s="2">
        <v>40543</v>
      </c>
      <c r="EF844" s="2">
        <v>40574</v>
      </c>
      <c r="EG844" s="2">
        <v>40602</v>
      </c>
      <c r="EH844" s="2">
        <v>40633</v>
      </c>
      <c r="EI844" s="2">
        <v>40662</v>
      </c>
      <c r="EJ844" s="2">
        <v>40694</v>
      </c>
      <c r="EK844" s="2">
        <v>40724</v>
      </c>
      <c r="EL844" s="2">
        <v>40753</v>
      </c>
      <c r="EM844" s="2">
        <v>40786</v>
      </c>
      <c r="EN844" s="2">
        <v>40816</v>
      </c>
      <c r="EO844" s="2">
        <v>40847</v>
      </c>
      <c r="EP844" s="2">
        <v>40877</v>
      </c>
      <c r="EQ844" s="2">
        <v>40907</v>
      </c>
      <c r="ER844" s="2">
        <v>40939</v>
      </c>
      <c r="ES844" s="2">
        <v>40968</v>
      </c>
      <c r="ET844" s="2">
        <v>40998</v>
      </c>
      <c r="EU844" s="2">
        <v>41029</v>
      </c>
      <c r="EV844" s="2">
        <v>41060</v>
      </c>
      <c r="EW844" s="2">
        <v>41089</v>
      </c>
      <c r="EX844" s="2">
        <v>41121</v>
      </c>
      <c r="EY844" s="2">
        <v>41152</v>
      </c>
      <c r="EZ844" s="2">
        <v>41180</v>
      </c>
      <c r="FA844" s="2">
        <v>41213</v>
      </c>
      <c r="FB844" s="2">
        <v>41243</v>
      </c>
      <c r="FC844" s="2">
        <v>41274</v>
      </c>
      <c r="FD844" s="2">
        <v>41305</v>
      </c>
      <c r="FE844" s="2">
        <v>41333</v>
      </c>
      <c r="FF844" s="2">
        <v>41362</v>
      </c>
      <c r="FG844" s="2">
        <v>41394</v>
      </c>
      <c r="FH844" s="2">
        <v>41425</v>
      </c>
      <c r="FI844" s="2">
        <v>41453</v>
      </c>
      <c r="FJ844" s="2">
        <v>41486</v>
      </c>
      <c r="FK844" s="2">
        <v>41516</v>
      </c>
      <c r="FL844" s="2">
        <v>41547</v>
      </c>
      <c r="FM844" s="2">
        <v>41578</v>
      </c>
      <c r="FN844" s="2">
        <v>41607</v>
      </c>
      <c r="FO844" s="2">
        <v>41639</v>
      </c>
      <c r="FP844" s="2">
        <v>41670</v>
      </c>
      <c r="FQ844" s="2">
        <v>41698</v>
      </c>
      <c r="FR844" s="2">
        <v>41729</v>
      </c>
      <c r="FS844" s="2">
        <v>41759</v>
      </c>
      <c r="FT844" s="2">
        <v>41789</v>
      </c>
      <c r="FU844" s="2">
        <v>41820</v>
      </c>
      <c r="FV844" s="2">
        <v>41851</v>
      </c>
      <c r="FW844" s="2">
        <v>41880</v>
      </c>
      <c r="FX844" s="2">
        <v>41912</v>
      </c>
      <c r="FY844" s="2">
        <v>41943</v>
      </c>
      <c r="FZ844" s="2">
        <v>41971</v>
      </c>
      <c r="GA844" s="2">
        <v>42004</v>
      </c>
      <c r="GB844" s="2">
        <v>42034</v>
      </c>
      <c r="GC844" s="2">
        <v>42062</v>
      </c>
      <c r="GD844" s="2">
        <v>42094</v>
      </c>
      <c r="GE844" s="2">
        <v>42124</v>
      </c>
      <c r="GF844" s="2">
        <v>42153</v>
      </c>
      <c r="GG844" s="2">
        <v>42185</v>
      </c>
      <c r="GH844" s="2">
        <v>42216</v>
      </c>
      <c r="GI844" s="2">
        <v>42247</v>
      </c>
      <c r="GJ844" s="2">
        <v>42277</v>
      </c>
      <c r="GK844" s="2">
        <v>42307</v>
      </c>
      <c r="GL844" s="2">
        <v>42338</v>
      </c>
      <c r="GM844" s="2">
        <v>42369</v>
      </c>
      <c r="GN844" s="2">
        <v>42398</v>
      </c>
      <c r="GO844" s="2">
        <v>42429</v>
      </c>
      <c r="GP844" s="2">
        <v>42460</v>
      </c>
      <c r="GQ844" s="2">
        <v>42489</v>
      </c>
      <c r="GR844" s="2">
        <v>42521</v>
      </c>
      <c r="GS844" s="2">
        <v>42551</v>
      </c>
      <c r="GT844" s="2">
        <v>42580</v>
      </c>
      <c r="GU844" s="2">
        <v>42613</v>
      </c>
      <c r="GV844" s="2">
        <v>42643</v>
      </c>
      <c r="GW844" s="2">
        <v>42674</v>
      </c>
      <c r="GX844" s="2">
        <v>42704</v>
      </c>
      <c r="GY844" s="2">
        <v>42734</v>
      </c>
      <c r="GZ844" s="2">
        <v>42766</v>
      </c>
      <c r="HA844" s="2">
        <v>42794</v>
      </c>
      <c r="HB844" s="2">
        <v>42825</v>
      </c>
      <c r="HC844" s="2">
        <v>42853</v>
      </c>
      <c r="HD844" s="2">
        <v>42886</v>
      </c>
      <c r="HE844" s="2">
        <v>42916</v>
      </c>
      <c r="HF844" s="2">
        <v>42947</v>
      </c>
      <c r="HG844" s="2">
        <v>42978</v>
      </c>
      <c r="HH844" s="2">
        <v>43007</v>
      </c>
      <c r="HI844" s="2">
        <v>43039</v>
      </c>
      <c r="HJ844" s="2">
        <v>43069</v>
      </c>
      <c r="HK844" s="2">
        <v>43098</v>
      </c>
      <c r="HL844" s="2">
        <v>43131</v>
      </c>
      <c r="HM844" s="2">
        <v>43159</v>
      </c>
      <c r="HN844" s="2">
        <v>43189</v>
      </c>
      <c r="HO844" s="2">
        <v>43220</v>
      </c>
      <c r="HP844" s="2">
        <v>43251</v>
      </c>
      <c r="HQ844" s="2">
        <v>43280</v>
      </c>
      <c r="HR844" s="2">
        <v>43312</v>
      </c>
      <c r="HS844" s="2">
        <v>43343</v>
      </c>
      <c r="HT844" s="2">
        <v>43371</v>
      </c>
      <c r="HU844" s="2">
        <v>43404</v>
      </c>
      <c r="HV844" s="2">
        <v>43434</v>
      </c>
      <c r="HW844" s="2">
        <v>43465</v>
      </c>
      <c r="HX844" s="2">
        <v>43496</v>
      </c>
      <c r="HY844" s="2">
        <v>43524</v>
      </c>
      <c r="HZ844" s="2">
        <v>43553</v>
      </c>
      <c r="IA844" s="2">
        <v>43585</v>
      </c>
      <c r="IB844" s="2">
        <v>43616</v>
      </c>
      <c r="IC844" s="2">
        <v>43644</v>
      </c>
      <c r="ID844" s="2">
        <v>43677</v>
      </c>
      <c r="IE844" s="2">
        <v>43707</v>
      </c>
      <c r="IF844" s="2">
        <v>43738</v>
      </c>
      <c r="IG844" s="2">
        <v>43769</v>
      </c>
      <c r="IH844" s="2">
        <v>43798</v>
      </c>
      <c r="II844" s="2">
        <v>43830</v>
      </c>
      <c r="IJ844" s="2">
        <v>43861</v>
      </c>
      <c r="IK844" s="2">
        <v>43889</v>
      </c>
      <c r="IL844" s="2">
        <v>43921</v>
      </c>
      <c r="IM844" s="2">
        <v>43951</v>
      </c>
      <c r="IN844" s="2">
        <v>43980</v>
      </c>
      <c r="IO844" s="2">
        <v>44012</v>
      </c>
      <c r="IP844" s="2">
        <v>44043</v>
      </c>
      <c r="IQ844" s="2">
        <v>44074</v>
      </c>
      <c r="IR844" s="2">
        <v>44104</v>
      </c>
      <c r="IS844" s="2">
        <v>44134</v>
      </c>
      <c r="IT844" s="2">
        <v>44165</v>
      </c>
      <c r="IU844" s="2">
        <v>44196</v>
      </c>
      <c r="IV844" s="2">
        <v>44225</v>
      </c>
      <c r="IW844" s="2">
        <v>44253</v>
      </c>
      <c r="IX844" s="2">
        <v>44286</v>
      </c>
      <c r="IY844" s="2">
        <v>44316</v>
      </c>
      <c r="IZ844" s="2">
        <v>44347</v>
      </c>
      <c r="JA844" s="2">
        <v>44377</v>
      </c>
      <c r="JB844" s="2">
        <v>44407</v>
      </c>
      <c r="JC844" s="2">
        <v>44439</v>
      </c>
      <c r="JD844" s="2">
        <v>44469</v>
      </c>
      <c r="JE844" s="2">
        <v>44498</v>
      </c>
      <c r="JF844" s="2">
        <v>44530</v>
      </c>
      <c r="JG844" s="2">
        <v>44561</v>
      </c>
      <c r="JH844" s="2">
        <v>44592</v>
      </c>
      <c r="JI844" s="2">
        <v>44620</v>
      </c>
      <c r="JJ844" s="2">
        <v>44651</v>
      </c>
      <c r="JK844" s="2">
        <v>44680</v>
      </c>
      <c r="JL844" s="2">
        <v>44712</v>
      </c>
      <c r="JM844" s="2">
        <v>44742</v>
      </c>
      <c r="JN844" s="2">
        <v>44771</v>
      </c>
      <c r="JO844" s="2">
        <v>44804</v>
      </c>
      <c r="JP844" s="2">
        <v>44834</v>
      </c>
      <c r="JQ844" s="2">
        <v>44865</v>
      </c>
    </row>
    <row r="845" spans="1:277" x14ac:dyDescent="0.25">
      <c r="A845" s="4"/>
      <c r="D845" s="3">
        <v>20932600</v>
      </c>
      <c r="E845">
        <v>15624800</v>
      </c>
      <c r="F845">
        <v>29123000</v>
      </c>
      <c r="G845">
        <v>16208400</v>
      </c>
      <c r="H845">
        <v>21903000</v>
      </c>
      <c r="I845">
        <v>18114800</v>
      </c>
      <c r="J845">
        <v>37232600</v>
      </c>
      <c r="K845">
        <v>16326800</v>
      </c>
      <c r="L845">
        <v>26461800</v>
      </c>
      <c r="M845">
        <v>25708800</v>
      </c>
      <c r="N845">
        <v>60348600</v>
      </c>
      <c r="O845">
        <v>50700600</v>
      </c>
      <c r="P845">
        <v>41156200</v>
      </c>
      <c r="Q845">
        <v>31330800</v>
      </c>
      <c r="R845">
        <v>32757200</v>
      </c>
      <c r="S845">
        <v>30571000</v>
      </c>
      <c r="T845">
        <v>23261200</v>
      </c>
      <c r="U845">
        <v>18858600</v>
      </c>
      <c r="V845">
        <v>11335200</v>
      </c>
      <c r="W845">
        <v>9448200</v>
      </c>
      <c r="X845">
        <v>11544200</v>
      </c>
      <c r="Y845">
        <v>16963600</v>
      </c>
      <c r="Z845">
        <v>14261000</v>
      </c>
      <c r="AA845">
        <v>34640800</v>
      </c>
      <c r="AB845">
        <v>29553400</v>
      </c>
      <c r="AC845">
        <v>24706000</v>
      </c>
      <c r="AD845">
        <v>19569600</v>
      </c>
      <c r="AE845">
        <v>18591000</v>
      </c>
      <c r="AF845">
        <v>14453000</v>
      </c>
      <c r="AG845">
        <v>15729400</v>
      </c>
      <c r="AH845">
        <v>60086800</v>
      </c>
      <c r="AI845">
        <v>64050200</v>
      </c>
      <c r="AJ845">
        <v>36851000</v>
      </c>
      <c r="AK845">
        <v>43421000</v>
      </c>
      <c r="AL845">
        <v>60077200</v>
      </c>
      <c r="AM845">
        <v>45326200</v>
      </c>
      <c r="AN845">
        <v>24819000</v>
      </c>
      <c r="AO845">
        <v>15685000</v>
      </c>
      <c r="AP845">
        <v>26530000</v>
      </c>
      <c r="AQ845">
        <v>26000400</v>
      </c>
      <c r="AR845">
        <v>24283400</v>
      </c>
      <c r="AS845">
        <v>36280000</v>
      </c>
      <c r="AT845">
        <v>29539600</v>
      </c>
      <c r="AU845">
        <v>13738200</v>
      </c>
      <c r="AV845">
        <v>12878600</v>
      </c>
      <c r="AW845">
        <v>17876200</v>
      </c>
      <c r="AX845">
        <v>9842800</v>
      </c>
      <c r="AY845">
        <v>12660400</v>
      </c>
      <c r="AZ845">
        <v>16228400</v>
      </c>
      <c r="BA845">
        <v>16867000</v>
      </c>
      <c r="BB845">
        <v>20620600</v>
      </c>
      <c r="BC845">
        <v>17007800</v>
      </c>
      <c r="BD845">
        <v>16432600</v>
      </c>
      <c r="BE845">
        <v>13531400</v>
      </c>
      <c r="BF845">
        <v>17820400</v>
      </c>
      <c r="BG845">
        <v>16294400</v>
      </c>
      <c r="BH845">
        <v>23490200</v>
      </c>
      <c r="BI845">
        <v>15661400</v>
      </c>
      <c r="BJ845">
        <v>17976800</v>
      </c>
      <c r="BK845">
        <v>10324000</v>
      </c>
      <c r="BL845">
        <v>20667200</v>
      </c>
      <c r="BM845">
        <v>12836600</v>
      </c>
      <c r="BN845">
        <v>15258800</v>
      </c>
      <c r="BO845">
        <v>33732400</v>
      </c>
      <c r="BP845">
        <v>19350400</v>
      </c>
      <c r="BQ845">
        <v>11712800</v>
      </c>
      <c r="BR845">
        <v>12299400</v>
      </c>
      <c r="BS845">
        <v>16552600</v>
      </c>
      <c r="BT845">
        <v>17544400</v>
      </c>
      <c r="BU845">
        <v>20387400</v>
      </c>
      <c r="BV845">
        <v>8764400</v>
      </c>
      <c r="BW845">
        <v>10821800</v>
      </c>
      <c r="BX845">
        <v>16487600</v>
      </c>
      <c r="BY845">
        <v>9259200</v>
      </c>
      <c r="BZ845">
        <v>10004400</v>
      </c>
      <c r="CA845">
        <v>11248600</v>
      </c>
      <c r="CB845">
        <v>16472000</v>
      </c>
      <c r="CC845">
        <v>11514000</v>
      </c>
      <c r="CD845">
        <v>11447400</v>
      </c>
      <c r="CE845">
        <v>11346600</v>
      </c>
      <c r="CF845">
        <v>8457600</v>
      </c>
      <c r="CG845">
        <v>11795200</v>
      </c>
      <c r="CH845">
        <v>6703200</v>
      </c>
      <c r="CI845">
        <v>9689800</v>
      </c>
      <c r="CJ845">
        <v>9699000</v>
      </c>
      <c r="CK845">
        <v>8118200</v>
      </c>
      <c r="CL845">
        <v>11879300</v>
      </c>
      <c r="CM845">
        <v>7144400</v>
      </c>
      <c r="CN845">
        <v>9614700</v>
      </c>
      <c r="CO845">
        <v>10723200</v>
      </c>
      <c r="CP845">
        <v>12647300</v>
      </c>
      <c r="CQ845">
        <v>22258000</v>
      </c>
      <c r="CR845">
        <v>9175700</v>
      </c>
      <c r="CS845">
        <v>11691400</v>
      </c>
      <c r="CT845">
        <v>13662600</v>
      </c>
      <c r="CU845">
        <v>12666000</v>
      </c>
      <c r="CV845">
        <v>22300300</v>
      </c>
      <c r="CW845">
        <v>12942500</v>
      </c>
      <c r="CX845">
        <v>13198200</v>
      </c>
      <c r="CY845">
        <v>10141200</v>
      </c>
      <c r="CZ845">
        <v>11778500</v>
      </c>
      <c r="DA845">
        <v>13484600</v>
      </c>
      <c r="DB845">
        <v>14573100</v>
      </c>
      <c r="DC845">
        <v>8492700</v>
      </c>
      <c r="DD845">
        <v>11187000</v>
      </c>
      <c r="DE845">
        <v>18718200</v>
      </c>
      <c r="DF845">
        <v>9967700</v>
      </c>
      <c r="DG845">
        <v>11781000</v>
      </c>
      <c r="DH845">
        <v>13253500</v>
      </c>
      <c r="DI845">
        <v>10294700</v>
      </c>
      <c r="DJ845">
        <v>11366200</v>
      </c>
      <c r="DK845">
        <v>9414600</v>
      </c>
      <c r="DL845">
        <v>9165300</v>
      </c>
      <c r="DM845">
        <v>9611700</v>
      </c>
      <c r="DN845">
        <v>10905300</v>
      </c>
      <c r="DO845">
        <v>6804700</v>
      </c>
      <c r="DP845">
        <v>6540900</v>
      </c>
      <c r="DQ845">
        <v>8190800</v>
      </c>
      <c r="DR845">
        <v>8611000</v>
      </c>
      <c r="DS845">
        <v>7367600</v>
      </c>
      <c r="DT845">
        <v>8169700</v>
      </c>
      <c r="DU845">
        <v>7615300</v>
      </c>
      <c r="DV845">
        <v>8556100</v>
      </c>
      <c r="DW845">
        <v>9869600</v>
      </c>
      <c r="DX845">
        <v>10832900</v>
      </c>
      <c r="DY845">
        <v>8707100</v>
      </c>
      <c r="DZ845">
        <v>7897600</v>
      </c>
      <c r="EA845">
        <v>6193900</v>
      </c>
      <c r="EB845">
        <v>7136060</v>
      </c>
      <c r="EC845">
        <v>6934123</v>
      </c>
      <c r="ED845">
        <v>7447639</v>
      </c>
      <c r="EE845">
        <v>5964098</v>
      </c>
      <c r="EF845">
        <v>8158381</v>
      </c>
      <c r="EG845">
        <v>8037918</v>
      </c>
      <c r="EH845">
        <v>7547747</v>
      </c>
      <c r="EI845">
        <v>5523392</v>
      </c>
      <c r="EJ845">
        <v>6892423</v>
      </c>
      <c r="EK845">
        <v>18381531</v>
      </c>
      <c r="EL845">
        <v>9568515</v>
      </c>
      <c r="EM845">
        <v>18257126</v>
      </c>
      <c r="EN845">
        <v>13005789</v>
      </c>
      <c r="EO845">
        <v>15056709</v>
      </c>
      <c r="EP845">
        <v>13761867</v>
      </c>
      <c r="EQ845">
        <v>17236993</v>
      </c>
      <c r="ER845">
        <v>14883957</v>
      </c>
      <c r="ES845">
        <v>15523592</v>
      </c>
      <c r="ET845">
        <v>13027980</v>
      </c>
      <c r="EU845">
        <v>12787499</v>
      </c>
      <c r="EV845">
        <v>14068234</v>
      </c>
      <c r="EW845">
        <v>10868595</v>
      </c>
      <c r="EX845">
        <v>12219701</v>
      </c>
      <c r="EY845">
        <v>21512750</v>
      </c>
      <c r="EZ845">
        <v>14432307</v>
      </c>
      <c r="FA845">
        <v>9541796</v>
      </c>
      <c r="FB845">
        <v>17053131</v>
      </c>
      <c r="FC845">
        <v>14133143</v>
      </c>
      <c r="FD845">
        <v>8203799</v>
      </c>
      <c r="FE845">
        <v>13309544</v>
      </c>
      <c r="FF845">
        <v>11399147</v>
      </c>
      <c r="FG845">
        <v>11348575</v>
      </c>
      <c r="FH845">
        <v>9550085</v>
      </c>
      <c r="FI845">
        <v>9767154</v>
      </c>
      <c r="FJ845">
        <v>11296282</v>
      </c>
      <c r="FK845">
        <v>9178206</v>
      </c>
      <c r="FL845">
        <v>11941591</v>
      </c>
      <c r="FM845">
        <v>9742335</v>
      </c>
      <c r="FN845">
        <v>8065775</v>
      </c>
      <c r="FO845">
        <v>7888686</v>
      </c>
      <c r="FP845">
        <v>7059925</v>
      </c>
      <c r="FQ845">
        <v>9876459</v>
      </c>
      <c r="FR845">
        <v>8455818</v>
      </c>
      <c r="FS845">
        <v>11819251</v>
      </c>
      <c r="FT845">
        <v>7592743</v>
      </c>
      <c r="FU845">
        <v>10050264</v>
      </c>
      <c r="FV845">
        <v>8081160</v>
      </c>
      <c r="FW845">
        <v>7861297</v>
      </c>
      <c r="FX845">
        <v>9291990</v>
      </c>
      <c r="FY845">
        <v>15461306</v>
      </c>
      <c r="FZ845">
        <v>9618516</v>
      </c>
      <c r="GA845">
        <v>10780323</v>
      </c>
      <c r="GB845">
        <v>12057021</v>
      </c>
      <c r="GC845">
        <v>11687522</v>
      </c>
      <c r="GD845">
        <v>8952015</v>
      </c>
      <c r="GE845">
        <v>7752467</v>
      </c>
      <c r="GF845">
        <v>7781188</v>
      </c>
      <c r="GG845">
        <v>9981024</v>
      </c>
      <c r="GH845">
        <v>10095574</v>
      </c>
      <c r="GI845">
        <v>11969704</v>
      </c>
      <c r="GJ845">
        <v>14669204</v>
      </c>
      <c r="GK845">
        <v>13816776</v>
      </c>
      <c r="GL845">
        <v>10791014</v>
      </c>
      <c r="GM845">
        <v>11928328</v>
      </c>
      <c r="GN845">
        <v>9407895</v>
      </c>
      <c r="GO845">
        <v>12311688</v>
      </c>
      <c r="GP845">
        <v>9598282</v>
      </c>
      <c r="GQ845">
        <v>11468570</v>
      </c>
      <c r="GR845">
        <v>10515142</v>
      </c>
      <c r="GS845">
        <v>12458193</v>
      </c>
      <c r="GT845">
        <v>7123189</v>
      </c>
      <c r="GU845">
        <v>8952207</v>
      </c>
      <c r="GV845">
        <v>8584553</v>
      </c>
      <c r="GW845">
        <v>10658036</v>
      </c>
      <c r="GX845">
        <v>9045098</v>
      </c>
      <c r="GY845">
        <v>8144691</v>
      </c>
      <c r="GZ845">
        <v>6246845</v>
      </c>
      <c r="HA845">
        <v>9192181</v>
      </c>
      <c r="HB845">
        <v>11462913</v>
      </c>
      <c r="HC845">
        <v>7272700</v>
      </c>
      <c r="HD845">
        <v>13722035</v>
      </c>
      <c r="HE845">
        <v>11368168</v>
      </c>
      <c r="HF845">
        <v>8351201</v>
      </c>
      <c r="HG845">
        <v>13289608</v>
      </c>
      <c r="HH845">
        <v>15877062</v>
      </c>
      <c r="HI845">
        <v>13940219</v>
      </c>
      <c r="HJ845">
        <v>12847826</v>
      </c>
      <c r="HK845">
        <v>14338507</v>
      </c>
      <c r="HL845">
        <v>13223536</v>
      </c>
      <c r="HM845">
        <v>13763884</v>
      </c>
      <c r="HN845">
        <v>15166042</v>
      </c>
      <c r="HO845">
        <v>7278725</v>
      </c>
      <c r="HP845">
        <v>8791765</v>
      </c>
      <c r="HQ845">
        <v>10395781</v>
      </c>
      <c r="HR845">
        <v>6906516</v>
      </c>
      <c r="HS845">
        <v>12107730</v>
      </c>
      <c r="HT845">
        <v>8237791</v>
      </c>
      <c r="HU845">
        <v>15421673</v>
      </c>
      <c r="HV845">
        <v>14337709</v>
      </c>
      <c r="HW845">
        <v>11289803</v>
      </c>
      <c r="HX845">
        <v>8556555</v>
      </c>
      <c r="HY845">
        <v>11462738</v>
      </c>
      <c r="HZ845">
        <v>10606472</v>
      </c>
      <c r="IA845">
        <v>7624633</v>
      </c>
      <c r="IB845">
        <v>8259445</v>
      </c>
      <c r="IC845">
        <v>9230023</v>
      </c>
      <c r="ID845">
        <v>6204242</v>
      </c>
      <c r="IE845">
        <v>8926448</v>
      </c>
      <c r="IF845">
        <v>8077812</v>
      </c>
      <c r="IG845">
        <v>5911863</v>
      </c>
      <c r="IH845">
        <v>8570813</v>
      </c>
      <c r="II845">
        <v>10272924</v>
      </c>
      <c r="IJ845">
        <v>8561161</v>
      </c>
      <c r="IK845">
        <v>10681568</v>
      </c>
      <c r="IL845">
        <v>14451700</v>
      </c>
      <c r="IM845">
        <v>11143947</v>
      </c>
      <c r="IN845">
        <v>6849476</v>
      </c>
      <c r="IO845">
        <v>7913326</v>
      </c>
      <c r="IP845">
        <v>6801705</v>
      </c>
      <c r="IQ845">
        <v>6682935</v>
      </c>
      <c r="IR845">
        <v>8642074</v>
      </c>
      <c r="IS845">
        <v>6894785</v>
      </c>
      <c r="IT845">
        <v>6851834</v>
      </c>
      <c r="IU845">
        <v>6092591</v>
      </c>
      <c r="IV845">
        <v>6723434</v>
      </c>
      <c r="IW845">
        <v>6383097</v>
      </c>
      <c r="IX845">
        <v>7565538</v>
      </c>
      <c r="IY845">
        <v>6606346</v>
      </c>
      <c r="IZ845">
        <v>8512719</v>
      </c>
      <c r="JA845">
        <v>10170455</v>
      </c>
      <c r="JB845">
        <v>6962588</v>
      </c>
      <c r="JC845">
        <v>5616839</v>
      </c>
      <c r="JD845">
        <v>6179360</v>
      </c>
      <c r="JE845">
        <v>5966718</v>
      </c>
      <c r="JF845">
        <v>5533359</v>
      </c>
      <c r="JG845">
        <v>6610144</v>
      </c>
      <c r="JH845">
        <v>6307883</v>
      </c>
      <c r="JI845">
        <v>7399751</v>
      </c>
      <c r="JJ845">
        <v>7568232</v>
      </c>
      <c r="JK845">
        <v>4488489</v>
      </c>
      <c r="JL845">
        <v>6766342</v>
      </c>
      <c r="JM845">
        <v>7316416</v>
      </c>
      <c r="JN845">
        <v>5949280</v>
      </c>
      <c r="JO845">
        <v>7881738</v>
      </c>
      <c r="JP845">
        <v>7764282</v>
      </c>
      <c r="JQ845">
        <v>8175035</v>
      </c>
    </row>
    <row r="846" spans="1:277" x14ac:dyDescent="0.25">
      <c r="A846" s="1" t="s">
        <v>424</v>
      </c>
      <c r="B846" t="s">
        <v>1157</v>
      </c>
      <c r="C846" t="s">
        <v>1185</v>
      </c>
      <c r="D846" s="2">
        <f>_xll.BDH(A846, "volume", B846, C846, "Direction", "H", "Period", "M","cols=12;rows=2")</f>
        <v>36556</v>
      </c>
      <c r="E846" s="2">
        <v>36585</v>
      </c>
      <c r="F846" s="2">
        <v>36616</v>
      </c>
      <c r="G846" s="2">
        <v>36644</v>
      </c>
      <c r="H846" s="2">
        <v>36677</v>
      </c>
      <c r="I846" s="2">
        <v>36707</v>
      </c>
      <c r="J846" s="2">
        <v>36738</v>
      </c>
      <c r="K846" s="2">
        <v>36769</v>
      </c>
      <c r="L846" s="2">
        <v>36798</v>
      </c>
      <c r="M846" s="2">
        <v>36830</v>
      </c>
      <c r="N846" s="2">
        <v>36860</v>
      </c>
      <c r="O846" s="2">
        <v>36889</v>
      </c>
    </row>
    <row r="847" spans="1:277" x14ac:dyDescent="0.25">
      <c r="A847" s="4"/>
      <c r="D847" s="3">
        <v>30139000</v>
      </c>
      <c r="E847">
        <v>18556800</v>
      </c>
      <c r="F847">
        <v>41388100</v>
      </c>
      <c r="G847">
        <v>21433800</v>
      </c>
      <c r="H847">
        <v>25043900</v>
      </c>
      <c r="I847">
        <v>52876500</v>
      </c>
      <c r="J847">
        <v>35323700</v>
      </c>
      <c r="K847">
        <v>15102000</v>
      </c>
      <c r="L847">
        <v>16967300</v>
      </c>
      <c r="M847">
        <v>25211400</v>
      </c>
      <c r="N847">
        <v>11247100</v>
      </c>
      <c r="O847">
        <v>14032000</v>
      </c>
    </row>
    <row r="848" spans="1:277" x14ac:dyDescent="0.25">
      <c r="A848" s="1" t="s">
        <v>425</v>
      </c>
      <c r="B848" t="s">
        <v>1157</v>
      </c>
      <c r="C848" t="s">
        <v>1182</v>
      </c>
      <c r="D848" s="2">
        <f>_xll.BDH(A848, "volume", B848, C848, "Direction", "H", "Period", "M","cols=119;rows=2")</f>
        <v>36556</v>
      </c>
      <c r="E848" s="2">
        <v>36585</v>
      </c>
      <c r="F848" s="2">
        <v>36616</v>
      </c>
      <c r="G848" s="2">
        <v>36644</v>
      </c>
      <c r="H848" s="2">
        <v>36677</v>
      </c>
      <c r="I848" s="2">
        <v>36707</v>
      </c>
      <c r="J848" s="2">
        <v>36738</v>
      </c>
      <c r="K848" s="2">
        <v>36769</v>
      </c>
      <c r="L848" s="2">
        <v>36798</v>
      </c>
      <c r="M848" s="2">
        <v>36830</v>
      </c>
      <c r="N848" s="2">
        <v>36860</v>
      </c>
      <c r="O848" s="2">
        <v>36889</v>
      </c>
      <c r="P848" s="2">
        <v>36922</v>
      </c>
      <c r="Q848" s="2">
        <v>36950</v>
      </c>
      <c r="R848" s="2">
        <v>36980</v>
      </c>
      <c r="S848" s="2">
        <v>37011</v>
      </c>
      <c r="T848" s="2">
        <v>37042</v>
      </c>
      <c r="U848" s="2">
        <v>37071</v>
      </c>
      <c r="V848" s="2">
        <v>37103</v>
      </c>
      <c r="W848" s="2">
        <v>37134</v>
      </c>
      <c r="X848" s="2">
        <v>37162</v>
      </c>
      <c r="Y848" s="2">
        <v>37195</v>
      </c>
      <c r="Z848" s="2">
        <v>37225</v>
      </c>
      <c r="AA848" s="2">
        <v>37256</v>
      </c>
      <c r="AB848" s="2">
        <v>37287</v>
      </c>
      <c r="AC848" s="2">
        <v>37315</v>
      </c>
      <c r="AD848" s="2">
        <v>37344</v>
      </c>
      <c r="AE848" s="2">
        <v>37376</v>
      </c>
      <c r="AF848" s="2">
        <v>37407</v>
      </c>
      <c r="AG848" s="2">
        <v>37435</v>
      </c>
      <c r="AH848" s="2">
        <v>37468</v>
      </c>
      <c r="AI848" s="2">
        <v>37498</v>
      </c>
      <c r="AJ848" s="2">
        <v>37529</v>
      </c>
      <c r="AK848" s="2">
        <v>37560</v>
      </c>
      <c r="AL848" s="2">
        <v>37589</v>
      </c>
      <c r="AM848" s="2">
        <v>37621</v>
      </c>
      <c r="AN848" s="2">
        <v>37652</v>
      </c>
      <c r="AO848" s="2">
        <v>37680</v>
      </c>
      <c r="AP848" s="2">
        <v>37711</v>
      </c>
      <c r="AQ848" s="2">
        <v>37741</v>
      </c>
      <c r="AR848" s="2">
        <v>37771</v>
      </c>
      <c r="AS848" s="2">
        <v>37802</v>
      </c>
      <c r="AT848" s="2">
        <v>37833</v>
      </c>
      <c r="AU848" s="2">
        <v>37862</v>
      </c>
      <c r="AV848" s="2">
        <v>37894</v>
      </c>
      <c r="AW848" s="2">
        <v>37925</v>
      </c>
      <c r="AX848" s="2">
        <v>37953</v>
      </c>
      <c r="AY848" s="2">
        <v>37986</v>
      </c>
      <c r="AZ848" s="2">
        <v>38016</v>
      </c>
      <c r="BA848" s="2">
        <v>38044</v>
      </c>
      <c r="BB848" s="2">
        <v>38077</v>
      </c>
      <c r="BC848" s="2">
        <v>38107</v>
      </c>
      <c r="BD848" s="2">
        <v>38138</v>
      </c>
      <c r="BE848" s="2">
        <v>38168</v>
      </c>
      <c r="BF848" s="2">
        <v>38198</v>
      </c>
      <c r="BG848" s="2">
        <v>38230</v>
      </c>
      <c r="BH848" s="2">
        <v>38260</v>
      </c>
      <c r="BI848" s="2">
        <v>38289</v>
      </c>
      <c r="BJ848" s="2">
        <v>38321</v>
      </c>
      <c r="BK848" s="2">
        <v>38352</v>
      </c>
      <c r="BL848" s="2">
        <v>38383</v>
      </c>
      <c r="BM848" s="2">
        <v>38411</v>
      </c>
      <c r="BN848" s="2">
        <v>38442</v>
      </c>
      <c r="BO848" s="2">
        <v>38471</v>
      </c>
      <c r="BP848" s="2">
        <v>38503</v>
      </c>
      <c r="BQ848" s="2">
        <v>38533</v>
      </c>
      <c r="BR848" s="2">
        <v>38562</v>
      </c>
      <c r="BS848" s="2">
        <v>38595</v>
      </c>
      <c r="BT848" s="2">
        <v>38625</v>
      </c>
      <c r="BU848" s="2">
        <v>38656</v>
      </c>
      <c r="BV848" s="2">
        <v>38686</v>
      </c>
      <c r="BW848" s="2">
        <v>38716</v>
      </c>
      <c r="BX848" s="2">
        <v>38748</v>
      </c>
      <c r="BY848" s="2">
        <v>38776</v>
      </c>
      <c r="BZ848" s="2">
        <v>38807</v>
      </c>
      <c r="CA848" s="2">
        <v>38835</v>
      </c>
      <c r="CB848" s="2">
        <v>38868</v>
      </c>
      <c r="CC848" s="2">
        <v>38898</v>
      </c>
      <c r="CD848" s="2">
        <v>38929</v>
      </c>
      <c r="CE848" s="2">
        <v>38960</v>
      </c>
      <c r="CF848" s="2">
        <v>38989</v>
      </c>
      <c r="CG848" s="2">
        <v>39021</v>
      </c>
      <c r="CH848" s="2">
        <v>39051</v>
      </c>
      <c r="CI848" s="2">
        <v>39080</v>
      </c>
      <c r="CJ848" s="2">
        <v>39113</v>
      </c>
      <c r="CK848" s="2">
        <v>39141</v>
      </c>
      <c r="CL848" s="2">
        <v>39171</v>
      </c>
      <c r="CM848" s="2">
        <v>39202</v>
      </c>
      <c r="CN848" s="2">
        <v>39233</v>
      </c>
      <c r="CO848" s="2">
        <v>39262</v>
      </c>
      <c r="CP848" s="2">
        <v>39294</v>
      </c>
      <c r="CQ848" s="2">
        <v>39325</v>
      </c>
      <c r="CR848" s="2">
        <v>39353</v>
      </c>
      <c r="CS848" s="2">
        <v>39386</v>
      </c>
      <c r="CT848" s="2">
        <v>39416</v>
      </c>
      <c r="CU848" s="2">
        <v>39447</v>
      </c>
      <c r="CV848" s="2">
        <v>39478</v>
      </c>
      <c r="CW848" s="2">
        <v>39507</v>
      </c>
      <c r="CX848" s="2">
        <v>39538</v>
      </c>
      <c r="CY848" s="2">
        <v>39568</v>
      </c>
      <c r="CZ848" s="2">
        <v>39598</v>
      </c>
      <c r="DA848" s="2">
        <v>39629</v>
      </c>
      <c r="DB848" s="2">
        <v>39660</v>
      </c>
      <c r="DC848" s="2">
        <v>39689</v>
      </c>
      <c r="DD848" s="2">
        <v>39721</v>
      </c>
      <c r="DE848" s="2">
        <v>39752</v>
      </c>
      <c r="DF848" s="2">
        <v>39780</v>
      </c>
      <c r="DG848" s="2">
        <v>39813</v>
      </c>
      <c r="DH848" s="2">
        <v>39843</v>
      </c>
      <c r="DI848" s="2">
        <v>39871</v>
      </c>
      <c r="DJ848" s="2">
        <v>39903</v>
      </c>
      <c r="DK848" s="2">
        <v>39933</v>
      </c>
      <c r="DL848" s="2">
        <v>39962</v>
      </c>
      <c r="DM848" s="2">
        <v>39994</v>
      </c>
      <c r="DN848" s="2">
        <v>40025</v>
      </c>
      <c r="DO848" s="2">
        <v>40056</v>
      </c>
      <c r="DP848" s="2">
        <v>40086</v>
      </c>
      <c r="DQ848" s="2">
        <v>40116</v>
      </c>
      <c r="DR848" s="2">
        <v>40147</v>
      </c>
    </row>
    <row r="849" spans="1:277" x14ac:dyDescent="0.25">
      <c r="A849" s="4"/>
      <c r="D849" s="3">
        <v>93559700</v>
      </c>
      <c r="E849">
        <v>118813200</v>
      </c>
      <c r="F849">
        <v>108356900</v>
      </c>
      <c r="G849">
        <v>75554500</v>
      </c>
      <c r="H849">
        <v>93138700</v>
      </c>
      <c r="I849">
        <v>78187600</v>
      </c>
      <c r="J849">
        <v>74914100</v>
      </c>
      <c r="K849">
        <v>88704000</v>
      </c>
      <c r="L849">
        <v>72016300</v>
      </c>
      <c r="M849">
        <v>102413300</v>
      </c>
      <c r="N849">
        <v>84819600</v>
      </c>
      <c r="O849">
        <v>82890800</v>
      </c>
      <c r="P849">
        <v>126069300</v>
      </c>
      <c r="Q849">
        <v>145275700</v>
      </c>
      <c r="R849">
        <v>184649000</v>
      </c>
      <c r="S849">
        <v>118180100</v>
      </c>
      <c r="T849">
        <v>141643500</v>
      </c>
      <c r="U849">
        <v>131803200</v>
      </c>
      <c r="V849">
        <v>88476300</v>
      </c>
      <c r="W849">
        <v>77716700</v>
      </c>
      <c r="X849">
        <v>66808000</v>
      </c>
      <c r="Y849">
        <v>91279200</v>
      </c>
      <c r="Z849">
        <v>96814400</v>
      </c>
      <c r="AA849">
        <v>144690900</v>
      </c>
      <c r="AB849">
        <v>131014700</v>
      </c>
      <c r="AC849">
        <v>113922100</v>
      </c>
      <c r="AD849">
        <v>134087700</v>
      </c>
      <c r="AE849">
        <v>150710500</v>
      </c>
      <c r="AF849">
        <v>155474300</v>
      </c>
      <c r="AG849">
        <v>111707300</v>
      </c>
      <c r="AH849">
        <v>128383400</v>
      </c>
      <c r="AI849">
        <v>86753100</v>
      </c>
      <c r="AJ849">
        <v>71105200</v>
      </c>
      <c r="AK849">
        <v>214515500</v>
      </c>
      <c r="AL849">
        <v>99766800</v>
      </c>
      <c r="AM849">
        <v>93907000</v>
      </c>
      <c r="AN849">
        <v>114835400</v>
      </c>
      <c r="AO849">
        <v>74306900</v>
      </c>
      <c r="AP849">
        <v>149833600</v>
      </c>
      <c r="AQ849">
        <v>115290300</v>
      </c>
      <c r="AR849">
        <v>144296300</v>
      </c>
      <c r="AS849">
        <v>146950800</v>
      </c>
      <c r="AT849">
        <v>144406400</v>
      </c>
      <c r="AU849">
        <v>128186400</v>
      </c>
      <c r="AV849">
        <v>112597400</v>
      </c>
      <c r="AW849">
        <v>104912200</v>
      </c>
      <c r="AX849">
        <v>116297600</v>
      </c>
      <c r="AY849">
        <v>85537600</v>
      </c>
      <c r="AZ849">
        <v>88599300</v>
      </c>
      <c r="BA849">
        <v>93757800</v>
      </c>
      <c r="BB849">
        <v>111355800</v>
      </c>
      <c r="BC849">
        <v>81023900</v>
      </c>
      <c r="BD849">
        <v>56969600</v>
      </c>
      <c r="BE849">
        <v>102675200</v>
      </c>
      <c r="BF849">
        <v>112575400</v>
      </c>
      <c r="BG849">
        <v>117643000</v>
      </c>
      <c r="BH849">
        <v>88961100</v>
      </c>
      <c r="BI849">
        <v>110042400</v>
      </c>
      <c r="BJ849">
        <v>71200800</v>
      </c>
      <c r="BK849">
        <v>117845200</v>
      </c>
      <c r="BL849">
        <v>109287000</v>
      </c>
      <c r="BM849">
        <v>70269200</v>
      </c>
      <c r="BN849">
        <v>92761600</v>
      </c>
      <c r="BO849">
        <v>108123500</v>
      </c>
      <c r="BP849">
        <v>77102500</v>
      </c>
      <c r="BQ849">
        <v>91548500</v>
      </c>
      <c r="BR849">
        <v>102569900</v>
      </c>
      <c r="BS849">
        <v>96915800</v>
      </c>
      <c r="BT849">
        <v>88672300</v>
      </c>
      <c r="BU849">
        <v>90003600</v>
      </c>
      <c r="BV849">
        <v>99586500</v>
      </c>
      <c r="BW849">
        <v>94258100</v>
      </c>
      <c r="BX849">
        <v>121133400</v>
      </c>
      <c r="BY849">
        <v>86966300</v>
      </c>
      <c r="BZ849">
        <v>97321000</v>
      </c>
      <c r="CA849">
        <v>63652300</v>
      </c>
      <c r="CB849">
        <v>81737700</v>
      </c>
      <c r="CC849">
        <v>65921400</v>
      </c>
      <c r="CD849">
        <v>69863000</v>
      </c>
      <c r="CE849">
        <v>65916800</v>
      </c>
      <c r="CF849">
        <v>63981100</v>
      </c>
      <c r="CG849">
        <v>83530000</v>
      </c>
      <c r="CH849">
        <v>77269800</v>
      </c>
      <c r="CI849">
        <v>63342800</v>
      </c>
      <c r="CJ849">
        <v>80844900</v>
      </c>
      <c r="CK849">
        <v>71688600</v>
      </c>
      <c r="CL849">
        <v>111013800</v>
      </c>
      <c r="CM849">
        <v>117703300</v>
      </c>
      <c r="CN849">
        <v>97792200</v>
      </c>
      <c r="CO849">
        <v>75659400</v>
      </c>
      <c r="CP849">
        <v>81681800</v>
      </c>
      <c r="CQ849">
        <v>149591300</v>
      </c>
      <c r="CR849">
        <v>70306000</v>
      </c>
      <c r="CS849">
        <v>88185900</v>
      </c>
      <c r="CT849">
        <v>90220600</v>
      </c>
      <c r="CU849">
        <v>99283800</v>
      </c>
      <c r="CV849">
        <v>188641500</v>
      </c>
      <c r="CW849">
        <v>116223700</v>
      </c>
      <c r="CX849">
        <v>128455200</v>
      </c>
      <c r="CY849">
        <v>137518800</v>
      </c>
      <c r="CZ849">
        <v>73295100</v>
      </c>
      <c r="DA849">
        <v>69519800</v>
      </c>
      <c r="DB849">
        <v>99463100</v>
      </c>
      <c r="DC849">
        <v>49380100</v>
      </c>
      <c r="DD849">
        <v>62095700</v>
      </c>
      <c r="DE849">
        <v>98897400</v>
      </c>
      <c r="DF849">
        <v>72817200</v>
      </c>
      <c r="DG849">
        <v>70090000</v>
      </c>
      <c r="DH849">
        <v>68269900</v>
      </c>
      <c r="DI849">
        <v>67876900</v>
      </c>
      <c r="DJ849">
        <v>128256600</v>
      </c>
      <c r="DK849">
        <v>67970000</v>
      </c>
      <c r="DL849">
        <v>56586100</v>
      </c>
      <c r="DM849">
        <v>67797200</v>
      </c>
      <c r="DN849">
        <v>71061100</v>
      </c>
      <c r="DO849">
        <v>39783300</v>
      </c>
      <c r="DP849">
        <v>74654500</v>
      </c>
      <c r="DQ849">
        <v>104078400</v>
      </c>
      <c r="DR849">
        <v>30264900</v>
      </c>
    </row>
    <row r="850" spans="1:277" x14ac:dyDescent="0.25">
      <c r="A850" s="1" t="s">
        <v>426</v>
      </c>
      <c r="B850" t="s">
        <v>1157</v>
      </c>
      <c r="C850" t="s">
        <v>1199</v>
      </c>
      <c r="D850" s="2">
        <f>_xll.BDH(A850, "volume", B850, C850, "Direction", "H", "Period", "M","cols=274;rows=2")</f>
        <v>36556</v>
      </c>
      <c r="E850" s="2">
        <v>36585</v>
      </c>
      <c r="F850" s="2">
        <v>36616</v>
      </c>
      <c r="G850" s="2">
        <v>36644</v>
      </c>
      <c r="H850" s="2">
        <v>36677</v>
      </c>
      <c r="I850" s="2">
        <v>36707</v>
      </c>
      <c r="J850" s="2">
        <v>36738</v>
      </c>
      <c r="K850" s="2">
        <v>36769</v>
      </c>
      <c r="L850" s="2">
        <v>36798</v>
      </c>
      <c r="M850" s="2">
        <v>36830</v>
      </c>
      <c r="N850" s="2">
        <v>36860</v>
      </c>
      <c r="O850" s="2">
        <v>36889</v>
      </c>
      <c r="P850" s="2">
        <v>36922</v>
      </c>
      <c r="Q850" s="2">
        <v>36950</v>
      </c>
      <c r="R850" s="2">
        <v>36980</v>
      </c>
      <c r="S850" s="2">
        <v>37011</v>
      </c>
      <c r="T850" s="2">
        <v>37042</v>
      </c>
      <c r="U850" s="2">
        <v>37071</v>
      </c>
      <c r="V850" s="2">
        <v>37103</v>
      </c>
      <c r="W850" s="2">
        <v>37134</v>
      </c>
      <c r="X850" s="2">
        <v>37162</v>
      </c>
      <c r="Y850" s="2">
        <v>37195</v>
      </c>
      <c r="Z850" s="2">
        <v>37225</v>
      </c>
      <c r="AA850" s="2">
        <v>37256</v>
      </c>
      <c r="AB850" s="2">
        <v>37287</v>
      </c>
      <c r="AC850" s="2">
        <v>37315</v>
      </c>
      <c r="AD850" s="2">
        <v>37344</v>
      </c>
      <c r="AE850" s="2">
        <v>37376</v>
      </c>
      <c r="AF850" s="2">
        <v>37407</v>
      </c>
      <c r="AG850" s="2">
        <v>37435</v>
      </c>
      <c r="AH850" s="2">
        <v>37468</v>
      </c>
      <c r="AI850" s="2">
        <v>37498</v>
      </c>
      <c r="AJ850" s="2">
        <v>37529</v>
      </c>
      <c r="AK850" s="2">
        <v>37560</v>
      </c>
      <c r="AL850" s="2">
        <v>37589</v>
      </c>
      <c r="AM850" s="2">
        <v>37621</v>
      </c>
      <c r="AN850" s="2">
        <v>37652</v>
      </c>
      <c r="AO850" s="2">
        <v>37680</v>
      </c>
      <c r="AP850" s="2">
        <v>37711</v>
      </c>
      <c r="AQ850" s="2">
        <v>37741</v>
      </c>
      <c r="AR850" s="2">
        <v>37771</v>
      </c>
      <c r="AS850" s="2">
        <v>37802</v>
      </c>
      <c r="AT850" s="2">
        <v>37833</v>
      </c>
      <c r="AU850" s="2">
        <v>37862</v>
      </c>
      <c r="AV850" s="2">
        <v>37894</v>
      </c>
      <c r="AW850" s="2">
        <v>37925</v>
      </c>
      <c r="AX850" s="2">
        <v>37953</v>
      </c>
      <c r="AY850" s="2">
        <v>37986</v>
      </c>
      <c r="AZ850" s="2">
        <v>38016</v>
      </c>
      <c r="BA850" s="2">
        <v>38044</v>
      </c>
      <c r="BB850" s="2">
        <v>38077</v>
      </c>
      <c r="BC850" s="2">
        <v>38107</v>
      </c>
      <c r="BD850" s="2">
        <v>38138</v>
      </c>
      <c r="BE850" s="2">
        <v>38168</v>
      </c>
      <c r="BF850" s="2">
        <v>38198</v>
      </c>
      <c r="BG850" s="2">
        <v>38230</v>
      </c>
      <c r="BH850" s="2">
        <v>38260</v>
      </c>
      <c r="BI850" s="2">
        <v>38289</v>
      </c>
      <c r="BJ850" s="2">
        <v>38321</v>
      </c>
      <c r="BK850" s="2">
        <v>38352</v>
      </c>
      <c r="BL850" s="2">
        <v>38383</v>
      </c>
      <c r="BM850" s="2">
        <v>38411</v>
      </c>
      <c r="BN850" s="2">
        <v>38442</v>
      </c>
      <c r="BO850" s="2">
        <v>38471</v>
      </c>
      <c r="BP850" s="2">
        <v>38503</v>
      </c>
      <c r="BQ850" s="2">
        <v>38533</v>
      </c>
      <c r="BR850" s="2">
        <v>38562</v>
      </c>
      <c r="BS850" s="2">
        <v>38595</v>
      </c>
      <c r="BT850" s="2">
        <v>38625</v>
      </c>
      <c r="BU850" s="2">
        <v>38656</v>
      </c>
      <c r="BV850" s="2">
        <v>38686</v>
      </c>
      <c r="BW850" s="2">
        <v>38716</v>
      </c>
      <c r="BX850" s="2">
        <v>38748</v>
      </c>
      <c r="BY850" s="2">
        <v>38776</v>
      </c>
      <c r="BZ850" s="2">
        <v>38807</v>
      </c>
      <c r="CA850" s="2">
        <v>38835</v>
      </c>
      <c r="CB850" s="2">
        <v>38868</v>
      </c>
      <c r="CC850" s="2">
        <v>38898</v>
      </c>
      <c r="CD850" s="2">
        <v>38929</v>
      </c>
      <c r="CE850" s="2">
        <v>38960</v>
      </c>
      <c r="CF850" s="2">
        <v>38989</v>
      </c>
      <c r="CG850" s="2">
        <v>39021</v>
      </c>
      <c r="CH850" s="2">
        <v>39051</v>
      </c>
      <c r="CI850" s="2">
        <v>39080</v>
      </c>
      <c r="CJ850" s="2">
        <v>39113</v>
      </c>
      <c r="CK850" s="2">
        <v>39141</v>
      </c>
      <c r="CL850" s="2">
        <v>39171</v>
      </c>
      <c r="CM850" s="2">
        <v>39202</v>
      </c>
      <c r="CN850" s="2">
        <v>39233</v>
      </c>
      <c r="CO850" s="2">
        <v>39262</v>
      </c>
      <c r="CP850" s="2">
        <v>39294</v>
      </c>
      <c r="CQ850" s="2">
        <v>39325</v>
      </c>
      <c r="CR850" s="2">
        <v>39353</v>
      </c>
      <c r="CS850" s="2">
        <v>39386</v>
      </c>
      <c r="CT850" s="2">
        <v>39416</v>
      </c>
      <c r="CU850" s="2">
        <v>39447</v>
      </c>
      <c r="CV850" s="2">
        <v>39478</v>
      </c>
      <c r="CW850" s="2">
        <v>39507</v>
      </c>
      <c r="CX850" s="2">
        <v>39538</v>
      </c>
      <c r="CY850" s="2">
        <v>39568</v>
      </c>
      <c r="CZ850" s="2">
        <v>39598</v>
      </c>
      <c r="DA850" s="2">
        <v>39629</v>
      </c>
      <c r="DB850" s="2">
        <v>39660</v>
      </c>
      <c r="DC850" s="2">
        <v>39689</v>
      </c>
      <c r="DD850" s="2">
        <v>39721</v>
      </c>
      <c r="DE850" s="2">
        <v>39752</v>
      </c>
      <c r="DF850" s="2">
        <v>39780</v>
      </c>
      <c r="DG850" s="2">
        <v>39813</v>
      </c>
      <c r="DH850" s="2">
        <v>39843</v>
      </c>
      <c r="DI850" s="2">
        <v>39871</v>
      </c>
      <c r="DJ850" s="2">
        <v>39903</v>
      </c>
      <c r="DK850" s="2">
        <v>39933</v>
      </c>
      <c r="DL850" s="2">
        <v>39962</v>
      </c>
      <c r="DM850" s="2">
        <v>39994</v>
      </c>
      <c r="DN850" s="2">
        <v>40025</v>
      </c>
      <c r="DO850" s="2">
        <v>40056</v>
      </c>
      <c r="DP850" s="2">
        <v>40086</v>
      </c>
      <c r="DQ850" s="2">
        <v>40116</v>
      </c>
      <c r="DR850" s="2">
        <v>40147</v>
      </c>
      <c r="DS850" s="2">
        <v>40178</v>
      </c>
      <c r="DT850" s="2">
        <v>40207</v>
      </c>
      <c r="DU850" s="2">
        <v>40235</v>
      </c>
      <c r="DV850" s="2">
        <v>40268</v>
      </c>
      <c r="DW850" s="2">
        <v>40298</v>
      </c>
      <c r="DX850" s="2">
        <v>40329</v>
      </c>
      <c r="DY850" s="2">
        <v>40359</v>
      </c>
      <c r="DZ850" s="2">
        <v>40389</v>
      </c>
      <c r="EA850" s="2">
        <v>40421</v>
      </c>
      <c r="EB850" s="2">
        <v>40451</v>
      </c>
      <c r="EC850" s="2">
        <v>40480</v>
      </c>
      <c r="ED850" s="2">
        <v>40512</v>
      </c>
      <c r="EE850" s="2">
        <v>40543</v>
      </c>
      <c r="EF850" s="2">
        <v>40574</v>
      </c>
      <c r="EG850" s="2">
        <v>40602</v>
      </c>
      <c r="EH850" s="2">
        <v>40633</v>
      </c>
      <c r="EI850" s="2">
        <v>40662</v>
      </c>
      <c r="EJ850" s="2">
        <v>40694</v>
      </c>
      <c r="EK850" s="2">
        <v>40724</v>
      </c>
      <c r="EL850" s="2">
        <v>40753</v>
      </c>
      <c r="EM850" s="2">
        <v>40786</v>
      </c>
      <c r="EN850" s="2">
        <v>40816</v>
      </c>
      <c r="EO850" s="2">
        <v>40847</v>
      </c>
      <c r="EP850" s="2">
        <v>40877</v>
      </c>
      <c r="EQ850" s="2">
        <v>40907</v>
      </c>
      <c r="ER850" s="2">
        <v>40939</v>
      </c>
      <c r="ES850" s="2">
        <v>40968</v>
      </c>
      <c r="ET850" s="2">
        <v>40998</v>
      </c>
      <c r="EU850" s="2">
        <v>41029</v>
      </c>
      <c r="EV850" s="2">
        <v>41060</v>
      </c>
      <c r="EW850" s="2">
        <v>41089</v>
      </c>
      <c r="EX850" s="2">
        <v>41121</v>
      </c>
      <c r="EY850" s="2">
        <v>41152</v>
      </c>
      <c r="EZ850" s="2">
        <v>41180</v>
      </c>
      <c r="FA850" s="2">
        <v>41213</v>
      </c>
      <c r="FB850" s="2">
        <v>41243</v>
      </c>
      <c r="FC850" s="2">
        <v>41274</v>
      </c>
      <c r="FD850" s="2">
        <v>41305</v>
      </c>
      <c r="FE850" s="2">
        <v>41333</v>
      </c>
      <c r="FF850" s="2">
        <v>41362</v>
      </c>
      <c r="FG850" s="2">
        <v>41394</v>
      </c>
      <c r="FH850" s="2">
        <v>41425</v>
      </c>
      <c r="FI850" s="2">
        <v>41453</v>
      </c>
      <c r="FJ850" s="2">
        <v>41486</v>
      </c>
      <c r="FK850" s="2">
        <v>41516</v>
      </c>
      <c r="FL850" s="2">
        <v>41547</v>
      </c>
      <c r="FM850" s="2">
        <v>41578</v>
      </c>
      <c r="FN850" s="2">
        <v>41607</v>
      </c>
      <c r="FO850" s="2">
        <v>41639</v>
      </c>
      <c r="FP850" s="2">
        <v>41670</v>
      </c>
      <c r="FQ850" s="2">
        <v>41698</v>
      </c>
      <c r="FR850" s="2">
        <v>41729</v>
      </c>
      <c r="FS850" s="2">
        <v>41759</v>
      </c>
      <c r="FT850" s="2">
        <v>41789</v>
      </c>
      <c r="FU850" s="2">
        <v>41820</v>
      </c>
      <c r="FV850" s="2">
        <v>41851</v>
      </c>
      <c r="FW850" s="2">
        <v>41880</v>
      </c>
      <c r="FX850" s="2">
        <v>41912</v>
      </c>
      <c r="FY850" s="2">
        <v>41943</v>
      </c>
      <c r="FZ850" s="2">
        <v>41971</v>
      </c>
      <c r="GA850" s="2">
        <v>42004</v>
      </c>
      <c r="GB850" s="2">
        <v>42034</v>
      </c>
      <c r="GC850" s="2">
        <v>42062</v>
      </c>
      <c r="GD850" s="2">
        <v>42094</v>
      </c>
      <c r="GE850" s="2">
        <v>42124</v>
      </c>
      <c r="GF850" s="2">
        <v>42153</v>
      </c>
      <c r="GG850" s="2">
        <v>42185</v>
      </c>
      <c r="GH850" s="2">
        <v>42216</v>
      </c>
      <c r="GI850" s="2">
        <v>42247</v>
      </c>
      <c r="GJ850" s="2">
        <v>42277</v>
      </c>
      <c r="GK850" s="2">
        <v>42307</v>
      </c>
      <c r="GL850" s="2">
        <v>42338</v>
      </c>
      <c r="GM850" s="2">
        <v>42369</v>
      </c>
      <c r="GN850" s="2">
        <v>42398</v>
      </c>
      <c r="GO850" s="2">
        <v>42429</v>
      </c>
      <c r="GP850" s="2">
        <v>42460</v>
      </c>
      <c r="GQ850" s="2">
        <v>42489</v>
      </c>
      <c r="GR850" s="2">
        <v>42521</v>
      </c>
      <c r="GS850" s="2">
        <v>42551</v>
      </c>
      <c r="GT850" s="2">
        <v>42580</v>
      </c>
      <c r="GU850" s="2">
        <v>42613</v>
      </c>
      <c r="GV850" s="2">
        <v>42643</v>
      </c>
      <c r="GW850" s="2">
        <v>42674</v>
      </c>
      <c r="GX850" s="2">
        <v>42704</v>
      </c>
      <c r="GY850" s="2">
        <v>42734</v>
      </c>
      <c r="GZ850" s="2">
        <v>42766</v>
      </c>
      <c r="HA850" s="2">
        <v>42794</v>
      </c>
      <c r="HB850" s="2">
        <v>42825</v>
      </c>
      <c r="HC850" s="2">
        <v>42853</v>
      </c>
      <c r="HD850" s="2">
        <v>42886</v>
      </c>
      <c r="HE850" s="2">
        <v>42916</v>
      </c>
      <c r="HF850" s="2">
        <v>42947</v>
      </c>
      <c r="HG850" s="2">
        <v>42978</v>
      </c>
      <c r="HH850" s="2">
        <v>43007</v>
      </c>
      <c r="HI850" s="2">
        <v>43039</v>
      </c>
      <c r="HJ850" s="2">
        <v>43069</v>
      </c>
      <c r="HK850" s="2">
        <v>43098</v>
      </c>
      <c r="HL850" s="2">
        <v>43131</v>
      </c>
      <c r="HM850" s="2">
        <v>43159</v>
      </c>
      <c r="HN850" s="2">
        <v>43189</v>
      </c>
      <c r="HO850" s="2">
        <v>43220</v>
      </c>
      <c r="HP850" s="2">
        <v>43251</v>
      </c>
      <c r="HQ850" s="2">
        <v>43280</v>
      </c>
      <c r="HR850" s="2">
        <v>43312</v>
      </c>
      <c r="HS850" s="2">
        <v>43343</v>
      </c>
      <c r="HT850" s="2">
        <v>43371</v>
      </c>
      <c r="HU850" s="2">
        <v>43404</v>
      </c>
      <c r="HV850" s="2">
        <v>43434</v>
      </c>
      <c r="HW850" s="2">
        <v>43465</v>
      </c>
      <c r="HX850" s="2">
        <v>43496</v>
      </c>
      <c r="HY850" s="2">
        <v>43524</v>
      </c>
      <c r="HZ850" s="2">
        <v>43553</v>
      </c>
      <c r="IA850" s="2">
        <v>43585</v>
      </c>
      <c r="IB850" s="2">
        <v>43616</v>
      </c>
      <c r="IC850" s="2">
        <v>43644</v>
      </c>
      <c r="ID850" s="2">
        <v>43677</v>
      </c>
      <c r="IE850" s="2">
        <v>43707</v>
      </c>
      <c r="IF850" s="2">
        <v>43738</v>
      </c>
      <c r="IG850" s="2">
        <v>43769</v>
      </c>
      <c r="IH850" s="2">
        <v>43798</v>
      </c>
      <c r="II850" s="2">
        <v>43830</v>
      </c>
      <c r="IJ850" s="2">
        <v>43861</v>
      </c>
      <c r="IK850" s="2">
        <v>43889</v>
      </c>
      <c r="IL850" s="2">
        <v>43921</v>
      </c>
      <c r="IM850" s="2">
        <v>43951</v>
      </c>
      <c r="IN850" s="2">
        <v>43980</v>
      </c>
      <c r="IO850" s="2">
        <v>44012</v>
      </c>
      <c r="IP850" s="2">
        <v>44043</v>
      </c>
      <c r="IQ850" s="2">
        <v>44074</v>
      </c>
      <c r="IR850" s="2">
        <v>44104</v>
      </c>
      <c r="IS850" s="2">
        <v>44134</v>
      </c>
      <c r="IT850" s="2">
        <v>44165</v>
      </c>
      <c r="IU850" s="2">
        <v>44196</v>
      </c>
      <c r="IV850" s="2">
        <v>44225</v>
      </c>
      <c r="IW850" s="2">
        <v>44253</v>
      </c>
      <c r="IX850" s="2">
        <v>44286</v>
      </c>
      <c r="IY850" s="2">
        <v>44316</v>
      </c>
      <c r="IZ850" s="2">
        <v>44347</v>
      </c>
      <c r="JA850" s="2">
        <v>44377</v>
      </c>
      <c r="JB850" s="2">
        <v>44407</v>
      </c>
      <c r="JC850" s="2">
        <v>44439</v>
      </c>
      <c r="JD850" s="2">
        <v>44469</v>
      </c>
      <c r="JE850" s="2">
        <v>44498</v>
      </c>
      <c r="JF850" s="2">
        <v>44530</v>
      </c>
      <c r="JG850" s="2">
        <v>44561</v>
      </c>
      <c r="JH850" s="2">
        <v>44592</v>
      </c>
      <c r="JI850" s="2">
        <v>44620</v>
      </c>
      <c r="JJ850" s="2">
        <v>44651</v>
      </c>
      <c r="JK850" s="2">
        <v>44680</v>
      </c>
      <c r="JL850" s="2">
        <v>44712</v>
      </c>
      <c r="JM850" s="2">
        <v>44742</v>
      </c>
      <c r="JN850" s="2">
        <v>44771</v>
      </c>
      <c r="JO850" s="2">
        <v>44804</v>
      </c>
      <c r="JP850" s="2">
        <v>44834</v>
      </c>
      <c r="JQ850" s="2">
        <v>44865</v>
      </c>
    </row>
    <row r="851" spans="1:277" x14ac:dyDescent="0.25">
      <c r="A851" s="4"/>
      <c r="D851" s="3">
        <v>36536100</v>
      </c>
      <c r="E851">
        <v>43816500</v>
      </c>
      <c r="F851">
        <v>43820700</v>
      </c>
      <c r="G851">
        <v>36992400</v>
      </c>
      <c r="H851">
        <v>30585600</v>
      </c>
      <c r="I851">
        <v>36221100</v>
      </c>
      <c r="J851">
        <v>26924400</v>
      </c>
      <c r="K851">
        <v>34068900</v>
      </c>
      <c r="L851">
        <v>35488200</v>
      </c>
      <c r="M851">
        <v>34037100</v>
      </c>
      <c r="N851">
        <v>28026300</v>
      </c>
      <c r="O851">
        <v>35650200</v>
      </c>
      <c r="P851">
        <v>39539100</v>
      </c>
      <c r="Q851">
        <v>33037800</v>
      </c>
      <c r="R851">
        <v>34350900</v>
      </c>
      <c r="S851">
        <v>81488100</v>
      </c>
      <c r="T851">
        <v>34993200</v>
      </c>
      <c r="U851">
        <v>39393900</v>
      </c>
      <c r="V851">
        <v>23980800</v>
      </c>
      <c r="W851">
        <v>22545300</v>
      </c>
      <c r="X851">
        <v>28040400</v>
      </c>
      <c r="Y851">
        <v>32342700</v>
      </c>
      <c r="Z851">
        <v>41899500</v>
      </c>
      <c r="AA851">
        <v>37674300</v>
      </c>
      <c r="AB851">
        <v>28712700</v>
      </c>
      <c r="AC851">
        <v>53096700</v>
      </c>
      <c r="AD851">
        <v>48730800</v>
      </c>
      <c r="AE851">
        <v>38871900</v>
      </c>
      <c r="AF851">
        <v>30475800</v>
      </c>
      <c r="AG851">
        <v>32020200</v>
      </c>
      <c r="AH851">
        <v>48744600</v>
      </c>
      <c r="AI851">
        <v>48039300</v>
      </c>
      <c r="AJ851">
        <v>55687200</v>
      </c>
      <c r="AK851">
        <v>67089300</v>
      </c>
      <c r="AL851">
        <v>40963500</v>
      </c>
      <c r="AM851">
        <v>27729000</v>
      </c>
      <c r="AN851">
        <v>27579600</v>
      </c>
      <c r="AO851">
        <v>28814100</v>
      </c>
      <c r="AP851">
        <v>35657100</v>
      </c>
      <c r="AQ851">
        <v>31473900</v>
      </c>
      <c r="AR851">
        <v>34673100</v>
      </c>
      <c r="AS851">
        <v>44331300</v>
      </c>
      <c r="AT851">
        <v>39142500</v>
      </c>
      <c r="AU851">
        <v>24014700</v>
      </c>
      <c r="AV851">
        <v>26160000</v>
      </c>
      <c r="AW851">
        <v>31956600</v>
      </c>
      <c r="AX851">
        <v>28197900</v>
      </c>
      <c r="AY851">
        <v>30738300</v>
      </c>
      <c r="AZ851">
        <v>40909500</v>
      </c>
      <c r="BA851">
        <v>31176000</v>
      </c>
      <c r="BB851">
        <v>52415400</v>
      </c>
      <c r="BC851">
        <v>44346900</v>
      </c>
      <c r="BD851">
        <v>35442000</v>
      </c>
      <c r="BE851">
        <v>42787200</v>
      </c>
      <c r="BF851">
        <v>40155000</v>
      </c>
      <c r="BG851">
        <v>29574600</v>
      </c>
      <c r="BH851">
        <v>51340800</v>
      </c>
      <c r="BI851">
        <v>39611700</v>
      </c>
      <c r="BJ851">
        <v>28624500</v>
      </c>
      <c r="BK851">
        <v>29294700</v>
      </c>
      <c r="BL851">
        <v>29359200</v>
      </c>
      <c r="BM851">
        <v>37916100</v>
      </c>
      <c r="BN851">
        <v>42456600</v>
      </c>
      <c r="BO851">
        <v>53310900</v>
      </c>
      <c r="BP851">
        <v>50775600</v>
      </c>
      <c r="BQ851">
        <v>47637000</v>
      </c>
      <c r="BR851">
        <v>43688400</v>
      </c>
      <c r="BS851">
        <v>30580200</v>
      </c>
      <c r="BT851">
        <v>59647800</v>
      </c>
      <c r="BU851">
        <v>67786500</v>
      </c>
      <c r="BV851">
        <v>39173400</v>
      </c>
      <c r="BW851">
        <v>35793000</v>
      </c>
      <c r="BX851">
        <v>79422600</v>
      </c>
      <c r="BY851">
        <v>160793100</v>
      </c>
      <c r="BZ851">
        <v>93891300</v>
      </c>
      <c r="CA851">
        <v>38460900</v>
      </c>
      <c r="CB851">
        <v>43191000</v>
      </c>
      <c r="CC851">
        <v>44670900</v>
      </c>
      <c r="CD851">
        <v>49986300</v>
      </c>
      <c r="CE851">
        <v>51404700</v>
      </c>
      <c r="CF851">
        <v>61968900</v>
      </c>
      <c r="CG851">
        <v>56457600</v>
      </c>
      <c r="CH851">
        <v>37659000</v>
      </c>
      <c r="CI851">
        <v>29769300</v>
      </c>
      <c r="CJ851">
        <v>35929500</v>
      </c>
      <c r="CK851">
        <v>42674700</v>
      </c>
      <c r="CL851">
        <v>41762100</v>
      </c>
      <c r="CM851">
        <v>43781700</v>
      </c>
      <c r="CN851">
        <v>49194900</v>
      </c>
      <c r="CO851">
        <v>41144700</v>
      </c>
      <c r="CP851">
        <v>47718000</v>
      </c>
      <c r="CQ851">
        <v>56330700</v>
      </c>
      <c r="CR851">
        <v>35285400</v>
      </c>
      <c r="CS851">
        <v>44186700</v>
      </c>
      <c r="CT851">
        <v>49130400</v>
      </c>
      <c r="CU851">
        <v>35866800</v>
      </c>
      <c r="CV851">
        <v>65026800</v>
      </c>
      <c r="CW851">
        <v>51501900</v>
      </c>
      <c r="CX851">
        <v>51070500</v>
      </c>
      <c r="CY851">
        <v>39278700</v>
      </c>
      <c r="CZ851">
        <v>37297500</v>
      </c>
      <c r="DA851">
        <v>51980400</v>
      </c>
      <c r="DB851">
        <v>52002300</v>
      </c>
      <c r="DC851">
        <v>29433000</v>
      </c>
      <c r="DD851">
        <v>45834900</v>
      </c>
      <c r="DE851">
        <v>62352300</v>
      </c>
      <c r="DF851">
        <v>42110100</v>
      </c>
      <c r="DG851">
        <v>39853200</v>
      </c>
      <c r="DH851">
        <v>44045700</v>
      </c>
      <c r="DI851">
        <v>33513000</v>
      </c>
      <c r="DJ851">
        <v>39281700</v>
      </c>
      <c r="DK851">
        <v>36839700</v>
      </c>
      <c r="DL851">
        <v>35556000</v>
      </c>
      <c r="DM851">
        <v>32423400</v>
      </c>
      <c r="DN851">
        <v>31267500</v>
      </c>
      <c r="DO851">
        <v>26781600</v>
      </c>
      <c r="DP851">
        <v>32138100</v>
      </c>
      <c r="DQ851">
        <v>35214300</v>
      </c>
      <c r="DR851">
        <v>20168400</v>
      </c>
      <c r="DS851">
        <v>20815200</v>
      </c>
      <c r="DT851">
        <v>30258600</v>
      </c>
      <c r="DU851">
        <v>19086000</v>
      </c>
      <c r="DV851">
        <v>21606600</v>
      </c>
      <c r="DW851">
        <v>33164100</v>
      </c>
      <c r="DX851">
        <v>35387400</v>
      </c>
      <c r="DY851">
        <v>33161100</v>
      </c>
      <c r="DZ851">
        <v>30468600</v>
      </c>
      <c r="EA851">
        <v>23408100</v>
      </c>
      <c r="EB851">
        <v>19955394</v>
      </c>
      <c r="EC851">
        <v>21252027</v>
      </c>
      <c r="ED851">
        <v>14058327</v>
      </c>
      <c r="EE851">
        <v>13775391</v>
      </c>
      <c r="EF851">
        <v>17152548</v>
      </c>
      <c r="EG851">
        <v>12019914</v>
      </c>
      <c r="EH851">
        <v>16933635</v>
      </c>
      <c r="EI851">
        <v>16729563</v>
      </c>
      <c r="EJ851">
        <v>22243335</v>
      </c>
      <c r="EK851">
        <v>22814226</v>
      </c>
      <c r="EL851">
        <v>21006351</v>
      </c>
      <c r="EM851">
        <v>33955626</v>
      </c>
      <c r="EN851">
        <v>23883855</v>
      </c>
      <c r="EO851">
        <v>22550157</v>
      </c>
      <c r="EP851">
        <v>18608010</v>
      </c>
      <c r="EQ851">
        <v>15865881</v>
      </c>
      <c r="ER851">
        <v>15381471</v>
      </c>
      <c r="ES851">
        <v>12657582</v>
      </c>
      <c r="ET851">
        <v>16196709</v>
      </c>
      <c r="EU851">
        <v>18129417</v>
      </c>
      <c r="EV851">
        <v>23335818</v>
      </c>
      <c r="EW851">
        <v>23973957</v>
      </c>
      <c r="EX851">
        <v>20522640</v>
      </c>
      <c r="EY851">
        <v>13956762</v>
      </c>
      <c r="EZ851">
        <v>9717864</v>
      </c>
      <c r="FA851">
        <v>14462211</v>
      </c>
      <c r="FB851">
        <v>18439296</v>
      </c>
      <c r="FC851">
        <v>12222960</v>
      </c>
      <c r="FD851">
        <v>12411048</v>
      </c>
      <c r="FE851">
        <v>9914634</v>
      </c>
      <c r="FF851">
        <v>8713023</v>
      </c>
      <c r="FG851">
        <v>11737356</v>
      </c>
      <c r="FH851">
        <v>9515934</v>
      </c>
      <c r="FI851">
        <v>9846948</v>
      </c>
      <c r="FJ851">
        <v>12734910</v>
      </c>
      <c r="FK851">
        <v>10991772</v>
      </c>
      <c r="FL851">
        <v>9901194</v>
      </c>
      <c r="FM851">
        <v>12146217</v>
      </c>
      <c r="FN851">
        <v>10260774</v>
      </c>
      <c r="FO851">
        <v>9500649</v>
      </c>
      <c r="FP851">
        <v>10749708</v>
      </c>
      <c r="FQ851">
        <v>10150080</v>
      </c>
      <c r="FR851">
        <v>10358685</v>
      </c>
      <c r="FS851">
        <v>11061270</v>
      </c>
      <c r="FT851">
        <v>9757860</v>
      </c>
      <c r="FU851">
        <v>7404357</v>
      </c>
      <c r="FV851">
        <v>7209222</v>
      </c>
      <c r="FW851">
        <v>6894048</v>
      </c>
      <c r="FX851">
        <v>5966163</v>
      </c>
      <c r="FY851">
        <v>11280420</v>
      </c>
      <c r="FZ851">
        <v>7339791</v>
      </c>
      <c r="GA851">
        <v>8494758</v>
      </c>
      <c r="GB851">
        <v>8568879</v>
      </c>
      <c r="GC851">
        <v>6096207</v>
      </c>
      <c r="GD851">
        <v>12223197</v>
      </c>
      <c r="GE851">
        <v>7701738</v>
      </c>
      <c r="GF851">
        <v>7396917</v>
      </c>
      <c r="GG851">
        <v>10357563</v>
      </c>
      <c r="GH851">
        <v>11878953</v>
      </c>
      <c r="GI851">
        <v>9679164</v>
      </c>
      <c r="GJ851">
        <v>13997427</v>
      </c>
      <c r="GK851">
        <v>13410513</v>
      </c>
      <c r="GL851">
        <v>9461160</v>
      </c>
      <c r="GM851">
        <v>6836247</v>
      </c>
      <c r="GN851">
        <v>11072196</v>
      </c>
      <c r="GO851">
        <v>9332391</v>
      </c>
      <c r="GP851">
        <v>11107812</v>
      </c>
      <c r="GQ851">
        <v>8486373</v>
      </c>
      <c r="GR851">
        <v>7890516</v>
      </c>
      <c r="GS851">
        <v>11162976</v>
      </c>
      <c r="GT851">
        <v>10739181</v>
      </c>
      <c r="GU851">
        <v>7973382</v>
      </c>
      <c r="GV851">
        <v>10823166</v>
      </c>
      <c r="GW851">
        <v>15334176</v>
      </c>
      <c r="GX851">
        <v>13257351</v>
      </c>
      <c r="GY851">
        <v>11204967</v>
      </c>
      <c r="GZ851">
        <v>12941043</v>
      </c>
      <c r="HA851">
        <v>7806123</v>
      </c>
      <c r="HB851">
        <v>8919459</v>
      </c>
      <c r="HC851">
        <v>7954794</v>
      </c>
      <c r="HD851">
        <v>8346237</v>
      </c>
      <c r="HE851">
        <v>11971266</v>
      </c>
      <c r="HF851">
        <v>9982110</v>
      </c>
      <c r="HG851">
        <v>10211742</v>
      </c>
      <c r="HH851">
        <v>10209480</v>
      </c>
      <c r="HI851">
        <v>11201415</v>
      </c>
      <c r="HJ851">
        <v>6605343</v>
      </c>
      <c r="HK851">
        <v>7878846</v>
      </c>
      <c r="HL851">
        <v>11035872</v>
      </c>
      <c r="HM851">
        <v>10729878</v>
      </c>
      <c r="HN851">
        <v>11076789</v>
      </c>
      <c r="HO851">
        <v>13143816</v>
      </c>
      <c r="HP851">
        <v>14397966</v>
      </c>
      <c r="HQ851">
        <v>9971874</v>
      </c>
      <c r="HR851">
        <v>9260937</v>
      </c>
      <c r="HS851">
        <v>7286781</v>
      </c>
      <c r="HT851">
        <v>7542669</v>
      </c>
      <c r="HU851">
        <v>14221404</v>
      </c>
      <c r="HV851">
        <v>11141961</v>
      </c>
      <c r="HW851">
        <v>11559789</v>
      </c>
      <c r="HX851">
        <v>12544095</v>
      </c>
      <c r="HY851">
        <v>7721178</v>
      </c>
      <c r="HZ851">
        <v>9156051</v>
      </c>
      <c r="IA851">
        <v>6796722</v>
      </c>
      <c r="IB851">
        <v>6577833</v>
      </c>
      <c r="IC851">
        <v>8950893</v>
      </c>
      <c r="ID851">
        <v>7880634</v>
      </c>
      <c r="IE851">
        <v>8648193</v>
      </c>
      <c r="IF851">
        <v>7733763</v>
      </c>
      <c r="IG851">
        <v>9691332</v>
      </c>
      <c r="IH851">
        <v>9376620</v>
      </c>
      <c r="II851">
        <v>7982355</v>
      </c>
      <c r="IJ851">
        <v>10157652</v>
      </c>
      <c r="IK851">
        <v>10001841</v>
      </c>
      <c r="IL851">
        <v>18121272</v>
      </c>
      <c r="IM851">
        <v>10007151</v>
      </c>
      <c r="IN851">
        <v>7481037</v>
      </c>
      <c r="IO851">
        <v>9960147</v>
      </c>
      <c r="IP851">
        <v>8346906</v>
      </c>
      <c r="IQ851">
        <v>6556218</v>
      </c>
      <c r="IR851">
        <v>8740257</v>
      </c>
      <c r="IS851">
        <v>9576480</v>
      </c>
      <c r="IT851">
        <v>9592239</v>
      </c>
      <c r="IU851">
        <v>9006711</v>
      </c>
      <c r="IV851">
        <v>7711587</v>
      </c>
      <c r="IW851">
        <v>10558110</v>
      </c>
      <c r="IX851">
        <v>12601041</v>
      </c>
      <c r="IY851">
        <v>8065463</v>
      </c>
      <c r="IZ851">
        <v>8568146</v>
      </c>
      <c r="JA851">
        <v>9669025</v>
      </c>
      <c r="JB851">
        <v>7034719</v>
      </c>
      <c r="JC851">
        <v>6605416</v>
      </c>
      <c r="JD851">
        <v>8880341</v>
      </c>
      <c r="JE851">
        <v>8040537</v>
      </c>
      <c r="JF851">
        <v>8073427</v>
      </c>
      <c r="JG851">
        <v>8300248</v>
      </c>
      <c r="JH851">
        <v>12149550</v>
      </c>
      <c r="JI851">
        <v>9354619</v>
      </c>
      <c r="JJ851">
        <v>11996370</v>
      </c>
      <c r="JK851">
        <v>11399593</v>
      </c>
      <c r="JL851">
        <v>14195646</v>
      </c>
      <c r="JM851">
        <v>12301284</v>
      </c>
      <c r="JN851">
        <v>9277962</v>
      </c>
      <c r="JO851">
        <v>9718782</v>
      </c>
      <c r="JP851">
        <v>8128156</v>
      </c>
      <c r="JQ851">
        <v>8985771</v>
      </c>
    </row>
    <row r="852" spans="1:277" x14ac:dyDescent="0.25">
      <c r="A852" s="1" t="s">
        <v>427</v>
      </c>
      <c r="B852" t="s">
        <v>1157</v>
      </c>
      <c r="C852" t="s">
        <v>1183</v>
      </c>
      <c r="D852" s="2">
        <f>_xll.BDH(A852, "volume", B852, C852, "Direction", "H", "Period", "M","cols=84;rows=2")</f>
        <v>36556</v>
      </c>
      <c r="E852" s="2">
        <v>36585</v>
      </c>
      <c r="F852" s="2">
        <v>36616</v>
      </c>
      <c r="G852" s="2">
        <v>36644</v>
      </c>
      <c r="H852" s="2">
        <v>36677</v>
      </c>
      <c r="I852" s="2">
        <v>36707</v>
      </c>
      <c r="J852" s="2">
        <v>36738</v>
      </c>
      <c r="K852" s="2">
        <v>36769</v>
      </c>
      <c r="L852" s="2">
        <v>36798</v>
      </c>
      <c r="M852" s="2">
        <v>36830</v>
      </c>
      <c r="N852" s="2">
        <v>36860</v>
      </c>
      <c r="O852" s="2">
        <v>36889</v>
      </c>
      <c r="P852" s="2">
        <v>36922</v>
      </c>
      <c r="Q852" s="2">
        <v>36950</v>
      </c>
      <c r="R852" s="2">
        <v>36980</v>
      </c>
      <c r="S852" s="2">
        <v>37011</v>
      </c>
      <c r="T852" s="2">
        <v>37042</v>
      </c>
      <c r="U852" s="2">
        <v>37071</v>
      </c>
      <c r="V852" s="2">
        <v>37103</v>
      </c>
      <c r="W852" s="2">
        <v>37134</v>
      </c>
      <c r="X852" s="2">
        <v>37162</v>
      </c>
      <c r="Y852" s="2">
        <v>37195</v>
      </c>
      <c r="Z852" s="2">
        <v>37225</v>
      </c>
      <c r="AA852" s="2">
        <v>37256</v>
      </c>
      <c r="AB852" s="2">
        <v>37287</v>
      </c>
      <c r="AC852" s="2">
        <v>37315</v>
      </c>
      <c r="AD852" s="2">
        <v>37344</v>
      </c>
      <c r="AE852" s="2">
        <v>37376</v>
      </c>
      <c r="AF852" s="2">
        <v>37407</v>
      </c>
      <c r="AG852" s="2">
        <v>37435</v>
      </c>
      <c r="AH852" s="2">
        <v>37468</v>
      </c>
      <c r="AI852" s="2">
        <v>37498</v>
      </c>
      <c r="AJ852" s="2">
        <v>37529</v>
      </c>
      <c r="AK852" s="2">
        <v>37560</v>
      </c>
      <c r="AL852" s="2">
        <v>37589</v>
      </c>
      <c r="AM852" s="2">
        <v>37621</v>
      </c>
      <c r="AN852" s="2">
        <v>37652</v>
      </c>
      <c r="AO852" s="2">
        <v>37680</v>
      </c>
      <c r="AP852" s="2">
        <v>37711</v>
      </c>
      <c r="AQ852" s="2">
        <v>37741</v>
      </c>
      <c r="AR852" s="2">
        <v>37771</v>
      </c>
      <c r="AS852" s="2">
        <v>37802</v>
      </c>
      <c r="AT852" s="2">
        <v>37833</v>
      </c>
      <c r="AU852" s="2">
        <v>37862</v>
      </c>
      <c r="AV852" s="2">
        <v>37894</v>
      </c>
      <c r="AW852" s="2">
        <v>37925</v>
      </c>
      <c r="AX852" s="2">
        <v>37953</v>
      </c>
      <c r="AY852" s="2">
        <v>37986</v>
      </c>
      <c r="AZ852" s="2">
        <v>38016</v>
      </c>
      <c r="BA852" s="2">
        <v>38044</v>
      </c>
      <c r="BB852" s="2">
        <v>38077</v>
      </c>
      <c r="BC852" s="2">
        <v>38107</v>
      </c>
      <c r="BD852" s="2">
        <v>38138</v>
      </c>
      <c r="BE852" s="2">
        <v>38168</v>
      </c>
      <c r="BF852" s="2">
        <v>38198</v>
      </c>
      <c r="BG852" s="2">
        <v>38230</v>
      </c>
      <c r="BH852" s="2">
        <v>38260</v>
      </c>
      <c r="BI852" s="2">
        <v>38289</v>
      </c>
      <c r="BJ852" s="2">
        <v>38321</v>
      </c>
      <c r="BK852" s="2">
        <v>38352</v>
      </c>
      <c r="BL852" s="2">
        <v>38383</v>
      </c>
      <c r="BM852" s="2">
        <v>38411</v>
      </c>
      <c r="BN852" s="2">
        <v>38442</v>
      </c>
      <c r="BO852" s="2">
        <v>38471</v>
      </c>
      <c r="BP852" s="2">
        <v>38503</v>
      </c>
      <c r="BQ852" s="2">
        <v>38533</v>
      </c>
      <c r="BR852" s="2">
        <v>38562</v>
      </c>
      <c r="BS852" s="2">
        <v>38595</v>
      </c>
      <c r="BT852" s="2">
        <v>38625</v>
      </c>
      <c r="BU852" s="2">
        <v>38656</v>
      </c>
      <c r="BV852" s="2">
        <v>38686</v>
      </c>
      <c r="BW852" s="2">
        <v>38716</v>
      </c>
      <c r="BX852" s="2">
        <v>38748</v>
      </c>
      <c r="BY852" s="2">
        <v>38776</v>
      </c>
      <c r="BZ852" s="2">
        <v>38807</v>
      </c>
      <c r="CA852" s="2">
        <v>38835</v>
      </c>
      <c r="CB852" s="2">
        <v>38868</v>
      </c>
      <c r="CC852" s="2">
        <v>38898</v>
      </c>
      <c r="CD852" s="2">
        <v>38929</v>
      </c>
      <c r="CE852" s="2">
        <v>38960</v>
      </c>
      <c r="CF852" s="2">
        <v>38989</v>
      </c>
      <c r="CG852" s="2">
        <v>39021</v>
      </c>
      <c r="CH852" s="2">
        <v>39051</v>
      </c>
      <c r="CI852" s="2">
        <v>39080</v>
      </c>
    </row>
    <row r="853" spans="1:277" x14ac:dyDescent="0.25">
      <c r="A853" s="4"/>
      <c r="D853" s="3">
        <v>42986400</v>
      </c>
      <c r="E853">
        <v>46478200</v>
      </c>
      <c r="F853">
        <v>39284000</v>
      </c>
      <c r="G853">
        <v>36303200</v>
      </c>
      <c r="H853">
        <v>30930000</v>
      </c>
      <c r="I853">
        <v>30995400</v>
      </c>
      <c r="J853">
        <v>14094200</v>
      </c>
      <c r="K853">
        <v>21398400</v>
      </c>
      <c r="L853">
        <v>29760400</v>
      </c>
      <c r="M853">
        <v>25801200</v>
      </c>
      <c r="N853">
        <v>26980800</v>
      </c>
      <c r="O853">
        <v>38688400</v>
      </c>
      <c r="P853">
        <v>19345400</v>
      </c>
      <c r="Q853">
        <v>14261600</v>
      </c>
      <c r="R853">
        <v>37703200</v>
      </c>
      <c r="S853">
        <v>29854400</v>
      </c>
      <c r="T853">
        <v>17364000</v>
      </c>
      <c r="U853">
        <v>13621800</v>
      </c>
      <c r="V853">
        <v>18974600</v>
      </c>
      <c r="W853">
        <v>14546600</v>
      </c>
      <c r="X853">
        <v>15938400</v>
      </c>
      <c r="Y853">
        <v>36776800</v>
      </c>
      <c r="Z853">
        <v>14720000</v>
      </c>
      <c r="AA853">
        <v>15735800</v>
      </c>
      <c r="AB853">
        <v>11849600</v>
      </c>
      <c r="AC853">
        <v>10066000</v>
      </c>
      <c r="AD853">
        <v>12997000</v>
      </c>
      <c r="AE853">
        <v>18376800</v>
      </c>
      <c r="AF853">
        <v>14578200</v>
      </c>
      <c r="AG853">
        <v>15914200</v>
      </c>
      <c r="AH853">
        <v>60063200</v>
      </c>
      <c r="AI853">
        <v>24577800</v>
      </c>
      <c r="AJ853">
        <v>24937800</v>
      </c>
      <c r="AK853">
        <v>61521200</v>
      </c>
      <c r="AL853">
        <v>23150200</v>
      </c>
      <c r="AM853">
        <v>18994600</v>
      </c>
      <c r="AN853">
        <v>27364400</v>
      </c>
      <c r="AO853">
        <v>20330800</v>
      </c>
      <c r="AP853">
        <v>19064200</v>
      </c>
      <c r="AQ853">
        <v>30786000</v>
      </c>
      <c r="AR853">
        <v>15001800</v>
      </c>
      <c r="AS853">
        <v>14262000</v>
      </c>
      <c r="AT853">
        <v>12767600</v>
      </c>
      <c r="AU853">
        <v>9836600</v>
      </c>
      <c r="AV853">
        <v>11121400</v>
      </c>
      <c r="AW853">
        <v>19555600</v>
      </c>
      <c r="AX853">
        <v>6903000</v>
      </c>
      <c r="AY853">
        <v>9514062</v>
      </c>
      <c r="AZ853">
        <v>10342350</v>
      </c>
      <c r="BA853">
        <v>7921674</v>
      </c>
      <c r="BB853">
        <v>8355692</v>
      </c>
      <c r="BC853">
        <v>6279438</v>
      </c>
      <c r="BD853">
        <v>7043746</v>
      </c>
      <c r="BE853">
        <v>4914470</v>
      </c>
      <c r="BF853">
        <v>6391390</v>
      </c>
      <c r="BG853">
        <v>4820936</v>
      </c>
      <c r="BH853">
        <v>5530590</v>
      </c>
      <c r="BI853">
        <v>8441870</v>
      </c>
      <c r="BJ853">
        <v>7930704</v>
      </c>
      <c r="BK853">
        <v>8290376</v>
      </c>
      <c r="BL853">
        <v>8828760</v>
      </c>
      <c r="BM853">
        <v>7676692</v>
      </c>
      <c r="BN853">
        <v>7100364</v>
      </c>
      <c r="BO853">
        <v>9234458</v>
      </c>
      <c r="BP853">
        <v>10150488</v>
      </c>
      <c r="BQ853">
        <v>11693262</v>
      </c>
      <c r="BR853">
        <v>10858774</v>
      </c>
      <c r="BS853">
        <v>9609184</v>
      </c>
      <c r="BT853">
        <v>8184496</v>
      </c>
      <c r="BU853">
        <v>8536802</v>
      </c>
      <c r="BV853">
        <v>7891876</v>
      </c>
      <c r="BW853">
        <v>8121688</v>
      </c>
      <c r="BX853">
        <v>10226240</v>
      </c>
      <c r="BY853">
        <v>12177556</v>
      </c>
      <c r="BZ853">
        <v>11112740</v>
      </c>
      <c r="CA853">
        <v>11539714</v>
      </c>
      <c r="CB853">
        <v>14059032</v>
      </c>
      <c r="CC853">
        <v>14463198</v>
      </c>
      <c r="CD853">
        <v>11699592</v>
      </c>
      <c r="CE853">
        <v>8240072</v>
      </c>
      <c r="CF853">
        <v>7982488</v>
      </c>
      <c r="CG853">
        <v>10836472</v>
      </c>
      <c r="CH853">
        <v>8535230</v>
      </c>
      <c r="CI853">
        <v>7140970</v>
      </c>
    </row>
    <row r="854" spans="1:277" x14ac:dyDescent="0.25">
      <c r="A854" s="1" t="s">
        <v>428</v>
      </c>
      <c r="B854" t="s">
        <v>1157</v>
      </c>
      <c r="C854" t="s">
        <v>1199</v>
      </c>
      <c r="D854" s="2">
        <f>_xll.BDH(A854, "volume", B854, C854, "Direction", "H", "Period", "M","cols=274;rows=2")</f>
        <v>36556</v>
      </c>
      <c r="E854" s="2">
        <v>36585</v>
      </c>
      <c r="F854" s="2">
        <v>36616</v>
      </c>
      <c r="G854" s="2">
        <v>36644</v>
      </c>
      <c r="H854" s="2">
        <v>36677</v>
      </c>
      <c r="I854" s="2">
        <v>36707</v>
      </c>
      <c r="J854" s="2">
        <v>36738</v>
      </c>
      <c r="K854" s="2">
        <v>36769</v>
      </c>
      <c r="L854" s="2">
        <v>36798</v>
      </c>
      <c r="M854" s="2">
        <v>36830</v>
      </c>
      <c r="N854" s="2">
        <v>36860</v>
      </c>
      <c r="O854" s="2">
        <v>36889</v>
      </c>
      <c r="P854" s="2">
        <v>36922</v>
      </c>
      <c r="Q854" s="2">
        <v>36950</v>
      </c>
      <c r="R854" s="2">
        <v>36980</v>
      </c>
      <c r="S854" s="2">
        <v>37011</v>
      </c>
      <c r="T854" s="2">
        <v>37042</v>
      </c>
      <c r="U854" s="2">
        <v>37071</v>
      </c>
      <c r="V854" s="2">
        <v>37103</v>
      </c>
      <c r="W854" s="2">
        <v>37134</v>
      </c>
      <c r="X854" s="2">
        <v>37162</v>
      </c>
      <c r="Y854" s="2">
        <v>37195</v>
      </c>
      <c r="Z854" s="2">
        <v>37225</v>
      </c>
      <c r="AA854" s="2">
        <v>37256</v>
      </c>
      <c r="AB854" s="2">
        <v>37287</v>
      </c>
      <c r="AC854" s="2">
        <v>37315</v>
      </c>
      <c r="AD854" s="2">
        <v>37344</v>
      </c>
      <c r="AE854" s="2">
        <v>37376</v>
      </c>
      <c r="AF854" s="2">
        <v>37407</v>
      </c>
      <c r="AG854" s="2">
        <v>37435</v>
      </c>
      <c r="AH854" s="2">
        <v>37468</v>
      </c>
      <c r="AI854" s="2">
        <v>37498</v>
      </c>
      <c r="AJ854" s="2">
        <v>37529</v>
      </c>
      <c r="AK854" s="2">
        <v>37560</v>
      </c>
      <c r="AL854" s="2">
        <v>37589</v>
      </c>
      <c r="AM854" s="2">
        <v>37621</v>
      </c>
      <c r="AN854" s="2">
        <v>37652</v>
      </c>
      <c r="AO854" s="2">
        <v>37680</v>
      </c>
      <c r="AP854" s="2">
        <v>37711</v>
      </c>
      <c r="AQ854" s="2">
        <v>37741</v>
      </c>
      <c r="AR854" s="2">
        <v>37771</v>
      </c>
      <c r="AS854" s="2">
        <v>37802</v>
      </c>
      <c r="AT854" s="2">
        <v>37833</v>
      </c>
      <c r="AU854" s="2">
        <v>37862</v>
      </c>
      <c r="AV854" s="2">
        <v>37894</v>
      </c>
      <c r="AW854" s="2">
        <v>37925</v>
      </c>
      <c r="AX854" s="2">
        <v>37953</v>
      </c>
      <c r="AY854" s="2">
        <v>37986</v>
      </c>
      <c r="AZ854" s="2">
        <v>38016</v>
      </c>
      <c r="BA854" s="2">
        <v>38044</v>
      </c>
      <c r="BB854" s="2">
        <v>38077</v>
      </c>
      <c r="BC854" s="2">
        <v>38107</v>
      </c>
      <c r="BD854" s="2">
        <v>38138</v>
      </c>
      <c r="BE854" s="2">
        <v>38168</v>
      </c>
      <c r="BF854" s="2">
        <v>38198</v>
      </c>
      <c r="BG854" s="2">
        <v>38230</v>
      </c>
      <c r="BH854" s="2">
        <v>38260</v>
      </c>
      <c r="BI854" s="2">
        <v>38289</v>
      </c>
      <c r="BJ854" s="2">
        <v>38321</v>
      </c>
      <c r="BK854" s="2">
        <v>38352</v>
      </c>
      <c r="BL854" s="2">
        <v>38383</v>
      </c>
      <c r="BM854" s="2">
        <v>38411</v>
      </c>
      <c r="BN854" s="2">
        <v>38442</v>
      </c>
      <c r="BO854" s="2">
        <v>38471</v>
      </c>
      <c r="BP854" s="2">
        <v>38503</v>
      </c>
      <c r="BQ854" s="2">
        <v>38533</v>
      </c>
      <c r="BR854" s="2">
        <v>38562</v>
      </c>
      <c r="BS854" s="2">
        <v>38595</v>
      </c>
      <c r="BT854" s="2">
        <v>38625</v>
      </c>
      <c r="BU854" s="2">
        <v>38656</v>
      </c>
      <c r="BV854" s="2">
        <v>38686</v>
      </c>
      <c r="BW854" s="2">
        <v>38716</v>
      </c>
      <c r="BX854" s="2">
        <v>38748</v>
      </c>
      <c r="BY854" s="2">
        <v>38776</v>
      </c>
      <c r="BZ854" s="2">
        <v>38807</v>
      </c>
      <c r="CA854" s="2">
        <v>38835</v>
      </c>
      <c r="CB854" s="2">
        <v>38868</v>
      </c>
      <c r="CC854" s="2">
        <v>38898</v>
      </c>
      <c r="CD854" s="2">
        <v>38929</v>
      </c>
      <c r="CE854" s="2">
        <v>38960</v>
      </c>
      <c r="CF854" s="2">
        <v>38989</v>
      </c>
      <c r="CG854" s="2">
        <v>39021</v>
      </c>
      <c r="CH854" s="2">
        <v>39051</v>
      </c>
      <c r="CI854" s="2">
        <v>39080</v>
      </c>
      <c r="CJ854" s="2">
        <v>39113</v>
      </c>
      <c r="CK854" s="2">
        <v>39141</v>
      </c>
      <c r="CL854" s="2">
        <v>39171</v>
      </c>
      <c r="CM854" s="2">
        <v>39202</v>
      </c>
      <c r="CN854" s="2">
        <v>39233</v>
      </c>
      <c r="CO854" s="2">
        <v>39262</v>
      </c>
      <c r="CP854" s="2">
        <v>39294</v>
      </c>
      <c r="CQ854" s="2">
        <v>39325</v>
      </c>
      <c r="CR854" s="2">
        <v>39353</v>
      </c>
      <c r="CS854" s="2">
        <v>39386</v>
      </c>
      <c r="CT854" s="2">
        <v>39416</v>
      </c>
      <c r="CU854" s="2">
        <v>39447</v>
      </c>
      <c r="CV854" s="2">
        <v>39478</v>
      </c>
      <c r="CW854" s="2">
        <v>39507</v>
      </c>
      <c r="CX854" s="2">
        <v>39538</v>
      </c>
      <c r="CY854" s="2">
        <v>39568</v>
      </c>
      <c r="CZ854" s="2">
        <v>39598</v>
      </c>
      <c r="DA854" s="2">
        <v>39629</v>
      </c>
      <c r="DB854" s="2">
        <v>39660</v>
      </c>
      <c r="DC854" s="2">
        <v>39689</v>
      </c>
      <c r="DD854" s="2">
        <v>39721</v>
      </c>
      <c r="DE854" s="2">
        <v>39752</v>
      </c>
      <c r="DF854" s="2">
        <v>39780</v>
      </c>
      <c r="DG854" s="2">
        <v>39813</v>
      </c>
      <c r="DH854" s="2">
        <v>39843</v>
      </c>
      <c r="DI854" s="2">
        <v>39871</v>
      </c>
      <c r="DJ854" s="2">
        <v>39903</v>
      </c>
      <c r="DK854" s="2">
        <v>39933</v>
      </c>
      <c r="DL854" s="2">
        <v>39962</v>
      </c>
      <c r="DM854" s="2">
        <v>39994</v>
      </c>
      <c r="DN854" s="2">
        <v>40025</v>
      </c>
      <c r="DO854" s="2">
        <v>40056</v>
      </c>
      <c r="DP854" s="2">
        <v>40086</v>
      </c>
      <c r="DQ854" s="2">
        <v>40116</v>
      </c>
      <c r="DR854" s="2">
        <v>40147</v>
      </c>
      <c r="DS854" s="2">
        <v>40178</v>
      </c>
      <c r="DT854" s="2">
        <v>40207</v>
      </c>
      <c r="DU854" s="2">
        <v>40235</v>
      </c>
      <c r="DV854" s="2">
        <v>40268</v>
      </c>
      <c r="DW854" s="2">
        <v>40298</v>
      </c>
      <c r="DX854" s="2">
        <v>40329</v>
      </c>
      <c r="DY854" s="2">
        <v>40359</v>
      </c>
      <c r="DZ854" s="2">
        <v>40389</v>
      </c>
      <c r="EA854" s="2">
        <v>40421</v>
      </c>
      <c r="EB854" s="2">
        <v>40451</v>
      </c>
      <c r="EC854" s="2">
        <v>40480</v>
      </c>
      <c r="ED854" s="2">
        <v>40512</v>
      </c>
      <c r="EE854" s="2">
        <v>40543</v>
      </c>
      <c r="EF854" s="2">
        <v>40574</v>
      </c>
      <c r="EG854" s="2">
        <v>40602</v>
      </c>
      <c r="EH854" s="2">
        <v>40633</v>
      </c>
      <c r="EI854" s="2">
        <v>40662</v>
      </c>
      <c r="EJ854" s="2">
        <v>40694</v>
      </c>
      <c r="EK854" s="2">
        <v>40724</v>
      </c>
      <c r="EL854" s="2">
        <v>40753</v>
      </c>
      <c r="EM854" s="2">
        <v>40786</v>
      </c>
      <c r="EN854" s="2">
        <v>40816</v>
      </c>
      <c r="EO854" s="2">
        <v>40847</v>
      </c>
      <c r="EP854" s="2">
        <v>40877</v>
      </c>
      <c r="EQ854" s="2">
        <v>40907</v>
      </c>
      <c r="ER854" s="2">
        <v>40939</v>
      </c>
      <c r="ES854" s="2">
        <v>40968</v>
      </c>
      <c r="ET854" s="2">
        <v>40998</v>
      </c>
      <c r="EU854" s="2">
        <v>41029</v>
      </c>
      <c r="EV854" s="2">
        <v>41060</v>
      </c>
      <c r="EW854" s="2">
        <v>41089</v>
      </c>
      <c r="EX854" s="2">
        <v>41121</v>
      </c>
      <c r="EY854" s="2">
        <v>41152</v>
      </c>
      <c r="EZ854" s="2">
        <v>41180</v>
      </c>
      <c r="FA854" s="2">
        <v>41213</v>
      </c>
      <c r="FB854" s="2">
        <v>41243</v>
      </c>
      <c r="FC854" s="2">
        <v>41274</v>
      </c>
      <c r="FD854" s="2">
        <v>41305</v>
      </c>
      <c r="FE854" s="2">
        <v>41333</v>
      </c>
      <c r="FF854" s="2">
        <v>41362</v>
      </c>
      <c r="FG854" s="2">
        <v>41394</v>
      </c>
      <c r="FH854" s="2">
        <v>41425</v>
      </c>
      <c r="FI854" s="2">
        <v>41453</v>
      </c>
      <c r="FJ854" s="2">
        <v>41486</v>
      </c>
      <c r="FK854" s="2">
        <v>41516</v>
      </c>
      <c r="FL854" s="2">
        <v>41547</v>
      </c>
      <c r="FM854" s="2">
        <v>41578</v>
      </c>
      <c r="FN854" s="2">
        <v>41607</v>
      </c>
      <c r="FO854" s="2">
        <v>41639</v>
      </c>
      <c r="FP854" s="2">
        <v>41670</v>
      </c>
      <c r="FQ854" s="2">
        <v>41698</v>
      </c>
      <c r="FR854" s="2">
        <v>41729</v>
      </c>
      <c r="FS854" s="2">
        <v>41759</v>
      </c>
      <c r="FT854" s="2">
        <v>41789</v>
      </c>
      <c r="FU854" s="2">
        <v>41820</v>
      </c>
      <c r="FV854" s="2">
        <v>41851</v>
      </c>
      <c r="FW854" s="2">
        <v>41880</v>
      </c>
      <c r="FX854" s="2">
        <v>41912</v>
      </c>
      <c r="FY854" s="2">
        <v>41943</v>
      </c>
      <c r="FZ854" s="2">
        <v>41971</v>
      </c>
      <c r="GA854" s="2">
        <v>42004</v>
      </c>
      <c r="GB854" s="2">
        <v>42034</v>
      </c>
      <c r="GC854" s="2">
        <v>42062</v>
      </c>
      <c r="GD854" s="2">
        <v>42094</v>
      </c>
      <c r="GE854" s="2">
        <v>42124</v>
      </c>
      <c r="GF854" s="2">
        <v>42153</v>
      </c>
      <c r="GG854" s="2">
        <v>42185</v>
      </c>
      <c r="GH854" s="2">
        <v>42216</v>
      </c>
      <c r="GI854" s="2">
        <v>42247</v>
      </c>
      <c r="GJ854" s="2">
        <v>42277</v>
      </c>
      <c r="GK854" s="2">
        <v>42307</v>
      </c>
      <c r="GL854" s="2">
        <v>42338</v>
      </c>
      <c r="GM854" s="2">
        <v>42369</v>
      </c>
      <c r="GN854" s="2">
        <v>42398</v>
      </c>
      <c r="GO854" s="2">
        <v>42429</v>
      </c>
      <c r="GP854" s="2">
        <v>42460</v>
      </c>
      <c r="GQ854" s="2">
        <v>42489</v>
      </c>
      <c r="GR854" s="2">
        <v>42521</v>
      </c>
      <c r="GS854" s="2">
        <v>42551</v>
      </c>
      <c r="GT854" s="2">
        <v>42580</v>
      </c>
      <c r="GU854" s="2">
        <v>42613</v>
      </c>
      <c r="GV854" s="2">
        <v>42643</v>
      </c>
      <c r="GW854" s="2">
        <v>42674</v>
      </c>
      <c r="GX854" s="2">
        <v>42704</v>
      </c>
      <c r="GY854" s="2">
        <v>42734</v>
      </c>
      <c r="GZ854" s="2">
        <v>42766</v>
      </c>
      <c r="HA854" s="2">
        <v>42794</v>
      </c>
      <c r="HB854" s="2">
        <v>42825</v>
      </c>
      <c r="HC854" s="2">
        <v>42853</v>
      </c>
      <c r="HD854" s="2">
        <v>42886</v>
      </c>
      <c r="HE854" s="2">
        <v>42916</v>
      </c>
      <c r="HF854" s="2">
        <v>42947</v>
      </c>
      <c r="HG854" s="2">
        <v>42978</v>
      </c>
      <c r="HH854" s="2">
        <v>43007</v>
      </c>
      <c r="HI854" s="2">
        <v>43039</v>
      </c>
      <c r="HJ854" s="2">
        <v>43069</v>
      </c>
      <c r="HK854" s="2">
        <v>43098</v>
      </c>
      <c r="HL854" s="2">
        <v>43131</v>
      </c>
      <c r="HM854" s="2">
        <v>43159</v>
      </c>
      <c r="HN854" s="2">
        <v>43189</v>
      </c>
      <c r="HO854" s="2">
        <v>43220</v>
      </c>
      <c r="HP854" s="2">
        <v>43251</v>
      </c>
      <c r="HQ854" s="2">
        <v>43280</v>
      </c>
      <c r="HR854" s="2">
        <v>43312</v>
      </c>
      <c r="HS854" s="2">
        <v>43343</v>
      </c>
      <c r="HT854" s="2">
        <v>43371</v>
      </c>
      <c r="HU854" s="2">
        <v>43404</v>
      </c>
      <c r="HV854" s="2">
        <v>43434</v>
      </c>
      <c r="HW854" s="2">
        <v>43465</v>
      </c>
      <c r="HX854" s="2">
        <v>43496</v>
      </c>
      <c r="HY854" s="2">
        <v>43524</v>
      </c>
      <c r="HZ854" s="2">
        <v>43553</v>
      </c>
      <c r="IA854" s="2">
        <v>43585</v>
      </c>
      <c r="IB854" s="2">
        <v>43616</v>
      </c>
      <c r="IC854" s="2">
        <v>43644</v>
      </c>
      <c r="ID854" s="2">
        <v>43677</v>
      </c>
      <c r="IE854" s="2">
        <v>43707</v>
      </c>
      <c r="IF854" s="2">
        <v>43738</v>
      </c>
      <c r="IG854" s="2">
        <v>43769</v>
      </c>
      <c r="IH854" s="2">
        <v>43798</v>
      </c>
      <c r="II854" s="2">
        <v>43830</v>
      </c>
      <c r="IJ854" s="2">
        <v>43861</v>
      </c>
      <c r="IK854" s="2">
        <v>43889</v>
      </c>
      <c r="IL854" s="2">
        <v>43921</v>
      </c>
      <c r="IM854" s="2">
        <v>43951</v>
      </c>
      <c r="IN854" s="2">
        <v>43980</v>
      </c>
      <c r="IO854" s="2">
        <v>44012</v>
      </c>
      <c r="IP854" s="2">
        <v>44043</v>
      </c>
      <c r="IQ854" s="2">
        <v>44074</v>
      </c>
      <c r="IR854" s="2">
        <v>44104</v>
      </c>
      <c r="IS854" s="2">
        <v>44134</v>
      </c>
      <c r="IT854" s="2">
        <v>44165</v>
      </c>
      <c r="IU854" s="2">
        <v>44196</v>
      </c>
      <c r="IV854" s="2">
        <v>44225</v>
      </c>
      <c r="IW854" s="2">
        <v>44253</v>
      </c>
      <c r="IX854" s="2">
        <v>44286</v>
      </c>
      <c r="IY854" s="2">
        <v>44316</v>
      </c>
      <c r="IZ854" s="2">
        <v>44347</v>
      </c>
      <c r="JA854" s="2">
        <v>44377</v>
      </c>
      <c r="JB854" s="2">
        <v>44407</v>
      </c>
      <c r="JC854" s="2">
        <v>44439</v>
      </c>
      <c r="JD854" s="2">
        <v>44469</v>
      </c>
      <c r="JE854" s="2">
        <v>44498</v>
      </c>
      <c r="JF854" s="2">
        <v>44530</v>
      </c>
      <c r="JG854" s="2">
        <v>44561</v>
      </c>
      <c r="JH854" s="2">
        <v>44592</v>
      </c>
      <c r="JI854" s="2">
        <v>44620</v>
      </c>
      <c r="JJ854" s="2">
        <v>44651</v>
      </c>
      <c r="JK854" s="2">
        <v>44680</v>
      </c>
      <c r="JL854" s="2">
        <v>44712</v>
      </c>
      <c r="JM854" s="2">
        <v>44742</v>
      </c>
      <c r="JN854" s="2">
        <v>44771</v>
      </c>
      <c r="JO854" s="2">
        <v>44804</v>
      </c>
      <c r="JP854" s="2">
        <v>44834</v>
      </c>
      <c r="JQ854" s="2">
        <v>44865</v>
      </c>
    </row>
    <row r="855" spans="1:277" x14ac:dyDescent="0.25">
      <c r="A855" s="4"/>
      <c r="D855" s="3">
        <v>115622800</v>
      </c>
      <c r="E855">
        <v>122284400</v>
      </c>
      <c r="F855">
        <v>172314400</v>
      </c>
      <c r="G855">
        <v>108814800</v>
      </c>
      <c r="H855">
        <v>121453600</v>
      </c>
      <c r="I855">
        <v>107881200</v>
      </c>
      <c r="J855">
        <v>86957000</v>
      </c>
      <c r="K855">
        <v>116690000</v>
      </c>
      <c r="L855">
        <v>115221200</v>
      </c>
      <c r="M855">
        <v>107613000</v>
      </c>
      <c r="N855">
        <v>124282200</v>
      </c>
      <c r="O855">
        <v>143712400</v>
      </c>
      <c r="P855">
        <v>145378400</v>
      </c>
      <c r="Q855">
        <v>227094000</v>
      </c>
      <c r="R855">
        <v>154020400</v>
      </c>
      <c r="S855">
        <v>159840800</v>
      </c>
      <c r="T855">
        <v>115529200</v>
      </c>
      <c r="U855">
        <v>145254400</v>
      </c>
      <c r="V855">
        <v>164319600</v>
      </c>
      <c r="W855">
        <v>124419800</v>
      </c>
      <c r="X855">
        <v>118168000</v>
      </c>
      <c r="Y855">
        <v>145994200</v>
      </c>
      <c r="Z855">
        <v>156087000</v>
      </c>
      <c r="AA855">
        <v>122316400</v>
      </c>
      <c r="AB855">
        <v>107925400</v>
      </c>
      <c r="AC855">
        <v>110128200</v>
      </c>
      <c r="AD855">
        <v>119449800</v>
      </c>
      <c r="AE855">
        <v>128561800</v>
      </c>
      <c r="AF855">
        <v>115888400</v>
      </c>
      <c r="AG855">
        <v>112843200</v>
      </c>
      <c r="AH855">
        <v>134298600</v>
      </c>
      <c r="AI855">
        <v>127537800</v>
      </c>
      <c r="AJ855">
        <v>101001600</v>
      </c>
      <c r="AK855">
        <v>154561200</v>
      </c>
      <c r="AL855">
        <v>100383200</v>
      </c>
      <c r="AM855">
        <v>96432200</v>
      </c>
      <c r="AN855">
        <v>134064200</v>
      </c>
      <c r="AO855">
        <v>118876400</v>
      </c>
      <c r="AP855">
        <v>126665400</v>
      </c>
      <c r="AQ855">
        <v>111982200</v>
      </c>
      <c r="AR855">
        <v>117056200</v>
      </c>
      <c r="AS855">
        <v>120873000</v>
      </c>
      <c r="AT855">
        <v>121191000</v>
      </c>
      <c r="AU855">
        <v>98461400</v>
      </c>
      <c r="AV855">
        <v>117048800</v>
      </c>
      <c r="AW855">
        <v>131010400</v>
      </c>
      <c r="AX855">
        <v>72930400</v>
      </c>
      <c r="AY855">
        <v>117329600</v>
      </c>
      <c r="AZ855">
        <v>157067600</v>
      </c>
      <c r="BA855">
        <v>106757200</v>
      </c>
      <c r="BB855">
        <v>129967200</v>
      </c>
      <c r="BC855">
        <v>128794200</v>
      </c>
      <c r="BD855">
        <v>137949600</v>
      </c>
      <c r="BE855">
        <v>121674200</v>
      </c>
      <c r="BF855">
        <v>120608400</v>
      </c>
      <c r="BG855">
        <v>134914600</v>
      </c>
      <c r="BH855">
        <v>123662600</v>
      </c>
      <c r="BI855">
        <v>156346200</v>
      </c>
      <c r="BJ855">
        <v>144727200</v>
      </c>
      <c r="BK855">
        <v>146414000</v>
      </c>
      <c r="BL855">
        <v>168121400</v>
      </c>
      <c r="BM855">
        <v>135575200</v>
      </c>
      <c r="BN855">
        <v>181565000</v>
      </c>
      <c r="BO855">
        <v>154258000</v>
      </c>
      <c r="BP855">
        <v>155780200</v>
      </c>
      <c r="BQ855">
        <v>138509000</v>
      </c>
      <c r="BR855">
        <v>141534000</v>
      </c>
      <c r="BS855">
        <v>148515800</v>
      </c>
      <c r="BT855">
        <v>142129600</v>
      </c>
      <c r="BU855">
        <v>233620600</v>
      </c>
      <c r="BV855">
        <v>200071000</v>
      </c>
      <c r="BW855">
        <v>137312800</v>
      </c>
      <c r="BX855">
        <v>210154600</v>
      </c>
      <c r="BY855">
        <v>194972800</v>
      </c>
      <c r="BZ855">
        <v>192619200</v>
      </c>
      <c r="CA855">
        <v>137864700</v>
      </c>
      <c r="CB855">
        <v>138993100</v>
      </c>
      <c r="CC855">
        <v>147370500</v>
      </c>
      <c r="CD855">
        <v>109655200</v>
      </c>
      <c r="CE855">
        <v>88172600</v>
      </c>
      <c r="CF855">
        <v>141890300</v>
      </c>
      <c r="CG855">
        <v>145646600</v>
      </c>
      <c r="CH855">
        <v>105185600</v>
      </c>
      <c r="CI855">
        <v>86132600</v>
      </c>
      <c r="CJ855">
        <v>136407500</v>
      </c>
      <c r="CK855">
        <v>89743600</v>
      </c>
      <c r="CL855">
        <v>113410000</v>
      </c>
      <c r="CM855">
        <v>110133400</v>
      </c>
      <c r="CN855">
        <v>98339400</v>
      </c>
      <c r="CO855">
        <v>141649200</v>
      </c>
      <c r="CP855">
        <v>95346500</v>
      </c>
      <c r="CQ855">
        <v>98065000</v>
      </c>
      <c r="CR855">
        <v>67466800</v>
      </c>
      <c r="CS855">
        <v>88874000</v>
      </c>
      <c r="CT855">
        <v>66831300</v>
      </c>
      <c r="CU855">
        <v>56524800</v>
      </c>
      <c r="CV855">
        <v>106939200</v>
      </c>
      <c r="CW855">
        <v>71682400</v>
      </c>
      <c r="CX855">
        <v>76660000</v>
      </c>
      <c r="CY855">
        <v>73569500</v>
      </c>
      <c r="CZ855">
        <v>53641200</v>
      </c>
      <c r="DA855">
        <v>53010100</v>
      </c>
      <c r="DB855">
        <v>72194200</v>
      </c>
      <c r="DC855">
        <v>46777400</v>
      </c>
      <c r="DD855">
        <v>73020400</v>
      </c>
      <c r="DE855">
        <v>116083100</v>
      </c>
      <c r="DF855">
        <v>72269400</v>
      </c>
      <c r="DG855">
        <v>70914100</v>
      </c>
      <c r="DH855">
        <v>61378200</v>
      </c>
      <c r="DI855">
        <v>51808000</v>
      </c>
      <c r="DJ855">
        <v>75770800</v>
      </c>
      <c r="DK855">
        <v>62212700</v>
      </c>
      <c r="DL855">
        <v>57706800</v>
      </c>
      <c r="DM855">
        <v>63139100</v>
      </c>
      <c r="DN855">
        <v>51704800</v>
      </c>
      <c r="DO855">
        <v>46924700</v>
      </c>
      <c r="DP855">
        <v>53893300</v>
      </c>
      <c r="DQ855">
        <v>59590600</v>
      </c>
      <c r="DR855">
        <v>46423100</v>
      </c>
      <c r="DS855">
        <v>44849000</v>
      </c>
      <c r="DT855">
        <v>51585500</v>
      </c>
      <c r="DU855">
        <v>79062000</v>
      </c>
      <c r="DV855">
        <v>77213800</v>
      </c>
      <c r="DW855">
        <v>73305600</v>
      </c>
      <c r="DX855">
        <v>99109300</v>
      </c>
      <c r="DY855">
        <v>114226700</v>
      </c>
      <c r="DZ855">
        <v>85515000</v>
      </c>
      <c r="EA855">
        <v>84856300</v>
      </c>
      <c r="EB855">
        <v>74786546</v>
      </c>
      <c r="EC855">
        <v>87843602</v>
      </c>
      <c r="ED855">
        <v>74147018</v>
      </c>
      <c r="EE855">
        <v>46091206</v>
      </c>
      <c r="EF855">
        <v>61668119</v>
      </c>
      <c r="EG855">
        <v>55331110</v>
      </c>
      <c r="EH855">
        <v>80943967</v>
      </c>
      <c r="EI855">
        <v>51651248</v>
      </c>
      <c r="EJ855">
        <v>72081092</v>
      </c>
      <c r="EK855">
        <v>70356860</v>
      </c>
      <c r="EL855">
        <v>54283580</v>
      </c>
      <c r="EM855">
        <v>110817174</v>
      </c>
      <c r="EN855">
        <v>100918376</v>
      </c>
      <c r="EO855">
        <v>93394249</v>
      </c>
      <c r="EP855">
        <v>77335530</v>
      </c>
      <c r="EQ855">
        <v>71592065</v>
      </c>
      <c r="ER855">
        <v>56625742</v>
      </c>
      <c r="ES855">
        <v>45220175</v>
      </c>
      <c r="ET855">
        <v>62461724</v>
      </c>
      <c r="EU855">
        <v>51211245</v>
      </c>
      <c r="EV855">
        <v>55539840</v>
      </c>
      <c r="EW855">
        <v>58678696</v>
      </c>
      <c r="EX855">
        <v>48883279</v>
      </c>
      <c r="EY855">
        <v>38741560</v>
      </c>
      <c r="EZ855">
        <v>36523550</v>
      </c>
      <c r="FA855">
        <v>36854962</v>
      </c>
      <c r="FB855">
        <v>42381945</v>
      </c>
      <c r="FC855">
        <v>40073623</v>
      </c>
      <c r="FD855">
        <v>38685834</v>
      </c>
      <c r="FE855">
        <v>33515493</v>
      </c>
      <c r="FF855">
        <v>40408194</v>
      </c>
      <c r="FG855">
        <v>47351127</v>
      </c>
      <c r="FH855">
        <v>42837426</v>
      </c>
      <c r="FI855">
        <v>42455859</v>
      </c>
      <c r="FJ855">
        <v>39591468</v>
      </c>
      <c r="FK855">
        <v>31028647</v>
      </c>
      <c r="FL855">
        <v>33386330</v>
      </c>
      <c r="FM855">
        <v>34893435</v>
      </c>
      <c r="FN855">
        <v>27469835</v>
      </c>
      <c r="FO855">
        <v>30763974</v>
      </c>
      <c r="FP855">
        <v>34133343</v>
      </c>
      <c r="FQ855">
        <v>26881236</v>
      </c>
      <c r="FR855">
        <v>32207349</v>
      </c>
      <c r="FS855">
        <v>35232390</v>
      </c>
      <c r="FT855">
        <v>25556478</v>
      </c>
      <c r="FU855">
        <v>32898340</v>
      </c>
      <c r="FV855">
        <v>27811126</v>
      </c>
      <c r="FW855">
        <v>24317939</v>
      </c>
      <c r="FX855">
        <v>30207860</v>
      </c>
      <c r="FY855">
        <v>53441531</v>
      </c>
      <c r="FZ855">
        <v>44486314</v>
      </c>
      <c r="GA855">
        <v>58450280</v>
      </c>
      <c r="GB855">
        <v>52562466</v>
      </c>
      <c r="GC855">
        <v>40315492</v>
      </c>
      <c r="GD855">
        <v>48503590</v>
      </c>
      <c r="GE855">
        <v>45951116</v>
      </c>
      <c r="GF855">
        <v>36099401</v>
      </c>
      <c r="GG855">
        <v>46765964</v>
      </c>
      <c r="GH855">
        <v>50446375</v>
      </c>
      <c r="GI855">
        <v>73956419</v>
      </c>
      <c r="GJ855">
        <v>65928917</v>
      </c>
      <c r="GK855">
        <v>65760682</v>
      </c>
      <c r="GL855">
        <v>43513966</v>
      </c>
      <c r="GM855">
        <v>56575148</v>
      </c>
      <c r="GN855">
        <v>73128622</v>
      </c>
      <c r="GO855">
        <v>61892921</v>
      </c>
      <c r="GP855">
        <v>60335355</v>
      </c>
      <c r="GQ855">
        <v>62773535</v>
      </c>
      <c r="GR855">
        <v>45695129</v>
      </c>
      <c r="GS855">
        <v>43923768</v>
      </c>
      <c r="GT855">
        <v>39274013</v>
      </c>
      <c r="GU855">
        <v>40789142</v>
      </c>
      <c r="GV855">
        <v>44941344</v>
      </c>
      <c r="GW855">
        <v>37023618</v>
      </c>
      <c r="GX855">
        <v>36103937</v>
      </c>
      <c r="GY855">
        <v>36889541</v>
      </c>
      <c r="GZ855">
        <v>36449462</v>
      </c>
      <c r="HA855">
        <v>35309754</v>
      </c>
      <c r="HB855">
        <v>47020693</v>
      </c>
      <c r="HC855">
        <v>35786466</v>
      </c>
      <c r="HD855">
        <v>51451163</v>
      </c>
      <c r="HE855">
        <v>52146507</v>
      </c>
      <c r="HF855">
        <v>40523150</v>
      </c>
      <c r="HG855">
        <v>40479012</v>
      </c>
      <c r="HH855">
        <v>40634962</v>
      </c>
      <c r="HI855">
        <v>46449992</v>
      </c>
      <c r="HJ855">
        <v>48949395</v>
      </c>
      <c r="HK855">
        <v>56292377</v>
      </c>
      <c r="HL855">
        <v>55567635</v>
      </c>
      <c r="HM855">
        <v>45434320</v>
      </c>
      <c r="HN855">
        <v>39267578</v>
      </c>
      <c r="HO855">
        <v>40897349</v>
      </c>
      <c r="HP855">
        <v>42221243</v>
      </c>
      <c r="HQ855">
        <v>50013479</v>
      </c>
      <c r="HR855">
        <v>33648491</v>
      </c>
      <c r="HS855">
        <v>32104240</v>
      </c>
      <c r="HT855">
        <v>45088678</v>
      </c>
      <c r="HU855">
        <v>50980701</v>
      </c>
      <c r="HV855">
        <v>50601991</v>
      </c>
      <c r="HW855">
        <v>89889918</v>
      </c>
      <c r="HX855">
        <v>76202230</v>
      </c>
      <c r="HY855">
        <v>43723564</v>
      </c>
      <c r="HZ855">
        <v>52560621</v>
      </c>
      <c r="IA855">
        <v>45302411</v>
      </c>
      <c r="IB855">
        <v>52937427</v>
      </c>
      <c r="IC855">
        <v>52771914</v>
      </c>
      <c r="ID855">
        <v>43089535</v>
      </c>
      <c r="IE855">
        <v>57644531</v>
      </c>
      <c r="IF855">
        <v>55838260</v>
      </c>
      <c r="IG855">
        <v>74099764</v>
      </c>
      <c r="IH855">
        <v>53565561</v>
      </c>
      <c r="II855">
        <v>53663696</v>
      </c>
      <c r="IJ855">
        <v>64955261</v>
      </c>
      <c r="IK855">
        <v>63536005</v>
      </c>
      <c r="IL855">
        <v>156258410</v>
      </c>
      <c r="IM855">
        <v>110969770</v>
      </c>
      <c r="IN855">
        <v>73731257</v>
      </c>
      <c r="IO855">
        <v>100799511</v>
      </c>
      <c r="IP855">
        <v>78592472</v>
      </c>
      <c r="IQ855">
        <v>57651126</v>
      </c>
      <c r="IR855">
        <v>76820287</v>
      </c>
      <c r="IS855">
        <v>91895733</v>
      </c>
      <c r="IT855">
        <v>81685213</v>
      </c>
      <c r="IU855">
        <v>72164197</v>
      </c>
      <c r="IV855">
        <v>77383151</v>
      </c>
      <c r="IW855">
        <v>62347790</v>
      </c>
      <c r="IX855">
        <v>84285135</v>
      </c>
      <c r="IY855">
        <v>64217616</v>
      </c>
      <c r="IZ855">
        <v>74019650</v>
      </c>
      <c r="JA855">
        <v>71300435</v>
      </c>
      <c r="JB855">
        <v>53859051</v>
      </c>
      <c r="JC855">
        <v>54275273</v>
      </c>
      <c r="JD855">
        <v>63133097</v>
      </c>
      <c r="JE855">
        <v>64896220</v>
      </c>
      <c r="JF855">
        <v>75456935</v>
      </c>
      <c r="JG855">
        <v>59927814</v>
      </c>
      <c r="JH855">
        <v>76535587</v>
      </c>
      <c r="JI855">
        <v>73004774</v>
      </c>
      <c r="JJ855">
        <v>120800110</v>
      </c>
      <c r="JK855">
        <v>72726589</v>
      </c>
      <c r="JL855">
        <v>80474932</v>
      </c>
      <c r="JM855">
        <v>93813272</v>
      </c>
      <c r="JN855">
        <v>69269413</v>
      </c>
      <c r="JO855">
        <v>62772329</v>
      </c>
      <c r="JP855">
        <v>69758107</v>
      </c>
      <c r="JQ855">
        <v>89346712</v>
      </c>
    </row>
    <row r="856" spans="1:277" x14ac:dyDescent="0.25">
      <c r="A856" s="1" t="s">
        <v>429</v>
      </c>
      <c r="B856" t="s">
        <v>1157</v>
      </c>
      <c r="C856" t="s">
        <v>1180</v>
      </c>
      <c r="D856" s="2">
        <f>_xll.BDH(A856, "volume", B856, C856, "Direction", "H", "Period", "M","cols=144;rows=2")</f>
        <v>36556</v>
      </c>
      <c r="E856" s="2">
        <v>36585</v>
      </c>
      <c r="F856" s="2">
        <v>36616</v>
      </c>
      <c r="G856" s="2">
        <v>36644</v>
      </c>
      <c r="H856" s="2">
        <v>36677</v>
      </c>
      <c r="I856" s="2">
        <v>36707</v>
      </c>
      <c r="J856" s="2">
        <v>36738</v>
      </c>
      <c r="K856" s="2">
        <v>36769</v>
      </c>
      <c r="L856" s="2">
        <v>36798</v>
      </c>
      <c r="M856" s="2">
        <v>36830</v>
      </c>
      <c r="N856" s="2">
        <v>36860</v>
      </c>
      <c r="O856" s="2">
        <v>36889</v>
      </c>
      <c r="P856" s="2">
        <v>36922</v>
      </c>
      <c r="Q856" s="2">
        <v>36950</v>
      </c>
      <c r="R856" s="2">
        <v>36980</v>
      </c>
      <c r="S856" s="2">
        <v>37011</v>
      </c>
      <c r="T856" s="2">
        <v>37042</v>
      </c>
      <c r="U856" s="2">
        <v>37071</v>
      </c>
      <c r="V856" s="2">
        <v>37103</v>
      </c>
      <c r="W856" s="2">
        <v>37134</v>
      </c>
      <c r="X856" s="2">
        <v>37162</v>
      </c>
      <c r="Y856" s="2">
        <v>37195</v>
      </c>
      <c r="Z856" s="2">
        <v>37225</v>
      </c>
      <c r="AA856" s="2">
        <v>37256</v>
      </c>
      <c r="AB856" s="2">
        <v>37287</v>
      </c>
      <c r="AC856" s="2">
        <v>37315</v>
      </c>
      <c r="AD856" s="2">
        <v>37344</v>
      </c>
      <c r="AE856" s="2">
        <v>37376</v>
      </c>
      <c r="AF856" s="2">
        <v>37407</v>
      </c>
      <c r="AG856" s="2">
        <v>37435</v>
      </c>
      <c r="AH856" s="2">
        <v>37468</v>
      </c>
      <c r="AI856" s="2">
        <v>37498</v>
      </c>
      <c r="AJ856" s="2">
        <v>37529</v>
      </c>
      <c r="AK856" s="2">
        <v>37560</v>
      </c>
      <c r="AL856" s="2">
        <v>37589</v>
      </c>
      <c r="AM856" s="2">
        <v>37621</v>
      </c>
      <c r="AN856" s="2">
        <v>37652</v>
      </c>
      <c r="AO856" s="2">
        <v>37680</v>
      </c>
      <c r="AP856" s="2">
        <v>37711</v>
      </c>
      <c r="AQ856" s="2">
        <v>37741</v>
      </c>
      <c r="AR856" s="2">
        <v>37771</v>
      </c>
      <c r="AS856" s="2">
        <v>37802</v>
      </c>
      <c r="AT856" s="2">
        <v>37833</v>
      </c>
      <c r="AU856" s="2">
        <v>37862</v>
      </c>
      <c r="AV856" s="2">
        <v>37894</v>
      </c>
      <c r="AW856" s="2">
        <v>37925</v>
      </c>
      <c r="AX856" s="2">
        <v>37953</v>
      </c>
      <c r="AY856" s="2">
        <v>37986</v>
      </c>
      <c r="AZ856" s="2">
        <v>38016</v>
      </c>
      <c r="BA856" s="2">
        <v>38044</v>
      </c>
      <c r="BB856" s="2">
        <v>38077</v>
      </c>
      <c r="BC856" s="2">
        <v>38107</v>
      </c>
      <c r="BD856" s="2">
        <v>38138</v>
      </c>
      <c r="BE856" s="2">
        <v>38168</v>
      </c>
      <c r="BF856" s="2">
        <v>38198</v>
      </c>
      <c r="BG856" s="2">
        <v>38230</v>
      </c>
      <c r="BH856" s="2">
        <v>38260</v>
      </c>
      <c r="BI856" s="2">
        <v>38289</v>
      </c>
      <c r="BJ856" s="2">
        <v>38321</v>
      </c>
      <c r="BK856" s="2">
        <v>38352</v>
      </c>
      <c r="BL856" s="2">
        <v>38383</v>
      </c>
      <c r="BM856" s="2">
        <v>38411</v>
      </c>
      <c r="BN856" s="2">
        <v>38442</v>
      </c>
      <c r="BO856" s="2">
        <v>38471</v>
      </c>
      <c r="BP856" s="2">
        <v>38503</v>
      </c>
      <c r="BQ856" s="2">
        <v>38533</v>
      </c>
      <c r="BR856" s="2">
        <v>38562</v>
      </c>
      <c r="BS856" s="2">
        <v>38595</v>
      </c>
      <c r="BT856" s="2">
        <v>38625</v>
      </c>
      <c r="BU856" s="2">
        <v>38656</v>
      </c>
      <c r="BV856" s="2">
        <v>38686</v>
      </c>
      <c r="BW856" s="2">
        <v>38716</v>
      </c>
      <c r="BX856" s="2">
        <v>38748</v>
      </c>
      <c r="BY856" s="2">
        <v>38776</v>
      </c>
      <c r="BZ856" s="2">
        <v>38807</v>
      </c>
      <c r="CA856" s="2">
        <v>38835</v>
      </c>
      <c r="CB856" s="2">
        <v>38868</v>
      </c>
      <c r="CC856" s="2">
        <v>38898</v>
      </c>
      <c r="CD856" s="2">
        <v>38929</v>
      </c>
      <c r="CE856" s="2">
        <v>38960</v>
      </c>
      <c r="CF856" s="2">
        <v>38989</v>
      </c>
      <c r="CG856" s="2">
        <v>39021</v>
      </c>
      <c r="CH856" s="2">
        <v>39051</v>
      </c>
      <c r="CI856" s="2">
        <v>39080</v>
      </c>
      <c r="CJ856" s="2">
        <v>39113</v>
      </c>
      <c r="CK856" s="2">
        <v>39141</v>
      </c>
      <c r="CL856" s="2">
        <v>39171</v>
      </c>
      <c r="CM856" s="2">
        <v>39202</v>
      </c>
      <c r="CN856" s="2">
        <v>39233</v>
      </c>
      <c r="CO856" s="2">
        <v>39262</v>
      </c>
      <c r="CP856" s="2">
        <v>39294</v>
      </c>
      <c r="CQ856" s="2">
        <v>39325</v>
      </c>
      <c r="CR856" s="2">
        <v>39353</v>
      </c>
      <c r="CS856" s="2">
        <v>39386</v>
      </c>
      <c r="CT856" s="2">
        <v>39416</v>
      </c>
      <c r="CU856" s="2">
        <v>39447</v>
      </c>
      <c r="CV856" s="2">
        <v>39478</v>
      </c>
      <c r="CW856" s="2">
        <v>39507</v>
      </c>
      <c r="CX856" s="2">
        <v>39538</v>
      </c>
      <c r="CY856" s="2">
        <v>39568</v>
      </c>
      <c r="CZ856" s="2">
        <v>39598</v>
      </c>
      <c r="DA856" s="2">
        <v>39629</v>
      </c>
      <c r="DB856" s="2">
        <v>39660</v>
      </c>
      <c r="DC856" s="2">
        <v>39689</v>
      </c>
      <c r="DD856" s="2">
        <v>39721</v>
      </c>
      <c r="DE856" s="2">
        <v>39752</v>
      </c>
      <c r="DF856" s="2">
        <v>39780</v>
      </c>
      <c r="DG856" s="2">
        <v>39813</v>
      </c>
      <c r="DH856" s="2">
        <v>39843</v>
      </c>
      <c r="DI856" s="2">
        <v>39871</v>
      </c>
      <c r="DJ856" s="2">
        <v>39903</v>
      </c>
      <c r="DK856" s="2">
        <v>39933</v>
      </c>
      <c r="DL856" s="2">
        <v>39962</v>
      </c>
      <c r="DM856" s="2">
        <v>39994</v>
      </c>
      <c r="DN856" s="2">
        <v>40025</v>
      </c>
      <c r="DO856" s="2">
        <v>40056</v>
      </c>
      <c r="DP856" s="2">
        <v>40086</v>
      </c>
      <c r="DQ856" s="2">
        <v>40116</v>
      </c>
      <c r="DR856" s="2">
        <v>40147</v>
      </c>
      <c r="DS856" s="2">
        <v>40178</v>
      </c>
      <c r="DT856" s="2">
        <v>40207</v>
      </c>
      <c r="DU856" s="2">
        <v>40235</v>
      </c>
      <c r="DV856" s="2">
        <v>40268</v>
      </c>
      <c r="DW856" s="2">
        <v>40298</v>
      </c>
      <c r="DX856" s="2">
        <v>40329</v>
      </c>
      <c r="DY856" s="2">
        <v>40359</v>
      </c>
      <c r="DZ856" s="2">
        <v>40389</v>
      </c>
      <c r="EA856" s="2">
        <v>40421</v>
      </c>
      <c r="EB856" s="2">
        <v>40451</v>
      </c>
      <c r="EC856" s="2">
        <v>40480</v>
      </c>
      <c r="ED856" s="2">
        <v>40512</v>
      </c>
      <c r="EE856" s="2">
        <v>40543</v>
      </c>
      <c r="EF856" s="2">
        <v>40574</v>
      </c>
      <c r="EG856" s="2">
        <v>40602</v>
      </c>
      <c r="EH856" s="2">
        <v>40633</v>
      </c>
      <c r="EI856" s="2">
        <v>40662</v>
      </c>
      <c r="EJ856" s="2">
        <v>40694</v>
      </c>
      <c r="EK856" s="2">
        <v>40724</v>
      </c>
      <c r="EL856" s="2">
        <v>40753</v>
      </c>
      <c r="EM856" s="2">
        <v>40786</v>
      </c>
      <c r="EN856" s="2">
        <v>40816</v>
      </c>
      <c r="EO856" s="2">
        <v>40847</v>
      </c>
      <c r="EP856" s="2">
        <v>40877</v>
      </c>
      <c r="EQ856" s="2">
        <v>40907</v>
      </c>
    </row>
    <row r="857" spans="1:277" x14ac:dyDescent="0.25">
      <c r="A857" s="4"/>
      <c r="D857" s="3">
        <v>28179300</v>
      </c>
      <c r="E857">
        <v>30097200</v>
      </c>
      <c r="F857">
        <v>34321500</v>
      </c>
      <c r="G857">
        <v>27387900</v>
      </c>
      <c r="H857">
        <v>33170700</v>
      </c>
      <c r="I857">
        <v>32118600</v>
      </c>
      <c r="J857">
        <v>29386500</v>
      </c>
      <c r="K857">
        <v>38584800</v>
      </c>
      <c r="L857">
        <v>43941900</v>
      </c>
      <c r="M857">
        <v>52593300</v>
      </c>
      <c r="N857">
        <v>41838600</v>
      </c>
      <c r="O857">
        <v>79648500</v>
      </c>
      <c r="P857">
        <v>49872900</v>
      </c>
      <c r="Q857">
        <v>68785800</v>
      </c>
      <c r="R857">
        <v>46461300</v>
      </c>
      <c r="S857">
        <v>46497600</v>
      </c>
      <c r="T857">
        <v>48957600</v>
      </c>
      <c r="U857">
        <v>35635500</v>
      </c>
      <c r="V857">
        <v>46456500</v>
      </c>
      <c r="W857">
        <v>42094200</v>
      </c>
      <c r="X857">
        <v>48622500</v>
      </c>
      <c r="Y857">
        <v>43504800</v>
      </c>
      <c r="Z857">
        <v>25248900</v>
      </c>
      <c r="AA857">
        <v>34791000</v>
      </c>
      <c r="AB857">
        <v>60773100</v>
      </c>
      <c r="AC857">
        <v>40546800</v>
      </c>
      <c r="AD857">
        <v>35609400</v>
      </c>
      <c r="AE857">
        <v>53130000</v>
      </c>
      <c r="AF857">
        <v>33714900</v>
      </c>
      <c r="AG857">
        <v>42972900</v>
      </c>
      <c r="AH857">
        <v>68595600</v>
      </c>
      <c r="AI857">
        <v>53137800</v>
      </c>
      <c r="AJ857">
        <v>49055100</v>
      </c>
      <c r="AK857">
        <v>70306500</v>
      </c>
      <c r="AL857">
        <v>49354200</v>
      </c>
      <c r="AM857">
        <v>32570100</v>
      </c>
      <c r="AN857">
        <v>52092300</v>
      </c>
      <c r="AO857">
        <v>40468200</v>
      </c>
      <c r="AP857">
        <v>71214600</v>
      </c>
      <c r="AQ857">
        <v>47412900</v>
      </c>
      <c r="AR857">
        <v>52178700</v>
      </c>
      <c r="AS857">
        <v>54500000</v>
      </c>
      <c r="AT857">
        <v>32522400</v>
      </c>
      <c r="AU857">
        <v>18588500</v>
      </c>
      <c r="AV857">
        <v>39941700</v>
      </c>
      <c r="AW857">
        <v>41259300</v>
      </c>
      <c r="AX857">
        <v>25585800</v>
      </c>
      <c r="AY857">
        <v>33006800</v>
      </c>
      <c r="AZ857">
        <v>33120000</v>
      </c>
      <c r="BA857">
        <v>26135300</v>
      </c>
      <c r="BB857">
        <v>24108900</v>
      </c>
      <c r="BC857">
        <v>37743900</v>
      </c>
      <c r="BD857">
        <v>30506000</v>
      </c>
      <c r="BE857">
        <v>25058400</v>
      </c>
      <c r="BF857">
        <v>36963800</v>
      </c>
      <c r="BG857">
        <v>19867800</v>
      </c>
      <c r="BH857">
        <v>32820100</v>
      </c>
      <c r="BI857">
        <v>29943300</v>
      </c>
      <c r="BJ857">
        <v>35567800</v>
      </c>
      <c r="BK857">
        <v>23098100</v>
      </c>
      <c r="BL857">
        <v>34339300</v>
      </c>
      <c r="BM857">
        <v>38619200</v>
      </c>
      <c r="BN857">
        <v>36239200</v>
      </c>
      <c r="BO857">
        <v>39340300</v>
      </c>
      <c r="BP857">
        <v>29884500</v>
      </c>
      <c r="BQ857">
        <v>23583800</v>
      </c>
      <c r="BR857">
        <v>24386500</v>
      </c>
      <c r="BS857">
        <v>21434600</v>
      </c>
      <c r="BT857">
        <v>27670000</v>
      </c>
      <c r="BU857">
        <v>26183700</v>
      </c>
      <c r="BV857">
        <v>29958000</v>
      </c>
      <c r="BW857">
        <v>33197900</v>
      </c>
      <c r="BX857">
        <v>29524400</v>
      </c>
      <c r="BY857">
        <v>25934400</v>
      </c>
      <c r="BZ857">
        <v>40775800</v>
      </c>
      <c r="CA857">
        <v>35535700</v>
      </c>
      <c r="CB857">
        <v>31223500</v>
      </c>
      <c r="CC857">
        <v>26317700</v>
      </c>
      <c r="CD857">
        <v>24237100</v>
      </c>
      <c r="CE857">
        <v>37249900</v>
      </c>
      <c r="CF857">
        <v>30225500</v>
      </c>
      <c r="CG857">
        <v>39611300</v>
      </c>
      <c r="CH857">
        <v>42287800</v>
      </c>
      <c r="CI857">
        <v>36187100</v>
      </c>
      <c r="CJ857">
        <v>55069500</v>
      </c>
      <c r="CK857">
        <v>74385400</v>
      </c>
      <c r="CL857">
        <v>44905800</v>
      </c>
      <c r="CM857">
        <v>110380400</v>
      </c>
      <c r="CN857">
        <v>47501700</v>
      </c>
      <c r="CO857">
        <v>44527400</v>
      </c>
      <c r="CP857">
        <v>63277700</v>
      </c>
      <c r="CQ857">
        <v>43066100</v>
      </c>
      <c r="CR857">
        <v>35365300</v>
      </c>
      <c r="CS857">
        <v>44780400</v>
      </c>
      <c r="CT857">
        <v>33525700</v>
      </c>
      <c r="CU857">
        <v>137276400</v>
      </c>
      <c r="CV857">
        <v>103799200</v>
      </c>
      <c r="CW857">
        <v>49197800</v>
      </c>
      <c r="CX857">
        <v>68240000</v>
      </c>
      <c r="CY857">
        <v>58995300</v>
      </c>
      <c r="CZ857">
        <v>49952800</v>
      </c>
      <c r="DA857">
        <v>35550600</v>
      </c>
      <c r="DB857">
        <v>51809300</v>
      </c>
      <c r="DC857">
        <v>36007900</v>
      </c>
      <c r="DD857">
        <v>52136100</v>
      </c>
      <c r="DE857">
        <v>60337100</v>
      </c>
      <c r="DF857">
        <v>40100200</v>
      </c>
      <c r="DG857">
        <v>30358200</v>
      </c>
      <c r="DH857">
        <v>45056300</v>
      </c>
      <c r="DI857">
        <v>68232200</v>
      </c>
      <c r="DJ857">
        <v>72581600</v>
      </c>
      <c r="DK857">
        <v>67541700</v>
      </c>
      <c r="DL857">
        <v>66958500</v>
      </c>
      <c r="DM857">
        <v>75172200</v>
      </c>
      <c r="DN857">
        <v>38974100</v>
      </c>
      <c r="DO857">
        <v>28812900</v>
      </c>
      <c r="DP857">
        <v>39915500</v>
      </c>
      <c r="DQ857">
        <v>45608400</v>
      </c>
      <c r="DR857">
        <v>24163200</v>
      </c>
      <c r="DS857">
        <v>23976300</v>
      </c>
      <c r="DT857">
        <v>31439400</v>
      </c>
      <c r="DU857">
        <v>18591900</v>
      </c>
      <c r="DV857">
        <v>29058300</v>
      </c>
      <c r="DW857">
        <v>27105900</v>
      </c>
      <c r="DX857">
        <v>34383600</v>
      </c>
      <c r="DY857">
        <v>28791400</v>
      </c>
      <c r="DZ857">
        <v>25837600</v>
      </c>
      <c r="EA857">
        <v>21375900</v>
      </c>
      <c r="EB857">
        <v>23854057</v>
      </c>
      <c r="EC857">
        <v>18012108</v>
      </c>
      <c r="ED857">
        <v>19291776</v>
      </c>
      <c r="EE857">
        <v>22352470</v>
      </c>
      <c r="EF857">
        <v>26138997</v>
      </c>
      <c r="EG857">
        <v>16659550</v>
      </c>
      <c r="EH857">
        <v>27612621</v>
      </c>
      <c r="EI857">
        <v>18273267</v>
      </c>
      <c r="EJ857">
        <v>19764582</v>
      </c>
      <c r="EK857">
        <v>25283540</v>
      </c>
      <c r="EL857">
        <v>20826801</v>
      </c>
      <c r="EM857">
        <v>44409416</v>
      </c>
      <c r="EN857">
        <v>32305326</v>
      </c>
      <c r="EO857">
        <v>36073708</v>
      </c>
      <c r="EP857">
        <v>25657891</v>
      </c>
      <c r="EQ857">
        <v>7259506</v>
      </c>
    </row>
    <row r="858" spans="1:277" x14ac:dyDescent="0.25">
      <c r="A858" s="1" t="s">
        <v>430</v>
      </c>
      <c r="B858" t="s">
        <v>1157</v>
      </c>
      <c r="C858" t="s">
        <v>1199</v>
      </c>
      <c r="D858" s="2">
        <f>_xll.BDH(A858, "volume", B858, C858, "Direction", "H", "Period", "M","cols=274;rows=2")</f>
        <v>36556</v>
      </c>
      <c r="E858" s="2">
        <v>36585</v>
      </c>
      <c r="F858" s="2">
        <v>36616</v>
      </c>
      <c r="G858" s="2">
        <v>36644</v>
      </c>
      <c r="H858" s="2">
        <v>36677</v>
      </c>
      <c r="I858" s="2">
        <v>36707</v>
      </c>
      <c r="J858" s="2">
        <v>36738</v>
      </c>
      <c r="K858" s="2">
        <v>36769</v>
      </c>
      <c r="L858" s="2">
        <v>36798</v>
      </c>
      <c r="M858" s="2">
        <v>36830</v>
      </c>
      <c r="N858" s="2">
        <v>36860</v>
      </c>
      <c r="O858" s="2">
        <v>36889</v>
      </c>
      <c r="P858" s="2">
        <v>36922</v>
      </c>
      <c r="Q858" s="2">
        <v>36950</v>
      </c>
      <c r="R858" s="2">
        <v>36980</v>
      </c>
      <c r="S858" s="2">
        <v>37011</v>
      </c>
      <c r="T858" s="2">
        <v>37042</v>
      </c>
      <c r="U858" s="2">
        <v>37071</v>
      </c>
      <c r="V858" s="2">
        <v>37103</v>
      </c>
      <c r="W858" s="2">
        <v>37134</v>
      </c>
      <c r="X858" s="2">
        <v>37162</v>
      </c>
      <c r="Y858" s="2">
        <v>37195</v>
      </c>
      <c r="Z858" s="2">
        <v>37225</v>
      </c>
      <c r="AA858" s="2">
        <v>37256</v>
      </c>
      <c r="AB858" s="2">
        <v>37287</v>
      </c>
      <c r="AC858" s="2">
        <v>37315</v>
      </c>
      <c r="AD858" s="2">
        <v>37344</v>
      </c>
      <c r="AE858" s="2">
        <v>37376</v>
      </c>
      <c r="AF858" s="2">
        <v>37407</v>
      </c>
      <c r="AG858" s="2">
        <v>37435</v>
      </c>
      <c r="AH858" s="2">
        <v>37468</v>
      </c>
      <c r="AI858" s="2">
        <v>37498</v>
      </c>
      <c r="AJ858" s="2">
        <v>37529</v>
      </c>
      <c r="AK858" s="2">
        <v>37560</v>
      </c>
      <c r="AL858" s="2">
        <v>37589</v>
      </c>
      <c r="AM858" s="2">
        <v>37621</v>
      </c>
      <c r="AN858" s="2">
        <v>37652</v>
      </c>
      <c r="AO858" s="2">
        <v>37680</v>
      </c>
      <c r="AP858" s="2">
        <v>37711</v>
      </c>
      <c r="AQ858" s="2">
        <v>37741</v>
      </c>
      <c r="AR858" s="2">
        <v>37771</v>
      </c>
      <c r="AS858" s="2">
        <v>37802</v>
      </c>
      <c r="AT858" s="2">
        <v>37833</v>
      </c>
      <c r="AU858" s="2">
        <v>37862</v>
      </c>
      <c r="AV858" s="2">
        <v>37894</v>
      </c>
      <c r="AW858" s="2">
        <v>37925</v>
      </c>
      <c r="AX858" s="2">
        <v>37953</v>
      </c>
      <c r="AY858" s="2">
        <v>37986</v>
      </c>
      <c r="AZ858" s="2">
        <v>38016</v>
      </c>
      <c r="BA858" s="2">
        <v>38044</v>
      </c>
      <c r="BB858" s="2">
        <v>38077</v>
      </c>
      <c r="BC858" s="2">
        <v>38107</v>
      </c>
      <c r="BD858" s="2">
        <v>38138</v>
      </c>
      <c r="BE858" s="2">
        <v>38168</v>
      </c>
      <c r="BF858" s="2">
        <v>38198</v>
      </c>
      <c r="BG858" s="2">
        <v>38230</v>
      </c>
      <c r="BH858" s="2">
        <v>38260</v>
      </c>
      <c r="BI858" s="2">
        <v>38289</v>
      </c>
      <c r="BJ858" s="2">
        <v>38321</v>
      </c>
      <c r="BK858" s="2">
        <v>38352</v>
      </c>
      <c r="BL858" s="2">
        <v>38383</v>
      </c>
      <c r="BM858" s="2">
        <v>38411</v>
      </c>
      <c r="BN858" s="2">
        <v>38442</v>
      </c>
      <c r="BO858" s="2">
        <v>38471</v>
      </c>
      <c r="BP858" s="2">
        <v>38503</v>
      </c>
      <c r="BQ858" s="2">
        <v>38533</v>
      </c>
      <c r="BR858" s="2">
        <v>38562</v>
      </c>
      <c r="BS858" s="2">
        <v>38595</v>
      </c>
      <c r="BT858" s="2">
        <v>38625</v>
      </c>
      <c r="BU858" s="2">
        <v>38656</v>
      </c>
      <c r="BV858" s="2">
        <v>38686</v>
      </c>
      <c r="BW858" s="2">
        <v>38716</v>
      </c>
      <c r="BX858" s="2">
        <v>38748</v>
      </c>
      <c r="BY858" s="2">
        <v>38776</v>
      </c>
      <c r="BZ858" s="2">
        <v>38807</v>
      </c>
      <c r="CA858" s="2">
        <v>38835</v>
      </c>
      <c r="CB858" s="2">
        <v>38868</v>
      </c>
      <c r="CC858" s="2">
        <v>38898</v>
      </c>
      <c r="CD858" s="2">
        <v>38929</v>
      </c>
      <c r="CE858" s="2">
        <v>38960</v>
      </c>
      <c r="CF858" s="2">
        <v>38989</v>
      </c>
      <c r="CG858" s="2">
        <v>39021</v>
      </c>
      <c r="CH858" s="2">
        <v>39051</v>
      </c>
      <c r="CI858" s="2">
        <v>39080</v>
      </c>
      <c r="CJ858" s="2">
        <v>39113</v>
      </c>
      <c r="CK858" s="2">
        <v>39141</v>
      </c>
      <c r="CL858" s="2">
        <v>39171</v>
      </c>
      <c r="CM858" s="2">
        <v>39202</v>
      </c>
      <c r="CN858" s="2">
        <v>39233</v>
      </c>
      <c r="CO858" s="2">
        <v>39262</v>
      </c>
      <c r="CP858" s="2">
        <v>39294</v>
      </c>
      <c r="CQ858" s="2">
        <v>39325</v>
      </c>
      <c r="CR858" s="2">
        <v>39353</v>
      </c>
      <c r="CS858" s="2">
        <v>39386</v>
      </c>
      <c r="CT858" s="2">
        <v>39416</v>
      </c>
      <c r="CU858" s="2">
        <v>39447</v>
      </c>
      <c r="CV858" s="2">
        <v>39478</v>
      </c>
      <c r="CW858" s="2">
        <v>39507</v>
      </c>
      <c r="CX858" s="2">
        <v>39538</v>
      </c>
      <c r="CY858" s="2">
        <v>39568</v>
      </c>
      <c r="CZ858" s="2">
        <v>39598</v>
      </c>
      <c r="DA858" s="2">
        <v>39629</v>
      </c>
      <c r="DB858" s="2">
        <v>39660</v>
      </c>
      <c r="DC858" s="2">
        <v>39689</v>
      </c>
      <c r="DD858" s="2">
        <v>39721</v>
      </c>
      <c r="DE858" s="2">
        <v>39752</v>
      </c>
      <c r="DF858" s="2">
        <v>39780</v>
      </c>
      <c r="DG858" s="2">
        <v>39813</v>
      </c>
      <c r="DH858" s="2">
        <v>39843</v>
      </c>
      <c r="DI858" s="2">
        <v>39871</v>
      </c>
      <c r="DJ858" s="2">
        <v>39903</v>
      </c>
      <c r="DK858" s="2">
        <v>39933</v>
      </c>
      <c r="DL858" s="2">
        <v>39962</v>
      </c>
      <c r="DM858" s="2">
        <v>39994</v>
      </c>
      <c r="DN858" s="2">
        <v>40025</v>
      </c>
      <c r="DO858" s="2">
        <v>40056</v>
      </c>
      <c r="DP858" s="2">
        <v>40086</v>
      </c>
      <c r="DQ858" s="2">
        <v>40116</v>
      </c>
      <c r="DR858" s="2">
        <v>40147</v>
      </c>
      <c r="DS858" s="2">
        <v>40178</v>
      </c>
      <c r="DT858" s="2">
        <v>40207</v>
      </c>
      <c r="DU858" s="2">
        <v>40235</v>
      </c>
      <c r="DV858" s="2">
        <v>40268</v>
      </c>
      <c r="DW858" s="2">
        <v>40298</v>
      </c>
      <c r="DX858" s="2">
        <v>40329</v>
      </c>
      <c r="DY858" s="2">
        <v>40359</v>
      </c>
      <c r="DZ858" s="2">
        <v>40389</v>
      </c>
      <c r="EA858" s="2">
        <v>40421</v>
      </c>
      <c r="EB858" s="2">
        <v>40451</v>
      </c>
      <c r="EC858" s="2">
        <v>40480</v>
      </c>
      <c r="ED858" s="2">
        <v>40512</v>
      </c>
      <c r="EE858" s="2">
        <v>40543</v>
      </c>
      <c r="EF858" s="2">
        <v>40574</v>
      </c>
      <c r="EG858" s="2">
        <v>40602</v>
      </c>
      <c r="EH858" s="2">
        <v>40633</v>
      </c>
      <c r="EI858" s="2">
        <v>40662</v>
      </c>
      <c r="EJ858" s="2">
        <v>40694</v>
      </c>
      <c r="EK858" s="2">
        <v>40724</v>
      </c>
      <c r="EL858" s="2">
        <v>40753</v>
      </c>
      <c r="EM858" s="2">
        <v>40786</v>
      </c>
      <c r="EN858" s="2">
        <v>40816</v>
      </c>
      <c r="EO858" s="2">
        <v>40847</v>
      </c>
      <c r="EP858" s="2">
        <v>40877</v>
      </c>
      <c r="EQ858" s="2">
        <v>40907</v>
      </c>
      <c r="ER858" s="2">
        <v>40939</v>
      </c>
      <c r="ES858" s="2">
        <v>40968</v>
      </c>
      <c r="ET858" s="2">
        <v>40998</v>
      </c>
      <c r="EU858" s="2">
        <v>41029</v>
      </c>
      <c r="EV858" s="2">
        <v>41060</v>
      </c>
      <c r="EW858" s="2">
        <v>41089</v>
      </c>
      <c r="EX858" s="2">
        <v>41121</v>
      </c>
      <c r="EY858" s="2">
        <v>41152</v>
      </c>
      <c r="EZ858" s="2">
        <v>41180</v>
      </c>
      <c r="FA858" s="2">
        <v>41213</v>
      </c>
      <c r="FB858" s="2">
        <v>41243</v>
      </c>
      <c r="FC858" s="2">
        <v>41274</v>
      </c>
      <c r="FD858" s="2">
        <v>41305</v>
      </c>
      <c r="FE858" s="2">
        <v>41333</v>
      </c>
      <c r="FF858" s="2">
        <v>41362</v>
      </c>
      <c r="FG858" s="2">
        <v>41394</v>
      </c>
      <c r="FH858" s="2">
        <v>41425</v>
      </c>
      <c r="FI858" s="2">
        <v>41453</v>
      </c>
      <c r="FJ858" s="2">
        <v>41486</v>
      </c>
      <c r="FK858" s="2">
        <v>41516</v>
      </c>
      <c r="FL858" s="2">
        <v>41547</v>
      </c>
      <c r="FM858" s="2">
        <v>41578</v>
      </c>
      <c r="FN858" s="2">
        <v>41607</v>
      </c>
      <c r="FO858" s="2">
        <v>41639</v>
      </c>
      <c r="FP858" s="2">
        <v>41670</v>
      </c>
      <c r="FQ858" s="2">
        <v>41698</v>
      </c>
      <c r="FR858" s="2">
        <v>41729</v>
      </c>
      <c r="FS858" s="2">
        <v>41759</v>
      </c>
      <c r="FT858" s="2">
        <v>41789</v>
      </c>
      <c r="FU858" s="2">
        <v>41820</v>
      </c>
      <c r="FV858" s="2">
        <v>41851</v>
      </c>
      <c r="FW858" s="2">
        <v>41880</v>
      </c>
      <c r="FX858" s="2">
        <v>41912</v>
      </c>
      <c r="FY858" s="2">
        <v>41943</v>
      </c>
      <c r="FZ858" s="2">
        <v>41971</v>
      </c>
      <c r="GA858" s="2">
        <v>42004</v>
      </c>
      <c r="GB858" s="2">
        <v>42034</v>
      </c>
      <c r="GC858" s="2">
        <v>42062</v>
      </c>
      <c r="GD858" s="2">
        <v>42094</v>
      </c>
      <c r="GE858" s="2">
        <v>42124</v>
      </c>
      <c r="GF858" s="2">
        <v>42153</v>
      </c>
      <c r="GG858" s="2">
        <v>42185</v>
      </c>
      <c r="GH858" s="2">
        <v>42216</v>
      </c>
      <c r="GI858" s="2">
        <v>42247</v>
      </c>
      <c r="GJ858" s="2">
        <v>42277</v>
      </c>
      <c r="GK858" s="2">
        <v>42307</v>
      </c>
      <c r="GL858" s="2">
        <v>42338</v>
      </c>
      <c r="GM858" s="2">
        <v>42369</v>
      </c>
      <c r="GN858" s="2">
        <v>42398</v>
      </c>
      <c r="GO858" s="2">
        <v>42429</v>
      </c>
      <c r="GP858" s="2">
        <v>42460</v>
      </c>
      <c r="GQ858" s="2">
        <v>42489</v>
      </c>
      <c r="GR858" s="2">
        <v>42521</v>
      </c>
      <c r="GS858" s="2">
        <v>42551</v>
      </c>
      <c r="GT858" s="2">
        <v>42580</v>
      </c>
      <c r="GU858" s="2">
        <v>42613</v>
      </c>
      <c r="GV858" s="2">
        <v>42643</v>
      </c>
      <c r="GW858" s="2">
        <v>42674</v>
      </c>
      <c r="GX858" s="2">
        <v>42704</v>
      </c>
      <c r="GY858" s="2">
        <v>42734</v>
      </c>
      <c r="GZ858" s="2">
        <v>42766</v>
      </c>
      <c r="HA858" s="2">
        <v>42794</v>
      </c>
      <c r="HB858" s="2">
        <v>42825</v>
      </c>
      <c r="HC858" s="2">
        <v>42853</v>
      </c>
      <c r="HD858" s="2">
        <v>42886</v>
      </c>
      <c r="HE858" s="2">
        <v>42916</v>
      </c>
      <c r="HF858" s="2">
        <v>42947</v>
      </c>
      <c r="HG858" s="2">
        <v>42978</v>
      </c>
      <c r="HH858" s="2">
        <v>43007</v>
      </c>
      <c r="HI858" s="2">
        <v>43039</v>
      </c>
      <c r="HJ858" s="2">
        <v>43069</v>
      </c>
      <c r="HK858" s="2">
        <v>43098</v>
      </c>
      <c r="HL858" s="2">
        <v>43131</v>
      </c>
      <c r="HM858" s="2">
        <v>43159</v>
      </c>
      <c r="HN858" s="2">
        <v>43189</v>
      </c>
      <c r="HO858" s="2">
        <v>43220</v>
      </c>
      <c r="HP858" s="2">
        <v>43251</v>
      </c>
      <c r="HQ858" s="2">
        <v>43280</v>
      </c>
      <c r="HR858" s="2">
        <v>43312</v>
      </c>
      <c r="HS858" s="2">
        <v>43343</v>
      </c>
      <c r="HT858" s="2">
        <v>43371</v>
      </c>
      <c r="HU858" s="2">
        <v>43404</v>
      </c>
      <c r="HV858" s="2">
        <v>43434</v>
      </c>
      <c r="HW858" s="2">
        <v>43465</v>
      </c>
      <c r="HX858" s="2">
        <v>43496</v>
      </c>
      <c r="HY858" s="2">
        <v>43524</v>
      </c>
      <c r="HZ858" s="2">
        <v>43553</v>
      </c>
      <c r="IA858" s="2">
        <v>43585</v>
      </c>
      <c r="IB858" s="2">
        <v>43616</v>
      </c>
      <c r="IC858" s="2">
        <v>43644</v>
      </c>
      <c r="ID858" s="2">
        <v>43677</v>
      </c>
      <c r="IE858" s="2">
        <v>43707</v>
      </c>
      <c r="IF858" s="2">
        <v>43738</v>
      </c>
      <c r="IG858" s="2">
        <v>43769</v>
      </c>
      <c r="IH858" s="2">
        <v>43798</v>
      </c>
      <c r="II858" s="2">
        <v>43830</v>
      </c>
      <c r="IJ858" s="2">
        <v>43861</v>
      </c>
      <c r="IK858" s="2">
        <v>43889</v>
      </c>
      <c r="IL858" s="2">
        <v>43921</v>
      </c>
      <c r="IM858" s="2">
        <v>43951</v>
      </c>
      <c r="IN858" s="2">
        <v>43980</v>
      </c>
      <c r="IO858" s="2">
        <v>44012</v>
      </c>
      <c r="IP858" s="2">
        <v>44043</v>
      </c>
      <c r="IQ858" s="2">
        <v>44074</v>
      </c>
      <c r="IR858" s="2">
        <v>44104</v>
      </c>
      <c r="IS858" s="2">
        <v>44134</v>
      </c>
      <c r="IT858" s="2">
        <v>44165</v>
      </c>
      <c r="IU858" s="2">
        <v>44196</v>
      </c>
      <c r="IV858" s="2">
        <v>44225</v>
      </c>
      <c r="IW858" s="2">
        <v>44253</v>
      </c>
      <c r="IX858" s="2">
        <v>44286</v>
      </c>
      <c r="IY858" s="2">
        <v>44316</v>
      </c>
      <c r="IZ858" s="2">
        <v>44347</v>
      </c>
      <c r="JA858" s="2">
        <v>44377</v>
      </c>
      <c r="JB858" s="2">
        <v>44407</v>
      </c>
      <c r="JC858" s="2">
        <v>44439</v>
      </c>
      <c r="JD858" s="2">
        <v>44469</v>
      </c>
      <c r="JE858" s="2">
        <v>44498</v>
      </c>
      <c r="JF858" s="2">
        <v>44530</v>
      </c>
      <c r="JG858" s="2">
        <v>44561</v>
      </c>
      <c r="JH858" s="2">
        <v>44592</v>
      </c>
      <c r="JI858" s="2">
        <v>44620</v>
      </c>
      <c r="JJ858" s="2">
        <v>44651</v>
      </c>
      <c r="JK858" s="2">
        <v>44680</v>
      </c>
      <c r="JL858" s="2">
        <v>44712</v>
      </c>
      <c r="JM858" s="2">
        <v>44742</v>
      </c>
      <c r="JN858" s="2">
        <v>44771</v>
      </c>
      <c r="JO858" s="2">
        <v>44804</v>
      </c>
      <c r="JP858" s="2">
        <v>44834</v>
      </c>
      <c r="JQ858" s="2">
        <v>44865</v>
      </c>
    </row>
    <row r="859" spans="1:277" x14ac:dyDescent="0.25">
      <c r="A859" s="4"/>
      <c r="D859" s="3">
        <v>5490300</v>
      </c>
      <c r="E859">
        <v>4523300</v>
      </c>
      <c r="F859">
        <v>5875200</v>
      </c>
      <c r="G859">
        <v>3544300</v>
      </c>
      <c r="H859">
        <v>3720700</v>
      </c>
      <c r="I859">
        <v>5821800</v>
      </c>
      <c r="J859">
        <v>4763000</v>
      </c>
      <c r="K859">
        <v>4985700</v>
      </c>
      <c r="L859">
        <v>6375000</v>
      </c>
      <c r="M859">
        <v>5012400</v>
      </c>
      <c r="N859">
        <v>3809200</v>
      </c>
      <c r="O859">
        <v>4703400</v>
      </c>
      <c r="P859">
        <v>4247100</v>
      </c>
      <c r="Q859">
        <v>4181900</v>
      </c>
      <c r="R859">
        <v>4568800</v>
      </c>
      <c r="S859">
        <v>3952600</v>
      </c>
      <c r="T859">
        <v>3658800</v>
      </c>
      <c r="U859">
        <v>5581700</v>
      </c>
      <c r="V859">
        <v>5532400</v>
      </c>
      <c r="W859">
        <v>4115700</v>
      </c>
      <c r="X859">
        <v>3595100</v>
      </c>
      <c r="Y859">
        <v>3854400</v>
      </c>
      <c r="Z859">
        <v>4037400</v>
      </c>
      <c r="AA859">
        <v>5027900</v>
      </c>
      <c r="AB859">
        <v>3281200</v>
      </c>
      <c r="AC859">
        <v>3400700</v>
      </c>
      <c r="AD859">
        <v>3551400</v>
      </c>
      <c r="AE859">
        <v>5790400</v>
      </c>
      <c r="AF859">
        <v>4266900</v>
      </c>
      <c r="AG859">
        <v>4097800</v>
      </c>
      <c r="AH859">
        <v>5414600</v>
      </c>
      <c r="AI859">
        <v>3637200</v>
      </c>
      <c r="AJ859">
        <v>7696300</v>
      </c>
      <c r="AK859">
        <v>6110700</v>
      </c>
      <c r="AL859">
        <v>3916900</v>
      </c>
      <c r="AM859">
        <v>4403300</v>
      </c>
      <c r="AN859">
        <v>6325000</v>
      </c>
      <c r="AO859">
        <v>3616800</v>
      </c>
      <c r="AP859">
        <v>6666600</v>
      </c>
      <c r="AQ859">
        <v>5148300</v>
      </c>
      <c r="AR859">
        <v>4717600</v>
      </c>
      <c r="AS859">
        <v>7020800</v>
      </c>
      <c r="AT859">
        <v>6827300</v>
      </c>
      <c r="AU859">
        <v>4075400</v>
      </c>
      <c r="AV859">
        <v>5124700</v>
      </c>
      <c r="AW859">
        <v>5217000</v>
      </c>
      <c r="AX859">
        <v>3722600</v>
      </c>
      <c r="AY859">
        <v>3081500</v>
      </c>
      <c r="AZ859">
        <v>5229700</v>
      </c>
      <c r="BA859">
        <v>4393900</v>
      </c>
      <c r="BB859">
        <v>4197500</v>
      </c>
      <c r="BC859">
        <v>4381200</v>
      </c>
      <c r="BD859">
        <v>4111800</v>
      </c>
      <c r="BE859">
        <v>4020000</v>
      </c>
      <c r="BF859">
        <v>4286500</v>
      </c>
      <c r="BG859">
        <v>4306900</v>
      </c>
      <c r="BH859">
        <v>7385400</v>
      </c>
      <c r="BI859">
        <v>7014700</v>
      </c>
      <c r="BJ859">
        <v>6023500</v>
      </c>
      <c r="BK859">
        <v>6161100</v>
      </c>
      <c r="BL859">
        <v>4646400</v>
      </c>
      <c r="BM859">
        <v>7724700</v>
      </c>
      <c r="BN859">
        <v>4563800</v>
      </c>
      <c r="BO859">
        <v>9333100</v>
      </c>
      <c r="BP859">
        <v>4721300</v>
      </c>
      <c r="BQ859">
        <v>3680900</v>
      </c>
      <c r="BR859">
        <v>3822400</v>
      </c>
      <c r="BS859">
        <v>3657800</v>
      </c>
      <c r="BT859">
        <v>4243100</v>
      </c>
      <c r="BU859">
        <v>10542200</v>
      </c>
      <c r="BV859">
        <v>5764500</v>
      </c>
      <c r="BW859">
        <v>3673500</v>
      </c>
      <c r="BX859">
        <v>5274600</v>
      </c>
      <c r="BY859">
        <v>6846100</v>
      </c>
      <c r="BZ859">
        <v>5455700</v>
      </c>
      <c r="CA859">
        <v>5082100</v>
      </c>
      <c r="CB859">
        <v>6903500</v>
      </c>
      <c r="CC859">
        <v>5787600</v>
      </c>
      <c r="CD859">
        <v>7061600</v>
      </c>
      <c r="CE859">
        <v>5756200</v>
      </c>
      <c r="CF859">
        <v>5161000</v>
      </c>
      <c r="CG859">
        <v>8282700</v>
      </c>
      <c r="CH859">
        <v>5263300</v>
      </c>
      <c r="CI859">
        <v>4783100</v>
      </c>
      <c r="CJ859">
        <v>3552200</v>
      </c>
      <c r="CK859">
        <v>8584300</v>
      </c>
      <c r="CL859">
        <v>6218100</v>
      </c>
      <c r="CM859">
        <v>7245900</v>
      </c>
      <c r="CN859">
        <v>6782700</v>
      </c>
      <c r="CO859">
        <v>6252100</v>
      </c>
      <c r="CP859">
        <v>8113000</v>
      </c>
      <c r="CQ859">
        <v>11257300</v>
      </c>
      <c r="CR859">
        <v>5594900</v>
      </c>
      <c r="CS859">
        <v>7340500</v>
      </c>
      <c r="CT859">
        <v>5512900</v>
      </c>
      <c r="CU859">
        <v>3929800</v>
      </c>
      <c r="CV859">
        <v>6425600</v>
      </c>
      <c r="CW859">
        <v>6457600</v>
      </c>
      <c r="CX859">
        <v>5887700</v>
      </c>
      <c r="CY859">
        <v>7272500</v>
      </c>
      <c r="CZ859">
        <v>4608900</v>
      </c>
      <c r="DA859">
        <v>5285000</v>
      </c>
      <c r="DB859">
        <v>6122900</v>
      </c>
      <c r="DC859">
        <v>3913000</v>
      </c>
      <c r="DD859">
        <v>5317900</v>
      </c>
      <c r="DE859">
        <v>7000900</v>
      </c>
      <c r="DF859">
        <v>5351700</v>
      </c>
      <c r="DG859">
        <v>5414300</v>
      </c>
      <c r="DH859">
        <v>4998800</v>
      </c>
      <c r="DI859">
        <v>6924600</v>
      </c>
      <c r="DJ859">
        <v>6856100</v>
      </c>
      <c r="DK859">
        <v>7515500</v>
      </c>
      <c r="DL859">
        <v>7458700</v>
      </c>
      <c r="DM859">
        <v>4503000</v>
      </c>
      <c r="DN859">
        <v>4243300</v>
      </c>
      <c r="DO859">
        <v>2981400</v>
      </c>
      <c r="DP859">
        <v>3548000</v>
      </c>
      <c r="DQ859">
        <v>4330900</v>
      </c>
      <c r="DR859">
        <v>3548600</v>
      </c>
      <c r="DS859">
        <v>3055500</v>
      </c>
      <c r="DT859">
        <v>2345600</v>
      </c>
      <c r="DU859">
        <v>3124300</v>
      </c>
      <c r="DV859">
        <v>2346100</v>
      </c>
      <c r="DW859">
        <v>2831200</v>
      </c>
      <c r="DX859">
        <v>4183200</v>
      </c>
      <c r="DY859">
        <v>3450500</v>
      </c>
      <c r="DZ859">
        <v>3208000</v>
      </c>
      <c r="EA859">
        <v>3507400</v>
      </c>
      <c r="EB859">
        <v>2129011</v>
      </c>
      <c r="EC859">
        <v>2177730</v>
      </c>
      <c r="ED859">
        <v>2138186</v>
      </c>
      <c r="EE859">
        <v>2216681</v>
      </c>
      <c r="EF859">
        <v>1986241</v>
      </c>
      <c r="EG859">
        <v>2699918</v>
      </c>
      <c r="EH859">
        <v>1856486</v>
      </c>
      <c r="EI859">
        <v>1703176</v>
      </c>
      <c r="EJ859">
        <v>2251979</v>
      </c>
      <c r="EK859">
        <v>2428189</v>
      </c>
      <c r="EL859">
        <v>2663198</v>
      </c>
      <c r="EM859">
        <v>4381012</v>
      </c>
      <c r="EN859">
        <v>3503686</v>
      </c>
      <c r="EO859">
        <v>3020670</v>
      </c>
      <c r="EP859">
        <v>2793305</v>
      </c>
      <c r="EQ859">
        <v>2653918</v>
      </c>
      <c r="ER859">
        <v>2110143</v>
      </c>
      <c r="ES859">
        <v>1877829</v>
      </c>
      <c r="ET859">
        <v>1933810</v>
      </c>
      <c r="EU859">
        <v>1961249</v>
      </c>
      <c r="EV859">
        <v>3170462</v>
      </c>
      <c r="EW859">
        <v>2609156</v>
      </c>
      <c r="EX859">
        <v>2490951</v>
      </c>
      <c r="EY859">
        <v>1712061</v>
      </c>
      <c r="EZ859">
        <v>1662014</v>
      </c>
      <c r="FA859">
        <v>1594815</v>
      </c>
      <c r="FB859">
        <v>1698894</v>
      </c>
      <c r="FC859">
        <v>1427327</v>
      </c>
      <c r="FD859">
        <v>1312377</v>
      </c>
      <c r="FE859">
        <v>1592570</v>
      </c>
      <c r="FF859">
        <v>1653609</v>
      </c>
      <c r="FG859">
        <v>1735650</v>
      </c>
      <c r="FH859">
        <v>1368452</v>
      </c>
      <c r="FI859">
        <v>1538310</v>
      </c>
      <c r="FJ859">
        <v>1567764</v>
      </c>
      <c r="FK859">
        <v>1415193</v>
      </c>
      <c r="FL859">
        <v>1511772</v>
      </c>
      <c r="FM859">
        <v>1755415</v>
      </c>
      <c r="FN859">
        <v>1129991</v>
      </c>
      <c r="FO859">
        <v>1447277</v>
      </c>
      <c r="FP859">
        <v>1499725</v>
      </c>
      <c r="FQ859">
        <v>1795012</v>
      </c>
      <c r="FR859">
        <v>1681047</v>
      </c>
      <c r="FS859">
        <v>1565549</v>
      </c>
      <c r="FT859">
        <v>1311940</v>
      </c>
      <c r="FU859">
        <v>1518290</v>
      </c>
      <c r="FV859">
        <v>1779565</v>
      </c>
      <c r="FW859">
        <v>1177676</v>
      </c>
      <c r="FX859">
        <v>1297013</v>
      </c>
      <c r="FY859">
        <v>2266402</v>
      </c>
      <c r="FZ859">
        <v>2557968</v>
      </c>
      <c r="GA859">
        <v>1457419</v>
      </c>
      <c r="GB859">
        <v>1388547</v>
      </c>
      <c r="GC859">
        <v>1590394</v>
      </c>
      <c r="GD859">
        <v>1549773</v>
      </c>
      <c r="GE859">
        <v>1479638</v>
      </c>
      <c r="GF859">
        <v>1106729</v>
      </c>
      <c r="GG859">
        <v>2625111</v>
      </c>
      <c r="GH859">
        <v>1769016</v>
      </c>
      <c r="GI859">
        <v>2246690</v>
      </c>
      <c r="GJ859">
        <v>3215035</v>
      </c>
      <c r="GK859">
        <v>1997041</v>
      </c>
      <c r="GL859">
        <v>1608475</v>
      </c>
      <c r="GM859">
        <v>2242709</v>
      </c>
      <c r="GN859">
        <v>2708618</v>
      </c>
      <c r="GO859">
        <v>3509680</v>
      </c>
      <c r="GP859">
        <v>2586786</v>
      </c>
      <c r="GQ859">
        <v>2182271</v>
      </c>
      <c r="GR859">
        <v>2660694</v>
      </c>
      <c r="GS859">
        <v>2666876</v>
      </c>
      <c r="GT859">
        <v>2309293</v>
      </c>
      <c r="GU859">
        <v>2250436</v>
      </c>
      <c r="GV859">
        <v>2273165</v>
      </c>
      <c r="GW859">
        <v>2874080</v>
      </c>
      <c r="GX859">
        <v>2290345</v>
      </c>
      <c r="GY859">
        <v>1930014</v>
      </c>
      <c r="GZ859">
        <v>1682030</v>
      </c>
      <c r="HA859">
        <v>2619480</v>
      </c>
      <c r="HB859">
        <v>2300896</v>
      </c>
      <c r="HC859">
        <v>2842214</v>
      </c>
      <c r="HD859">
        <v>2559212</v>
      </c>
      <c r="HE859">
        <v>3157699</v>
      </c>
      <c r="HF859">
        <v>3816152</v>
      </c>
      <c r="HG859">
        <v>2813718</v>
      </c>
      <c r="HH859">
        <v>2371043</v>
      </c>
      <c r="HI859">
        <v>3513801</v>
      </c>
      <c r="HJ859">
        <v>2486006</v>
      </c>
      <c r="HK859">
        <v>2361989</v>
      </c>
      <c r="HL859">
        <v>2777682</v>
      </c>
      <c r="HM859">
        <v>2847022</v>
      </c>
      <c r="HN859">
        <v>3617459</v>
      </c>
      <c r="HO859">
        <v>3645701</v>
      </c>
      <c r="HP859">
        <v>2514770</v>
      </c>
      <c r="HQ859">
        <v>3705456</v>
      </c>
      <c r="HR859">
        <v>3652776</v>
      </c>
      <c r="HS859">
        <v>2449448</v>
      </c>
      <c r="HT859">
        <v>2377621</v>
      </c>
      <c r="HU859">
        <v>4516746</v>
      </c>
      <c r="HV859">
        <v>2578823</v>
      </c>
      <c r="HW859">
        <v>3094064</v>
      </c>
      <c r="HX859">
        <v>2902348</v>
      </c>
      <c r="HY859">
        <v>2960027</v>
      </c>
      <c r="HZ859">
        <v>2959242</v>
      </c>
      <c r="IA859">
        <v>2960608</v>
      </c>
      <c r="IB859">
        <v>2687975</v>
      </c>
      <c r="IC859">
        <v>2345932</v>
      </c>
      <c r="ID859">
        <v>2758604</v>
      </c>
      <c r="IE859">
        <v>2099964</v>
      </c>
      <c r="IF859">
        <v>2040416</v>
      </c>
      <c r="IG859">
        <v>2435582</v>
      </c>
      <c r="IH859">
        <v>2133889</v>
      </c>
      <c r="II859">
        <v>2297871</v>
      </c>
      <c r="IJ859">
        <v>1892972</v>
      </c>
      <c r="IK859">
        <v>2856081</v>
      </c>
      <c r="IL859">
        <v>4472353</v>
      </c>
      <c r="IM859">
        <v>3997629</v>
      </c>
      <c r="IN859">
        <v>3061988</v>
      </c>
      <c r="IO859">
        <v>3849465</v>
      </c>
      <c r="IP859">
        <v>2258708</v>
      </c>
      <c r="IQ859">
        <v>2081508</v>
      </c>
      <c r="IR859">
        <v>2356940</v>
      </c>
      <c r="IS859">
        <v>3402216</v>
      </c>
      <c r="IT859">
        <v>2820772</v>
      </c>
      <c r="IU859">
        <v>3545852</v>
      </c>
      <c r="IV859">
        <v>2781950</v>
      </c>
      <c r="IW859">
        <v>3480389</v>
      </c>
      <c r="IX859">
        <v>4458617</v>
      </c>
      <c r="IY859">
        <v>2640524</v>
      </c>
      <c r="IZ859">
        <v>2249704</v>
      </c>
      <c r="JA859">
        <v>3552907</v>
      </c>
      <c r="JB859">
        <v>2711584</v>
      </c>
      <c r="JC859">
        <v>2152018</v>
      </c>
      <c r="JD859">
        <v>2981594</v>
      </c>
      <c r="JE859">
        <v>3074084</v>
      </c>
      <c r="JF859">
        <v>2779925</v>
      </c>
      <c r="JG859">
        <v>2691153</v>
      </c>
      <c r="JH859">
        <v>2090694</v>
      </c>
      <c r="JI859">
        <v>2512494</v>
      </c>
      <c r="JJ859">
        <v>3467876</v>
      </c>
      <c r="JK859">
        <v>3384484</v>
      </c>
      <c r="JL859">
        <v>2680358</v>
      </c>
      <c r="JM859">
        <v>2756196</v>
      </c>
      <c r="JN859">
        <v>2270214</v>
      </c>
      <c r="JO859">
        <v>2051976</v>
      </c>
      <c r="JP859">
        <v>2742680</v>
      </c>
      <c r="JQ859">
        <v>2274411</v>
      </c>
    </row>
    <row r="860" spans="1:277" x14ac:dyDescent="0.25">
      <c r="A860" s="1" t="s">
        <v>431</v>
      </c>
      <c r="B860" t="s">
        <v>1157</v>
      </c>
      <c r="C860" t="s">
        <v>1198</v>
      </c>
      <c r="D860" s="2">
        <f>_xll.BDH(A860, "volume", B860, C860, "Direction", "H", "Period", "M","cols=108;rows=2")</f>
        <v>36556</v>
      </c>
      <c r="E860" s="2">
        <v>36585</v>
      </c>
      <c r="F860" s="2">
        <v>36616</v>
      </c>
      <c r="G860" s="2">
        <v>36644</v>
      </c>
      <c r="H860" s="2">
        <v>36677</v>
      </c>
      <c r="I860" s="2">
        <v>36707</v>
      </c>
      <c r="J860" s="2">
        <v>36738</v>
      </c>
      <c r="K860" s="2">
        <v>36769</v>
      </c>
      <c r="L860" s="2">
        <v>36798</v>
      </c>
      <c r="M860" s="2">
        <v>36830</v>
      </c>
      <c r="N860" s="2">
        <v>36860</v>
      </c>
      <c r="O860" s="2">
        <v>36889</v>
      </c>
      <c r="P860" s="2">
        <v>36922</v>
      </c>
      <c r="Q860" s="2">
        <v>36950</v>
      </c>
      <c r="R860" s="2">
        <v>36980</v>
      </c>
      <c r="S860" s="2">
        <v>37011</v>
      </c>
      <c r="T860" s="2">
        <v>37042</v>
      </c>
      <c r="U860" s="2">
        <v>37071</v>
      </c>
      <c r="V860" s="2">
        <v>37103</v>
      </c>
      <c r="W860" s="2">
        <v>37134</v>
      </c>
      <c r="X860" s="2">
        <v>37162</v>
      </c>
      <c r="Y860" s="2">
        <v>37195</v>
      </c>
      <c r="Z860" s="2">
        <v>37225</v>
      </c>
      <c r="AA860" s="2">
        <v>37256</v>
      </c>
      <c r="AB860" s="2">
        <v>37287</v>
      </c>
      <c r="AC860" s="2">
        <v>37315</v>
      </c>
      <c r="AD860" s="2">
        <v>37344</v>
      </c>
      <c r="AE860" s="2">
        <v>37376</v>
      </c>
      <c r="AF860" s="2">
        <v>37407</v>
      </c>
      <c r="AG860" s="2">
        <v>37435</v>
      </c>
      <c r="AH860" s="2">
        <v>37468</v>
      </c>
      <c r="AI860" s="2">
        <v>37498</v>
      </c>
      <c r="AJ860" s="2">
        <v>37529</v>
      </c>
      <c r="AK860" s="2">
        <v>37560</v>
      </c>
      <c r="AL860" s="2">
        <v>37589</v>
      </c>
      <c r="AM860" s="2">
        <v>37621</v>
      </c>
      <c r="AN860" s="2">
        <v>37652</v>
      </c>
      <c r="AO860" s="2">
        <v>37680</v>
      </c>
      <c r="AP860" s="2">
        <v>37711</v>
      </c>
      <c r="AQ860" s="2">
        <v>37741</v>
      </c>
      <c r="AR860" s="2">
        <v>37771</v>
      </c>
      <c r="AS860" s="2">
        <v>37802</v>
      </c>
      <c r="AT860" s="2">
        <v>37833</v>
      </c>
      <c r="AU860" s="2">
        <v>37862</v>
      </c>
      <c r="AV860" s="2">
        <v>37894</v>
      </c>
      <c r="AW860" s="2">
        <v>37925</v>
      </c>
      <c r="AX860" s="2">
        <v>37953</v>
      </c>
      <c r="AY860" s="2">
        <v>37986</v>
      </c>
      <c r="AZ860" s="2">
        <v>38016</v>
      </c>
      <c r="BA860" s="2">
        <v>38044</v>
      </c>
      <c r="BB860" s="2">
        <v>38077</v>
      </c>
      <c r="BC860" s="2">
        <v>38107</v>
      </c>
      <c r="BD860" s="2">
        <v>38138</v>
      </c>
      <c r="BE860" s="2">
        <v>38168</v>
      </c>
      <c r="BF860" s="2">
        <v>38198</v>
      </c>
      <c r="BG860" s="2">
        <v>38230</v>
      </c>
      <c r="BH860" s="2">
        <v>38260</v>
      </c>
      <c r="BI860" s="2">
        <v>38289</v>
      </c>
      <c r="BJ860" s="2">
        <v>38321</v>
      </c>
      <c r="BK860" s="2">
        <v>38352</v>
      </c>
      <c r="BL860" s="2">
        <v>38383</v>
      </c>
      <c r="BM860" s="2">
        <v>38411</v>
      </c>
      <c r="BN860" s="2">
        <v>38442</v>
      </c>
      <c r="BO860" s="2">
        <v>38471</v>
      </c>
      <c r="BP860" s="2">
        <v>38503</v>
      </c>
      <c r="BQ860" s="2">
        <v>38533</v>
      </c>
      <c r="BR860" s="2">
        <v>38562</v>
      </c>
      <c r="BS860" s="2">
        <v>38595</v>
      </c>
      <c r="BT860" s="2">
        <v>38625</v>
      </c>
      <c r="BU860" s="2">
        <v>38656</v>
      </c>
      <c r="BV860" s="2">
        <v>38686</v>
      </c>
      <c r="BW860" s="2">
        <v>38716</v>
      </c>
      <c r="BX860" s="2">
        <v>38748</v>
      </c>
      <c r="BY860" s="2">
        <v>38776</v>
      </c>
      <c r="BZ860" s="2">
        <v>38807</v>
      </c>
      <c r="CA860" s="2">
        <v>38835</v>
      </c>
      <c r="CB860" s="2">
        <v>38868</v>
      </c>
      <c r="CC860" s="2">
        <v>38898</v>
      </c>
      <c r="CD860" s="2">
        <v>38929</v>
      </c>
      <c r="CE860" s="2">
        <v>38960</v>
      </c>
      <c r="CF860" s="2">
        <v>38989</v>
      </c>
      <c r="CG860" s="2">
        <v>39021</v>
      </c>
      <c r="CH860" s="2">
        <v>39051</v>
      </c>
      <c r="CI860" s="2">
        <v>39080</v>
      </c>
      <c r="CJ860" s="2">
        <v>39113</v>
      </c>
      <c r="CK860" s="2">
        <v>39141</v>
      </c>
      <c r="CL860" s="2">
        <v>39171</v>
      </c>
      <c r="CM860" s="2">
        <v>39202</v>
      </c>
      <c r="CN860" s="2">
        <v>39233</v>
      </c>
      <c r="CO860" s="2">
        <v>39262</v>
      </c>
      <c r="CP860" s="2">
        <v>39294</v>
      </c>
      <c r="CQ860" s="2">
        <v>39325</v>
      </c>
      <c r="CR860" s="2">
        <v>39353</v>
      </c>
      <c r="CS860" s="2">
        <v>39386</v>
      </c>
      <c r="CT860" s="2">
        <v>39416</v>
      </c>
      <c r="CU860" s="2">
        <v>39447</v>
      </c>
      <c r="CV860" s="2">
        <v>39478</v>
      </c>
      <c r="CW860" s="2">
        <v>39507</v>
      </c>
      <c r="CX860" s="2">
        <v>39538</v>
      </c>
      <c r="CY860" s="2">
        <v>39568</v>
      </c>
      <c r="CZ860" s="2">
        <v>39598</v>
      </c>
      <c r="DA860" s="2">
        <v>39629</v>
      </c>
      <c r="DB860" s="2">
        <v>39660</v>
      </c>
      <c r="DC860" s="2">
        <v>39689</v>
      </c>
      <c r="DD860" s="2">
        <v>39721</v>
      </c>
      <c r="DE860" s="2">
        <v>39752</v>
      </c>
      <c r="DF860" s="2">
        <v>39780</v>
      </c>
      <c r="DG860" s="2">
        <v>39813</v>
      </c>
    </row>
    <row r="861" spans="1:277" x14ac:dyDescent="0.25">
      <c r="A861" s="4"/>
      <c r="D861" s="3">
        <v>644999</v>
      </c>
      <c r="E861">
        <v>523471</v>
      </c>
      <c r="F861">
        <v>956956</v>
      </c>
      <c r="G861">
        <v>707342</v>
      </c>
      <c r="H861">
        <v>693685</v>
      </c>
      <c r="I861">
        <v>741556</v>
      </c>
      <c r="J861">
        <v>621128</v>
      </c>
      <c r="K861">
        <v>742385</v>
      </c>
      <c r="L861">
        <v>890585</v>
      </c>
      <c r="M861">
        <v>802356</v>
      </c>
      <c r="N861">
        <v>895599</v>
      </c>
      <c r="O861">
        <v>1293099</v>
      </c>
      <c r="P861">
        <v>1371941</v>
      </c>
      <c r="Q861">
        <v>969613</v>
      </c>
      <c r="R861">
        <v>1399613</v>
      </c>
      <c r="S861">
        <v>1263256</v>
      </c>
      <c r="T861">
        <v>1091842</v>
      </c>
      <c r="U861">
        <v>1398170</v>
      </c>
      <c r="V861">
        <v>1250299</v>
      </c>
      <c r="W861">
        <v>1422713</v>
      </c>
      <c r="X861">
        <v>1424556</v>
      </c>
      <c r="Y861">
        <v>1730241</v>
      </c>
      <c r="Z861">
        <v>1399899</v>
      </c>
      <c r="AA861">
        <v>1500384</v>
      </c>
      <c r="AB861">
        <v>1817712</v>
      </c>
      <c r="AC861">
        <v>1140199</v>
      </c>
      <c r="AD861">
        <v>1161099</v>
      </c>
      <c r="AE861">
        <v>1813084</v>
      </c>
      <c r="AF861">
        <v>1435227</v>
      </c>
      <c r="AG861">
        <v>1904427</v>
      </c>
      <c r="AH861">
        <v>2490026</v>
      </c>
      <c r="AI861">
        <v>1543127</v>
      </c>
      <c r="AJ861">
        <v>1541284</v>
      </c>
      <c r="AK861">
        <v>4145167</v>
      </c>
      <c r="AL861">
        <v>1913555</v>
      </c>
      <c r="AM861">
        <v>1609013</v>
      </c>
      <c r="AN861">
        <v>2479055</v>
      </c>
      <c r="AO861">
        <v>2246498</v>
      </c>
      <c r="AP861">
        <v>3971796</v>
      </c>
      <c r="AQ861">
        <v>4020439</v>
      </c>
      <c r="AR861">
        <v>2846554</v>
      </c>
      <c r="AS861">
        <v>2660983</v>
      </c>
      <c r="AT861">
        <v>3085954</v>
      </c>
      <c r="AU861">
        <v>1683055</v>
      </c>
      <c r="AV861">
        <v>1970469</v>
      </c>
      <c r="AW861">
        <v>1771613</v>
      </c>
      <c r="AX861">
        <v>1551613</v>
      </c>
      <c r="AY861">
        <v>1681241</v>
      </c>
      <c r="AZ861">
        <v>2681312</v>
      </c>
      <c r="BA861">
        <v>1334770</v>
      </c>
      <c r="BB861">
        <v>2166426</v>
      </c>
      <c r="BC861">
        <v>1801741</v>
      </c>
      <c r="BD861">
        <v>1921741</v>
      </c>
      <c r="BE861">
        <v>1424313</v>
      </c>
      <c r="BF861">
        <v>1658955</v>
      </c>
      <c r="BG861">
        <v>1032442</v>
      </c>
      <c r="BH861">
        <v>1386613</v>
      </c>
      <c r="BI861">
        <v>1717113</v>
      </c>
      <c r="BJ861">
        <v>1164770</v>
      </c>
      <c r="BK861">
        <v>1600813</v>
      </c>
      <c r="BL861">
        <v>1669241</v>
      </c>
      <c r="BM861">
        <v>1163313</v>
      </c>
      <c r="BN861">
        <v>1633913</v>
      </c>
      <c r="BO861">
        <v>1713427</v>
      </c>
      <c r="BP861">
        <v>1632456</v>
      </c>
      <c r="BQ861">
        <v>1598941</v>
      </c>
      <c r="BR861">
        <v>1351170</v>
      </c>
      <c r="BS861">
        <v>1516327</v>
      </c>
      <c r="BT861">
        <v>1679998</v>
      </c>
      <c r="BU861">
        <v>1902612</v>
      </c>
      <c r="BV861">
        <v>1899098</v>
      </c>
      <c r="BW861">
        <v>1989512</v>
      </c>
      <c r="BX861">
        <v>2369483</v>
      </c>
      <c r="BY861">
        <v>1614370</v>
      </c>
      <c r="BZ861">
        <v>1857212</v>
      </c>
      <c r="CA861">
        <v>1749527</v>
      </c>
      <c r="CB861">
        <v>2006612</v>
      </c>
      <c r="CC861">
        <v>2602926</v>
      </c>
      <c r="CD861">
        <v>1984327</v>
      </c>
      <c r="CE861">
        <v>1832412</v>
      </c>
      <c r="CF861">
        <v>1578056</v>
      </c>
      <c r="CG861">
        <v>1906812</v>
      </c>
      <c r="CH861">
        <v>1597913</v>
      </c>
      <c r="CI861">
        <v>1475141</v>
      </c>
      <c r="CJ861">
        <v>2124241</v>
      </c>
      <c r="CK861">
        <v>1648070</v>
      </c>
      <c r="CL861">
        <v>2335812</v>
      </c>
      <c r="CM861">
        <v>2346283</v>
      </c>
      <c r="CN861">
        <v>2687854</v>
      </c>
      <c r="CO861">
        <v>2820611</v>
      </c>
      <c r="CP861">
        <v>3341811</v>
      </c>
      <c r="CQ861">
        <v>4069139</v>
      </c>
      <c r="CR861">
        <v>2253341</v>
      </c>
      <c r="CS861">
        <v>3859610</v>
      </c>
      <c r="CT861">
        <v>5455780</v>
      </c>
      <c r="CU861">
        <v>5978594</v>
      </c>
      <c r="CV861">
        <v>10540589</v>
      </c>
      <c r="CW861">
        <v>5944851</v>
      </c>
      <c r="CX861">
        <v>7889764</v>
      </c>
      <c r="CY861">
        <v>6138322</v>
      </c>
      <c r="CZ861">
        <v>4332667</v>
      </c>
      <c r="DA861">
        <v>8669234</v>
      </c>
      <c r="DB861">
        <v>8806305</v>
      </c>
      <c r="DC861">
        <v>4493624</v>
      </c>
      <c r="DD861">
        <v>6126180</v>
      </c>
      <c r="DE861">
        <v>3877868</v>
      </c>
      <c r="DF861">
        <v>5027938</v>
      </c>
      <c r="DG861">
        <v>3816910</v>
      </c>
    </row>
    <row r="862" spans="1:277" x14ac:dyDescent="0.25">
      <c r="A862" s="1" t="s">
        <v>432</v>
      </c>
      <c r="B862" t="s">
        <v>1157</v>
      </c>
      <c r="C862" t="s">
        <v>1199</v>
      </c>
      <c r="D862" s="2">
        <f>_xll.BDH(A862, "volume", B862, C862, "Direction", "H", "Period", "M","cols=274;rows=2")</f>
        <v>36556</v>
      </c>
      <c r="E862" s="2">
        <v>36585</v>
      </c>
      <c r="F862" s="2">
        <v>36616</v>
      </c>
      <c r="G862" s="2">
        <v>36644</v>
      </c>
      <c r="H862" s="2">
        <v>36677</v>
      </c>
      <c r="I862" s="2">
        <v>36707</v>
      </c>
      <c r="J862" s="2">
        <v>36738</v>
      </c>
      <c r="K862" s="2">
        <v>36769</v>
      </c>
      <c r="L862" s="2">
        <v>36798</v>
      </c>
      <c r="M862" s="2">
        <v>36830</v>
      </c>
      <c r="N862" s="2">
        <v>36860</v>
      </c>
      <c r="O862" s="2">
        <v>36889</v>
      </c>
      <c r="P862" s="2">
        <v>36922</v>
      </c>
      <c r="Q862" s="2">
        <v>36950</v>
      </c>
      <c r="R862" s="2">
        <v>36980</v>
      </c>
      <c r="S862" s="2">
        <v>37011</v>
      </c>
      <c r="T862" s="2">
        <v>37042</v>
      </c>
      <c r="U862" s="2">
        <v>37071</v>
      </c>
      <c r="V862" s="2">
        <v>37103</v>
      </c>
      <c r="W862" s="2">
        <v>37134</v>
      </c>
      <c r="X862" s="2">
        <v>37162</v>
      </c>
      <c r="Y862" s="2">
        <v>37195</v>
      </c>
      <c r="Z862" s="2">
        <v>37225</v>
      </c>
      <c r="AA862" s="2">
        <v>37256</v>
      </c>
      <c r="AB862" s="2">
        <v>37287</v>
      </c>
      <c r="AC862" s="2">
        <v>37315</v>
      </c>
      <c r="AD862" s="2">
        <v>37344</v>
      </c>
      <c r="AE862" s="2">
        <v>37376</v>
      </c>
      <c r="AF862" s="2">
        <v>37407</v>
      </c>
      <c r="AG862" s="2">
        <v>37435</v>
      </c>
      <c r="AH862" s="2">
        <v>37468</v>
      </c>
      <c r="AI862" s="2">
        <v>37498</v>
      </c>
      <c r="AJ862" s="2">
        <v>37529</v>
      </c>
      <c r="AK862" s="2">
        <v>37560</v>
      </c>
      <c r="AL862" s="2">
        <v>37589</v>
      </c>
      <c r="AM862" s="2">
        <v>37621</v>
      </c>
      <c r="AN862" s="2">
        <v>37652</v>
      </c>
      <c r="AO862" s="2">
        <v>37680</v>
      </c>
      <c r="AP862" s="2">
        <v>37711</v>
      </c>
      <c r="AQ862" s="2">
        <v>37741</v>
      </c>
      <c r="AR862" s="2">
        <v>37771</v>
      </c>
      <c r="AS862" s="2">
        <v>37802</v>
      </c>
      <c r="AT862" s="2">
        <v>37833</v>
      </c>
      <c r="AU862" s="2">
        <v>37862</v>
      </c>
      <c r="AV862" s="2">
        <v>37894</v>
      </c>
      <c r="AW862" s="2">
        <v>37925</v>
      </c>
      <c r="AX862" s="2">
        <v>37953</v>
      </c>
      <c r="AY862" s="2">
        <v>37986</v>
      </c>
      <c r="AZ862" s="2">
        <v>38016</v>
      </c>
      <c r="BA862" s="2">
        <v>38044</v>
      </c>
      <c r="BB862" s="2">
        <v>38077</v>
      </c>
      <c r="BC862" s="2">
        <v>38107</v>
      </c>
      <c r="BD862" s="2">
        <v>38138</v>
      </c>
      <c r="BE862" s="2">
        <v>38168</v>
      </c>
      <c r="BF862" s="2">
        <v>38198</v>
      </c>
      <c r="BG862" s="2">
        <v>38230</v>
      </c>
      <c r="BH862" s="2">
        <v>38260</v>
      </c>
      <c r="BI862" s="2">
        <v>38289</v>
      </c>
      <c r="BJ862" s="2">
        <v>38321</v>
      </c>
      <c r="BK862" s="2">
        <v>38352</v>
      </c>
      <c r="BL862" s="2">
        <v>38383</v>
      </c>
      <c r="BM862" s="2">
        <v>38411</v>
      </c>
      <c r="BN862" s="2">
        <v>38442</v>
      </c>
      <c r="BO862" s="2">
        <v>38471</v>
      </c>
      <c r="BP862" s="2">
        <v>38503</v>
      </c>
      <c r="BQ862" s="2">
        <v>38533</v>
      </c>
      <c r="BR862" s="2">
        <v>38562</v>
      </c>
      <c r="BS862" s="2">
        <v>38595</v>
      </c>
      <c r="BT862" s="2">
        <v>38625</v>
      </c>
      <c r="BU862" s="2">
        <v>38656</v>
      </c>
      <c r="BV862" s="2">
        <v>38686</v>
      </c>
      <c r="BW862" s="2">
        <v>38716</v>
      </c>
      <c r="BX862" s="2">
        <v>38748</v>
      </c>
      <c r="BY862" s="2">
        <v>38776</v>
      </c>
      <c r="BZ862" s="2">
        <v>38807</v>
      </c>
      <c r="CA862" s="2">
        <v>38835</v>
      </c>
      <c r="CB862" s="2">
        <v>38868</v>
      </c>
      <c r="CC862" s="2">
        <v>38898</v>
      </c>
      <c r="CD862" s="2">
        <v>38929</v>
      </c>
      <c r="CE862" s="2">
        <v>38960</v>
      </c>
      <c r="CF862" s="2">
        <v>38989</v>
      </c>
      <c r="CG862" s="2">
        <v>39021</v>
      </c>
      <c r="CH862" s="2">
        <v>39051</v>
      </c>
      <c r="CI862" s="2">
        <v>39080</v>
      </c>
      <c r="CJ862" s="2">
        <v>39113</v>
      </c>
      <c r="CK862" s="2">
        <v>39141</v>
      </c>
      <c r="CL862" s="2">
        <v>39171</v>
      </c>
      <c r="CM862" s="2">
        <v>39202</v>
      </c>
      <c r="CN862" s="2">
        <v>39233</v>
      </c>
      <c r="CO862" s="2">
        <v>39262</v>
      </c>
      <c r="CP862" s="2">
        <v>39294</v>
      </c>
      <c r="CQ862" s="2">
        <v>39325</v>
      </c>
      <c r="CR862" s="2">
        <v>39353</v>
      </c>
      <c r="CS862" s="2">
        <v>39386</v>
      </c>
      <c r="CT862" s="2">
        <v>39416</v>
      </c>
      <c r="CU862" s="2">
        <v>39447</v>
      </c>
      <c r="CV862" s="2">
        <v>39478</v>
      </c>
      <c r="CW862" s="2">
        <v>39507</v>
      </c>
      <c r="CX862" s="2">
        <v>39538</v>
      </c>
      <c r="CY862" s="2">
        <v>39568</v>
      </c>
      <c r="CZ862" s="2">
        <v>39598</v>
      </c>
      <c r="DA862" s="2">
        <v>39629</v>
      </c>
      <c r="DB862" s="2">
        <v>39660</v>
      </c>
      <c r="DC862" s="2">
        <v>39689</v>
      </c>
      <c r="DD862" s="2">
        <v>39721</v>
      </c>
      <c r="DE862" s="2">
        <v>39752</v>
      </c>
      <c r="DF862" s="2">
        <v>39780</v>
      </c>
      <c r="DG862" s="2">
        <v>39813</v>
      </c>
      <c r="DH862" s="2">
        <v>39843</v>
      </c>
      <c r="DI862" s="2">
        <v>39871</v>
      </c>
      <c r="DJ862" s="2">
        <v>39903</v>
      </c>
      <c r="DK862" s="2">
        <v>39933</v>
      </c>
      <c r="DL862" s="2">
        <v>39962</v>
      </c>
      <c r="DM862" s="2">
        <v>39994</v>
      </c>
      <c r="DN862" s="2">
        <v>40025</v>
      </c>
      <c r="DO862" s="2">
        <v>40056</v>
      </c>
      <c r="DP862" s="2">
        <v>40086</v>
      </c>
      <c r="DQ862" s="2">
        <v>40116</v>
      </c>
      <c r="DR862" s="2">
        <v>40147</v>
      </c>
      <c r="DS862" s="2">
        <v>40178</v>
      </c>
      <c r="DT862" s="2">
        <v>40207</v>
      </c>
      <c r="DU862" s="2">
        <v>40235</v>
      </c>
      <c r="DV862" s="2">
        <v>40268</v>
      </c>
      <c r="DW862" s="2">
        <v>40298</v>
      </c>
      <c r="DX862" s="2">
        <v>40329</v>
      </c>
      <c r="DY862" s="2">
        <v>40359</v>
      </c>
      <c r="DZ862" s="2">
        <v>40389</v>
      </c>
      <c r="EA862" s="2">
        <v>40421</v>
      </c>
      <c r="EB862" s="2">
        <v>40451</v>
      </c>
      <c r="EC862" s="2">
        <v>40480</v>
      </c>
      <c r="ED862" s="2">
        <v>40512</v>
      </c>
      <c r="EE862" s="2">
        <v>40543</v>
      </c>
      <c r="EF862" s="2">
        <v>40574</v>
      </c>
      <c r="EG862" s="2">
        <v>40602</v>
      </c>
      <c r="EH862" s="2">
        <v>40633</v>
      </c>
      <c r="EI862" s="2">
        <v>40662</v>
      </c>
      <c r="EJ862" s="2">
        <v>40694</v>
      </c>
      <c r="EK862" s="2">
        <v>40724</v>
      </c>
      <c r="EL862" s="2">
        <v>40753</v>
      </c>
      <c r="EM862" s="2">
        <v>40786</v>
      </c>
      <c r="EN862" s="2">
        <v>40816</v>
      </c>
      <c r="EO862" s="2">
        <v>40847</v>
      </c>
      <c r="EP862" s="2">
        <v>40877</v>
      </c>
      <c r="EQ862" s="2">
        <v>40907</v>
      </c>
      <c r="ER862" s="2">
        <v>40939</v>
      </c>
      <c r="ES862" s="2">
        <v>40968</v>
      </c>
      <c r="ET862" s="2">
        <v>40998</v>
      </c>
      <c r="EU862" s="2">
        <v>41029</v>
      </c>
      <c r="EV862" s="2">
        <v>41060</v>
      </c>
      <c r="EW862" s="2">
        <v>41089</v>
      </c>
      <c r="EX862" s="2">
        <v>41121</v>
      </c>
      <c r="EY862" s="2">
        <v>41152</v>
      </c>
      <c r="EZ862" s="2">
        <v>41180</v>
      </c>
      <c r="FA862" s="2">
        <v>41213</v>
      </c>
      <c r="FB862" s="2">
        <v>41243</v>
      </c>
      <c r="FC862" s="2">
        <v>41274</v>
      </c>
      <c r="FD862" s="2">
        <v>41305</v>
      </c>
      <c r="FE862" s="2">
        <v>41333</v>
      </c>
      <c r="FF862" s="2">
        <v>41362</v>
      </c>
      <c r="FG862" s="2">
        <v>41394</v>
      </c>
      <c r="FH862" s="2">
        <v>41425</v>
      </c>
      <c r="FI862" s="2">
        <v>41453</v>
      </c>
      <c r="FJ862" s="2">
        <v>41486</v>
      </c>
      <c r="FK862" s="2">
        <v>41516</v>
      </c>
      <c r="FL862" s="2">
        <v>41547</v>
      </c>
      <c r="FM862" s="2">
        <v>41578</v>
      </c>
      <c r="FN862" s="2">
        <v>41607</v>
      </c>
      <c r="FO862" s="2">
        <v>41639</v>
      </c>
      <c r="FP862" s="2">
        <v>41670</v>
      </c>
      <c r="FQ862" s="2">
        <v>41698</v>
      </c>
      <c r="FR862" s="2">
        <v>41729</v>
      </c>
      <c r="FS862" s="2">
        <v>41759</v>
      </c>
      <c r="FT862" s="2">
        <v>41789</v>
      </c>
      <c r="FU862" s="2">
        <v>41820</v>
      </c>
      <c r="FV862" s="2">
        <v>41851</v>
      </c>
      <c r="FW862" s="2">
        <v>41880</v>
      </c>
      <c r="FX862" s="2">
        <v>41912</v>
      </c>
      <c r="FY862" s="2">
        <v>41943</v>
      </c>
      <c r="FZ862" s="2">
        <v>41971</v>
      </c>
      <c r="GA862" s="2">
        <v>42004</v>
      </c>
      <c r="GB862" s="2">
        <v>42034</v>
      </c>
      <c r="GC862" s="2">
        <v>42062</v>
      </c>
      <c r="GD862" s="2">
        <v>42094</v>
      </c>
      <c r="GE862" s="2">
        <v>42124</v>
      </c>
      <c r="GF862" s="2">
        <v>42153</v>
      </c>
      <c r="GG862" s="2">
        <v>42185</v>
      </c>
      <c r="GH862" s="2">
        <v>42216</v>
      </c>
      <c r="GI862" s="2">
        <v>42247</v>
      </c>
      <c r="GJ862" s="2">
        <v>42277</v>
      </c>
      <c r="GK862" s="2">
        <v>42307</v>
      </c>
      <c r="GL862" s="2">
        <v>42338</v>
      </c>
      <c r="GM862" s="2">
        <v>42369</v>
      </c>
      <c r="GN862" s="2">
        <v>42398</v>
      </c>
      <c r="GO862" s="2">
        <v>42429</v>
      </c>
      <c r="GP862" s="2">
        <v>42460</v>
      </c>
      <c r="GQ862" s="2">
        <v>42489</v>
      </c>
      <c r="GR862" s="2">
        <v>42521</v>
      </c>
      <c r="GS862" s="2">
        <v>42551</v>
      </c>
      <c r="GT862" s="2">
        <v>42580</v>
      </c>
      <c r="GU862" s="2">
        <v>42613</v>
      </c>
      <c r="GV862" s="2">
        <v>42643</v>
      </c>
      <c r="GW862" s="2">
        <v>42674</v>
      </c>
      <c r="GX862" s="2">
        <v>42704</v>
      </c>
      <c r="GY862" s="2">
        <v>42734</v>
      </c>
      <c r="GZ862" s="2">
        <v>42766</v>
      </c>
      <c r="HA862" s="2">
        <v>42794</v>
      </c>
      <c r="HB862" s="2">
        <v>42825</v>
      </c>
      <c r="HC862" s="2">
        <v>42853</v>
      </c>
      <c r="HD862" s="2">
        <v>42886</v>
      </c>
      <c r="HE862" s="2">
        <v>42916</v>
      </c>
      <c r="HF862" s="2">
        <v>42947</v>
      </c>
      <c r="HG862" s="2">
        <v>42978</v>
      </c>
      <c r="HH862" s="2">
        <v>43007</v>
      </c>
      <c r="HI862" s="2">
        <v>43039</v>
      </c>
      <c r="HJ862" s="2">
        <v>43069</v>
      </c>
      <c r="HK862" s="2">
        <v>43098</v>
      </c>
      <c r="HL862" s="2">
        <v>43131</v>
      </c>
      <c r="HM862" s="2">
        <v>43159</v>
      </c>
      <c r="HN862" s="2">
        <v>43189</v>
      </c>
      <c r="HO862" s="2">
        <v>43220</v>
      </c>
      <c r="HP862" s="2">
        <v>43251</v>
      </c>
      <c r="HQ862" s="2">
        <v>43280</v>
      </c>
      <c r="HR862" s="2">
        <v>43312</v>
      </c>
      <c r="HS862" s="2">
        <v>43343</v>
      </c>
      <c r="HT862" s="2">
        <v>43371</v>
      </c>
      <c r="HU862" s="2">
        <v>43404</v>
      </c>
      <c r="HV862" s="2">
        <v>43434</v>
      </c>
      <c r="HW862" s="2">
        <v>43465</v>
      </c>
      <c r="HX862" s="2">
        <v>43496</v>
      </c>
      <c r="HY862" s="2">
        <v>43524</v>
      </c>
      <c r="HZ862" s="2">
        <v>43553</v>
      </c>
      <c r="IA862" s="2">
        <v>43585</v>
      </c>
      <c r="IB862" s="2">
        <v>43616</v>
      </c>
      <c r="IC862" s="2">
        <v>43644</v>
      </c>
      <c r="ID862" s="2">
        <v>43677</v>
      </c>
      <c r="IE862" s="2">
        <v>43707</v>
      </c>
      <c r="IF862" s="2">
        <v>43738</v>
      </c>
      <c r="IG862" s="2">
        <v>43769</v>
      </c>
      <c r="IH862" s="2">
        <v>43798</v>
      </c>
      <c r="II862" s="2">
        <v>43830</v>
      </c>
      <c r="IJ862" s="2">
        <v>43861</v>
      </c>
      <c r="IK862" s="2">
        <v>43889</v>
      </c>
      <c r="IL862" s="2">
        <v>43921</v>
      </c>
      <c r="IM862" s="2">
        <v>43951</v>
      </c>
      <c r="IN862" s="2">
        <v>43980</v>
      </c>
      <c r="IO862" s="2">
        <v>44012</v>
      </c>
      <c r="IP862" s="2">
        <v>44043</v>
      </c>
      <c r="IQ862" s="2">
        <v>44074</v>
      </c>
      <c r="IR862" s="2">
        <v>44104</v>
      </c>
      <c r="IS862" s="2">
        <v>44134</v>
      </c>
      <c r="IT862" s="2">
        <v>44165</v>
      </c>
      <c r="IU862" s="2">
        <v>44196</v>
      </c>
      <c r="IV862" s="2">
        <v>44225</v>
      </c>
      <c r="IW862" s="2">
        <v>44253</v>
      </c>
      <c r="IX862" s="2">
        <v>44286</v>
      </c>
      <c r="IY862" s="2">
        <v>44316</v>
      </c>
      <c r="IZ862" s="2">
        <v>44347</v>
      </c>
      <c r="JA862" s="2">
        <v>44377</v>
      </c>
      <c r="JB862" s="2">
        <v>44407</v>
      </c>
      <c r="JC862" s="2">
        <v>44439</v>
      </c>
      <c r="JD862" s="2">
        <v>44469</v>
      </c>
      <c r="JE862" s="2">
        <v>44498</v>
      </c>
      <c r="JF862" s="2">
        <v>44530</v>
      </c>
      <c r="JG862" s="2">
        <v>44561</v>
      </c>
      <c r="JH862" s="2">
        <v>44592</v>
      </c>
      <c r="JI862" s="2">
        <v>44620</v>
      </c>
      <c r="JJ862" s="2">
        <v>44651</v>
      </c>
      <c r="JK862" s="2">
        <v>44680</v>
      </c>
      <c r="JL862" s="2">
        <v>44712</v>
      </c>
      <c r="JM862" s="2">
        <v>44742</v>
      </c>
      <c r="JN862" s="2">
        <v>44771</v>
      </c>
      <c r="JO862" s="2">
        <v>44804</v>
      </c>
      <c r="JP862" s="2">
        <v>44834</v>
      </c>
      <c r="JQ862" s="2">
        <v>44865</v>
      </c>
    </row>
    <row r="863" spans="1:277" x14ac:dyDescent="0.25">
      <c r="A863" s="4"/>
      <c r="D863" s="3">
        <v>24068800</v>
      </c>
      <c r="E863">
        <v>27534500</v>
      </c>
      <c r="F863">
        <v>32437000</v>
      </c>
      <c r="G863">
        <v>29891300</v>
      </c>
      <c r="H863">
        <v>25530300</v>
      </c>
      <c r="I863">
        <v>34527700</v>
      </c>
      <c r="J863">
        <v>20221400</v>
      </c>
      <c r="K863">
        <v>35011800</v>
      </c>
      <c r="L863">
        <v>48323000</v>
      </c>
      <c r="M863">
        <v>34524600</v>
      </c>
      <c r="N863">
        <v>24223400</v>
      </c>
      <c r="O863">
        <v>53741700</v>
      </c>
      <c r="P863">
        <v>42867500</v>
      </c>
      <c r="Q863">
        <v>28005000</v>
      </c>
      <c r="R863">
        <v>47054400</v>
      </c>
      <c r="S863">
        <v>50526500</v>
      </c>
      <c r="T863">
        <v>34736000</v>
      </c>
      <c r="U863">
        <v>28200400</v>
      </c>
      <c r="V863">
        <v>26343400</v>
      </c>
      <c r="W863">
        <v>25694000</v>
      </c>
      <c r="X863">
        <v>31920100</v>
      </c>
      <c r="Y863">
        <v>33947200</v>
      </c>
      <c r="Z863">
        <v>25845500</v>
      </c>
      <c r="AA863">
        <v>32925200</v>
      </c>
      <c r="AB863">
        <v>23735400</v>
      </c>
      <c r="AC863">
        <v>20275600</v>
      </c>
      <c r="AD863">
        <v>27497800</v>
      </c>
      <c r="AE863">
        <v>28256800</v>
      </c>
      <c r="AF863">
        <v>30292800</v>
      </c>
      <c r="AG863">
        <v>28211600</v>
      </c>
      <c r="AH863">
        <v>51152500</v>
      </c>
      <c r="AI863">
        <v>38319300</v>
      </c>
      <c r="AJ863">
        <v>34650000</v>
      </c>
      <c r="AK863">
        <v>56722100</v>
      </c>
      <c r="AL863">
        <v>51779600</v>
      </c>
      <c r="AM863">
        <v>31647300</v>
      </c>
      <c r="AN863">
        <v>40719600</v>
      </c>
      <c r="AO863">
        <v>29879300</v>
      </c>
      <c r="AP863">
        <v>31701100</v>
      </c>
      <c r="AQ863">
        <v>31874700</v>
      </c>
      <c r="AR863">
        <v>44722200</v>
      </c>
      <c r="AS863">
        <v>35195500</v>
      </c>
      <c r="AT863">
        <v>43849800</v>
      </c>
      <c r="AU863">
        <v>31289900</v>
      </c>
      <c r="AV863">
        <v>29542200</v>
      </c>
      <c r="AW863">
        <v>32240800</v>
      </c>
      <c r="AX863">
        <v>23346500</v>
      </c>
      <c r="AY863">
        <v>24994600</v>
      </c>
      <c r="AZ863">
        <v>37913100</v>
      </c>
      <c r="BA863">
        <v>37665900</v>
      </c>
      <c r="BB863">
        <v>34956000</v>
      </c>
      <c r="BC863">
        <v>36781600</v>
      </c>
      <c r="BD863">
        <v>29182300</v>
      </c>
      <c r="BE863">
        <v>24424300</v>
      </c>
      <c r="BF863">
        <v>27458900</v>
      </c>
      <c r="BG863">
        <v>26194300</v>
      </c>
      <c r="BH863">
        <v>27599300</v>
      </c>
      <c r="BI863">
        <v>34904700</v>
      </c>
      <c r="BJ863">
        <v>30222300</v>
      </c>
      <c r="BK863">
        <v>32052300</v>
      </c>
      <c r="BL863">
        <v>33037400</v>
      </c>
      <c r="BM863">
        <v>31260800</v>
      </c>
      <c r="BN863">
        <v>36854400</v>
      </c>
      <c r="BO863">
        <v>38374100</v>
      </c>
      <c r="BP863">
        <v>39896400</v>
      </c>
      <c r="BQ863">
        <v>36549700</v>
      </c>
      <c r="BR863">
        <v>32070800</v>
      </c>
      <c r="BS863">
        <v>32375400</v>
      </c>
      <c r="BT863">
        <v>32150900</v>
      </c>
      <c r="BU863">
        <v>41554400</v>
      </c>
      <c r="BV863">
        <v>32498500</v>
      </c>
      <c r="BW863">
        <v>33743000</v>
      </c>
      <c r="BX863">
        <v>38137000</v>
      </c>
      <c r="BY863">
        <v>31750700</v>
      </c>
      <c r="BZ863">
        <v>42337300</v>
      </c>
      <c r="CA863">
        <v>38823800</v>
      </c>
      <c r="CB863">
        <v>40146700</v>
      </c>
      <c r="CC863">
        <v>43843300</v>
      </c>
      <c r="CD863">
        <v>33681300</v>
      </c>
      <c r="CE863">
        <v>30676600</v>
      </c>
      <c r="CF863">
        <v>32565700</v>
      </c>
      <c r="CG863">
        <v>35512100</v>
      </c>
      <c r="CH863">
        <v>26514500</v>
      </c>
      <c r="CI863">
        <v>22621100</v>
      </c>
      <c r="CJ863">
        <v>34473300</v>
      </c>
      <c r="CK863">
        <v>30984200</v>
      </c>
      <c r="CL863">
        <v>39438400</v>
      </c>
      <c r="CM863">
        <v>34442000</v>
      </c>
      <c r="CN863">
        <v>40397400</v>
      </c>
      <c r="CO863">
        <v>57191000</v>
      </c>
      <c r="CP863">
        <v>52180100</v>
      </c>
      <c r="CQ863">
        <v>67619500</v>
      </c>
      <c r="CR863">
        <v>26086800</v>
      </c>
      <c r="CS863">
        <v>30193200</v>
      </c>
      <c r="CT863">
        <v>39914900</v>
      </c>
      <c r="CU863">
        <v>30172700</v>
      </c>
      <c r="CV863">
        <v>49007200</v>
      </c>
      <c r="CW863">
        <v>34539700</v>
      </c>
      <c r="CX863">
        <v>36487600</v>
      </c>
      <c r="CY863">
        <v>31487500</v>
      </c>
      <c r="CZ863">
        <v>24451700</v>
      </c>
      <c r="DA863">
        <v>29371300</v>
      </c>
      <c r="DB863">
        <v>29477800</v>
      </c>
      <c r="DC863">
        <v>20416300</v>
      </c>
      <c r="DD863">
        <v>33708400</v>
      </c>
      <c r="DE863">
        <v>49871900</v>
      </c>
      <c r="DF863">
        <v>34065800</v>
      </c>
      <c r="DG863">
        <v>28698800</v>
      </c>
      <c r="DH863">
        <v>26200800</v>
      </c>
      <c r="DI863">
        <v>27466600</v>
      </c>
      <c r="DJ863">
        <v>35375300</v>
      </c>
      <c r="DK863">
        <v>26308000</v>
      </c>
      <c r="DL863">
        <v>27961700</v>
      </c>
      <c r="DM863">
        <v>34025000</v>
      </c>
      <c r="DN863">
        <v>30424800</v>
      </c>
      <c r="DO863">
        <v>25577700</v>
      </c>
      <c r="DP863">
        <v>29279200</v>
      </c>
      <c r="DQ863">
        <v>33591300</v>
      </c>
      <c r="DR863">
        <v>26933900</v>
      </c>
      <c r="DS863">
        <v>29546000</v>
      </c>
      <c r="DT863">
        <v>27858100</v>
      </c>
      <c r="DU863">
        <v>23688900</v>
      </c>
      <c r="DV863">
        <v>28003600</v>
      </c>
      <c r="DW863">
        <v>24504000</v>
      </c>
      <c r="DX863">
        <v>44251000</v>
      </c>
      <c r="DY863">
        <v>32474400</v>
      </c>
      <c r="DZ863">
        <v>30453000</v>
      </c>
      <c r="EA863">
        <v>25899300</v>
      </c>
      <c r="EB863">
        <v>21736124</v>
      </c>
      <c r="EC863">
        <v>22716126</v>
      </c>
      <c r="ED863">
        <v>19573305</v>
      </c>
      <c r="EE863">
        <v>21004696</v>
      </c>
      <c r="EF863">
        <v>25472101</v>
      </c>
      <c r="EG863">
        <v>22785650</v>
      </c>
      <c r="EH863">
        <v>28261898</v>
      </c>
      <c r="EI863">
        <v>21317193</v>
      </c>
      <c r="EJ863">
        <v>26469849</v>
      </c>
      <c r="EK863">
        <v>24457348</v>
      </c>
      <c r="EL863">
        <v>23340819</v>
      </c>
      <c r="EM863">
        <v>56365059</v>
      </c>
      <c r="EN863">
        <v>38078758</v>
      </c>
      <c r="EO863">
        <v>30232996</v>
      </c>
      <c r="EP863">
        <v>23685218</v>
      </c>
      <c r="EQ863">
        <v>24777200</v>
      </c>
      <c r="ER863">
        <v>25365319</v>
      </c>
      <c r="ES863">
        <v>21233557</v>
      </c>
      <c r="ET863">
        <v>23932062</v>
      </c>
      <c r="EU863">
        <v>19192002</v>
      </c>
      <c r="EV863">
        <v>21657219</v>
      </c>
      <c r="EW863">
        <v>23203088</v>
      </c>
      <c r="EX863">
        <v>17729700</v>
      </c>
      <c r="EY863">
        <v>20648969</v>
      </c>
      <c r="EZ863">
        <v>17729323</v>
      </c>
      <c r="FA863">
        <v>15459240</v>
      </c>
      <c r="FB863">
        <v>27468536</v>
      </c>
      <c r="FC863">
        <v>23803997</v>
      </c>
      <c r="FD863">
        <v>21660553</v>
      </c>
      <c r="FE863">
        <v>18032323</v>
      </c>
      <c r="FF863">
        <v>18883712</v>
      </c>
      <c r="FG863">
        <v>21127881</v>
      </c>
      <c r="FH863">
        <v>20562172</v>
      </c>
      <c r="FI863">
        <v>26182318</v>
      </c>
      <c r="FJ863">
        <v>20902933</v>
      </c>
      <c r="FK863">
        <v>22154739</v>
      </c>
      <c r="FL863">
        <v>22833941</v>
      </c>
      <c r="FM863">
        <v>26060337</v>
      </c>
      <c r="FN863">
        <v>28356497</v>
      </c>
      <c r="FO863">
        <v>29278890</v>
      </c>
      <c r="FP863">
        <v>22995125</v>
      </c>
      <c r="FQ863">
        <v>14661567</v>
      </c>
      <c r="FR863">
        <v>23604895</v>
      </c>
      <c r="FS863">
        <v>29562029</v>
      </c>
      <c r="FT863">
        <v>25379539</v>
      </c>
      <c r="FU863">
        <v>27306479</v>
      </c>
      <c r="FV863">
        <v>24955470</v>
      </c>
      <c r="FW863">
        <v>22194578</v>
      </c>
      <c r="FX863">
        <v>23523419</v>
      </c>
      <c r="FY863">
        <v>42690054</v>
      </c>
      <c r="FZ863">
        <v>24901365</v>
      </c>
      <c r="GA863">
        <v>33242291</v>
      </c>
      <c r="GB863">
        <v>30800713</v>
      </c>
      <c r="GC863">
        <v>37376290</v>
      </c>
      <c r="GD863">
        <v>36937072</v>
      </c>
      <c r="GE863">
        <v>28113735</v>
      </c>
      <c r="GF863">
        <v>30246366</v>
      </c>
      <c r="GG863">
        <v>34079334</v>
      </c>
      <c r="GH863">
        <v>32826157</v>
      </c>
      <c r="GI863">
        <v>39921298</v>
      </c>
      <c r="GJ863">
        <v>34524708</v>
      </c>
      <c r="GK863">
        <v>30588424</v>
      </c>
      <c r="GL863">
        <v>27370738</v>
      </c>
      <c r="GM863">
        <v>30244916</v>
      </c>
      <c r="GN863">
        <v>32598409</v>
      </c>
      <c r="GO863">
        <v>36542265</v>
      </c>
      <c r="GP863">
        <v>34253714</v>
      </c>
      <c r="GQ863">
        <v>27179595</v>
      </c>
      <c r="GR863">
        <v>37838125</v>
      </c>
      <c r="GS863">
        <v>41970188</v>
      </c>
      <c r="GT863">
        <v>33129763</v>
      </c>
      <c r="GU863">
        <v>34561295</v>
      </c>
      <c r="GV863">
        <v>41616852</v>
      </c>
      <c r="GW863">
        <v>32573104</v>
      </c>
      <c r="GX863">
        <v>43062903</v>
      </c>
      <c r="GY863">
        <v>30820083</v>
      </c>
      <c r="GZ863">
        <v>23938265</v>
      </c>
      <c r="HA863">
        <v>30543680</v>
      </c>
      <c r="HB863">
        <v>39988388</v>
      </c>
      <c r="HC863">
        <v>27983164</v>
      </c>
      <c r="HD863">
        <v>31458718</v>
      </c>
      <c r="HE863">
        <v>34346147</v>
      </c>
      <c r="HF863">
        <v>25178252</v>
      </c>
      <c r="HG863">
        <v>29730928</v>
      </c>
      <c r="HH863">
        <v>30815909</v>
      </c>
      <c r="HI863">
        <v>25952008</v>
      </c>
      <c r="HJ863">
        <v>27716691</v>
      </c>
      <c r="HK863">
        <v>35750318</v>
      </c>
      <c r="HL863">
        <v>44185693</v>
      </c>
      <c r="HM863">
        <v>47345758</v>
      </c>
      <c r="HN863">
        <v>45384779</v>
      </c>
      <c r="HO863">
        <v>31387954</v>
      </c>
      <c r="HP863">
        <v>35998167</v>
      </c>
      <c r="HQ863">
        <v>37162778</v>
      </c>
      <c r="HR863">
        <v>26896755</v>
      </c>
      <c r="HS863">
        <v>32324660</v>
      </c>
      <c r="HT863">
        <v>38855994</v>
      </c>
      <c r="HU863">
        <v>37102015</v>
      </c>
      <c r="HV863">
        <v>36982550</v>
      </c>
      <c r="HW863">
        <v>41658163</v>
      </c>
      <c r="HX863">
        <v>34485957</v>
      </c>
      <c r="HY863">
        <v>30260132</v>
      </c>
      <c r="HZ863">
        <v>33988632</v>
      </c>
      <c r="IA863">
        <v>26356858</v>
      </c>
      <c r="IB863">
        <v>28259990</v>
      </c>
      <c r="IC863">
        <v>30820406</v>
      </c>
      <c r="ID863">
        <v>24568002</v>
      </c>
      <c r="IE863">
        <v>33034852</v>
      </c>
      <c r="IF863">
        <v>30678118</v>
      </c>
      <c r="IG863">
        <v>25464091</v>
      </c>
      <c r="IH863">
        <v>27198378</v>
      </c>
      <c r="II863">
        <v>33342813</v>
      </c>
      <c r="IJ863">
        <v>28551932</v>
      </c>
      <c r="IK863">
        <v>33687471</v>
      </c>
      <c r="IL863">
        <v>57358073</v>
      </c>
      <c r="IM863">
        <v>30170196</v>
      </c>
      <c r="IN863">
        <v>27309863</v>
      </c>
      <c r="IO863">
        <v>36496761</v>
      </c>
      <c r="IP863">
        <v>21260188</v>
      </c>
      <c r="IQ863">
        <v>19477495</v>
      </c>
      <c r="IR863">
        <v>25665047</v>
      </c>
      <c r="IS863">
        <v>24595023</v>
      </c>
      <c r="IT863">
        <v>22481938</v>
      </c>
      <c r="IU863">
        <v>24099176</v>
      </c>
      <c r="IV863">
        <v>23160979</v>
      </c>
      <c r="IW863">
        <v>18909968</v>
      </c>
      <c r="IX863">
        <v>28477724</v>
      </c>
      <c r="IY863">
        <v>23329422</v>
      </c>
      <c r="IZ863">
        <v>24750150</v>
      </c>
      <c r="JA863">
        <v>28787104</v>
      </c>
      <c r="JB863">
        <v>24417958</v>
      </c>
      <c r="JC863">
        <v>25850008</v>
      </c>
      <c r="JD863">
        <v>28615101</v>
      </c>
      <c r="JE863">
        <v>22288591</v>
      </c>
      <c r="JF863">
        <v>25580739</v>
      </c>
      <c r="JG863">
        <v>31092567</v>
      </c>
      <c r="JH863">
        <v>33972745</v>
      </c>
      <c r="JI863">
        <v>32349090</v>
      </c>
      <c r="JJ863">
        <v>36406298</v>
      </c>
      <c r="JK863">
        <v>30298979</v>
      </c>
      <c r="JL863">
        <v>33755839</v>
      </c>
      <c r="JM863">
        <v>35714652</v>
      </c>
      <c r="JN863">
        <v>26222736</v>
      </c>
      <c r="JO863">
        <v>26562145</v>
      </c>
      <c r="JP863">
        <v>27767657</v>
      </c>
      <c r="JQ863">
        <v>31057025</v>
      </c>
    </row>
    <row r="864" spans="1:277" x14ac:dyDescent="0.25">
      <c r="A864" s="1" t="s">
        <v>433</v>
      </c>
      <c r="B864" t="s">
        <v>1157</v>
      </c>
      <c r="C864" t="s">
        <v>1199</v>
      </c>
      <c r="D864" s="2">
        <f>_xll.BDH(A864, "volume", B864, C864, "Direction", "H", "Period", "M","cols=274;rows=2")</f>
        <v>36556</v>
      </c>
      <c r="E864" s="2">
        <v>36585</v>
      </c>
      <c r="F864" s="2">
        <v>36616</v>
      </c>
      <c r="G864" s="2">
        <v>36644</v>
      </c>
      <c r="H864" s="2">
        <v>36677</v>
      </c>
      <c r="I864" s="2">
        <v>36707</v>
      </c>
      <c r="J864" s="2">
        <v>36738</v>
      </c>
      <c r="K864" s="2">
        <v>36769</v>
      </c>
      <c r="L864" s="2">
        <v>36798</v>
      </c>
      <c r="M864" s="2">
        <v>36830</v>
      </c>
      <c r="N864" s="2">
        <v>36860</v>
      </c>
      <c r="O864" s="2">
        <v>36889</v>
      </c>
      <c r="P864" s="2">
        <v>36922</v>
      </c>
      <c r="Q864" s="2">
        <v>36950</v>
      </c>
      <c r="R864" s="2">
        <v>36980</v>
      </c>
      <c r="S864" s="2">
        <v>37011</v>
      </c>
      <c r="T864" s="2">
        <v>37042</v>
      </c>
      <c r="U864" s="2">
        <v>37071</v>
      </c>
      <c r="V864" s="2">
        <v>37103</v>
      </c>
      <c r="W864" s="2">
        <v>37134</v>
      </c>
      <c r="X864" s="2">
        <v>37162</v>
      </c>
      <c r="Y864" s="2">
        <v>37195</v>
      </c>
      <c r="Z864" s="2">
        <v>37225</v>
      </c>
      <c r="AA864" s="2">
        <v>37256</v>
      </c>
      <c r="AB864" s="2">
        <v>37287</v>
      </c>
      <c r="AC864" s="2">
        <v>37315</v>
      </c>
      <c r="AD864" s="2">
        <v>37344</v>
      </c>
      <c r="AE864" s="2">
        <v>37376</v>
      </c>
      <c r="AF864" s="2">
        <v>37407</v>
      </c>
      <c r="AG864" s="2">
        <v>37435</v>
      </c>
      <c r="AH864" s="2">
        <v>37468</v>
      </c>
      <c r="AI864" s="2">
        <v>37498</v>
      </c>
      <c r="AJ864" s="2">
        <v>37529</v>
      </c>
      <c r="AK864" s="2">
        <v>37560</v>
      </c>
      <c r="AL864" s="2">
        <v>37589</v>
      </c>
      <c r="AM864" s="2">
        <v>37621</v>
      </c>
      <c r="AN864" s="2">
        <v>37652</v>
      </c>
      <c r="AO864" s="2">
        <v>37680</v>
      </c>
      <c r="AP864" s="2">
        <v>37711</v>
      </c>
      <c r="AQ864" s="2">
        <v>37741</v>
      </c>
      <c r="AR864" s="2">
        <v>37771</v>
      </c>
      <c r="AS864" s="2">
        <v>37802</v>
      </c>
      <c r="AT864" s="2">
        <v>37833</v>
      </c>
      <c r="AU864" s="2">
        <v>37862</v>
      </c>
      <c r="AV864" s="2">
        <v>37894</v>
      </c>
      <c r="AW864" s="2">
        <v>37925</v>
      </c>
      <c r="AX864" s="2">
        <v>37953</v>
      </c>
      <c r="AY864" s="2">
        <v>37986</v>
      </c>
      <c r="AZ864" s="2">
        <v>38016</v>
      </c>
      <c r="BA864" s="2">
        <v>38044</v>
      </c>
      <c r="BB864" s="2">
        <v>38077</v>
      </c>
      <c r="BC864" s="2">
        <v>38107</v>
      </c>
      <c r="BD864" s="2">
        <v>38138</v>
      </c>
      <c r="BE864" s="2">
        <v>38168</v>
      </c>
      <c r="BF864" s="2">
        <v>38198</v>
      </c>
      <c r="BG864" s="2">
        <v>38230</v>
      </c>
      <c r="BH864" s="2">
        <v>38260</v>
      </c>
      <c r="BI864" s="2">
        <v>38289</v>
      </c>
      <c r="BJ864" s="2">
        <v>38321</v>
      </c>
      <c r="BK864" s="2">
        <v>38352</v>
      </c>
      <c r="BL864" s="2">
        <v>38383</v>
      </c>
      <c r="BM864" s="2">
        <v>38411</v>
      </c>
      <c r="BN864" s="2">
        <v>38442</v>
      </c>
      <c r="BO864" s="2">
        <v>38471</v>
      </c>
      <c r="BP864" s="2">
        <v>38503</v>
      </c>
      <c r="BQ864" s="2">
        <v>38533</v>
      </c>
      <c r="BR864" s="2">
        <v>38562</v>
      </c>
      <c r="BS864" s="2">
        <v>38595</v>
      </c>
      <c r="BT864" s="2">
        <v>38625</v>
      </c>
      <c r="BU864" s="2">
        <v>38656</v>
      </c>
      <c r="BV864" s="2">
        <v>38686</v>
      </c>
      <c r="BW864" s="2">
        <v>38716</v>
      </c>
      <c r="BX864" s="2">
        <v>38748</v>
      </c>
      <c r="BY864" s="2">
        <v>38776</v>
      </c>
      <c r="BZ864" s="2">
        <v>38807</v>
      </c>
      <c r="CA864" s="2">
        <v>38835</v>
      </c>
      <c r="CB864" s="2">
        <v>38868</v>
      </c>
      <c r="CC864" s="2">
        <v>38898</v>
      </c>
      <c r="CD864" s="2">
        <v>38929</v>
      </c>
      <c r="CE864" s="2">
        <v>38960</v>
      </c>
      <c r="CF864" s="2">
        <v>38989</v>
      </c>
      <c r="CG864" s="2">
        <v>39021</v>
      </c>
      <c r="CH864" s="2">
        <v>39051</v>
      </c>
      <c r="CI864" s="2">
        <v>39080</v>
      </c>
      <c r="CJ864" s="2">
        <v>39113</v>
      </c>
      <c r="CK864" s="2">
        <v>39141</v>
      </c>
      <c r="CL864" s="2">
        <v>39171</v>
      </c>
      <c r="CM864" s="2">
        <v>39202</v>
      </c>
      <c r="CN864" s="2">
        <v>39233</v>
      </c>
      <c r="CO864" s="2">
        <v>39262</v>
      </c>
      <c r="CP864" s="2">
        <v>39294</v>
      </c>
      <c r="CQ864" s="2">
        <v>39325</v>
      </c>
      <c r="CR864" s="2">
        <v>39353</v>
      </c>
      <c r="CS864" s="2">
        <v>39386</v>
      </c>
      <c r="CT864" s="2">
        <v>39416</v>
      </c>
      <c r="CU864" s="2">
        <v>39447</v>
      </c>
      <c r="CV864" s="2">
        <v>39478</v>
      </c>
      <c r="CW864" s="2">
        <v>39507</v>
      </c>
      <c r="CX864" s="2">
        <v>39538</v>
      </c>
      <c r="CY864" s="2">
        <v>39568</v>
      </c>
      <c r="CZ864" s="2">
        <v>39598</v>
      </c>
      <c r="DA864" s="2">
        <v>39629</v>
      </c>
      <c r="DB864" s="2">
        <v>39660</v>
      </c>
      <c r="DC864" s="2">
        <v>39689</v>
      </c>
      <c r="DD864" s="2">
        <v>39721</v>
      </c>
      <c r="DE864" s="2">
        <v>39752</v>
      </c>
      <c r="DF864" s="2">
        <v>39780</v>
      </c>
      <c r="DG864" s="2">
        <v>39813</v>
      </c>
      <c r="DH864" s="2">
        <v>39843</v>
      </c>
      <c r="DI864" s="2">
        <v>39871</v>
      </c>
      <c r="DJ864" s="2">
        <v>39903</v>
      </c>
      <c r="DK864" s="2">
        <v>39933</v>
      </c>
      <c r="DL864" s="2">
        <v>39962</v>
      </c>
      <c r="DM864" s="2">
        <v>39994</v>
      </c>
      <c r="DN864" s="2">
        <v>40025</v>
      </c>
      <c r="DO864" s="2">
        <v>40056</v>
      </c>
      <c r="DP864" s="2">
        <v>40086</v>
      </c>
      <c r="DQ864" s="2">
        <v>40116</v>
      </c>
      <c r="DR864" s="2">
        <v>40147</v>
      </c>
      <c r="DS864" s="2">
        <v>40178</v>
      </c>
      <c r="DT864" s="2">
        <v>40207</v>
      </c>
      <c r="DU864" s="2">
        <v>40235</v>
      </c>
      <c r="DV864" s="2">
        <v>40268</v>
      </c>
      <c r="DW864" s="2">
        <v>40298</v>
      </c>
      <c r="DX864" s="2">
        <v>40329</v>
      </c>
      <c r="DY864" s="2">
        <v>40359</v>
      </c>
      <c r="DZ864" s="2">
        <v>40389</v>
      </c>
      <c r="EA864" s="2">
        <v>40421</v>
      </c>
      <c r="EB864" s="2">
        <v>40451</v>
      </c>
      <c r="EC864" s="2">
        <v>40480</v>
      </c>
      <c r="ED864" s="2">
        <v>40512</v>
      </c>
      <c r="EE864" s="2">
        <v>40543</v>
      </c>
      <c r="EF864" s="2">
        <v>40574</v>
      </c>
      <c r="EG864" s="2">
        <v>40602</v>
      </c>
      <c r="EH864" s="2">
        <v>40633</v>
      </c>
      <c r="EI864" s="2">
        <v>40662</v>
      </c>
      <c r="EJ864" s="2">
        <v>40694</v>
      </c>
      <c r="EK864" s="2">
        <v>40724</v>
      </c>
      <c r="EL864" s="2">
        <v>40753</v>
      </c>
      <c r="EM864" s="2">
        <v>40786</v>
      </c>
      <c r="EN864" s="2">
        <v>40816</v>
      </c>
      <c r="EO864" s="2">
        <v>40847</v>
      </c>
      <c r="EP864" s="2">
        <v>40877</v>
      </c>
      <c r="EQ864" s="2">
        <v>40907</v>
      </c>
      <c r="ER864" s="2">
        <v>40939</v>
      </c>
      <c r="ES864" s="2">
        <v>40968</v>
      </c>
      <c r="ET864" s="2">
        <v>40998</v>
      </c>
      <c r="EU864" s="2">
        <v>41029</v>
      </c>
      <c r="EV864" s="2">
        <v>41060</v>
      </c>
      <c r="EW864" s="2">
        <v>41089</v>
      </c>
      <c r="EX864" s="2">
        <v>41121</v>
      </c>
      <c r="EY864" s="2">
        <v>41152</v>
      </c>
      <c r="EZ864" s="2">
        <v>41180</v>
      </c>
      <c r="FA864" s="2">
        <v>41213</v>
      </c>
      <c r="FB864" s="2">
        <v>41243</v>
      </c>
      <c r="FC864" s="2">
        <v>41274</v>
      </c>
      <c r="FD864" s="2">
        <v>41305</v>
      </c>
      <c r="FE864" s="2">
        <v>41333</v>
      </c>
      <c r="FF864" s="2">
        <v>41362</v>
      </c>
      <c r="FG864" s="2">
        <v>41394</v>
      </c>
      <c r="FH864" s="2">
        <v>41425</v>
      </c>
      <c r="FI864" s="2">
        <v>41453</v>
      </c>
      <c r="FJ864" s="2">
        <v>41486</v>
      </c>
      <c r="FK864" s="2">
        <v>41516</v>
      </c>
      <c r="FL864" s="2">
        <v>41547</v>
      </c>
      <c r="FM864" s="2">
        <v>41578</v>
      </c>
      <c r="FN864" s="2">
        <v>41607</v>
      </c>
      <c r="FO864" s="2">
        <v>41639</v>
      </c>
      <c r="FP864" s="2">
        <v>41670</v>
      </c>
      <c r="FQ864" s="2">
        <v>41698</v>
      </c>
      <c r="FR864" s="2">
        <v>41729</v>
      </c>
      <c r="FS864" s="2">
        <v>41759</v>
      </c>
      <c r="FT864" s="2">
        <v>41789</v>
      </c>
      <c r="FU864" s="2">
        <v>41820</v>
      </c>
      <c r="FV864" s="2">
        <v>41851</v>
      </c>
      <c r="FW864" s="2">
        <v>41880</v>
      </c>
      <c r="FX864" s="2">
        <v>41912</v>
      </c>
      <c r="FY864" s="2">
        <v>41943</v>
      </c>
      <c r="FZ864" s="2">
        <v>41971</v>
      </c>
      <c r="GA864" s="2">
        <v>42004</v>
      </c>
      <c r="GB864" s="2">
        <v>42034</v>
      </c>
      <c r="GC864" s="2">
        <v>42062</v>
      </c>
      <c r="GD864" s="2">
        <v>42094</v>
      </c>
      <c r="GE864" s="2">
        <v>42124</v>
      </c>
      <c r="GF864" s="2">
        <v>42153</v>
      </c>
      <c r="GG864" s="2">
        <v>42185</v>
      </c>
      <c r="GH864" s="2">
        <v>42216</v>
      </c>
      <c r="GI864" s="2">
        <v>42247</v>
      </c>
      <c r="GJ864" s="2">
        <v>42277</v>
      </c>
      <c r="GK864" s="2">
        <v>42307</v>
      </c>
      <c r="GL864" s="2">
        <v>42338</v>
      </c>
      <c r="GM864" s="2">
        <v>42369</v>
      </c>
      <c r="GN864" s="2">
        <v>42398</v>
      </c>
      <c r="GO864" s="2">
        <v>42429</v>
      </c>
      <c r="GP864" s="2">
        <v>42460</v>
      </c>
      <c r="GQ864" s="2">
        <v>42489</v>
      </c>
      <c r="GR864" s="2">
        <v>42521</v>
      </c>
      <c r="GS864" s="2">
        <v>42551</v>
      </c>
      <c r="GT864" s="2">
        <v>42580</v>
      </c>
      <c r="GU864" s="2">
        <v>42613</v>
      </c>
      <c r="GV864" s="2">
        <v>42643</v>
      </c>
      <c r="GW864" s="2">
        <v>42674</v>
      </c>
      <c r="GX864" s="2">
        <v>42704</v>
      </c>
      <c r="GY864" s="2">
        <v>42734</v>
      </c>
      <c r="GZ864" s="2">
        <v>42766</v>
      </c>
      <c r="HA864" s="2">
        <v>42794</v>
      </c>
      <c r="HB864" s="2">
        <v>42825</v>
      </c>
      <c r="HC864" s="2">
        <v>42853</v>
      </c>
      <c r="HD864" s="2">
        <v>42886</v>
      </c>
      <c r="HE864" s="2">
        <v>42916</v>
      </c>
      <c r="HF864" s="2">
        <v>42947</v>
      </c>
      <c r="HG864" s="2">
        <v>42978</v>
      </c>
      <c r="HH864" s="2">
        <v>43007</v>
      </c>
      <c r="HI864" s="2">
        <v>43039</v>
      </c>
      <c r="HJ864" s="2">
        <v>43069</v>
      </c>
      <c r="HK864" s="2">
        <v>43098</v>
      </c>
      <c r="HL864" s="2">
        <v>43131</v>
      </c>
      <c r="HM864" s="2">
        <v>43159</v>
      </c>
      <c r="HN864" s="2">
        <v>43189</v>
      </c>
      <c r="HO864" s="2">
        <v>43220</v>
      </c>
      <c r="HP864" s="2">
        <v>43251</v>
      </c>
      <c r="HQ864" s="2">
        <v>43280</v>
      </c>
      <c r="HR864" s="2">
        <v>43312</v>
      </c>
      <c r="HS864" s="2">
        <v>43343</v>
      </c>
      <c r="HT864" s="2">
        <v>43371</v>
      </c>
      <c r="HU864" s="2">
        <v>43404</v>
      </c>
      <c r="HV864" s="2">
        <v>43434</v>
      </c>
      <c r="HW864" s="2">
        <v>43465</v>
      </c>
      <c r="HX864" s="2">
        <v>43496</v>
      </c>
      <c r="HY864" s="2">
        <v>43524</v>
      </c>
      <c r="HZ864" s="2">
        <v>43553</v>
      </c>
      <c r="IA864" s="2">
        <v>43585</v>
      </c>
      <c r="IB864" s="2">
        <v>43616</v>
      </c>
      <c r="IC864" s="2">
        <v>43644</v>
      </c>
      <c r="ID864" s="2">
        <v>43677</v>
      </c>
      <c r="IE864" s="2">
        <v>43707</v>
      </c>
      <c r="IF864" s="2">
        <v>43738</v>
      </c>
      <c r="IG864" s="2">
        <v>43769</v>
      </c>
      <c r="IH864" s="2">
        <v>43798</v>
      </c>
      <c r="II864" s="2">
        <v>43830</v>
      </c>
      <c r="IJ864" s="2">
        <v>43861</v>
      </c>
      <c r="IK864" s="2">
        <v>43889</v>
      </c>
      <c r="IL864" s="2">
        <v>43921</v>
      </c>
      <c r="IM864" s="2">
        <v>43951</v>
      </c>
      <c r="IN864" s="2">
        <v>43980</v>
      </c>
      <c r="IO864" s="2">
        <v>44012</v>
      </c>
      <c r="IP864" s="2">
        <v>44043</v>
      </c>
      <c r="IQ864" s="2">
        <v>44074</v>
      </c>
      <c r="IR864" s="2">
        <v>44104</v>
      </c>
      <c r="IS864" s="2">
        <v>44134</v>
      </c>
      <c r="IT864" s="2">
        <v>44165</v>
      </c>
      <c r="IU864" s="2">
        <v>44196</v>
      </c>
      <c r="IV864" s="2">
        <v>44225</v>
      </c>
      <c r="IW864" s="2">
        <v>44253</v>
      </c>
      <c r="IX864" s="2">
        <v>44286</v>
      </c>
      <c r="IY864" s="2">
        <v>44316</v>
      </c>
      <c r="IZ864" s="2">
        <v>44347</v>
      </c>
      <c r="JA864" s="2">
        <v>44377</v>
      </c>
      <c r="JB864" s="2">
        <v>44407</v>
      </c>
      <c r="JC864" s="2">
        <v>44439</v>
      </c>
      <c r="JD864" s="2">
        <v>44469</v>
      </c>
      <c r="JE864" s="2">
        <v>44498</v>
      </c>
      <c r="JF864" s="2">
        <v>44530</v>
      </c>
      <c r="JG864" s="2">
        <v>44561</v>
      </c>
      <c r="JH864" s="2">
        <v>44592</v>
      </c>
      <c r="JI864" s="2">
        <v>44620</v>
      </c>
      <c r="JJ864" s="2">
        <v>44651</v>
      </c>
      <c r="JK864" s="2">
        <v>44680</v>
      </c>
      <c r="JL864" s="2">
        <v>44712</v>
      </c>
      <c r="JM864" s="2">
        <v>44742</v>
      </c>
      <c r="JN864" s="2">
        <v>44771</v>
      </c>
      <c r="JO864" s="2">
        <v>44804</v>
      </c>
      <c r="JP864" s="2">
        <v>44834</v>
      </c>
      <c r="JQ864" s="2">
        <v>44865</v>
      </c>
    </row>
    <row r="865" spans="1:277" x14ac:dyDescent="0.25">
      <c r="A865" s="4"/>
      <c r="D865" s="3">
        <v>27403200</v>
      </c>
      <c r="E865">
        <v>27573400</v>
      </c>
      <c r="F865">
        <v>27188000</v>
      </c>
      <c r="G865">
        <v>26524200</v>
      </c>
      <c r="H865">
        <v>19642000</v>
      </c>
      <c r="I865">
        <v>26629200</v>
      </c>
      <c r="J865">
        <v>20237000</v>
      </c>
      <c r="K865">
        <v>19477200</v>
      </c>
      <c r="L865">
        <v>24764000</v>
      </c>
      <c r="M865">
        <v>24389200</v>
      </c>
      <c r="N865">
        <v>23399200</v>
      </c>
      <c r="O865">
        <v>22074800</v>
      </c>
      <c r="P865">
        <v>25781800</v>
      </c>
      <c r="Q865">
        <v>28235600</v>
      </c>
      <c r="R865">
        <v>22016200</v>
      </c>
      <c r="S865">
        <v>26544600</v>
      </c>
      <c r="T865">
        <v>24217800</v>
      </c>
      <c r="U865">
        <v>20671600</v>
      </c>
      <c r="V865">
        <v>17177800</v>
      </c>
      <c r="W865">
        <v>25108000</v>
      </c>
      <c r="X865">
        <v>27621800</v>
      </c>
      <c r="Y865">
        <v>55944000</v>
      </c>
      <c r="Z865">
        <v>22492600</v>
      </c>
      <c r="AA865">
        <v>23363200</v>
      </c>
      <c r="AB865">
        <v>25259200</v>
      </c>
      <c r="AC865">
        <v>25800800</v>
      </c>
      <c r="AD865">
        <v>20310600</v>
      </c>
      <c r="AE865">
        <v>23117800</v>
      </c>
      <c r="AF865">
        <v>20264600</v>
      </c>
      <c r="AG865">
        <v>27697200</v>
      </c>
      <c r="AH865">
        <v>33767600</v>
      </c>
      <c r="AI865">
        <v>25929000</v>
      </c>
      <c r="AJ865">
        <v>20166800</v>
      </c>
      <c r="AK865">
        <v>35987200</v>
      </c>
      <c r="AL865">
        <v>35311800</v>
      </c>
      <c r="AM865">
        <v>34391000</v>
      </c>
      <c r="AN865">
        <v>42390600</v>
      </c>
      <c r="AO865">
        <v>31263400</v>
      </c>
      <c r="AP865">
        <v>43897400</v>
      </c>
      <c r="AQ865">
        <v>35484000</v>
      </c>
      <c r="AR865">
        <v>39335000</v>
      </c>
      <c r="AS865">
        <v>35081200</v>
      </c>
      <c r="AT865">
        <v>31620000</v>
      </c>
      <c r="AU865">
        <v>25661400</v>
      </c>
      <c r="AV865">
        <v>30496800</v>
      </c>
      <c r="AW865">
        <v>29306200</v>
      </c>
      <c r="AX865">
        <v>23804400</v>
      </c>
      <c r="AY865">
        <v>22348600</v>
      </c>
      <c r="AZ865">
        <v>25926600</v>
      </c>
      <c r="BA865">
        <v>27145600</v>
      </c>
      <c r="BB865">
        <v>33180400</v>
      </c>
      <c r="BC865">
        <v>25353000</v>
      </c>
      <c r="BD865">
        <v>27622000</v>
      </c>
      <c r="BE865">
        <v>24702200</v>
      </c>
      <c r="BF865">
        <v>22743000</v>
      </c>
      <c r="BG865">
        <v>19792200</v>
      </c>
      <c r="BH865">
        <v>23036200</v>
      </c>
      <c r="BI865">
        <v>24696800</v>
      </c>
      <c r="BJ865">
        <v>25559200</v>
      </c>
      <c r="BK865">
        <v>21513800</v>
      </c>
      <c r="BL865">
        <v>25686200</v>
      </c>
      <c r="BM865">
        <v>19762400</v>
      </c>
      <c r="BN865">
        <v>42661600</v>
      </c>
      <c r="BO865">
        <v>31068400</v>
      </c>
      <c r="BP865">
        <v>34002900</v>
      </c>
      <c r="BQ865">
        <v>27342800</v>
      </c>
      <c r="BR865">
        <v>16496700</v>
      </c>
      <c r="BS865">
        <v>18492400</v>
      </c>
      <c r="BT865">
        <v>20252900</v>
      </c>
      <c r="BU865">
        <v>21025200</v>
      </c>
      <c r="BV865">
        <v>23572200</v>
      </c>
      <c r="BW865">
        <v>19092000</v>
      </c>
      <c r="BX865">
        <v>42038500</v>
      </c>
      <c r="BY865">
        <v>27710700</v>
      </c>
      <c r="BZ865">
        <v>29239200</v>
      </c>
      <c r="CA865">
        <v>27751700</v>
      </c>
      <c r="CB865">
        <v>34833900</v>
      </c>
      <c r="CC865">
        <v>31746700</v>
      </c>
      <c r="CD865">
        <v>25229400</v>
      </c>
      <c r="CE865">
        <v>23764400</v>
      </c>
      <c r="CF865">
        <v>16701400</v>
      </c>
      <c r="CG865">
        <v>18281500</v>
      </c>
      <c r="CH865">
        <v>19486300</v>
      </c>
      <c r="CI865">
        <v>15012000</v>
      </c>
      <c r="CJ865">
        <v>22351300</v>
      </c>
      <c r="CK865">
        <v>22255900</v>
      </c>
      <c r="CL865">
        <v>35673800</v>
      </c>
      <c r="CM865">
        <v>21972400</v>
      </c>
      <c r="CN865">
        <v>24740900</v>
      </c>
      <c r="CO865">
        <v>29999400</v>
      </c>
      <c r="CP865">
        <v>40914300</v>
      </c>
      <c r="CQ865">
        <v>56617400</v>
      </c>
      <c r="CR865">
        <v>38092100</v>
      </c>
      <c r="CS865">
        <v>30142700</v>
      </c>
      <c r="CT865">
        <v>31423300</v>
      </c>
      <c r="CU865">
        <v>25263800</v>
      </c>
      <c r="CV865">
        <v>32461100</v>
      </c>
      <c r="CW865">
        <v>22299600</v>
      </c>
      <c r="CX865">
        <v>26060800</v>
      </c>
      <c r="CY865">
        <v>19365100</v>
      </c>
      <c r="CZ865">
        <v>22090300</v>
      </c>
      <c r="DA865">
        <v>19872600</v>
      </c>
      <c r="DB865">
        <v>17980700</v>
      </c>
      <c r="DC865">
        <v>14126500</v>
      </c>
      <c r="DD865">
        <v>20614700</v>
      </c>
      <c r="DE865">
        <v>26051200</v>
      </c>
      <c r="DF865">
        <v>17597000</v>
      </c>
      <c r="DG865">
        <v>25037400</v>
      </c>
      <c r="DH865">
        <v>26637300</v>
      </c>
      <c r="DI865">
        <v>27219200</v>
      </c>
      <c r="DJ865">
        <v>25878300</v>
      </c>
      <c r="DK865">
        <v>21452000</v>
      </c>
      <c r="DL865">
        <v>18638200</v>
      </c>
      <c r="DM865">
        <v>15836700</v>
      </c>
      <c r="DN865">
        <v>15157300</v>
      </c>
      <c r="DO865">
        <v>20952300</v>
      </c>
      <c r="DP865">
        <v>37467600</v>
      </c>
      <c r="DQ865">
        <v>27004800</v>
      </c>
      <c r="DR865">
        <v>16265500</v>
      </c>
      <c r="DS865">
        <v>16078300</v>
      </c>
      <c r="DT865">
        <v>13361900</v>
      </c>
      <c r="DU865">
        <v>11917000</v>
      </c>
      <c r="DV865">
        <v>11440400</v>
      </c>
      <c r="DW865">
        <v>16801800</v>
      </c>
      <c r="DX865">
        <v>29549800</v>
      </c>
      <c r="DY865">
        <v>24623500</v>
      </c>
      <c r="DZ865">
        <v>15827900</v>
      </c>
      <c r="EA865">
        <v>15059800</v>
      </c>
      <c r="EB865">
        <v>11980704</v>
      </c>
      <c r="EC865">
        <v>11855365</v>
      </c>
      <c r="ED865">
        <v>17149384</v>
      </c>
      <c r="EE865">
        <v>13361621</v>
      </c>
      <c r="EF865">
        <v>10307702</v>
      </c>
      <c r="EG865">
        <v>11551269</v>
      </c>
      <c r="EH865">
        <v>12045561</v>
      </c>
      <c r="EI865">
        <v>9469743</v>
      </c>
      <c r="EJ865">
        <v>11450307</v>
      </c>
      <c r="EK865">
        <v>14797353</v>
      </c>
      <c r="EL865">
        <v>9967848</v>
      </c>
      <c r="EM865">
        <v>30549093</v>
      </c>
      <c r="EN865">
        <v>17696170</v>
      </c>
      <c r="EO865">
        <v>13084131</v>
      </c>
      <c r="EP865">
        <v>11609823</v>
      </c>
      <c r="EQ865">
        <v>10616044</v>
      </c>
      <c r="ER865">
        <v>8832446</v>
      </c>
      <c r="ES865">
        <v>11364307</v>
      </c>
      <c r="ET865">
        <v>10645214</v>
      </c>
      <c r="EU865">
        <v>10216554</v>
      </c>
      <c r="EV865">
        <v>10679101</v>
      </c>
      <c r="EW865">
        <v>9703435</v>
      </c>
      <c r="EX865">
        <v>9505676</v>
      </c>
      <c r="EY865">
        <v>9934394</v>
      </c>
      <c r="EZ865">
        <v>8638702</v>
      </c>
      <c r="FA865">
        <v>7580353</v>
      </c>
      <c r="FB865">
        <v>9582250</v>
      </c>
      <c r="FC865">
        <v>12146914</v>
      </c>
      <c r="FD865">
        <v>10046285</v>
      </c>
      <c r="FE865">
        <v>23968357</v>
      </c>
      <c r="FF865">
        <v>9836423</v>
      </c>
      <c r="FG865">
        <v>11153104</v>
      </c>
      <c r="FH865">
        <v>7291790</v>
      </c>
      <c r="FI865">
        <v>9971133</v>
      </c>
      <c r="FJ865">
        <v>6642022</v>
      </c>
      <c r="FK865">
        <v>8229529</v>
      </c>
      <c r="FL865">
        <v>5810536</v>
      </c>
      <c r="FM865">
        <v>6112394</v>
      </c>
      <c r="FN865">
        <v>3696966</v>
      </c>
      <c r="FO865">
        <v>7020402</v>
      </c>
      <c r="FP865">
        <v>7970420</v>
      </c>
      <c r="FQ865">
        <v>7665620</v>
      </c>
      <c r="FR865">
        <v>9569934</v>
      </c>
      <c r="FS865">
        <v>6510008</v>
      </c>
      <c r="FT865">
        <v>6912713</v>
      </c>
      <c r="FU865">
        <v>6059093</v>
      </c>
      <c r="FV865">
        <v>5511099</v>
      </c>
      <c r="FW865">
        <v>4792994</v>
      </c>
      <c r="FX865">
        <v>5350942</v>
      </c>
      <c r="FY865">
        <v>7385637</v>
      </c>
      <c r="FZ865">
        <v>4225825</v>
      </c>
      <c r="GA865">
        <v>5910285</v>
      </c>
      <c r="GB865">
        <v>7084664</v>
      </c>
      <c r="GC865">
        <v>5501066</v>
      </c>
      <c r="GD865">
        <v>7749966</v>
      </c>
      <c r="GE865">
        <v>5552505</v>
      </c>
      <c r="GF865">
        <v>5092481</v>
      </c>
      <c r="GG865">
        <v>6708198</v>
      </c>
      <c r="GH865">
        <v>7206684</v>
      </c>
      <c r="GI865">
        <v>5340484</v>
      </c>
      <c r="GJ865">
        <v>6532969</v>
      </c>
      <c r="GK865">
        <v>5875860</v>
      </c>
      <c r="GL865">
        <v>6378295</v>
      </c>
      <c r="GM865">
        <v>6276493</v>
      </c>
      <c r="GN865">
        <v>6635319</v>
      </c>
      <c r="GO865">
        <v>7270521</v>
      </c>
      <c r="GP865">
        <v>7607647</v>
      </c>
      <c r="GQ865">
        <v>5230674</v>
      </c>
      <c r="GR865">
        <v>5296586</v>
      </c>
      <c r="GS865">
        <v>7697630</v>
      </c>
      <c r="GT865">
        <v>5054955</v>
      </c>
      <c r="GU865">
        <v>4747400</v>
      </c>
      <c r="GV865">
        <v>6817973</v>
      </c>
      <c r="GW865">
        <v>5850177</v>
      </c>
      <c r="GX865">
        <v>8931942</v>
      </c>
      <c r="GY865">
        <v>9046984</v>
      </c>
      <c r="GZ865">
        <v>7146690</v>
      </c>
      <c r="HA865">
        <v>5745588</v>
      </c>
      <c r="HB865">
        <v>6993144</v>
      </c>
      <c r="HC865">
        <v>5435799</v>
      </c>
      <c r="HD865">
        <v>5351347</v>
      </c>
      <c r="HE865">
        <v>6763834</v>
      </c>
      <c r="HF865">
        <v>5831484</v>
      </c>
      <c r="HG865">
        <v>6878485</v>
      </c>
      <c r="HH865">
        <v>5576495</v>
      </c>
      <c r="HI865">
        <v>7185427</v>
      </c>
      <c r="HJ865">
        <v>6923633</v>
      </c>
      <c r="HK865">
        <v>6671167</v>
      </c>
      <c r="HL865">
        <v>6326709</v>
      </c>
      <c r="HM865">
        <v>8547125</v>
      </c>
      <c r="HN865">
        <v>9172623</v>
      </c>
      <c r="HO865">
        <v>7510904</v>
      </c>
      <c r="HP865">
        <v>6720059</v>
      </c>
      <c r="HQ865">
        <v>9157148</v>
      </c>
      <c r="HR865">
        <v>4909618</v>
      </c>
      <c r="HS865">
        <v>5934110</v>
      </c>
      <c r="HT865">
        <v>5824842</v>
      </c>
      <c r="HU865">
        <v>10384351</v>
      </c>
      <c r="HV865">
        <v>9542105</v>
      </c>
      <c r="HW865">
        <v>10237479</v>
      </c>
      <c r="HX865">
        <v>7082935</v>
      </c>
      <c r="HY865">
        <v>5810984</v>
      </c>
      <c r="HZ865">
        <v>6280018</v>
      </c>
      <c r="IA865">
        <v>4420869</v>
      </c>
      <c r="IB865">
        <v>6217273</v>
      </c>
      <c r="IC865">
        <v>5506999</v>
      </c>
      <c r="ID865">
        <v>5450076</v>
      </c>
      <c r="IE865">
        <v>8385249</v>
      </c>
      <c r="IF865">
        <v>7912359</v>
      </c>
      <c r="IG865">
        <v>7002308</v>
      </c>
      <c r="IH865">
        <v>6219302</v>
      </c>
      <c r="II865">
        <v>7500927</v>
      </c>
      <c r="IJ865">
        <v>6914373</v>
      </c>
      <c r="IK865">
        <v>9217739</v>
      </c>
      <c r="IL865">
        <v>18592397</v>
      </c>
      <c r="IM865">
        <v>11423323</v>
      </c>
      <c r="IN865">
        <v>8889091</v>
      </c>
      <c r="IO865">
        <v>10458655</v>
      </c>
      <c r="IP865">
        <v>6682722</v>
      </c>
      <c r="IQ865">
        <v>4866230</v>
      </c>
      <c r="IR865">
        <v>6337149</v>
      </c>
      <c r="IS865">
        <v>6014457</v>
      </c>
      <c r="IT865">
        <v>8198049</v>
      </c>
      <c r="IU865">
        <v>11685500</v>
      </c>
      <c r="IV865">
        <v>9700024</v>
      </c>
      <c r="IW865">
        <v>8236783</v>
      </c>
      <c r="IX865">
        <v>9892543</v>
      </c>
      <c r="IY865">
        <v>7727255</v>
      </c>
      <c r="IZ865">
        <v>8059443</v>
      </c>
      <c r="JA865">
        <v>9526966</v>
      </c>
      <c r="JB865">
        <v>6962439</v>
      </c>
      <c r="JC865">
        <v>7093158</v>
      </c>
      <c r="JD865">
        <v>6783266</v>
      </c>
      <c r="JE865">
        <v>7020875</v>
      </c>
      <c r="JF865">
        <v>7510605</v>
      </c>
      <c r="JG865">
        <v>8729011</v>
      </c>
      <c r="JH865">
        <v>9473090</v>
      </c>
      <c r="JI865">
        <v>12097277</v>
      </c>
      <c r="JJ865">
        <v>24375691</v>
      </c>
      <c r="JK865">
        <v>11793338</v>
      </c>
      <c r="JL865">
        <v>22754965</v>
      </c>
      <c r="JM865">
        <v>17096588</v>
      </c>
      <c r="JN865">
        <v>9915797</v>
      </c>
      <c r="JO865">
        <v>10638547</v>
      </c>
      <c r="JP865">
        <v>12238319</v>
      </c>
      <c r="JQ865">
        <v>11422108</v>
      </c>
    </row>
    <row r="866" spans="1:277" x14ac:dyDescent="0.25">
      <c r="A866" s="1" t="s">
        <v>434</v>
      </c>
      <c r="B866" t="s">
        <v>1157</v>
      </c>
      <c r="C866" t="s">
        <v>1183</v>
      </c>
      <c r="D866" s="2">
        <f>_xll.BDH(A866, "volume", B866, C866, "Direction", "H", "Period", "M","cols=84;rows=2")</f>
        <v>36556</v>
      </c>
      <c r="E866" s="2">
        <v>36585</v>
      </c>
      <c r="F866" s="2">
        <v>36616</v>
      </c>
      <c r="G866" s="2">
        <v>36644</v>
      </c>
      <c r="H866" s="2">
        <v>36677</v>
      </c>
      <c r="I866" s="2">
        <v>36707</v>
      </c>
      <c r="J866" s="2">
        <v>36738</v>
      </c>
      <c r="K866" s="2">
        <v>36769</v>
      </c>
      <c r="L866" s="2">
        <v>36798</v>
      </c>
      <c r="M866" s="2">
        <v>36830</v>
      </c>
      <c r="N866" s="2">
        <v>36860</v>
      </c>
      <c r="O866" s="2">
        <v>36889</v>
      </c>
      <c r="P866" s="2">
        <v>36922</v>
      </c>
      <c r="Q866" s="2">
        <v>36950</v>
      </c>
      <c r="R866" s="2">
        <v>36980</v>
      </c>
      <c r="S866" s="2">
        <v>37011</v>
      </c>
      <c r="T866" s="2">
        <v>37042</v>
      </c>
      <c r="U866" s="2">
        <v>37071</v>
      </c>
      <c r="V866" s="2">
        <v>37103</v>
      </c>
      <c r="W866" s="2">
        <v>37134</v>
      </c>
      <c r="X866" s="2">
        <v>37162</v>
      </c>
      <c r="Y866" s="2">
        <v>37195</v>
      </c>
      <c r="Z866" s="2">
        <v>37225</v>
      </c>
      <c r="AA866" s="2">
        <v>37256</v>
      </c>
      <c r="AB866" s="2">
        <v>37287</v>
      </c>
      <c r="AC866" s="2">
        <v>37315</v>
      </c>
      <c r="AD866" s="2">
        <v>37344</v>
      </c>
      <c r="AE866" s="2">
        <v>37376</v>
      </c>
      <c r="AF866" s="2">
        <v>37407</v>
      </c>
      <c r="AG866" s="2">
        <v>37435</v>
      </c>
      <c r="AH866" s="2">
        <v>37468</v>
      </c>
      <c r="AI866" s="2">
        <v>37498</v>
      </c>
      <c r="AJ866" s="2">
        <v>37529</v>
      </c>
      <c r="AK866" s="2">
        <v>37560</v>
      </c>
      <c r="AL866" s="2">
        <v>37589</v>
      </c>
      <c r="AM866" s="2">
        <v>37621</v>
      </c>
      <c r="AN866" s="2">
        <v>37652</v>
      </c>
      <c r="AO866" s="2">
        <v>37680</v>
      </c>
      <c r="AP866" s="2">
        <v>37711</v>
      </c>
      <c r="AQ866" s="2">
        <v>37741</v>
      </c>
      <c r="AR866" s="2">
        <v>37771</v>
      </c>
      <c r="AS866" s="2">
        <v>37802</v>
      </c>
      <c r="AT866" s="2">
        <v>37833</v>
      </c>
      <c r="AU866" s="2">
        <v>37862</v>
      </c>
      <c r="AV866" s="2">
        <v>37894</v>
      </c>
      <c r="AW866" s="2">
        <v>37925</v>
      </c>
      <c r="AX866" s="2">
        <v>37953</v>
      </c>
      <c r="AY866" s="2">
        <v>37986</v>
      </c>
      <c r="AZ866" s="2">
        <v>38016</v>
      </c>
      <c r="BA866" s="2">
        <v>38044</v>
      </c>
      <c r="BB866" s="2">
        <v>38077</v>
      </c>
      <c r="BC866" s="2">
        <v>38107</v>
      </c>
      <c r="BD866" s="2">
        <v>38138</v>
      </c>
      <c r="BE866" s="2">
        <v>38168</v>
      </c>
      <c r="BF866" s="2">
        <v>38198</v>
      </c>
      <c r="BG866" s="2">
        <v>38230</v>
      </c>
      <c r="BH866" s="2">
        <v>38260</v>
      </c>
      <c r="BI866" s="2">
        <v>38289</v>
      </c>
      <c r="BJ866" s="2">
        <v>38321</v>
      </c>
      <c r="BK866" s="2">
        <v>38352</v>
      </c>
      <c r="BL866" s="2">
        <v>38383</v>
      </c>
      <c r="BM866" s="2">
        <v>38411</v>
      </c>
      <c r="BN866" s="2">
        <v>38442</v>
      </c>
      <c r="BO866" s="2">
        <v>38471</v>
      </c>
      <c r="BP866" s="2">
        <v>38503</v>
      </c>
      <c r="BQ866" s="2">
        <v>38533</v>
      </c>
      <c r="BR866" s="2">
        <v>38562</v>
      </c>
      <c r="BS866" s="2">
        <v>38595</v>
      </c>
      <c r="BT866" s="2">
        <v>38625</v>
      </c>
      <c r="BU866" s="2">
        <v>38656</v>
      </c>
      <c r="BV866" s="2">
        <v>38686</v>
      </c>
      <c r="BW866" s="2">
        <v>38716</v>
      </c>
      <c r="BX866" s="2">
        <v>38748</v>
      </c>
      <c r="BY866" s="2">
        <v>38776</v>
      </c>
      <c r="BZ866" s="2">
        <v>38807</v>
      </c>
      <c r="CA866" s="2">
        <v>38835</v>
      </c>
      <c r="CB866" s="2">
        <v>38868</v>
      </c>
      <c r="CC866" s="2">
        <v>38898</v>
      </c>
      <c r="CD866" s="2">
        <v>38929</v>
      </c>
      <c r="CE866" s="2">
        <v>38960</v>
      </c>
      <c r="CF866" s="2">
        <v>38989</v>
      </c>
      <c r="CG866" s="2">
        <v>39021</v>
      </c>
      <c r="CH866" s="2">
        <v>39051</v>
      </c>
      <c r="CI866" s="2">
        <v>39080</v>
      </c>
    </row>
    <row r="867" spans="1:277" x14ac:dyDescent="0.25">
      <c r="A867" s="4"/>
      <c r="D867" s="3">
        <v>210009600</v>
      </c>
      <c r="E867">
        <v>158206200</v>
      </c>
      <c r="F867">
        <v>224082000</v>
      </c>
      <c r="G867">
        <v>148526550</v>
      </c>
      <c r="H867">
        <v>187364550</v>
      </c>
      <c r="I867">
        <v>204326400</v>
      </c>
      <c r="J867">
        <v>148394400</v>
      </c>
      <c r="K867">
        <v>225025500</v>
      </c>
      <c r="L867">
        <v>169531950</v>
      </c>
      <c r="M867">
        <v>320673450</v>
      </c>
      <c r="N867">
        <v>279441150</v>
      </c>
      <c r="O867">
        <v>208387800</v>
      </c>
      <c r="P867">
        <v>280267200</v>
      </c>
      <c r="Q867">
        <v>180062100</v>
      </c>
      <c r="R867">
        <v>179951400</v>
      </c>
      <c r="S867">
        <v>120742950</v>
      </c>
      <c r="T867">
        <v>147025500</v>
      </c>
      <c r="U867">
        <v>99268200</v>
      </c>
      <c r="V867">
        <v>107614050</v>
      </c>
      <c r="W867">
        <v>130427850</v>
      </c>
      <c r="X867">
        <v>118620900</v>
      </c>
      <c r="Y867">
        <v>116996400</v>
      </c>
      <c r="Z867">
        <v>135448200</v>
      </c>
      <c r="AA867">
        <v>140002050</v>
      </c>
      <c r="AB867">
        <v>129377850</v>
      </c>
      <c r="AC867">
        <v>109927950</v>
      </c>
      <c r="AD867">
        <v>146666850</v>
      </c>
      <c r="AE867">
        <v>149444550</v>
      </c>
      <c r="AF867">
        <v>137870550</v>
      </c>
      <c r="AG867">
        <v>141290550</v>
      </c>
      <c r="AH867">
        <v>173979600</v>
      </c>
      <c r="AI867">
        <v>185051100</v>
      </c>
      <c r="AJ867">
        <v>116034150</v>
      </c>
      <c r="AK867">
        <v>162128100</v>
      </c>
      <c r="AL867">
        <v>156282450</v>
      </c>
      <c r="AM867">
        <v>122686050</v>
      </c>
      <c r="AN867">
        <v>114400200</v>
      </c>
      <c r="AO867">
        <v>96165600</v>
      </c>
      <c r="AP867">
        <v>125052000</v>
      </c>
      <c r="AQ867">
        <v>87726000</v>
      </c>
      <c r="AR867">
        <v>116953650</v>
      </c>
      <c r="AS867">
        <v>129833850</v>
      </c>
      <c r="AT867">
        <v>96671550</v>
      </c>
      <c r="AU867">
        <v>132372750</v>
      </c>
      <c r="AV867">
        <v>94263900</v>
      </c>
      <c r="AW867">
        <v>83826600</v>
      </c>
      <c r="AX867">
        <v>61065849</v>
      </c>
      <c r="AY867">
        <v>50307194</v>
      </c>
      <c r="AZ867">
        <v>48761907</v>
      </c>
      <c r="BA867">
        <v>50332296</v>
      </c>
      <c r="BB867">
        <v>83101511</v>
      </c>
      <c r="BC867">
        <v>59951126</v>
      </c>
      <c r="BD867">
        <v>44875088</v>
      </c>
      <c r="BE867">
        <v>62096042</v>
      </c>
      <c r="BF867">
        <v>45422640</v>
      </c>
      <c r="BG867">
        <v>31230582</v>
      </c>
      <c r="BH867">
        <v>49821597</v>
      </c>
      <c r="BI867">
        <v>39750993</v>
      </c>
      <c r="BJ867">
        <v>49548164</v>
      </c>
      <c r="BK867">
        <v>45975027</v>
      </c>
      <c r="BL867">
        <v>40908630</v>
      </c>
      <c r="BM867">
        <v>39183131</v>
      </c>
      <c r="BN867">
        <v>66839361</v>
      </c>
      <c r="BO867">
        <v>64613401</v>
      </c>
      <c r="BP867">
        <v>59601708</v>
      </c>
      <c r="BQ867">
        <v>44709255</v>
      </c>
      <c r="BR867">
        <v>40221320</v>
      </c>
      <c r="BS867">
        <v>48573963</v>
      </c>
      <c r="BT867">
        <v>57833400</v>
      </c>
      <c r="BU867">
        <v>60641764</v>
      </c>
      <c r="BV867">
        <v>61963430</v>
      </c>
      <c r="BW867">
        <v>39188921</v>
      </c>
      <c r="BX867">
        <v>60037200</v>
      </c>
      <c r="BY867">
        <v>57589586</v>
      </c>
      <c r="BZ867">
        <v>83716797</v>
      </c>
      <c r="CA867">
        <v>64601750</v>
      </c>
      <c r="CB867">
        <v>88393936</v>
      </c>
      <c r="CC867">
        <v>83198128</v>
      </c>
      <c r="CD867">
        <v>62001741</v>
      </c>
      <c r="CE867">
        <v>59514906</v>
      </c>
      <c r="CF867">
        <v>56417451</v>
      </c>
      <c r="CG867">
        <v>57993342</v>
      </c>
      <c r="CH867">
        <v>45742786</v>
      </c>
      <c r="CI867">
        <v>38764675</v>
      </c>
    </row>
    <row r="868" spans="1:277" x14ac:dyDescent="0.25">
      <c r="A868" s="1" t="s">
        <v>435</v>
      </c>
      <c r="B868" t="s">
        <v>1157</v>
      </c>
      <c r="C868" t="s">
        <v>1199</v>
      </c>
      <c r="D868" s="2">
        <f>_xll.BDH(A868, "volume", B868, C868, "Direction", "H", "Period", "M","cols=274;rows=2")</f>
        <v>36556</v>
      </c>
      <c r="E868" s="2">
        <v>36585</v>
      </c>
      <c r="F868" s="2">
        <v>36616</v>
      </c>
      <c r="G868" s="2">
        <v>36644</v>
      </c>
      <c r="H868" s="2">
        <v>36677</v>
      </c>
      <c r="I868" s="2">
        <v>36707</v>
      </c>
      <c r="J868" s="2">
        <v>36738</v>
      </c>
      <c r="K868" s="2">
        <v>36769</v>
      </c>
      <c r="L868" s="2">
        <v>36798</v>
      </c>
      <c r="M868" s="2">
        <v>36830</v>
      </c>
      <c r="N868" s="2">
        <v>36860</v>
      </c>
      <c r="O868" s="2">
        <v>36889</v>
      </c>
      <c r="P868" s="2">
        <v>36922</v>
      </c>
      <c r="Q868" s="2">
        <v>36950</v>
      </c>
      <c r="R868" s="2">
        <v>36980</v>
      </c>
      <c r="S868" s="2">
        <v>37011</v>
      </c>
      <c r="T868" s="2">
        <v>37042</v>
      </c>
      <c r="U868" s="2">
        <v>37071</v>
      </c>
      <c r="V868" s="2">
        <v>37103</v>
      </c>
      <c r="W868" s="2">
        <v>37134</v>
      </c>
      <c r="X868" s="2">
        <v>37162</v>
      </c>
      <c r="Y868" s="2">
        <v>37195</v>
      </c>
      <c r="Z868" s="2">
        <v>37225</v>
      </c>
      <c r="AA868" s="2">
        <v>37256</v>
      </c>
      <c r="AB868" s="2">
        <v>37287</v>
      </c>
      <c r="AC868" s="2">
        <v>37315</v>
      </c>
      <c r="AD868" s="2">
        <v>37344</v>
      </c>
      <c r="AE868" s="2">
        <v>37376</v>
      </c>
      <c r="AF868" s="2">
        <v>37407</v>
      </c>
      <c r="AG868" s="2">
        <v>37435</v>
      </c>
      <c r="AH868" s="2">
        <v>37468</v>
      </c>
      <c r="AI868" s="2">
        <v>37498</v>
      </c>
      <c r="AJ868" s="2">
        <v>37529</v>
      </c>
      <c r="AK868" s="2">
        <v>37560</v>
      </c>
      <c r="AL868" s="2">
        <v>37589</v>
      </c>
      <c r="AM868" s="2">
        <v>37621</v>
      </c>
      <c r="AN868" s="2">
        <v>37652</v>
      </c>
      <c r="AO868" s="2">
        <v>37680</v>
      </c>
      <c r="AP868" s="2">
        <v>37711</v>
      </c>
      <c r="AQ868" s="2">
        <v>37741</v>
      </c>
      <c r="AR868" s="2">
        <v>37771</v>
      </c>
      <c r="AS868" s="2">
        <v>37802</v>
      </c>
      <c r="AT868" s="2">
        <v>37833</v>
      </c>
      <c r="AU868" s="2">
        <v>37862</v>
      </c>
      <c r="AV868" s="2">
        <v>37894</v>
      </c>
      <c r="AW868" s="2">
        <v>37925</v>
      </c>
      <c r="AX868" s="2">
        <v>37953</v>
      </c>
      <c r="AY868" s="2">
        <v>37986</v>
      </c>
      <c r="AZ868" s="2">
        <v>38016</v>
      </c>
      <c r="BA868" s="2">
        <v>38044</v>
      </c>
      <c r="BB868" s="2">
        <v>38077</v>
      </c>
      <c r="BC868" s="2">
        <v>38107</v>
      </c>
      <c r="BD868" s="2">
        <v>38138</v>
      </c>
      <c r="BE868" s="2">
        <v>38168</v>
      </c>
      <c r="BF868" s="2">
        <v>38198</v>
      </c>
      <c r="BG868" s="2">
        <v>38230</v>
      </c>
      <c r="BH868" s="2">
        <v>38260</v>
      </c>
      <c r="BI868" s="2">
        <v>38289</v>
      </c>
      <c r="BJ868" s="2">
        <v>38321</v>
      </c>
      <c r="BK868" s="2">
        <v>38352</v>
      </c>
      <c r="BL868" s="2">
        <v>38383</v>
      </c>
      <c r="BM868" s="2">
        <v>38411</v>
      </c>
      <c r="BN868" s="2">
        <v>38442</v>
      </c>
      <c r="BO868" s="2">
        <v>38471</v>
      </c>
      <c r="BP868" s="2">
        <v>38503</v>
      </c>
      <c r="BQ868" s="2">
        <v>38533</v>
      </c>
      <c r="BR868" s="2">
        <v>38562</v>
      </c>
      <c r="BS868" s="2">
        <v>38595</v>
      </c>
      <c r="BT868" s="2">
        <v>38625</v>
      </c>
      <c r="BU868" s="2">
        <v>38656</v>
      </c>
      <c r="BV868" s="2">
        <v>38686</v>
      </c>
      <c r="BW868" s="2">
        <v>38716</v>
      </c>
      <c r="BX868" s="2">
        <v>38748</v>
      </c>
      <c r="BY868" s="2">
        <v>38776</v>
      </c>
      <c r="BZ868" s="2">
        <v>38807</v>
      </c>
      <c r="CA868" s="2">
        <v>38835</v>
      </c>
      <c r="CB868" s="2">
        <v>38868</v>
      </c>
      <c r="CC868" s="2">
        <v>38898</v>
      </c>
      <c r="CD868" s="2">
        <v>38929</v>
      </c>
      <c r="CE868" s="2">
        <v>38960</v>
      </c>
      <c r="CF868" s="2">
        <v>38989</v>
      </c>
      <c r="CG868" s="2">
        <v>39021</v>
      </c>
      <c r="CH868" s="2">
        <v>39051</v>
      </c>
      <c r="CI868" s="2">
        <v>39080</v>
      </c>
      <c r="CJ868" s="2">
        <v>39113</v>
      </c>
      <c r="CK868" s="2">
        <v>39141</v>
      </c>
      <c r="CL868" s="2">
        <v>39171</v>
      </c>
      <c r="CM868" s="2">
        <v>39202</v>
      </c>
      <c r="CN868" s="2">
        <v>39233</v>
      </c>
      <c r="CO868" s="2">
        <v>39262</v>
      </c>
      <c r="CP868" s="2">
        <v>39294</v>
      </c>
      <c r="CQ868" s="2">
        <v>39325</v>
      </c>
      <c r="CR868" s="2">
        <v>39353</v>
      </c>
      <c r="CS868" s="2">
        <v>39386</v>
      </c>
      <c r="CT868" s="2">
        <v>39416</v>
      </c>
      <c r="CU868" s="2">
        <v>39447</v>
      </c>
      <c r="CV868" s="2">
        <v>39478</v>
      </c>
      <c r="CW868" s="2">
        <v>39507</v>
      </c>
      <c r="CX868" s="2">
        <v>39538</v>
      </c>
      <c r="CY868" s="2">
        <v>39568</v>
      </c>
      <c r="CZ868" s="2">
        <v>39598</v>
      </c>
      <c r="DA868" s="2">
        <v>39629</v>
      </c>
      <c r="DB868" s="2">
        <v>39660</v>
      </c>
      <c r="DC868" s="2">
        <v>39689</v>
      </c>
      <c r="DD868" s="2">
        <v>39721</v>
      </c>
      <c r="DE868" s="2">
        <v>39752</v>
      </c>
      <c r="DF868" s="2">
        <v>39780</v>
      </c>
      <c r="DG868" s="2">
        <v>39813</v>
      </c>
      <c r="DH868" s="2">
        <v>39843</v>
      </c>
      <c r="DI868" s="2">
        <v>39871</v>
      </c>
      <c r="DJ868" s="2">
        <v>39903</v>
      </c>
      <c r="DK868" s="2">
        <v>39933</v>
      </c>
      <c r="DL868" s="2">
        <v>39962</v>
      </c>
      <c r="DM868" s="2">
        <v>39994</v>
      </c>
      <c r="DN868" s="2">
        <v>40025</v>
      </c>
      <c r="DO868" s="2">
        <v>40056</v>
      </c>
      <c r="DP868" s="2">
        <v>40086</v>
      </c>
      <c r="DQ868" s="2">
        <v>40116</v>
      </c>
      <c r="DR868" s="2">
        <v>40147</v>
      </c>
      <c r="DS868" s="2">
        <v>40178</v>
      </c>
      <c r="DT868" s="2">
        <v>40207</v>
      </c>
      <c r="DU868" s="2">
        <v>40235</v>
      </c>
      <c r="DV868" s="2">
        <v>40268</v>
      </c>
      <c r="DW868" s="2">
        <v>40298</v>
      </c>
      <c r="DX868" s="2">
        <v>40329</v>
      </c>
      <c r="DY868" s="2">
        <v>40359</v>
      </c>
      <c r="DZ868" s="2">
        <v>40389</v>
      </c>
      <c r="EA868" s="2">
        <v>40421</v>
      </c>
      <c r="EB868" s="2">
        <v>40451</v>
      </c>
      <c r="EC868" s="2">
        <v>40480</v>
      </c>
      <c r="ED868" s="2">
        <v>40512</v>
      </c>
      <c r="EE868" s="2">
        <v>40543</v>
      </c>
      <c r="EF868" s="2">
        <v>40574</v>
      </c>
      <c r="EG868" s="2">
        <v>40602</v>
      </c>
      <c r="EH868" s="2">
        <v>40633</v>
      </c>
      <c r="EI868" s="2">
        <v>40662</v>
      </c>
      <c r="EJ868" s="2">
        <v>40694</v>
      </c>
      <c r="EK868" s="2">
        <v>40724</v>
      </c>
      <c r="EL868" s="2">
        <v>40753</v>
      </c>
      <c r="EM868" s="2">
        <v>40786</v>
      </c>
      <c r="EN868" s="2">
        <v>40816</v>
      </c>
      <c r="EO868" s="2">
        <v>40847</v>
      </c>
      <c r="EP868" s="2">
        <v>40877</v>
      </c>
      <c r="EQ868" s="2">
        <v>40907</v>
      </c>
      <c r="ER868" s="2">
        <v>40939</v>
      </c>
      <c r="ES868" s="2">
        <v>40968</v>
      </c>
      <c r="ET868" s="2">
        <v>40998</v>
      </c>
      <c r="EU868" s="2">
        <v>41029</v>
      </c>
      <c r="EV868" s="2">
        <v>41060</v>
      </c>
      <c r="EW868" s="2">
        <v>41089</v>
      </c>
      <c r="EX868" s="2">
        <v>41121</v>
      </c>
      <c r="EY868" s="2">
        <v>41152</v>
      </c>
      <c r="EZ868" s="2">
        <v>41180</v>
      </c>
      <c r="FA868" s="2">
        <v>41213</v>
      </c>
      <c r="FB868" s="2">
        <v>41243</v>
      </c>
      <c r="FC868" s="2">
        <v>41274</v>
      </c>
      <c r="FD868" s="2">
        <v>41305</v>
      </c>
      <c r="FE868" s="2">
        <v>41333</v>
      </c>
      <c r="FF868" s="2">
        <v>41362</v>
      </c>
      <c r="FG868" s="2">
        <v>41394</v>
      </c>
      <c r="FH868" s="2">
        <v>41425</v>
      </c>
      <c r="FI868" s="2">
        <v>41453</v>
      </c>
      <c r="FJ868" s="2">
        <v>41486</v>
      </c>
      <c r="FK868" s="2">
        <v>41516</v>
      </c>
      <c r="FL868" s="2">
        <v>41547</v>
      </c>
      <c r="FM868" s="2">
        <v>41578</v>
      </c>
      <c r="FN868" s="2">
        <v>41607</v>
      </c>
      <c r="FO868" s="2">
        <v>41639</v>
      </c>
      <c r="FP868" s="2">
        <v>41670</v>
      </c>
      <c r="FQ868" s="2">
        <v>41698</v>
      </c>
      <c r="FR868" s="2">
        <v>41729</v>
      </c>
      <c r="FS868" s="2">
        <v>41759</v>
      </c>
      <c r="FT868" s="2">
        <v>41789</v>
      </c>
      <c r="FU868" s="2">
        <v>41820</v>
      </c>
      <c r="FV868" s="2">
        <v>41851</v>
      </c>
      <c r="FW868" s="2">
        <v>41880</v>
      </c>
      <c r="FX868" s="2">
        <v>41912</v>
      </c>
      <c r="FY868" s="2">
        <v>41943</v>
      </c>
      <c r="FZ868" s="2">
        <v>41971</v>
      </c>
      <c r="GA868" s="2">
        <v>42004</v>
      </c>
      <c r="GB868" s="2">
        <v>42034</v>
      </c>
      <c r="GC868" s="2">
        <v>42062</v>
      </c>
      <c r="GD868" s="2">
        <v>42094</v>
      </c>
      <c r="GE868" s="2">
        <v>42124</v>
      </c>
      <c r="GF868" s="2">
        <v>42153</v>
      </c>
      <c r="GG868" s="2">
        <v>42185</v>
      </c>
      <c r="GH868" s="2">
        <v>42216</v>
      </c>
      <c r="GI868" s="2">
        <v>42247</v>
      </c>
      <c r="GJ868" s="2">
        <v>42277</v>
      </c>
      <c r="GK868" s="2">
        <v>42307</v>
      </c>
      <c r="GL868" s="2">
        <v>42338</v>
      </c>
      <c r="GM868" s="2">
        <v>42369</v>
      </c>
      <c r="GN868" s="2">
        <v>42398</v>
      </c>
      <c r="GO868" s="2">
        <v>42429</v>
      </c>
      <c r="GP868" s="2">
        <v>42460</v>
      </c>
      <c r="GQ868" s="2">
        <v>42489</v>
      </c>
      <c r="GR868" s="2">
        <v>42521</v>
      </c>
      <c r="GS868" s="2">
        <v>42551</v>
      </c>
      <c r="GT868" s="2">
        <v>42580</v>
      </c>
      <c r="GU868" s="2">
        <v>42613</v>
      </c>
      <c r="GV868" s="2">
        <v>42643</v>
      </c>
      <c r="GW868" s="2">
        <v>42674</v>
      </c>
      <c r="GX868" s="2">
        <v>42704</v>
      </c>
      <c r="GY868" s="2">
        <v>42734</v>
      </c>
      <c r="GZ868" s="2">
        <v>42766</v>
      </c>
      <c r="HA868" s="2">
        <v>42794</v>
      </c>
      <c r="HB868" s="2">
        <v>42825</v>
      </c>
      <c r="HC868" s="2">
        <v>42853</v>
      </c>
      <c r="HD868" s="2">
        <v>42886</v>
      </c>
      <c r="HE868" s="2">
        <v>42916</v>
      </c>
      <c r="HF868" s="2">
        <v>42947</v>
      </c>
      <c r="HG868" s="2">
        <v>42978</v>
      </c>
      <c r="HH868" s="2">
        <v>43007</v>
      </c>
      <c r="HI868" s="2">
        <v>43039</v>
      </c>
      <c r="HJ868" s="2">
        <v>43069</v>
      </c>
      <c r="HK868" s="2">
        <v>43098</v>
      </c>
      <c r="HL868" s="2">
        <v>43131</v>
      </c>
      <c r="HM868" s="2">
        <v>43159</v>
      </c>
      <c r="HN868" s="2">
        <v>43189</v>
      </c>
      <c r="HO868" s="2">
        <v>43220</v>
      </c>
      <c r="HP868" s="2">
        <v>43251</v>
      </c>
      <c r="HQ868" s="2">
        <v>43280</v>
      </c>
      <c r="HR868" s="2">
        <v>43312</v>
      </c>
      <c r="HS868" s="2">
        <v>43343</v>
      </c>
      <c r="HT868" s="2">
        <v>43371</v>
      </c>
      <c r="HU868" s="2">
        <v>43404</v>
      </c>
      <c r="HV868" s="2">
        <v>43434</v>
      </c>
      <c r="HW868" s="2">
        <v>43465</v>
      </c>
      <c r="HX868" s="2">
        <v>43496</v>
      </c>
      <c r="HY868" s="2">
        <v>43524</v>
      </c>
      <c r="HZ868" s="2">
        <v>43553</v>
      </c>
      <c r="IA868" s="2">
        <v>43585</v>
      </c>
      <c r="IB868" s="2">
        <v>43616</v>
      </c>
      <c r="IC868" s="2">
        <v>43644</v>
      </c>
      <c r="ID868" s="2">
        <v>43677</v>
      </c>
      <c r="IE868" s="2">
        <v>43707</v>
      </c>
      <c r="IF868" s="2">
        <v>43738</v>
      </c>
      <c r="IG868" s="2">
        <v>43769</v>
      </c>
      <c r="IH868" s="2">
        <v>43798</v>
      </c>
      <c r="II868" s="2">
        <v>43830</v>
      </c>
      <c r="IJ868" s="2">
        <v>43861</v>
      </c>
      <c r="IK868" s="2">
        <v>43889</v>
      </c>
      <c r="IL868" s="2">
        <v>43921</v>
      </c>
      <c r="IM868" s="2">
        <v>43951</v>
      </c>
      <c r="IN868" s="2">
        <v>43980</v>
      </c>
      <c r="IO868" s="2">
        <v>44012</v>
      </c>
      <c r="IP868" s="2">
        <v>44043</v>
      </c>
      <c r="IQ868" s="2">
        <v>44074</v>
      </c>
      <c r="IR868" s="2">
        <v>44104</v>
      </c>
      <c r="IS868" s="2">
        <v>44134</v>
      </c>
      <c r="IT868" s="2">
        <v>44165</v>
      </c>
      <c r="IU868" s="2">
        <v>44196</v>
      </c>
      <c r="IV868" s="2">
        <v>44225</v>
      </c>
      <c r="IW868" s="2">
        <v>44253</v>
      </c>
      <c r="IX868" s="2">
        <v>44286</v>
      </c>
      <c r="IY868" s="2">
        <v>44316</v>
      </c>
      <c r="IZ868" s="2">
        <v>44347</v>
      </c>
      <c r="JA868" s="2">
        <v>44377</v>
      </c>
      <c r="JB868" s="2">
        <v>44407</v>
      </c>
      <c r="JC868" s="2">
        <v>44439</v>
      </c>
      <c r="JD868" s="2">
        <v>44469</v>
      </c>
      <c r="JE868" s="2">
        <v>44498</v>
      </c>
      <c r="JF868" s="2">
        <v>44530</v>
      </c>
      <c r="JG868" s="2">
        <v>44561</v>
      </c>
      <c r="JH868" s="2">
        <v>44592</v>
      </c>
      <c r="JI868" s="2">
        <v>44620</v>
      </c>
      <c r="JJ868" s="2">
        <v>44651</v>
      </c>
      <c r="JK868" s="2">
        <v>44680</v>
      </c>
      <c r="JL868" s="2">
        <v>44712</v>
      </c>
      <c r="JM868" s="2">
        <v>44742</v>
      </c>
      <c r="JN868" s="2">
        <v>44771</v>
      </c>
      <c r="JO868" s="2">
        <v>44804</v>
      </c>
      <c r="JP868" s="2">
        <v>44834</v>
      </c>
      <c r="JQ868" s="2">
        <v>44865</v>
      </c>
    </row>
    <row r="869" spans="1:277" x14ac:dyDescent="0.25">
      <c r="A869" s="4"/>
      <c r="D869" s="3">
        <v>16049900</v>
      </c>
      <c r="E869">
        <v>20046700</v>
      </c>
      <c r="F869">
        <v>15065000</v>
      </c>
      <c r="G869">
        <v>8770400</v>
      </c>
      <c r="H869">
        <v>6986100</v>
      </c>
      <c r="I869">
        <v>10528900</v>
      </c>
      <c r="J869">
        <v>9231100</v>
      </c>
      <c r="K869">
        <v>8363900</v>
      </c>
      <c r="L869">
        <v>11710000</v>
      </c>
      <c r="M869">
        <v>7280400</v>
      </c>
      <c r="N869">
        <v>9362100</v>
      </c>
      <c r="O869">
        <v>13958200</v>
      </c>
      <c r="P869">
        <v>19967800</v>
      </c>
      <c r="Q869">
        <v>11997300</v>
      </c>
      <c r="R869">
        <v>14506800</v>
      </c>
      <c r="S869">
        <v>18892100</v>
      </c>
      <c r="T869">
        <v>15003800</v>
      </c>
      <c r="U869">
        <v>15534600</v>
      </c>
      <c r="V869">
        <v>10563000</v>
      </c>
      <c r="W869">
        <v>9110000</v>
      </c>
      <c r="X869">
        <v>7842600</v>
      </c>
      <c r="Y869">
        <v>10308100</v>
      </c>
      <c r="Z869">
        <v>5586200</v>
      </c>
      <c r="AA869">
        <v>10147200</v>
      </c>
      <c r="AB869">
        <v>10173600</v>
      </c>
      <c r="AC869">
        <v>8508400</v>
      </c>
      <c r="AD869">
        <v>8937300</v>
      </c>
      <c r="AE869">
        <v>22253400</v>
      </c>
      <c r="AF869">
        <v>17486900</v>
      </c>
      <c r="AG869">
        <v>15931800</v>
      </c>
      <c r="AH869">
        <v>27831200</v>
      </c>
      <c r="AI869">
        <v>16265500</v>
      </c>
      <c r="AJ869">
        <v>18091700</v>
      </c>
      <c r="AK869">
        <v>29661100</v>
      </c>
      <c r="AL869">
        <v>13866700</v>
      </c>
      <c r="AM869">
        <v>14948100</v>
      </c>
      <c r="AN869">
        <v>14654300</v>
      </c>
      <c r="AO869">
        <v>17995500</v>
      </c>
      <c r="AP869">
        <v>20134400</v>
      </c>
      <c r="AQ869">
        <v>17874800</v>
      </c>
      <c r="AR869">
        <v>22092200</v>
      </c>
      <c r="AS869">
        <v>14329300</v>
      </c>
      <c r="AT869">
        <v>12861800</v>
      </c>
      <c r="AU869">
        <v>10937100</v>
      </c>
      <c r="AV869">
        <v>13101900</v>
      </c>
      <c r="AW869">
        <v>26626600</v>
      </c>
      <c r="AX869">
        <v>12258700</v>
      </c>
      <c r="AY869">
        <v>15243800</v>
      </c>
      <c r="AZ869">
        <v>13250800</v>
      </c>
      <c r="BA869">
        <v>11999900</v>
      </c>
      <c r="BB869">
        <v>14571200</v>
      </c>
      <c r="BC869">
        <v>14979700</v>
      </c>
      <c r="BD869">
        <v>15483200</v>
      </c>
      <c r="BE869">
        <v>18005100</v>
      </c>
      <c r="BF869">
        <v>15690900</v>
      </c>
      <c r="BG869">
        <v>17026000</v>
      </c>
      <c r="BH869">
        <v>12543300</v>
      </c>
      <c r="BI869">
        <v>34830900</v>
      </c>
      <c r="BJ869">
        <v>20492600</v>
      </c>
      <c r="BK869">
        <v>14808400</v>
      </c>
      <c r="BL869">
        <v>12951500</v>
      </c>
      <c r="BM869">
        <v>20969100</v>
      </c>
      <c r="BN869">
        <v>24302600</v>
      </c>
      <c r="BO869">
        <v>14917400</v>
      </c>
      <c r="BP869">
        <v>23382900</v>
      </c>
      <c r="BQ869">
        <v>21333700</v>
      </c>
      <c r="BR869">
        <v>13596900</v>
      </c>
      <c r="BS869">
        <v>24182900</v>
      </c>
      <c r="BT869">
        <v>16589700</v>
      </c>
      <c r="BU869">
        <v>18854900</v>
      </c>
      <c r="BV869">
        <v>21311000</v>
      </c>
      <c r="BW869">
        <v>15051800</v>
      </c>
      <c r="BX869">
        <v>17675200</v>
      </c>
      <c r="BY869">
        <v>13096500</v>
      </c>
      <c r="BZ869">
        <v>18813700</v>
      </c>
      <c r="CA869">
        <v>15769400</v>
      </c>
      <c r="CB869">
        <v>19164900</v>
      </c>
      <c r="CC869">
        <v>16936800</v>
      </c>
      <c r="CD869">
        <v>14517000</v>
      </c>
      <c r="CE869">
        <v>15246900</v>
      </c>
      <c r="CF869">
        <v>15749800</v>
      </c>
      <c r="CG869">
        <v>17688800</v>
      </c>
      <c r="CH869">
        <v>17465000</v>
      </c>
      <c r="CI869">
        <v>13408300</v>
      </c>
      <c r="CJ869">
        <v>13224600</v>
      </c>
      <c r="CK869">
        <v>14333200</v>
      </c>
      <c r="CL869">
        <v>16718900</v>
      </c>
      <c r="CM869">
        <v>17946500</v>
      </c>
      <c r="CN869">
        <v>20222400</v>
      </c>
      <c r="CO869">
        <v>22217400</v>
      </c>
      <c r="CP869">
        <v>28807900</v>
      </c>
      <c r="CQ869">
        <v>29657700</v>
      </c>
      <c r="CR869">
        <v>17333600</v>
      </c>
      <c r="CS869">
        <v>15022900</v>
      </c>
      <c r="CT869">
        <v>14180400</v>
      </c>
      <c r="CU869">
        <v>9879000</v>
      </c>
      <c r="CV869">
        <v>16594800</v>
      </c>
      <c r="CW869">
        <v>17955100</v>
      </c>
      <c r="CX869">
        <v>23645300</v>
      </c>
      <c r="CY869">
        <v>11884000</v>
      </c>
      <c r="CZ869">
        <v>10675800</v>
      </c>
      <c r="DA869">
        <v>12003400</v>
      </c>
      <c r="DB869">
        <v>13548300</v>
      </c>
      <c r="DC869">
        <v>17644100</v>
      </c>
      <c r="DD869">
        <v>21752500</v>
      </c>
      <c r="DE869">
        <v>26286400</v>
      </c>
      <c r="DF869">
        <v>14517500</v>
      </c>
      <c r="DG869">
        <v>14805400</v>
      </c>
      <c r="DH869">
        <v>13336200</v>
      </c>
      <c r="DI869">
        <v>16642700</v>
      </c>
      <c r="DJ869">
        <v>20414300</v>
      </c>
      <c r="DK869">
        <v>10931700</v>
      </c>
      <c r="DL869">
        <v>11476300</v>
      </c>
      <c r="DM869">
        <v>11550700</v>
      </c>
      <c r="DN869">
        <v>8477700</v>
      </c>
      <c r="DO869">
        <v>8271200</v>
      </c>
      <c r="DP869">
        <v>12241500</v>
      </c>
      <c r="DQ869">
        <v>10315700</v>
      </c>
      <c r="DR869">
        <v>10130900</v>
      </c>
      <c r="DS869">
        <v>13085700</v>
      </c>
      <c r="DT869">
        <v>12966400</v>
      </c>
      <c r="DU869">
        <v>13965600</v>
      </c>
      <c r="DV869">
        <v>14324300</v>
      </c>
      <c r="DW869">
        <v>11372100</v>
      </c>
      <c r="DX869">
        <v>16158800</v>
      </c>
      <c r="DY869">
        <v>17543100</v>
      </c>
      <c r="DZ869">
        <v>12956500</v>
      </c>
      <c r="EA869">
        <v>11654900</v>
      </c>
      <c r="EB869">
        <v>8936197</v>
      </c>
      <c r="EC869">
        <v>7363043</v>
      </c>
      <c r="ED869">
        <v>10330755</v>
      </c>
      <c r="EE869">
        <v>11186296</v>
      </c>
      <c r="EF869">
        <v>8516930</v>
      </c>
      <c r="EG869">
        <v>9196231</v>
      </c>
      <c r="EH869">
        <v>13109095</v>
      </c>
      <c r="EI869">
        <v>6230418</v>
      </c>
      <c r="EJ869">
        <v>8249996</v>
      </c>
      <c r="EK869">
        <v>8999618</v>
      </c>
      <c r="EL869">
        <v>6791152</v>
      </c>
      <c r="EM869">
        <v>14424407</v>
      </c>
      <c r="EN869">
        <v>10997693</v>
      </c>
      <c r="EO869">
        <v>8787453</v>
      </c>
      <c r="EP869">
        <v>7667893</v>
      </c>
      <c r="EQ869">
        <v>8102798</v>
      </c>
      <c r="ER869">
        <v>7572888</v>
      </c>
      <c r="ES869">
        <v>7286109</v>
      </c>
      <c r="ET869">
        <v>9186599</v>
      </c>
      <c r="EU869">
        <v>12319676</v>
      </c>
      <c r="EV869">
        <v>8022070</v>
      </c>
      <c r="EW869">
        <v>7005805</v>
      </c>
      <c r="EX869">
        <v>5245125</v>
      </c>
      <c r="EY869">
        <v>5168119</v>
      </c>
      <c r="EZ869">
        <v>6980791</v>
      </c>
      <c r="FA869">
        <v>5182695</v>
      </c>
      <c r="FB869">
        <v>5286506</v>
      </c>
      <c r="FC869">
        <v>6350518</v>
      </c>
      <c r="FD869">
        <v>4737754</v>
      </c>
      <c r="FE869">
        <v>4270303</v>
      </c>
      <c r="FF869">
        <v>4992255</v>
      </c>
      <c r="FG869">
        <v>7012998</v>
      </c>
      <c r="FH869">
        <v>9006005</v>
      </c>
      <c r="FI869">
        <v>7429873</v>
      </c>
      <c r="FJ869">
        <v>5335703</v>
      </c>
      <c r="FK869">
        <v>4559706</v>
      </c>
      <c r="FL869">
        <v>5783038</v>
      </c>
      <c r="FM869">
        <v>6034882</v>
      </c>
      <c r="FN869">
        <v>5969617</v>
      </c>
      <c r="FO869">
        <v>5985874</v>
      </c>
      <c r="FP869">
        <v>5869481</v>
      </c>
      <c r="FQ869">
        <v>6331965</v>
      </c>
      <c r="FR869">
        <v>6334225</v>
      </c>
      <c r="FS869">
        <v>6256568</v>
      </c>
      <c r="FT869">
        <v>5190381</v>
      </c>
      <c r="FU869">
        <v>5815417</v>
      </c>
      <c r="FV869">
        <v>5877974</v>
      </c>
      <c r="FW869">
        <v>5261430</v>
      </c>
      <c r="FX869">
        <v>4897964</v>
      </c>
      <c r="FY869">
        <v>7471005</v>
      </c>
      <c r="FZ869">
        <v>4530837</v>
      </c>
      <c r="GA869">
        <v>6638415</v>
      </c>
      <c r="GB869">
        <v>4559073</v>
      </c>
      <c r="GC869">
        <v>5043058</v>
      </c>
      <c r="GD869">
        <v>6799503</v>
      </c>
      <c r="GE869">
        <v>4735550</v>
      </c>
      <c r="GF869">
        <v>5753323</v>
      </c>
      <c r="GG869">
        <v>6628380</v>
      </c>
      <c r="GH869">
        <v>7216321</v>
      </c>
      <c r="GI869">
        <v>10894980</v>
      </c>
      <c r="GJ869">
        <v>13142233</v>
      </c>
      <c r="GK869">
        <v>9785303</v>
      </c>
      <c r="GL869">
        <v>5980393</v>
      </c>
      <c r="GM869">
        <v>7880115</v>
      </c>
      <c r="GN869">
        <v>10307999</v>
      </c>
      <c r="GO869">
        <v>8739400</v>
      </c>
      <c r="GP869">
        <v>8202312</v>
      </c>
      <c r="GQ869">
        <v>6655077</v>
      </c>
      <c r="GR869">
        <v>7863525</v>
      </c>
      <c r="GS869">
        <v>8064463</v>
      </c>
      <c r="GT869">
        <v>5922278</v>
      </c>
      <c r="GU869">
        <v>5857392</v>
      </c>
      <c r="GV869">
        <v>10234681</v>
      </c>
      <c r="GW869">
        <v>6077056</v>
      </c>
      <c r="GX869">
        <v>9268380</v>
      </c>
      <c r="GY869">
        <v>7206154</v>
      </c>
      <c r="GZ869">
        <v>6298118</v>
      </c>
      <c r="HA869">
        <v>4000471</v>
      </c>
      <c r="HB869">
        <v>6200169</v>
      </c>
      <c r="HC869">
        <v>5837544</v>
      </c>
      <c r="HD869">
        <v>6552161</v>
      </c>
      <c r="HE869">
        <v>9091276</v>
      </c>
      <c r="HF869">
        <v>5042200</v>
      </c>
      <c r="HG869">
        <v>6608188</v>
      </c>
      <c r="HH869">
        <v>6936347</v>
      </c>
      <c r="HI869">
        <v>7486831</v>
      </c>
      <c r="HJ869">
        <v>8180046</v>
      </c>
      <c r="HK869">
        <v>8217378</v>
      </c>
      <c r="HL869">
        <v>15164338</v>
      </c>
      <c r="HM869">
        <v>12863335</v>
      </c>
      <c r="HN869">
        <v>11737804</v>
      </c>
      <c r="HO869">
        <v>11072905</v>
      </c>
      <c r="HP869">
        <v>12335337</v>
      </c>
      <c r="HQ869">
        <v>18969333</v>
      </c>
      <c r="HR869">
        <v>13280003</v>
      </c>
      <c r="HS869">
        <v>10483493</v>
      </c>
      <c r="HT869">
        <v>12897430</v>
      </c>
      <c r="HU869">
        <v>10518804</v>
      </c>
      <c r="HV869">
        <v>11238587</v>
      </c>
      <c r="HW869">
        <v>11349220</v>
      </c>
      <c r="HX869">
        <v>10073592</v>
      </c>
      <c r="HY869">
        <v>8890001</v>
      </c>
      <c r="HZ869">
        <v>9618962</v>
      </c>
      <c r="IA869">
        <v>8743287</v>
      </c>
      <c r="IB869">
        <v>8822886</v>
      </c>
      <c r="IC869">
        <v>9483924</v>
      </c>
      <c r="ID869">
        <v>7941290</v>
      </c>
      <c r="IE869">
        <v>11480192</v>
      </c>
      <c r="IF869">
        <v>9456816</v>
      </c>
      <c r="IG869">
        <v>11007245</v>
      </c>
      <c r="IH869">
        <v>10073788</v>
      </c>
      <c r="II869">
        <v>13403160</v>
      </c>
      <c r="IJ869">
        <v>8231827</v>
      </c>
      <c r="IK869">
        <v>8414256</v>
      </c>
      <c r="IL869">
        <v>21127516</v>
      </c>
      <c r="IM869">
        <v>9434783</v>
      </c>
      <c r="IN869">
        <v>9313466</v>
      </c>
      <c r="IO869">
        <v>16463843</v>
      </c>
      <c r="IP869">
        <v>10063060</v>
      </c>
      <c r="IQ869">
        <v>7456111</v>
      </c>
      <c r="IR869">
        <v>10193814</v>
      </c>
      <c r="IS869">
        <v>7577157</v>
      </c>
      <c r="IT869">
        <v>8939524</v>
      </c>
      <c r="IU869">
        <v>10423708</v>
      </c>
      <c r="IV869">
        <v>10937830</v>
      </c>
      <c r="IW869">
        <v>6517473</v>
      </c>
      <c r="IX869">
        <v>13300052</v>
      </c>
      <c r="IY869">
        <v>8321663</v>
      </c>
      <c r="IZ869">
        <v>12661205</v>
      </c>
      <c r="JA869">
        <v>14953900</v>
      </c>
      <c r="JB869">
        <v>9082327</v>
      </c>
      <c r="JC869">
        <v>8367756</v>
      </c>
      <c r="JD869">
        <v>10791962</v>
      </c>
      <c r="JE869">
        <v>8237931</v>
      </c>
      <c r="JF869">
        <v>11711960</v>
      </c>
      <c r="JG869">
        <v>11939700</v>
      </c>
      <c r="JH869">
        <v>13806473</v>
      </c>
      <c r="JI869">
        <v>10280245</v>
      </c>
      <c r="JJ869">
        <v>17573996</v>
      </c>
      <c r="JK869">
        <v>10668180</v>
      </c>
      <c r="JL869">
        <v>12136582</v>
      </c>
      <c r="JM869">
        <v>13960872</v>
      </c>
      <c r="JN869">
        <v>11039405</v>
      </c>
      <c r="JO869">
        <v>7912818</v>
      </c>
      <c r="JP869">
        <v>10527308</v>
      </c>
      <c r="JQ869">
        <v>9554752</v>
      </c>
    </row>
    <row r="870" spans="1:277" x14ac:dyDescent="0.25">
      <c r="A870" s="1" t="s">
        <v>436</v>
      </c>
      <c r="B870" t="s">
        <v>1157</v>
      </c>
      <c r="C870" t="s">
        <v>1201</v>
      </c>
      <c r="D870" s="2">
        <f>_xll.BDH(A870, "volume", B870, C870, "Direction", "H", "Period", "M","cols=240;rows=2")</f>
        <v>36556</v>
      </c>
      <c r="E870" s="2">
        <v>36585</v>
      </c>
      <c r="F870" s="2">
        <v>36616</v>
      </c>
      <c r="G870" s="2">
        <v>36644</v>
      </c>
      <c r="H870" s="2">
        <v>36677</v>
      </c>
      <c r="I870" s="2">
        <v>36707</v>
      </c>
      <c r="J870" s="2">
        <v>36738</v>
      </c>
      <c r="K870" s="2">
        <v>36769</v>
      </c>
      <c r="L870" s="2">
        <v>36798</v>
      </c>
      <c r="M870" s="2">
        <v>36830</v>
      </c>
      <c r="N870" s="2">
        <v>36860</v>
      </c>
      <c r="O870" s="2">
        <v>36889</v>
      </c>
      <c r="P870" s="2">
        <v>36922</v>
      </c>
      <c r="Q870" s="2">
        <v>36950</v>
      </c>
      <c r="R870" s="2">
        <v>36980</v>
      </c>
      <c r="S870" s="2">
        <v>37011</v>
      </c>
      <c r="T870" s="2">
        <v>37042</v>
      </c>
      <c r="U870" s="2">
        <v>37071</v>
      </c>
      <c r="V870" s="2">
        <v>37103</v>
      </c>
      <c r="W870" s="2">
        <v>37134</v>
      </c>
      <c r="X870" s="2">
        <v>37162</v>
      </c>
      <c r="Y870" s="2">
        <v>37195</v>
      </c>
      <c r="Z870" s="2">
        <v>37225</v>
      </c>
      <c r="AA870" s="2">
        <v>37256</v>
      </c>
      <c r="AB870" s="2">
        <v>37287</v>
      </c>
      <c r="AC870" s="2">
        <v>37315</v>
      </c>
      <c r="AD870" s="2">
        <v>37344</v>
      </c>
      <c r="AE870" s="2">
        <v>37376</v>
      </c>
      <c r="AF870" s="2">
        <v>37407</v>
      </c>
      <c r="AG870" s="2">
        <v>37435</v>
      </c>
      <c r="AH870" s="2">
        <v>37468</v>
      </c>
      <c r="AI870" s="2">
        <v>37498</v>
      </c>
      <c r="AJ870" s="2">
        <v>37529</v>
      </c>
      <c r="AK870" s="2">
        <v>37560</v>
      </c>
      <c r="AL870" s="2">
        <v>37589</v>
      </c>
      <c r="AM870" s="2">
        <v>37621</v>
      </c>
      <c r="AN870" s="2">
        <v>37652</v>
      </c>
      <c r="AO870" s="2">
        <v>37680</v>
      </c>
      <c r="AP870" s="2">
        <v>37711</v>
      </c>
      <c r="AQ870" s="2">
        <v>37741</v>
      </c>
      <c r="AR870" s="2">
        <v>37771</v>
      </c>
      <c r="AS870" s="2">
        <v>37802</v>
      </c>
      <c r="AT870" s="2">
        <v>37833</v>
      </c>
      <c r="AU870" s="2">
        <v>37862</v>
      </c>
      <c r="AV870" s="2">
        <v>37894</v>
      </c>
      <c r="AW870" s="2">
        <v>37925</v>
      </c>
      <c r="AX870" s="2">
        <v>37953</v>
      </c>
      <c r="AY870" s="2">
        <v>37986</v>
      </c>
      <c r="AZ870" s="2">
        <v>38016</v>
      </c>
      <c r="BA870" s="2">
        <v>38044</v>
      </c>
      <c r="BB870" s="2">
        <v>38077</v>
      </c>
      <c r="BC870" s="2">
        <v>38107</v>
      </c>
      <c r="BD870" s="2">
        <v>38138</v>
      </c>
      <c r="BE870" s="2">
        <v>38168</v>
      </c>
      <c r="BF870" s="2">
        <v>38198</v>
      </c>
      <c r="BG870" s="2">
        <v>38230</v>
      </c>
      <c r="BH870" s="2">
        <v>38260</v>
      </c>
      <c r="BI870" s="2">
        <v>38289</v>
      </c>
      <c r="BJ870" s="2">
        <v>38321</v>
      </c>
      <c r="BK870" s="2">
        <v>38352</v>
      </c>
      <c r="BL870" s="2">
        <v>38383</v>
      </c>
      <c r="BM870" s="2">
        <v>38411</v>
      </c>
      <c r="BN870" s="2">
        <v>38442</v>
      </c>
      <c r="BO870" s="2">
        <v>38471</v>
      </c>
      <c r="BP870" s="2">
        <v>38503</v>
      </c>
      <c r="BQ870" s="2">
        <v>38533</v>
      </c>
      <c r="BR870" s="2">
        <v>38562</v>
      </c>
      <c r="BS870" s="2">
        <v>38595</v>
      </c>
      <c r="BT870" s="2">
        <v>38625</v>
      </c>
      <c r="BU870" s="2">
        <v>38656</v>
      </c>
      <c r="BV870" s="2">
        <v>38686</v>
      </c>
      <c r="BW870" s="2">
        <v>38716</v>
      </c>
      <c r="BX870" s="2">
        <v>38748</v>
      </c>
      <c r="BY870" s="2">
        <v>38776</v>
      </c>
      <c r="BZ870" s="2">
        <v>38807</v>
      </c>
      <c r="CA870" s="2">
        <v>38835</v>
      </c>
      <c r="CB870" s="2">
        <v>38868</v>
      </c>
      <c r="CC870" s="2">
        <v>38898</v>
      </c>
      <c r="CD870" s="2">
        <v>38929</v>
      </c>
      <c r="CE870" s="2">
        <v>38960</v>
      </c>
      <c r="CF870" s="2">
        <v>38989</v>
      </c>
      <c r="CG870" s="2">
        <v>39021</v>
      </c>
      <c r="CH870" s="2">
        <v>39051</v>
      </c>
      <c r="CI870" s="2">
        <v>39080</v>
      </c>
      <c r="CJ870" s="2">
        <v>39113</v>
      </c>
      <c r="CK870" s="2">
        <v>39141</v>
      </c>
      <c r="CL870" s="2">
        <v>39171</v>
      </c>
      <c r="CM870" s="2">
        <v>39202</v>
      </c>
      <c r="CN870" s="2">
        <v>39233</v>
      </c>
      <c r="CO870" s="2">
        <v>39262</v>
      </c>
      <c r="CP870" s="2">
        <v>39294</v>
      </c>
      <c r="CQ870" s="2">
        <v>39325</v>
      </c>
      <c r="CR870" s="2">
        <v>39353</v>
      </c>
      <c r="CS870" s="2">
        <v>39386</v>
      </c>
      <c r="CT870" s="2">
        <v>39416</v>
      </c>
      <c r="CU870" s="2">
        <v>39447</v>
      </c>
      <c r="CV870" s="2">
        <v>39478</v>
      </c>
      <c r="CW870" s="2">
        <v>39507</v>
      </c>
      <c r="CX870" s="2">
        <v>39538</v>
      </c>
      <c r="CY870" s="2">
        <v>39568</v>
      </c>
      <c r="CZ870" s="2">
        <v>39598</v>
      </c>
      <c r="DA870" s="2">
        <v>39629</v>
      </c>
      <c r="DB870" s="2">
        <v>39660</v>
      </c>
      <c r="DC870" s="2">
        <v>39689</v>
      </c>
      <c r="DD870" s="2">
        <v>39721</v>
      </c>
      <c r="DE870" s="2">
        <v>39752</v>
      </c>
      <c r="DF870" s="2">
        <v>39780</v>
      </c>
      <c r="DG870" s="2">
        <v>39813</v>
      </c>
      <c r="DH870" s="2">
        <v>39843</v>
      </c>
      <c r="DI870" s="2">
        <v>39871</v>
      </c>
      <c r="DJ870" s="2">
        <v>39903</v>
      </c>
      <c r="DK870" s="2">
        <v>39933</v>
      </c>
      <c r="DL870" s="2">
        <v>39962</v>
      </c>
      <c r="DM870" s="2">
        <v>39994</v>
      </c>
      <c r="DN870" s="2">
        <v>40025</v>
      </c>
      <c r="DO870" s="2">
        <v>40056</v>
      </c>
      <c r="DP870" s="2">
        <v>40086</v>
      </c>
      <c r="DQ870" s="2">
        <v>40116</v>
      </c>
      <c r="DR870" s="2">
        <v>40147</v>
      </c>
      <c r="DS870" s="2">
        <v>40178</v>
      </c>
      <c r="DT870" s="2">
        <v>40207</v>
      </c>
      <c r="DU870" s="2">
        <v>40235</v>
      </c>
      <c r="DV870" s="2">
        <v>40268</v>
      </c>
      <c r="DW870" s="2">
        <v>40298</v>
      </c>
      <c r="DX870" s="2">
        <v>40329</v>
      </c>
      <c r="DY870" s="2">
        <v>40359</v>
      </c>
      <c r="DZ870" s="2">
        <v>40389</v>
      </c>
      <c r="EA870" s="2">
        <v>40421</v>
      </c>
      <c r="EB870" s="2">
        <v>40451</v>
      </c>
      <c r="EC870" s="2">
        <v>40480</v>
      </c>
      <c r="ED870" s="2">
        <v>40512</v>
      </c>
      <c r="EE870" s="2">
        <v>40543</v>
      </c>
      <c r="EF870" s="2">
        <v>40574</v>
      </c>
      <c r="EG870" s="2">
        <v>40602</v>
      </c>
      <c r="EH870" s="2">
        <v>40633</v>
      </c>
      <c r="EI870" s="2">
        <v>40662</v>
      </c>
      <c r="EJ870" s="2">
        <v>40694</v>
      </c>
      <c r="EK870" s="2">
        <v>40724</v>
      </c>
      <c r="EL870" s="2">
        <v>40753</v>
      </c>
      <c r="EM870" s="2">
        <v>40786</v>
      </c>
      <c r="EN870" s="2">
        <v>40816</v>
      </c>
      <c r="EO870" s="2">
        <v>40847</v>
      </c>
      <c r="EP870" s="2">
        <v>40877</v>
      </c>
      <c r="EQ870" s="2">
        <v>40907</v>
      </c>
      <c r="ER870" s="2">
        <v>40939</v>
      </c>
      <c r="ES870" s="2">
        <v>40968</v>
      </c>
      <c r="ET870" s="2">
        <v>40998</v>
      </c>
      <c r="EU870" s="2">
        <v>41029</v>
      </c>
      <c r="EV870" s="2">
        <v>41060</v>
      </c>
      <c r="EW870" s="2">
        <v>41089</v>
      </c>
      <c r="EX870" s="2">
        <v>41121</v>
      </c>
      <c r="EY870" s="2">
        <v>41152</v>
      </c>
      <c r="EZ870" s="2">
        <v>41180</v>
      </c>
      <c r="FA870" s="2">
        <v>41213</v>
      </c>
      <c r="FB870" s="2">
        <v>41243</v>
      </c>
      <c r="FC870" s="2">
        <v>41274</v>
      </c>
      <c r="FD870" s="2">
        <v>41305</v>
      </c>
      <c r="FE870" s="2">
        <v>41333</v>
      </c>
      <c r="FF870" s="2">
        <v>41362</v>
      </c>
      <c r="FG870" s="2">
        <v>41394</v>
      </c>
      <c r="FH870" s="2">
        <v>41425</v>
      </c>
      <c r="FI870" s="2">
        <v>41453</v>
      </c>
      <c r="FJ870" s="2">
        <v>41486</v>
      </c>
      <c r="FK870" s="2">
        <v>41516</v>
      </c>
      <c r="FL870" s="2">
        <v>41547</v>
      </c>
      <c r="FM870" s="2">
        <v>41578</v>
      </c>
      <c r="FN870" s="2">
        <v>41607</v>
      </c>
      <c r="FO870" s="2">
        <v>41639</v>
      </c>
      <c r="FP870" s="2">
        <v>41670</v>
      </c>
      <c r="FQ870" s="2">
        <v>41698</v>
      </c>
      <c r="FR870" s="2">
        <v>41729</v>
      </c>
      <c r="FS870" s="2">
        <v>41759</v>
      </c>
      <c r="FT870" s="2">
        <v>41789</v>
      </c>
      <c r="FU870" s="2">
        <v>41820</v>
      </c>
      <c r="FV870" s="2">
        <v>41851</v>
      </c>
      <c r="FW870" s="2">
        <v>41880</v>
      </c>
      <c r="FX870" s="2">
        <v>41912</v>
      </c>
      <c r="FY870" s="2">
        <v>41943</v>
      </c>
      <c r="FZ870" s="2">
        <v>41971</v>
      </c>
      <c r="GA870" s="2">
        <v>42004</v>
      </c>
      <c r="GB870" s="2">
        <v>42034</v>
      </c>
      <c r="GC870" s="2">
        <v>42062</v>
      </c>
      <c r="GD870" s="2">
        <v>42094</v>
      </c>
      <c r="GE870" s="2">
        <v>42124</v>
      </c>
      <c r="GF870" s="2">
        <v>42153</v>
      </c>
      <c r="GG870" s="2">
        <v>42185</v>
      </c>
      <c r="GH870" s="2">
        <v>42216</v>
      </c>
      <c r="GI870" s="2">
        <v>42247</v>
      </c>
      <c r="GJ870" s="2">
        <v>42277</v>
      </c>
      <c r="GK870" s="2">
        <v>42307</v>
      </c>
      <c r="GL870" s="2">
        <v>42338</v>
      </c>
      <c r="GM870" s="2">
        <v>42369</v>
      </c>
      <c r="GN870" s="2">
        <v>42398</v>
      </c>
      <c r="GO870" s="2">
        <v>42429</v>
      </c>
      <c r="GP870" s="2">
        <v>42460</v>
      </c>
      <c r="GQ870" s="2">
        <v>42489</v>
      </c>
      <c r="GR870" s="2">
        <v>42521</v>
      </c>
      <c r="GS870" s="2">
        <v>42551</v>
      </c>
      <c r="GT870" s="2">
        <v>42580</v>
      </c>
      <c r="GU870" s="2">
        <v>42613</v>
      </c>
      <c r="GV870" s="2">
        <v>42643</v>
      </c>
      <c r="GW870" s="2">
        <v>42674</v>
      </c>
      <c r="GX870" s="2">
        <v>42704</v>
      </c>
      <c r="GY870" s="2">
        <v>42734</v>
      </c>
      <c r="GZ870" s="2">
        <v>42766</v>
      </c>
      <c r="HA870" s="2">
        <v>42794</v>
      </c>
      <c r="HB870" s="2">
        <v>42825</v>
      </c>
      <c r="HC870" s="2">
        <v>42853</v>
      </c>
      <c r="HD870" s="2">
        <v>42886</v>
      </c>
      <c r="HE870" s="2">
        <v>42916</v>
      </c>
      <c r="HF870" s="2">
        <v>42947</v>
      </c>
      <c r="HG870" s="2">
        <v>42978</v>
      </c>
      <c r="HH870" s="2">
        <v>43007</v>
      </c>
      <c r="HI870" s="2">
        <v>43039</v>
      </c>
      <c r="HJ870" s="2">
        <v>43069</v>
      </c>
      <c r="HK870" s="2">
        <v>43098</v>
      </c>
      <c r="HL870" s="2">
        <v>43131</v>
      </c>
      <c r="HM870" s="2">
        <v>43159</v>
      </c>
      <c r="HN870" s="2">
        <v>43189</v>
      </c>
      <c r="HO870" s="2">
        <v>43220</v>
      </c>
      <c r="HP870" s="2">
        <v>43251</v>
      </c>
      <c r="HQ870" s="2">
        <v>43280</v>
      </c>
      <c r="HR870" s="2">
        <v>43312</v>
      </c>
      <c r="HS870" s="2">
        <v>43343</v>
      </c>
      <c r="HT870" s="2">
        <v>43371</v>
      </c>
      <c r="HU870" s="2">
        <v>43404</v>
      </c>
      <c r="HV870" s="2">
        <v>43434</v>
      </c>
      <c r="HW870" s="2">
        <v>43465</v>
      </c>
      <c r="HX870" s="2">
        <v>43496</v>
      </c>
      <c r="HY870" s="2">
        <v>43524</v>
      </c>
      <c r="HZ870" s="2">
        <v>43553</v>
      </c>
      <c r="IA870" s="2">
        <v>43585</v>
      </c>
      <c r="IB870" s="2">
        <v>43616</v>
      </c>
      <c r="IC870" s="2">
        <v>43644</v>
      </c>
      <c r="ID870" s="2">
        <v>43677</v>
      </c>
      <c r="IE870" s="2">
        <v>43707</v>
      </c>
      <c r="IF870" s="2">
        <v>43738</v>
      </c>
      <c r="IG870" s="2">
        <v>43769</v>
      </c>
      <c r="IH870" s="2">
        <v>43798</v>
      </c>
      <c r="II870" s="2">
        <v>43830</v>
      </c>
    </row>
    <row r="871" spans="1:277" x14ac:dyDescent="0.25">
      <c r="A871" s="4"/>
      <c r="D871" s="3">
        <v>14796800</v>
      </c>
      <c r="E871">
        <v>11934900</v>
      </c>
      <c r="F871">
        <v>17603000</v>
      </c>
      <c r="G871">
        <v>10973000</v>
      </c>
      <c r="H871">
        <v>11570400</v>
      </c>
      <c r="I871">
        <v>20094900</v>
      </c>
      <c r="J871">
        <v>14398600</v>
      </c>
      <c r="K871">
        <v>12776800</v>
      </c>
      <c r="L871">
        <v>14744400</v>
      </c>
      <c r="M871">
        <v>16324600</v>
      </c>
      <c r="N871">
        <v>18549800</v>
      </c>
      <c r="O871">
        <v>22344200</v>
      </c>
      <c r="P871">
        <v>19319500</v>
      </c>
      <c r="Q871">
        <v>15306700</v>
      </c>
      <c r="R871">
        <v>23746600</v>
      </c>
      <c r="S871">
        <v>16400400</v>
      </c>
      <c r="T871">
        <v>27114600</v>
      </c>
      <c r="U871">
        <v>22798700</v>
      </c>
      <c r="V871">
        <v>22205000</v>
      </c>
      <c r="W871">
        <v>14385500</v>
      </c>
      <c r="X871">
        <v>14040800</v>
      </c>
      <c r="Y871">
        <v>20020400</v>
      </c>
      <c r="Z871">
        <v>12063400</v>
      </c>
      <c r="AA871">
        <v>10921700</v>
      </c>
      <c r="AB871">
        <v>17560100</v>
      </c>
      <c r="AC871">
        <v>13417700</v>
      </c>
      <c r="AD871">
        <v>13268000</v>
      </c>
      <c r="AE871">
        <v>14291900</v>
      </c>
      <c r="AF871">
        <v>12508500</v>
      </c>
      <c r="AG871">
        <v>14796800</v>
      </c>
      <c r="AH871">
        <v>24096900</v>
      </c>
      <c r="AI871">
        <v>15749500</v>
      </c>
      <c r="AJ871">
        <v>18124400</v>
      </c>
      <c r="AK871">
        <v>34866900</v>
      </c>
      <c r="AL871">
        <v>21242000</v>
      </c>
      <c r="AM871">
        <v>17804800</v>
      </c>
      <c r="AN871">
        <v>19849200</v>
      </c>
      <c r="AO871">
        <v>15495000</v>
      </c>
      <c r="AP871">
        <v>21732900</v>
      </c>
      <c r="AQ871">
        <v>24441400</v>
      </c>
      <c r="AR871">
        <v>18533400</v>
      </c>
      <c r="AS871">
        <v>15464500</v>
      </c>
      <c r="AT871">
        <v>15531200</v>
      </c>
      <c r="AU871">
        <v>13275500</v>
      </c>
      <c r="AV871">
        <v>14578000</v>
      </c>
      <c r="AW871">
        <v>21140000</v>
      </c>
      <c r="AX871">
        <v>15043000</v>
      </c>
      <c r="AY871">
        <v>14067800</v>
      </c>
      <c r="AZ871">
        <v>20852000</v>
      </c>
      <c r="BA871">
        <v>10044800</v>
      </c>
      <c r="BB871">
        <v>17014100</v>
      </c>
      <c r="BC871">
        <v>18967500</v>
      </c>
      <c r="BD871">
        <v>33125400</v>
      </c>
      <c r="BE871">
        <v>13993400</v>
      </c>
      <c r="BF871">
        <v>17994900</v>
      </c>
      <c r="BG871">
        <v>11903200</v>
      </c>
      <c r="BH871">
        <v>21565100</v>
      </c>
      <c r="BI871">
        <v>24264800</v>
      </c>
      <c r="BJ871">
        <v>21861600</v>
      </c>
      <c r="BK871">
        <v>16818700</v>
      </c>
      <c r="BL871">
        <v>18673700</v>
      </c>
      <c r="BM871">
        <v>13744900</v>
      </c>
      <c r="BN871">
        <v>20605800</v>
      </c>
      <c r="BO871">
        <v>17261800</v>
      </c>
      <c r="BP871">
        <v>19464500</v>
      </c>
      <c r="BQ871">
        <v>16386500</v>
      </c>
      <c r="BR871">
        <v>18084600</v>
      </c>
      <c r="BS871">
        <v>22387400</v>
      </c>
      <c r="BT871">
        <v>23232200</v>
      </c>
      <c r="BU871">
        <v>25543800</v>
      </c>
      <c r="BV871">
        <v>16068400</v>
      </c>
      <c r="BW871">
        <v>15038600</v>
      </c>
      <c r="BX871">
        <v>19619800</v>
      </c>
      <c r="BY871">
        <v>20306700</v>
      </c>
      <c r="BZ871">
        <v>23450800</v>
      </c>
      <c r="CA871">
        <v>18772500</v>
      </c>
      <c r="CB871">
        <v>17989600</v>
      </c>
      <c r="CC871">
        <v>22808800</v>
      </c>
      <c r="CD871">
        <v>20666500</v>
      </c>
      <c r="CE871">
        <v>26785100</v>
      </c>
      <c r="CF871">
        <v>12762400</v>
      </c>
      <c r="CG871">
        <v>18264700</v>
      </c>
      <c r="CH871">
        <v>22660500</v>
      </c>
      <c r="CI871">
        <v>17813700</v>
      </c>
      <c r="CJ871">
        <v>19057000</v>
      </c>
      <c r="CK871">
        <v>16501900</v>
      </c>
      <c r="CL871">
        <v>27557500</v>
      </c>
      <c r="CM871">
        <v>34365300</v>
      </c>
      <c r="CN871">
        <v>33075600</v>
      </c>
      <c r="CO871">
        <v>29485300</v>
      </c>
      <c r="CP871">
        <v>32744100</v>
      </c>
      <c r="CQ871">
        <v>40544400</v>
      </c>
      <c r="CR871">
        <v>20607900</v>
      </c>
      <c r="CS871">
        <v>24915600</v>
      </c>
      <c r="CT871">
        <v>31428000</v>
      </c>
      <c r="CU871">
        <v>26524300</v>
      </c>
      <c r="CV871">
        <v>46979200</v>
      </c>
      <c r="CW871">
        <v>28648900</v>
      </c>
      <c r="CX871">
        <v>37593200</v>
      </c>
      <c r="CY871">
        <v>31964000</v>
      </c>
      <c r="CZ871">
        <v>22807300</v>
      </c>
      <c r="DA871">
        <v>59158000</v>
      </c>
      <c r="DB871">
        <v>69322600</v>
      </c>
      <c r="DC871">
        <v>36448200</v>
      </c>
      <c r="DD871">
        <v>55653400</v>
      </c>
      <c r="DE871">
        <v>51784800</v>
      </c>
      <c r="DF871">
        <v>41209300</v>
      </c>
      <c r="DG871">
        <v>32151900</v>
      </c>
      <c r="DH871">
        <v>51061100</v>
      </c>
      <c r="DI871">
        <v>83957600</v>
      </c>
      <c r="DJ871">
        <v>71518100</v>
      </c>
      <c r="DK871">
        <v>91849700</v>
      </c>
      <c r="DL871">
        <v>76703300</v>
      </c>
      <c r="DM871">
        <v>91687900</v>
      </c>
      <c r="DN871">
        <v>59432600</v>
      </c>
      <c r="DO871">
        <v>51201100</v>
      </c>
      <c r="DP871">
        <v>49565300</v>
      </c>
      <c r="DQ871">
        <v>50890000</v>
      </c>
      <c r="DR871">
        <v>40644200</v>
      </c>
      <c r="DS871">
        <v>36335500</v>
      </c>
      <c r="DT871">
        <v>44957400</v>
      </c>
      <c r="DU871">
        <v>43306700</v>
      </c>
      <c r="DV871">
        <v>39618000</v>
      </c>
      <c r="DW871">
        <v>42413700</v>
      </c>
      <c r="DX871">
        <v>53116100</v>
      </c>
      <c r="DY871">
        <v>38196900</v>
      </c>
      <c r="DZ871">
        <v>41146700</v>
      </c>
      <c r="EA871">
        <v>32746500</v>
      </c>
      <c r="EB871">
        <v>32657288</v>
      </c>
      <c r="EC871">
        <v>38837202</v>
      </c>
      <c r="ED871">
        <v>30675510</v>
      </c>
      <c r="EE871">
        <v>27787043</v>
      </c>
      <c r="EF871">
        <v>29246967</v>
      </c>
      <c r="EG871">
        <v>22860828</v>
      </c>
      <c r="EH871">
        <v>41106282</v>
      </c>
      <c r="EI871">
        <v>25765147</v>
      </c>
      <c r="EJ871">
        <v>21938702</v>
      </c>
      <c r="EK871">
        <v>28932270</v>
      </c>
      <c r="EL871">
        <v>22083261</v>
      </c>
      <c r="EM871">
        <v>48296827</v>
      </c>
      <c r="EN871">
        <v>37189568</v>
      </c>
      <c r="EO871">
        <v>43114294</v>
      </c>
      <c r="EP871">
        <v>33844981</v>
      </c>
      <c r="EQ871">
        <v>34677757</v>
      </c>
      <c r="ER871">
        <v>36307003</v>
      </c>
      <c r="ES871">
        <v>26922097</v>
      </c>
      <c r="ET871">
        <v>32505550</v>
      </c>
      <c r="EU871">
        <v>27608305</v>
      </c>
      <c r="EV871">
        <v>25400259</v>
      </c>
      <c r="EW871">
        <v>25637144</v>
      </c>
      <c r="EX871">
        <v>23231153</v>
      </c>
      <c r="EY871">
        <v>16467324</v>
      </c>
      <c r="EZ871">
        <v>24569217</v>
      </c>
      <c r="FA871">
        <v>24803996</v>
      </c>
      <c r="FB871">
        <v>18734754</v>
      </c>
      <c r="FC871">
        <v>18063080</v>
      </c>
      <c r="FD871">
        <v>24974191</v>
      </c>
      <c r="FE871">
        <v>18504576</v>
      </c>
      <c r="FF871">
        <v>20730250</v>
      </c>
      <c r="FG871">
        <v>26258707</v>
      </c>
      <c r="FH871">
        <v>21074111</v>
      </c>
      <c r="FI871">
        <v>20062226</v>
      </c>
      <c r="FJ871">
        <v>20872321</v>
      </c>
      <c r="FK871">
        <v>13812635</v>
      </c>
      <c r="FL871">
        <v>17108406</v>
      </c>
      <c r="FM871">
        <v>17206680</v>
      </c>
      <c r="FN871">
        <v>13554767</v>
      </c>
      <c r="FO871">
        <v>15372257</v>
      </c>
      <c r="FP871">
        <v>19584786</v>
      </c>
      <c r="FQ871">
        <v>13126648</v>
      </c>
      <c r="FR871">
        <v>13758698</v>
      </c>
      <c r="FS871">
        <v>18768218</v>
      </c>
      <c r="FT871">
        <v>12313704</v>
      </c>
      <c r="FU871">
        <v>14649473</v>
      </c>
      <c r="FV871">
        <v>18810855</v>
      </c>
      <c r="FW871">
        <v>12907923</v>
      </c>
      <c r="FX871">
        <v>18947102</v>
      </c>
      <c r="FY871">
        <v>24939192</v>
      </c>
      <c r="FZ871">
        <v>11642851</v>
      </c>
      <c r="GA871">
        <v>21545324</v>
      </c>
      <c r="GB871">
        <v>25845930</v>
      </c>
      <c r="GC871">
        <v>16956278</v>
      </c>
      <c r="GD871">
        <v>21355036</v>
      </c>
      <c r="GE871">
        <v>20824601</v>
      </c>
      <c r="GF871">
        <v>15274486</v>
      </c>
      <c r="GG871">
        <v>20350377</v>
      </c>
      <c r="GH871">
        <v>23248940</v>
      </c>
      <c r="GI871">
        <v>23109100</v>
      </c>
      <c r="GJ871">
        <v>28054274</v>
      </c>
      <c r="GK871">
        <v>31428498</v>
      </c>
      <c r="GL871">
        <v>19449428</v>
      </c>
      <c r="GM871">
        <v>24647059</v>
      </c>
      <c r="GN871">
        <v>35263187</v>
      </c>
      <c r="GO871">
        <v>33867042</v>
      </c>
      <c r="GP871">
        <v>24655216</v>
      </c>
      <c r="GQ871">
        <v>24901274</v>
      </c>
      <c r="GR871">
        <v>23851361</v>
      </c>
      <c r="GS871">
        <v>25791040</v>
      </c>
      <c r="GT871">
        <v>20840536</v>
      </c>
      <c r="GU871">
        <v>16942314</v>
      </c>
      <c r="GV871">
        <v>18751838</v>
      </c>
      <c r="GW871">
        <v>19648453</v>
      </c>
      <c r="GX871">
        <v>26586687</v>
      </c>
      <c r="GY871">
        <v>24063517</v>
      </c>
      <c r="GZ871">
        <v>19612103</v>
      </c>
      <c r="HA871">
        <v>17888769</v>
      </c>
      <c r="HB871">
        <v>29840734</v>
      </c>
      <c r="HC871">
        <v>24185749</v>
      </c>
      <c r="HD871">
        <v>20960207</v>
      </c>
      <c r="HE871">
        <v>24695509</v>
      </c>
      <c r="HF871">
        <v>17543691</v>
      </c>
      <c r="HG871">
        <v>16436802</v>
      </c>
      <c r="HH871">
        <v>18018863</v>
      </c>
      <c r="HI871">
        <v>19717917</v>
      </c>
      <c r="HJ871">
        <v>22059347</v>
      </c>
      <c r="HK871">
        <v>24206520</v>
      </c>
      <c r="HL871">
        <v>20503327</v>
      </c>
      <c r="HM871">
        <v>18024437</v>
      </c>
      <c r="HN871">
        <v>16669426</v>
      </c>
      <c r="HO871">
        <v>16547588</v>
      </c>
      <c r="HP871">
        <v>15624442</v>
      </c>
      <c r="HQ871">
        <v>17720163</v>
      </c>
      <c r="HR871">
        <v>15716060</v>
      </c>
      <c r="HS871">
        <v>12480575</v>
      </c>
      <c r="HT871">
        <v>15340770</v>
      </c>
      <c r="HU871">
        <v>22559595</v>
      </c>
      <c r="HV871">
        <v>15386494</v>
      </c>
      <c r="HW871">
        <v>26271058</v>
      </c>
      <c r="HX871">
        <v>23480392</v>
      </c>
      <c r="HY871">
        <v>21936746</v>
      </c>
      <c r="HZ871">
        <v>22559244</v>
      </c>
      <c r="IA871">
        <v>14172515</v>
      </c>
      <c r="IB871">
        <v>12254198</v>
      </c>
      <c r="IC871">
        <v>15773206</v>
      </c>
      <c r="ID871">
        <v>16793521</v>
      </c>
      <c r="IE871">
        <v>14787002</v>
      </c>
      <c r="IF871">
        <v>16199578</v>
      </c>
      <c r="IG871">
        <v>16239242</v>
      </c>
      <c r="IH871">
        <v>11874133</v>
      </c>
      <c r="II871">
        <v>16205714</v>
      </c>
    </row>
    <row r="872" spans="1:277" x14ac:dyDescent="0.25">
      <c r="A872" s="1" t="s">
        <v>437</v>
      </c>
      <c r="B872" t="s">
        <v>1157</v>
      </c>
      <c r="C872" t="s">
        <v>1194</v>
      </c>
      <c r="D872" s="2">
        <f>_xll.BDH(A872, "volume", B872, C872, "Direction", "H", "Period", "M","cols=205;rows=2")</f>
        <v>36556</v>
      </c>
      <c r="E872" s="2">
        <v>36585</v>
      </c>
      <c r="F872" s="2">
        <v>36616</v>
      </c>
      <c r="G872" s="2">
        <v>36644</v>
      </c>
      <c r="H872" s="2">
        <v>36677</v>
      </c>
      <c r="I872" s="2">
        <v>36707</v>
      </c>
      <c r="J872" s="2">
        <v>36738</v>
      </c>
      <c r="K872" s="2">
        <v>36769</v>
      </c>
      <c r="L872" s="2">
        <v>36798</v>
      </c>
      <c r="M872" s="2">
        <v>36830</v>
      </c>
      <c r="N872" s="2">
        <v>36860</v>
      </c>
      <c r="O872" s="2">
        <v>36889</v>
      </c>
      <c r="P872" s="2">
        <v>36922</v>
      </c>
      <c r="Q872" s="2">
        <v>36950</v>
      </c>
      <c r="R872" s="2">
        <v>36980</v>
      </c>
      <c r="S872" s="2">
        <v>37011</v>
      </c>
      <c r="T872" s="2">
        <v>37042</v>
      </c>
      <c r="U872" s="2">
        <v>37071</v>
      </c>
      <c r="V872" s="2">
        <v>37103</v>
      </c>
      <c r="W872" s="2">
        <v>37134</v>
      </c>
      <c r="X872" s="2">
        <v>37162</v>
      </c>
      <c r="Y872" s="2">
        <v>37195</v>
      </c>
      <c r="Z872" s="2">
        <v>37225</v>
      </c>
      <c r="AA872" s="2">
        <v>37256</v>
      </c>
      <c r="AB872" s="2">
        <v>37287</v>
      </c>
      <c r="AC872" s="2">
        <v>37315</v>
      </c>
      <c r="AD872" s="2">
        <v>37344</v>
      </c>
      <c r="AE872" s="2">
        <v>37376</v>
      </c>
      <c r="AF872" s="2">
        <v>37407</v>
      </c>
      <c r="AG872" s="2">
        <v>37435</v>
      </c>
      <c r="AH872" s="2">
        <v>37468</v>
      </c>
      <c r="AI872" s="2">
        <v>37498</v>
      </c>
      <c r="AJ872" s="2">
        <v>37529</v>
      </c>
      <c r="AK872" s="2">
        <v>37560</v>
      </c>
      <c r="AL872" s="2">
        <v>37589</v>
      </c>
      <c r="AM872" s="2">
        <v>37621</v>
      </c>
      <c r="AN872" s="2">
        <v>37652</v>
      </c>
      <c r="AO872" s="2">
        <v>37680</v>
      </c>
      <c r="AP872" s="2">
        <v>37711</v>
      </c>
      <c r="AQ872" s="2">
        <v>37741</v>
      </c>
      <c r="AR872" s="2">
        <v>37771</v>
      </c>
      <c r="AS872" s="2">
        <v>37802</v>
      </c>
      <c r="AT872" s="2">
        <v>37833</v>
      </c>
      <c r="AU872" s="2">
        <v>37862</v>
      </c>
      <c r="AV872" s="2">
        <v>37894</v>
      </c>
      <c r="AW872" s="2">
        <v>37925</v>
      </c>
      <c r="AX872" s="2">
        <v>37953</v>
      </c>
      <c r="AY872" s="2">
        <v>37986</v>
      </c>
      <c r="AZ872" s="2">
        <v>38016</v>
      </c>
      <c r="BA872" s="2">
        <v>38044</v>
      </c>
      <c r="BB872" s="2">
        <v>38077</v>
      </c>
      <c r="BC872" s="2">
        <v>38107</v>
      </c>
      <c r="BD872" s="2">
        <v>38138</v>
      </c>
      <c r="BE872" s="2">
        <v>38168</v>
      </c>
      <c r="BF872" s="2">
        <v>38198</v>
      </c>
      <c r="BG872" s="2">
        <v>38230</v>
      </c>
      <c r="BH872" s="2">
        <v>38260</v>
      </c>
      <c r="BI872" s="2">
        <v>38289</v>
      </c>
      <c r="BJ872" s="2">
        <v>38321</v>
      </c>
      <c r="BK872" s="2">
        <v>38352</v>
      </c>
      <c r="BL872" s="2">
        <v>38383</v>
      </c>
      <c r="BM872" s="2">
        <v>38411</v>
      </c>
      <c r="BN872" s="2">
        <v>38442</v>
      </c>
      <c r="BO872" s="2">
        <v>38471</v>
      </c>
      <c r="BP872" s="2">
        <v>38503</v>
      </c>
      <c r="BQ872" s="2">
        <v>38533</v>
      </c>
      <c r="BR872" s="2">
        <v>38562</v>
      </c>
      <c r="BS872" s="2">
        <v>38595</v>
      </c>
      <c r="BT872" s="2">
        <v>38625</v>
      </c>
      <c r="BU872" s="2">
        <v>38656</v>
      </c>
      <c r="BV872" s="2">
        <v>38686</v>
      </c>
      <c r="BW872" s="2">
        <v>38716</v>
      </c>
      <c r="BX872" s="2">
        <v>38748</v>
      </c>
      <c r="BY872" s="2">
        <v>38776</v>
      </c>
      <c r="BZ872" s="2">
        <v>38807</v>
      </c>
      <c r="CA872" s="2">
        <v>38835</v>
      </c>
      <c r="CB872" s="2">
        <v>38868</v>
      </c>
      <c r="CC872" s="2">
        <v>38898</v>
      </c>
      <c r="CD872" s="2">
        <v>38929</v>
      </c>
      <c r="CE872" s="2">
        <v>38960</v>
      </c>
      <c r="CF872" s="2">
        <v>38989</v>
      </c>
      <c r="CG872" s="2">
        <v>39021</v>
      </c>
      <c r="CH872" s="2">
        <v>39051</v>
      </c>
      <c r="CI872" s="2">
        <v>39080</v>
      </c>
      <c r="CJ872" s="2">
        <v>39113</v>
      </c>
      <c r="CK872" s="2">
        <v>39141</v>
      </c>
      <c r="CL872" s="2">
        <v>39171</v>
      </c>
      <c r="CM872" s="2">
        <v>39202</v>
      </c>
      <c r="CN872" s="2">
        <v>39233</v>
      </c>
      <c r="CO872" s="2">
        <v>39262</v>
      </c>
      <c r="CP872" s="2">
        <v>39294</v>
      </c>
      <c r="CQ872" s="2">
        <v>39325</v>
      </c>
      <c r="CR872" s="2">
        <v>39353</v>
      </c>
      <c r="CS872" s="2">
        <v>39386</v>
      </c>
      <c r="CT872" s="2">
        <v>39416</v>
      </c>
      <c r="CU872" s="2">
        <v>39447</v>
      </c>
      <c r="CV872" s="2">
        <v>39478</v>
      </c>
      <c r="CW872" s="2">
        <v>39507</v>
      </c>
      <c r="CX872" s="2">
        <v>39538</v>
      </c>
      <c r="CY872" s="2">
        <v>39568</v>
      </c>
      <c r="CZ872" s="2">
        <v>39598</v>
      </c>
      <c r="DA872" s="2">
        <v>39629</v>
      </c>
      <c r="DB872" s="2">
        <v>39660</v>
      </c>
      <c r="DC872" s="2">
        <v>39689</v>
      </c>
      <c r="DD872" s="2">
        <v>39721</v>
      </c>
      <c r="DE872" s="2">
        <v>39752</v>
      </c>
      <c r="DF872" s="2">
        <v>39780</v>
      </c>
      <c r="DG872" s="2">
        <v>39813</v>
      </c>
      <c r="DH872" s="2">
        <v>39843</v>
      </c>
      <c r="DI872" s="2">
        <v>39871</v>
      </c>
      <c r="DJ872" s="2">
        <v>39903</v>
      </c>
      <c r="DK872" s="2">
        <v>39933</v>
      </c>
      <c r="DL872" s="2">
        <v>39962</v>
      </c>
      <c r="DM872" s="2">
        <v>39994</v>
      </c>
      <c r="DN872" s="2">
        <v>40025</v>
      </c>
      <c r="DO872" s="2">
        <v>40056</v>
      </c>
      <c r="DP872" s="2">
        <v>40086</v>
      </c>
      <c r="DQ872" s="2">
        <v>40116</v>
      </c>
      <c r="DR872" s="2">
        <v>40147</v>
      </c>
      <c r="DS872" s="2">
        <v>40178</v>
      </c>
      <c r="DT872" s="2">
        <v>40207</v>
      </c>
      <c r="DU872" s="2">
        <v>40235</v>
      </c>
      <c r="DV872" s="2">
        <v>40268</v>
      </c>
      <c r="DW872" s="2">
        <v>40298</v>
      </c>
      <c r="DX872" s="2">
        <v>40329</v>
      </c>
      <c r="DY872" s="2">
        <v>40359</v>
      </c>
      <c r="DZ872" s="2">
        <v>40389</v>
      </c>
      <c r="EA872" s="2">
        <v>40421</v>
      </c>
      <c r="EB872" s="2">
        <v>40451</v>
      </c>
      <c r="EC872" s="2">
        <v>40480</v>
      </c>
      <c r="ED872" s="2">
        <v>40512</v>
      </c>
      <c r="EE872" s="2">
        <v>40543</v>
      </c>
      <c r="EF872" s="2">
        <v>40574</v>
      </c>
      <c r="EG872" s="2">
        <v>40602</v>
      </c>
      <c r="EH872" s="2">
        <v>40633</v>
      </c>
      <c r="EI872" s="2">
        <v>40662</v>
      </c>
      <c r="EJ872" s="2">
        <v>40694</v>
      </c>
      <c r="EK872" s="2">
        <v>40724</v>
      </c>
      <c r="EL872" s="2">
        <v>40753</v>
      </c>
      <c r="EM872" s="2">
        <v>40786</v>
      </c>
      <c r="EN872" s="2">
        <v>40816</v>
      </c>
      <c r="EO872" s="2">
        <v>40847</v>
      </c>
      <c r="EP872" s="2">
        <v>40877</v>
      </c>
      <c r="EQ872" s="2">
        <v>40907</v>
      </c>
      <c r="ER872" s="2">
        <v>40939</v>
      </c>
      <c r="ES872" s="2">
        <v>40968</v>
      </c>
      <c r="ET872" s="2">
        <v>40998</v>
      </c>
      <c r="EU872" s="2">
        <v>41029</v>
      </c>
      <c r="EV872" s="2">
        <v>41060</v>
      </c>
      <c r="EW872" s="2">
        <v>41089</v>
      </c>
      <c r="EX872" s="2">
        <v>41121</v>
      </c>
      <c r="EY872" s="2">
        <v>41152</v>
      </c>
      <c r="EZ872" s="2">
        <v>41180</v>
      </c>
      <c r="FA872" s="2">
        <v>41213</v>
      </c>
      <c r="FB872" s="2">
        <v>41243</v>
      </c>
      <c r="FC872" s="2">
        <v>41274</v>
      </c>
      <c r="FD872" s="2">
        <v>41305</v>
      </c>
      <c r="FE872" s="2">
        <v>41333</v>
      </c>
      <c r="FF872" s="2">
        <v>41362</v>
      </c>
      <c r="FG872" s="2">
        <v>41394</v>
      </c>
      <c r="FH872" s="2">
        <v>41425</v>
      </c>
      <c r="FI872" s="2">
        <v>41453</v>
      </c>
      <c r="FJ872" s="2">
        <v>41486</v>
      </c>
      <c r="FK872" s="2">
        <v>41516</v>
      </c>
      <c r="FL872" s="2">
        <v>41547</v>
      </c>
      <c r="FM872" s="2">
        <v>41578</v>
      </c>
      <c r="FN872" s="2">
        <v>41607</v>
      </c>
      <c r="FO872" s="2">
        <v>41639</v>
      </c>
      <c r="FP872" s="2">
        <v>41670</v>
      </c>
      <c r="FQ872" s="2">
        <v>41698</v>
      </c>
      <c r="FR872" s="2">
        <v>41729</v>
      </c>
      <c r="FS872" s="2">
        <v>41759</v>
      </c>
      <c r="FT872" s="2">
        <v>41789</v>
      </c>
      <c r="FU872" s="2">
        <v>41820</v>
      </c>
      <c r="FV872" s="2">
        <v>41851</v>
      </c>
      <c r="FW872" s="2">
        <v>41880</v>
      </c>
      <c r="FX872" s="2">
        <v>41912</v>
      </c>
      <c r="FY872" s="2">
        <v>41943</v>
      </c>
      <c r="FZ872" s="2">
        <v>41971</v>
      </c>
      <c r="GA872" s="2">
        <v>42004</v>
      </c>
      <c r="GB872" s="2">
        <v>42034</v>
      </c>
      <c r="GC872" s="2">
        <v>42062</v>
      </c>
      <c r="GD872" s="2">
        <v>42094</v>
      </c>
      <c r="GE872" s="2">
        <v>42124</v>
      </c>
      <c r="GF872" s="2">
        <v>42153</v>
      </c>
      <c r="GG872" s="2">
        <v>42185</v>
      </c>
      <c r="GH872" s="2">
        <v>42216</v>
      </c>
      <c r="GI872" s="2">
        <v>42247</v>
      </c>
      <c r="GJ872" s="2">
        <v>42277</v>
      </c>
      <c r="GK872" s="2">
        <v>42307</v>
      </c>
      <c r="GL872" s="2">
        <v>42338</v>
      </c>
      <c r="GM872" s="2">
        <v>42369</v>
      </c>
      <c r="GN872" s="2">
        <v>42398</v>
      </c>
      <c r="GO872" s="2">
        <v>42429</v>
      </c>
      <c r="GP872" s="2">
        <v>42460</v>
      </c>
      <c r="GQ872" s="2">
        <v>42489</v>
      </c>
      <c r="GR872" s="2">
        <v>42521</v>
      </c>
      <c r="GS872" s="2">
        <v>42551</v>
      </c>
      <c r="GT872" s="2">
        <v>42580</v>
      </c>
      <c r="GU872" s="2">
        <v>42613</v>
      </c>
      <c r="GV872" s="2">
        <v>42643</v>
      </c>
      <c r="GW872" s="2">
        <v>42674</v>
      </c>
      <c r="GX872" s="2">
        <v>42704</v>
      </c>
      <c r="GY872" s="2">
        <v>42734</v>
      </c>
      <c r="GZ872" s="2">
        <v>42766</v>
      </c>
    </row>
    <row r="873" spans="1:277" x14ac:dyDescent="0.25">
      <c r="A873" s="4"/>
      <c r="D873" s="3">
        <v>30544000</v>
      </c>
      <c r="E873">
        <v>27562000</v>
      </c>
      <c r="F873">
        <v>27176000</v>
      </c>
      <c r="G873">
        <v>31193200</v>
      </c>
      <c r="H873">
        <v>40643600</v>
      </c>
      <c r="I873">
        <v>54077200</v>
      </c>
      <c r="J873">
        <v>38493600</v>
      </c>
      <c r="K873">
        <v>57475200</v>
      </c>
      <c r="L873">
        <v>53038800</v>
      </c>
      <c r="M873">
        <v>58537600</v>
      </c>
      <c r="N873">
        <v>48727600</v>
      </c>
      <c r="O873">
        <v>44092400</v>
      </c>
      <c r="P873">
        <v>40802800</v>
      </c>
      <c r="Q873">
        <v>51922400</v>
      </c>
      <c r="R873">
        <v>53902000</v>
      </c>
      <c r="S873">
        <v>46051200</v>
      </c>
      <c r="T873">
        <v>56781200</v>
      </c>
      <c r="U873">
        <v>35534400</v>
      </c>
      <c r="V873">
        <v>67920400</v>
      </c>
      <c r="W873">
        <v>45610000</v>
      </c>
      <c r="X873">
        <v>38222400</v>
      </c>
      <c r="Y873">
        <v>65116800</v>
      </c>
      <c r="Z873">
        <v>64130400</v>
      </c>
      <c r="AA873">
        <v>33909200</v>
      </c>
      <c r="AB873">
        <v>51364400</v>
      </c>
      <c r="AC873">
        <v>53503200</v>
      </c>
      <c r="AD873">
        <v>52497200</v>
      </c>
      <c r="AE873">
        <v>60041600</v>
      </c>
      <c r="AF873">
        <v>52599600</v>
      </c>
      <c r="AG873">
        <v>54582800</v>
      </c>
      <c r="AH873">
        <v>77204400</v>
      </c>
      <c r="AI873">
        <v>31433800</v>
      </c>
      <c r="AJ873">
        <v>41570400</v>
      </c>
      <c r="AK873">
        <v>68710400</v>
      </c>
      <c r="AL873">
        <v>86558600</v>
      </c>
      <c r="AM873">
        <v>57427000</v>
      </c>
      <c r="AN873">
        <v>71386400</v>
      </c>
      <c r="AO873">
        <v>60330600</v>
      </c>
      <c r="AP873">
        <v>52686600</v>
      </c>
      <c r="AQ873">
        <v>62469000</v>
      </c>
      <c r="AR873">
        <v>46959800</v>
      </c>
      <c r="AS873">
        <v>68396200</v>
      </c>
      <c r="AT873">
        <v>126348800</v>
      </c>
      <c r="AU873">
        <v>52755400</v>
      </c>
      <c r="AV873">
        <v>59647800</v>
      </c>
      <c r="AW873">
        <v>76858400</v>
      </c>
      <c r="AX873">
        <v>44238600</v>
      </c>
      <c r="AY873">
        <v>42917000</v>
      </c>
      <c r="AZ873">
        <v>68437000</v>
      </c>
      <c r="BA873">
        <v>58515400</v>
      </c>
      <c r="BB873">
        <v>65282400</v>
      </c>
      <c r="BC873">
        <v>50003000</v>
      </c>
      <c r="BD873">
        <v>53342800</v>
      </c>
      <c r="BE873">
        <v>35530400</v>
      </c>
      <c r="BF873">
        <v>50942000</v>
      </c>
      <c r="BG873">
        <v>43771200</v>
      </c>
      <c r="BH873">
        <v>48406800</v>
      </c>
      <c r="BI873">
        <v>54796800</v>
      </c>
      <c r="BJ873">
        <v>41402300</v>
      </c>
      <c r="BK873">
        <v>31954000</v>
      </c>
      <c r="BL873">
        <v>49228700</v>
      </c>
      <c r="BM873">
        <v>24042100</v>
      </c>
      <c r="BN873">
        <v>34761800</v>
      </c>
      <c r="BO873">
        <v>44151700</v>
      </c>
      <c r="BP873">
        <v>33296300</v>
      </c>
      <c r="BQ873">
        <v>40798500</v>
      </c>
      <c r="BR873">
        <v>40854000</v>
      </c>
      <c r="BS873">
        <v>46675800</v>
      </c>
      <c r="BT873">
        <v>25304100</v>
      </c>
      <c r="BU873">
        <v>35837100</v>
      </c>
      <c r="BV873">
        <v>32693900</v>
      </c>
      <c r="BW873">
        <v>33705400</v>
      </c>
      <c r="BX873">
        <v>38198200</v>
      </c>
      <c r="BY873">
        <v>37093900</v>
      </c>
      <c r="BZ873">
        <v>56152100</v>
      </c>
      <c r="CA873">
        <v>111856300</v>
      </c>
      <c r="CB873">
        <v>58244600</v>
      </c>
      <c r="CC873">
        <v>57076900</v>
      </c>
      <c r="CD873">
        <v>55135800</v>
      </c>
      <c r="CE873">
        <v>57940900</v>
      </c>
      <c r="CF873">
        <v>33133900</v>
      </c>
      <c r="CG873">
        <v>45272000</v>
      </c>
      <c r="CH873">
        <v>37036600</v>
      </c>
      <c r="CI873">
        <v>23713000</v>
      </c>
      <c r="CJ873">
        <v>50514400</v>
      </c>
      <c r="CK873">
        <v>36291500</v>
      </c>
      <c r="CL873">
        <v>27842000</v>
      </c>
      <c r="CM873">
        <v>34250200</v>
      </c>
      <c r="CN873">
        <v>26448300</v>
      </c>
      <c r="CO873">
        <v>23044600</v>
      </c>
      <c r="CP873">
        <v>28016900</v>
      </c>
      <c r="CQ873">
        <v>27067700</v>
      </c>
      <c r="CR873">
        <v>20465400</v>
      </c>
      <c r="CS873">
        <v>35014300</v>
      </c>
      <c r="CT873">
        <v>24854200</v>
      </c>
      <c r="CU873">
        <v>18058500</v>
      </c>
      <c r="CV873">
        <v>33742800</v>
      </c>
      <c r="CW873">
        <v>20133100</v>
      </c>
      <c r="CX873">
        <v>17350400</v>
      </c>
      <c r="CY873">
        <v>23556900</v>
      </c>
      <c r="CZ873">
        <v>23651700</v>
      </c>
      <c r="DA873">
        <v>15347700</v>
      </c>
      <c r="DB873">
        <v>23114300</v>
      </c>
      <c r="DC873">
        <v>13851100</v>
      </c>
      <c r="DD873">
        <v>20613200</v>
      </c>
      <c r="DE873">
        <v>25921100</v>
      </c>
      <c r="DF873">
        <v>20023500</v>
      </c>
      <c r="DG873">
        <v>21409300</v>
      </c>
      <c r="DH873">
        <v>20251100</v>
      </c>
      <c r="DI873">
        <v>19141700</v>
      </c>
      <c r="DJ873">
        <v>21224700</v>
      </c>
      <c r="DK873">
        <v>21519400</v>
      </c>
      <c r="DL873">
        <v>18861700</v>
      </c>
      <c r="DM873">
        <v>24887300</v>
      </c>
      <c r="DN873">
        <v>25552700</v>
      </c>
      <c r="DO873">
        <v>16737100</v>
      </c>
      <c r="DP873">
        <v>21016400</v>
      </c>
      <c r="DQ873">
        <v>42391200</v>
      </c>
      <c r="DR873">
        <v>20184800</v>
      </c>
      <c r="DS873">
        <v>18282700</v>
      </c>
      <c r="DT873">
        <v>19046500</v>
      </c>
      <c r="DU873">
        <v>15109200</v>
      </c>
      <c r="DV873">
        <v>23001200</v>
      </c>
      <c r="DW873">
        <v>19183100</v>
      </c>
      <c r="DX873">
        <v>21895600</v>
      </c>
      <c r="DY873">
        <v>22080000</v>
      </c>
      <c r="DZ873">
        <v>21587200</v>
      </c>
      <c r="EA873">
        <v>17892300</v>
      </c>
      <c r="EB873">
        <v>17054791</v>
      </c>
      <c r="EC873">
        <v>21110258</v>
      </c>
      <c r="ED873">
        <v>25902878</v>
      </c>
      <c r="EE873">
        <v>23454585</v>
      </c>
      <c r="EF873">
        <v>26689137</v>
      </c>
      <c r="EG873">
        <v>27275461</v>
      </c>
      <c r="EH873">
        <v>24972912</v>
      </c>
      <c r="EI873">
        <v>20481052</v>
      </c>
      <c r="EJ873">
        <v>19270882</v>
      </c>
      <c r="EK873">
        <v>23632820</v>
      </c>
      <c r="EL873">
        <v>21809919</v>
      </c>
      <c r="EM873">
        <v>31861587</v>
      </c>
      <c r="EN873">
        <v>26491884</v>
      </c>
      <c r="EO873">
        <v>30942821</v>
      </c>
      <c r="EP873">
        <v>26188328</v>
      </c>
      <c r="EQ873">
        <v>27116320</v>
      </c>
      <c r="ER873">
        <v>20919245</v>
      </c>
      <c r="ES873">
        <v>16992259</v>
      </c>
      <c r="ET873">
        <v>18469340</v>
      </c>
      <c r="EU873">
        <v>25885921</v>
      </c>
      <c r="EV873">
        <v>22065574</v>
      </c>
      <c r="EW873">
        <v>25899462</v>
      </c>
      <c r="EX873">
        <v>17149545</v>
      </c>
      <c r="EY873">
        <v>14612744</v>
      </c>
      <c r="EZ873">
        <v>10967166</v>
      </c>
      <c r="FA873">
        <v>15532576</v>
      </c>
      <c r="FB873">
        <v>25091902</v>
      </c>
      <c r="FC873">
        <v>14557045</v>
      </c>
      <c r="FD873">
        <v>15005238</v>
      </c>
      <c r="FE873">
        <v>15821591</v>
      </c>
      <c r="FF873">
        <v>15159122</v>
      </c>
      <c r="FG873">
        <v>13305948</v>
      </c>
      <c r="FH873">
        <v>15193200</v>
      </c>
      <c r="FI873">
        <v>12969930</v>
      </c>
      <c r="FJ873">
        <v>12207517</v>
      </c>
      <c r="FK873">
        <v>8083439</v>
      </c>
      <c r="FL873">
        <v>8899284</v>
      </c>
      <c r="FM873">
        <v>14819015</v>
      </c>
      <c r="FN873">
        <v>8376278</v>
      </c>
      <c r="FO873">
        <v>11062560</v>
      </c>
      <c r="FP873">
        <v>14601534</v>
      </c>
      <c r="FQ873">
        <v>10229476</v>
      </c>
      <c r="FR873">
        <v>10157909</v>
      </c>
      <c r="FS873">
        <v>10549540</v>
      </c>
      <c r="FT873">
        <v>8719765</v>
      </c>
      <c r="FU873">
        <v>8436088</v>
      </c>
      <c r="FV873">
        <v>8748553</v>
      </c>
      <c r="FW873">
        <v>7265552</v>
      </c>
      <c r="FX873">
        <v>8456065</v>
      </c>
      <c r="FY873">
        <v>14039538</v>
      </c>
      <c r="FZ873">
        <v>8209790</v>
      </c>
      <c r="GA873">
        <v>9224712</v>
      </c>
      <c r="GB873">
        <v>13211295</v>
      </c>
      <c r="GC873">
        <v>13001251</v>
      </c>
      <c r="GD873">
        <v>12158296</v>
      </c>
      <c r="GE873">
        <v>11502041</v>
      </c>
      <c r="GF873">
        <v>7928196</v>
      </c>
      <c r="GG873">
        <v>6881431</v>
      </c>
      <c r="GH873">
        <v>10441714</v>
      </c>
      <c r="GI873">
        <v>9743879</v>
      </c>
      <c r="GJ873">
        <v>10916349</v>
      </c>
      <c r="GK873">
        <v>12966208</v>
      </c>
      <c r="GL873">
        <v>6675176</v>
      </c>
      <c r="GM873">
        <v>9740917</v>
      </c>
      <c r="GN873">
        <v>15414869</v>
      </c>
      <c r="GO873">
        <v>12255223</v>
      </c>
      <c r="GP873">
        <v>12071623</v>
      </c>
      <c r="GQ873">
        <v>17586892</v>
      </c>
      <c r="GR873">
        <v>27190128</v>
      </c>
      <c r="GS873">
        <v>21883711</v>
      </c>
      <c r="GT873">
        <v>11391858</v>
      </c>
      <c r="GU873">
        <v>20787698</v>
      </c>
      <c r="GV873">
        <v>14482277</v>
      </c>
      <c r="GW873">
        <v>16692887</v>
      </c>
      <c r="GX873">
        <v>13919405</v>
      </c>
      <c r="GY873">
        <v>15432244</v>
      </c>
      <c r="GZ873">
        <v>9642105</v>
      </c>
    </row>
    <row r="874" spans="1:277" x14ac:dyDescent="0.25">
      <c r="A874" s="1" t="s">
        <v>438</v>
      </c>
      <c r="B874" t="s">
        <v>1157</v>
      </c>
      <c r="C874" t="s">
        <v>1199</v>
      </c>
      <c r="D874" s="2">
        <f>_xll.BDH(A874, "volume", B874, C874, "Direction", "H", "Period", "M","cols=274;rows=2")</f>
        <v>36556</v>
      </c>
      <c r="E874" s="2">
        <v>36585</v>
      </c>
      <c r="F874" s="2">
        <v>36616</v>
      </c>
      <c r="G874" s="2">
        <v>36644</v>
      </c>
      <c r="H874" s="2">
        <v>36677</v>
      </c>
      <c r="I874" s="2">
        <v>36707</v>
      </c>
      <c r="J874" s="2">
        <v>36738</v>
      </c>
      <c r="K874" s="2">
        <v>36769</v>
      </c>
      <c r="L874" s="2">
        <v>36798</v>
      </c>
      <c r="M874" s="2">
        <v>36830</v>
      </c>
      <c r="N874" s="2">
        <v>36860</v>
      </c>
      <c r="O874" s="2">
        <v>36889</v>
      </c>
      <c r="P874" s="2">
        <v>36922</v>
      </c>
      <c r="Q874" s="2">
        <v>36950</v>
      </c>
      <c r="R874" s="2">
        <v>36980</v>
      </c>
      <c r="S874" s="2">
        <v>37011</v>
      </c>
      <c r="T874" s="2">
        <v>37042</v>
      </c>
      <c r="U874" s="2">
        <v>37071</v>
      </c>
      <c r="V874" s="2">
        <v>37103</v>
      </c>
      <c r="W874" s="2">
        <v>37134</v>
      </c>
      <c r="X874" s="2">
        <v>37162</v>
      </c>
      <c r="Y874" s="2">
        <v>37195</v>
      </c>
      <c r="Z874" s="2">
        <v>37225</v>
      </c>
      <c r="AA874" s="2">
        <v>37256</v>
      </c>
      <c r="AB874" s="2">
        <v>37287</v>
      </c>
      <c r="AC874" s="2">
        <v>37315</v>
      </c>
      <c r="AD874" s="2">
        <v>37344</v>
      </c>
      <c r="AE874" s="2">
        <v>37376</v>
      </c>
      <c r="AF874" s="2">
        <v>37407</v>
      </c>
      <c r="AG874" s="2">
        <v>37435</v>
      </c>
      <c r="AH874" s="2">
        <v>37468</v>
      </c>
      <c r="AI874" s="2">
        <v>37498</v>
      </c>
      <c r="AJ874" s="2">
        <v>37529</v>
      </c>
      <c r="AK874" s="2">
        <v>37560</v>
      </c>
      <c r="AL874" s="2">
        <v>37589</v>
      </c>
      <c r="AM874" s="2">
        <v>37621</v>
      </c>
      <c r="AN874" s="2">
        <v>37652</v>
      </c>
      <c r="AO874" s="2">
        <v>37680</v>
      </c>
      <c r="AP874" s="2">
        <v>37711</v>
      </c>
      <c r="AQ874" s="2">
        <v>37741</v>
      </c>
      <c r="AR874" s="2">
        <v>37771</v>
      </c>
      <c r="AS874" s="2">
        <v>37802</v>
      </c>
      <c r="AT874" s="2">
        <v>37833</v>
      </c>
      <c r="AU874" s="2">
        <v>37862</v>
      </c>
      <c r="AV874" s="2">
        <v>37894</v>
      </c>
      <c r="AW874" s="2">
        <v>37925</v>
      </c>
      <c r="AX874" s="2">
        <v>37953</v>
      </c>
      <c r="AY874" s="2">
        <v>37986</v>
      </c>
      <c r="AZ874" s="2">
        <v>38016</v>
      </c>
      <c r="BA874" s="2">
        <v>38044</v>
      </c>
      <c r="BB874" s="2">
        <v>38077</v>
      </c>
      <c r="BC874" s="2">
        <v>38107</v>
      </c>
      <c r="BD874" s="2">
        <v>38138</v>
      </c>
      <c r="BE874" s="2">
        <v>38168</v>
      </c>
      <c r="BF874" s="2">
        <v>38198</v>
      </c>
      <c r="BG874" s="2">
        <v>38230</v>
      </c>
      <c r="BH874" s="2">
        <v>38260</v>
      </c>
      <c r="BI874" s="2">
        <v>38289</v>
      </c>
      <c r="BJ874" s="2">
        <v>38321</v>
      </c>
      <c r="BK874" s="2">
        <v>38352</v>
      </c>
      <c r="BL874" s="2">
        <v>38383</v>
      </c>
      <c r="BM874" s="2">
        <v>38411</v>
      </c>
      <c r="BN874" s="2">
        <v>38442</v>
      </c>
      <c r="BO874" s="2">
        <v>38471</v>
      </c>
      <c r="BP874" s="2">
        <v>38503</v>
      </c>
      <c r="BQ874" s="2">
        <v>38533</v>
      </c>
      <c r="BR874" s="2">
        <v>38562</v>
      </c>
      <c r="BS874" s="2">
        <v>38595</v>
      </c>
      <c r="BT874" s="2">
        <v>38625</v>
      </c>
      <c r="BU874" s="2">
        <v>38656</v>
      </c>
      <c r="BV874" s="2">
        <v>38686</v>
      </c>
      <c r="BW874" s="2">
        <v>38716</v>
      </c>
      <c r="BX874" s="2">
        <v>38748</v>
      </c>
      <c r="BY874" s="2">
        <v>38776</v>
      </c>
      <c r="BZ874" s="2">
        <v>38807</v>
      </c>
      <c r="CA874" s="2">
        <v>38835</v>
      </c>
      <c r="CB874" s="2">
        <v>38868</v>
      </c>
      <c r="CC874" s="2">
        <v>38898</v>
      </c>
      <c r="CD874" s="2">
        <v>38929</v>
      </c>
      <c r="CE874" s="2">
        <v>38960</v>
      </c>
      <c r="CF874" s="2">
        <v>38989</v>
      </c>
      <c r="CG874" s="2">
        <v>39021</v>
      </c>
      <c r="CH874" s="2">
        <v>39051</v>
      </c>
      <c r="CI874" s="2">
        <v>39080</v>
      </c>
      <c r="CJ874" s="2">
        <v>39113</v>
      </c>
      <c r="CK874" s="2">
        <v>39141</v>
      </c>
      <c r="CL874" s="2">
        <v>39171</v>
      </c>
      <c r="CM874" s="2">
        <v>39202</v>
      </c>
      <c r="CN874" s="2">
        <v>39233</v>
      </c>
      <c r="CO874" s="2">
        <v>39262</v>
      </c>
      <c r="CP874" s="2">
        <v>39294</v>
      </c>
      <c r="CQ874" s="2">
        <v>39325</v>
      </c>
      <c r="CR874" s="2">
        <v>39353</v>
      </c>
      <c r="CS874" s="2">
        <v>39386</v>
      </c>
      <c r="CT874" s="2">
        <v>39416</v>
      </c>
      <c r="CU874" s="2">
        <v>39447</v>
      </c>
      <c r="CV874" s="2">
        <v>39478</v>
      </c>
      <c r="CW874" s="2">
        <v>39507</v>
      </c>
      <c r="CX874" s="2">
        <v>39538</v>
      </c>
      <c r="CY874" s="2">
        <v>39568</v>
      </c>
      <c r="CZ874" s="2">
        <v>39598</v>
      </c>
      <c r="DA874" s="2">
        <v>39629</v>
      </c>
      <c r="DB874" s="2">
        <v>39660</v>
      </c>
      <c r="DC874" s="2">
        <v>39689</v>
      </c>
      <c r="DD874" s="2">
        <v>39721</v>
      </c>
      <c r="DE874" s="2">
        <v>39752</v>
      </c>
      <c r="DF874" s="2">
        <v>39780</v>
      </c>
      <c r="DG874" s="2">
        <v>39813</v>
      </c>
      <c r="DH874" s="2">
        <v>39843</v>
      </c>
      <c r="DI874" s="2">
        <v>39871</v>
      </c>
      <c r="DJ874" s="2">
        <v>39903</v>
      </c>
      <c r="DK874" s="2">
        <v>39933</v>
      </c>
      <c r="DL874" s="2">
        <v>39962</v>
      </c>
      <c r="DM874" s="2">
        <v>39994</v>
      </c>
      <c r="DN874" s="2">
        <v>40025</v>
      </c>
      <c r="DO874" s="2">
        <v>40056</v>
      </c>
      <c r="DP874" s="2">
        <v>40086</v>
      </c>
      <c r="DQ874" s="2">
        <v>40116</v>
      </c>
      <c r="DR874" s="2">
        <v>40147</v>
      </c>
      <c r="DS874" s="2">
        <v>40178</v>
      </c>
      <c r="DT874" s="2">
        <v>40207</v>
      </c>
      <c r="DU874" s="2">
        <v>40235</v>
      </c>
      <c r="DV874" s="2">
        <v>40268</v>
      </c>
      <c r="DW874" s="2">
        <v>40298</v>
      </c>
      <c r="DX874" s="2">
        <v>40329</v>
      </c>
      <c r="DY874" s="2">
        <v>40359</v>
      </c>
      <c r="DZ874" s="2">
        <v>40389</v>
      </c>
      <c r="EA874" s="2">
        <v>40421</v>
      </c>
      <c r="EB874" s="2">
        <v>40451</v>
      </c>
      <c r="EC874" s="2">
        <v>40480</v>
      </c>
      <c r="ED874" s="2">
        <v>40512</v>
      </c>
      <c r="EE874" s="2">
        <v>40543</v>
      </c>
      <c r="EF874" s="2">
        <v>40574</v>
      </c>
      <c r="EG874" s="2">
        <v>40602</v>
      </c>
      <c r="EH874" s="2">
        <v>40633</v>
      </c>
      <c r="EI874" s="2">
        <v>40662</v>
      </c>
      <c r="EJ874" s="2">
        <v>40694</v>
      </c>
      <c r="EK874" s="2">
        <v>40724</v>
      </c>
      <c r="EL874" s="2">
        <v>40753</v>
      </c>
      <c r="EM874" s="2">
        <v>40786</v>
      </c>
      <c r="EN874" s="2">
        <v>40816</v>
      </c>
      <c r="EO874" s="2">
        <v>40847</v>
      </c>
      <c r="EP874" s="2">
        <v>40877</v>
      </c>
      <c r="EQ874" s="2">
        <v>40907</v>
      </c>
      <c r="ER874" s="2">
        <v>40939</v>
      </c>
      <c r="ES874" s="2">
        <v>40968</v>
      </c>
      <c r="ET874" s="2">
        <v>40998</v>
      </c>
      <c r="EU874" s="2">
        <v>41029</v>
      </c>
      <c r="EV874" s="2">
        <v>41060</v>
      </c>
      <c r="EW874" s="2">
        <v>41089</v>
      </c>
      <c r="EX874" s="2">
        <v>41121</v>
      </c>
      <c r="EY874" s="2">
        <v>41152</v>
      </c>
      <c r="EZ874" s="2">
        <v>41180</v>
      </c>
      <c r="FA874" s="2">
        <v>41213</v>
      </c>
      <c r="FB874" s="2">
        <v>41243</v>
      </c>
      <c r="FC874" s="2">
        <v>41274</v>
      </c>
      <c r="FD874" s="2">
        <v>41305</v>
      </c>
      <c r="FE874" s="2">
        <v>41333</v>
      </c>
      <c r="FF874" s="2">
        <v>41362</v>
      </c>
      <c r="FG874" s="2">
        <v>41394</v>
      </c>
      <c r="FH874" s="2">
        <v>41425</v>
      </c>
      <c r="FI874" s="2">
        <v>41453</v>
      </c>
      <c r="FJ874" s="2">
        <v>41486</v>
      </c>
      <c r="FK874" s="2">
        <v>41516</v>
      </c>
      <c r="FL874" s="2">
        <v>41547</v>
      </c>
      <c r="FM874" s="2">
        <v>41578</v>
      </c>
      <c r="FN874" s="2">
        <v>41607</v>
      </c>
      <c r="FO874" s="2">
        <v>41639</v>
      </c>
      <c r="FP874" s="2">
        <v>41670</v>
      </c>
      <c r="FQ874" s="2">
        <v>41698</v>
      </c>
      <c r="FR874" s="2">
        <v>41729</v>
      </c>
      <c r="FS874" s="2">
        <v>41759</v>
      </c>
      <c r="FT874" s="2">
        <v>41789</v>
      </c>
      <c r="FU874" s="2">
        <v>41820</v>
      </c>
      <c r="FV874" s="2">
        <v>41851</v>
      </c>
      <c r="FW874" s="2">
        <v>41880</v>
      </c>
      <c r="FX874" s="2">
        <v>41912</v>
      </c>
      <c r="FY874" s="2">
        <v>41943</v>
      </c>
      <c r="FZ874" s="2">
        <v>41971</v>
      </c>
      <c r="GA874" s="2">
        <v>42004</v>
      </c>
      <c r="GB874" s="2">
        <v>42034</v>
      </c>
      <c r="GC874" s="2">
        <v>42062</v>
      </c>
      <c r="GD874" s="2">
        <v>42094</v>
      </c>
      <c r="GE874" s="2">
        <v>42124</v>
      </c>
      <c r="GF874" s="2">
        <v>42153</v>
      </c>
      <c r="GG874" s="2">
        <v>42185</v>
      </c>
      <c r="GH874" s="2">
        <v>42216</v>
      </c>
      <c r="GI874" s="2">
        <v>42247</v>
      </c>
      <c r="GJ874" s="2">
        <v>42277</v>
      </c>
      <c r="GK874" s="2">
        <v>42307</v>
      </c>
      <c r="GL874" s="2">
        <v>42338</v>
      </c>
      <c r="GM874" s="2">
        <v>42369</v>
      </c>
      <c r="GN874" s="2">
        <v>42398</v>
      </c>
      <c r="GO874" s="2">
        <v>42429</v>
      </c>
      <c r="GP874" s="2">
        <v>42460</v>
      </c>
      <c r="GQ874" s="2">
        <v>42489</v>
      </c>
      <c r="GR874" s="2">
        <v>42521</v>
      </c>
      <c r="GS874" s="2">
        <v>42551</v>
      </c>
      <c r="GT874" s="2">
        <v>42580</v>
      </c>
      <c r="GU874" s="2">
        <v>42613</v>
      </c>
      <c r="GV874" s="2">
        <v>42643</v>
      </c>
      <c r="GW874" s="2">
        <v>42674</v>
      </c>
      <c r="GX874" s="2">
        <v>42704</v>
      </c>
      <c r="GY874" s="2">
        <v>42734</v>
      </c>
      <c r="GZ874" s="2">
        <v>42766</v>
      </c>
      <c r="HA874" s="2">
        <v>42794</v>
      </c>
      <c r="HB874" s="2">
        <v>42825</v>
      </c>
      <c r="HC874" s="2">
        <v>42853</v>
      </c>
      <c r="HD874" s="2">
        <v>42886</v>
      </c>
      <c r="HE874" s="2">
        <v>42916</v>
      </c>
      <c r="HF874" s="2">
        <v>42947</v>
      </c>
      <c r="HG874" s="2">
        <v>42978</v>
      </c>
      <c r="HH874" s="2">
        <v>43007</v>
      </c>
      <c r="HI874" s="2">
        <v>43039</v>
      </c>
      <c r="HJ874" s="2">
        <v>43069</v>
      </c>
      <c r="HK874" s="2">
        <v>43098</v>
      </c>
      <c r="HL874" s="2">
        <v>43131</v>
      </c>
      <c r="HM874" s="2">
        <v>43159</v>
      </c>
      <c r="HN874" s="2">
        <v>43189</v>
      </c>
      <c r="HO874" s="2">
        <v>43220</v>
      </c>
      <c r="HP874" s="2">
        <v>43251</v>
      </c>
      <c r="HQ874" s="2">
        <v>43280</v>
      </c>
      <c r="HR874" s="2">
        <v>43312</v>
      </c>
      <c r="HS874" s="2">
        <v>43343</v>
      </c>
      <c r="HT874" s="2">
        <v>43371</v>
      </c>
      <c r="HU874" s="2">
        <v>43404</v>
      </c>
      <c r="HV874" s="2">
        <v>43434</v>
      </c>
      <c r="HW874" s="2">
        <v>43465</v>
      </c>
      <c r="HX874" s="2">
        <v>43496</v>
      </c>
      <c r="HY874" s="2">
        <v>43524</v>
      </c>
      <c r="HZ874" s="2">
        <v>43553</v>
      </c>
      <c r="IA874" s="2">
        <v>43585</v>
      </c>
      <c r="IB874" s="2">
        <v>43616</v>
      </c>
      <c r="IC874" s="2">
        <v>43644</v>
      </c>
      <c r="ID874" s="2">
        <v>43677</v>
      </c>
      <c r="IE874" s="2">
        <v>43707</v>
      </c>
      <c r="IF874" s="2">
        <v>43738</v>
      </c>
      <c r="IG874" s="2">
        <v>43769</v>
      </c>
      <c r="IH874" s="2">
        <v>43798</v>
      </c>
      <c r="II874" s="2">
        <v>43830</v>
      </c>
      <c r="IJ874" s="2">
        <v>43861</v>
      </c>
      <c r="IK874" s="2">
        <v>43889</v>
      </c>
      <c r="IL874" s="2">
        <v>43921</v>
      </c>
      <c r="IM874" s="2">
        <v>43951</v>
      </c>
      <c r="IN874" s="2">
        <v>43980</v>
      </c>
      <c r="IO874" s="2">
        <v>44012</v>
      </c>
      <c r="IP874" s="2">
        <v>44043</v>
      </c>
      <c r="IQ874" s="2">
        <v>44074</v>
      </c>
      <c r="IR874" s="2">
        <v>44104</v>
      </c>
      <c r="IS874" s="2">
        <v>44134</v>
      </c>
      <c r="IT874" s="2">
        <v>44165</v>
      </c>
      <c r="IU874" s="2">
        <v>44196</v>
      </c>
      <c r="IV874" s="2">
        <v>44225</v>
      </c>
      <c r="IW874" s="2">
        <v>44253</v>
      </c>
      <c r="IX874" s="2">
        <v>44286</v>
      </c>
      <c r="IY874" s="2">
        <v>44316</v>
      </c>
      <c r="IZ874" s="2">
        <v>44347</v>
      </c>
      <c r="JA874" s="2">
        <v>44377</v>
      </c>
      <c r="JB874" s="2">
        <v>44407</v>
      </c>
      <c r="JC874" s="2">
        <v>44439</v>
      </c>
      <c r="JD874" s="2">
        <v>44469</v>
      </c>
      <c r="JE874" s="2">
        <v>44498</v>
      </c>
      <c r="JF874" s="2">
        <v>44530</v>
      </c>
      <c r="JG874" s="2">
        <v>44561</v>
      </c>
      <c r="JH874" s="2">
        <v>44592</v>
      </c>
      <c r="JI874" s="2">
        <v>44620</v>
      </c>
      <c r="JJ874" s="2">
        <v>44651</v>
      </c>
      <c r="JK874" s="2">
        <v>44680</v>
      </c>
      <c r="JL874" s="2">
        <v>44712</v>
      </c>
      <c r="JM874" s="2">
        <v>44742</v>
      </c>
      <c r="JN874" s="2">
        <v>44771</v>
      </c>
      <c r="JO874" s="2">
        <v>44804</v>
      </c>
      <c r="JP874" s="2">
        <v>44834</v>
      </c>
      <c r="JQ874" s="2">
        <v>44865</v>
      </c>
    </row>
    <row r="875" spans="1:277" x14ac:dyDescent="0.25">
      <c r="A875" s="4"/>
      <c r="D875" s="3">
        <v>23196800</v>
      </c>
      <c r="E875">
        <v>18747200</v>
      </c>
      <c r="F875">
        <v>38940000</v>
      </c>
      <c r="G875">
        <v>29440600</v>
      </c>
      <c r="H875">
        <v>41637200</v>
      </c>
      <c r="I875">
        <v>30011000</v>
      </c>
      <c r="J875">
        <v>28182600</v>
      </c>
      <c r="K875">
        <v>17062000</v>
      </c>
      <c r="L875">
        <v>19327400</v>
      </c>
      <c r="M875">
        <v>26507200</v>
      </c>
      <c r="N875">
        <v>23315400</v>
      </c>
      <c r="O875">
        <v>26160200</v>
      </c>
      <c r="P875">
        <v>46258800</v>
      </c>
      <c r="Q875">
        <v>30159200</v>
      </c>
      <c r="R875">
        <v>57076800</v>
      </c>
      <c r="S875">
        <v>41417600</v>
      </c>
      <c r="T875">
        <v>24516100</v>
      </c>
      <c r="U875">
        <v>23237300</v>
      </c>
      <c r="V875">
        <v>25606100</v>
      </c>
      <c r="W875">
        <v>20562800</v>
      </c>
      <c r="X875">
        <v>22811600</v>
      </c>
      <c r="Y875">
        <v>28885900</v>
      </c>
      <c r="Z875">
        <v>20466000</v>
      </c>
      <c r="AA875">
        <v>18887900</v>
      </c>
      <c r="AB875">
        <v>25932400</v>
      </c>
      <c r="AC875">
        <v>25883100</v>
      </c>
      <c r="AD875">
        <v>27638800</v>
      </c>
      <c r="AE875">
        <v>23620000</v>
      </c>
      <c r="AF875">
        <v>36385200</v>
      </c>
      <c r="AG875">
        <v>29660800</v>
      </c>
      <c r="AH875">
        <v>38974200</v>
      </c>
      <c r="AI875">
        <v>27398100</v>
      </c>
      <c r="AJ875">
        <v>26930800</v>
      </c>
      <c r="AK875">
        <v>44491000</v>
      </c>
      <c r="AL875">
        <v>30123300</v>
      </c>
      <c r="AM875">
        <v>26224000</v>
      </c>
      <c r="AN875">
        <v>48675300</v>
      </c>
      <c r="AO875">
        <v>32097200</v>
      </c>
      <c r="AP875">
        <v>54807800</v>
      </c>
      <c r="AQ875">
        <v>37727600</v>
      </c>
      <c r="AR875">
        <v>37229100</v>
      </c>
      <c r="AS875">
        <v>30835400</v>
      </c>
      <c r="AT875">
        <v>37005800</v>
      </c>
      <c r="AU875">
        <v>22631600</v>
      </c>
      <c r="AV875">
        <v>30576500</v>
      </c>
      <c r="AW875">
        <v>39234400</v>
      </c>
      <c r="AX875">
        <v>22896100</v>
      </c>
      <c r="AY875">
        <v>17723700</v>
      </c>
      <c r="AZ875">
        <v>29072700</v>
      </c>
      <c r="BA875">
        <v>14525200</v>
      </c>
      <c r="BB875">
        <v>28225100</v>
      </c>
      <c r="BC875">
        <v>31710700</v>
      </c>
      <c r="BD875">
        <v>28692900</v>
      </c>
      <c r="BE875">
        <v>22282000</v>
      </c>
      <c r="BF875">
        <v>45637600</v>
      </c>
      <c r="BG875">
        <v>23168700</v>
      </c>
      <c r="BH875">
        <v>31057500</v>
      </c>
      <c r="BI875">
        <v>45103300</v>
      </c>
      <c r="BJ875">
        <v>28302400</v>
      </c>
      <c r="BK875">
        <v>32372200</v>
      </c>
      <c r="BL875">
        <v>39529200</v>
      </c>
      <c r="BM875">
        <v>26496500</v>
      </c>
      <c r="BN875">
        <v>32368300</v>
      </c>
      <c r="BO875">
        <v>33914900</v>
      </c>
      <c r="BP875">
        <v>23374600</v>
      </c>
      <c r="BQ875">
        <v>26372600</v>
      </c>
      <c r="BR875">
        <v>26242900</v>
      </c>
      <c r="BS875">
        <v>21130500</v>
      </c>
      <c r="BT875">
        <v>19862000</v>
      </c>
      <c r="BU875">
        <v>36445700</v>
      </c>
      <c r="BV875">
        <v>27935300</v>
      </c>
      <c r="BW875">
        <v>22752500</v>
      </c>
      <c r="BX875">
        <v>34051000</v>
      </c>
      <c r="BY875">
        <v>22859400</v>
      </c>
      <c r="BZ875">
        <v>23026300</v>
      </c>
      <c r="CA875">
        <v>21932000</v>
      </c>
      <c r="CB875">
        <v>24820900</v>
      </c>
      <c r="CC875">
        <v>29202600</v>
      </c>
      <c r="CD875">
        <v>28324900</v>
      </c>
      <c r="CE875">
        <v>22812200</v>
      </c>
      <c r="CF875">
        <v>13609600</v>
      </c>
      <c r="CG875">
        <v>24013100</v>
      </c>
      <c r="CH875">
        <v>17965700</v>
      </c>
      <c r="CI875">
        <v>17761300</v>
      </c>
      <c r="CJ875">
        <v>23340800</v>
      </c>
      <c r="CK875">
        <v>37835500</v>
      </c>
      <c r="CL875">
        <v>36735100</v>
      </c>
      <c r="CM875">
        <v>22046500</v>
      </c>
      <c r="CN875">
        <v>22142900</v>
      </c>
      <c r="CO875">
        <v>28876700</v>
      </c>
      <c r="CP875">
        <v>44197900</v>
      </c>
      <c r="CQ875">
        <v>72280600</v>
      </c>
      <c r="CR875">
        <v>34323500</v>
      </c>
      <c r="CS875">
        <v>45324400</v>
      </c>
      <c r="CT875">
        <v>46394400</v>
      </c>
      <c r="CU875">
        <v>21277400</v>
      </c>
      <c r="CV875">
        <v>48538700</v>
      </c>
      <c r="CW875">
        <v>29647300</v>
      </c>
      <c r="CX875">
        <v>37506300</v>
      </c>
      <c r="CY875">
        <v>41649600</v>
      </c>
      <c r="CZ875">
        <v>22040800</v>
      </c>
      <c r="DA875">
        <v>46456700</v>
      </c>
      <c r="DB875">
        <v>46004400</v>
      </c>
      <c r="DC875">
        <v>25116000</v>
      </c>
      <c r="DD875">
        <v>53089800</v>
      </c>
      <c r="DE875">
        <v>49183100</v>
      </c>
      <c r="DF875">
        <v>32518200</v>
      </c>
      <c r="DG875">
        <v>32069000</v>
      </c>
      <c r="DH875">
        <v>62858700</v>
      </c>
      <c r="DI875">
        <v>54971200</v>
      </c>
      <c r="DJ875">
        <v>72749000</v>
      </c>
      <c r="DK875">
        <v>75819000</v>
      </c>
      <c r="DL875">
        <v>80856000</v>
      </c>
      <c r="DM875">
        <v>42983300</v>
      </c>
      <c r="DN875">
        <v>38386500</v>
      </c>
      <c r="DO875">
        <v>28734900</v>
      </c>
      <c r="DP875">
        <v>32514500</v>
      </c>
      <c r="DQ875">
        <v>39372100</v>
      </c>
      <c r="DR875">
        <v>35454600</v>
      </c>
      <c r="DS875">
        <v>31460700</v>
      </c>
      <c r="DT875">
        <v>28457300</v>
      </c>
      <c r="DU875">
        <v>36421900</v>
      </c>
      <c r="DV875">
        <v>28537700</v>
      </c>
      <c r="DW875">
        <v>38241000</v>
      </c>
      <c r="DX875">
        <v>42982100</v>
      </c>
      <c r="DY875">
        <v>41072900</v>
      </c>
      <c r="DZ875">
        <v>36973400</v>
      </c>
      <c r="EA875">
        <v>27498500</v>
      </c>
      <c r="EB875">
        <v>24195267</v>
      </c>
      <c r="EC875">
        <v>23479791</v>
      </c>
      <c r="ED875">
        <v>22084091</v>
      </c>
      <c r="EE875">
        <v>22015793</v>
      </c>
      <c r="EF875">
        <v>24679941</v>
      </c>
      <c r="EG875">
        <v>19510418</v>
      </c>
      <c r="EH875">
        <v>23328796</v>
      </c>
      <c r="EI875">
        <v>18461855</v>
      </c>
      <c r="EJ875">
        <v>16929963</v>
      </c>
      <c r="EK875">
        <v>23737621</v>
      </c>
      <c r="EL875">
        <v>21833655</v>
      </c>
      <c r="EM875">
        <v>44104583</v>
      </c>
      <c r="EN875">
        <v>32307203</v>
      </c>
      <c r="EO875">
        <v>35858821</v>
      </c>
      <c r="EP875">
        <v>27880730</v>
      </c>
      <c r="EQ875">
        <v>20267751</v>
      </c>
      <c r="ER875">
        <v>23990007</v>
      </c>
      <c r="ES875">
        <v>20606289</v>
      </c>
      <c r="ET875">
        <v>20059796</v>
      </c>
      <c r="EU875">
        <v>17867872</v>
      </c>
      <c r="EV875">
        <v>21558477</v>
      </c>
      <c r="EW875">
        <v>21125927</v>
      </c>
      <c r="EX875">
        <v>19755409</v>
      </c>
      <c r="EY875">
        <v>13797167</v>
      </c>
      <c r="EZ875">
        <v>15361628</v>
      </c>
      <c r="FA875">
        <v>19722762</v>
      </c>
      <c r="FB875">
        <v>17357952</v>
      </c>
      <c r="FC875">
        <v>16935519</v>
      </c>
      <c r="FD875">
        <v>22011701</v>
      </c>
      <c r="FE875">
        <v>15970178</v>
      </c>
      <c r="FF875">
        <v>14956897</v>
      </c>
      <c r="FG875">
        <v>13653776</v>
      </c>
      <c r="FH875">
        <v>16924935</v>
      </c>
      <c r="FI875">
        <v>19256874</v>
      </c>
      <c r="FJ875">
        <v>15345513</v>
      </c>
      <c r="FK875">
        <v>12102259</v>
      </c>
      <c r="FL875">
        <v>13462127</v>
      </c>
      <c r="FM875">
        <v>16990969</v>
      </c>
      <c r="FN875">
        <v>11698445</v>
      </c>
      <c r="FO875">
        <v>11888326</v>
      </c>
      <c r="FP875">
        <v>11827473</v>
      </c>
      <c r="FQ875">
        <v>13110246</v>
      </c>
      <c r="FR875">
        <v>14473568</v>
      </c>
      <c r="FS875">
        <v>13583587</v>
      </c>
      <c r="FT875">
        <v>10875007</v>
      </c>
      <c r="FU875">
        <v>9846433</v>
      </c>
      <c r="FV875">
        <v>10339401</v>
      </c>
      <c r="FW875">
        <v>8038802</v>
      </c>
      <c r="FX875">
        <v>10553687</v>
      </c>
      <c r="FY875">
        <v>14566099</v>
      </c>
      <c r="FZ875">
        <v>8667091</v>
      </c>
      <c r="GA875">
        <v>10878803</v>
      </c>
      <c r="GB875">
        <v>13735067</v>
      </c>
      <c r="GC875">
        <v>11333376</v>
      </c>
      <c r="GD875">
        <v>14953428</v>
      </c>
      <c r="GE875">
        <v>10771184</v>
      </c>
      <c r="GF875">
        <v>10079537</v>
      </c>
      <c r="GG875">
        <v>12975137</v>
      </c>
      <c r="GH875">
        <v>12810075</v>
      </c>
      <c r="GI875">
        <v>15142801</v>
      </c>
      <c r="GJ875">
        <v>16914953</v>
      </c>
      <c r="GK875">
        <v>17737230</v>
      </c>
      <c r="GL875">
        <v>12715409</v>
      </c>
      <c r="GM875">
        <v>15512163</v>
      </c>
      <c r="GN875">
        <v>21716027</v>
      </c>
      <c r="GO875">
        <v>23912064</v>
      </c>
      <c r="GP875">
        <v>24842617</v>
      </c>
      <c r="GQ875">
        <v>16370783</v>
      </c>
      <c r="GR875">
        <v>14134129</v>
      </c>
      <c r="GS875">
        <v>23401884</v>
      </c>
      <c r="GT875">
        <v>18819887</v>
      </c>
      <c r="GU875">
        <v>12772308</v>
      </c>
      <c r="GV875">
        <v>15716037</v>
      </c>
      <c r="GW875">
        <v>11907118</v>
      </c>
      <c r="GX875">
        <v>11895838</v>
      </c>
      <c r="GY875">
        <v>11405413</v>
      </c>
      <c r="GZ875">
        <v>12592294</v>
      </c>
      <c r="HA875">
        <v>9968058</v>
      </c>
      <c r="HB875">
        <v>12770680</v>
      </c>
      <c r="HC875">
        <v>9164127</v>
      </c>
      <c r="HD875">
        <v>8065197</v>
      </c>
      <c r="HE875">
        <v>11387791</v>
      </c>
      <c r="HF875">
        <v>8221161</v>
      </c>
      <c r="HG875">
        <v>8706554</v>
      </c>
      <c r="HH875">
        <v>10908460</v>
      </c>
      <c r="HI875">
        <v>9747331</v>
      </c>
      <c r="HJ875">
        <v>8429002</v>
      </c>
      <c r="HK875">
        <v>8802926</v>
      </c>
      <c r="HL875">
        <v>10617492</v>
      </c>
      <c r="HM875">
        <v>8760607</v>
      </c>
      <c r="HN875">
        <v>10718248</v>
      </c>
      <c r="HO875">
        <v>9403466</v>
      </c>
      <c r="HP875">
        <v>8491938</v>
      </c>
      <c r="HQ875">
        <v>10314302</v>
      </c>
      <c r="HR875">
        <v>13909605</v>
      </c>
      <c r="HS875">
        <v>11661011</v>
      </c>
      <c r="HT875">
        <v>15034144</v>
      </c>
      <c r="HU875">
        <v>20078882</v>
      </c>
      <c r="HV875">
        <v>13498715</v>
      </c>
      <c r="HW875">
        <v>19665743</v>
      </c>
      <c r="HX875">
        <v>16773974</v>
      </c>
      <c r="HY875">
        <v>12713880</v>
      </c>
      <c r="HZ875">
        <v>12409957</v>
      </c>
      <c r="IA875">
        <v>9510971</v>
      </c>
      <c r="IB875">
        <v>12472564</v>
      </c>
      <c r="IC875">
        <v>20866748</v>
      </c>
      <c r="ID875">
        <v>21560635</v>
      </c>
      <c r="IE875">
        <v>16664543</v>
      </c>
      <c r="IF875">
        <v>15911590</v>
      </c>
      <c r="IG875">
        <v>13113268</v>
      </c>
      <c r="IH875">
        <v>13887655</v>
      </c>
      <c r="II875">
        <v>17043213</v>
      </c>
      <c r="IJ875">
        <v>16844460</v>
      </c>
      <c r="IK875">
        <v>15144748</v>
      </c>
      <c r="IL875">
        <v>28438403</v>
      </c>
      <c r="IM875">
        <v>13657998</v>
      </c>
      <c r="IN875">
        <v>11677963</v>
      </c>
      <c r="IO875">
        <v>18313112</v>
      </c>
      <c r="IP875">
        <v>11763257</v>
      </c>
      <c r="IQ875">
        <v>10035168</v>
      </c>
      <c r="IR875">
        <v>18750367</v>
      </c>
      <c r="IS875">
        <v>11915001</v>
      </c>
      <c r="IT875">
        <v>10667724</v>
      </c>
      <c r="IU875">
        <v>25202849</v>
      </c>
      <c r="IV875">
        <v>17129619</v>
      </c>
      <c r="IW875">
        <v>15360899</v>
      </c>
      <c r="IX875">
        <v>23911156</v>
      </c>
      <c r="IY875">
        <v>13583931</v>
      </c>
      <c r="IZ875">
        <v>12978148</v>
      </c>
      <c r="JA875">
        <v>16569909</v>
      </c>
      <c r="JB875">
        <v>13286498</v>
      </c>
      <c r="JC875">
        <v>10978931</v>
      </c>
      <c r="JD875">
        <v>21893960</v>
      </c>
      <c r="JE875">
        <v>13904625</v>
      </c>
      <c r="JF875">
        <v>11392968</v>
      </c>
      <c r="JG875">
        <v>17727830</v>
      </c>
      <c r="JH875">
        <v>23564032</v>
      </c>
      <c r="JI875">
        <v>13892377</v>
      </c>
      <c r="JJ875">
        <v>17287342</v>
      </c>
      <c r="JK875">
        <v>18502305</v>
      </c>
      <c r="JL875">
        <v>19583584</v>
      </c>
      <c r="JM875">
        <v>21986153</v>
      </c>
      <c r="JN875">
        <v>15426814</v>
      </c>
      <c r="JO875">
        <v>9672728</v>
      </c>
      <c r="JP875">
        <v>14371778</v>
      </c>
      <c r="JQ875">
        <v>15722619</v>
      </c>
    </row>
    <row r="876" spans="1:277" x14ac:dyDescent="0.25">
      <c r="A876" s="1" t="s">
        <v>439</v>
      </c>
      <c r="B876" t="s">
        <v>1157</v>
      </c>
      <c r="C876" t="s">
        <v>1188</v>
      </c>
      <c r="D876" s="2">
        <f>_xll.BDH(A876, "volume", B876, C876, "Direction", "H", "Period", "M","cols=156;rows=2")</f>
        <v>36556</v>
      </c>
      <c r="E876" s="2">
        <v>36585</v>
      </c>
      <c r="F876" s="2">
        <v>36616</v>
      </c>
      <c r="G876" s="2">
        <v>36644</v>
      </c>
      <c r="H876" s="2">
        <v>36677</v>
      </c>
      <c r="I876" s="2">
        <v>36707</v>
      </c>
      <c r="J876" s="2">
        <v>36738</v>
      </c>
      <c r="K876" s="2">
        <v>36769</v>
      </c>
      <c r="L876" s="2">
        <v>36798</v>
      </c>
      <c r="M876" s="2">
        <v>36830</v>
      </c>
      <c r="N876" s="2">
        <v>36860</v>
      </c>
      <c r="O876" s="2">
        <v>36889</v>
      </c>
      <c r="P876" s="2">
        <v>36922</v>
      </c>
      <c r="Q876" s="2">
        <v>36950</v>
      </c>
      <c r="R876" s="2">
        <v>36980</v>
      </c>
      <c r="S876" s="2">
        <v>37011</v>
      </c>
      <c r="T876" s="2">
        <v>37042</v>
      </c>
      <c r="U876" s="2">
        <v>37071</v>
      </c>
      <c r="V876" s="2">
        <v>37103</v>
      </c>
      <c r="W876" s="2">
        <v>37134</v>
      </c>
      <c r="X876" s="2">
        <v>37162</v>
      </c>
      <c r="Y876" s="2">
        <v>37195</v>
      </c>
      <c r="Z876" s="2">
        <v>37225</v>
      </c>
      <c r="AA876" s="2">
        <v>37256</v>
      </c>
      <c r="AB876" s="2">
        <v>37287</v>
      </c>
      <c r="AC876" s="2">
        <v>37315</v>
      </c>
      <c r="AD876" s="2">
        <v>37344</v>
      </c>
      <c r="AE876" s="2">
        <v>37376</v>
      </c>
      <c r="AF876" s="2">
        <v>37407</v>
      </c>
      <c r="AG876" s="2">
        <v>37435</v>
      </c>
      <c r="AH876" s="2">
        <v>37468</v>
      </c>
      <c r="AI876" s="2">
        <v>37498</v>
      </c>
      <c r="AJ876" s="2">
        <v>37529</v>
      </c>
      <c r="AK876" s="2">
        <v>37560</v>
      </c>
      <c r="AL876" s="2">
        <v>37589</v>
      </c>
      <c r="AM876" s="2">
        <v>37621</v>
      </c>
      <c r="AN876" s="2">
        <v>37652</v>
      </c>
      <c r="AO876" s="2">
        <v>37680</v>
      </c>
      <c r="AP876" s="2">
        <v>37711</v>
      </c>
      <c r="AQ876" s="2">
        <v>37741</v>
      </c>
      <c r="AR876" s="2">
        <v>37771</v>
      </c>
      <c r="AS876" s="2">
        <v>37802</v>
      </c>
      <c r="AT876" s="2">
        <v>37833</v>
      </c>
      <c r="AU876" s="2">
        <v>37862</v>
      </c>
      <c r="AV876" s="2">
        <v>37894</v>
      </c>
      <c r="AW876" s="2">
        <v>37925</v>
      </c>
      <c r="AX876" s="2">
        <v>37953</v>
      </c>
      <c r="AY876" s="2">
        <v>37986</v>
      </c>
      <c r="AZ876" s="2">
        <v>38016</v>
      </c>
      <c r="BA876" s="2">
        <v>38044</v>
      </c>
      <c r="BB876" s="2">
        <v>38077</v>
      </c>
      <c r="BC876" s="2">
        <v>38107</v>
      </c>
      <c r="BD876" s="2">
        <v>38138</v>
      </c>
      <c r="BE876" s="2">
        <v>38168</v>
      </c>
      <c r="BF876" s="2">
        <v>38198</v>
      </c>
      <c r="BG876" s="2">
        <v>38230</v>
      </c>
      <c r="BH876" s="2">
        <v>38260</v>
      </c>
      <c r="BI876" s="2">
        <v>38289</v>
      </c>
      <c r="BJ876" s="2">
        <v>38321</v>
      </c>
      <c r="BK876" s="2">
        <v>38352</v>
      </c>
      <c r="BL876" s="2">
        <v>38383</v>
      </c>
      <c r="BM876" s="2">
        <v>38411</v>
      </c>
      <c r="BN876" s="2">
        <v>38442</v>
      </c>
      <c r="BO876" s="2">
        <v>38471</v>
      </c>
      <c r="BP876" s="2">
        <v>38503</v>
      </c>
      <c r="BQ876" s="2">
        <v>38533</v>
      </c>
      <c r="BR876" s="2">
        <v>38562</v>
      </c>
      <c r="BS876" s="2">
        <v>38595</v>
      </c>
      <c r="BT876" s="2">
        <v>38625</v>
      </c>
      <c r="BU876" s="2">
        <v>38656</v>
      </c>
      <c r="BV876" s="2">
        <v>38686</v>
      </c>
      <c r="BW876" s="2">
        <v>38716</v>
      </c>
      <c r="BX876" s="2">
        <v>38748</v>
      </c>
      <c r="BY876" s="2">
        <v>38776</v>
      </c>
      <c r="BZ876" s="2">
        <v>38807</v>
      </c>
      <c r="CA876" s="2">
        <v>38835</v>
      </c>
      <c r="CB876" s="2">
        <v>38868</v>
      </c>
      <c r="CC876" s="2">
        <v>38898</v>
      </c>
      <c r="CD876" s="2">
        <v>38929</v>
      </c>
      <c r="CE876" s="2">
        <v>38960</v>
      </c>
      <c r="CF876" s="2">
        <v>38989</v>
      </c>
      <c r="CG876" s="2">
        <v>39021</v>
      </c>
      <c r="CH876" s="2">
        <v>39051</v>
      </c>
      <c r="CI876" s="2">
        <v>39080</v>
      </c>
      <c r="CJ876" s="2">
        <v>39113</v>
      </c>
      <c r="CK876" s="2">
        <v>39141</v>
      </c>
      <c r="CL876" s="2">
        <v>39171</v>
      </c>
      <c r="CM876" s="2">
        <v>39202</v>
      </c>
      <c r="CN876" s="2">
        <v>39233</v>
      </c>
      <c r="CO876" s="2">
        <v>39262</v>
      </c>
      <c r="CP876" s="2">
        <v>39294</v>
      </c>
      <c r="CQ876" s="2">
        <v>39325</v>
      </c>
      <c r="CR876" s="2">
        <v>39353</v>
      </c>
      <c r="CS876" s="2">
        <v>39386</v>
      </c>
      <c r="CT876" s="2">
        <v>39416</v>
      </c>
      <c r="CU876" s="2">
        <v>39447</v>
      </c>
      <c r="CV876" s="2">
        <v>39478</v>
      </c>
      <c r="CW876" s="2">
        <v>39507</v>
      </c>
      <c r="CX876" s="2">
        <v>39538</v>
      </c>
      <c r="CY876" s="2">
        <v>39568</v>
      </c>
      <c r="CZ876" s="2">
        <v>39598</v>
      </c>
      <c r="DA876" s="2">
        <v>39629</v>
      </c>
      <c r="DB876" s="2">
        <v>39660</v>
      </c>
      <c r="DC876" s="2">
        <v>39689</v>
      </c>
      <c r="DD876" s="2">
        <v>39721</v>
      </c>
      <c r="DE876" s="2">
        <v>39752</v>
      </c>
      <c r="DF876" s="2">
        <v>39780</v>
      </c>
      <c r="DG876" s="2">
        <v>39813</v>
      </c>
      <c r="DH876" s="2">
        <v>39843</v>
      </c>
      <c r="DI876" s="2">
        <v>39871</v>
      </c>
      <c r="DJ876" s="2">
        <v>39903</v>
      </c>
      <c r="DK876" s="2">
        <v>39933</v>
      </c>
      <c r="DL876" s="2">
        <v>39962</v>
      </c>
      <c r="DM876" s="2">
        <v>39994</v>
      </c>
      <c r="DN876" s="2">
        <v>40025</v>
      </c>
      <c r="DO876" s="2">
        <v>40056</v>
      </c>
      <c r="DP876" s="2">
        <v>40086</v>
      </c>
      <c r="DQ876" s="2">
        <v>40116</v>
      </c>
      <c r="DR876" s="2">
        <v>40147</v>
      </c>
      <c r="DS876" s="2">
        <v>40178</v>
      </c>
      <c r="DT876" s="2">
        <v>40207</v>
      </c>
      <c r="DU876" s="2">
        <v>40235</v>
      </c>
      <c r="DV876" s="2">
        <v>40268</v>
      </c>
      <c r="DW876" s="2">
        <v>40298</v>
      </c>
      <c r="DX876" s="2">
        <v>40329</v>
      </c>
      <c r="DY876" s="2">
        <v>40359</v>
      </c>
      <c r="DZ876" s="2">
        <v>40389</v>
      </c>
      <c r="EA876" s="2">
        <v>40421</v>
      </c>
      <c r="EB876" s="2">
        <v>40451</v>
      </c>
      <c r="EC876" s="2">
        <v>40480</v>
      </c>
      <c r="ED876" s="2">
        <v>40512</v>
      </c>
      <c r="EE876" s="2">
        <v>40543</v>
      </c>
      <c r="EF876" s="2">
        <v>40574</v>
      </c>
      <c r="EG876" s="2">
        <v>40602</v>
      </c>
      <c r="EH876" s="2">
        <v>40633</v>
      </c>
      <c r="EI876" s="2">
        <v>40662</v>
      </c>
      <c r="EJ876" s="2">
        <v>40694</v>
      </c>
      <c r="EK876" s="2">
        <v>40724</v>
      </c>
      <c r="EL876" s="2">
        <v>40753</v>
      </c>
      <c r="EM876" s="2">
        <v>40786</v>
      </c>
      <c r="EN876" s="2">
        <v>40816</v>
      </c>
      <c r="EO876" s="2">
        <v>40847</v>
      </c>
      <c r="EP876" s="2">
        <v>40877</v>
      </c>
      <c r="EQ876" s="2">
        <v>40907</v>
      </c>
      <c r="ER876" s="2">
        <v>40939</v>
      </c>
      <c r="ES876" s="2">
        <v>40968</v>
      </c>
      <c r="ET876" s="2">
        <v>40998</v>
      </c>
      <c r="EU876" s="2">
        <v>41029</v>
      </c>
      <c r="EV876" s="2">
        <v>41060</v>
      </c>
      <c r="EW876" s="2">
        <v>41089</v>
      </c>
      <c r="EX876" s="2">
        <v>41121</v>
      </c>
      <c r="EY876" s="2">
        <v>41152</v>
      </c>
      <c r="EZ876" s="2">
        <v>41180</v>
      </c>
      <c r="FA876" s="2">
        <v>41213</v>
      </c>
      <c r="FB876" s="2">
        <v>41243</v>
      </c>
      <c r="FC876" s="2">
        <v>41274</v>
      </c>
    </row>
    <row r="877" spans="1:277" x14ac:dyDescent="0.25">
      <c r="A877" s="4"/>
      <c r="D877" s="3">
        <v>1608727</v>
      </c>
      <c r="E877">
        <v>1649227</v>
      </c>
      <c r="F877">
        <v>1914127</v>
      </c>
      <c r="G877">
        <v>1277042</v>
      </c>
      <c r="H877">
        <v>1432513</v>
      </c>
      <c r="I877">
        <v>1644455</v>
      </c>
      <c r="J877">
        <v>1089113</v>
      </c>
      <c r="K877">
        <v>1939512</v>
      </c>
      <c r="L877">
        <v>1363656</v>
      </c>
      <c r="M877">
        <v>1477813</v>
      </c>
      <c r="N877">
        <v>1173885</v>
      </c>
      <c r="O877">
        <v>2259769</v>
      </c>
      <c r="P877">
        <v>1783441</v>
      </c>
      <c r="Q877">
        <v>1176356</v>
      </c>
      <c r="R877">
        <v>1308070</v>
      </c>
      <c r="S877">
        <v>1237642</v>
      </c>
      <c r="T877">
        <v>1374013</v>
      </c>
      <c r="U877">
        <v>1523641</v>
      </c>
      <c r="V877">
        <v>2079255</v>
      </c>
      <c r="W877">
        <v>1605598</v>
      </c>
      <c r="X877">
        <v>1879841</v>
      </c>
      <c r="Y877">
        <v>2740383</v>
      </c>
      <c r="Z877">
        <v>1582670</v>
      </c>
      <c r="AA877">
        <v>1792384</v>
      </c>
      <c r="AB877">
        <v>1414070</v>
      </c>
      <c r="AC877">
        <v>1377584</v>
      </c>
      <c r="AD877">
        <v>1470313</v>
      </c>
      <c r="AE877">
        <v>2043255</v>
      </c>
      <c r="AF877">
        <v>1423256</v>
      </c>
      <c r="AG877">
        <v>2835254</v>
      </c>
      <c r="AH877">
        <v>2403412</v>
      </c>
      <c r="AI877">
        <v>1723527</v>
      </c>
      <c r="AJ877">
        <v>2631183</v>
      </c>
      <c r="AK877">
        <v>2138398</v>
      </c>
      <c r="AL877">
        <v>1857884</v>
      </c>
      <c r="AM877">
        <v>2059127</v>
      </c>
      <c r="AN877">
        <v>1682798</v>
      </c>
      <c r="AO877">
        <v>1350427</v>
      </c>
      <c r="AP877">
        <v>1949369</v>
      </c>
      <c r="AQ877">
        <v>1995769</v>
      </c>
      <c r="AR877">
        <v>2101812</v>
      </c>
      <c r="AS877">
        <v>3553239</v>
      </c>
      <c r="AT877">
        <v>2528369</v>
      </c>
      <c r="AU877">
        <v>1347770</v>
      </c>
      <c r="AV877">
        <v>1579998</v>
      </c>
      <c r="AW877">
        <v>1705498</v>
      </c>
      <c r="AX877">
        <v>1361227</v>
      </c>
      <c r="AY877">
        <v>1488399</v>
      </c>
      <c r="AZ877">
        <v>1266013</v>
      </c>
      <c r="BA877">
        <v>1298570</v>
      </c>
      <c r="BB877">
        <v>1747227</v>
      </c>
      <c r="BC877">
        <v>2061227</v>
      </c>
      <c r="BD877">
        <v>2022441</v>
      </c>
      <c r="BE877">
        <v>1735598</v>
      </c>
      <c r="BF877">
        <v>2228669</v>
      </c>
      <c r="BG877">
        <v>2116184</v>
      </c>
      <c r="BH877">
        <v>1827984</v>
      </c>
      <c r="BI877">
        <v>1866512</v>
      </c>
      <c r="BJ877">
        <v>1498756</v>
      </c>
      <c r="BK877">
        <v>1773813</v>
      </c>
      <c r="BL877">
        <v>2362426</v>
      </c>
      <c r="BM877">
        <v>1438927</v>
      </c>
      <c r="BN877">
        <v>1518556</v>
      </c>
      <c r="BO877">
        <v>2207798</v>
      </c>
      <c r="BP877">
        <v>1412913</v>
      </c>
      <c r="BQ877">
        <v>1487184</v>
      </c>
      <c r="BR877">
        <v>1969741</v>
      </c>
      <c r="BS877">
        <v>1466570</v>
      </c>
      <c r="BT877">
        <v>2379026</v>
      </c>
      <c r="BU877">
        <v>1513470</v>
      </c>
      <c r="BV877">
        <v>1305742</v>
      </c>
      <c r="BW877">
        <v>1396199</v>
      </c>
      <c r="BX877">
        <v>3632454</v>
      </c>
      <c r="BY877">
        <v>2904169</v>
      </c>
      <c r="BZ877">
        <v>2741969</v>
      </c>
      <c r="CA877">
        <v>2692740</v>
      </c>
      <c r="CB877">
        <v>3451111</v>
      </c>
      <c r="CC877">
        <v>5716666</v>
      </c>
      <c r="CD877">
        <v>3909653</v>
      </c>
      <c r="CE877">
        <v>6336908</v>
      </c>
      <c r="CF877">
        <v>4078110</v>
      </c>
      <c r="CG877">
        <v>4671010</v>
      </c>
      <c r="CH877">
        <v>2785526</v>
      </c>
      <c r="CI877">
        <v>2698226</v>
      </c>
      <c r="CJ877">
        <v>4299953</v>
      </c>
      <c r="CK877">
        <v>3291568</v>
      </c>
      <c r="CL877">
        <v>3508839</v>
      </c>
      <c r="CM877">
        <v>5225352</v>
      </c>
      <c r="CN877">
        <v>4525253</v>
      </c>
      <c r="CO877">
        <v>3857053</v>
      </c>
      <c r="CP877">
        <v>4526510</v>
      </c>
      <c r="CQ877">
        <v>4318581</v>
      </c>
      <c r="CR877">
        <v>2626440</v>
      </c>
      <c r="CS877">
        <v>4141367</v>
      </c>
      <c r="CT877">
        <v>3055297</v>
      </c>
      <c r="CU877">
        <v>2294855</v>
      </c>
      <c r="CV877">
        <v>5092309</v>
      </c>
      <c r="CW877">
        <v>2563383</v>
      </c>
      <c r="CX877">
        <v>3113168</v>
      </c>
      <c r="CY877">
        <v>2467012</v>
      </c>
      <c r="CZ877">
        <v>2019341</v>
      </c>
      <c r="DA877">
        <v>2516226</v>
      </c>
      <c r="DB877">
        <v>3143311</v>
      </c>
      <c r="DC877">
        <v>2250341</v>
      </c>
      <c r="DD877">
        <v>2850240</v>
      </c>
      <c r="DE877">
        <v>3230525</v>
      </c>
      <c r="DF877">
        <v>2542212</v>
      </c>
      <c r="DG877">
        <v>2546326</v>
      </c>
      <c r="DH877">
        <v>3851210</v>
      </c>
      <c r="DI877">
        <v>3577668</v>
      </c>
      <c r="DJ877">
        <v>2983926</v>
      </c>
      <c r="DK877">
        <v>3469168</v>
      </c>
      <c r="DL877">
        <v>2216998</v>
      </c>
      <c r="DM877">
        <v>3562439</v>
      </c>
      <c r="DN877">
        <v>3791039</v>
      </c>
      <c r="DO877">
        <v>2656897</v>
      </c>
      <c r="DP877">
        <v>3020354</v>
      </c>
      <c r="DQ877">
        <v>4417453</v>
      </c>
      <c r="DR877">
        <v>3477211</v>
      </c>
      <c r="DS877">
        <v>3506754</v>
      </c>
      <c r="DT877">
        <v>4135624</v>
      </c>
      <c r="DU877">
        <v>2513012</v>
      </c>
      <c r="DV877">
        <v>3431768</v>
      </c>
      <c r="DW877">
        <v>3334525</v>
      </c>
      <c r="DX877">
        <v>3450997</v>
      </c>
      <c r="DY877">
        <v>3508282</v>
      </c>
      <c r="DZ877">
        <v>3586896</v>
      </c>
      <c r="EA877">
        <v>2546697</v>
      </c>
      <c r="EB877">
        <v>3198672</v>
      </c>
      <c r="EC877">
        <v>4250642</v>
      </c>
      <c r="ED877">
        <v>4132853</v>
      </c>
      <c r="EE877">
        <v>5590935</v>
      </c>
      <c r="EF877">
        <v>6724902</v>
      </c>
      <c r="EG877">
        <v>4585161</v>
      </c>
      <c r="EH877">
        <v>4974387</v>
      </c>
      <c r="EI877">
        <v>4811229</v>
      </c>
      <c r="EJ877">
        <v>4522932</v>
      </c>
      <c r="EK877">
        <v>4373712</v>
      </c>
      <c r="EL877">
        <v>3100818</v>
      </c>
      <c r="EM877">
        <v>4571484</v>
      </c>
      <c r="EN877">
        <v>3112238</v>
      </c>
      <c r="EO877">
        <v>3795019</v>
      </c>
      <c r="EP877">
        <v>2803619</v>
      </c>
      <c r="EQ877">
        <v>3047177</v>
      </c>
      <c r="ER877">
        <v>3733091</v>
      </c>
      <c r="ES877">
        <v>2087562</v>
      </c>
      <c r="ET877">
        <v>2986950</v>
      </c>
      <c r="EU877">
        <v>7025378</v>
      </c>
      <c r="EV877">
        <v>2914119</v>
      </c>
      <c r="EW877">
        <v>3924267</v>
      </c>
      <c r="EX877">
        <v>5055581</v>
      </c>
      <c r="EY877">
        <v>1714553</v>
      </c>
      <c r="EZ877">
        <v>2057401</v>
      </c>
      <c r="FA877">
        <v>3171788</v>
      </c>
      <c r="FB877">
        <v>2137216</v>
      </c>
      <c r="FC877">
        <v>1946857</v>
      </c>
    </row>
    <row r="878" spans="1:277" x14ac:dyDescent="0.25">
      <c r="A878" s="1" t="s">
        <v>440</v>
      </c>
      <c r="B878" t="s">
        <v>1157</v>
      </c>
      <c r="C878" t="s">
        <v>1199</v>
      </c>
      <c r="D878" s="2">
        <f>_xll.BDH(A878, "volume", B878, C878, "Direction", "H", "Period", "M","cols=274;rows=2")</f>
        <v>36556</v>
      </c>
      <c r="E878" s="2">
        <v>36585</v>
      </c>
      <c r="F878" s="2">
        <v>36616</v>
      </c>
      <c r="G878" s="2">
        <v>36644</v>
      </c>
      <c r="H878" s="2">
        <v>36677</v>
      </c>
      <c r="I878" s="2">
        <v>36707</v>
      </c>
      <c r="J878" s="2">
        <v>36738</v>
      </c>
      <c r="K878" s="2">
        <v>36769</v>
      </c>
      <c r="L878" s="2">
        <v>36798</v>
      </c>
      <c r="M878" s="2">
        <v>36830</v>
      </c>
      <c r="N878" s="2">
        <v>36860</v>
      </c>
      <c r="O878" s="2">
        <v>36889</v>
      </c>
      <c r="P878" s="2">
        <v>36922</v>
      </c>
      <c r="Q878" s="2">
        <v>36950</v>
      </c>
      <c r="R878" s="2">
        <v>36980</v>
      </c>
      <c r="S878" s="2">
        <v>37011</v>
      </c>
      <c r="T878" s="2">
        <v>37042</v>
      </c>
      <c r="U878" s="2">
        <v>37071</v>
      </c>
      <c r="V878" s="2">
        <v>37103</v>
      </c>
      <c r="W878" s="2">
        <v>37134</v>
      </c>
      <c r="X878" s="2">
        <v>37162</v>
      </c>
      <c r="Y878" s="2">
        <v>37195</v>
      </c>
      <c r="Z878" s="2">
        <v>37225</v>
      </c>
      <c r="AA878" s="2">
        <v>37256</v>
      </c>
      <c r="AB878" s="2">
        <v>37287</v>
      </c>
      <c r="AC878" s="2">
        <v>37315</v>
      </c>
      <c r="AD878" s="2">
        <v>37344</v>
      </c>
      <c r="AE878" s="2">
        <v>37376</v>
      </c>
      <c r="AF878" s="2">
        <v>37407</v>
      </c>
      <c r="AG878" s="2">
        <v>37435</v>
      </c>
      <c r="AH878" s="2">
        <v>37468</v>
      </c>
      <c r="AI878" s="2">
        <v>37498</v>
      </c>
      <c r="AJ878" s="2">
        <v>37529</v>
      </c>
      <c r="AK878" s="2">
        <v>37560</v>
      </c>
      <c r="AL878" s="2">
        <v>37589</v>
      </c>
      <c r="AM878" s="2">
        <v>37621</v>
      </c>
      <c r="AN878" s="2">
        <v>37652</v>
      </c>
      <c r="AO878" s="2">
        <v>37680</v>
      </c>
      <c r="AP878" s="2">
        <v>37711</v>
      </c>
      <c r="AQ878" s="2">
        <v>37741</v>
      </c>
      <c r="AR878" s="2">
        <v>37771</v>
      </c>
      <c r="AS878" s="2">
        <v>37802</v>
      </c>
      <c r="AT878" s="2">
        <v>37833</v>
      </c>
      <c r="AU878" s="2">
        <v>37862</v>
      </c>
      <c r="AV878" s="2">
        <v>37894</v>
      </c>
      <c r="AW878" s="2">
        <v>37925</v>
      </c>
      <c r="AX878" s="2">
        <v>37953</v>
      </c>
      <c r="AY878" s="2">
        <v>37986</v>
      </c>
      <c r="AZ878" s="2">
        <v>38016</v>
      </c>
      <c r="BA878" s="2">
        <v>38044</v>
      </c>
      <c r="BB878" s="2">
        <v>38077</v>
      </c>
      <c r="BC878" s="2">
        <v>38107</v>
      </c>
      <c r="BD878" s="2">
        <v>38138</v>
      </c>
      <c r="BE878" s="2">
        <v>38168</v>
      </c>
      <c r="BF878" s="2">
        <v>38198</v>
      </c>
      <c r="BG878" s="2">
        <v>38230</v>
      </c>
      <c r="BH878" s="2">
        <v>38260</v>
      </c>
      <c r="BI878" s="2">
        <v>38289</v>
      </c>
      <c r="BJ878" s="2">
        <v>38321</v>
      </c>
      <c r="BK878" s="2">
        <v>38352</v>
      </c>
      <c r="BL878" s="2">
        <v>38383</v>
      </c>
      <c r="BM878" s="2">
        <v>38411</v>
      </c>
      <c r="BN878" s="2">
        <v>38442</v>
      </c>
      <c r="BO878" s="2">
        <v>38471</v>
      </c>
      <c r="BP878" s="2">
        <v>38503</v>
      </c>
      <c r="BQ878" s="2">
        <v>38533</v>
      </c>
      <c r="BR878" s="2">
        <v>38562</v>
      </c>
      <c r="BS878" s="2">
        <v>38595</v>
      </c>
      <c r="BT878" s="2">
        <v>38625</v>
      </c>
      <c r="BU878" s="2">
        <v>38656</v>
      </c>
      <c r="BV878" s="2">
        <v>38686</v>
      </c>
      <c r="BW878" s="2">
        <v>38716</v>
      </c>
      <c r="BX878" s="2">
        <v>38748</v>
      </c>
      <c r="BY878" s="2">
        <v>38776</v>
      </c>
      <c r="BZ878" s="2">
        <v>38807</v>
      </c>
      <c r="CA878" s="2">
        <v>38835</v>
      </c>
      <c r="CB878" s="2">
        <v>38868</v>
      </c>
      <c r="CC878" s="2">
        <v>38898</v>
      </c>
      <c r="CD878" s="2">
        <v>38929</v>
      </c>
      <c r="CE878" s="2">
        <v>38960</v>
      </c>
      <c r="CF878" s="2">
        <v>38989</v>
      </c>
      <c r="CG878" s="2">
        <v>39021</v>
      </c>
      <c r="CH878" s="2">
        <v>39051</v>
      </c>
      <c r="CI878" s="2">
        <v>39080</v>
      </c>
      <c r="CJ878" s="2">
        <v>39113</v>
      </c>
      <c r="CK878" s="2">
        <v>39141</v>
      </c>
      <c r="CL878" s="2">
        <v>39171</v>
      </c>
      <c r="CM878" s="2">
        <v>39202</v>
      </c>
      <c r="CN878" s="2">
        <v>39233</v>
      </c>
      <c r="CO878" s="2">
        <v>39262</v>
      </c>
      <c r="CP878" s="2">
        <v>39294</v>
      </c>
      <c r="CQ878" s="2">
        <v>39325</v>
      </c>
      <c r="CR878" s="2">
        <v>39353</v>
      </c>
      <c r="CS878" s="2">
        <v>39386</v>
      </c>
      <c r="CT878" s="2">
        <v>39416</v>
      </c>
      <c r="CU878" s="2">
        <v>39447</v>
      </c>
      <c r="CV878" s="2">
        <v>39478</v>
      </c>
      <c r="CW878" s="2">
        <v>39507</v>
      </c>
      <c r="CX878" s="2">
        <v>39538</v>
      </c>
      <c r="CY878" s="2">
        <v>39568</v>
      </c>
      <c r="CZ878" s="2">
        <v>39598</v>
      </c>
      <c r="DA878" s="2">
        <v>39629</v>
      </c>
      <c r="DB878" s="2">
        <v>39660</v>
      </c>
      <c r="DC878" s="2">
        <v>39689</v>
      </c>
      <c r="DD878" s="2">
        <v>39721</v>
      </c>
      <c r="DE878" s="2">
        <v>39752</v>
      </c>
      <c r="DF878" s="2">
        <v>39780</v>
      </c>
      <c r="DG878" s="2">
        <v>39813</v>
      </c>
      <c r="DH878" s="2">
        <v>39843</v>
      </c>
      <c r="DI878" s="2">
        <v>39871</v>
      </c>
      <c r="DJ878" s="2">
        <v>39903</v>
      </c>
      <c r="DK878" s="2">
        <v>39933</v>
      </c>
      <c r="DL878" s="2">
        <v>39962</v>
      </c>
      <c r="DM878" s="2">
        <v>39994</v>
      </c>
      <c r="DN878" s="2">
        <v>40025</v>
      </c>
      <c r="DO878" s="2">
        <v>40056</v>
      </c>
      <c r="DP878" s="2">
        <v>40086</v>
      </c>
      <c r="DQ878" s="2">
        <v>40116</v>
      </c>
      <c r="DR878" s="2">
        <v>40147</v>
      </c>
      <c r="DS878" s="2">
        <v>40178</v>
      </c>
      <c r="DT878" s="2">
        <v>40207</v>
      </c>
      <c r="DU878" s="2">
        <v>40235</v>
      </c>
      <c r="DV878" s="2">
        <v>40268</v>
      </c>
      <c r="DW878" s="2">
        <v>40298</v>
      </c>
      <c r="DX878" s="2">
        <v>40329</v>
      </c>
      <c r="DY878" s="2">
        <v>40359</v>
      </c>
      <c r="DZ878" s="2">
        <v>40389</v>
      </c>
      <c r="EA878" s="2">
        <v>40421</v>
      </c>
      <c r="EB878" s="2">
        <v>40451</v>
      </c>
      <c r="EC878" s="2">
        <v>40480</v>
      </c>
      <c r="ED878" s="2">
        <v>40512</v>
      </c>
      <c r="EE878" s="2">
        <v>40543</v>
      </c>
      <c r="EF878" s="2">
        <v>40574</v>
      </c>
      <c r="EG878" s="2">
        <v>40602</v>
      </c>
      <c r="EH878" s="2">
        <v>40633</v>
      </c>
      <c r="EI878" s="2">
        <v>40662</v>
      </c>
      <c r="EJ878" s="2">
        <v>40694</v>
      </c>
      <c r="EK878" s="2">
        <v>40724</v>
      </c>
      <c r="EL878" s="2">
        <v>40753</v>
      </c>
      <c r="EM878" s="2">
        <v>40786</v>
      </c>
      <c r="EN878" s="2">
        <v>40816</v>
      </c>
      <c r="EO878" s="2">
        <v>40847</v>
      </c>
      <c r="EP878" s="2">
        <v>40877</v>
      </c>
      <c r="EQ878" s="2">
        <v>40907</v>
      </c>
      <c r="ER878" s="2">
        <v>40939</v>
      </c>
      <c r="ES878" s="2">
        <v>40968</v>
      </c>
      <c r="ET878" s="2">
        <v>40998</v>
      </c>
      <c r="EU878" s="2">
        <v>41029</v>
      </c>
      <c r="EV878" s="2">
        <v>41060</v>
      </c>
      <c r="EW878" s="2">
        <v>41089</v>
      </c>
      <c r="EX878" s="2">
        <v>41121</v>
      </c>
      <c r="EY878" s="2">
        <v>41152</v>
      </c>
      <c r="EZ878" s="2">
        <v>41180</v>
      </c>
      <c r="FA878" s="2">
        <v>41213</v>
      </c>
      <c r="FB878" s="2">
        <v>41243</v>
      </c>
      <c r="FC878" s="2">
        <v>41274</v>
      </c>
      <c r="FD878" s="2">
        <v>41305</v>
      </c>
      <c r="FE878" s="2">
        <v>41333</v>
      </c>
      <c r="FF878" s="2">
        <v>41362</v>
      </c>
      <c r="FG878" s="2">
        <v>41394</v>
      </c>
      <c r="FH878" s="2">
        <v>41425</v>
      </c>
      <c r="FI878" s="2">
        <v>41453</v>
      </c>
      <c r="FJ878" s="2">
        <v>41486</v>
      </c>
      <c r="FK878" s="2">
        <v>41516</v>
      </c>
      <c r="FL878" s="2">
        <v>41547</v>
      </c>
      <c r="FM878" s="2">
        <v>41578</v>
      </c>
      <c r="FN878" s="2">
        <v>41607</v>
      </c>
      <c r="FO878" s="2">
        <v>41639</v>
      </c>
      <c r="FP878" s="2">
        <v>41670</v>
      </c>
      <c r="FQ878" s="2">
        <v>41698</v>
      </c>
      <c r="FR878" s="2">
        <v>41729</v>
      </c>
      <c r="FS878" s="2">
        <v>41759</v>
      </c>
      <c r="FT878" s="2">
        <v>41789</v>
      </c>
      <c r="FU878" s="2">
        <v>41820</v>
      </c>
      <c r="FV878" s="2">
        <v>41851</v>
      </c>
      <c r="FW878" s="2">
        <v>41880</v>
      </c>
      <c r="FX878" s="2">
        <v>41912</v>
      </c>
      <c r="FY878" s="2">
        <v>41943</v>
      </c>
      <c r="FZ878" s="2">
        <v>41971</v>
      </c>
      <c r="GA878" s="2">
        <v>42004</v>
      </c>
      <c r="GB878" s="2">
        <v>42034</v>
      </c>
      <c r="GC878" s="2">
        <v>42062</v>
      </c>
      <c r="GD878" s="2">
        <v>42094</v>
      </c>
      <c r="GE878" s="2">
        <v>42124</v>
      </c>
      <c r="GF878" s="2">
        <v>42153</v>
      </c>
      <c r="GG878" s="2">
        <v>42185</v>
      </c>
      <c r="GH878" s="2">
        <v>42216</v>
      </c>
      <c r="GI878" s="2">
        <v>42247</v>
      </c>
      <c r="GJ878" s="2">
        <v>42277</v>
      </c>
      <c r="GK878" s="2">
        <v>42307</v>
      </c>
      <c r="GL878" s="2">
        <v>42338</v>
      </c>
      <c r="GM878" s="2">
        <v>42369</v>
      </c>
      <c r="GN878" s="2">
        <v>42398</v>
      </c>
      <c r="GO878" s="2">
        <v>42429</v>
      </c>
      <c r="GP878" s="2">
        <v>42460</v>
      </c>
      <c r="GQ878" s="2">
        <v>42489</v>
      </c>
      <c r="GR878" s="2">
        <v>42521</v>
      </c>
      <c r="GS878" s="2">
        <v>42551</v>
      </c>
      <c r="GT878" s="2">
        <v>42580</v>
      </c>
      <c r="GU878" s="2">
        <v>42613</v>
      </c>
      <c r="GV878" s="2">
        <v>42643</v>
      </c>
      <c r="GW878" s="2">
        <v>42674</v>
      </c>
      <c r="GX878" s="2">
        <v>42704</v>
      </c>
      <c r="GY878" s="2">
        <v>42734</v>
      </c>
      <c r="GZ878" s="2">
        <v>42766</v>
      </c>
      <c r="HA878" s="2">
        <v>42794</v>
      </c>
      <c r="HB878" s="2">
        <v>42825</v>
      </c>
      <c r="HC878" s="2">
        <v>42853</v>
      </c>
      <c r="HD878" s="2">
        <v>42886</v>
      </c>
      <c r="HE878" s="2">
        <v>42916</v>
      </c>
      <c r="HF878" s="2">
        <v>42947</v>
      </c>
      <c r="HG878" s="2">
        <v>42978</v>
      </c>
      <c r="HH878" s="2">
        <v>43007</v>
      </c>
      <c r="HI878" s="2">
        <v>43039</v>
      </c>
      <c r="HJ878" s="2">
        <v>43069</v>
      </c>
      <c r="HK878" s="2">
        <v>43098</v>
      </c>
      <c r="HL878" s="2">
        <v>43131</v>
      </c>
      <c r="HM878" s="2">
        <v>43159</v>
      </c>
      <c r="HN878" s="2">
        <v>43189</v>
      </c>
      <c r="HO878" s="2">
        <v>43220</v>
      </c>
      <c r="HP878" s="2">
        <v>43251</v>
      </c>
      <c r="HQ878" s="2">
        <v>43280</v>
      </c>
      <c r="HR878" s="2">
        <v>43312</v>
      </c>
      <c r="HS878" s="2">
        <v>43343</v>
      </c>
      <c r="HT878" s="2">
        <v>43371</v>
      </c>
      <c r="HU878" s="2">
        <v>43404</v>
      </c>
      <c r="HV878" s="2">
        <v>43434</v>
      </c>
      <c r="HW878" s="2">
        <v>43465</v>
      </c>
      <c r="HX878" s="2">
        <v>43496</v>
      </c>
      <c r="HY878" s="2">
        <v>43524</v>
      </c>
      <c r="HZ878" s="2">
        <v>43553</v>
      </c>
      <c r="IA878" s="2">
        <v>43585</v>
      </c>
      <c r="IB878" s="2">
        <v>43616</v>
      </c>
      <c r="IC878" s="2">
        <v>43644</v>
      </c>
      <c r="ID878" s="2">
        <v>43677</v>
      </c>
      <c r="IE878" s="2">
        <v>43707</v>
      </c>
      <c r="IF878" s="2">
        <v>43738</v>
      </c>
      <c r="IG878" s="2">
        <v>43769</v>
      </c>
      <c r="IH878" s="2">
        <v>43798</v>
      </c>
      <c r="II878" s="2">
        <v>43830</v>
      </c>
      <c r="IJ878" s="2">
        <v>43861</v>
      </c>
      <c r="IK878" s="2">
        <v>43889</v>
      </c>
      <c r="IL878" s="2">
        <v>43921</v>
      </c>
      <c r="IM878" s="2">
        <v>43951</v>
      </c>
      <c r="IN878" s="2">
        <v>43980</v>
      </c>
      <c r="IO878" s="2">
        <v>44012</v>
      </c>
      <c r="IP878" s="2">
        <v>44043</v>
      </c>
      <c r="IQ878" s="2">
        <v>44074</v>
      </c>
      <c r="IR878" s="2">
        <v>44104</v>
      </c>
      <c r="IS878" s="2">
        <v>44134</v>
      </c>
      <c r="IT878" s="2">
        <v>44165</v>
      </c>
      <c r="IU878" s="2">
        <v>44196</v>
      </c>
      <c r="IV878" s="2">
        <v>44225</v>
      </c>
      <c r="IW878" s="2">
        <v>44253</v>
      </c>
      <c r="IX878" s="2">
        <v>44286</v>
      </c>
      <c r="IY878" s="2">
        <v>44316</v>
      </c>
      <c r="IZ878" s="2">
        <v>44347</v>
      </c>
      <c r="JA878" s="2">
        <v>44377</v>
      </c>
      <c r="JB878" s="2">
        <v>44407</v>
      </c>
      <c r="JC878" s="2">
        <v>44439</v>
      </c>
      <c r="JD878" s="2">
        <v>44469</v>
      </c>
      <c r="JE878" s="2">
        <v>44498</v>
      </c>
      <c r="JF878" s="2">
        <v>44530</v>
      </c>
      <c r="JG878" s="2">
        <v>44561</v>
      </c>
      <c r="JH878" s="2">
        <v>44592</v>
      </c>
      <c r="JI878" s="2">
        <v>44620</v>
      </c>
      <c r="JJ878" s="2">
        <v>44651</v>
      </c>
      <c r="JK878" s="2">
        <v>44680</v>
      </c>
      <c r="JL878" s="2">
        <v>44712</v>
      </c>
      <c r="JM878" s="2">
        <v>44742</v>
      </c>
      <c r="JN878" s="2">
        <v>44771</v>
      </c>
      <c r="JO878" s="2">
        <v>44804</v>
      </c>
      <c r="JP878" s="2">
        <v>44834</v>
      </c>
      <c r="JQ878" s="2">
        <v>44865</v>
      </c>
    </row>
    <row r="879" spans="1:277" x14ac:dyDescent="0.25">
      <c r="A879" s="4"/>
      <c r="D879" s="3">
        <v>4035400</v>
      </c>
      <c r="E879">
        <v>4782300</v>
      </c>
      <c r="F879">
        <v>5558200</v>
      </c>
      <c r="G879">
        <v>4890600</v>
      </c>
      <c r="H879">
        <v>5957600</v>
      </c>
      <c r="I879">
        <v>4890500</v>
      </c>
      <c r="J879">
        <v>3470900</v>
      </c>
      <c r="K879">
        <v>3169300</v>
      </c>
      <c r="L879">
        <v>3261100</v>
      </c>
      <c r="M879">
        <v>7535400</v>
      </c>
      <c r="N879">
        <v>5007300</v>
      </c>
      <c r="O879">
        <v>6738400</v>
      </c>
      <c r="P879">
        <v>8738200</v>
      </c>
      <c r="Q879">
        <v>7551500</v>
      </c>
      <c r="R879">
        <v>7904200</v>
      </c>
      <c r="S879">
        <v>5231200</v>
      </c>
      <c r="T879">
        <v>4619300</v>
      </c>
      <c r="U879">
        <v>7481200</v>
      </c>
      <c r="V879">
        <v>6879800</v>
      </c>
      <c r="W879">
        <v>6428100</v>
      </c>
      <c r="X879">
        <v>5902700</v>
      </c>
      <c r="Y879">
        <v>9269100</v>
      </c>
      <c r="Z879">
        <v>5705300</v>
      </c>
      <c r="AA879">
        <v>6553800</v>
      </c>
      <c r="AB879">
        <v>7723400</v>
      </c>
      <c r="AC879">
        <v>9804800</v>
      </c>
      <c r="AD879">
        <v>9542300</v>
      </c>
      <c r="AE879">
        <v>11247500</v>
      </c>
      <c r="AF879">
        <v>13377300</v>
      </c>
      <c r="AG879">
        <v>7693900</v>
      </c>
      <c r="AH879">
        <v>14326600</v>
      </c>
      <c r="AI879">
        <v>6905200</v>
      </c>
      <c r="AJ879">
        <v>8076600</v>
      </c>
      <c r="AK879">
        <v>12942300</v>
      </c>
      <c r="AL879">
        <v>7443600</v>
      </c>
      <c r="AM879">
        <v>6121200</v>
      </c>
      <c r="AN879">
        <v>17404500</v>
      </c>
      <c r="AO879">
        <v>9141400</v>
      </c>
      <c r="AP879">
        <v>11022500</v>
      </c>
      <c r="AQ879">
        <v>25160500</v>
      </c>
      <c r="AR879">
        <v>17381800</v>
      </c>
      <c r="AS879">
        <v>11339300</v>
      </c>
      <c r="AT879">
        <v>13601600</v>
      </c>
      <c r="AU879">
        <v>7557600</v>
      </c>
      <c r="AV879">
        <v>6734200</v>
      </c>
      <c r="AW879">
        <v>8547700</v>
      </c>
      <c r="AX879">
        <v>8520500</v>
      </c>
      <c r="AY879">
        <v>10440600</v>
      </c>
      <c r="AZ879">
        <v>8359100</v>
      </c>
      <c r="BA879">
        <v>5504300</v>
      </c>
      <c r="BB879">
        <v>18075000</v>
      </c>
      <c r="BC879">
        <v>12963900</v>
      </c>
      <c r="BD879">
        <v>9617400</v>
      </c>
      <c r="BE879">
        <v>10156400</v>
      </c>
      <c r="BF879">
        <v>12441600</v>
      </c>
      <c r="BG879">
        <v>7868200</v>
      </c>
      <c r="BH879">
        <v>10839400</v>
      </c>
      <c r="BI879">
        <v>15782100</v>
      </c>
      <c r="BJ879">
        <v>8223000</v>
      </c>
      <c r="BK879">
        <v>6782000</v>
      </c>
      <c r="BL879">
        <v>8966200</v>
      </c>
      <c r="BM879">
        <v>8503700</v>
      </c>
      <c r="BN879">
        <v>8489800</v>
      </c>
      <c r="BO879">
        <v>13216900</v>
      </c>
      <c r="BP879">
        <v>9058900</v>
      </c>
      <c r="BQ879">
        <v>7764900</v>
      </c>
      <c r="BR879">
        <v>13608000</v>
      </c>
      <c r="BS879">
        <v>7079500</v>
      </c>
      <c r="BT879">
        <v>7821200</v>
      </c>
      <c r="BU879">
        <v>10436800</v>
      </c>
      <c r="BV879">
        <v>6551500</v>
      </c>
      <c r="BW879">
        <v>5975200</v>
      </c>
      <c r="BX879">
        <v>14836200</v>
      </c>
      <c r="BY879">
        <v>11158100</v>
      </c>
      <c r="BZ879">
        <v>9212000</v>
      </c>
      <c r="CA879">
        <v>9428500</v>
      </c>
      <c r="CB879">
        <v>7875700</v>
      </c>
      <c r="CC879">
        <v>10392200</v>
      </c>
      <c r="CD879">
        <v>9800700</v>
      </c>
      <c r="CE879">
        <v>7430100</v>
      </c>
      <c r="CF879">
        <v>8823900</v>
      </c>
      <c r="CG879">
        <v>9955400</v>
      </c>
      <c r="CH879">
        <v>8195500</v>
      </c>
      <c r="CI879">
        <v>6540000</v>
      </c>
      <c r="CJ879">
        <v>12532700</v>
      </c>
      <c r="CK879">
        <v>7916000</v>
      </c>
      <c r="CL879">
        <v>13177800</v>
      </c>
      <c r="CM879">
        <v>10309300</v>
      </c>
      <c r="CN879">
        <v>9042900</v>
      </c>
      <c r="CO879">
        <v>8306200</v>
      </c>
      <c r="CP879">
        <v>8777600</v>
      </c>
      <c r="CQ879">
        <v>8610600</v>
      </c>
      <c r="CR879">
        <v>5292400</v>
      </c>
      <c r="CS879">
        <v>7601700</v>
      </c>
      <c r="CT879">
        <v>11635900</v>
      </c>
      <c r="CU879">
        <v>9510600</v>
      </c>
      <c r="CV879">
        <v>16540300</v>
      </c>
      <c r="CW879">
        <v>8189600</v>
      </c>
      <c r="CX879">
        <v>7797200</v>
      </c>
      <c r="CY879">
        <v>6528100</v>
      </c>
      <c r="CZ879">
        <v>5180700</v>
      </c>
      <c r="DA879">
        <v>6210200</v>
      </c>
      <c r="DB879">
        <v>8212900</v>
      </c>
      <c r="DC879">
        <v>4837500</v>
      </c>
      <c r="DD879">
        <v>8030600</v>
      </c>
      <c r="DE879">
        <v>9626700</v>
      </c>
      <c r="DF879">
        <v>8205100</v>
      </c>
      <c r="DG879">
        <v>7880200</v>
      </c>
      <c r="DH879">
        <v>8877100</v>
      </c>
      <c r="DI879">
        <v>6881600</v>
      </c>
      <c r="DJ879">
        <v>8086600</v>
      </c>
      <c r="DK879">
        <v>6910600</v>
      </c>
      <c r="DL879">
        <v>6179900</v>
      </c>
      <c r="DM879">
        <v>5570800</v>
      </c>
      <c r="DN879">
        <v>6106400</v>
      </c>
      <c r="DO879">
        <v>3868800</v>
      </c>
      <c r="DP879">
        <v>4553700</v>
      </c>
      <c r="DQ879">
        <v>7585800</v>
      </c>
      <c r="DR879">
        <v>12843900</v>
      </c>
      <c r="DS879">
        <v>11356900</v>
      </c>
      <c r="DT879">
        <v>11846400</v>
      </c>
      <c r="DU879">
        <v>12014800</v>
      </c>
      <c r="DV879">
        <v>14349900</v>
      </c>
      <c r="DW879">
        <v>13974200</v>
      </c>
      <c r="DX879">
        <v>19865200</v>
      </c>
      <c r="DY879">
        <v>17705800</v>
      </c>
      <c r="DZ879">
        <v>14379700</v>
      </c>
      <c r="EA879">
        <v>10843700</v>
      </c>
      <c r="EB879">
        <v>12026218</v>
      </c>
      <c r="EC879">
        <v>11136607</v>
      </c>
      <c r="ED879">
        <v>10881693</v>
      </c>
      <c r="EE879">
        <v>10795402</v>
      </c>
      <c r="EF879">
        <v>9376049</v>
      </c>
      <c r="EG879">
        <v>6912395</v>
      </c>
      <c r="EH879">
        <v>8943162</v>
      </c>
      <c r="EI879">
        <v>8971102</v>
      </c>
      <c r="EJ879">
        <v>11738290</v>
      </c>
      <c r="EK879">
        <v>12551846</v>
      </c>
      <c r="EL879">
        <v>9278972</v>
      </c>
      <c r="EM879">
        <v>15058707</v>
      </c>
      <c r="EN879">
        <v>13158376</v>
      </c>
      <c r="EO879">
        <v>9583914</v>
      </c>
      <c r="EP879">
        <v>8119005</v>
      </c>
      <c r="EQ879">
        <v>8417470</v>
      </c>
      <c r="ER879">
        <v>8849695</v>
      </c>
      <c r="ES879">
        <v>7344490</v>
      </c>
      <c r="ET879">
        <v>11641113</v>
      </c>
      <c r="EU879">
        <v>10753167</v>
      </c>
      <c r="EV879">
        <v>13137028</v>
      </c>
      <c r="EW879">
        <v>12749302</v>
      </c>
      <c r="EX879">
        <v>14526535</v>
      </c>
      <c r="EY879">
        <v>7615625</v>
      </c>
      <c r="EZ879">
        <v>8608072</v>
      </c>
      <c r="FA879">
        <v>9146490</v>
      </c>
      <c r="FB879">
        <v>6733068</v>
      </c>
      <c r="FC879">
        <v>6021696</v>
      </c>
      <c r="FD879">
        <v>7897844</v>
      </c>
      <c r="FE879">
        <v>5704434</v>
      </c>
      <c r="FF879">
        <v>8561895</v>
      </c>
      <c r="FG879">
        <v>6897461</v>
      </c>
      <c r="FH879">
        <v>5800175</v>
      </c>
      <c r="FI879">
        <v>5142904</v>
      </c>
      <c r="FJ879">
        <v>5594865</v>
      </c>
      <c r="FK879">
        <v>6422581</v>
      </c>
      <c r="FL879">
        <v>4327080</v>
      </c>
      <c r="FM879">
        <v>8896237</v>
      </c>
      <c r="FN879">
        <v>5856643</v>
      </c>
      <c r="FO879">
        <v>8460752</v>
      </c>
      <c r="FP879">
        <v>10116152</v>
      </c>
      <c r="FQ879">
        <v>6996333</v>
      </c>
      <c r="FR879">
        <v>6549662</v>
      </c>
      <c r="FS879">
        <v>8423457</v>
      </c>
      <c r="FT879">
        <v>4703786</v>
      </c>
      <c r="FU879">
        <v>5530433</v>
      </c>
      <c r="FV879">
        <v>6296263</v>
      </c>
      <c r="FW879">
        <v>4763289</v>
      </c>
      <c r="FX879">
        <v>6078570</v>
      </c>
      <c r="FY879">
        <v>9689153</v>
      </c>
      <c r="FZ879">
        <v>5612716</v>
      </c>
      <c r="GA879">
        <v>7642413</v>
      </c>
      <c r="GB879">
        <v>8539331</v>
      </c>
      <c r="GC879">
        <v>6834373</v>
      </c>
      <c r="GD879">
        <v>7789955</v>
      </c>
      <c r="GE879">
        <v>5101232</v>
      </c>
      <c r="GF879">
        <v>5986374</v>
      </c>
      <c r="GG879">
        <v>7064907</v>
      </c>
      <c r="GH879">
        <v>6705643</v>
      </c>
      <c r="GI879">
        <v>9246334</v>
      </c>
      <c r="GJ879">
        <v>6973177</v>
      </c>
      <c r="GK879">
        <v>6419273</v>
      </c>
      <c r="GL879">
        <v>4809972</v>
      </c>
      <c r="GM879">
        <v>8298642</v>
      </c>
      <c r="GN879">
        <v>7613167</v>
      </c>
      <c r="GO879">
        <v>8407524</v>
      </c>
      <c r="GP879">
        <v>6062167</v>
      </c>
      <c r="GQ879">
        <v>6637771</v>
      </c>
      <c r="GR879">
        <v>6571655</v>
      </c>
      <c r="GS879">
        <v>7011503</v>
      </c>
      <c r="GT879">
        <v>5976921</v>
      </c>
      <c r="GU879">
        <v>5198114</v>
      </c>
      <c r="GV879">
        <v>5873835</v>
      </c>
      <c r="GW879">
        <v>6908260</v>
      </c>
      <c r="GX879">
        <v>6709354</v>
      </c>
      <c r="GY879">
        <v>5588880</v>
      </c>
      <c r="GZ879">
        <v>6274665</v>
      </c>
      <c r="HA879">
        <v>3874425</v>
      </c>
      <c r="HB879">
        <v>5601964</v>
      </c>
      <c r="HC879">
        <v>5621295</v>
      </c>
      <c r="HD879">
        <v>5112603</v>
      </c>
      <c r="HE879">
        <v>5454950</v>
      </c>
      <c r="HF879">
        <v>4703980</v>
      </c>
      <c r="HG879">
        <v>5077664</v>
      </c>
      <c r="HH879">
        <v>5193058</v>
      </c>
      <c r="HI879">
        <v>5553161</v>
      </c>
      <c r="HJ879">
        <v>5308230</v>
      </c>
      <c r="HK879">
        <v>4930250</v>
      </c>
      <c r="HL879">
        <v>6414209</v>
      </c>
      <c r="HM879">
        <v>6443020</v>
      </c>
      <c r="HN879">
        <v>7879965</v>
      </c>
      <c r="HO879">
        <v>7324641</v>
      </c>
      <c r="HP879">
        <v>6904453</v>
      </c>
      <c r="HQ879">
        <v>6406881</v>
      </c>
      <c r="HR879">
        <v>7625550</v>
      </c>
      <c r="HS879">
        <v>6154351</v>
      </c>
      <c r="HT879">
        <v>6309902</v>
      </c>
      <c r="HU879">
        <v>10184293</v>
      </c>
      <c r="HV879">
        <v>7073630</v>
      </c>
      <c r="HW879">
        <v>8175818</v>
      </c>
      <c r="HX879">
        <v>9050728</v>
      </c>
      <c r="HY879">
        <v>5059113</v>
      </c>
      <c r="HZ879">
        <v>5143339</v>
      </c>
      <c r="IA879">
        <v>7135086</v>
      </c>
      <c r="IB879">
        <v>7217296</v>
      </c>
      <c r="IC879">
        <v>5658378</v>
      </c>
      <c r="ID879">
        <v>7034920</v>
      </c>
      <c r="IE879">
        <v>5989937</v>
      </c>
      <c r="IF879">
        <v>5096825</v>
      </c>
      <c r="IG879">
        <v>6272282</v>
      </c>
      <c r="IH879">
        <v>4934674</v>
      </c>
      <c r="II879">
        <v>6430925</v>
      </c>
      <c r="IJ879">
        <v>7981606</v>
      </c>
      <c r="IK879">
        <v>7854589</v>
      </c>
      <c r="IL879">
        <v>16312319</v>
      </c>
      <c r="IM879">
        <v>10792666</v>
      </c>
      <c r="IN879">
        <v>8374607</v>
      </c>
      <c r="IO879">
        <v>9699587</v>
      </c>
      <c r="IP879">
        <v>5758773</v>
      </c>
      <c r="IQ879">
        <v>4878771</v>
      </c>
      <c r="IR879">
        <v>6009993</v>
      </c>
      <c r="IS879">
        <v>5836877</v>
      </c>
      <c r="IT879">
        <v>5294940</v>
      </c>
      <c r="IU879">
        <v>6290214</v>
      </c>
      <c r="IV879">
        <v>7015703</v>
      </c>
      <c r="IW879">
        <v>6422390</v>
      </c>
      <c r="IX879">
        <v>8153641</v>
      </c>
      <c r="IY879">
        <v>6663194</v>
      </c>
      <c r="IZ879">
        <v>6710219</v>
      </c>
      <c r="JA879">
        <v>7067878</v>
      </c>
      <c r="JB879">
        <v>5966623</v>
      </c>
      <c r="JC879">
        <v>5038640</v>
      </c>
      <c r="JD879">
        <v>7465901</v>
      </c>
      <c r="JE879">
        <v>6498319</v>
      </c>
      <c r="JF879">
        <v>8195166</v>
      </c>
      <c r="JG879">
        <v>12372278</v>
      </c>
      <c r="JH879">
        <v>7540323</v>
      </c>
      <c r="JI879">
        <v>10243778</v>
      </c>
      <c r="JJ879">
        <v>22800291</v>
      </c>
      <c r="JK879">
        <v>15358314</v>
      </c>
      <c r="JL879">
        <v>13114266</v>
      </c>
      <c r="JM879">
        <v>14139268</v>
      </c>
      <c r="JN879">
        <v>9439392</v>
      </c>
      <c r="JO879">
        <v>10994197</v>
      </c>
      <c r="JP879">
        <v>10434843</v>
      </c>
      <c r="JQ879">
        <v>15015486</v>
      </c>
    </row>
    <row r="880" spans="1:277" x14ac:dyDescent="0.25">
      <c r="A880" s="1" t="s">
        <v>441</v>
      </c>
      <c r="B880" t="s">
        <v>1157</v>
      </c>
      <c r="C880" t="s">
        <v>1192</v>
      </c>
      <c r="D880" s="2">
        <f>_xll.BDH(A880, "volume", B880, C880, "Direction", "H", "Period", "M","cols=181;rows=2")</f>
        <v>36556</v>
      </c>
      <c r="E880" s="2">
        <v>36585</v>
      </c>
      <c r="F880" s="2">
        <v>36616</v>
      </c>
      <c r="G880" s="2">
        <v>36644</v>
      </c>
      <c r="H880" s="2">
        <v>36677</v>
      </c>
      <c r="I880" s="2">
        <v>36707</v>
      </c>
      <c r="J880" s="2">
        <v>36738</v>
      </c>
      <c r="K880" s="2">
        <v>36769</v>
      </c>
      <c r="L880" s="2">
        <v>36798</v>
      </c>
      <c r="M880" s="2">
        <v>36830</v>
      </c>
      <c r="N880" s="2">
        <v>36860</v>
      </c>
      <c r="O880" s="2">
        <v>36889</v>
      </c>
      <c r="P880" s="2">
        <v>36922</v>
      </c>
      <c r="Q880" s="2">
        <v>36950</v>
      </c>
      <c r="R880" s="2">
        <v>36980</v>
      </c>
      <c r="S880" s="2">
        <v>37011</v>
      </c>
      <c r="T880" s="2">
        <v>37042</v>
      </c>
      <c r="U880" s="2">
        <v>37071</v>
      </c>
      <c r="V880" s="2">
        <v>37103</v>
      </c>
      <c r="W880" s="2">
        <v>37134</v>
      </c>
      <c r="X880" s="2">
        <v>37162</v>
      </c>
      <c r="Y880" s="2">
        <v>37195</v>
      </c>
      <c r="Z880" s="2">
        <v>37225</v>
      </c>
      <c r="AA880" s="2">
        <v>37256</v>
      </c>
      <c r="AB880" s="2">
        <v>37287</v>
      </c>
      <c r="AC880" s="2">
        <v>37315</v>
      </c>
      <c r="AD880" s="2">
        <v>37344</v>
      </c>
      <c r="AE880" s="2">
        <v>37376</v>
      </c>
      <c r="AF880" s="2">
        <v>37407</v>
      </c>
      <c r="AG880" s="2">
        <v>37435</v>
      </c>
      <c r="AH880" s="2">
        <v>37468</v>
      </c>
      <c r="AI880" s="2">
        <v>37498</v>
      </c>
      <c r="AJ880" s="2">
        <v>37529</v>
      </c>
      <c r="AK880" s="2">
        <v>37560</v>
      </c>
      <c r="AL880" s="2">
        <v>37589</v>
      </c>
      <c r="AM880" s="2">
        <v>37621</v>
      </c>
      <c r="AN880" s="2">
        <v>37652</v>
      </c>
      <c r="AO880" s="2">
        <v>37680</v>
      </c>
      <c r="AP880" s="2">
        <v>37711</v>
      </c>
      <c r="AQ880" s="2">
        <v>37741</v>
      </c>
      <c r="AR880" s="2">
        <v>37771</v>
      </c>
      <c r="AS880" s="2">
        <v>37802</v>
      </c>
      <c r="AT880" s="2">
        <v>37833</v>
      </c>
      <c r="AU880" s="2">
        <v>37862</v>
      </c>
      <c r="AV880" s="2">
        <v>37894</v>
      </c>
      <c r="AW880" s="2">
        <v>37925</v>
      </c>
      <c r="AX880" s="2">
        <v>37953</v>
      </c>
      <c r="AY880" s="2">
        <v>37986</v>
      </c>
      <c r="AZ880" s="2">
        <v>38016</v>
      </c>
      <c r="BA880" s="2">
        <v>38044</v>
      </c>
      <c r="BB880" s="2">
        <v>38077</v>
      </c>
      <c r="BC880" s="2">
        <v>38107</v>
      </c>
      <c r="BD880" s="2">
        <v>38138</v>
      </c>
      <c r="BE880" s="2">
        <v>38168</v>
      </c>
      <c r="BF880" s="2">
        <v>38198</v>
      </c>
      <c r="BG880" s="2">
        <v>38230</v>
      </c>
      <c r="BH880" s="2">
        <v>38260</v>
      </c>
      <c r="BI880" s="2">
        <v>38289</v>
      </c>
      <c r="BJ880" s="2">
        <v>38321</v>
      </c>
      <c r="BK880" s="2">
        <v>38352</v>
      </c>
      <c r="BL880" s="2">
        <v>38383</v>
      </c>
      <c r="BM880" s="2">
        <v>38411</v>
      </c>
      <c r="BN880" s="2">
        <v>38442</v>
      </c>
      <c r="BO880" s="2">
        <v>38471</v>
      </c>
      <c r="BP880" s="2">
        <v>38503</v>
      </c>
      <c r="BQ880" s="2">
        <v>38533</v>
      </c>
      <c r="BR880" s="2">
        <v>38562</v>
      </c>
      <c r="BS880" s="2">
        <v>38595</v>
      </c>
      <c r="BT880" s="2">
        <v>38625</v>
      </c>
      <c r="BU880" s="2">
        <v>38656</v>
      </c>
      <c r="BV880" s="2">
        <v>38686</v>
      </c>
      <c r="BW880" s="2">
        <v>38716</v>
      </c>
      <c r="BX880" s="2">
        <v>38748</v>
      </c>
      <c r="BY880" s="2">
        <v>38776</v>
      </c>
      <c r="BZ880" s="2">
        <v>38807</v>
      </c>
      <c r="CA880" s="2">
        <v>38835</v>
      </c>
      <c r="CB880" s="2">
        <v>38868</v>
      </c>
      <c r="CC880" s="2">
        <v>38898</v>
      </c>
      <c r="CD880" s="2">
        <v>38929</v>
      </c>
      <c r="CE880" s="2">
        <v>38960</v>
      </c>
      <c r="CF880" s="2">
        <v>38989</v>
      </c>
      <c r="CG880" s="2">
        <v>39021</v>
      </c>
      <c r="CH880" s="2">
        <v>39051</v>
      </c>
      <c r="CI880" s="2">
        <v>39080</v>
      </c>
      <c r="CJ880" s="2">
        <v>39113</v>
      </c>
      <c r="CK880" s="2">
        <v>39141</v>
      </c>
      <c r="CL880" s="2">
        <v>39171</v>
      </c>
      <c r="CM880" s="2">
        <v>39202</v>
      </c>
      <c r="CN880" s="2">
        <v>39233</v>
      </c>
      <c r="CO880" s="2">
        <v>39262</v>
      </c>
      <c r="CP880" s="2">
        <v>39294</v>
      </c>
      <c r="CQ880" s="2">
        <v>39325</v>
      </c>
      <c r="CR880" s="2">
        <v>39353</v>
      </c>
      <c r="CS880" s="2">
        <v>39386</v>
      </c>
      <c r="CT880" s="2">
        <v>39416</v>
      </c>
      <c r="CU880" s="2">
        <v>39447</v>
      </c>
      <c r="CV880" s="2">
        <v>39478</v>
      </c>
      <c r="CW880" s="2">
        <v>39507</v>
      </c>
      <c r="CX880" s="2">
        <v>39538</v>
      </c>
      <c r="CY880" s="2">
        <v>39568</v>
      </c>
      <c r="CZ880" s="2">
        <v>39598</v>
      </c>
      <c r="DA880" s="2">
        <v>39629</v>
      </c>
      <c r="DB880" s="2">
        <v>39660</v>
      </c>
      <c r="DC880" s="2">
        <v>39689</v>
      </c>
      <c r="DD880" s="2">
        <v>39721</v>
      </c>
      <c r="DE880" s="2">
        <v>39752</v>
      </c>
      <c r="DF880" s="2">
        <v>39780</v>
      </c>
      <c r="DG880" s="2">
        <v>39813</v>
      </c>
      <c r="DH880" s="2">
        <v>39843</v>
      </c>
      <c r="DI880" s="2">
        <v>39871</v>
      </c>
      <c r="DJ880" s="2">
        <v>39903</v>
      </c>
      <c r="DK880" s="2">
        <v>39933</v>
      </c>
      <c r="DL880" s="2">
        <v>39962</v>
      </c>
      <c r="DM880" s="2">
        <v>39994</v>
      </c>
      <c r="DN880" s="2">
        <v>40025</v>
      </c>
      <c r="DO880" s="2">
        <v>40056</v>
      </c>
      <c r="DP880" s="2">
        <v>40086</v>
      </c>
      <c r="DQ880" s="2">
        <v>40116</v>
      </c>
      <c r="DR880" s="2">
        <v>40147</v>
      </c>
      <c r="DS880" s="2">
        <v>40178</v>
      </c>
      <c r="DT880" s="2">
        <v>40207</v>
      </c>
      <c r="DU880" s="2">
        <v>40235</v>
      </c>
      <c r="DV880" s="2">
        <v>40268</v>
      </c>
      <c r="DW880" s="2">
        <v>40298</v>
      </c>
      <c r="DX880" s="2">
        <v>40329</v>
      </c>
      <c r="DY880" s="2">
        <v>40359</v>
      </c>
      <c r="DZ880" s="2">
        <v>40389</v>
      </c>
      <c r="EA880" s="2">
        <v>40421</v>
      </c>
      <c r="EB880" s="2">
        <v>40451</v>
      </c>
      <c r="EC880" s="2">
        <v>40480</v>
      </c>
      <c r="ED880" s="2">
        <v>40512</v>
      </c>
      <c r="EE880" s="2">
        <v>40543</v>
      </c>
      <c r="EF880" s="2">
        <v>40574</v>
      </c>
      <c r="EG880" s="2">
        <v>40602</v>
      </c>
      <c r="EH880" s="2">
        <v>40633</v>
      </c>
      <c r="EI880" s="2">
        <v>40662</v>
      </c>
      <c r="EJ880" s="2">
        <v>40694</v>
      </c>
      <c r="EK880" s="2">
        <v>40724</v>
      </c>
      <c r="EL880" s="2">
        <v>40753</v>
      </c>
      <c r="EM880" s="2">
        <v>40786</v>
      </c>
      <c r="EN880" s="2">
        <v>40816</v>
      </c>
      <c r="EO880" s="2">
        <v>40847</v>
      </c>
      <c r="EP880" s="2">
        <v>40877</v>
      </c>
      <c r="EQ880" s="2">
        <v>40907</v>
      </c>
      <c r="ER880" s="2">
        <v>40939</v>
      </c>
      <c r="ES880" s="2">
        <v>40968</v>
      </c>
      <c r="ET880" s="2">
        <v>40998</v>
      </c>
      <c r="EU880" s="2">
        <v>41029</v>
      </c>
      <c r="EV880" s="2">
        <v>41060</v>
      </c>
      <c r="EW880" s="2">
        <v>41089</v>
      </c>
      <c r="EX880" s="2">
        <v>41121</v>
      </c>
      <c r="EY880" s="2">
        <v>41152</v>
      </c>
      <c r="EZ880" s="2">
        <v>41180</v>
      </c>
      <c r="FA880" s="2">
        <v>41213</v>
      </c>
      <c r="FB880" s="2">
        <v>41243</v>
      </c>
      <c r="FC880" s="2">
        <v>41274</v>
      </c>
      <c r="FD880" s="2">
        <v>41305</v>
      </c>
      <c r="FE880" s="2">
        <v>41333</v>
      </c>
      <c r="FF880" s="2">
        <v>41362</v>
      </c>
      <c r="FG880" s="2">
        <v>41394</v>
      </c>
      <c r="FH880" s="2">
        <v>41425</v>
      </c>
      <c r="FI880" s="2">
        <v>41453</v>
      </c>
      <c r="FJ880" s="2">
        <v>41486</v>
      </c>
      <c r="FK880" s="2">
        <v>41516</v>
      </c>
      <c r="FL880" s="2">
        <v>41547</v>
      </c>
      <c r="FM880" s="2">
        <v>41578</v>
      </c>
      <c r="FN880" s="2">
        <v>41607</v>
      </c>
      <c r="FO880" s="2">
        <v>41639</v>
      </c>
      <c r="FP880" s="2">
        <v>41670</v>
      </c>
      <c r="FQ880" s="2">
        <v>41698</v>
      </c>
      <c r="FR880" s="2">
        <v>41729</v>
      </c>
      <c r="FS880" s="2">
        <v>41759</v>
      </c>
      <c r="FT880" s="2">
        <v>41789</v>
      </c>
      <c r="FU880" s="2">
        <v>41820</v>
      </c>
      <c r="FV880" s="2">
        <v>41851</v>
      </c>
      <c r="FW880" s="2">
        <v>41880</v>
      </c>
      <c r="FX880" s="2">
        <v>41912</v>
      </c>
      <c r="FY880" s="2">
        <v>41943</v>
      </c>
      <c r="FZ880" s="2">
        <v>41971</v>
      </c>
      <c r="GA880" s="2">
        <v>42004</v>
      </c>
      <c r="GB880" s="2">
        <v>42034</v>
      </c>
    </row>
    <row r="881" spans="1:277" x14ac:dyDescent="0.25">
      <c r="A881" s="4"/>
      <c r="D881" s="3">
        <v>62528000</v>
      </c>
      <c r="E881">
        <v>42298100</v>
      </c>
      <c r="F881">
        <v>45000300</v>
      </c>
      <c r="G881">
        <v>49182000</v>
      </c>
      <c r="H881">
        <v>42924800</v>
      </c>
      <c r="I881">
        <v>49869300</v>
      </c>
      <c r="J881">
        <v>35157500</v>
      </c>
      <c r="K881">
        <v>36824700</v>
      </c>
      <c r="L881">
        <v>45016700</v>
      </c>
      <c r="M881">
        <v>45704400</v>
      </c>
      <c r="N881">
        <v>43384000</v>
      </c>
      <c r="O881">
        <v>34939700</v>
      </c>
      <c r="P881">
        <v>66380400</v>
      </c>
      <c r="Q881">
        <v>35010600</v>
      </c>
      <c r="R881">
        <v>36807700</v>
      </c>
      <c r="S881">
        <v>47403100</v>
      </c>
      <c r="T881">
        <v>49547800</v>
      </c>
      <c r="U881">
        <v>39633600</v>
      </c>
      <c r="V881">
        <v>59808800</v>
      </c>
      <c r="W881">
        <v>43850300</v>
      </c>
      <c r="X881">
        <v>52191800</v>
      </c>
      <c r="Y881">
        <v>53736300</v>
      </c>
      <c r="Z881">
        <v>41818300</v>
      </c>
      <c r="AA881">
        <v>67575000</v>
      </c>
      <c r="AB881">
        <v>64633900</v>
      </c>
      <c r="AC881">
        <v>39486300</v>
      </c>
      <c r="AD881">
        <v>42065300</v>
      </c>
      <c r="AE881">
        <v>56740400</v>
      </c>
      <c r="AF881">
        <v>51163500</v>
      </c>
      <c r="AG881">
        <v>88217500</v>
      </c>
      <c r="AH881">
        <v>78618000</v>
      </c>
      <c r="AI881">
        <v>53056300</v>
      </c>
      <c r="AJ881">
        <v>61060400</v>
      </c>
      <c r="AK881">
        <v>60388100</v>
      </c>
      <c r="AL881">
        <v>70338000</v>
      </c>
      <c r="AM881">
        <v>32720300</v>
      </c>
      <c r="AN881">
        <v>36343900</v>
      </c>
      <c r="AO881">
        <v>49035700</v>
      </c>
      <c r="AP881">
        <v>43162700</v>
      </c>
      <c r="AQ881">
        <v>62092100</v>
      </c>
      <c r="AR881">
        <v>47517200</v>
      </c>
      <c r="AS881">
        <v>37329600</v>
      </c>
      <c r="AT881">
        <v>42034200</v>
      </c>
      <c r="AU881">
        <v>37743300</v>
      </c>
      <c r="AV881">
        <v>48551300</v>
      </c>
      <c r="AW881">
        <v>52583700</v>
      </c>
      <c r="AX881">
        <v>56566800</v>
      </c>
      <c r="AY881">
        <v>56055600</v>
      </c>
      <c r="AZ881">
        <v>48731200</v>
      </c>
      <c r="BA881">
        <v>61152400</v>
      </c>
      <c r="BB881">
        <v>49958500</v>
      </c>
      <c r="BC881">
        <v>55264600</v>
      </c>
      <c r="BD881">
        <v>41892500</v>
      </c>
      <c r="BE881">
        <v>44677100</v>
      </c>
      <c r="BF881">
        <v>41345000</v>
      </c>
      <c r="BG881">
        <v>35220900</v>
      </c>
      <c r="BH881">
        <v>34662600</v>
      </c>
      <c r="BI881">
        <v>43862600</v>
      </c>
      <c r="BJ881">
        <v>43155200</v>
      </c>
      <c r="BK881">
        <v>59722600</v>
      </c>
      <c r="BL881">
        <v>41965200</v>
      </c>
      <c r="BM881">
        <v>36049700</v>
      </c>
      <c r="BN881">
        <v>39144600</v>
      </c>
      <c r="BO881">
        <v>60769700</v>
      </c>
      <c r="BP881">
        <v>53275700</v>
      </c>
      <c r="BQ881">
        <v>42290400</v>
      </c>
      <c r="BR881">
        <v>34750900</v>
      </c>
      <c r="BS881">
        <v>33859300</v>
      </c>
      <c r="BT881">
        <v>50781300</v>
      </c>
      <c r="BU881">
        <v>48183600</v>
      </c>
      <c r="BV881">
        <v>33618200</v>
      </c>
      <c r="BW881">
        <v>33155600</v>
      </c>
      <c r="BX881">
        <v>38910200</v>
      </c>
      <c r="BY881">
        <v>40631300</v>
      </c>
      <c r="BZ881">
        <v>34540900</v>
      </c>
      <c r="CA881">
        <v>32472100</v>
      </c>
      <c r="CB881">
        <v>39884000</v>
      </c>
      <c r="CC881">
        <v>45718800</v>
      </c>
      <c r="CD881">
        <v>53400900</v>
      </c>
      <c r="CE881">
        <v>46247900</v>
      </c>
      <c r="CF881">
        <v>37968700</v>
      </c>
      <c r="CG881">
        <v>65428800</v>
      </c>
      <c r="CH881">
        <v>37173400</v>
      </c>
      <c r="CI881">
        <v>42687800</v>
      </c>
      <c r="CJ881">
        <v>39749600</v>
      </c>
      <c r="CK881">
        <v>37089200</v>
      </c>
      <c r="CL881">
        <v>39878900</v>
      </c>
      <c r="CM881">
        <v>35890000</v>
      </c>
      <c r="CN881">
        <v>38343100</v>
      </c>
      <c r="CO881">
        <v>42584400</v>
      </c>
      <c r="CP881">
        <v>46800100</v>
      </c>
      <c r="CQ881">
        <v>46302700</v>
      </c>
      <c r="CR881">
        <v>29385600</v>
      </c>
      <c r="CS881">
        <v>37812500</v>
      </c>
      <c r="CT881">
        <v>34295200</v>
      </c>
      <c r="CU881">
        <v>28681800</v>
      </c>
      <c r="CV881">
        <v>40516400</v>
      </c>
      <c r="CW881">
        <v>40292500</v>
      </c>
      <c r="CX881">
        <v>33135600</v>
      </c>
      <c r="CY881">
        <v>33599100</v>
      </c>
      <c r="CZ881">
        <v>23125000</v>
      </c>
      <c r="DA881">
        <v>25576300</v>
      </c>
      <c r="DB881">
        <v>32122400</v>
      </c>
      <c r="DC881">
        <v>20877800</v>
      </c>
      <c r="DD881">
        <v>33161200</v>
      </c>
      <c r="DE881">
        <v>39360900</v>
      </c>
      <c r="DF881">
        <v>28084400</v>
      </c>
      <c r="DG881">
        <v>26764600</v>
      </c>
      <c r="DH881">
        <v>19941200</v>
      </c>
      <c r="DI881">
        <v>30539900</v>
      </c>
      <c r="DJ881">
        <v>30879800</v>
      </c>
      <c r="DK881">
        <v>28260500</v>
      </c>
      <c r="DL881">
        <v>38013800</v>
      </c>
      <c r="DM881">
        <v>30220900</v>
      </c>
      <c r="DN881">
        <v>33382400</v>
      </c>
      <c r="DO881">
        <v>30639400</v>
      </c>
      <c r="DP881">
        <v>36145600</v>
      </c>
      <c r="DQ881">
        <v>50679100</v>
      </c>
      <c r="DR881">
        <v>33830500</v>
      </c>
      <c r="DS881">
        <v>31349000</v>
      </c>
      <c r="DT881">
        <v>26241000</v>
      </c>
      <c r="DU881">
        <v>27441300</v>
      </c>
      <c r="DV881">
        <v>42725900</v>
      </c>
      <c r="DW881">
        <v>32730500</v>
      </c>
      <c r="DX881">
        <v>41688800</v>
      </c>
      <c r="DY881">
        <v>38020000</v>
      </c>
      <c r="DZ881">
        <v>33742700</v>
      </c>
      <c r="EA881">
        <v>38389600</v>
      </c>
      <c r="EB881">
        <v>22284221</v>
      </c>
      <c r="EC881">
        <v>35513353</v>
      </c>
      <c r="ED881">
        <v>25558669</v>
      </c>
      <c r="EE881">
        <v>27343122</v>
      </c>
      <c r="EF881">
        <v>24533171</v>
      </c>
      <c r="EG881">
        <v>30696153</v>
      </c>
      <c r="EH881">
        <v>42546018</v>
      </c>
      <c r="EI881">
        <v>36376219</v>
      </c>
      <c r="EJ881">
        <v>24855911</v>
      </c>
      <c r="EK881">
        <v>33461811</v>
      </c>
      <c r="EL881">
        <v>27013593</v>
      </c>
      <c r="EM881">
        <v>47440257</v>
      </c>
      <c r="EN881">
        <v>30614993</v>
      </c>
      <c r="EO881">
        <v>38307754</v>
      </c>
      <c r="EP881">
        <v>35961856</v>
      </c>
      <c r="EQ881">
        <v>27923374</v>
      </c>
      <c r="ER881">
        <v>29162202</v>
      </c>
      <c r="ES881">
        <v>32708718</v>
      </c>
      <c r="ET881">
        <v>44835697</v>
      </c>
      <c r="EU881">
        <v>37042508</v>
      </c>
      <c r="EV881">
        <v>31348411</v>
      </c>
      <c r="EW881">
        <v>27726354</v>
      </c>
      <c r="EX881">
        <v>34644968</v>
      </c>
      <c r="EY881">
        <v>25110093</v>
      </c>
      <c r="EZ881">
        <v>22757087</v>
      </c>
      <c r="FA881">
        <v>23104600</v>
      </c>
      <c r="FB881">
        <v>17864349</v>
      </c>
      <c r="FC881">
        <v>19344466</v>
      </c>
      <c r="FD881">
        <v>19284315</v>
      </c>
      <c r="FE881">
        <v>25920305</v>
      </c>
      <c r="FF881">
        <v>20638058</v>
      </c>
      <c r="FG881">
        <v>20798464</v>
      </c>
      <c r="FH881">
        <v>20429143</v>
      </c>
      <c r="FI881">
        <v>23659868</v>
      </c>
      <c r="FJ881">
        <v>15122772</v>
      </c>
      <c r="FK881">
        <v>15447304</v>
      </c>
      <c r="FL881">
        <v>22946351</v>
      </c>
      <c r="FM881">
        <v>20665566</v>
      </c>
      <c r="FN881">
        <v>17264032</v>
      </c>
      <c r="FO881">
        <v>15317370</v>
      </c>
      <c r="FP881">
        <v>11904897</v>
      </c>
      <c r="FQ881">
        <v>18976975</v>
      </c>
      <c r="FR881">
        <v>30068175</v>
      </c>
      <c r="FS881">
        <v>14479422</v>
      </c>
      <c r="FT881">
        <v>10924246</v>
      </c>
      <c r="FU881">
        <v>10787349</v>
      </c>
      <c r="FV881">
        <v>8763167</v>
      </c>
      <c r="FW881">
        <v>6219187</v>
      </c>
      <c r="FX881">
        <v>5348286</v>
      </c>
      <c r="FY881">
        <v>9097020</v>
      </c>
      <c r="FZ881">
        <v>5236116</v>
      </c>
      <c r="GA881">
        <v>10365809</v>
      </c>
      <c r="GB881">
        <v>62659752</v>
      </c>
    </row>
    <row r="882" spans="1:277" x14ac:dyDescent="0.25">
      <c r="A882" s="1" t="s">
        <v>442</v>
      </c>
      <c r="B882" t="s">
        <v>1157</v>
      </c>
      <c r="C882" t="s">
        <v>1191</v>
      </c>
      <c r="D882" s="2">
        <f>_xll.BDH(A882, "volume", B882, C882, "Direction", "H", "Period", "M","cols=24;rows=2")</f>
        <v>36556</v>
      </c>
      <c r="E882" s="2">
        <v>36585</v>
      </c>
      <c r="F882" s="2">
        <v>36616</v>
      </c>
      <c r="G882" s="2">
        <v>36644</v>
      </c>
      <c r="H882" s="2">
        <v>36677</v>
      </c>
      <c r="I882" s="2">
        <v>36707</v>
      </c>
      <c r="J882" s="2">
        <v>36738</v>
      </c>
      <c r="K882" s="2">
        <v>36769</v>
      </c>
      <c r="L882" s="2">
        <v>36798</v>
      </c>
      <c r="M882" s="2">
        <v>36830</v>
      </c>
      <c r="N882" s="2">
        <v>36860</v>
      </c>
      <c r="O882" s="2">
        <v>36889</v>
      </c>
      <c r="P882" s="2">
        <v>36922</v>
      </c>
      <c r="Q882" s="2">
        <v>36950</v>
      </c>
      <c r="R882" s="2">
        <v>36980</v>
      </c>
      <c r="S882" s="2">
        <v>37011</v>
      </c>
      <c r="T882" s="2">
        <v>37042</v>
      </c>
      <c r="U882" s="2">
        <v>37071</v>
      </c>
      <c r="V882" s="2">
        <v>37103</v>
      </c>
      <c r="W882" s="2">
        <v>37134</v>
      </c>
      <c r="X882" s="2">
        <v>37162</v>
      </c>
      <c r="Y882" s="2">
        <v>37195</v>
      </c>
      <c r="Z882" s="2">
        <v>37225</v>
      </c>
      <c r="AA882" s="2">
        <v>37256</v>
      </c>
    </row>
    <row r="883" spans="1:277" x14ac:dyDescent="0.25">
      <c r="A883" s="4"/>
      <c r="D883" s="3">
        <v>3079240</v>
      </c>
      <c r="E883">
        <v>3990700</v>
      </c>
      <c r="F883">
        <v>4558360</v>
      </c>
      <c r="G883">
        <v>3960520</v>
      </c>
      <c r="H883">
        <v>5605810</v>
      </c>
      <c r="I883">
        <v>5447840</v>
      </c>
      <c r="J883">
        <v>5189950</v>
      </c>
      <c r="K883">
        <v>3722580</v>
      </c>
      <c r="L883">
        <v>3288650</v>
      </c>
      <c r="M883">
        <v>4523150</v>
      </c>
      <c r="N883">
        <v>3836020</v>
      </c>
      <c r="O883">
        <v>5520880</v>
      </c>
      <c r="P883">
        <v>4797960</v>
      </c>
      <c r="Q883">
        <v>2377450</v>
      </c>
      <c r="R883">
        <v>3607340</v>
      </c>
      <c r="S883">
        <v>3373710</v>
      </c>
      <c r="T883">
        <v>6916550</v>
      </c>
      <c r="U883">
        <v>2319630</v>
      </c>
      <c r="V883">
        <v>2778980</v>
      </c>
      <c r="W883">
        <v>1873520</v>
      </c>
      <c r="X883">
        <v>1297450</v>
      </c>
      <c r="Y883">
        <v>2873250</v>
      </c>
      <c r="Z883">
        <v>3905500</v>
      </c>
      <c r="AA883">
        <v>3966410</v>
      </c>
    </row>
    <row r="884" spans="1:277" x14ac:dyDescent="0.25">
      <c r="A884" s="1" t="s">
        <v>443</v>
      </c>
      <c r="B884" t="s">
        <v>1157</v>
      </c>
      <c r="C884" t="s">
        <v>1199</v>
      </c>
      <c r="D884" s="2">
        <f>_xll.BDH(A884, "volume", B884, C884, "Direction", "H", "Period", "M","cols=274;rows=2")</f>
        <v>36556</v>
      </c>
      <c r="E884" s="2">
        <v>36585</v>
      </c>
      <c r="F884" s="2">
        <v>36616</v>
      </c>
      <c r="G884" s="2">
        <v>36644</v>
      </c>
      <c r="H884" s="2">
        <v>36677</v>
      </c>
      <c r="I884" s="2">
        <v>36707</v>
      </c>
      <c r="J884" s="2">
        <v>36738</v>
      </c>
      <c r="K884" s="2">
        <v>36769</v>
      </c>
      <c r="L884" s="2">
        <v>36798</v>
      </c>
      <c r="M884" s="2">
        <v>36830</v>
      </c>
      <c r="N884" s="2">
        <v>36860</v>
      </c>
      <c r="O884" s="2">
        <v>36889</v>
      </c>
      <c r="P884" s="2">
        <v>36922</v>
      </c>
      <c r="Q884" s="2">
        <v>36950</v>
      </c>
      <c r="R884" s="2">
        <v>36980</v>
      </c>
      <c r="S884" s="2">
        <v>37011</v>
      </c>
      <c r="T884" s="2">
        <v>37042</v>
      </c>
      <c r="U884" s="2">
        <v>37071</v>
      </c>
      <c r="V884" s="2">
        <v>37103</v>
      </c>
      <c r="W884" s="2">
        <v>37134</v>
      </c>
      <c r="X884" s="2">
        <v>37162</v>
      </c>
      <c r="Y884" s="2">
        <v>37195</v>
      </c>
      <c r="Z884" s="2">
        <v>37225</v>
      </c>
      <c r="AA884" s="2">
        <v>37256</v>
      </c>
      <c r="AB884" s="2">
        <v>37287</v>
      </c>
      <c r="AC884" s="2">
        <v>37315</v>
      </c>
      <c r="AD884" s="2">
        <v>37344</v>
      </c>
      <c r="AE884" s="2">
        <v>37376</v>
      </c>
      <c r="AF884" s="2">
        <v>37407</v>
      </c>
      <c r="AG884" s="2">
        <v>37435</v>
      </c>
      <c r="AH884" s="2">
        <v>37468</v>
      </c>
      <c r="AI884" s="2">
        <v>37498</v>
      </c>
      <c r="AJ884" s="2">
        <v>37529</v>
      </c>
      <c r="AK884" s="2">
        <v>37560</v>
      </c>
      <c r="AL884" s="2">
        <v>37589</v>
      </c>
      <c r="AM884" s="2">
        <v>37621</v>
      </c>
      <c r="AN884" s="2">
        <v>37652</v>
      </c>
      <c r="AO884" s="2">
        <v>37680</v>
      </c>
      <c r="AP884" s="2">
        <v>37711</v>
      </c>
      <c r="AQ884" s="2">
        <v>37741</v>
      </c>
      <c r="AR884" s="2">
        <v>37771</v>
      </c>
      <c r="AS884" s="2">
        <v>37802</v>
      </c>
      <c r="AT884" s="2">
        <v>37833</v>
      </c>
      <c r="AU884" s="2">
        <v>37862</v>
      </c>
      <c r="AV884" s="2">
        <v>37894</v>
      </c>
      <c r="AW884" s="2">
        <v>37925</v>
      </c>
      <c r="AX884" s="2">
        <v>37953</v>
      </c>
      <c r="AY884" s="2">
        <v>37986</v>
      </c>
      <c r="AZ884" s="2">
        <v>38016</v>
      </c>
      <c r="BA884" s="2">
        <v>38044</v>
      </c>
      <c r="BB884" s="2">
        <v>38077</v>
      </c>
      <c r="BC884" s="2">
        <v>38107</v>
      </c>
      <c r="BD884" s="2">
        <v>38138</v>
      </c>
      <c r="BE884" s="2">
        <v>38168</v>
      </c>
      <c r="BF884" s="2">
        <v>38198</v>
      </c>
      <c r="BG884" s="2">
        <v>38230</v>
      </c>
      <c r="BH884" s="2">
        <v>38260</v>
      </c>
      <c r="BI884" s="2">
        <v>38289</v>
      </c>
      <c r="BJ884" s="2">
        <v>38321</v>
      </c>
      <c r="BK884" s="2">
        <v>38352</v>
      </c>
      <c r="BL884" s="2">
        <v>38383</v>
      </c>
      <c r="BM884" s="2">
        <v>38411</v>
      </c>
      <c r="BN884" s="2">
        <v>38442</v>
      </c>
      <c r="BO884" s="2">
        <v>38471</v>
      </c>
      <c r="BP884" s="2">
        <v>38503</v>
      </c>
      <c r="BQ884" s="2">
        <v>38533</v>
      </c>
      <c r="BR884" s="2">
        <v>38562</v>
      </c>
      <c r="BS884" s="2">
        <v>38595</v>
      </c>
      <c r="BT884" s="2">
        <v>38625</v>
      </c>
      <c r="BU884" s="2">
        <v>38656</v>
      </c>
      <c r="BV884" s="2">
        <v>38686</v>
      </c>
      <c r="BW884" s="2">
        <v>38716</v>
      </c>
      <c r="BX884" s="2">
        <v>38748</v>
      </c>
      <c r="BY884" s="2">
        <v>38776</v>
      </c>
      <c r="BZ884" s="2">
        <v>38807</v>
      </c>
      <c r="CA884" s="2">
        <v>38835</v>
      </c>
      <c r="CB884" s="2">
        <v>38868</v>
      </c>
      <c r="CC884" s="2">
        <v>38898</v>
      </c>
      <c r="CD884" s="2">
        <v>38929</v>
      </c>
      <c r="CE884" s="2">
        <v>38960</v>
      </c>
      <c r="CF884" s="2">
        <v>38989</v>
      </c>
      <c r="CG884" s="2">
        <v>39021</v>
      </c>
      <c r="CH884" s="2">
        <v>39051</v>
      </c>
      <c r="CI884" s="2">
        <v>39080</v>
      </c>
      <c r="CJ884" s="2">
        <v>39113</v>
      </c>
      <c r="CK884" s="2">
        <v>39141</v>
      </c>
      <c r="CL884" s="2">
        <v>39171</v>
      </c>
      <c r="CM884" s="2">
        <v>39202</v>
      </c>
      <c r="CN884" s="2">
        <v>39233</v>
      </c>
      <c r="CO884" s="2">
        <v>39262</v>
      </c>
      <c r="CP884" s="2">
        <v>39294</v>
      </c>
      <c r="CQ884" s="2">
        <v>39325</v>
      </c>
      <c r="CR884" s="2">
        <v>39353</v>
      </c>
      <c r="CS884" s="2">
        <v>39386</v>
      </c>
      <c r="CT884" s="2">
        <v>39416</v>
      </c>
      <c r="CU884" s="2">
        <v>39447</v>
      </c>
      <c r="CV884" s="2">
        <v>39478</v>
      </c>
      <c r="CW884" s="2">
        <v>39507</v>
      </c>
      <c r="CX884" s="2">
        <v>39538</v>
      </c>
      <c r="CY884" s="2">
        <v>39568</v>
      </c>
      <c r="CZ884" s="2">
        <v>39598</v>
      </c>
      <c r="DA884" s="2">
        <v>39629</v>
      </c>
      <c r="DB884" s="2">
        <v>39660</v>
      </c>
      <c r="DC884" s="2">
        <v>39689</v>
      </c>
      <c r="DD884" s="2">
        <v>39721</v>
      </c>
      <c r="DE884" s="2">
        <v>39752</v>
      </c>
      <c r="DF884" s="2">
        <v>39780</v>
      </c>
      <c r="DG884" s="2">
        <v>39813</v>
      </c>
      <c r="DH884" s="2">
        <v>39843</v>
      </c>
      <c r="DI884" s="2">
        <v>39871</v>
      </c>
      <c r="DJ884" s="2">
        <v>39903</v>
      </c>
      <c r="DK884" s="2">
        <v>39933</v>
      </c>
      <c r="DL884" s="2">
        <v>39962</v>
      </c>
      <c r="DM884" s="2">
        <v>39994</v>
      </c>
      <c r="DN884" s="2">
        <v>40025</v>
      </c>
      <c r="DO884" s="2">
        <v>40056</v>
      </c>
      <c r="DP884" s="2">
        <v>40086</v>
      </c>
      <c r="DQ884" s="2">
        <v>40116</v>
      </c>
      <c r="DR884" s="2">
        <v>40147</v>
      </c>
      <c r="DS884" s="2">
        <v>40178</v>
      </c>
      <c r="DT884" s="2">
        <v>40207</v>
      </c>
      <c r="DU884" s="2">
        <v>40235</v>
      </c>
      <c r="DV884" s="2">
        <v>40268</v>
      </c>
      <c r="DW884" s="2">
        <v>40298</v>
      </c>
      <c r="DX884" s="2">
        <v>40329</v>
      </c>
      <c r="DY884" s="2">
        <v>40359</v>
      </c>
      <c r="DZ884" s="2">
        <v>40389</v>
      </c>
      <c r="EA884" s="2">
        <v>40421</v>
      </c>
      <c r="EB884" s="2">
        <v>40451</v>
      </c>
      <c r="EC884" s="2">
        <v>40480</v>
      </c>
      <c r="ED884" s="2">
        <v>40512</v>
      </c>
      <c r="EE884" s="2">
        <v>40543</v>
      </c>
      <c r="EF884" s="2">
        <v>40574</v>
      </c>
      <c r="EG884" s="2">
        <v>40602</v>
      </c>
      <c r="EH884" s="2">
        <v>40633</v>
      </c>
      <c r="EI884" s="2">
        <v>40662</v>
      </c>
      <c r="EJ884" s="2">
        <v>40694</v>
      </c>
      <c r="EK884" s="2">
        <v>40724</v>
      </c>
      <c r="EL884" s="2">
        <v>40753</v>
      </c>
      <c r="EM884" s="2">
        <v>40786</v>
      </c>
      <c r="EN884" s="2">
        <v>40816</v>
      </c>
      <c r="EO884" s="2">
        <v>40847</v>
      </c>
      <c r="EP884" s="2">
        <v>40877</v>
      </c>
      <c r="EQ884" s="2">
        <v>40907</v>
      </c>
      <c r="ER884" s="2">
        <v>40939</v>
      </c>
      <c r="ES884" s="2">
        <v>40968</v>
      </c>
      <c r="ET884" s="2">
        <v>40998</v>
      </c>
      <c r="EU884" s="2">
        <v>41029</v>
      </c>
      <c r="EV884" s="2">
        <v>41060</v>
      </c>
      <c r="EW884" s="2">
        <v>41089</v>
      </c>
      <c r="EX884" s="2">
        <v>41121</v>
      </c>
      <c r="EY884" s="2">
        <v>41152</v>
      </c>
      <c r="EZ884" s="2">
        <v>41180</v>
      </c>
      <c r="FA884" s="2">
        <v>41213</v>
      </c>
      <c r="FB884" s="2">
        <v>41243</v>
      </c>
      <c r="FC884" s="2">
        <v>41274</v>
      </c>
      <c r="FD884" s="2">
        <v>41305</v>
      </c>
      <c r="FE884" s="2">
        <v>41333</v>
      </c>
      <c r="FF884" s="2">
        <v>41362</v>
      </c>
      <c r="FG884" s="2">
        <v>41394</v>
      </c>
      <c r="FH884" s="2">
        <v>41425</v>
      </c>
      <c r="FI884" s="2">
        <v>41453</v>
      </c>
      <c r="FJ884" s="2">
        <v>41486</v>
      </c>
      <c r="FK884" s="2">
        <v>41516</v>
      </c>
      <c r="FL884" s="2">
        <v>41547</v>
      </c>
      <c r="FM884" s="2">
        <v>41578</v>
      </c>
      <c r="FN884" s="2">
        <v>41607</v>
      </c>
      <c r="FO884" s="2">
        <v>41639</v>
      </c>
      <c r="FP884" s="2">
        <v>41670</v>
      </c>
      <c r="FQ884" s="2">
        <v>41698</v>
      </c>
      <c r="FR884" s="2">
        <v>41729</v>
      </c>
      <c r="FS884" s="2">
        <v>41759</v>
      </c>
      <c r="FT884" s="2">
        <v>41789</v>
      </c>
      <c r="FU884" s="2">
        <v>41820</v>
      </c>
      <c r="FV884" s="2">
        <v>41851</v>
      </c>
      <c r="FW884" s="2">
        <v>41880</v>
      </c>
      <c r="FX884" s="2">
        <v>41912</v>
      </c>
      <c r="FY884" s="2">
        <v>41943</v>
      </c>
      <c r="FZ884" s="2">
        <v>41971</v>
      </c>
      <c r="GA884" s="2">
        <v>42004</v>
      </c>
      <c r="GB884" s="2">
        <v>42034</v>
      </c>
      <c r="GC884" s="2">
        <v>42062</v>
      </c>
      <c r="GD884" s="2">
        <v>42094</v>
      </c>
      <c r="GE884" s="2">
        <v>42124</v>
      </c>
      <c r="GF884" s="2">
        <v>42153</v>
      </c>
      <c r="GG884" s="2">
        <v>42185</v>
      </c>
      <c r="GH884" s="2">
        <v>42216</v>
      </c>
      <c r="GI884" s="2">
        <v>42247</v>
      </c>
      <c r="GJ884" s="2">
        <v>42277</v>
      </c>
      <c r="GK884" s="2">
        <v>42307</v>
      </c>
      <c r="GL884" s="2">
        <v>42338</v>
      </c>
      <c r="GM884" s="2">
        <v>42369</v>
      </c>
      <c r="GN884" s="2">
        <v>42398</v>
      </c>
      <c r="GO884" s="2">
        <v>42429</v>
      </c>
      <c r="GP884" s="2">
        <v>42460</v>
      </c>
      <c r="GQ884" s="2">
        <v>42489</v>
      </c>
      <c r="GR884" s="2">
        <v>42521</v>
      </c>
      <c r="GS884" s="2">
        <v>42551</v>
      </c>
      <c r="GT884" s="2">
        <v>42580</v>
      </c>
      <c r="GU884" s="2">
        <v>42613</v>
      </c>
      <c r="GV884" s="2">
        <v>42643</v>
      </c>
      <c r="GW884" s="2">
        <v>42674</v>
      </c>
      <c r="GX884" s="2">
        <v>42704</v>
      </c>
      <c r="GY884" s="2">
        <v>42734</v>
      </c>
      <c r="GZ884" s="2">
        <v>42766</v>
      </c>
      <c r="HA884" s="2">
        <v>42794</v>
      </c>
      <c r="HB884" s="2">
        <v>42825</v>
      </c>
      <c r="HC884" s="2">
        <v>42853</v>
      </c>
      <c r="HD884" s="2">
        <v>42886</v>
      </c>
      <c r="HE884" s="2">
        <v>42916</v>
      </c>
      <c r="HF884" s="2">
        <v>42947</v>
      </c>
      <c r="HG884" s="2">
        <v>42978</v>
      </c>
      <c r="HH884" s="2">
        <v>43007</v>
      </c>
      <c r="HI884" s="2">
        <v>43039</v>
      </c>
      <c r="HJ884" s="2">
        <v>43069</v>
      </c>
      <c r="HK884" s="2">
        <v>43098</v>
      </c>
      <c r="HL884" s="2">
        <v>43131</v>
      </c>
      <c r="HM884" s="2">
        <v>43159</v>
      </c>
      <c r="HN884" s="2">
        <v>43189</v>
      </c>
      <c r="HO884" s="2">
        <v>43220</v>
      </c>
      <c r="HP884" s="2">
        <v>43251</v>
      </c>
      <c r="HQ884" s="2">
        <v>43280</v>
      </c>
      <c r="HR884" s="2">
        <v>43312</v>
      </c>
      <c r="HS884" s="2">
        <v>43343</v>
      </c>
      <c r="HT884" s="2">
        <v>43371</v>
      </c>
      <c r="HU884" s="2">
        <v>43404</v>
      </c>
      <c r="HV884" s="2">
        <v>43434</v>
      </c>
      <c r="HW884" s="2">
        <v>43465</v>
      </c>
      <c r="HX884" s="2">
        <v>43496</v>
      </c>
      <c r="HY884" s="2">
        <v>43524</v>
      </c>
      <c r="HZ884" s="2">
        <v>43553</v>
      </c>
      <c r="IA884" s="2">
        <v>43585</v>
      </c>
      <c r="IB884" s="2">
        <v>43616</v>
      </c>
      <c r="IC884" s="2">
        <v>43644</v>
      </c>
      <c r="ID884" s="2">
        <v>43677</v>
      </c>
      <c r="IE884" s="2">
        <v>43707</v>
      </c>
      <c r="IF884" s="2">
        <v>43738</v>
      </c>
      <c r="IG884" s="2">
        <v>43769</v>
      </c>
      <c r="IH884" s="2">
        <v>43798</v>
      </c>
      <c r="II884" s="2">
        <v>43830</v>
      </c>
      <c r="IJ884" s="2">
        <v>43861</v>
      </c>
      <c r="IK884" s="2">
        <v>43889</v>
      </c>
      <c r="IL884" s="2">
        <v>43921</v>
      </c>
      <c r="IM884" s="2">
        <v>43951</v>
      </c>
      <c r="IN884" s="2">
        <v>43980</v>
      </c>
      <c r="IO884" s="2">
        <v>44012</v>
      </c>
      <c r="IP884" s="2">
        <v>44043</v>
      </c>
      <c r="IQ884" s="2">
        <v>44074</v>
      </c>
      <c r="IR884" s="2">
        <v>44104</v>
      </c>
      <c r="IS884" s="2">
        <v>44134</v>
      </c>
      <c r="IT884" s="2">
        <v>44165</v>
      </c>
      <c r="IU884" s="2">
        <v>44196</v>
      </c>
      <c r="IV884" s="2">
        <v>44225</v>
      </c>
      <c r="IW884" s="2">
        <v>44253</v>
      </c>
      <c r="IX884" s="2">
        <v>44286</v>
      </c>
      <c r="IY884" s="2">
        <v>44316</v>
      </c>
      <c r="IZ884" s="2">
        <v>44347</v>
      </c>
      <c r="JA884" s="2">
        <v>44377</v>
      </c>
      <c r="JB884" s="2">
        <v>44407</v>
      </c>
      <c r="JC884" s="2">
        <v>44439</v>
      </c>
      <c r="JD884" s="2">
        <v>44469</v>
      </c>
      <c r="JE884" s="2">
        <v>44498</v>
      </c>
      <c r="JF884" s="2">
        <v>44530</v>
      </c>
      <c r="JG884" s="2">
        <v>44561</v>
      </c>
      <c r="JH884" s="2">
        <v>44592</v>
      </c>
      <c r="JI884" s="2">
        <v>44620</v>
      </c>
      <c r="JJ884" s="2">
        <v>44651</v>
      </c>
      <c r="JK884" s="2">
        <v>44680</v>
      </c>
      <c r="JL884" s="2">
        <v>44712</v>
      </c>
      <c r="JM884" s="2">
        <v>44742</v>
      </c>
      <c r="JN884" s="2">
        <v>44771</v>
      </c>
      <c r="JO884" s="2">
        <v>44804</v>
      </c>
      <c r="JP884" s="2">
        <v>44834</v>
      </c>
      <c r="JQ884" s="2">
        <v>44865</v>
      </c>
    </row>
    <row r="885" spans="1:277" x14ac:dyDescent="0.25">
      <c r="A885" s="4"/>
      <c r="D885" s="3">
        <v>27058200</v>
      </c>
      <c r="E885">
        <v>29927400</v>
      </c>
      <c r="F885">
        <v>43251000</v>
      </c>
      <c r="G885">
        <v>28785400</v>
      </c>
      <c r="H885">
        <v>31275800</v>
      </c>
      <c r="I885">
        <v>26629600</v>
      </c>
      <c r="J885">
        <v>22522000</v>
      </c>
      <c r="K885">
        <v>28370600</v>
      </c>
      <c r="L885">
        <v>26653400</v>
      </c>
      <c r="M885">
        <v>31960200</v>
      </c>
      <c r="N885">
        <v>40524800</v>
      </c>
      <c r="O885">
        <v>42693600</v>
      </c>
      <c r="P885">
        <v>44273000</v>
      </c>
      <c r="Q885">
        <v>23743600</v>
      </c>
      <c r="R885">
        <v>30276200</v>
      </c>
      <c r="S885">
        <v>25555300</v>
      </c>
      <c r="T885">
        <v>27686800</v>
      </c>
      <c r="U885">
        <v>24186200</v>
      </c>
      <c r="V885">
        <v>31408100</v>
      </c>
      <c r="W885">
        <v>29972900</v>
      </c>
      <c r="X885">
        <v>40131700</v>
      </c>
      <c r="Y885">
        <v>42050300</v>
      </c>
      <c r="Z885">
        <v>37757000</v>
      </c>
      <c r="AA885">
        <v>37189900</v>
      </c>
      <c r="AB885">
        <v>38103800</v>
      </c>
      <c r="AC885">
        <v>32637900</v>
      </c>
      <c r="AD885">
        <v>30638700</v>
      </c>
      <c r="AE885">
        <v>33782800</v>
      </c>
      <c r="AF885">
        <v>33332400</v>
      </c>
      <c r="AG885">
        <v>31564200</v>
      </c>
      <c r="AH885">
        <v>46700400</v>
      </c>
      <c r="AI885">
        <v>41760000</v>
      </c>
      <c r="AJ885">
        <v>54282600</v>
      </c>
      <c r="AK885">
        <v>55202500</v>
      </c>
      <c r="AL885">
        <v>37202400</v>
      </c>
      <c r="AM885">
        <v>32880800</v>
      </c>
      <c r="AN885">
        <v>34324700</v>
      </c>
      <c r="AO885">
        <v>40968900</v>
      </c>
      <c r="AP885">
        <v>96782200</v>
      </c>
      <c r="AQ885">
        <v>48129400</v>
      </c>
      <c r="AR885">
        <v>38908100</v>
      </c>
      <c r="AS885">
        <v>29480200</v>
      </c>
      <c r="AT885">
        <v>34580100</v>
      </c>
      <c r="AU885">
        <v>28734300</v>
      </c>
      <c r="AV885">
        <v>31594500</v>
      </c>
      <c r="AW885">
        <v>35086500</v>
      </c>
      <c r="AX885">
        <v>22784400</v>
      </c>
      <c r="AY885">
        <v>26742000</v>
      </c>
      <c r="AZ885">
        <v>33425000</v>
      </c>
      <c r="BA885">
        <v>27232500</v>
      </c>
      <c r="BB885">
        <v>43353600</v>
      </c>
      <c r="BC885">
        <v>30716900</v>
      </c>
      <c r="BD885">
        <v>34166800</v>
      </c>
      <c r="BE885">
        <v>30753200</v>
      </c>
      <c r="BF885">
        <v>37450600</v>
      </c>
      <c r="BG885">
        <v>54813600</v>
      </c>
      <c r="BH885">
        <v>47476700</v>
      </c>
      <c r="BI885">
        <v>45202600</v>
      </c>
      <c r="BJ885">
        <v>41519400</v>
      </c>
      <c r="BK885">
        <v>35206000</v>
      </c>
      <c r="BL885">
        <v>30965900</v>
      </c>
      <c r="BM885">
        <v>35511800</v>
      </c>
      <c r="BN885">
        <v>43979500</v>
      </c>
      <c r="BO885">
        <v>32080700</v>
      </c>
      <c r="BP885">
        <v>24390100</v>
      </c>
      <c r="BQ885">
        <v>28509100</v>
      </c>
      <c r="BR885">
        <v>25145200</v>
      </c>
      <c r="BS885">
        <v>41215300</v>
      </c>
      <c r="BT885">
        <v>49915600</v>
      </c>
      <c r="BU885">
        <v>39651700</v>
      </c>
      <c r="BV885">
        <v>45301600</v>
      </c>
      <c r="BW885">
        <v>28851000</v>
      </c>
      <c r="BX885">
        <v>45911700</v>
      </c>
      <c r="BY885">
        <v>41992600</v>
      </c>
      <c r="BZ885">
        <v>56075200</v>
      </c>
      <c r="CA885">
        <v>32523500</v>
      </c>
      <c r="CB885">
        <v>43891600</v>
      </c>
      <c r="CC885">
        <v>34572100</v>
      </c>
      <c r="CD885">
        <v>31024000</v>
      </c>
      <c r="CE885">
        <v>42093200</v>
      </c>
      <c r="CF885">
        <v>30647700</v>
      </c>
      <c r="CG885">
        <v>35046800</v>
      </c>
      <c r="CH885">
        <v>30529300</v>
      </c>
      <c r="CI885">
        <v>21267800</v>
      </c>
      <c r="CJ885">
        <v>33019100</v>
      </c>
      <c r="CK885">
        <v>26526500</v>
      </c>
      <c r="CL885">
        <v>36636600</v>
      </c>
      <c r="CM885">
        <v>28510700</v>
      </c>
      <c r="CN885">
        <v>39870400</v>
      </c>
      <c r="CO885">
        <v>37499500</v>
      </c>
      <c r="CP885">
        <v>35900000</v>
      </c>
      <c r="CQ885">
        <v>38395100</v>
      </c>
      <c r="CR885">
        <v>24939100</v>
      </c>
      <c r="CS885">
        <v>26417800</v>
      </c>
      <c r="CT885">
        <v>36794000</v>
      </c>
      <c r="CU885">
        <v>26485800</v>
      </c>
      <c r="CV885">
        <v>46495800</v>
      </c>
      <c r="CW885">
        <v>31793600</v>
      </c>
      <c r="CX885">
        <v>26870700</v>
      </c>
      <c r="CY885">
        <v>26542900</v>
      </c>
      <c r="CZ885">
        <v>21270400</v>
      </c>
      <c r="DA885">
        <v>27749300</v>
      </c>
      <c r="DB885">
        <v>28561800</v>
      </c>
      <c r="DC885">
        <v>27034000</v>
      </c>
      <c r="DD885">
        <v>34042500</v>
      </c>
      <c r="DE885">
        <v>39302500</v>
      </c>
      <c r="DF885">
        <v>30438100</v>
      </c>
      <c r="DG885">
        <v>33186000</v>
      </c>
      <c r="DH885">
        <v>27474900</v>
      </c>
      <c r="DI885">
        <v>23905600</v>
      </c>
      <c r="DJ885">
        <v>33112200</v>
      </c>
      <c r="DK885">
        <v>25854400</v>
      </c>
      <c r="DL885">
        <v>27282400</v>
      </c>
      <c r="DM885">
        <v>27978000</v>
      </c>
      <c r="DN885">
        <v>30518500</v>
      </c>
      <c r="DO885">
        <v>28816300</v>
      </c>
      <c r="DP885">
        <v>32304100</v>
      </c>
      <c r="DQ885">
        <v>38046600</v>
      </c>
      <c r="DR885">
        <v>26464900</v>
      </c>
      <c r="DS885">
        <v>30611700</v>
      </c>
      <c r="DT885">
        <v>19441400</v>
      </c>
      <c r="DU885">
        <v>25637800</v>
      </c>
      <c r="DV885">
        <v>25775400</v>
      </c>
      <c r="DW885">
        <v>25419400</v>
      </c>
      <c r="DX885">
        <v>37543800</v>
      </c>
      <c r="DY885">
        <v>31526600</v>
      </c>
      <c r="DZ885">
        <v>22362100</v>
      </c>
      <c r="EA885">
        <v>26716200</v>
      </c>
      <c r="EB885">
        <v>21136002</v>
      </c>
      <c r="EC885">
        <v>20431084</v>
      </c>
      <c r="ED885">
        <v>24680717</v>
      </c>
      <c r="EE885">
        <v>20664168</v>
      </c>
      <c r="EF885">
        <v>28410932</v>
      </c>
      <c r="EG885">
        <v>26892988</v>
      </c>
      <c r="EH885">
        <v>26421644</v>
      </c>
      <c r="EI885">
        <v>20635447</v>
      </c>
      <c r="EJ885">
        <v>32752833</v>
      </c>
      <c r="EK885">
        <v>19602860</v>
      </c>
      <c r="EL885">
        <v>15143949</v>
      </c>
      <c r="EM885">
        <v>44024121</v>
      </c>
      <c r="EN885">
        <v>30972910</v>
      </c>
      <c r="EO885">
        <v>26543992</v>
      </c>
      <c r="EP885">
        <v>23599535</v>
      </c>
      <c r="EQ885">
        <v>25790307</v>
      </c>
      <c r="ER885">
        <v>17936639</v>
      </c>
      <c r="ES885">
        <v>18261960</v>
      </c>
      <c r="ET885">
        <v>18286433</v>
      </c>
      <c r="EU885">
        <v>20273544</v>
      </c>
      <c r="EV885">
        <v>26988992</v>
      </c>
      <c r="EW885">
        <v>24543257</v>
      </c>
      <c r="EX885">
        <v>18014096</v>
      </c>
      <c r="EY885">
        <v>17798751</v>
      </c>
      <c r="EZ885">
        <v>13385703</v>
      </c>
      <c r="FA885">
        <v>14179822</v>
      </c>
      <c r="FB885">
        <v>15074628</v>
      </c>
      <c r="FC885">
        <v>14049538</v>
      </c>
      <c r="FD885">
        <v>14904084</v>
      </c>
      <c r="FE885">
        <v>16028168</v>
      </c>
      <c r="FF885">
        <v>19551026</v>
      </c>
      <c r="FG885">
        <v>22419695</v>
      </c>
      <c r="FH885">
        <v>20977011</v>
      </c>
      <c r="FI885">
        <v>24890769</v>
      </c>
      <c r="FJ885">
        <v>16922008</v>
      </c>
      <c r="FK885">
        <v>20587340</v>
      </c>
      <c r="FL885">
        <v>15465415</v>
      </c>
      <c r="FM885">
        <v>21623321</v>
      </c>
      <c r="FN885">
        <v>15290180</v>
      </c>
      <c r="FO885">
        <v>30763409</v>
      </c>
      <c r="FP885">
        <v>20872025</v>
      </c>
      <c r="FQ885">
        <v>17689579</v>
      </c>
      <c r="FR885">
        <v>15905357</v>
      </c>
      <c r="FS885">
        <v>15441860</v>
      </c>
      <c r="FT885">
        <v>12653232</v>
      </c>
      <c r="FU885">
        <v>15563875</v>
      </c>
      <c r="FV885">
        <v>12928762</v>
      </c>
      <c r="FW885">
        <v>13385198</v>
      </c>
      <c r="FX885">
        <v>17613936</v>
      </c>
      <c r="FY885">
        <v>22580746</v>
      </c>
      <c r="FZ885">
        <v>15064298</v>
      </c>
      <c r="GA885">
        <v>21570332</v>
      </c>
      <c r="GB885">
        <v>20947758</v>
      </c>
      <c r="GC885">
        <v>24151552</v>
      </c>
      <c r="GD885">
        <v>21521456</v>
      </c>
      <c r="GE885">
        <v>19559842</v>
      </c>
      <c r="GF885">
        <v>19384610</v>
      </c>
      <c r="GG885">
        <v>31825308</v>
      </c>
      <c r="GH885">
        <v>23373197</v>
      </c>
      <c r="GI885">
        <v>44429729</v>
      </c>
      <c r="GJ885">
        <v>35171416</v>
      </c>
      <c r="GK885">
        <v>29553809</v>
      </c>
      <c r="GL885">
        <v>24393347</v>
      </c>
      <c r="GM885">
        <v>23901282</v>
      </c>
      <c r="GN885">
        <v>27152352</v>
      </c>
      <c r="GO885">
        <v>31368622</v>
      </c>
      <c r="GP885">
        <v>24656351</v>
      </c>
      <c r="GQ885">
        <v>18273346</v>
      </c>
      <c r="GR885">
        <v>22856299</v>
      </c>
      <c r="GS885">
        <v>28964839</v>
      </c>
      <c r="GT885">
        <v>18816173</v>
      </c>
      <c r="GU885">
        <v>21908388</v>
      </c>
      <c r="GV885">
        <v>24728503</v>
      </c>
      <c r="GW885">
        <v>22149634</v>
      </c>
      <c r="GX885">
        <v>30698943</v>
      </c>
      <c r="GY885">
        <v>22419949</v>
      </c>
      <c r="GZ885">
        <v>20661825</v>
      </c>
      <c r="HA885">
        <v>18211396</v>
      </c>
      <c r="HB885">
        <v>18979654</v>
      </c>
      <c r="HC885">
        <v>12287869</v>
      </c>
      <c r="HD885">
        <v>18880498</v>
      </c>
      <c r="HE885">
        <v>20508787</v>
      </c>
      <c r="HF885">
        <v>14234904</v>
      </c>
      <c r="HG885">
        <v>17731813</v>
      </c>
      <c r="HH885">
        <v>14805150</v>
      </c>
      <c r="HI885">
        <v>11974997</v>
      </c>
      <c r="HJ885">
        <v>15805763</v>
      </c>
      <c r="HK885">
        <v>16214309</v>
      </c>
      <c r="HL885">
        <v>14832860</v>
      </c>
      <c r="HM885">
        <v>15393325</v>
      </c>
      <c r="HN885">
        <v>16805130</v>
      </c>
      <c r="HO885">
        <v>13728218</v>
      </c>
      <c r="HP885">
        <v>15171191</v>
      </c>
      <c r="HQ885">
        <v>13118202</v>
      </c>
      <c r="HR885">
        <v>13736511</v>
      </c>
      <c r="HS885">
        <v>17245045</v>
      </c>
      <c r="HT885">
        <v>14908072</v>
      </c>
      <c r="HU885">
        <v>16574435</v>
      </c>
      <c r="HV885">
        <v>21958401</v>
      </c>
      <c r="HW885">
        <v>18730413</v>
      </c>
      <c r="HX885">
        <v>16787393</v>
      </c>
      <c r="HY885">
        <v>18295297</v>
      </c>
      <c r="HZ885">
        <v>18420139</v>
      </c>
      <c r="IA885">
        <v>13228040</v>
      </c>
      <c r="IB885">
        <v>15091902</v>
      </c>
      <c r="IC885">
        <v>13327329</v>
      </c>
      <c r="ID885">
        <v>12788645</v>
      </c>
      <c r="IE885">
        <v>21832082</v>
      </c>
      <c r="IF885">
        <v>22904721</v>
      </c>
      <c r="IG885">
        <v>18445148</v>
      </c>
      <c r="IH885">
        <v>16512520</v>
      </c>
      <c r="II885">
        <v>14618635</v>
      </c>
      <c r="IJ885">
        <v>17248551</v>
      </c>
      <c r="IK885">
        <v>19415496</v>
      </c>
      <c r="IL885">
        <v>48129093</v>
      </c>
      <c r="IM885">
        <v>29847002</v>
      </c>
      <c r="IN885">
        <v>25840977</v>
      </c>
      <c r="IO885">
        <v>22637430</v>
      </c>
      <c r="IP885">
        <v>13323437</v>
      </c>
      <c r="IQ885">
        <v>16043688</v>
      </c>
      <c r="IR885">
        <v>16580101</v>
      </c>
      <c r="IS885">
        <v>15785537</v>
      </c>
      <c r="IT885">
        <v>15539237</v>
      </c>
      <c r="IU885">
        <v>18900345</v>
      </c>
      <c r="IV885">
        <v>14160957</v>
      </c>
      <c r="IW885">
        <v>13344066</v>
      </c>
      <c r="IX885">
        <v>16848966</v>
      </c>
      <c r="IY885">
        <v>11573590</v>
      </c>
      <c r="IZ885">
        <v>15415298</v>
      </c>
      <c r="JA885">
        <v>17879132</v>
      </c>
      <c r="JB885">
        <v>15716331</v>
      </c>
      <c r="JC885">
        <v>13550143</v>
      </c>
      <c r="JD885">
        <v>14241281</v>
      </c>
      <c r="JE885">
        <v>13603370</v>
      </c>
      <c r="JF885">
        <v>14454121</v>
      </c>
      <c r="JG885">
        <v>21000207</v>
      </c>
      <c r="JH885">
        <v>16208285</v>
      </c>
      <c r="JI885">
        <v>16841955</v>
      </c>
      <c r="JJ885">
        <v>20835014</v>
      </c>
      <c r="JK885">
        <v>16754729</v>
      </c>
      <c r="JL885">
        <v>19484897</v>
      </c>
      <c r="JM885">
        <v>17223219</v>
      </c>
      <c r="JN885">
        <v>14012650</v>
      </c>
      <c r="JO885">
        <v>14598545</v>
      </c>
      <c r="JP885">
        <v>15743551</v>
      </c>
      <c r="JQ885">
        <v>21231071</v>
      </c>
    </row>
    <row r="886" spans="1:277" x14ac:dyDescent="0.25">
      <c r="A886" s="1" t="s">
        <v>444</v>
      </c>
      <c r="B886" t="s">
        <v>1157</v>
      </c>
      <c r="C886" t="s">
        <v>1199</v>
      </c>
      <c r="D886" s="2">
        <f>_xll.BDH(A886, "volume", B886, C886, "Direction", "H", "Period", "M","cols=274;rows=2")</f>
        <v>36556</v>
      </c>
      <c r="E886" s="2">
        <v>36585</v>
      </c>
      <c r="F886" s="2">
        <v>36616</v>
      </c>
      <c r="G886" s="2">
        <v>36644</v>
      </c>
      <c r="H886" s="2">
        <v>36677</v>
      </c>
      <c r="I886" s="2">
        <v>36707</v>
      </c>
      <c r="J886" s="2">
        <v>36738</v>
      </c>
      <c r="K886" s="2">
        <v>36769</v>
      </c>
      <c r="L886" s="2">
        <v>36798</v>
      </c>
      <c r="M886" s="2">
        <v>36830</v>
      </c>
      <c r="N886" s="2">
        <v>36860</v>
      </c>
      <c r="O886" s="2">
        <v>36889</v>
      </c>
      <c r="P886" s="2">
        <v>36922</v>
      </c>
      <c r="Q886" s="2">
        <v>36950</v>
      </c>
      <c r="R886" s="2">
        <v>36980</v>
      </c>
      <c r="S886" s="2">
        <v>37011</v>
      </c>
      <c r="T886" s="2">
        <v>37042</v>
      </c>
      <c r="U886" s="2">
        <v>37071</v>
      </c>
      <c r="V886" s="2">
        <v>37103</v>
      </c>
      <c r="W886" s="2">
        <v>37134</v>
      </c>
      <c r="X886" s="2">
        <v>37162</v>
      </c>
      <c r="Y886" s="2">
        <v>37195</v>
      </c>
      <c r="Z886" s="2">
        <v>37225</v>
      </c>
      <c r="AA886" s="2">
        <v>37256</v>
      </c>
      <c r="AB886" s="2">
        <v>37287</v>
      </c>
      <c r="AC886" s="2">
        <v>37315</v>
      </c>
      <c r="AD886" s="2">
        <v>37344</v>
      </c>
      <c r="AE886" s="2">
        <v>37376</v>
      </c>
      <c r="AF886" s="2">
        <v>37407</v>
      </c>
      <c r="AG886" s="2">
        <v>37435</v>
      </c>
      <c r="AH886" s="2">
        <v>37468</v>
      </c>
      <c r="AI886" s="2">
        <v>37498</v>
      </c>
      <c r="AJ886" s="2">
        <v>37529</v>
      </c>
      <c r="AK886" s="2">
        <v>37560</v>
      </c>
      <c r="AL886" s="2">
        <v>37589</v>
      </c>
      <c r="AM886" s="2">
        <v>37621</v>
      </c>
      <c r="AN886" s="2">
        <v>37652</v>
      </c>
      <c r="AO886" s="2">
        <v>37680</v>
      </c>
      <c r="AP886" s="2">
        <v>37711</v>
      </c>
      <c r="AQ886" s="2">
        <v>37741</v>
      </c>
      <c r="AR886" s="2">
        <v>37771</v>
      </c>
      <c r="AS886" s="2">
        <v>37802</v>
      </c>
      <c r="AT886" s="2">
        <v>37833</v>
      </c>
      <c r="AU886" s="2">
        <v>37862</v>
      </c>
      <c r="AV886" s="2">
        <v>37894</v>
      </c>
      <c r="AW886" s="2">
        <v>37925</v>
      </c>
      <c r="AX886" s="2">
        <v>37953</v>
      </c>
      <c r="AY886" s="2">
        <v>37986</v>
      </c>
      <c r="AZ886" s="2">
        <v>38016</v>
      </c>
      <c r="BA886" s="2">
        <v>38044</v>
      </c>
      <c r="BB886" s="2">
        <v>38077</v>
      </c>
      <c r="BC886" s="2">
        <v>38107</v>
      </c>
      <c r="BD886" s="2">
        <v>38138</v>
      </c>
      <c r="BE886" s="2">
        <v>38168</v>
      </c>
      <c r="BF886" s="2">
        <v>38198</v>
      </c>
      <c r="BG886" s="2">
        <v>38230</v>
      </c>
      <c r="BH886" s="2">
        <v>38260</v>
      </c>
      <c r="BI886" s="2">
        <v>38289</v>
      </c>
      <c r="BJ886" s="2">
        <v>38321</v>
      </c>
      <c r="BK886" s="2">
        <v>38352</v>
      </c>
      <c r="BL886" s="2">
        <v>38383</v>
      </c>
      <c r="BM886" s="2">
        <v>38411</v>
      </c>
      <c r="BN886" s="2">
        <v>38442</v>
      </c>
      <c r="BO886" s="2">
        <v>38471</v>
      </c>
      <c r="BP886" s="2">
        <v>38503</v>
      </c>
      <c r="BQ886" s="2">
        <v>38533</v>
      </c>
      <c r="BR886" s="2">
        <v>38562</v>
      </c>
      <c r="BS886" s="2">
        <v>38595</v>
      </c>
      <c r="BT886" s="2">
        <v>38625</v>
      </c>
      <c r="BU886" s="2">
        <v>38656</v>
      </c>
      <c r="BV886" s="2">
        <v>38686</v>
      </c>
      <c r="BW886" s="2">
        <v>38716</v>
      </c>
      <c r="BX886" s="2">
        <v>38748</v>
      </c>
      <c r="BY886" s="2">
        <v>38776</v>
      </c>
      <c r="BZ886" s="2">
        <v>38807</v>
      </c>
      <c r="CA886" s="2">
        <v>38835</v>
      </c>
      <c r="CB886" s="2">
        <v>38868</v>
      </c>
      <c r="CC886" s="2">
        <v>38898</v>
      </c>
      <c r="CD886" s="2">
        <v>38929</v>
      </c>
      <c r="CE886" s="2">
        <v>38960</v>
      </c>
      <c r="CF886" s="2">
        <v>38989</v>
      </c>
      <c r="CG886" s="2">
        <v>39021</v>
      </c>
      <c r="CH886" s="2">
        <v>39051</v>
      </c>
      <c r="CI886" s="2">
        <v>39080</v>
      </c>
      <c r="CJ886" s="2">
        <v>39113</v>
      </c>
      <c r="CK886" s="2">
        <v>39141</v>
      </c>
      <c r="CL886" s="2">
        <v>39171</v>
      </c>
      <c r="CM886" s="2">
        <v>39202</v>
      </c>
      <c r="CN886" s="2">
        <v>39233</v>
      </c>
      <c r="CO886" s="2">
        <v>39262</v>
      </c>
      <c r="CP886" s="2">
        <v>39294</v>
      </c>
      <c r="CQ886" s="2">
        <v>39325</v>
      </c>
      <c r="CR886" s="2">
        <v>39353</v>
      </c>
      <c r="CS886" s="2">
        <v>39386</v>
      </c>
      <c r="CT886" s="2">
        <v>39416</v>
      </c>
      <c r="CU886" s="2">
        <v>39447</v>
      </c>
      <c r="CV886" s="2">
        <v>39478</v>
      </c>
      <c r="CW886" s="2">
        <v>39507</v>
      </c>
      <c r="CX886" s="2">
        <v>39538</v>
      </c>
      <c r="CY886" s="2">
        <v>39568</v>
      </c>
      <c r="CZ886" s="2">
        <v>39598</v>
      </c>
      <c r="DA886" s="2">
        <v>39629</v>
      </c>
      <c r="DB886" s="2">
        <v>39660</v>
      </c>
      <c r="DC886" s="2">
        <v>39689</v>
      </c>
      <c r="DD886" s="2">
        <v>39721</v>
      </c>
      <c r="DE886" s="2">
        <v>39752</v>
      </c>
      <c r="DF886" s="2">
        <v>39780</v>
      </c>
      <c r="DG886" s="2">
        <v>39813</v>
      </c>
      <c r="DH886" s="2">
        <v>39843</v>
      </c>
      <c r="DI886" s="2">
        <v>39871</v>
      </c>
      <c r="DJ886" s="2">
        <v>39903</v>
      </c>
      <c r="DK886" s="2">
        <v>39933</v>
      </c>
      <c r="DL886" s="2">
        <v>39962</v>
      </c>
      <c r="DM886" s="2">
        <v>39994</v>
      </c>
      <c r="DN886" s="2">
        <v>40025</v>
      </c>
      <c r="DO886" s="2">
        <v>40056</v>
      </c>
      <c r="DP886" s="2">
        <v>40086</v>
      </c>
      <c r="DQ886" s="2">
        <v>40116</v>
      </c>
      <c r="DR886" s="2">
        <v>40147</v>
      </c>
      <c r="DS886" s="2">
        <v>40178</v>
      </c>
      <c r="DT886" s="2">
        <v>40207</v>
      </c>
      <c r="DU886" s="2">
        <v>40235</v>
      </c>
      <c r="DV886" s="2">
        <v>40268</v>
      </c>
      <c r="DW886" s="2">
        <v>40298</v>
      </c>
      <c r="DX886" s="2">
        <v>40329</v>
      </c>
      <c r="DY886" s="2">
        <v>40359</v>
      </c>
      <c r="DZ886" s="2">
        <v>40389</v>
      </c>
      <c r="EA886" s="2">
        <v>40421</v>
      </c>
      <c r="EB886" s="2">
        <v>40451</v>
      </c>
      <c r="EC886" s="2">
        <v>40480</v>
      </c>
      <c r="ED886" s="2">
        <v>40512</v>
      </c>
      <c r="EE886" s="2">
        <v>40543</v>
      </c>
      <c r="EF886" s="2">
        <v>40574</v>
      </c>
      <c r="EG886" s="2">
        <v>40602</v>
      </c>
      <c r="EH886" s="2">
        <v>40633</v>
      </c>
      <c r="EI886" s="2">
        <v>40662</v>
      </c>
      <c r="EJ886" s="2">
        <v>40694</v>
      </c>
      <c r="EK886" s="2">
        <v>40724</v>
      </c>
      <c r="EL886" s="2">
        <v>40753</v>
      </c>
      <c r="EM886" s="2">
        <v>40786</v>
      </c>
      <c r="EN886" s="2">
        <v>40816</v>
      </c>
      <c r="EO886" s="2">
        <v>40847</v>
      </c>
      <c r="EP886" s="2">
        <v>40877</v>
      </c>
      <c r="EQ886" s="2">
        <v>40907</v>
      </c>
      <c r="ER886" s="2">
        <v>40939</v>
      </c>
      <c r="ES886" s="2">
        <v>40968</v>
      </c>
      <c r="ET886" s="2">
        <v>40998</v>
      </c>
      <c r="EU886" s="2">
        <v>41029</v>
      </c>
      <c r="EV886" s="2">
        <v>41060</v>
      </c>
      <c r="EW886" s="2">
        <v>41089</v>
      </c>
      <c r="EX886" s="2">
        <v>41121</v>
      </c>
      <c r="EY886" s="2">
        <v>41152</v>
      </c>
      <c r="EZ886" s="2">
        <v>41180</v>
      </c>
      <c r="FA886" s="2">
        <v>41213</v>
      </c>
      <c r="FB886" s="2">
        <v>41243</v>
      </c>
      <c r="FC886" s="2">
        <v>41274</v>
      </c>
      <c r="FD886" s="2">
        <v>41305</v>
      </c>
      <c r="FE886" s="2">
        <v>41333</v>
      </c>
      <c r="FF886" s="2">
        <v>41362</v>
      </c>
      <c r="FG886" s="2">
        <v>41394</v>
      </c>
      <c r="FH886" s="2">
        <v>41425</v>
      </c>
      <c r="FI886" s="2">
        <v>41453</v>
      </c>
      <c r="FJ886" s="2">
        <v>41486</v>
      </c>
      <c r="FK886" s="2">
        <v>41516</v>
      </c>
      <c r="FL886" s="2">
        <v>41547</v>
      </c>
      <c r="FM886" s="2">
        <v>41578</v>
      </c>
      <c r="FN886" s="2">
        <v>41607</v>
      </c>
      <c r="FO886" s="2">
        <v>41639</v>
      </c>
      <c r="FP886" s="2">
        <v>41670</v>
      </c>
      <c r="FQ886" s="2">
        <v>41698</v>
      </c>
      <c r="FR886" s="2">
        <v>41729</v>
      </c>
      <c r="FS886" s="2">
        <v>41759</v>
      </c>
      <c r="FT886" s="2">
        <v>41789</v>
      </c>
      <c r="FU886" s="2">
        <v>41820</v>
      </c>
      <c r="FV886" s="2">
        <v>41851</v>
      </c>
      <c r="FW886" s="2">
        <v>41880</v>
      </c>
      <c r="FX886" s="2">
        <v>41912</v>
      </c>
      <c r="FY886" s="2">
        <v>41943</v>
      </c>
      <c r="FZ886" s="2">
        <v>41971</v>
      </c>
      <c r="GA886" s="2">
        <v>42004</v>
      </c>
      <c r="GB886" s="2">
        <v>42034</v>
      </c>
      <c r="GC886" s="2">
        <v>42062</v>
      </c>
      <c r="GD886" s="2">
        <v>42094</v>
      </c>
      <c r="GE886" s="2">
        <v>42124</v>
      </c>
      <c r="GF886" s="2">
        <v>42153</v>
      </c>
      <c r="GG886" s="2">
        <v>42185</v>
      </c>
      <c r="GH886" s="2">
        <v>42216</v>
      </c>
      <c r="GI886" s="2">
        <v>42247</v>
      </c>
      <c r="GJ886" s="2">
        <v>42277</v>
      </c>
      <c r="GK886" s="2">
        <v>42307</v>
      </c>
      <c r="GL886" s="2">
        <v>42338</v>
      </c>
      <c r="GM886" s="2">
        <v>42369</v>
      </c>
      <c r="GN886" s="2">
        <v>42398</v>
      </c>
      <c r="GO886" s="2">
        <v>42429</v>
      </c>
      <c r="GP886" s="2">
        <v>42460</v>
      </c>
      <c r="GQ886" s="2">
        <v>42489</v>
      </c>
      <c r="GR886" s="2">
        <v>42521</v>
      </c>
      <c r="GS886" s="2">
        <v>42551</v>
      </c>
      <c r="GT886" s="2">
        <v>42580</v>
      </c>
      <c r="GU886" s="2">
        <v>42613</v>
      </c>
      <c r="GV886" s="2">
        <v>42643</v>
      </c>
      <c r="GW886" s="2">
        <v>42674</v>
      </c>
      <c r="GX886" s="2">
        <v>42704</v>
      </c>
      <c r="GY886" s="2">
        <v>42734</v>
      </c>
      <c r="GZ886" s="2">
        <v>42766</v>
      </c>
      <c r="HA886" s="2">
        <v>42794</v>
      </c>
      <c r="HB886" s="2">
        <v>42825</v>
      </c>
      <c r="HC886" s="2">
        <v>42853</v>
      </c>
      <c r="HD886" s="2">
        <v>42886</v>
      </c>
      <c r="HE886" s="2">
        <v>42916</v>
      </c>
      <c r="HF886" s="2">
        <v>42947</v>
      </c>
      <c r="HG886" s="2">
        <v>42978</v>
      </c>
      <c r="HH886" s="2">
        <v>43007</v>
      </c>
      <c r="HI886" s="2">
        <v>43039</v>
      </c>
      <c r="HJ886" s="2">
        <v>43069</v>
      </c>
      <c r="HK886" s="2">
        <v>43098</v>
      </c>
      <c r="HL886" s="2">
        <v>43131</v>
      </c>
      <c r="HM886" s="2">
        <v>43159</v>
      </c>
      <c r="HN886" s="2">
        <v>43189</v>
      </c>
      <c r="HO886" s="2">
        <v>43220</v>
      </c>
      <c r="HP886" s="2">
        <v>43251</v>
      </c>
      <c r="HQ886" s="2">
        <v>43280</v>
      </c>
      <c r="HR886" s="2">
        <v>43312</v>
      </c>
      <c r="HS886" s="2">
        <v>43343</v>
      </c>
      <c r="HT886" s="2">
        <v>43371</v>
      </c>
      <c r="HU886" s="2">
        <v>43404</v>
      </c>
      <c r="HV886" s="2">
        <v>43434</v>
      </c>
      <c r="HW886" s="2">
        <v>43465</v>
      </c>
      <c r="HX886" s="2">
        <v>43496</v>
      </c>
      <c r="HY886" s="2">
        <v>43524</v>
      </c>
      <c r="HZ886" s="2">
        <v>43553</v>
      </c>
      <c r="IA886" s="2">
        <v>43585</v>
      </c>
      <c r="IB886" s="2">
        <v>43616</v>
      </c>
      <c r="IC886" s="2">
        <v>43644</v>
      </c>
      <c r="ID886" s="2">
        <v>43677</v>
      </c>
      <c r="IE886" s="2">
        <v>43707</v>
      </c>
      <c r="IF886" s="2">
        <v>43738</v>
      </c>
      <c r="IG886" s="2">
        <v>43769</v>
      </c>
      <c r="IH886" s="2">
        <v>43798</v>
      </c>
      <c r="II886" s="2">
        <v>43830</v>
      </c>
      <c r="IJ886" s="2">
        <v>43861</v>
      </c>
      <c r="IK886" s="2">
        <v>43889</v>
      </c>
      <c r="IL886" s="2">
        <v>43921</v>
      </c>
      <c r="IM886" s="2">
        <v>43951</v>
      </c>
      <c r="IN886" s="2">
        <v>43980</v>
      </c>
      <c r="IO886" s="2">
        <v>44012</v>
      </c>
      <c r="IP886" s="2">
        <v>44043</v>
      </c>
      <c r="IQ886" s="2">
        <v>44074</v>
      </c>
      <c r="IR886" s="2">
        <v>44104</v>
      </c>
      <c r="IS886" s="2">
        <v>44134</v>
      </c>
      <c r="IT886" s="2">
        <v>44165</v>
      </c>
      <c r="IU886" s="2">
        <v>44196</v>
      </c>
      <c r="IV886" s="2">
        <v>44225</v>
      </c>
      <c r="IW886" s="2">
        <v>44253</v>
      </c>
      <c r="IX886" s="2">
        <v>44286</v>
      </c>
      <c r="IY886" s="2">
        <v>44316</v>
      </c>
      <c r="IZ886" s="2">
        <v>44347</v>
      </c>
      <c r="JA886" s="2">
        <v>44377</v>
      </c>
      <c r="JB886" s="2">
        <v>44407</v>
      </c>
      <c r="JC886" s="2">
        <v>44439</v>
      </c>
      <c r="JD886" s="2">
        <v>44469</v>
      </c>
      <c r="JE886" s="2">
        <v>44498</v>
      </c>
      <c r="JF886" s="2">
        <v>44530</v>
      </c>
      <c r="JG886" s="2">
        <v>44561</v>
      </c>
      <c r="JH886" s="2">
        <v>44592</v>
      </c>
      <c r="JI886" s="2">
        <v>44620</v>
      </c>
      <c r="JJ886" s="2">
        <v>44651</v>
      </c>
      <c r="JK886" s="2">
        <v>44680</v>
      </c>
      <c r="JL886" s="2">
        <v>44712</v>
      </c>
      <c r="JM886" s="2">
        <v>44742</v>
      </c>
      <c r="JN886" s="2">
        <v>44771</v>
      </c>
      <c r="JO886" s="2">
        <v>44804</v>
      </c>
      <c r="JP886" s="2">
        <v>44834</v>
      </c>
      <c r="JQ886" s="2">
        <v>44865</v>
      </c>
    </row>
    <row r="887" spans="1:277" x14ac:dyDescent="0.25">
      <c r="A887" s="4"/>
      <c r="D887" s="3">
        <v>148871300</v>
      </c>
      <c r="E887">
        <v>146766000</v>
      </c>
      <c r="F887">
        <v>143047400</v>
      </c>
      <c r="G887">
        <v>111093700</v>
      </c>
      <c r="H887">
        <v>91165100</v>
      </c>
      <c r="I887">
        <v>108018700</v>
      </c>
      <c r="J887">
        <v>76032600</v>
      </c>
      <c r="K887">
        <v>112327000</v>
      </c>
      <c r="L887">
        <v>100322200</v>
      </c>
      <c r="M887">
        <v>150635100</v>
      </c>
      <c r="N887">
        <v>116363700</v>
      </c>
      <c r="O887">
        <v>138571100</v>
      </c>
      <c r="P887">
        <v>116543700</v>
      </c>
      <c r="Q887">
        <v>93629500</v>
      </c>
      <c r="R887">
        <v>155924800</v>
      </c>
      <c r="S887">
        <v>129282900</v>
      </c>
      <c r="T887">
        <v>109010300</v>
      </c>
      <c r="U887">
        <v>113516300</v>
      </c>
      <c r="V887">
        <v>120421200</v>
      </c>
      <c r="W887">
        <v>94976400</v>
      </c>
      <c r="X887">
        <v>134538300</v>
      </c>
      <c r="Y887">
        <v>162426900</v>
      </c>
      <c r="Z887">
        <v>118339600</v>
      </c>
      <c r="AA887">
        <v>121039800</v>
      </c>
      <c r="AB887">
        <v>124457800</v>
      </c>
      <c r="AC887">
        <v>115749700</v>
      </c>
      <c r="AD887">
        <v>100449100</v>
      </c>
      <c r="AE887">
        <v>171129600</v>
      </c>
      <c r="AF887">
        <v>127719200</v>
      </c>
      <c r="AG887">
        <v>148625900</v>
      </c>
      <c r="AH887">
        <v>202205600</v>
      </c>
      <c r="AI887">
        <v>147909500</v>
      </c>
      <c r="AJ887">
        <v>143524900</v>
      </c>
      <c r="AK887">
        <v>195410600</v>
      </c>
      <c r="AL887">
        <v>135942300</v>
      </c>
      <c r="AM887">
        <v>115767300</v>
      </c>
      <c r="AN887">
        <v>162357300</v>
      </c>
      <c r="AO887">
        <v>191105300</v>
      </c>
      <c r="AP887">
        <v>166384900</v>
      </c>
      <c r="AQ887">
        <v>183879900</v>
      </c>
      <c r="AR887">
        <v>143550600</v>
      </c>
      <c r="AS887">
        <v>144062200</v>
      </c>
      <c r="AT887">
        <v>156664800</v>
      </c>
      <c r="AU887">
        <v>126661100</v>
      </c>
      <c r="AV887">
        <v>166591300</v>
      </c>
      <c r="AW887">
        <v>227870300</v>
      </c>
      <c r="AX887">
        <v>139728000</v>
      </c>
      <c r="AY887">
        <v>159066000</v>
      </c>
      <c r="AZ887">
        <v>177651100</v>
      </c>
      <c r="BA887">
        <v>181752600</v>
      </c>
      <c r="BB887">
        <v>177589100</v>
      </c>
      <c r="BC887">
        <v>147562900</v>
      </c>
      <c r="BD887">
        <v>125606000</v>
      </c>
      <c r="BE887">
        <v>132545100</v>
      </c>
      <c r="BF887">
        <v>140492700</v>
      </c>
      <c r="BG887">
        <v>114135400</v>
      </c>
      <c r="BH887">
        <v>119269300</v>
      </c>
      <c r="BI887">
        <v>139289300</v>
      </c>
      <c r="BJ887">
        <v>140098000</v>
      </c>
      <c r="BK887">
        <v>143915500</v>
      </c>
      <c r="BL887">
        <v>205838900</v>
      </c>
      <c r="BM887">
        <v>162408000</v>
      </c>
      <c r="BN887">
        <v>137362900</v>
      </c>
      <c r="BO887">
        <v>173609700</v>
      </c>
      <c r="BP887">
        <v>128952600</v>
      </c>
      <c r="BQ887">
        <v>145892700</v>
      </c>
      <c r="BR887">
        <v>157718700</v>
      </c>
      <c r="BS887">
        <v>151915600</v>
      </c>
      <c r="BT887">
        <v>155835300</v>
      </c>
      <c r="BU887">
        <v>212193100</v>
      </c>
      <c r="BV887">
        <v>216795000</v>
      </c>
      <c r="BW887">
        <v>178179800</v>
      </c>
      <c r="BX887">
        <v>181045800</v>
      </c>
      <c r="BY887">
        <v>194557500</v>
      </c>
      <c r="BZ887">
        <v>288679100</v>
      </c>
      <c r="CA887">
        <v>176838900</v>
      </c>
      <c r="CB887">
        <v>190631400</v>
      </c>
      <c r="CC887">
        <v>227736900</v>
      </c>
      <c r="CD887">
        <v>232780800</v>
      </c>
      <c r="CE887">
        <v>168815800</v>
      </c>
      <c r="CF887">
        <v>199333300</v>
      </c>
      <c r="CG887">
        <v>275531900</v>
      </c>
      <c r="CH887">
        <v>258267500</v>
      </c>
      <c r="CI887">
        <v>210500500</v>
      </c>
      <c r="CJ887">
        <v>267359200</v>
      </c>
      <c r="CK887">
        <v>209759400</v>
      </c>
      <c r="CL887">
        <v>267782700</v>
      </c>
      <c r="CM887">
        <v>203741100</v>
      </c>
      <c r="CN887">
        <v>237954600</v>
      </c>
      <c r="CO887">
        <v>258480900</v>
      </c>
      <c r="CP887">
        <v>232953200</v>
      </c>
      <c r="CQ887">
        <v>234570800</v>
      </c>
      <c r="CR887">
        <v>187769100</v>
      </c>
      <c r="CS887">
        <v>170703800</v>
      </c>
      <c r="CT887">
        <v>219625900</v>
      </c>
      <c r="CU887">
        <v>195057500</v>
      </c>
      <c r="CV887">
        <v>280428800</v>
      </c>
      <c r="CW887">
        <v>241913300</v>
      </c>
      <c r="CX887">
        <v>206450600</v>
      </c>
      <c r="CY887">
        <v>163704000</v>
      </c>
      <c r="CZ887">
        <v>159585300</v>
      </c>
      <c r="DA887">
        <v>197034300</v>
      </c>
      <c r="DB887">
        <v>155084400</v>
      </c>
      <c r="DC887">
        <v>124279500</v>
      </c>
      <c r="DD887">
        <v>191109500</v>
      </c>
      <c r="DE887">
        <v>269745800</v>
      </c>
      <c r="DF887">
        <v>184103200</v>
      </c>
      <c r="DG887">
        <v>215305400</v>
      </c>
      <c r="DH887">
        <v>191096800</v>
      </c>
      <c r="DI887">
        <v>156272100</v>
      </c>
      <c r="DJ887">
        <v>221951400</v>
      </c>
      <c r="DK887">
        <v>161533000</v>
      </c>
      <c r="DL887">
        <v>157753600</v>
      </c>
      <c r="DM887">
        <v>185123100</v>
      </c>
      <c r="DN887">
        <v>149835200</v>
      </c>
      <c r="DO887">
        <v>122125100</v>
      </c>
      <c r="DP887">
        <v>175050600</v>
      </c>
      <c r="DQ887">
        <v>199008200</v>
      </c>
      <c r="DR887">
        <v>145918900</v>
      </c>
      <c r="DS887">
        <v>133936800</v>
      </c>
      <c r="DT887">
        <v>161906100</v>
      </c>
      <c r="DU887">
        <v>143450400</v>
      </c>
      <c r="DV887">
        <v>152217800</v>
      </c>
      <c r="DW887">
        <v>151268800</v>
      </c>
      <c r="DX887">
        <v>191927200</v>
      </c>
      <c r="DY887">
        <v>173846900</v>
      </c>
      <c r="DZ887">
        <v>141046100</v>
      </c>
      <c r="EA887">
        <v>146367700</v>
      </c>
      <c r="EB887">
        <v>132252010</v>
      </c>
      <c r="EC887">
        <v>115813601</v>
      </c>
      <c r="ED887">
        <v>114969775</v>
      </c>
      <c r="EE887">
        <v>113936621</v>
      </c>
      <c r="EF887">
        <v>153030631</v>
      </c>
      <c r="EG887">
        <v>109806446</v>
      </c>
      <c r="EH887">
        <v>163359313</v>
      </c>
      <c r="EI887">
        <v>105682902</v>
      </c>
      <c r="EJ887">
        <v>105446652</v>
      </c>
      <c r="EK887">
        <v>117531661</v>
      </c>
      <c r="EL887">
        <v>114631173</v>
      </c>
      <c r="EM887">
        <v>222018016</v>
      </c>
      <c r="EN887">
        <v>148791702</v>
      </c>
      <c r="EO887">
        <v>126900177</v>
      </c>
      <c r="EP887">
        <v>108077245</v>
      </c>
      <c r="EQ887">
        <v>113543396</v>
      </c>
      <c r="ER887">
        <v>115580860</v>
      </c>
      <c r="ES887">
        <v>100956224</v>
      </c>
      <c r="ET887">
        <v>107166570</v>
      </c>
      <c r="EU887">
        <v>102282104</v>
      </c>
      <c r="EV887">
        <v>115363494</v>
      </c>
      <c r="EW887">
        <v>124913161</v>
      </c>
      <c r="EX887">
        <v>108232339</v>
      </c>
      <c r="EY887">
        <v>101666469</v>
      </c>
      <c r="EZ887">
        <v>102733817</v>
      </c>
      <c r="FA887">
        <v>100312716</v>
      </c>
      <c r="FB887">
        <v>112396991</v>
      </c>
      <c r="FC887">
        <v>121912518</v>
      </c>
      <c r="FD887">
        <v>126186250</v>
      </c>
      <c r="FE887">
        <v>102003958</v>
      </c>
      <c r="FF887">
        <v>118814379</v>
      </c>
      <c r="FG887">
        <v>110562662</v>
      </c>
      <c r="FH887">
        <v>115812632</v>
      </c>
      <c r="FI887">
        <v>119357681</v>
      </c>
      <c r="FJ887">
        <v>100253881</v>
      </c>
      <c r="FK887">
        <v>90709781</v>
      </c>
      <c r="FL887">
        <v>102145925</v>
      </c>
      <c r="FM887">
        <v>132518823</v>
      </c>
      <c r="FN887">
        <v>104090379</v>
      </c>
      <c r="FO887">
        <v>122782937</v>
      </c>
      <c r="FP887">
        <v>137943298</v>
      </c>
      <c r="FQ887">
        <v>115382228</v>
      </c>
      <c r="FR887">
        <v>130603635</v>
      </c>
      <c r="FS887">
        <v>121967617</v>
      </c>
      <c r="FT887">
        <v>110299594</v>
      </c>
      <c r="FU887">
        <v>102048160</v>
      </c>
      <c r="FV887">
        <v>105053054</v>
      </c>
      <c r="FW887">
        <v>82647971</v>
      </c>
      <c r="FX887">
        <v>89782436</v>
      </c>
      <c r="FY887">
        <v>138582919</v>
      </c>
      <c r="FZ887">
        <v>86049296</v>
      </c>
      <c r="GA887">
        <v>141830801</v>
      </c>
      <c r="GB887">
        <v>135348109</v>
      </c>
      <c r="GC887">
        <v>102254507</v>
      </c>
      <c r="GD887">
        <v>142437894</v>
      </c>
      <c r="GE887">
        <v>136369666</v>
      </c>
      <c r="GF887">
        <v>137572938</v>
      </c>
      <c r="GG887">
        <v>176525405</v>
      </c>
      <c r="GH887">
        <v>184797940</v>
      </c>
      <c r="GI887">
        <v>205307073</v>
      </c>
      <c r="GJ887">
        <v>166324024</v>
      </c>
      <c r="GK887">
        <v>155344680</v>
      </c>
      <c r="GL887">
        <v>108201041</v>
      </c>
      <c r="GM887">
        <v>165176442</v>
      </c>
      <c r="GN887">
        <v>186187945</v>
      </c>
      <c r="GO887">
        <v>152523497</v>
      </c>
      <c r="GP887">
        <v>140726062</v>
      </c>
      <c r="GQ887">
        <v>129199383</v>
      </c>
      <c r="GR887">
        <v>105385017</v>
      </c>
      <c r="GS887">
        <v>152389953</v>
      </c>
      <c r="GT887">
        <v>113559032</v>
      </c>
      <c r="GU887">
        <v>111538097</v>
      </c>
      <c r="GV887">
        <v>131612574</v>
      </c>
      <c r="GW887">
        <v>146320538</v>
      </c>
      <c r="GX887">
        <v>132355421</v>
      </c>
      <c r="GY887">
        <v>117801608</v>
      </c>
      <c r="GZ887">
        <v>118012890</v>
      </c>
      <c r="HA887">
        <v>104657542</v>
      </c>
      <c r="HB887">
        <v>113014421</v>
      </c>
      <c r="HC887">
        <v>108695307</v>
      </c>
      <c r="HD887">
        <v>128136894</v>
      </c>
      <c r="HE887">
        <v>125389502</v>
      </c>
      <c r="HF887">
        <v>136092284</v>
      </c>
      <c r="HG887">
        <v>114736077</v>
      </c>
      <c r="HH887">
        <v>138826976</v>
      </c>
      <c r="HI887">
        <v>180870015</v>
      </c>
      <c r="HJ887">
        <v>195955612</v>
      </c>
      <c r="HK887">
        <v>168076838</v>
      </c>
      <c r="HL887">
        <v>166839157</v>
      </c>
      <c r="HM887">
        <v>175057266</v>
      </c>
      <c r="HN887">
        <v>149890633</v>
      </c>
      <c r="HO887">
        <v>168330901</v>
      </c>
      <c r="HP887">
        <v>164889215</v>
      </c>
      <c r="HQ887">
        <v>316441059</v>
      </c>
      <c r="HR887">
        <v>236486475</v>
      </c>
      <c r="HS887">
        <v>141429132</v>
      </c>
      <c r="HT887">
        <v>195208341</v>
      </c>
      <c r="HU887">
        <v>226328290</v>
      </c>
      <c r="HV887">
        <v>179120174</v>
      </c>
      <c r="HW887">
        <v>238567244</v>
      </c>
      <c r="HX887">
        <v>197198153</v>
      </c>
      <c r="HY887">
        <v>144835247</v>
      </c>
      <c r="HZ887">
        <v>169048492</v>
      </c>
      <c r="IA887">
        <v>160292235</v>
      </c>
      <c r="IB887">
        <v>148663730</v>
      </c>
      <c r="IC887">
        <v>141841656</v>
      </c>
      <c r="ID887">
        <v>152693591</v>
      </c>
      <c r="IE887">
        <v>166808901</v>
      </c>
      <c r="IF887">
        <v>205156369</v>
      </c>
      <c r="IG887">
        <v>179833873</v>
      </c>
      <c r="IH887">
        <v>158224843</v>
      </c>
      <c r="II887">
        <v>146897040</v>
      </c>
      <c r="IJ887">
        <v>196554843</v>
      </c>
      <c r="IK887">
        <v>182442075</v>
      </c>
      <c r="IL887">
        <v>359832122</v>
      </c>
      <c r="IM887">
        <v>203310226</v>
      </c>
      <c r="IN887">
        <v>169763736</v>
      </c>
      <c r="IO887">
        <v>240668811</v>
      </c>
      <c r="IP887">
        <v>175946662</v>
      </c>
      <c r="IQ887">
        <v>129896318</v>
      </c>
      <c r="IR887">
        <v>185354210</v>
      </c>
      <c r="IS887">
        <v>204586504</v>
      </c>
      <c r="IT887">
        <v>169994128</v>
      </c>
      <c r="IU887">
        <v>221663265</v>
      </c>
      <c r="IV887">
        <v>211146702</v>
      </c>
      <c r="IW887">
        <v>173810663</v>
      </c>
      <c r="IX887">
        <v>260345055</v>
      </c>
      <c r="IY887">
        <v>175541707</v>
      </c>
      <c r="IZ887">
        <v>270473783</v>
      </c>
      <c r="JA887">
        <v>209899163</v>
      </c>
      <c r="JB887">
        <v>181328302</v>
      </c>
      <c r="JC887">
        <v>137870979</v>
      </c>
      <c r="JD887">
        <v>199278558</v>
      </c>
      <c r="JE887">
        <v>204186069</v>
      </c>
      <c r="JF887">
        <v>212140237</v>
      </c>
      <c r="JG887">
        <v>318249849</v>
      </c>
      <c r="JH887">
        <v>328490168</v>
      </c>
      <c r="JI887">
        <v>231820751</v>
      </c>
      <c r="JJ887">
        <v>232684475</v>
      </c>
      <c r="JK887">
        <v>276331100</v>
      </c>
      <c r="JL887">
        <v>227036811</v>
      </c>
      <c r="JM887">
        <v>230854090</v>
      </c>
      <c r="JN887">
        <v>172307139</v>
      </c>
      <c r="JO887">
        <v>165148523</v>
      </c>
      <c r="JP887">
        <v>219874744</v>
      </c>
      <c r="JQ887">
        <v>243993600</v>
      </c>
    </row>
    <row r="888" spans="1:277" x14ac:dyDescent="0.25">
      <c r="A888" s="1" t="s">
        <v>445</v>
      </c>
      <c r="B888" t="s">
        <v>1157</v>
      </c>
      <c r="C888" t="s">
        <v>1199</v>
      </c>
      <c r="D888" s="2">
        <f>_xll.BDH(A888, "volume", B888, C888, "Direction", "H", "Period", "M","cols=274;rows=2")</f>
        <v>36556</v>
      </c>
      <c r="E888" s="2">
        <v>36585</v>
      </c>
      <c r="F888" s="2">
        <v>36616</v>
      </c>
      <c r="G888" s="2">
        <v>36644</v>
      </c>
      <c r="H888" s="2">
        <v>36677</v>
      </c>
      <c r="I888" s="2">
        <v>36707</v>
      </c>
      <c r="J888" s="2">
        <v>36738</v>
      </c>
      <c r="K888" s="2">
        <v>36769</v>
      </c>
      <c r="L888" s="2">
        <v>36798</v>
      </c>
      <c r="M888" s="2">
        <v>36830</v>
      </c>
      <c r="N888" s="2">
        <v>36860</v>
      </c>
      <c r="O888" s="2">
        <v>36889</v>
      </c>
      <c r="P888" s="2">
        <v>36922</v>
      </c>
      <c r="Q888" s="2">
        <v>36950</v>
      </c>
      <c r="R888" s="2">
        <v>36980</v>
      </c>
      <c r="S888" s="2">
        <v>37011</v>
      </c>
      <c r="T888" s="2">
        <v>37042</v>
      </c>
      <c r="U888" s="2">
        <v>37071</v>
      </c>
      <c r="V888" s="2">
        <v>37103</v>
      </c>
      <c r="W888" s="2">
        <v>37134</v>
      </c>
      <c r="X888" s="2">
        <v>37162</v>
      </c>
      <c r="Y888" s="2">
        <v>37195</v>
      </c>
      <c r="Z888" s="2">
        <v>37225</v>
      </c>
      <c r="AA888" s="2">
        <v>37256</v>
      </c>
      <c r="AB888" s="2">
        <v>37287</v>
      </c>
      <c r="AC888" s="2">
        <v>37315</v>
      </c>
      <c r="AD888" s="2">
        <v>37344</v>
      </c>
      <c r="AE888" s="2">
        <v>37376</v>
      </c>
      <c r="AF888" s="2">
        <v>37407</v>
      </c>
      <c r="AG888" s="2">
        <v>37435</v>
      </c>
      <c r="AH888" s="2">
        <v>37468</v>
      </c>
      <c r="AI888" s="2">
        <v>37498</v>
      </c>
      <c r="AJ888" s="2">
        <v>37529</v>
      </c>
      <c r="AK888" s="2">
        <v>37560</v>
      </c>
      <c r="AL888" s="2">
        <v>37589</v>
      </c>
      <c r="AM888" s="2">
        <v>37621</v>
      </c>
      <c r="AN888" s="2">
        <v>37652</v>
      </c>
      <c r="AO888" s="2">
        <v>37680</v>
      </c>
      <c r="AP888" s="2">
        <v>37711</v>
      </c>
      <c r="AQ888" s="2">
        <v>37741</v>
      </c>
      <c r="AR888" s="2">
        <v>37771</v>
      </c>
      <c r="AS888" s="2">
        <v>37802</v>
      </c>
      <c r="AT888" s="2">
        <v>37833</v>
      </c>
      <c r="AU888" s="2">
        <v>37862</v>
      </c>
      <c r="AV888" s="2">
        <v>37894</v>
      </c>
      <c r="AW888" s="2">
        <v>37925</v>
      </c>
      <c r="AX888" s="2">
        <v>37953</v>
      </c>
      <c r="AY888" s="2">
        <v>37986</v>
      </c>
      <c r="AZ888" s="2">
        <v>38016</v>
      </c>
      <c r="BA888" s="2">
        <v>38044</v>
      </c>
      <c r="BB888" s="2">
        <v>38077</v>
      </c>
      <c r="BC888" s="2">
        <v>38107</v>
      </c>
      <c r="BD888" s="2">
        <v>38138</v>
      </c>
      <c r="BE888" s="2">
        <v>38168</v>
      </c>
      <c r="BF888" s="2">
        <v>38198</v>
      </c>
      <c r="BG888" s="2">
        <v>38230</v>
      </c>
      <c r="BH888" s="2">
        <v>38260</v>
      </c>
      <c r="BI888" s="2">
        <v>38289</v>
      </c>
      <c r="BJ888" s="2">
        <v>38321</v>
      </c>
      <c r="BK888" s="2">
        <v>38352</v>
      </c>
      <c r="BL888" s="2">
        <v>38383</v>
      </c>
      <c r="BM888" s="2">
        <v>38411</v>
      </c>
      <c r="BN888" s="2">
        <v>38442</v>
      </c>
      <c r="BO888" s="2">
        <v>38471</v>
      </c>
      <c r="BP888" s="2">
        <v>38503</v>
      </c>
      <c r="BQ888" s="2">
        <v>38533</v>
      </c>
      <c r="BR888" s="2">
        <v>38562</v>
      </c>
      <c r="BS888" s="2">
        <v>38595</v>
      </c>
      <c r="BT888" s="2">
        <v>38625</v>
      </c>
      <c r="BU888" s="2">
        <v>38656</v>
      </c>
      <c r="BV888" s="2">
        <v>38686</v>
      </c>
      <c r="BW888" s="2">
        <v>38716</v>
      </c>
      <c r="BX888" s="2">
        <v>38748</v>
      </c>
      <c r="BY888" s="2">
        <v>38776</v>
      </c>
      <c r="BZ888" s="2">
        <v>38807</v>
      </c>
      <c r="CA888" s="2">
        <v>38835</v>
      </c>
      <c r="CB888" s="2">
        <v>38868</v>
      </c>
      <c r="CC888" s="2">
        <v>38898</v>
      </c>
      <c r="CD888" s="2">
        <v>38929</v>
      </c>
      <c r="CE888" s="2">
        <v>38960</v>
      </c>
      <c r="CF888" s="2">
        <v>38989</v>
      </c>
      <c r="CG888" s="2">
        <v>39021</v>
      </c>
      <c r="CH888" s="2">
        <v>39051</v>
      </c>
      <c r="CI888" s="2">
        <v>39080</v>
      </c>
      <c r="CJ888" s="2">
        <v>39113</v>
      </c>
      <c r="CK888" s="2">
        <v>39141</v>
      </c>
      <c r="CL888" s="2">
        <v>39171</v>
      </c>
      <c r="CM888" s="2">
        <v>39202</v>
      </c>
      <c r="CN888" s="2">
        <v>39233</v>
      </c>
      <c r="CO888" s="2">
        <v>39262</v>
      </c>
      <c r="CP888" s="2">
        <v>39294</v>
      </c>
      <c r="CQ888" s="2">
        <v>39325</v>
      </c>
      <c r="CR888" s="2">
        <v>39353</v>
      </c>
      <c r="CS888" s="2">
        <v>39386</v>
      </c>
      <c r="CT888" s="2">
        <v>39416</v>
      </c>
      <c r="CU888" s="2">
        <v>39447</v>
      </c>
      <c r="CV888" s="2">
        <v>39478</v>
      </c>
      <c r="CW888" s="2">
        <v>39507</v>
      </c>
      <c r="CX888" s="2">
        <v>39538</v>
      </c>
      <c r="CY888" s="2">
        <v>39568</v>
      </c>
      <c r="CZ888" s="2">
        <v>39598</v>
      </c>
      <c r="DA888" s="2">
        <v>39629</v>
      </c>
      <c r="DB888" s="2">
        <v>39660</v>
      </c>
      <c r="DC888" s="2">
        <v>39689</v>
      </c>
      <c r="DD888" s="2">
        <v>39721</v>
      </c>
      <c r="DE888" s="2">
        <v>39752</v>
      </c>
      <c r="DF888" s="2">
        <v>39780</v>
      </c>
      <c r="DG888" s="2">
        <v>39813</v>
      </c>
      <c r="DH888" s="2">
        <v>39843</v>
      </c>
      <c r="DI888" s="2">
        <v>39871</v>
      </c>
      <c r="DJ888" s="2">
        <v>39903</v>
      </c>
      <c r="DK888" s="2">
        <v>39933</v>
      </c>
      <c r="DL888" s="2">
        <v>39962</v>
      </c>
      <c r="DM888" s="2">
        <v>39994</v>
      </c>
      <c r="DN888" s="2">
        <v>40025</v>
      </c>
      <c r="DO888" s="2">
        <v>40056</v>
      </c>
      <c r="DP888" s="2">
        <v>40086</v>
      </c>
      <c r="DQ888" s="2">
        <v>40116</v>
      </c>
      <c r="DR888" s="2">
        <v>40147</v>
      </c>
      <c r="DS888" s="2">
        <v>40178</v>
      </c>
      <c r="DT888" s="2">
        <v>40207</v>
      </c>
      <c r="DU888" s="2">
        <v>40235</v>
      </c>
      <c r="DV888" s="2">
        <v>40268</v>
      </c>
      <c r="DW888" s="2">
        <v>40298</v>
      </c>
      <c r="DX888" s="2">
        <v>40329</v>
      </c>
      <c r="DY888" s="2">
        <v>40359</v>
      </c>
      <c r="DZ888" s="2">
        <v>40389</v>
      </c>
      <c r="EA888" s="2">
        <v>40421</v>
      </c>
      <c r="EB888" s="2">
        <v>40451</v>
      </c>
      <c r="EC888" s="2">
        <v>40480</v>
      </c>
      <c r="ED888" s="2">
        <v>40512</v>
      </c>
      <c r="EE888" s="2">
        <v>40543</v>
      </c>
      <c r="EF888" s="2">
        <v>40574</v>
      </c>
      <c r="EG888" s="2">
        <v>40602</v>
      </c>
      <c r="EH888" s="2">
        <v>40633</v>
      </c>
      <c r="EI888" s="2">
        <v>40662</v>
      </c>
      <c r="EJ888" s="2">
        <v>40694</v>
      </c>
      <c r="EK888" s="2">
        <v>40724</v>
      </c>
      <c r="EL888" s="2">
        <v>40753</v>
      </c>
      <c r="EM888" s="2">
        <v>40786</v>
      </c>
      <c r="EN888" s="2">
        <v>40816</v>
      </c>
      <c r="EO888" s="2">
        <v>40847</v>
      </c>
      <c r="EP888" s="2">
        <v>40877</v>
      </c>
      <c r="EQ888" s="2">
        <v>40907</v>
      </c>
      <c r="ER888" s="2">
        <v>40939</v>
      </c>
      <c r="ES888" s="2">
        <v>40968</v>
      </c>
      <c r="ET888" s="2">
        <v>40998</v>
      </c>
      <c r="EU888" s="2">
        <v>41029</v>
      </c>
      <c r="EV888" s="2">
        <v>41060</v>
      </c>
      <c r="EW888" s="2">
        <v>41089</v>
      </c>
      <c r="EX888" s="2">
        <v>41121</v>
      </c>
      <c r="EY888" s="2">
        <v>41152</v>
      </c>
      <c r="EZ888" s="2">
        <v>41180</v>
      </c>
      <c r="FA888" s="2">
        <v>41213</v>
      </c>
      <c r="FB888" s="2">
        <v>41243</v>
      </c>
      <c r="FC888" s="2">
        <v>41274</v>
      </c>
      <c r="FD888" s="2">
        <v>41305</v>
      </c>
      <c r="FE888" s="2">
        <v>41333</v>
      </c>
      <c r="FF888" s="2">
        <v>41362</v>
      </c>
      <c r="FG888" s="2">
        <v>41394</v>
      </c>
      <c r="FH888" s="2">
        <v>41425</v>
      </c>
      <c r="FI888" s="2">
        <v>41453</v>
      </c>
      <c r="FJ888" s="2">
        <v>41486</v>
      </c>
      <c r="FK888" s="2">
        <v>41516</v>
      </c>
      <c r="FL888" s="2">
        <v>41547</v>
      </c>
      <c r="FM888" s="2">
        <v>41578</v>
      </c>
      <c r="FN888" s="2">
        <v>41607</v>
      </c>
      <c r="FO888" s="2">
        <v>41639</v>
      </c>
      <c r="FP888" s="2">
        <v>41670</v>
      </c>
      <c r="FQ888" s="2">
        <v>41698</v>
      </c>
      <c r="FR888" s="2">
        <v>41729</v>
      </c>
      <c r="FS888" s="2">
        <v>41759</v>
      </c>
      <c r="FT888" s="2">
        <v>41789</v>
      </c>
      <c r="FU888" s="2">
        <v>41820</v>
      </c>
      <c r="FV888" s="2">
        <v>41851</v>
      </c>
      <c r="FW888" s="2">
        <v>41880</v>
      </c>
      <c r="FX888" s="2">
        <v>41912</v>
      </c>
      <c r="FY888" s="2">
        <v>41943</v>
      </c>
      <c r="FZ888" s="2">
        <v>41971</v>
      </c>
      <c r="GA888" s="2">
        <v>42004</v>
      </c>
      <c r="GB888" s="2">
        <v>42034</v>
      </c>
      <c r="GC888" s="2">
        <v>42062</v>
      </c>
      <c r="GD888" s="2">
        <v>42094</v>
      </c>
      <c r="GE888" s="2">
        <v>42124</v>
      </c>
      <c r="GF888" s="2">
        <v>42153</v>
      </c>
      <c r="GG888" s="2">
        <v>42185</v>
      </c>
      <c r="GH888" s="2">
        <v>42216</v>
      </c>
      <c r="GI888" s="2">
        <v>42247</v>
      </c>
      <c r="GJ888" s="2">
        <v>42277</v>
      </c>
      <c r="GK888" s="2">
        <v>42307</v>
      </c>
      <c r="GL888" s="2">
        <v>42338</v>
      </c>
      <c r="GM888" s="2">
        <v>42369</v>
      </c>
      <c r="GN888" s="2">
        <v>42398</v>
      </c>
      <c r="GO888" s="2">
        <v>42429</v>
      </c>
      <c r="GP888" s="2">
        <v>42460</v>
      </c>
      <c r="GQ888" s="2">
        <v>42489</v>
      </c>
      <c r="GR888" s="2">
        <v>42521</v>
      </c>
      <c r="GS888" s="2">
        <v>42551</v>
      </c>
      <c r="GT888" s="2">
        <v>42580</v>
      </c>
      <c r="GU888" s="2">
        <v>42613</v>
      </c>
      <c r="GV888" s="2">
        <v>42643</v>
      </c>
      <c r="GW888" s="2">
        <v>42674</v>
      </c>
      <c r="GX888" s="2">
        <v>42704</v>
      </c>
      <c r="GY888" s="2">
        <v>42734</v>
      </c>
      <c r="GZ888" s="2">
        <v>42766</v>
      </c>
      <c r="HA888" s="2">
        <v>42794</v>
      </c>
      <c r="HB888" s="2">
        <v>42825</v>
      </c>
      <c r="HC888" s="2">
        <v>42853</v>
      </c>
      <c r="HD888" s="2">
        <v>42886</v>
      </c>
      <c r="HE888" s="2">
        <v>42916</v>
      </c>
      <c r="HF888" s="2">
        <v>42947</v>
      </c>
      <c r="HG888" s="2">
        <v>42978</v>
      </c>
      <c r="HH888" s="2">
        <v>43007</v>
      </c>
      <c r="HI888" s="2">
        <v>43039</v>
      </c>
      <c r="HJ888" s="2">
        <v>43069</v>
      </c>
      <c r="HK888" s="2">
        <v>43098</v>
      </c>
      <c r="HL888" s="2">
        <v>43131</v>
      </c>
      <c r="HM888" s="2">
        <v>43159</v>
      </c>
      <c r="HN888" s="2">
        <v>43189</v>
      </c>
      <c r="HO888" s="2">
        <v>43220</v>
      </c>
      <c r="HP888" s="2">
        <v>43251</v>
      </c>
      <c r="HQ888" s="2">
        <v>43280</v>
      </c>
      <c r="HR888" s="2">
        <v>43312</v>
      </c>
      <c r="HS888" s="2">
        <v>43343</v>
      </c>
      <c r="HT888" s="2">
        <v>43371</v>
      </c>
      <c r="HU888" s="2">
        <v>43404</v>
      </c>
      <c r="HV888" s="2">
        <v>43434</v>
      </c>
      <c r="HW888" s="2">
        <v>43465</v>
      </c>
      <c r="HX888" s="2">
        <v>43496</v>
      </c>
      <c r="HY888" s="2">
        <v>43524</v>
      </c>
      <c r="HZ888" s="2">
        <v>43553</v>
      </c>
      <c r="IA888" s="2">
        <v>43585</v>
      </c>
      <c r="IB888" s="2">
        <v>43616</v>
      </c>
      <c r="IC888" s="2">
        <v>43644</v>
      </c>
      <c r="ID888" s="2">
        <v>43677</v>
      </c>
      <c r="IE888" s="2">
        <v>43707</v>
      </c>
      <c r="IF888" s="2">
        <v>43738</v>
      </c>
      <c r="IG888" s="2">
        <v>43769</v>
      </c>
      <c r="IH888" s="2">
        <v>43798</v>
      </c>
      <c r="II888" s="2">
        <v>43830</v>
      </c>
      <c r="IJ888" s="2">
        <v>43861</v>
      </c>
      <c r="IK888" s="2">
        <v>43889</v>
      </c>
      <c r="IL888" s="2">
        <v>43921</v>
      </c>
      <c r="IM888" s="2">
        <v>43951</v>
      </c>
      <c r="IN888" s="2">
        <v>43980</v>
      </c>
      <c r="IO888" s="2">
        <v>44012</v>
      </c>
      <c r="IP888" s="2">
        <v>44043</v>
      </c>
      <c r="IQ888" s="2">
        <v>44074</v>
      </c>
      <c r="IR888" s="2">
        <v>44104</v>
      </c>
      <c r="IS888" s="2">
        <v>44134</v>
      </c>
      <c r="IT888" s="2">
        <v>44165</v>
      </c>
      <c r="IU888" s="2">
        <v>44196</v>
      </c>
      <c r="IV888" s="2">
        <v>44225</v>
      </c>
      <c r="IW888" s="2">
        <v>44253</v>
      </c>
      <c r="IX888" s="2">
        <v>44286</v>
      </c>
      <c r="IY888" s="2">
        <v>44316</v>
      </c>
      <c r="IZ888" s="2">
        <v>44347</v>
      </c>
      <c r="JA888" s="2">
        <v>44377</v>
      </c>
      <c r="JB888" s="2">
        <v>44407</v>
      </c>
      <c r="JC888" s="2">
        <v>44439</v>
      </c>
      <c r="JD888" s="2">
        <v>44469</v>
      </c>
      <c r="JE888" s="2">
        <v>44498</v>
      </c>
      <c r="JF888" s="2">
        <v>44530</v>
      </c>
      <c r="JG888" s="2">
        <v>44561</v>
      </c>
      <c r="JH888" s="2">
        <v>44592</v>
      </c>
      <c r="JI888" s="2">
        <v>44620</v>
      </c>
      <c r="JJ888" s="2">
        <v>44651</v>
      </c>
      <c r="JK888" s="2">
        <v>44680</v>
      </c>
      <c r="JL888" s="2">
        <v>44712</v>
      </c>
      <c r="JM888" s="2">
        <v>44742</v>
      </c>
      <c r="JN888" s="2">
        <v>44771</v>
      </c>
      <c r="JO888" s="2">
        <v>44804</v>
      </c>
      <c r="JP888" s="2">
        <v>44834</v>
      </c>
      <c r="JQ888" s="2">
        <v>44865</v>
      </c>
    </row>
    <row r="889" spans="1:277" x14ac:dyDescent="0.25">
      <c r="A889" s="4"/>
      <c r="D889" s="3">
        <v>4728000</v>
      </c>
      <c r="E889">
        <v>6461600</v>
      </c>
      <c r="F889">
        <v>7678000</v>
      </c>
      <c r="G889">
        <v>6113600</v>
      </c>
      <c r="H889">
        <v>8237400</v>
      </c>
      <c r="I889">
        <v>10215600</v>
      </c>
      <c r="J889">
        <v>6182400</v>
      </c>
      <c r="K889">
        <v>6966000</v>
      </c>
      <c r="L889">
        <v>6993200</v>
      </c>
      <c r="M889">
        <v>10063200</v>
      </c>
      <c r="N889">
        <v>20766000</v>
      </c>
      <c r="O889">
        <v>16747200</v>
      </c>
      <c r="P889">
        <v>21213600</v>
      </c>
      <c r="Q889">
        <v>10997000</v>
      </c>
      <c r="R889">
        <v>10951000</v>
      </c>
      <c r="S889">
        <v>17629000</v>
      </c>
      <c r="T889">
        <v>14421800</v>
      </c>
      <c r="U889">
        <v>12880400</v>
      </c>
      <c r="V889">
        <v>12167400</v>
      </c>
      <c r="W889">
        <v>12917600</v>
      </c>
      <c r="X889">
        <v>10364800</v>
      </c>
      <c r="Y889">
        <v>15500400</v>
      </c>
      <c r="Z889">
        <v>17095800</v>
      </c>
      <c r="AA889">
        <v>12419400</v>
      </c>
      <c r="AB889">
        <v>11230200</v>
      </c>
      <c r="AC889">
        <v>12522000</v>
      </c>
      <c r="AD889">
        <v>11610800</v>
      </c>
      <c r="AE889">
        <v>12305200</v>
      </c>
      <c r="AF889">
        <v>15582400</v>
      </c>
      <c r="AG889">
        <v>17536400</v>
      </c>
      <c r="AH889">
        <v>20008400</v>
      </c>
      <c r="AI889">
        <v>16337200</v>
      </c>
      <c r="AJ889">
        <v>11283000</v>
      </c>
      <c r="AK889">
        <v>21979000</v>
      </c>
      <c r="AL889">
        <v>12865200</v>
      </c>
      <c r="AM889">
        <v>10837600</v>
      </c>
      <c r="AN889">
        <v>13648000</v>
      </c>
      <c r="AO889">
        <v>27555600</v>
      </c>
      <c r="AP889">
        <v>15955200</v>
      </c>
      <c r="AQ889">
        <v>20293400</v>
      </c>
      <c r="AR889">
        <v>14405000</v>
      </c>
      <c r="AS889">
        <v>19762400</v>
      </c>
      <c r="AT889">
        <v>23315000</v>
      </c>
      <c r="AU889">
        <v>10271800</v>
      </c>
      <c r="AV889">
        <v>8920800</v>
      </c>
      <c r="AW889">
        <v>21858200</v>
      </c>
      <c r="AX889">
        <v>11396800</v>
      </c>
      <c r="AY889">
        <v>11506800</v>
      </c>
      <c r="AZ889">
        <v>14807200</v>
      </c>
      <c r="BA889">
        <v>25774000</v>
      </c>
      <c r="BB889">
        <v>21120400</v>
      </c>
      <c r="BC889">
        <v>20415200</v>
      </c>
      <c r="BD889">
        <v>14959000</v>
      </c>
      <c r="BE889">
        <v>14102800</v>
      </c>
      <c r="BF889">
        <v>29435600</v>
      </c>
      <c r="BG889">
        <v>10966600</v>
      </c>
      <c r="BH889">
        <v>7051000</v>
      </c>
      <c r="BI889">
        <v>7680400</v>
      </c>
      <c r="BJ889">
        <v>13568800</v>
      </c>
      <c r="BK889">
        <v>14158200</v>
      </c>
      <c r="BL889">
        <v>40324200</v>
      </c>
      <c r="BM889">
        <v>47546800</v>
      </c>
      <c r="BN889">
        <v>44097400</v>
      </c>
      <c r="BO889">
        <v>41772600</v>
      </c>
      <c r="BP889">
        <v>34627800</v>
      </c>
      <c r="BQ889">
        <v>24737000</v>
      </c>
      <c r="BR889">
        <v>22583200</v>
      </c>
      <c r="BS889">
        <v>24146400</v>
      </c>
      <c r="BT889">
        <v>20260600</v>
      </c>
      <c r="BU889">
        <v>17462400</v>
      </c>
      <c r="BV889">
        <v>16005600</v>
      </c>
      <c r="BW889">
        <v>9176400</v>
      </c>
      <c r="BX889">
        <v>19532600</v>
      </c>
      <c r="BY889">
        <v>16925200</v>
      </c>
      <c r="BZ889">
        <v>19331000</v>
      </c>
      <c r="CA889">
        <v>18888400</v>
      </c>
      <c r="CB889">
        <v>19783600</v>
      </c>
      <c r="CC889">
        <v>18110200</v>
      </c>
      <c r="CD889">
        <v>13366200</v>
      </c>
      <c r="CE889">
        <v>17652200</v>
      </c>
      <c r="CF889">
        <v>17452200</v>
      </c>
      <c r="CG889">
        <v>20366800</v>
      </c>
      <c r="CH889">
        <v>18736600</v>
      </c>
      <c r="CI889">
        <v>12850200</v>
      </c>
      <c r="CJ889">
        <v>18289800</v>
      </c>
      <c r="CK889">
        <v>23737600</v>
      </c>
      <c r="CL889">
        <v>23347000</v>
      </c>
      <c r="CM889">
        <v>22558400</v>
      </c>
      <c r="CN889">
        <v>25457200</v>
      </c>
      <c r="CO889">
        <v>24063800</v>
      </c>
      <c r="CP889">
        <v>17497400</v>
      </c>
      <c r="CQ889">
        <v>22400800</v>
      </c>
      <c r="CR889">
        <v>21644400</v>
      </c>
      <c r="CS889">
        <v>16565700</v>
      </c>
      <c r="CT889">
        <v>12690200</v>
      </c>
      <c r="CU889">
        <v>9532500</v>
      </c>
      <c r="CV889">
        <v>15663500</v>
      </c>
      <c r="CW889">
        <v>10886300</v>
      </c>
      <c r="CX889">
        <v>10650700</v>
      </c>
      <c r="CY889">
        <v>7632400</v>
      </c>
      <c r="CZ889">
        <v>8541400</v>
      </c>
      <c r="DA889">
        <v>9205600</v>
      </c>
      <c r="DB889">
        <v>11627900</v>
      </c>
      <c r="DC889">
        <v>12146000</v>
      </c>
      <c r="DD889">
        <v>11122500</v>
      </c>
      <c r="DE889">
        <v>13723200</v>
      </c>
      <c r="DF889">
        <v>11811000</v>
      </c>
      <c r="DG889">
        <v>9051800</v>
      </c>
      <c r="DH889">
        <v>9559700</v>
      </c>
      <c r="DI889">
        <v>11973000</v>
      </c>
      <c r="DJ889">
        <v>13600800</v>
      </c>
      <c r="DK889">
        <v>9629900</v>
      </c>
      <c r="DL889">
        <v>11485000</v>
      </c>
      <c r="DM889">
        <v>9903100</v>
      </c>
      <c r="DN889">
        <v>6898600</v>
      </c>
      <c r="DO889">
        <v>7292200</v>
      </c>
      <c r="DP889">
        <v>13170100</v>
      </c>
      <c r="DQ889">
        <v>10062600</v>
      </c>
      <c r="DR889">
        <v>10090700</v>
      </c>
      <c r="DS889">
        <v>7628300</v>
      </c>
      <c r="DT889">
        <v>6475700</v>
      </c>
      <c r="DU889">
        <v>10302300</v>
      </c>
      <c r="DV889">
        <v>9682100</v>
      </c>
      <c r="DW889">
        <v>8135700</v>
      </c>
      <c r="DX889">
        <v>15618100</v>
      </c>
      <c r="DY889">
        <v>11893100</v>
      </c>
      <c r="DZ889">
        <v>7703300</v>
      </c>
      <c r="EA889">
        <v>8130000</v>
      </c>
      <c r="EB889">
        <v>6794636</v>
      </c>
      <c r="EC889">
        <v>7836110</v>
      </c>
      <c r="ED889">
        <v>7961175</v>
      </c>
      <c r="EE889">
        <v>5797458</v>
      </c>
      <c r="EF889">
        <v>7523082</v>
      </c>
      <c r="EG889">
        <v>7663011</v>
      </c>
      <c r="EH889">
        <v>11509298</v>
      </c>
      <c r="EI889">
        <v>5942861</v>
      </c>
      <c r="EJ889">
        <v>7955038</v>
      </c>
      <c r="EK889">
        <v>8412252</v>
      </c>
      <c r="EL889">
        <v>7154382</v>
      </c>
      <c r="EM889">
        <v>13983931</v>
      </c>
      <c r="EN889">
        <v>8662126</v>
      </c>
      <c r="EO889">
        <v>8524906</v>
      </c>
      <c r="EP889">
        <v>8706759</v>
      </c>
      <c r="EQ889">
        <v>7207863</v>
      </c>
      <c r="ER889">
        <v>5923856</v>
      </c>
      <c r="ES889">
        <v>5785740</v>
      </c>
      <c r="ET889">
        <v>8471478</v>
      </c>
      <c r="EU889">
        <v>9298441</v>
      </c>
      <c r="EV889">
        <v>8161478</v>
      </c>
      <c r="EW889">
        <v>6237758</v>
      </c>
      <c r="EX889">
        <v>5527842</v>
      </c>
      <c r="EY889">
        <v>6677681</v>
      </c>
      <c r="EZ889">
        <v>5173502</v>
      </c>
      <c r="FA889">
        <v>6210543</v>
      </c>
      <c r="FB889">
        <v>8961035</v>
      </c>
      <c r="FC889">
        <v>6016449</v>
      </c>
      <c r="FD889">
        <v>6438480</v>
      </c>
      <c r="FE889">
        <v>7174002</v>
      </c>
      <c r="FF889">
        <v>6605895</v>
      </c>
      <c r="FG889">
        <v>8003683</v>
      </c>
      <c r="FH889">
        <v>7091348</v>
      </c>
      <c r="FI889">
        <v>8793651</v>
      </c>
      <c r="FJ889">
        <v>8267685</v>
      </c>
      <c r="FK889">
        <v>9081436</v>
      </c>
      <c r="FL889">
        <v>5541367</v>
      </c>
      <c r="FM889">
        <v>6016134</v>
      </c>
      <c r="FN889">
        <v>4372032</v>
      </c>
      <c r="FO889">
        <v>5021148</v>
      </c>
      <c r="FP889">
        <v>5274442</v>
      </c>
      <c r="FQ889">
        <v>4353086</v>
      </c>
      <c r="FR889">
        <v>4148380</v>
      </c>
      <c r="FS889">
        <v>5265326</v>
      </c>
      <c r="FT889">
        <v>5940370</v>
      </c>
      <c r="FU889">
        <v>8385388</v>
      </c>
      <c r="FV889">
        <v>6294056</v>
      </c>
      <c r="FW889">
        <v>6544280</v>
      </c>
      <c r="FX889">
        <v>8238644</v>
      </c>
      <c r="FY889">
        <v>8877127</v>
      </c>
      <c r="FZ889">
        <v>6030848</v>
      </c>
      <c r="GA889">
        <v>7215418</v>
      </c>
      <c r="GB889">
        <v>5718932</v>
      </c>
      <c r="GC889">
        <v>7228719</v>
      </c>
      <c r="GD889">
        <v>9769602</v>
      </c>
      <c r="GE889">
        <v>9835599</v>
      </c>
      <c r="GF889">
        <v>7422011</v>
      </c>
      <c r="GG889">
        <v>8204674</v>
      </c>
      <c r="GH889">
        <v>7016365</v>
      </c>
      <c r="GI889">
        <v>9969341</v>
      </c>
      <c r="GJ889">
        <v>15469453</v>
      </c>
      <c r="GK889">
        <v>11440072</v>
      </c>
      <c r="GL889">
        <v>10727047</v>
      </c>
      <c r="GM889">
        <v>6754179</v>
      </c>
      <c r="GN889">
        <v>12981737</v>
      </c>
      <c r="GO889">
        <v>10558638</v>
      </c>
      <c r="GP889">
        <v>7633372</v>
      </c>
      <c r="GQ889">
        <v>6940160</v>
      </c>
      <c r="GR889">
        <v>5958297</v>
      </c>
      <c r="GS889">
        <v>8590375</v>
      </c>
      <c r="GT889">
        <v>12387968</v>
      </c>
      <c r="GU889">
        <v>8778939</v>
      </c>
      <c r="GV889">
        <v>11245314</v>
      </c>
      <c r="GW889">
        <v>9324590</v>
      </c>
      <c r="GX889">
        <v>9531987</v>
      </c>
      <c r="GY889">
        <v>7028141</v>
      </c>
      <c r="GZ889">
        <v>6694406</v>
      </c>
      <c r="HA889">
        <v>8991231</v>
      </c>
      <c r="HB889">
        <v>6562254</v>
      </c>
      <c r="HC889">
        <v>5667839</v>
      </c>
      <c r="HD889">
        <v>10236325</v>
      </c>
      <c r="HE889">
        <v>11807666</v>
      </c>
      <c r="HF889">
        <v>7566873</v>
      </c>
      <c r="HG889">
        <v>9023243</v>
      </c>
      <c r="HH889">
        <v>8348855</v>
      </c>
      <c r="HI889">
        <v>8702491</v>
      </c>
      <c r="HJ889">
        <v>7842522</v>
      </c>
      <c r="HK889">
        <v>7675125</v>
      </c>
      <c r="HL889">
        <v>7657686</v>
      </c>
      <c r="HM889">
        <v>9064236</v>
      </c>
      <c r="HN889">
        <v>11168518</v>
      </c>
      <c r="HO889">
        <v>10727675</v>
      </c>
      <c r="HP889">
        <v>15022204</v>
      </c>
      <c r="HQ889">
        <v>13559040</v>
      </c>
      <c r="HR889">
        <v>12499052</v>
      </c>
      <c r="HS889">
        <v>11371221</v>
      </c>
      <c r="HT889">
        <v>10470404</v>
      </c>
      <c r="HU889">
        <v>13465055</v>
      </c>
      <c r="HV889">
        <v>10655130</v>
      </c>
      <c r="HW889">
        <v>10687801</v>
      </c>
      <c r="HX889">
        <v>9136926</v>
      </c>
      <c r="HY889">
        <v>9307036</v>
      </c>
      <c r="HZ889">
        <v>9473768</v>
      </c>
      <c r="IA889">
        <v>8917463</v>
      </c>
      <c r="IB889">
        <v>8321540</v>
      </c>
      <c r="IC889">
        <v>9239963</v>
      </c>
      <c r="ID889">
        <v>7992936</v>
      </c>
      <c r="IE889">
        <v>10079616</v>
      </c>
      <c r="IF889">
        <v>8869872</v>
      </c>
      <c r="IG889">
        <v>10065359</v>
      </c>
      <c r="IH889">
        <v>8269361</v>
      </c>
      <c r="II889">
        <v>12415598</v>
      </c>
      <c r="IJ889">
        <v>10892377</v>
      </c>
      <c r="IK889">
        <v>10373325</v>
      </c>
      <c r="IL889">
        <v>19050823</v>
      </c>
      <c r="IM889">
        <v>11195239</v>
      </c>
      <c r="IN889">
        <v>12767984</v>
      </c>
      <c r="IO889">
        <v>17368044</v>
      </c>
      <c r="IP889">
        <v>11192337</v>
      </c>
      <c r="IQ889">
        <v>7180311</v>
      </c>
      <c r="IR889">
        <v>14512483</v>
      </c>
      <c r="IS889">
        <v>11912939</v>
      </c>
      <c r="IT889">
        <v>14833742</v>
      </c>
      <c r="IU889">
        <v>13208625</v>
      </c>
      <c r="IV889">
        <v>11791678</v>
      </c>
      <c r="IW889">
        <v>12576836</v>
      </c>
      <c r="IX889">
        <v>16123502</v>
      </c>
      <c r="IY889">
        <v>11719100</v>
      </c>
      <c r="IZ889">
        <v>12041712</v>
      </c>
      <c r="JA889">
        <v>10992352</v>
      </c>
      <c r="JB889">
        <v>9737692</v>
      </c>
      <c r="JC889">
        <v>8496347</v>
      </c>
      <c r="JD889">
        <v>10798736</v>
      </c>
      <c r="JE889">
        <v>10566390</v>
      </c>
      <c r="JF889">
        <v>9040746</v>
      </c>
      <c r="JG889">
        <v>10468991</v>
      </c>
      <c r="JH889">
        <v>10795837</v>
      </c>
      <c r="JI889">
        <v>9993165</v>
      </c>
      <c r="JJ889">
        <v>12092590</v>
      </c>
      <c r="JK889">
        <v>8768835</v>
      </c>
      <c r="JL889">
        <v>11837880</v>
      </c>
      <c r="JM889">
        <v>10689347</v>
      </c>
      <c r="JN889">
        <v>10588830</v>
      </c>
      <c r="JO889">
        <v>10004000</v>
      </c>
      <c r="JP889">
        <v>9883119</v>
      </c>
      <c r="JQ889">
        <v>8031911</v>
      </c>
    </row>
    <row r="890" spans="1:277" x14ac:dyDescent="0.25">
      <c r="A890" s="1" t="s">
        <v>446</v>
      </c>
      <c r="B890" t="s">
        <v>1157</v>
      </c>
      <c r="C890" t="s">
        <v>1186</v>
      </c>
      <c r="D890" s="2">
        <f>_xll.BDH(A890, "volume", B890, C890, "Direction", "H", "Period", "M","cols=95;rows=2")</f>
        <v>36556</v>
      </c>
      <c r="E890" s="2">
        <v>36585</v>
      </c>
      <c r="F890" s="2">
        <v>36616</v>
      </c>
      <c r="G890" s="2">
        <v>36644</v>
      </c>
      <c r="H890" s="2">
        <v>36677</v>
      </c>
      <c r="I890" s="2">
        <v>36707</v>
      </c>
      <c r="J890" s="2">
        <v>36738</v>
      </c>
      <c r="K890" s="2">
        <v>36769</v>
      </c>
      <c r="L890" s="2">
        <v>36798</v>
      </c>
      <c r="M890" s="2">
        <v>36830</v>
      </c>
      <c r="N890" s="2">
        <v>36860</v>
      </c>
      <c r="O890" s="2">
        <v>36889</v>
      </c>
      <c r="P890" s="2">
        <v>36922</v>
      </c>
      <c r="Q890" s="2">
        <v>36950</v>
      </c>
      <c r="R890" s="2">
        <v>36980</v>
      </c>
      <c r="S890" s="2">
        <v>37011</v>
      </c>
      <c r="T890" s="2">
        <v>37042</v>
      </c>
      <c r="U890" s="2">
        <v>37071</v>
      </c>
      <c r="V890" s="2">
        <v>37103</v>
      </c>
      <c r="W890" s="2">
        <v>37134</v>
      </c>
      <c r="X890" s="2">
        <v>37162</v>
      </c>
      <c r="Y890" s="2">
        <v>37195</v>
      </c>
      <c r="Z890" s="2">
        <v>37225</v>
      </c>
      <c r="AA890" s="2">
        <v>37256</v>
      </c>
      <c r="AB890" s="2">
        <v>37287</v>
      </c>
      <c r="AC890" s="2">
        <v>37315</v>
      </c>
      <c r="AD890" s="2">
        <v>37344</v>
      </c>
      <c r="AE890" s="2">
        <v>37376</v>
      </c>
      <c r="AF890" s="2">
        <v>37407</v>
      </c>
      <c r="AG890" s="2">
        <v>37435</v>
      </c>
      <c r="AH890" s="2">
        <v>37468</v>
      </c>
      <c r="AI890" s="2">
        <v>37498</v>
      </c>
      <c r="AJ890" s="2">
        <v>37529</v>
      </c>
      <c r="AK890" s="2">
        <v>37560</v>
      </c>
      <c r="AL890" s="2">
        <v>37589</v>
      </c>
      <c r="AM890" s="2">
        <v>37621</v>
      </c>
      <c r="AN890" s="2">
        <v>37652</v>
      </c>
      <c r="AO890" s="2">
        <v>37680</v>
      </c>
      <c r="AP890" s="2">
        <v>37711</v>
      </c>
      <c r="AQ890" s="2">
        <v>37741</v>
      </c>
      <c r="AR890" s="2">
        <v>37771</v>
      </c>
      <c r="AS890" s="2">
        <v>37802</v>
      </c>
      <c r="AT890" s="2">
        <v>37833</v>
      </c>
      <c r="AU890" s="2">
        <v>37862</v>
      </c>
      <c r="AV890" s="2">
        <v>37894</v>
      </c>
      <c r="AW890" s="2">
        <v>37925</v>
      </c>
      <c r="AX890" s="2">
        <v>37953</v>
      </c>
      <c r="AY890" s="2">
        <v>37986</v>
      </c>
      <c r="AZ890" s="2">
        <v>38016</v>
      </c>
      <c r="BA890" s="2">
        <v>38044</v>
      </c>
      <c r="BB890" s="2">
        <v>38077</v>
      </c>
      <c r="BC890" s="2">
        <v>38107</v>
      </c>
      <c r="BD890" s="2">
        <v>38138</v>
      </c>
      <c r="BE890" s="2">
        <v>38168</v>
      </c>
      <c r="BF890" s="2">
        <v>38198</v>
      </c>
      <c r="BG890" s="2">
        <v>38230</v>
      </c>
      <c r="BH890" s="2">
        <v>38260</v>
      </c>
      <c r="BI890" s="2">
        <v>38289</v>
      </c>
      <c r="BJ890" s="2">
        <v>38321</v>
      </c>
      <c r="BK890" s="2">
        <v>38352</v>
      </c>
      <c r="BL890" s="2">
        <v>38383</v>
      </c>
      <c r="BM890" s="2">
        <v>38411</v>
      </c>
      <c r="BN890" s="2">
        <v>38442</v>
      </c>
      <c r="BO890" s="2">
        <v>38471</v>
      </c>
      <c r="BP890" s="2">
        <v>38503</v>
      </c>
      <c r="BQ890" s="2">
        <v>38533</v>
      </c>
      <c r="BR890" s="2">
        <v>38562</v>
      </c>
      <c r="BS890" s="2">
        <v>38595</v>
      </c>
      <c r="BT890" s="2">
        <v>38625</v>
      </c>
      <c r="BU890" s="2">
        <v>38656</v>
      </c>
      <c r="BV890" s="2">
        <v>38686</v>
      </c>
      <c r="BW890" s="2">
        <v>38716</v>
      </c>
      <c r="BX890" s="2">
        <v>38748</v>
      </c>
      <c r="BY890" s="2">
        <v>38776</v>
      </c>
      <c r="BZ890" s="2">
        <v>38807</v>
      </c>
      <c r="CA890" s="2">
        <v>38835</v>
      </c>
      <c r="CB890" s="2">
        <v>38868</v>
      </c>
      <c r="CC890" s="2">
        <v>38898</v>
      </c>
      <c r="CD890" s="2">
        <v>38929</v>
      </c>
      <c r="CE890" s="2">
        <v>38960</v>
      </c>
      <c r="CF890" s="2">
        <v>38989</v>
      </c>
      <c r="CG890" s="2">
        <v>39021</v>
      </c>
      <c r="CH890" s="2">
        <v>39051</v>
      </c>
      <c r="CI890" s="2">
        <v>39080</v>
      </c>
      <c r="CJ890" s="2">
        <v>39113</v>
      </c>
      <c r="CK890" s="2">
        <v>39141</v>
      </c>
      <c r="CL890" s="2">
        <v>39171</v>
      </c>
      <c r="CM890" s="2">
        <v>39202</v>
      </c>
      <c r="CN890" s="2">
        <v>39233</v>
      </c>
      <c r="CO890" s="2">
        <v>39262</v>
      </c>
      <c r="CP890" s="2">
        <v>39294</v>
      </c>
      <c r="CQ890" s="2">
        <v>39325</v>
      </c>
      <c r="CR890" s="2">
        <v>39353</v>
      </c>
      <c r="CS890" s="2">
        <v>39386</v>
      </c>
      <c r="CT890" s="2">
        <v>39416</v>
      </c>
    </row>
    <row r="891" spans="1:277" x14ac:dyDescent="0.25">
      <c r="A891" s="4"/>
      <c r="D891" s="3">
        <v>15396600</v>
      </c>
      <c r="E891">
        <v>18779200</v>
      </c>
      <c r="F891">
        <v>24444200</v>
      </c>
      <c r="G891">
        <v>18332000</v>
      </c>
      <c r="H891">
        <v>11917600</v>
      </c>
      <c r="I891">
        <v>19971200</v>
      </c>
      <c r="J891">
        <v>35748000</v>
      </c>
      <c r="K891">
        <v>19256400</v>
      </c>
      <c r="L891">
        <v>16582000</v>
      </c>
      <c r="M891">
        <v>20218800</v>
      </c>
      <c r="N891">
        <v>13608200</v>
      </c>
      <c r="O891">
        <v>20622100</v>
      </c>
      <c r="P891">
        <v>17701300</v>
      </c>
      <c r="Q891">
        <v>16554100</v>
      </c>
      <c r="R891">
        <v>15922600</v>
      </c>
      <c r="S891">
        <v>16908300</v>
      </c>
      <c r="T891">
        <v>17628200</v>
      </c>
      <c r="U891">
        <v>10784200</v>
      </c>
      <c r="V891">
        <v>7781500</v>
      </c>
      <c r="W891">
        <v>15321200</v>
      </c>
      <c r="X891">
        <v>8662200</v>
      </c>
      <c r="Y891">
        <v>7329100</v>
      </c>
      <c r="Z891">
        <v>7726200</v>
      </c>
      <c r="AA891">
        <v>6776400</v>
      </c>
      <c r="AB891">
        <v>9279800</v>
      </c>
      <c r="AC891">
        <v>7706400</v>
      </c>
      <c r="AD891">
        <v>8901900</v>
      </c>
      <c r="AE891">
        <v>5344500</v>
      </c>
      <c r="AF891">
        <v>7398700</v>
      </c>
      <c r="AG891">
        <v>9684700</v>
      </c>
      <c r="AH891">
        <v>8689400</v>
      </c>
      <c r="AI891">
        <v>7503000</v>
      </c>
      <c r="AJ891">
        <v>7579500</v>
      </c>
      <c r="AK891">
        <v>7034800</v>
      </c>
      <c r="AL891">
        <v>4463700</v>
      </c>
      <c r="AM891">
        <v>6098500</v>
      </c>
      <c r="AN891">
        <v>5927000</v>
      </c>
      <c r="AO891">
        <v>7804600</v>
      </c>
      <c r="AP891">
        <v>8235200</v>
      </c>
      <c r="AQ891">
        <v>5757400</v>
      </c>
      <c r="AR891">
        <v>6238300</v>
      </c>
      <c r="AS891">
        <v>7394700</v>
      </c>
      <c r="AT891">
        <v>6568400</v>
      </c>
      <c r="AU891">
        <v>5672400</v>
      </c>
      <c r="AV891">
        <v>8209900</v>
      </c>
      <c r="AW891">
        <v>8014000</v>
      </c>
      <c r="AX891">
        <v>5053000</v>
      </c>
      <c r="AY891">
        <v>8965700</v>
      </c>
      <c r="AZ891">
        <v>10313900</v>
      </c>
      <c r="BA891">
        <v>10987800</v>
      </c>
      <c r="BB891">
        <v>12389000</v>
      </c>
      <c r="BC891">
        <v>9114700</v>
      </c>
      <c r="BD891">
        <v>6884900</v>
      </c>
      <c r="BE891">
        <v>10652000</v>
      </c>
      <c r="BF891">
        <v>10929000</v>
      </c>
      <c r="BG891">
        <v>9636700</v>
      </c>
      <c r="BH891">
        <v>12496900</v>
      </c>
      <c r="BI891">
        <v>16082400</v>
      </c>
      <c r="BJ891">
        <v>11303400</v>
      </c>
      <c r="BK891">
        <v>11820900</v>
      </c>
      <c r="BL891">
        <v>9306100</v>
      </c>
      <c r="BM891">
        <v>7106500</v>
      </c>
      <c r="BN891">
        <v>12644800</v>
      </c>
      <c r="BO891">
        <v>16183500</v>
      </c>
      <c r="BP891">
        <v>13574800</v>
      </c>
      <c r="BQ891">
        <v>10761000</v>
      </c>
      <c r="BR891">
        <v>7106100</v>
      </c>
      <c r="BS891">
        <v>10946000</v>
      </c>
      <c r="BT891">
        <v>7859500</v>
      </c>
      <c r="BU891">
        <v>9194900</v>
      </c>
      <c r="BV891">
        <v>8901500</v>
      </c>
      <c r="BW891">
        <v>9053700</v>
      </c>
      <c r="BX891">
        <v>10103000</v>
      </c>
      <c r="BY891">
        <v>5975200</v>
      </c>
      <c r="BZ891">
        <v>12098200</v>
      </c>
      <c r="CA891">
        <v>8223400</v>
      </c>
      <c r="CB891">
        <v>10739200</v>
      </c>
      <c r="CC891">
        <v>13452900</v>
      </c>
      <c r="CD891">
        <v>8680100</v>
      </c>
      <c r="CE891">
        <v>5923200</v>
      </c>
      <c r="CF891">
        <v>9028200</v>
      </c>
      <c r="CG891">
        <v>7439300</v>
      </c>
      <c r="CH891">
        <v>6257400</v>
      </c>
      <c r="CI891">
        <v>11757600</v>
      </c>
      <c r="CJ891">
        <v>9776600</v>
      </c>
      <c r="CK891">
        <v>5964700</v>
      </c>
      <c r="CL891">
        <v>9092600</v>
      </c>
      <c r="CM891">
        <v>4868100</v>
      </c>
      <c r="CN891">
        <v>5655300</v>
      </c>
      <c r="CO891">
        <v>11361500</v>
      </c>
      <c r="CP891">
        <v>10442900</v>
      </c>
      <c r="CQ891">
        <v>10349500</v>
      </c>
      <c r="CR891">
        <v>7872400</v>
      </c>
      <c r="CS891">
        <v>27410300</v>
      </c>
      <c r="CT891">
        <v>16769500</v>
      </c>
    </row>
    <row r="892" spans="1:277" x14ac:dyDescent="0.25">
      <c r="A892" s="1" t="s">
        <v>447</v>
      </c>
      <c r="B892" t="s">
        <v>1157</v>
      </c>
      <c r="C892" t="s">
        <v>1184</v>
      </c>
      <c r="D892" s="2">
        <f>_xll.BDH(A892, "volume", B892, C892, "Direction", "H", "Period", "M","cols=168;rows=2")</f>
        <v>36556</v>
      </c>
      <c r="E892" s="2">
        <v>36585</v>
      </c>
      <c r="F892" s="2">
        <v>36616</v>
      </c>
      <c r="G892" s="2">
        <v>36644</v>
      </c>
      <c r="H892" s="2">
        <v>36677</v>
      </c>
      <c r="I892" s="2">
        <v>36707</v>
      </c>
      <c r="J892" s="2">
        <v>36738</v>
      </c>
      <c r="K892" s="2">
        <v>36769</v>
      </c>
      <c r="L892" s="2">
        <v>36798</v>
      </c>
      <c r="M892" s="2">
        <v>36830</v>
      </c>
      <c r="N892" s="2">
        <v>36860</v>
      </c>
      <c r="O892" s="2">
        <v>36889</v>
      </c>
      <c r="P892" s="2">
        <v>36922</v>
      </c>
      <c r="Q892" s="2">
        <v>36950</v>
      </c>
      <c r="R892" s="2">
        <v>36980</v>
      </c>
      <c r="S892" s="2">
        <v>37011</v>
      </c>
      <c r="T892" s="2">
        <v>37042</v>
      </c>
      <c r="U892" s="2">
        <v>37071</v>
      </c>
      <c r="V892" s="2">
        <v>37103</v>
      </c>
      <c r="W892" s="2">
        <v>37134</v>
      </c>
      <c r="X892" s="2">
        <v>37162</v>
      </c>
      <c r="Y892" s="2">
        <v>37195</v>
      </c>
      <c r="Z892" s="2">
        <v>37225</v>
      </c>
      <c r="AA892" s="2">
        <v>37256</v>
      </c>
      <c r="AB892" s="2">
        <v>37287</v>
      </c>
      <c r="AC892" s="2">
        <v>37315</v>
      </c>
      <c r="AD892" s="2">
        <v>37344</v>
      </c>
      <c r="AE892" s="2">
        <v>37376</v>
      </c>
      <c r="AF892" s="2">
        <v>37407</v>
      </c>
      <c r="AG892" s="2">
        <v>37435</v>
      </c>
      <c r="AH892" s="2">
        <v>37468</v>
      </c>
      <c r="AI892" s="2">
        <v>37498</v>
      </c>
      <c r="AJ892" s="2">
        <v>37529</v>
      </c>
      <c r="AK892" s="2">
        <v>37560</v>
      </c>
      <c r="AL892" s="2">
        <v>37589</v>
      </c>
      <c r="AM892" s="2">
        <v>37621</v>
      </c>
      <c r="AN892" s="2">
        <v>37652</v>
      </c>
      <c r="AO892" s="2">
        <v>37680</v>
      </c>
      <c r="AP892" s="2">
        <v>37711</v>
      </c>
      <c r="AQ892" s="2">
        <v>37741</v>
      </c>
      <c r="AR892" s="2">
        <v>37771</v>
      </c>
      <c r="AS892" s="2">
        <v>37802</v>
      </c>
      <c r="AT892" s="2">
        <v>37833</v>
      </c>
      <c r="AU892" s="2">
        <v>37862</v>
      </c>
      <c r="AV892" s="2">
        <v>37894</v>
      </c>
      <c r="AW892" s="2">
        <v>37925</v>
      </c>
      <c r="AX892" s="2">
        <v>37953</v>
      </c>
      <c r="AY892" s="2">
        <v>37986</v>
      </c>
      <c r="AZ892" s="2">
        <v>38016</v>
      </c>
      <c r="BA892" s="2">
        <v>38044</v>
      </c>
      <c r="BB892" s="2">
        <v>38077</v>
      </c>
      <c r="BC892" s="2">
        <v>38107</v>
      </c>
      <c r="BD892" s="2">
        <v>38138</v>
      </c>
      <c r="BE892" s="2">
        <v>38168</v>
      </c>
      <c r="BF892" s="2">
        <v>38198</v>
      </c>
      <c r="BG892" s="2">
        <v>38230</v>
      </c>
      <c r="BH892" s="2">
        <v>38260</v>
      </c>
      <c r="BI892" s="2">
        <v>38289</v>
      </c>
      <c r="BJ892" s="2">
        <v>38321</v>
      </c>
      <c r="BK892" s="2">
        <v>38352</v>
      </c>
      <c r="BL892" s="2">
        <v>38383</v>
      </c>
      <c r="BM892" s="2">
        <v>38411</v>
      </c>
      <c r="BN892" s="2">
        <v>38442</v>
      </c>
      <c r="BO892" s="2">
        <v>38471</v>
      </c>
      <c r="BP892" s="2">
        <v>38503</v>
      </c>
      <c r="BQ892" s="2">
        <v>38533</v>
      </c>
      <c r="BR892" s="2">
        <v>38562</v>
      </c>
      <c r="BS892" s="2">
        <v>38595</v>
      </c>
      <c r="BT892" s="2">
        <v>38625</v>
      </c>
      <c r="BU892" s="2">
        <v>38656</v>
      </c>
      <c r="BV892" s="2">
        <v>38686</v>
      </c>
      <c r="BW892" s="2">
        <v>38716</v>
      </c>
      <c r="BX892" s="2">
        <v>38748</v>
      </c>
      <c r="BY892" s="2">
        <v>38776</v>
      </c>
      <c r="BZ892" s="2">
        <v>38807</v>
      </c>
      <c r="CA892" s="2">
        <v>38835</v>
      </c>
      <c r="CB892" s="2">
        <v>38868</v>
      </c>
      <c r="CC892" s="2">
        <v>38898</v>
      </c>
      <c r="CD892" s="2">
        <v>38929</v>
      </c>
      <c r="CE892" s="2">
        <v>38960</v>
      </c>
      <c r="CF892" s="2">
        <v>38989</v>
      </c>
      <c r="CG892" s="2">
        <v>39021</v>
      </c>
      <c r="CH892" s="2">
        <v>39051</v>
      </c>
      <c r="CI892" s="2">
        <v>39080</v>
      </c>
      <c r="CJ892" s="2">
        <v>39113</v>
      </c>
      <c r="CK892" s="2">
        <v>39141</v>
      </c>
      <c r="CL892" s="2">
        <v>39171</v>
      </c>
      <c r="CM892" s="2">
        <v>39202</v>
      </c>
      <c r="CN892" s="2">
        <v>39233</v>
      </c>
      <c r="CO892" s="2">
        <v>39262</v>
      </c>
      <c r="CP892" s="2">
        <v>39294</v>
      </c>
      <c r="CQ892" s="2">
        <v>39325</v>
      </c>
      <c r="CR892" s="2">
        <v>39353</v>
      </c>
      <c r="CS892" s="2">
        <v>39386</v>
      </c>
      <c r="CT892" s="2">
        <v>39416</v>
      </c>
      <c r="CU892" s="2">
        <v>39447</v>
      </c>
      <c r="CV892" s="2">
        <v>39478</v>
      </c>
      <c r="CW892" s="2">
        <v>39507</v>
      </c>
      <c r="CX892" s="2">
        <v>39538</v>
      </c>
      <c r="CY892" s="2">
        <v>39568</v>
      </c>
      <c r="CZ892" s="2">
        <v>39598</v>
      </c>
      <c r="DA892" s="2">
        <v>39629</v>
      </c>
      <c r="DB892" s="2">
        <v>39660</v>
      </c>
      <c r="DC892" s="2">
        <v>39689</v>
      </c>
      <c r="DD892" s="2">
        <v>39721</v>
      </c>
      <c r="DE892" s="2">
        <v>39752</v>
      </c>
      <c r="DF892" s="2">
        <v>39780</v>
      </c>
      <c r="DG892" s="2">
        <v>39813</v>
      </c>
      <c r="DH892" s="2">
        <v>39843</v>
      </c>
      <c r="DI892" s="2">
        <v>39871</v>
      </c>
      <c r="DJ892" s="2">
        <v>39903</v>
      </c>
      <c r="DK892" s="2">
        <v>39933</v>
      </c>
      <c r="DL892" s="2">
        <v>39962</v>
      </c>
      <c r="DM892" s="2">
        <v>39994</v>
      </c>
      <c r="DN892" s="2">
        <v>40025</v>
      </c>
      <c r="DO892" s="2">
        <v>40056</v>
      </c>
      <c r="DP892" s="2">
        <v>40086</v>
      </c>
      <c r="DQ892" s="2">
        <v>40116</v>
      </c>
      <c r="DR892" s="2">
        <v>40147</v>
      </c>
      <c r="DS892" s="2">
        <v>40178</v>
      </c>
      <c r="DT892" s="2">
        <v>40207</v>
      </c>
      <c r="DU892" s="2">
        <v>40235</v>
      </c>
      <c r="DV892" s="2">
        <v>40268</v>
      </c>
      <c r="DW892" s="2">
        <v>40298</v>
      </c>
      <c r="DX892" s="2">
        <v>40329</v>
      </c>
      <c r="DY892" s="2">
        <v>40359</v>
      </c>
      <c r="DZ892" s="2">
        <v>40389</v>
      </c>
      <c r="EA892" s="2">
        <v>40421</v>
      </c>
      <c r="EB892" s="2">
        <v>40451</v>
      </c>
      <c r="EC892" s="2">
        <v>40480</v>
      </c>
      <c r="ED892" s="2">
        <v>40512</v>
      </c>
      <c r="EE892" s="2">
        <v>40543</v>
      </c>
      <c r="EF892" s="2">
        <v>40574</v>
      </c>
      <c r="EG892" s="2">
        <v>40602</v>
      </c>
      <c r="EH892" s="2">
        <v>40633</v>
      </c>
      <c r="EI892" s="2">
        <v>40662</v>
      </c>
      <c r="EJ892" s="2">
        <v>40694</v>
      </c>
      <c r="EK892" s="2">
        <v>40724</v>
      </c>
      <c r="EL892" s="2">
        <v>40753</v>
      </c>
      <c r="EM892" s="2">
        <v>40786</v>
      </c>
      <c r="EN892" s="2">
        <v>40816</v>
      </c>
      <c r="EO892" s="2">
        <v>40847</v>
      </c>
      <c r="EP892" s="2">
        <v>40877</v>
      </c>
      <c r="EQ892" s="2">
        <v>40907</v>
      </c>
      <c r="ER892" s="2">
        <v>40939</v>
      </c>
      <c r="ES892" s="2">
        <v>40968</v>
      </c>
      <c r="ET892" s="2">
        <v>40998</v>
      </c>
      <c r="EU892" s="2">
        <v>41029</v>
      </c>
      <c r="EV892" s="2">
        <v>41060</v>
      </c>
      <c r="EW892" s="2">
        <v>41089</v>
      </c>
      <c r="EX892" s="2">
        <v>41121</v>
      </c>
      <c r="EY892" s="2">
        <v>41152</v>
      </c>
      <c r="EZ892" s="2">
        <v>41180</v>
      </c>
      <c r="FA892" s="2">
        <v>41213</v>
      </c>
      <c r="FB892" s="2">
        <v>41243</v>
      </c>
      <c r="FC892" s="2">
        <v>41274</v>
      </c>
      <c r="FD892" s="2">
        <v>41305</v>
      </c>
      <c r="FE892" s="2">
        <v>41333</v>
      </c>
      <c r="FF892" s="2">
        <v>41362</v>
      </c>
      <c r="FG892" s="2">
        <v>41394</v>
      </c>
      <c r="FH892" s="2">
        <v>41425</v>
      </c>
      <c r="FI892" s="2">
        <v>41453</v>
      </c>
      <c r="FJ892" s="2">
        <v>41486</v>
      </c>
      <c r="FK892" s="2">
        <v>41516</v>
      </c>
      <c r="FL892" s="2">
        <v>41547</v>
      </c>
      <c r="FM892" s="2">
        <v>41578</v>
      </c>
      <c r="FN892" s="2">
        <v>41607</v>
      </c>
      <c r="FO892" s="2">
        <v>41639</v>
      </c>
    </row>
    <row r="893" spans="1:277" x14ac:dyDescent="0.25">
      <c r="A893" s="4"/>
      <c r="D893" s="3">
        <v>30480600</v>
      </c>
      <c r="E893">
        <v>27535400</v>
      </c>
      <c r="F893">
        <v>37944500</v>
      </c>
      <c r="G893">
        <v>45232500</v>
      </c>
      <c r="H893">
        <v>54785200</v>
      </c>
      <c r="I893">
        <v>42305600</v>
      </c>
      <c r="J893">
        <v>53287800</v>
      </c>
      <c r="K893">
        <v>53575000</v>
      </c>
      <c r="L893">
        <v>55723500</v>
      </c>
      <c r="M893">
        <v>87123600</v>
      </c>
      <c r="N893">
        <v>42084600</v>
      </c>
      <c r="O893">
        <v>33251500</v>
      </c>
      <c r="P893">
        <v>56370500</v>
      </c>
      <c r="Q893">
        <v>45212600</v>
      </c>
      <c r="R893">
        <v>61471200</v>
      </c>
      <c r="S893">
        <v>59876500</v>
      </c>
      <c r="T893">
        <v>49882300</v>
      </c>
      <c r="U893">
        <v>46626000</v>
      </c>
      <c r="V893">
        <v>36910200</v>
      </c>
      <c r="W893">
        <v>34931400</v>
      </c>
      <c r="X893">
        <v>34233100</v>
      </c>
      <c r="Y893">
        <v>73697800</v>
      </c>
      <c r="Z893">
        <v>48852600</v>
      </c>
      <c r="AA893">
        <v>35549700</v>
      </c>
      <c r="AB893">
        <v>55148600</v>
      </c>
      <c r="AC893">
        <v>42976300</v>
      </c>
      <c r="AD893">
        <v>52992900</v>
      </c>
      <c r="AE893">
        <v>56747300</v>
      </c>
      <c r="AF893">
        <v>63354400</v>
      </c>
      <c r="AG893">
        <v>48511900</v>
      </c>
      <c r="AH893">
        <v>76370300</v>
      </c>
      <c r="AI893">
        <v>41222200</v>
      </c>
      <c r="AJ893">
        <v>44769500</v>
      </c>
      <c r="AK893">
        <v>61816100</v>
      </c>
      <c r="AL893">
        <v>52987500</v>
      </c>
      <c r="AM893">
        <v>41914700</v>
      </c>
      <c r="AN893">
        <v>74119900</v>
      </c>
      <c r="AO893">
        <v>37773800</v>
      </c>
      <c r="AP893">
        <v>54133300</v>
      </c>
      <c r="AQ893">
        <v>45515100</v>
      </c>
      <c r="AR893">
        <v>56309600</v>
      </c>
      <c r="AS893">
        <v>49731700</v>
      </c>
      <c r="AT893">
        <v>55425500</v>
      </c>
      <c r="AU893">
        <v>44491000</v>
      </c>
      <c r="AV893">
        <v>66939900</v>
      </c>
      <c r="AW893">
        <v>62056100</v>
      </c>
      <c r="AX893">
        <v>46247700</v>
      </c>
      <c r="AY893">
        <v>46223400</v>
      </c>
      <c r="AZ893">
        <v>65756800</v>
      </c>
      <c r="BA893">
        <v>55076500</v>
      </c>
      <c r="BB893">
        <v>64096400</v>
      </c>
      <c r="BC893">
        <v>59623600</v>
      </c>
      <c r="BD893">
        <v>44476600</v>
      </c>
      <c r="BE893">
        <v>40521500</v>
      </c>
      <c r="BF893">
        <v>62022400</v>
      </c>
      <c r="BG893">
        <v>56350600</v>
      </c>
      <c r="BH893">
        <v>63821400</v>
      </c>
      <c r="BI893">
        <v>67105900</v>
      </c>
      <c r="BJ893">
        <v>42222500</v>
      </c>
      <c r="BK893">
        <v>43228300</v>
      </c>
      <c r="BL893">
        <v>50740100</v>
      </c>
      <c r="BM893">
        <v>41149900</v>
      </c>
      <c r="BN893">
        <v>38243800</v>
      </c>
      <c r="BO893">
        <v>56415300</v>
      </c>
      <c r="BP893">
        <v>39491800</v>
      </c>
      <c r="BQ893">
        <v>36429500</v>
      </c>
      <c r="BR893">
        <v>54075900</v>
      </c>
      <c r="BS893">
        <v>44165600</v>
      </c>
      <c r="BT893">
        <v>39976500</v>
      </c>
      <c r="BU893">
        <v>57938600</v>
      </c>
      <c r="BV893">
        <v>52730200</v>
      </c>
      <c r="BW893">
        <v>42023900</v>
      </c>
      <c r="BX893">
        <v>53142700</v>
      </c>
      <c r="BY893">
        <v>33915900</v>
      </c>
      <c r="BZ893">
        <v>55343300</v>
      </c>
      <c r="CA893">
        <v>36852200</v>
      </c>
      <c r="CB893">
        <v>35849900</v>
      </c>
      <c r="CC893">
        <v>33467300</v>
      </c>
      <c r="CD893">
        <v>41976700</v>
      </c>
      <c r="CE893">
        <v>35392100</v>
      </c>
      <c r="CF893">
        <v>38561500</v>
      </c>
      <c r="CG893">
        <v>57472400</v>
      </c>
      <c r="CH893">
        <v>41502000</v>
      </c>
      <c r="CI893">
        <v>26999300</v>
      </c>
      <c r="CJ893">
        <v>46671700</v>
      </c>
      <c r="CK893">
        <v>34160900</v>
      </c>
      <c r="CL893">
        <v>40363000</v>
      </c>
      <c r="CM893">
        <v>52235100</v>
      </c>
      <c r="CN893">
        <v>47030700</v>
      </c>
      <c r="CO893">
        <v>41047800</v>
      </c>
      <c r="CP893">
        <v>45923400</v>
      </c>
      <c r="CQ893">
        <v>50426100</v>
      </c>
      <c r="CR893">
        <v>32504900</v>
      </c>
      <c r="CS893">
        <v>45341300</v>
      </c>
      <c r="CT893">
        <v>42920400</v>
      </c>
      <c r="CU893">
        <v>27661100</v>
      </c>
      <c r="CV893">
        <v>39526300</v>
      </c>
      <c r="CW893">
        <v>28235200</v>
      </c>
      <c r="CX893">
        <v>27808800</v>
      </c>
      <c r="CY893">
        <v>27828000</v>
      </c>
      <c r="CZ893">
        <v>20140000</v>
      </c>
      <c r="DA893">
        <v>33138600</v>
      </c>
      <c r="DB893">
        <v>32921700</v>
      </c>
      <c r="DC893">
        <v>12715000</v>
      </c>
      <c r="DD893">
        <v>15836800</v>
      </c>
      <c r="DE893">
        <v>21389200</v>
      </c>
      <c r="DF893">
        <v>15322600</v>
      </c>
      <c r="DG893">
        <v>21298800</v>
      </c>
      <c r="DH893">
        <v>28889300</v>
      </c>
      <c r="DI893">
        <v>23437500</v>
      </c>
      <c r="DJ893">
        <v>26177600</v>
      </c>
      <c r="DK893">
        <v>30760700</v>
      </c>
      <c r="DL893">
        <v>37351000</v>
      </c>
      <c r="DM893">
        <v>30952300</v>
      </c>
      <c r="DN893">
        <v>28230600</v>
      </c>
      <c r="DO893">
        <v>20990700</v>
      </c>
      <c r="DP893">
        <v>28457000</v>
      </c>
      <c r="DQ893">
        <v>39850500</v>
      </c>
      <c r="DR893">
        <v>22413900</v>
      </c>
      <c r="DS893">
        <v>21011300</v>
      </c>
      <c r="DT893">
        <v>28609600</v>
      </c>
      <c r="DU893">
        <v>22348400</v>
      </c>
      <c r="DV893">
        <v>22943500</v>
      </c>
      <c r="DW893">
        <v>29361700</v>
      </c>
      <c r="DX893">
        <v>37955100</v>
      </c>
      <c r="DY893">
        <v>34689200</v>
      </c>
      <c r="DZ893">
        <v>29235400</v>
      </c>
      <c r="EA893">
        <v>33039000</v>
      </c>
      <c r="EB893">
        <v>33597171</v>
      </c>
      <c r="EC893">
        <v>31303328</v>
      </c>
      <c r="ED893">
        <v>31296609</v>
      </c>
      <c r="EE893">
        <v>27213142</v>
      </c>
      <c r="EF893">
        <v>28554269</v>
      </c>
      <c r="EG893">
        <v>27115005</v>
      </c>
      <c r="EH893">
        <v>23721507</v>
      </c>
      <c r="EI893">
        <v>20872939</v>
      </c>
      <c r="EJ893">
        <v>18246245</v>
      </c>
      <c r="EK893">
        <v>19383193</v>
      </c>
      <c r="EL893">
        <v>15634494</v>
      </c>
      <c r="EM893">
        <v>25986330</v>
      </c>
      <c r="EN893">
        <v>18363689</v>
      </c>
      <c r="EO893">
        <v>20471975</v>
      </c>
      <c r="EP893">
        <v>19030529</v>
      </c>
      <c r="EQ893">
        <v>13750377</v>
      </c>
      <c r="ER893">
        <v>21352936</v>
      </c>
      <c r="ES893">
        <v>13812530</v>
      </c>
      <c r="ET893">
        <v>14713671</v>
      </c>
      <c r="EU893">
        <v>14171651</v>
      </c>
      <c r="EV893">
        <v>14918999</v>
      </c>
      <c r="EW893">
        <v>12562481</v>
      </c>
      <c r="EX893">
        <v>14288908</v>
      </c>
      <c r="EY893">
        <v>11205195</v>
      </c>
      <c r="EZ893">
        <v>14826662</v>
      </c>
      <c r="FA893">
        <v>14158857</v>
      </c>
      <c r="FB893">
        <v>10887299</v>
      </c>
      <c r="FC893">
        <v>8614896</v>
      </c>
      <c r="FD893">
        <v>11321115</v>
      </c>
      <c r="FE893">
        <v>10036497</v>
      </c>
      <c r="FF893">
        <v>10359646</v>
      </c>
      <c r="FG893">
        <v>14957265</v>
      </c>
      <c r="FH893">
        <v>9018808</v>
      </c>
      <c r="FI893">
        <v>8294148</v>
      </c>
      <c r="FJ893">
        <v>12826828</v>
      </c>
      <c r="FK893">
        <v>8670436</v>
      </c>
      <c r="FL893">
        <v>9056961</v>
      </c>
      <c r="FM893">
        <v>13407268</v>
      </c>
      <c r="FN893">
        <v>8086873</v>
      </c>
      <c r="FO893">
        <v>24772794</v>
      </c>
    </row>
    <row r="894" spans="1:277" x14ac:dyDescent="0.25">
      <c r="A894" s="1" t="s">
        <v>448</v>
      </c>
      <c r="B894" t="s">
        <v>1157</v>
      </c>
      <c r="C894" t="s">
        <v>1199</v>
      </c>
      <c r="D894" s="2">
        <f>_xll.BDH(A894, "volume", B894, C894, "Direction", "H", "Period", "M","cols=274;rows=2")</f>
        <v>36556</v>
      </c>
      <c r="E894" s="2">
        <v>36585</v>
      </c>
      <c r="F894" s="2">
        <v>36616</v>
      </c>
      <c r="G894" s="2">
        <v>36644</v>
      </c>
      <c r="H894" s="2">
        <v>36677</v>
      </c>
      <c r="I894" s="2">
        <v>36707</v>
      </c>
      <c r="J894" s="2">
        <v>36738</v>
      </c>
      <c r="K894" s="2">
        <v>36769</v>
      </c>
      <c r="L894" s="2">
        <v>36798</v>
      </c>
      <c r="M894" s="2">
        <v>36830</v>
      </c>
      <c r="N894" s="2">
        <v>36860</v>
      </c>
      <c r="O894" s="2">
        <v>36889</v>
      </c>
      <c r="P894" s="2">
        <v>36922</v>
      </c>
      <c r="Q894" s="2">
        <v>36950</v>
      </c>
      <c r="R894" s="2">
        <v>36980</v>
      </c>
      <c r="S894" s="2">
        <v>37011</v>
      </c>
      <c r="T894" s="2">
        <v>37042</v>
      </c>
      <c r="U894" s="2">
        <v>37071</v>
      </c>
      <c r="V894" s="2">
        <v>37103</v>
      </c>
      <c r="W894" s="2">
        <v>37134</v>
      </c>
      <c r="X894" s="2">
        <v>37162</v>
      </c>
      <c r="Y894" s="2">
        <v>37195</v>
      </c>
      <c r="Z894" s="2">
        <v>37225</v>
      </c>
      <c r="AA894" s="2">
        <v>37256</v>
      </c>
      <c r="AB894" s="2">
        <v>37287</v>
      </c>
      <c r="AC894" s="2">
        <v>37315</v>
      </c>
      <c r="AD894" s="2">
        <v>37344</v>
      </c>
      <c r="AE894" s="2">
        <v>37376</v>
      </c>
      <c r="AF894" s="2">
        <v>37407</v>
      </c>
      <c r="AG894" s="2">
        <v>37435</v>
      </c>
      <c r="AH894" s="2">
        <v>37468</v>
      </c>
      <c r="AI894" s="2">
        <v>37498</v>
      </c>
      <c r="AJ894" s="2">
        <v>37529</v>
      </c>
      <c r="AK894" s="2">
        <v>37560</v>
      </c>
      <c r="AL894" s="2">
        <v>37589</v>
      </c>
      <c r="AM894" s="2">
        <v>37621</v>
      </c>
      <c r="AN894" s="2">
        <v>37652</v>
      </c>
      <c r="AO894" s="2">
        <v>37680</v>
      </c>
      <c r="AP894" s="2">
        <v>37711</v>
      </c>
      <c r="AQ894" s="2">
        <v>37741</v>
      </c>
      <c r="AR894" s="2">
        <v>37771</v>
      </c>
      <c r="AS894" s="2">
        <v>37802</v>
      </c>
      <c r="AT894" s="2">
        <v>37833</v>
      </c>
      <c r="AU894" s="2">
        <v>37862</v>
      </c>
      <c r="AV894" s="2">
        <v>37894</v>
      </c>
      <c r="AW894" s="2">
        <v>37925</v>
      </c>
      <c r="AX894" s="2">
        <v>37953</v>
      </c>
      <c r="AY894" s="2">
        <v>37986</v>
      </c>
      <c r="AZ894" s="2">
        <v>38016</v>
      </c>
      <c r="BA894" s="2">
        <v>38044</v>
      </c>
      <c r="BB894" s="2">
        <v>38077</v>
      </c>
      <c r="BC894" s="2">
        <v>38107</v>
      </c>
      <c r="BD894" s="2">
        <v>38138</v>
      </c>
      <c r="BE894" s="2">
        <v>38168</v>
      </c>
      <c r="BF894" s="2">
        <v>38198</v>
      </c>
      <c r="BG894" s="2">
        <v>38230</v>
      </c>
      <c r="BH894" s="2">
        <v>38260</v>
      </c>
      <c r="BI894" s="2">
        <v>38289</v>
      </c>
      <c r="BJ894" s="2">
        <v>38321</v>
      </c>
      <c r="BK894" s="2">
        <v>38352</v>
      </c>
      <c r="BL894" s="2">
        <v>38383</v>
      </c>
      <c r="BM894" s="2">
        <v>38411</v>
      </c>
      <c r="BN894" s="2">
        <v>38442</v>
      </c>
      <c r="BO894" s="2">
        <v>38471</v>
      </c>
      <c r="BP894" s="2">
        <v>38503</v>
      </c>
      <c r="BQ894" s="2">
        <v>38533</v>
      </c>
      <c r="BR894" s="2">
        <v>38562</v>
      </c>
      <c r="BS894" s="2">
        <v>38595</v>
      </c>
      <c r="BT894" s="2">
        <v>38625</v>
      </c>
      <c r="BU894" s="2">
        <v>38656</v>
      </c>
      <c r="BV894" s="2">
        <v>38686</v>
      </c>
      <c r="BW894" s="2">
        <v>38716</v>
      </c>
      <c r="BX894" s="2">
        <v>38748</v>
      </c>
      <c r="BY894" s="2">
        <v>38776</v>
      </c>
      <c r="BZ894" s="2">
        <v>38807</v>
      </c>
      <c r="CA894" s="2">
        <v>38835</v>
      </c>
      <c r="CB894" s="2">
        <v>38868</v>
      </c>
      <c r="CC894" s="2">
        <v>38898</v>
      </c>
      <c r="CD894" s="2">
        <v>38929</v>
      </c>
      <c r="CE894" s="2">
        <v>38960</v>
      </c>
      <c r="CF894" s="2">
        <v>38989</v>
      </c>
      <c r="CG894" s="2">
        <v>39021</v>
      </c>
      <c r="CH894" s="2">
        <v>39051</v>
      </c>
      <c r="CI894" s="2">
        <v>39080</v>
      </c>
      <c r="CJ894" s="2">
        <v>39113</v>
      </c>
      <c r="CK894" s="2">
        <v>39141</v>
      </c>
      <c r="CL894" s="2">
        <v>39171</v>
      </c>
      <c r="CM894" s="2">
        <v>39202</v>
      </c>
      <c r="CN894" s="2">
        <v>39233</v>
      </c>
      <c r="CO894" s="2">
        <v>39262</v>
      </c>
      <c r="CP894" s="2">
        <v>39294</v>
      </c>
      <c r="CQ894" s="2">
        <v>39325</v>
      </c>
      <c r="CR894" s="2">
        <v>39353</v>
      </c>
      <c r="CS894" s="2">
        <v>39386</v>
      </c>
      <c r="CT894" s="2">
        <v>39416</v>
      </c>
      <c r="CU894" s="2">
        <v>39447</v>
      </c>
      <c r="CV894" s="2">
        <v>39478</v>
      </c>
      <c r="CW894" s="2">
        <v>39507</v>
      </c>
      <c r="CX894" s="2">
        <v>39538</v>
      </c>
      <c r="CY894" s="2">
        <v>39568</v>
      </c>
      <c r="CZ894" s="2">
        <v>39598</v>
      </c>
      <c r="DA894" s="2">
        <v>39629</v>
      </c>
      <c r="DB894" s="2">
        <v>39660</v>
      </c>
      <c r="DC894" s="2">
        <v>39689</v>
      </c>
      <c r="DD894" s="2">
        <v>39721</v>
      </c>
      <c r="DE894" s="2">
        <v>39752</v>
      </c>
      <c r="DF894" s="2">
        <v>39780</v>
      </c>
      <c r="DG894" s="2">
        <v>39813</v>
      </c>
      <c r="DH894" s="2">
        <v>39843</v>
      </c>
      <c r="DI894" s="2">
        <v>39871</v>
      </c>
      <c r="DJ894" s="2">
        <v>39903</v>
      </c>
      <c r="DK894" s="2">
        <v>39933</v>
      </c>
      <c r="DL894" s="2">
        <v>39962</v>
      </c>
      <c r="DM894" s="2">
        <v>39994</v>
      </c>
      <c r="DN894" s="2">
        <v>40025</v>
      </c>
      <c r="DO894" s="2">
        <v>40056</v>
      </c>
      <c r="DP894" s="2">
        <v>40086</v>
      </c>
      <c r="DQ894" s="2">
        <v>40116</v>
      </c>
      <c r="DR894" s="2">
        <v>40147</v>
      </c>
      <c r="DS894" s="2">
        <v>40178</v>
      </c>
      <c r="DT894" s="2">
        <v>40207</v>
      </c>
      <c r="DU894" s="2">
        <v>40235</v>
      </c>
      <c r="DV894" s="2">
        <v>40268</v>
      </c>
      <c r="DW894" s="2">
        <v>40298</v>
      </c>
      <c r="DX894" s="2">
        <v>40329</v>
      </c>
      <c r="DY894" s="2">
        <v>40359</v>
      </c>
      <c r="DZ894" s="2">
        <v>40389</v>
      </c>
      <c r="EA894" s="2">
        <v>40421</v>
      </c>
      <c r="EB894" s="2">
        <v>40451</v>
      </c>
      <c r="EC894" s="2">
        <v>40480</v>
      </c>
      <c r="ED894" s="2">
        <v>40512</v>
      </c>
      <c r="EE894" s="2">
        <v>40543</v>
      </c>
      <c r="EF894" s="2">
        <v>40574</v>
      </c>
      <c r="EG894" s="2">
        <v>40602</v>
      </c>
      <c r="EH894" s="2">
        <v>40633</v>
      </c>
      <c r="EI894" s="2">
        <v>40662</v>
      </c>
      <c r="EJ894" s="2">
        <v>40694</v>
      </c>
      <c r="EK894" s="2">
        <v>40724</v>
      </c>
      <c r="EL894" s="2">
        <v>40753</v>
      </c>
      <c r="EM894" s="2">
        <v>40786</v>
      </c>
      <c r="EN894" s="2">
        <v>40816</v>
      </c>
      <c r="EO894" s="2">
        <v>40847</v>
      </c>
      <c r="EP894" s="2">
        <v>40877</v>
      </c>
      <c r="EQ894" s="2">
        <v>40907</v>
      </c>
      <c r="ER894" s="2">
        <v>40939</v>
      </c>
      <c r="ES894" s="2">
        <v>40968</v>
      </c>
      <c r="ET894" s="2">
        <v>40998</v>
      </c>
      <c r="EU894" s="2">
        <v>41029</v>
      </c>
      <c r="EV894" s="2">
        <v>41060</v>
      </c>
      <c r="EW894" s="2">
        <v>41089</v>
      </c>
      <c r="EX894" s="2">
        <v>41121</v>
      </c>
      <c r="EY894" s="2">
        <v>41152</v>
      </c>
      <c r="EZ894" s="2">
        <v>41180</v>
      </c>
      <c r="FA894" s="2">
        <v>41213</v>
      </c>
      <c r="FB894" s="2">
        <v>41243</v>
      </c>
      <c r="FC894" s="2">
        <v>41274</v>
      </c>
      <c r="FD894" s="2">
        <v>41305</v>
      </c>
      <c r="FE894" s="2">
        <v>41333</v>
      </c>
      <c r="FF894" s="2">
        <v>41362</v>
      </c>
      <c r="FG894" s="2">
        <v>41394</v>
      </c>
      <c r="FH894" s="2">
        <v>41425</v>
      </c>
      <c r="FI894" s="2">
        <v>41453</v>
      </c>
      <c r="FJ894" s="2">
        <v>41486</v>
      </c>
      <c r="FK894" s="2">
        <v>41516</v>
      </c>
      <c r="FL894" s="2">
        <v>41547</v>
      </c>
      <c r="FM894" s="2">
        <v>41578</v>
      </c>
      <c r="FN894" s="2">
        <v>41607</v>
      </c>
      <c r="FO894" s="2">
        <v>41639</v>
      </c>
      <c r="FP894" s="2">
        <v>41670</v>
      </c>
      <c r="FQ894" s="2">
        <v>41698</v>
      </c>
      <c r="FR894" s="2">
        <v>41729</v>
      </c>
      <c r="FS894" s="2">
        <v>41759</v>
      </c>
      <c r="FT894" s="2">
        <v>41789</v>
      </c>
      <c r="FU894" s="2">
        <v>41820</v>
      </c>
      <c r="FV894" s="2">
        <v>41851</v>
      </c>
      <c r="FW894" s="2">
        <v>41880</v>
      </c>
      <c r="FX894" s="2">
        <v>41912</v>
      </c>
      <c r="FY894" s="2">
        <v>41943</v>
      </c>
      <c r="FZ894" s="2">
        <v>41971</v>
      </c>
      <c r="GA894" s="2">
        <v>42004</v>
      </c>
      <c r="GB894" s="2">
        <v>42034</v>
      </c>
      <c r="GC894" s="2">
        <v>42062</v>
      </c>
      <c r="GD894" s="2">
        <v>42094</v>
      </c>
      <c r="GE894" s="2">
        <v>42124</v>
      </c>
      <c r="GF894" s="2">
        <v>42153</v>
      </c>
      <c r="GG894" s="2">
        <v>42185</v>
      </c>
      <c r="GH894" s="2">
        <v>42216</v>
      </c>
      <c r="GI894" s="2">
        <v>42247</v>
      </c>
      <c r="GJ894" s="2">
        <v>42277</v>
      </c>
      <c r="GK894" s="2">
        <v>42307</v>
      </c>
      <c r="GL894" s="2">
        <v>42338</v>
      </c>
      <c r="GM894" s="2">
        <v>42369</v>
      </c>
      <c r="GN894" s="2">
        <v>42398</v>
      </c>
      <c r="GO894" s="2">
        <v>42429</v>
      </c>
      <c r="GP894" s="2">
        <v>42460</v>
      </c>
      <c r="GQ894" s="2">
        <v>42489</v>
      </c>
      <c r="GR894" s="2">
        <v>42521</v>
      </c>
      <c r="GS894" s="2">
        <v>42551</v>
      </c>
      <c r="GT894" s="2">
        <v>42580</v>
      </c>
      <c r="GU894" s="2">
        <v>42613</v>
      </c>
      <c r="GV894" s="2">
        <v>42643</v>
      </c>
      <c r="GW894" s="2">
        <v>42674</v>
      </c>
      <c r="GX894" s="2">
        <v>42704</v>
      </c>
      <c r="GY894" s="2">
        <v>42734</v>
      </c>
      <c r="GZ894" s="2">
        <v>42766</v>
      </c>
      <c r="HA894" s="2">
        <v>42794</v>
      </c>
      <c r="HB894" s="2">
        <v>42825</v>
      </c>
      <c r="HC894" s="2">
        <v>42853</v>
      </c>
      <c r="HD894" s="2">
        <v>42886</v>
      </c>
      <c r="HE894" s="2">
        <v>42916</v>
      </c>
      <c r="HF894" s="2">
        <v>42947</v>
      </c>
      <c r="HG894" s="2">
        <v>42978</v>
      </c>
      <c r="HH894" s="2">
        <v>43007</v>
      </c>
      <c r="HI894" s="2">
        <v>43039</v>
      </c>
      <c r="HJ894" s="2">
        <v>43069</v>
      </c>
      <c r="HK894" s="2">
        <v>43098</v>
      </c>
      <c r="HL894" s="2">
        <v>43131</v>
      </c>
      <c r="HM894" s="2">
        <v>43159</v>
      </c>
      <c r="HN894" s="2">
        <v>43189</v>
      </c>
      <c r="HO894" s="2">
        <v>43220</v>
      </c>
      <c r="HP894" s="2">
        <v>43251</v>
      </c>
      <c r="HQ894" s="2">
        <v>43280</v>
      </c>
      <c r="HR894" s="2">
        <v>43312</v>
      </c>
      <c r="HS894" s="2">
        <v>43343</v>
      </c>
      <c r="HT894" s="2">
        <v>43371</v>
      </c>
      <c r="HU894" s="2">
        <v>43404</v>
      </c>
      <c r="HV894" s="2">
        <v>43434</v>
      </c>
      <c r="HW894" s="2">
        <v>43465</v>
      </c>
      <c r="HX894" s="2">
        <v>43496</v>
      </c>
      <c r="HY894" s="2">
        <v>43524</v>
      </c>
      <c r="HZ894" s="2">
        <v>43553</v>
      </c>
      <c r="IA894" s="2">
        <v>43585</v>
      </c>
      <c r="IB894" s="2">
        <v>43616</v>
      </c>
      <c r="IC894" s="2">
        <v>43644</v>
      </c>
      <c r="ID894" s="2">
        <v>43677</v>
      </c>
      <c r="IE894" s="2">
        <v>43707</v>
      </c>
      <c r="IF894" s="2">
        <v>43738</v>
      </c>
      <c r="IG894" s="2">
        <v>43769</v>
      </c>
      <c r="IH894" s="2">
        <v>43798</v>
      </c>
      <c r="II894" s="2">
        <v>43830</v>
      </c>
      <c r="IJ894" s="2">
        <v>43861</v>
      </c>
      <c r="IK894" s="2">
        <v>43889</v>
      </c>
      <c r="IL894" s="2">
        <v>43921</v>
      </c>
      <c r="IM894" s="2">
        <v>43951</v>
      </c>
      <c r="IN894" s="2">
        <v>43980</v>
      </c>
      <c r="IO894" s="2">
        <v>44012</v>
      </c>
      <c r="IP894" s="2">
        <v>44043</v>
      </c>
      <c r="IQ894" s="2">
        <v>44074</v>
      </c>
      <c r="IR894" s="2">
        <v>44104</v>
      </c>
      <c r="IS894" s="2">
        <v>44134</v>
      </c>
      <c r="IT894" s="2">
        <v>44165</v>
      </c>
      <c r="IU894" s="2">
        <v>44196</v>
      </c>
      <c r="IV894" s="2">
        <v>44225</v>
      </c>
      <c r="IW894" s="2">
        <v>44253</v>
      </c>
      <c r="IX894" s="2">
        <v>44286</v>
      </c>
      <c r="IY894" s="2">
        <v>44316</v>
      </c>
      <c r="IZ894" s="2">
        <v>44347</v>
      </c>
      <c r="JA894" s="2">
        <v>44377</v>
      </c>
      <c r="JB894" s="2">
        <v>44407</v>
      </c>
      <c r="JC894" s="2">
        <v>44439</v>
      </c>
      <c r="JD894" s="2">
        <v>44469</v>
      </c>
      <c r="JE894" s="2">
        <v>44498</v>
      </c>
      <c r="JF894" s="2">
        <v>44530</v>
      </c>
      <c r="JG894" s="2">
        <v>44561</v>
      </c>
      <c r="JH894" s="2">
        <v>44592</v>
      </c>
      <c r="JI894" s="2">
        <v>44620</v>
      </c>
      <c r="JJ894" s="2">
        <v>44651</v>
      </c>
      <c r="JK894" s="2">
        <v>44680</v>
      </c>
      <c r="JL894" s="2">
        <v>44712</v>
      </c>
      <c r="JM894" s="2">
        <v>44742</v>
      </c>
      <c r="JN894" s="2">
        <v>44771</v>
      </c>
      <c r="JO894" s="2">
        <v>44804</v>
      </c>
      <c r="JP894" s="2">
        <v>44834</v>
      </c>
      <c r="JQ894" s="2">
        <v>44865</v>
      </c>
    </row>
    <row r="895" spans="1:277" x14ac:dyDescent="0.25">
      <c r="A895" s="4"/>
      <c r="D895" s="3">
        <v>11435100</v>
      </c>
      <c r="E895">
        <v>11016300</v>
      </c>
      <c r="F895">
        <v>12131500</v>
      </c>
      <c r="G895">
        <v>8439800</v>
      </c>
      <c r="H895">
        <v>8941600</v>
      </c>
      <c r="I895">
        <v>11124100</v>
      </c>
      <c r="J895">
        <v>15043200</v>
      </c>
      <c r="K895">
        <v>9073400</v>
      </c>
      <c r="L895">
        <v>13325000</v>
      </c>
      <c r="M895">
        <v>12635800</v>
      </c>
      <c r="N895">
        <v>11076600</v>
      </c>
      <c r="O895">
        <v>18674900</v>
      </c>
      <c r="P895">
        <v>20973500</v>
      </c>
      <c r="Q895">
        <v>15098600</v>
      </c>
      <c r="R895">
        <v>18316600</v>
      </c>
      <c r="S895">
        <v>16061100</v>
      </c>
      <c r="T895">
        <v>12402100</v>
      </c>
      <c r="U895">
        <v>13100100</v>
      </c>
      <c r="V895">
        <v>12328500</v>
      </c>
      <c r="W895">
        <v>16897200</v>
      </c>
      <c r="X895">
        <v>13481500</v>
      </c>
      <c r="Y895">
        <v>18001300</v>
      </c>
      <c r="Z895">
        <v>12859100</v>
      </c>
      <c r="AA895">
        <v>14728200</v>
      </c>
      <c r="AB895">
        <v>15457400</v>
      </c>
      <c r="AC895">
        <v>16015100</v>
      </c>
      <c r="AD895">
        <v>15141500</v>
      </c>
      <c r="AE895">
        <v>17506000</v>
      </c>
      <c r="AF895">
        <v>15762000</v>
      </c>
      <c r="AG895">
        <v>18707200</v>
      </c>
      <c r="AH895">
        <v>24841000</v>
      </c>
      <c r="AI895">
        <v>16846900</v>
      </c>
      <c r="AJ895">
        <v>20711500</v>
      </c>
      <c r="AK895">
        <v>27963200</v>
      </c>
      <c r="AL895">
        <v>21719300</v>
      </c>
      <c r="AM895">
        <v>19919700</v>
      </c>
      <c r="AN895">
        <v>33108900</v>
      </c>
      <c r="AO895">
        <v>20572200</v>
      </c>
      <c r="AP895">
        <v>25362400</v>
      </c>
      <c r="AQ895">
        <v>21003700</v>
      </c>
      <c r="AR895">
        <v>20031000</v>
      </c>
      <c r="AS895">
        <v>19818100</v>
      </c>
      <c r="AT895">
        <v>29590700</v>
      </c>
      <c r="AU895">
        <v>21017000</v>
      </c>
      <c r="AV895">
        <v>23595300</v>
      </c>
      <c r="AW895">
        <v>19200500</v>
      </c>
      <c r="AX895">
        <v>14166300</v>
      </c>
      <c r="AY895">
        <v>21386200</v>
      </c>
      <c r="AZ895">
        <v>25414300</v>
      </c>
      <c r="BA895">
        <v>18102500</v>
      </c>
      <c r="BB895">
        <v>22649600</v>
      </c>
      <c r="BC895">
        <v>22738400</v>
      </c>
      <c r="BD895">
        <v>30380000</v>
      </c>
      <c r="BE895">
        <v>22672300</v>
      </c>
      <c r="BF895">
        <v>24747300</v>
      </c>
      <c r="BG895">
        <v>19360500</v>
      </c>
      <c r="BH895">
        <v>16713400</v>
      </c>
      <c r="BI895">
        <v>21340000</v>
      </c>
      <c r="BJ895">
        <v>16069400</v>
      </c>
      <c r="BK895">
        <v>18475500</v>
      </c>
      <c r="BL895">
        <v>23831700</v>
      </c>
      <c r="BM895">
        <v>15560700</v>
      </c>
      <c r="BN895">
        <v>22927100</v>
      </c>
      <c r="BO895">
        <v>29387900</v>
      </c>
      <c r="BP895">
        <v>18475000</v>
      </c>
      <c r="BQ895">
        <v>17039900</v>
      </c>
      <c r="BR895">
        <v>21603000</v>
      </c>
      <c r="BS895">
        <v>18856500</v>
      </c>
      <c r="BT895">
        <v>24311600</v>
      </c>
      <c r="BU895">
        <v>35954400</v>
      </c>
      <c r="BV895">
        <v>24941300</v>
      </c>
      <c r="BW895">
        <v>21230700</v>
      </c>
      <c r="BX895">
        <v>28236500</v>
      </c>
      <c r="BY895">
        <v>23044700</v>
      </c>
      <c r="BZ895">
        <v>22543200</v>
      </c>
      <c r="CA895">
        <v>22815600</v>
      </c>
      <c r="CB895">
        <v>22665800</v>
      </c>
      <c r="CC895">
        <v>27843100</v>
      </c>
      <c r="CD895">
        <v>20455700</v>
      </c>
      <c r="CE895">
        <v>23313300</v>
      </c>
      <c r="CF895">
        <v>19393700</v>
      </c>
      <c r="CG895">
        <v>19495500</v>
      </c>
      <c r="CH895">
        <v>13733600</v>
      </c>
      <c r="CI895">
        <v>16410000</v>
      </c>
      <c r="CJ895">
        <v>18202600</v>
      </c>
      <c r="CK895">
        <v>18456200</v>
      </c>
      <c r="CL895">
        <v>23600800</v>
      </c>
      <c r="CM895">
        <v>25296400</v>
      </c>
      <c r="CN895">
        <v>22208100</v>
      </c>
      <c r="CO895">
        <v>25234000</v>
      </c>
      <c r="CP895">
        <v>36569800</v>
      </c>
      <c r="CQ895">
        <v>46411800</v>
      </c>
      <c r="CR895">
        <v>24522400</v>
      </c>
      <c r="CS895">
        <v>34429500</v>
      </c>
      <c r="CT895">
        <v>47687800</v>
      </c>
      <c r="CU895">
        <v>41761600</v>
      </c>
      <c r="CV895">
        <v>79820000</v>
      </c>
      <c r="CW895">
        <v>39434200</v>
      </c>
      <c r="CX895">
        <v>59132000</v>
      </c>
      <c r="CY895">
        <v>45107900</v>
      </c>
      <c r="CZ895">
        <v>34864600</v>
      </c>
      <c r="DA895">
        <v>83254300</v>
      </c>
      <c r="DB895">
        <v>83331000</v>
      </c>
      <c r="DC895">
        <v>43507300</v>
      </c>
      <c r="DD895">
        <v>70467800</v>
      </c>
      <c r="DE895">
        <v>49927100</v>
      </c>
      <c r="DF895">
        <v>44497700</v>
      </c>
      <c r="DG895">
        <v>41290800</v>
      </c>
      <c r="DH895">
        <v>55920600</v>
      </c>
      <c r="DI895">
        <v>68253100</v>
      </c>
      <c r="DJ895">
        <v>87593200</v>
      </c>
      <c r="DK895">
        <v>84839800</v>
      </c>
      <c r="DL895">
        <v>94684300</v>
      </c>
      <c r="DM895">
        <v>47014700</v>
      </c>
      <c r="DN895">
        <v>46814200</v>
      </c>
      <c r="DO895">
        <v>69618200</v>
      </c>
      <c r="DP895">
        <v>44563400</v>
      </c>
      <c r="DQ895">
        <v>55833500</v>
      </c>
      <c r="DR895">
        <v>32953100</v>
      </c>
      <c r="DS895">
        <v>35214100</v>
      </c>
      <c r="DT895">
        <v>48391000</v>
      </c>
      <c r="DU895">
        <v>35181600</v>
      </c>
      <c r="DV895">
        <v>40185000</v>
      </c>
      <c r="DW895">
        <v>43305100</v>
      </c>
      <c r="DX895">
        <v>51319800</v>
      </c>
      <c r="DY895">
        <v>48103200</v>
      </c>
      <c r="DZ895">
        <v>45864500</v>
      </c>
      <c r="EA895">
        <v>39648700</v>
      </c>
      <c r="EB895">
        <v>42546186</v>
      </c>
      <c r="EC895">
        <v>42645999</v>
      </c>
      <c r="ED895">
        <v>40824170</v>
      </c>
      <c r="EE895">
        <v>37732332</v>
      </c>
      <c r="EF895">
        <v>38192848</v>
      </c>
      <c r="EG895">
        <v>28855069</v>
      </c>
      <c r="EH895">
        <v>37451731</v>
      </c>
      <c r="EI895">
        <v>25964077</v>
      </c>
      <c r="EJ895">
        <v>27825933</v>
      </c>
      <c r="EK895">
        <v>35604776</v>
      </c>
      <c r="EL895">
        <v>29932200</v>
      </c>
      <c r="EM895">
        <v>58616484</v>
      </c>
      <c r="EN895">
        <v>44749813</v>
      </c>
      <c r="EO895">
        <v>54515928</v>
      </c>
      <c r="EP895">
        <v>35785188</v>
      </c>
      <c r="EQ895">
        <v>26161323</v>
      </c>
      <c r="ER895">
        <v>28388258</v>
      </c>
      <c r="ES895">
        <v>26943879</v>
      </c>
      <c r="ET895">
        <v>28668062</v>
      </c>
      <c r="EU895">
        <v>25813804</v>
      </c>
      <c r="EV895">
        <v>22577923</v>
      </c>
      <c r="EW895">
        <v>27496506</v>
      </c>
      <c r="EX895">
        <v>20830167</v>
      </c>
      <c r="EY895">
        <v>16578272</v>
      </c>
      <c r="EZ895">
        <v>16874873</v>
      </c>
      <c r="FA895">
        <v>24255822</v>
      </c>
      <c r="FB895">
        <v>27574148</v>
      </c>
      <c r="FC895">
        <v>19634336</v>
      </c>
      <c r="FD895">
        <v>20847440</v>
      </c>
      <c r="FE895">
        <v>17401737</v>
      </c>
      <c r="FF895">
        <v>19517681</v>
      </c>
      <c r="FG895">
        <v>21675780</v>
      </c>
      <c r="FH895">
        <v>18510950</v>
      </c>
      <c r="FI895">
        <v>21510734</v>
      </c>
      <c r="FJ895">
        <v>19443350</v>
      </c>
      <c r="FK895">
        <v>18498426</v>
      </c>
      <c r="FL895">
        <v>19720230</v>
      </c>
      <c r="FM895">
        <v>20459760</v>
      </c>
      <c r="FN895">
        <v>17662107</v>
      </c>
      <c r="FO895">
        <v>20685369</v>
      </c>
      <c r="FP895">
        <v>21090177</v>
      </c>
      <c r="FQ895">
        <v>15967903</v>
      </c>
      <c r="FR895">
        <v>20862191</v>
      </c>
      <c r="FS895">
        <v>20304191</v>
      </c>
      <c r="FT895">
        <v>15476557</v>
      </c>
      <c r="FU895">
        <v>19277907</v>
      </c>
      <c r="FV895">
        <v>20574460</v>
      </c>
      <c r="FW895">
        <v>17492789</v>
      </c>
      <c r="FX895">
        <v>17426165</v>
      </c>
      <c r="FY895">
        <v>27824850</v>
      </c>
      <c r="FZ895">
        <v>18967109</v>
      </c>
      <c r="GA895">
        <v>20691551</v>
      </c>
      <c r="GB895">
        <v>21904072</v>
      </c>
      <c r="GC895">
        <v>21048822</v>
      </c>
      <c r="GD895">
        <v>25616105</v>
      </c>
      <c r="GE895">
        <v>20843096</v>
      </c>
      <c r="GF895">
        <v>17316490</v>
      </c>
      <c r="GG895">
        <v>25003920</v>
      </c>
      <c r="GH895">
        <v>28346889</v>
      </c>
      <c r="GI895">
        <v>35396094</v>
      </c>
      <c r="GJ895">
        <v>31051801</v>
      </c>
      <c r="GK895">
        <v>28620958</v>
      </c>
      <c r="GL895">
        <v>21122058</v>
      </c>
      <c r="GM895">
        <v>29018696</v>
      </c>
      <c r="GN895">
        <v>30158309</v>
      </c>
      <c r="GO895">
        <v>28024521</v>
      </c>
      <c r="GP895">
        <v>31815986</v>
      </c>
      <c r="GQ895">
        <v>39767776</v>
      </c>
      <c r="GR895">
        <v>28309267</v>
      </c>
      <c r="GS895">
        <v>33567465</v>
      </c>
      <c r="GT895">
        <v>22736692</v>
      </c>
      <c r="GU895">
        <v>20116328</v>
      </c>
      <c r="GV895">
        <v>28828887</v>
      </c>
      <c r="GW895">
        <v>27278275</v>
      </c>
      <c r="GX895">
        <v>35065685</v>
      </c>
      <c r="GY895">
        <v>25512309</v>
      </c>
      <c r="GZ895">
        <v>27659313</v>
      </c>
      <c r="HA895">
        <v>22603673</v>
      </c>
      <c r="HB895">
        <v>33065011</v>
      </c>
      <c r="HC895">
        <v>24283890</v>
      </c>
      <c r="HD895">
        <v>20418581</v>
      </c>
      <c r="HE895">
        <v>25818379</v>
      </c>
      <c r="HF895">
        <v>21368383</v>
      </c>
      <c r="HG895">
        <v>22592211</v>
      </c>
      <c r="HH895">
        <v>24137264</v>
      </c>
      <c r="HI895">
        <v>21554705</v>
      </c>
      <c r="HJ895">
        <v>25163538</v>
      </c>
      <c r="HK895">
        <v>23267710</v>
      </c>
      <c r="HL895">
        <v>22341578</v>
      </c>
      <c r="HM895">
        <v>23297643</v>
      </c>
      <c r="HN895">
        <v>27492843</v>
      </c>
      <c r="HO895">
        <v>24363989</v>
      </c>
      <c r="HP895">
        <v>21715901</v>
      </c>
      <c r="HQ895">
        <v>25635592</v>
      </c>
      <c r="HR895">
        <v>21585368</v>
      </c>
      <c r="HS895">
        <v>14946463</v>
      </c>
      <c r="HT895">
        <v>17452940</v>
      </c>
      <c r="HU895">
        <v>32200506</v>
      </c>
      <c r="HV895">
        <v>25145399</v>
      </c>
      <c r="HW895">
        <v>30113142</v>
      </c>
      <c r="HX895">
        <v>29054463</v>
      </c>
      <c r="HY895">
        <v>34341577</v>
      </c>
      <c r="HZ895">
        <v>41856630</v>
      </c>
      <c r="IA895">
        <v>29661982</v>
      </c>
      <c r="IB895">
        <v>28320835</v>
      </c>
      <c r="IC895">
        <v>26555258</v>
      </c>
      <c r="ID895">
        <v>24451115</v>
      </c>
      <c r="IE895">
        <v>28493948</v>
      </c>
      <c r="IF895">
        <v>25571435</v>
      </c>
      <c r="IG895">
        <v>29376480</v>
      </c>
      <c r="IH895">
        <v>23304940</v>
      </c>
      <c r="II895">
        <v>52841750</v>
      </c>
      <c r="IJ895">
        <v>33631721</v>
      </c>
      <c r="IK895">
        <v>29135719</v>
      </c>
      <c r="IL895">
        <v>71924809</v>
      </c>
      <c r="IM895">
        <v>41134490</v>
      </c>
      <c r="IN895">
        <v>26099595</v>
      </c>
      <c r="IO895">
        <v>38185201</v>
      </c>
      <c r="IP895">
        <v>24894737</v>
      </c>
      <c r="IQ895">
        <v>20069618</v>
      </c>
      <c r="IR895">
        <v>33979662</v>
      </c>
      <c r="IS895">
        <v>30890163</v>
      </c>
      <c r="IT895">
        <v>29936894</v>
      </c>
      <c r="IU895">
        <v>34948652</v>
      </c>
      <c r="IV895">
        <v>33874670</v>
      </c>
      <c r="IW895">
        <v>27001693</v>
      </c>
      <c r="IX895">
        <v>46724610</v>
      </c>
      <c r="IY895">
        <v>30476786</v>
      </c>
      <c r="IZ895">
        <v>32879476</v>
      </c>
      <c r="JA895">
        <v>37811847</v>
      </c>
      <c r="JB895">
        <v>29806777</v>
      </c>
      <c r="JC895">
        <v>24788896</v>
      </c>
      <c r="JD895">
        <v>39241982</v>
      </c>
      <c r="JE895">
        <v>24006460</v>
      </c>
      <c r="JF895">
        <v>24240307</v>
      </c>
      <c r="JG895">
        <v>29707189</v>
      </c>
      <c r="JH895">
        <v>38290364</v>
      </c>
      <c r="JI895">
        <v>30694696</v>
      </c>
      <c r="JJ895">
        <v>49924847</v>
      </c>
      <c r="JK895">
        <v>48157604</v>
      </c>
      <c r="JL895">
        <v>55723516</v>
      </c>
      <c r="JM895">
        <v>45728170</v>
      </c>
      <c r="JN895">
        <v>37756604</v>
      </c>
      <c r="JO895">
        <v>29898331</v>
      </c>
      <c r="JP895">
        <v>46003061</v>
      </c>
      <c r="JQ895">
        <v>48345519</v>
      </c>
    </row>
    <row r="896" spans="1:277" x14ac:dyDescent="0.25">
      <c r="A896" s="1" t="s">
        <v>449</v>
      </c>
      <c r="B896" t="s">
        <v>1157</v>
      </c>
      <c r="C896" t="s">
        <v>1194</v>
      </c>
      <c r="D896" s="2">
        <f>_xll.BDH(A896, "volume", B896, C896, "Direction", "H", "Period", "M","cols=216;rows=2")</f>
        <v>36556</v>
      </c>
      <c r="E896" s="2">
        <v>36585</v>
      </c>
      <c r="F896" s="2">
        <v>36616</v>
      </c>
      <c r="G896" s="2">
        <v>36644</v>
      </c>
      <c r="H896" s="2">
        <v>36677</v>
      </c>
      <c r="I896" s="2">
        <v>36707</v>
      </c>
      <c r="J896" s="2">
        <v>36738</v>
      </c>
      <c r="K896" s="2">
        <v>36769</v>
      </c>
      <c r="L896" s="2">
        <v>36798</v>
      </c>
      <c r="M896" s="2">
        <v>36830</v>
      </c>
      <c r="N896" s="2">
        <v>36860</v>
      </c>
      <c r="O896" s="2">
        <v>36889</v>
      </c>
      <c r="P896" s="2">
        <v>36922</v>
      </c>
      <c r="Q896" s="2">
        <v>36950</v>
      </c>
      <c r="R896" s="2">
        <v>36980</v>
      </c>
      <c r="S896" s="2">
        <v>37011</v>
      </c>
      <c r="T896" s="2">
        <v>37042</v>
      </c>
      <c r="U896" s="2">
        <v>37071</v>
      </c>
      <c r="V896" s="2">
        <v>37103</v>
      </c>
      <c r="W896" s="2">
        <v>37134</v>
      </c>
      <c r="X896" s="2">
        <v>37162</v>
      </c>
      <c r="Y896" s="2">
        <v>37195</v>
      </c>
      <c r="Z896" s="2">
        <v>37225</v>
      </c>
      <c r="AA896" s="2">
        <v>37256</v>
      </c>
      <c r="AB896" s="2">
        <v>37287</v>
      </c>
      <c r="AC896" s="2">
        <v>37315</v>
      </c>
      <c r="AD896" s="2">
        <v>37344</v>
      </c>
      <c r="AE896" s="2">
        <v>37376</v>
      </c>
      <c r="AF896" s="2">
        <v>37407</v>
      </c>
      <c r="AG896" s="2">
        <v>37435</v>
      </c>
      <c r="AH896" s="2">
        <v>37468</v>
      </c>
      <c r="AI896" s="2">
        <v>37498</v>
      </c>
      <c r="AJ896" s="2">
        <v>37529</v>
      </c>
      <c r="AK896" s="2">
        <v>37560</v>
      </c>
      <c r="AL896" s="2">
        <v>37589</v>
      </c>
      <c r="AM896" s="2">
        <v>37621</v>
      </c>
      <c r="AN896" s="2">
        <v>37652</v>
      </c>
      <c r="AO896" s="2">
        <v>37680</v>
      </c>
      <c r="AP896" s="2">
        <v>37711</v>
      </c>
      <c r="AQ896" s="2">
        <v>37741</v>
      </c>
      <c r="AR896" s="2">
        <v>37771</v>
      </c>
      <c r="AS896" s="2">
        <v>37802</v>
      </c>
      <c r="AT896" s="2">
        <v>37833</v>
      </c>
      <c r="AU896" s="2">
        <v>37862</v>
      </c>
      <c r="AV896" s="2">
        <v>37894</v>
      </c>
      <c r="AW896" s="2">
        <v>37925</v>
      </c>
      <c r="AX896" s="2">
        <v>37953</v>
      </c>
      <c r="AY896" s="2">
        <v>37986</v>
      </c>
      <c r="AZ896" s="2">
        <v>38016</v>
      </c>
      <c r="BA896" s="2">
        <v>38044</v>
      </c>
      <c r="BB896" s="2">
        <v>38077</v>
      </c>
      <c r="BC896" s="2">
        <v>38107</v>
      </c>
      <c r="BD896" s="2">
        <v>38138</v>
      </c>
      <c r="BE896" s="2">
        <v>38168</v>
      </c>
      <c r="BF896" s="2">
        <v>38198</v>
      </c>
      <c r="BG896" s="2">
        <v>38230</v>
      </c>
      <c r="BH896" s="2">
        <v>38260</v>
      </c>
      <c r="BI896" s="2">
        <v>38289</v>
      </c>
      <c r="BJ896" s="2">
        <v>38321</v>
      </c>
      <c r="BK896" s="2">
        <v>38352</v>
      </c>
      <c r="BL896" s="2">
        <v>38383</v>
      </c>
      <c r="BM896" s="2">
        <v>38411</v>
      </c>
      <c r="BN896" s="2">
        <v>38442</v>
      </c>
      <c r="BO896" s="2">
        <v>38471</v>
      </c>
      <c r="BP896" s="2">
        <v>38503</v>
      </c>
      <c r="BQ896" s="2">
        <v>38533</v>
      </c>
      <c r="BR896" s="2">
        <v>38562</v>
      </c>
      <c r="BS896" s="2">
        <v>38595</v>
      </c>
      <c r="BT896" s="2">
        <v>38625</v>
      </c>
      <c r="BU896" s="2">
        <v>38656</v>
      </c>
      <c r="BV896" s="2">
        <v>38686</v>
      </c>
      <c r="BW896" s="2">
        <v>38716</v>
      </c>
      <c r="BX896" s="2">
        <v>38748</v>
      </c>
      <c r="BY896" s="2">
        <v>38776</v>
      </c>
      <c r="BZ896" s="2">
        <v>38807</v>
      </c>
      <c r="CA896" s="2">
        <v>38835</v>
      </c>
      <c r="CB896" s="2">
        <v>38868</v>
      </c>
      <c r="CC896" s="2">
        <v>38898</v>
      </c>
      <c r="CD896" s="2">
        <v>38929</v>
      </c>
      <c r="CE896" s="2">
        <v>38960</v>
      </c>
      <c r="CF896" s="2">
        <v>38989</v>
      </c>
      <c r="CG896" s="2">
        <v>39021</v>
      </c>
      <c r="CH896" s="2">
        <v>39051</v>
      </c>
      <c r="CI896" s="2">
        <v>39080</v>
      </c>
      <c r="CJ896" s="2">
        <v>39113</v>
      </c>
      <c r="CK896" s="2">
        <v>39141</v>
      </c>
      <c r="CL896" s="2">
        <v>39171</v>
      </c>
      <c r="CM896" s="2">
        <v>39202</v>
      </c>
      <c r="CN896" s="2">
        <v>39233</v>
      </c>
      <c r="CO896" s="2">
        <v>39262</v>
      </c>
      <c r="CP896" s="2">
        <v>39294</v>
      </c>
      <c r="CQ896" s="2">
        <v>39325</v>
      </c>
      <c r="CR896" s="2">
        <v>39353</v>
      </c>
      <c r="CS896" s="2">
        <v>39386</v>
      </c>
      <c r="CT896" s="2">
        <v>39416</v>
      </c>
      <c r="CU896" s="2">
        <v>39447</v>
      </c>
      <c r="CV896" s="2">
        <v>39478</v>
      </c>
      <c r="CW896" s="2">
        <v>39507</v>
      </c>
      <c r="CX896" s="2">
        <v>39538</v>
      </c>
      <c r="CY896" s="2">
        <v>39568</v>
      </c>
      <c r="CZ896" s="2">
        <v>39598</v>
      </c>
      <c r="DA896" s="2">
        <v>39629</v>
      </c>
      <c r="DB896" s="2">
        <v>39660</v>
      </c>
      <c r="DC896" s="2">
        <v>39689</v>
      </c>
      <c r="DD896" s="2">
        <v>39721</v>
      </c>
      <c r="DE896" s="2">
        <v>39752</v>
      </c>
      <c r="DF896" s="2">
        <v>39780</v>
      </c>
      <c r="DG896" s="2">
        <v>39813</v>
      </c>
      <c r="DH896" s="2">
        <v>39843</v>
      </c>
      <c r="DI896" s="2">
        <v>39871</v>
      </c>
      <c r="DJ896" s="2">
        <v>39903</v>
      </c>
      <c r="DK896" s="2">
        <v>39933</v>
      </c>
      <c r="DL896" s="2">
        <v>39962</v>
      </c>
      <c r="DM896" s="2">
        <v>39994</v>
      </c>
      <c r="DN896" s="2">
        <v>40025</v>
      </c>
      <c r="DO896" s="2">
        <v>40056</v>
      </c>
      <c r="DP896" s="2">
        <v>40086</v>
      </c>
      <c r="DQ896" s="2">
        <v>40116</v>
      </c>
      <c r="DR896" s="2">
        <v>40147</v>
      </c>
      <c r="DS896" s="2">
        <v>40178</v>
      </c>
      <c r="DT896" s="2">
        <v>40207</v>
      </c>
      <c r="DU896" s="2">
        <v>40235</v>
      </c>
      <c r="DV896" s="2">
        <v>40268</v>
      </c>
      <c r="DW896" s="2">
        <v>40298</v>
      </c>
      <c r="DX896" s="2">
        <v>40329</v>
      </c>
      <c r="DY896" s="2">
        <v>40359</v>
      </c>
      <c r="DZ896" s="2">
        <v>40389</v>
      </c>
      <c r="EA896" s="2">
        <v>40421</v>
      </c>
      <c r="EB896" s="2">
        <v>40451</v>
      </c>
      <c r="EC896" s="2">
        <v>40480</v>
      </c>
      <c r="ED896" s="2">
        <v>40512</v>
      </c>
      <c r="EE896" s="2">
        <v>40543</v>
      </c>
      <c r="EF896" s="2">
        <v>40574</v>
      </c>
      <c r="EG896" s="2">
        <v>40602</v>
      </c>
      <c r="EH896" s="2">
        <v>40633</v>
      </c>
      <c r="EI896" s="2">
        <v>40662</v>
      </c>
      <c r="EJ896" s="2">
        <v>40694</v>
      </c>
      <c r="EK896" s="2">
        <v>40724</v>
      </c>
      <c r="EL896" s="2">
        <v>40753</v>
      </c>
      <c r="EM896" s="2">
        <v>40786</v>
      </c>
      <c r="EN896" s="2">
        <v>40816</v>
      </c>
      <c r="EO896" s="2">
        <v>40847</v>
      </c>
      <c r="EP896" s="2">
        <v>40877</v>
      </c>
      <c r="EQ896" s="2">
        <v>40907</v>
      </c>
      <c r="ER896" s="2">
        <v>40939</v>
      </c>
      <c r="ES896" s="2">
        <v>40968</v>
      </c>
      <c r="ET896" s="2">
        <v>40998</v>
      </c>
      <c r="EU896" s="2">
        <v>41029</v>
      </c>
      <c r="EV896" s="2">
        <v>41060</v>
      </c>
      <c r="EW896" s="2">
        <v>41089</v>
      </c>
      <c r="EX896" s="2">
        <v>41121</v>
      </c>
      <c r="EY896" s="2">
        <v>41152</v>
      </c>
      <c r="EZ896" s="2">
        <v>41180</v>
      </c>
      <c r="FA896" s="2">
        <v>41213</v>
      </c>
      <c r="FB896" s="2">
        <v>41243</v>
      </c>
      <c r="FC896" s="2">
        <v>41274</v>
      </c>
      <c r="FD896" s="2">
        <v>41305</v>
      </c>
      <c r="FE896" s="2">
        <v>41333</v>
      </c>
      <c r="FF896" s="2">
        <v>41362</v>
      </c>
      <c r="FG896" s="2">
        <v>41394</v>
      </c>
      <c r="FH896" s="2">
        <v>41425</v>
      </c>
      <c r="FI896" s="2">
        <v>41453</v>
      </c>
      <c r="FJ896" s="2">
        <v>41486</v>
      </c>
      <c r="FK896" s="2">
        <v>41516</v>
      </c>
      <c r="FL896" s="2">
        <v>41547</v>
      </c>
      <c r="FM896" s="2">
        <v>41578</v>
      </c>
      <c r="FN896" s="2">
        <v>41607</v>
      </c>
      <c r="FO896" s="2">
        <v>41639</v>
      </c>
      <c r="FP896" s="2">
        <v>41670</v>
      </c>
      <c r="FQ896" s="2">
        <v>41698</v>
      </c>
      <c r="FR896" s="2">
        <v>41729</v>
      </c>
      <c r="FS896" s="2">
        <v>41759</v>
      </c>
      <c r="FT896" s="2">
        <v>41789</v>
      </c>
      <c r="FU896" s="2">
        <v>41820</v>
      </c>
      <c r="FV896" s="2">
        <v>41851</v>
      </c>
      <c r="FW896" s="2">
        <v>41880</v>
      </c>
      <c r="FX896" s="2">
        <v>41912</v>
      </c>
      <c r="FY896" s="2">
        <v>41943</v>
      </c>
      <c r="FZ896" s="2">
        <v>41971</v>
      </c>
      <c r="GA896" s="2">
        <v>42004</v>
      </c>
      <c r="GB896" s="2">
        <v>42034</v>
      </c>
      <c r="GC896" s="2">
        <v>42062</v>
      </c>
      <c r="GD896" s="2">
        <v>42094</v>
      </c>
      <c r="GE896" s="2">
        <v>42124</v>
      </c>
      <c r="GF896" s="2">
        <v>42153</v>
      </c>
      <c r="GG896" s="2">
        <v>42185</v>
      </c>
      <c r="GH896" s="2">
        <v>42216</v>
      </c>
      <c r="GI896" s="2">
        <v>42247</v>
      </c>
      <c r="GJ896" s="2">
        <v>42277</v>
      </c>
      <c r="GK896" s="2">
        <v>42307</v>
      </c>
      <c r="GL896" s="2">
        <v>42338</v>
      </c>
      <c r="GM896" s="2">
        <v>42369</v>
      </c>
      <c r="GN896" s="2">
        <v>42398</v>
      </c>
      <c r="GO896" s="2">
        <v>42429</v>
      </c>
      <c r="GP896" s="2">
        <v>42460</v>
      </c>
      <c r="GQ896" s="2">
        <v>42489</v>
      </c>
      <c r="GR896" s="2">
        <v>42521</v>
      </c>
      <c r="GS896" s="2">
        <v>42551</v>
      </c>
      <c r="GT896" s="2">
        <v>42580</v>
      </c>
      <c r="GU896" s="2">
        <v>42613</v>
      </c>
      <c r="GV896" s="2">
        <v>42643</v>
      </c>
      <c r="GW896" s="2">
        <v>42674</v>
      </c>
      <c r="GX896" s="2">
        <v>42704</v>
      </c>
      <c r="GY896" s="2">
        <v>42734</v>
      </c>
      <c r="GZ896" s="2">
        <v>42766</v>
      </c>
      <c r="HA896" s="2">
        <v>42794</v>
      </c>
      <c r="HB896" s="2">
        <v>42825</v>
      </c>
      <c r="HC896" s="2">
        <v>42853</v>
      </c>
      <c r="HD896" s="2">
        <v>42886</v>
      </c>
      <c r="HE896" s="2">
        <v>42916</v>
      </c>
      <c r="HF896" s="2">
        <v>42947</v>
      </c>
      <c r="HG896" s="2">
        <v>42978</v>
      </c>
      <c r="HH896" s="2">
        <v>43007</v>
      </c>
      <c r="HI896" s="2">
        <v>43039</v>
      </c>
      <c r="HJ896" s="2">
        <v>43069</v>
      </c>
      <c r="HK896" s="2">
        <v>43098</v>
      </c>
    </row>
    <row r="897" spans="1:277" x14ac:dyDescent="0.25">
      <c r="A897" s="4"/>
      <c r="D897" s="3">
        <v>14927100</v>
      </c>
      <c r="E897">
        <v>20690200</v>
      </c>
      <c r="F897">
        <v>18299500</v>
      </c>
      <c r="G897">
        <v>13422900</v>
      </c>
      <c r="H897">
        <v>17261900</v>
      </c>
      <c r="I897">
        <v>15722000</v>
      </c>
      <c r="J897">
        <v>15550800</v>
      </c>
      <c r="K897">
        <v>14008000</v>
      </c>
      <c r="L897">
        <v>18159100</v>
      </c>
      <c r="M897">
        <v>16710800</v>
      </c>
      <c r="N897">
        <v>15425000</v>
      </c>
      <c r="O897">
        <v>21477600</v>
      </c>
      <c r="P897">
        <v>18844900</v>
      </c>
      <c r="Q897">
        <v>14918400</v>
      </c>
      <c r="R897">
        <v>25088400</v>
      </c>
      <c r="S897">
        <v>14953600</v>
      </c>
      <c r="T897">
        <v>11977200</v>
      </c>
      <c r="U897">
        <v>13136600</v>
      </c>
      <c r="V897">
        <v>13831800</v>
      </c>
      <c r="W897">
        <v>14909900</v>
      </c>
      <c r="X897">
        <v>17147900</v>
      </c>
      <c r="Y897">
        <v>18476900</v>
      </c>
      <c r="Z897">
        <v>14907600</v>
      </c>
      <c r="AA897">
        <v>13013500</v>
      </c>
      <c r="AB897">
        <v>13419400</v>
      </c>
      <c r="AC897">
        <v>26504600</v>
      </c>
      <c r="AD897">
        <v>17495400</v>
      </c>
      <c r="AE897">
        <v>20224600</v>
      </c>
      <c r="AF897">
        <v>15673300</v>
      </c>
      <c r="AG897">
        <v>22915400</v>
      </c>
      <c r="AH897">
        <v>29715200</v>
      </c>
      <c r="AI897">
        <v>24749200</v>
      </c>
      <c r="AJ897">
        <v>22023700</v>
      </c>
      <c r="AK897">
        <v>31174300</v>
      </c>
      <c r="AL897">
        <v>25545500</v>
      </c>
      <c r="AM897">
        <v>19673300</v>
      </c>
      <c r="AN897">
        <v>18988400</v>
      </c>
      <c r="AO897">
        <v>16299300</v>
      </c>
      <c r="AP897">
        <v>22059100</v>
      </c>
      <c r="AQ897">
        <v>22622900</v>
      </c>
      <c r="AR897">
        <v>21627200</v>
      </c>
      <c r="AS897">
        <v>24755600</v>
      </c>
      <c r="AT897">
        <v>19040800</v>
      </c>
      <c r="AU897">
        <v>19213400</v>
      </c>
      <c r="AV897">
        <v>20904700</v>
      </c>
      <c r="AW897">
        <v>20540400</v>
      </c>
      <c r="AX897">
        <v>15522500</v>
      </c>
      <c r="AY897">
        <v>14516000</v>
      </c>
      <c r="AZ897">
        <v>20219700</v>
      </c>
      <c r="BA897">
        <v>14291600</v>
      </c>
      <c r="BB897">
        <v>18839900</v>
      </c>
      <c r="BC897">
        <v>17509300</v>
      </c>
      <c r="BD897">
        <v>18853400</v>
      </c>
      <c r="BE897">
        <v>18725800</v>
      </c>
      <c r="BF897">
        <v>25566300</v>
      </c>
      <c r="BG897">
        <v>15553700</v>
      </c>
      <c r="BH897">
        <v>15464900</v>
      </c>
      <c r="BI897">
        <v>18467700</v>
      </c>
      <c r="BJ897">
        <v>18953700</v>
      </c>
      <c r="BK897">
        <v>23797900</v>
      </c>
      <c r="BL897">
        <v>19971000</v>
      </c>
      <c r="BM897">
        <v>17531600</v>
      </c>
      <c r="BN897">
        <v>22497900</v>
      </c>
      <c r="BO897">
        <v>21800400</v>
      </c>
      <c r="BP897">
        <v>17337200</v>
      </c>
      <c r="BQ897">
        <v>23970300</v>
      </c>
      <c r="BR897">
        <v>20360800</v>
      </c>
      <c r="BS897">
        <v>18972600</v>
      </c>
      <c r="BT897">
        <v>21944900</v>
      </c>
      <c r="BU897">
        <v>22279300</v>
      </c>
      <c r="BV897">
        <v>25953900</v>
      </c>
      <c r="BW897">
        <v>25772900</v>
      </c>
      <c r="BX897">
        <v>24445700</v>
      </c>
      <c r="BY897">
        <v>15440100</v>
      </c>
      <c r="BZ897">
        <v>24514200</v>
      </c>
      <c r="CA897">
        <v>25830000</v>
      </c>
      <c r="CB897">
        <v>28880200</v>
      </c>
      <c r="CC897">
        <v>26087200</v>
      </c>
      <c r="CD897">
        <v>20912300</v>
      </c>
      <c r="CE897">
        <v>19860400</v>
      </c>
      <c r="CF897">
        <v>19928900</v>
      </c>
      <c r="CG897">
        <v>23904100</v>
      </c>
      <c r="CH897">
        <v>16416700</v>
      </c>
      <c r="CI897">
        <v>14032100</v>
      </c>
      <c r="CJ897">
        <v>16351600</v>
      </c>
      <c r="CK897">
        <v>15135200</v>
      </c>
      <c r="CL897">
        <v>22027000</v>
      </c>
      <c r="CM897">
        <v>18246200</v>
      </c>
      <c r="CN897">
        <v>23653700</v>
      </c>
      <c r="CO897">
        <v>26588600</v>
      </c>
      <c r="CP897">
        <v>29408600</v>
      </c>
      <c r="CQ897">
        <v>30487100</v>
      </c>
      <c r="CR897">
        <v>16375200</v>
      </c>
      <c r="CS897">
        <v>18646700</v>
      </c>
      <c r="CT897">
        <v>21390500</v>
      </c>
      <c r="CU897">
        <v>27190400</v>
      </c>
      <c r="CV897">
        <v>29548300</v>
      </c>
      <c r="CW897">
        <v>28741100</v>
      </c>
      <c r="CX897">
        <v>29713800</v>
      </c>
      <c r="CY897">
        <v>24711200</v>
      </c>
      <c r="CZ897">
        <v>18812200</v>
      </c>
      <c r="DA897">
        <v>33750500</v>
      </c>
      <c r="DB897">
        <v>44698100</v>
      </c>
      <c r="DC897">
        <v>32949200</v>
      </c>
      <c r="DD897">
        <v>32255200</v>
      </c>
      <c r="DE897">
        <v>35397000</v>
      </c>
      <c r="DF897">
        <v>28113900</v>
      </c>
      <c r="DG897">
        <v>31761000</v>
      </c>
      <c r="DH897">
        <v>44087300</v>
      </c>
      <c r="DI897">
        <v>45467800</v>
      </c>
      <c r="DJ897">
        <v>58667500</v>
      </c>
      <c r="DK897">
        <v>55815900</v>
      </c>
      <c r="DL897">
        <v>53388200</v>
      </c>
      <c r="DM897">
        <v>37822600</v>
      </c>
      <c r="DN897">
        <v>51926800</v>
      </c>
      <c r="DO897">
        <v>50042700</v>
      </c>
      <c r="DP897">
        <v>59784900</v>
      </c>
      <c r="DQ897">
        <v>59609000</v>
      </c>
      <c r="DR897">
        <v>35002600</v>
      </c>
      <c r="DS897">
        <v>41548500</v>
      </c>
      <c r="DT897">
        <v>30119900</v>
      </c>
      <c r="DU897">
        <v>30726700</v>
      </c>
      <c r="DV897">
        <v>24669200</v>
      </c>
      <c r="DW897">
        <v>31200600</v>
      </c>
      <c r="DX897">
        <v>38536900</v>
      </c>
      <c r="DY897">
        <v>31598800</v>
      </c>
      <c r="DZ897">
        <v>30232900</v>
      </c>
      <c r="EA897">
        <v>23539300</v>
      </c>
      <c r="EB897">
        <v>22096838</v>
      </c>
      <c r="EC897">
        <v>28143523</v>
      </c>
      <c r="ED897">
        <v>21688450</v>
      </c>
      <c r="EE897">
        <v>26156017</v>
      </c>
      <c r="EF897">
        <v>22044580</v>
      </c>
      <c r="EG897">
        <v>26115387</v>
      </c>
      <c r="EH897">
        <v>20257617</v>
      </c>
      <c r="EI897">
        <v>15834540</v>
      </c>
      <c r="EJ897">
        <v>16440134</v>
      </c>
      <c r="EK897">
        <v>20059854</v>
      </c>
      <c r="EL897">
        <v>17875029</v>
      </c>
      <c r="EM897">
        <v>41034049</v>
      </c>
      <c r="EN897">
        <v>30897670</v>
      </c>
      <c r="EO897">
        <v>29727380</v>
      </c>
      <c r="EP897">
        <v>19230867</v>
      </c>
      <c r="EQ897">
        <v>21307328</v>
      </c>
      <c r="ER897">
        <v>16259592</v>
      </c>
      <c r="ES897">
        <v>16356142</v>
      </c>
      <c r="ET897">
        <v>14727167</v>
      </c>
      <c r="EU897">
        <v>14593463</v>
      </c>
      <c r="EV897">
        <v>16270329</v>
      </c>
      <c r="EW897">
        <v>17547863</v>
      </c>
      <c r="EX897">
        <v>16017653</v>
      </c>
      <c r="EY897">
        <v>16888080</v>
      </c>
      <c r="EZ897">
        <v>24516338</v>
      </c>
      <c r="FA897">
        <v>16591360</v>
      </c>
      <c r="FB897">
        <v>18577406</v>
      </c>
      <c r="FC897">
        <v>15215602</v>
      </c>
      <c r="FD897">
        <v>11066481</v>
      </c>
      <c r="FE897">
        <v>13245707</v>
      </c>
      <c r="FF897">
        <v>11204584</v>
      </c>
      <c r="FG897">
        <v>15338097</v>
      </c>
      <c r="FH897">
        <v>11952836</v>
      </c>
      <c r="FI897">
        <v>22404120</v>
      </c>
      <c r="FJ897">
        <v>13310808</v>
      </c>
      <c r="FK897">
        <v>12625127</v>
      </c>
      <c r="FL897">
        <v>11289509</v>
      </c>
      <c r="FM897">
        <v>13661249</v>
      </c>
      <c r="FN897">
        <v>9542169</v>
      </c>
      <c r="FO897">
        <v>13986769</v>
      </c>
      <c r="FP897">
        <v>10712090</v>
      </c>
      <c r="FQ897">
        <v>8750588</v>
      </c>
      <c r="FR897">
        <v>11054233</v>
      </c>
      <c r="FS897">
        <v>10171930</v>
      </c>
      <c r="FT897">
        <v>8664070</v>
      </c>
      <c r="FU897">
        <v>9737240</v>
      </c>
      <c r="FV897">
        <v>10125162</v>
      </c>
      <c r="FW897">
        <v>10458374</v>
      </c>
      <c r="FX897">
        <v>10959640</v>
      </c>
      <c r="FY897">
        <v>14237839</v>
      </c>
      <c r="FZ897">
        <v>6594101</v>
      </c>
      <c r="GA897">
        <v>8764596</v>
      </c>
      <c r="GB897">
        <v>10435044</v>
      </c>
      <c r="GC897">
        <v>7822812</v>
      </c>
      <c r="GD897">
        <v>8965285</v>
      </c>
      <c r="GE897">
        <v>10600889</v>
      </c>
      <c r="GF897">
        <v>12957500</v>
      </c>
      <c r="GG897">
        <v>14655818</v>
      </c>
      <c r="GH897">
        <v>12794207</v>
      </c>
      <c r="GI897">
        <v>14861185</v>
      </c>
      <c r="GJ897">
        <v>11358451</v>
      </c>
      <c r="GK897">
        <v>11422668</v>
      </c>
      <c r="GL897">
        <v>6843863</v>
      </c>
      <c r="GM897">
        <v>10672810</v>
      </c>
      <c r="GN897">
        <v>12366983</v>
      </c>
      <c r="GO897">
        <v>10386280</v>
      </c>
      <c r="GP897">
        <v>10675844</v>
      </c>
      <c r="GQ897">
        <v>12515944</v>
      </c>
      <c r="GR897">
        <v>9043747</v>
      </c>
      <c r="GS897">
        <v>13365052</v>
      </c>
      <c r="GT897">
        <v>9362094</v>
      </c>
      <c r="GU897">
        <v>10963428</v>
      </c>
      <c r="GV897">
        <v>12343684</v>
      </c>
      <c r="GW897">
        <v>10170511</v>
      </c>
      <c r="GX897">
        <v>15860147</v>
      </c>
      <c r="GY897">
        <v>11575443</v>
      </c>
      <c r="GZ897">
        <v>10572051</v>
      </c>
      <c r="HA897">
        <v>11621472</v>
      </c>
      <c r="HB897">
        <v>11819884</v>
      </c>
      <c r="HC897">
        <v>7652667</v>
      </c>
      <c r="HD897">
        <v>22087556</v>
      </c>
      <c r="HE897">
        <v>49408836</v>
      </c>
      <c r="HF897">
        <v>14104420</v>
      </c>
      <c r="HG897">
        <v>16282891</v>
      </c>
      <c r="HH897">
        <v>14954775</v>
      </c>
      <c r="HI897">
        <v>11821733</v>
      </c>
      <c r="HJ897">
        <v>12495130</v>
      </c>
      <c r="HK897">
        <v>16395886</v>
      </c>
    </row>
    <row r="898" spans="1:277" x14ac:dyDescent="0.25">
      <c r="A898" s="1" t="s">
        <v>450</v>
      </c>
      <c r="B898" t="s">
        <v>1157</v>
      </c>
      <c r="C898" t="s">
        <v>1199</v>
      </c>
      <c r="D898" s="2">
        <f>_xll.BDH(A898, "volume", B898, C898, "Direction", "H", "Period", "M","cols=274;rows=2")</f>
        <v>36556</v>
      </c>
      <c r="E898" s="2">
        <v>36585</v>
      </c>
      <c r="F898" s="2">
        <v>36616</v>
      </c>
      <c r="G898" s="2">
        <v>36644</v>
      </c>
      <c r="H898" s="2">
        <v>36677</v>
      </c>
      <c r="I898" s="2">
        <v>36707</v>
      </c>
      <c r="J898" s="2">
        <v>36738</v>
      </c>
      <c r="K898" s="2">
        <v>36769</v>
      </c>
      <c r="L898" s="2">
        <v>36798</v>
      </c>
      <c r="M898" s="2">
        <v>36830</v>
      </c>
      <c r="N898" s="2">
        <v>36860</v>
      </c>
      <c r="O898" s="2">
        <v>36889</v>
      </c>
      <c r="P898" s="2">
        <v>36922</v>
      </c>
      <c r="Q898" s="2">
        <v>36950</v>
      </c>
      <c r="R898" s="2">
        <v>36980</v>
      </c>
      <c r="S898" s="2">
        <v>37011</v>
      </c>
      <c r="T898" s="2">
        <v>37042</v>
      </c>
      <c r="U898" s="2">
        <v>37071</v>
      </c>
      <c r="V898" s="2">
        <v>37103</v>
      </c>
      <c r="W898" s="2">
        <v>37134</v>
      </c>
      <c r="X898" s="2">
        <v>37162</v>
      </c>
      <c r="Y898" s="2">
        <v>37195</v>
      </c>
      <c r="Z898" s="2">
        <v>37225</v>
      </c>
      <c r="AA898" s="2">
        <v>37256</v>
      </c>
      <c r="AB898" s="2">
        <v>37287</v>
      </c>
      <c r="AC898" s="2">
        <v>37315</v>
      </c>
      <c r="AD898" s="2">
        <v>37344</v>
      </c>
      <c r="AE898" s="2">
        <v>37376</v>
      </c>
      <c r="AF898" s="2">
        <v>37407</v>
      </c>
      <c r="AG898" s="2">
        <v>37435</v>
      </c>
      <c r="AH898" s="2">
        <v>37468</v>
      </c>
      <c r="AI898" s="2">
        <v>37498</v>
      </c>
      <c r="AJ898" s="2">
        <v>37529</v>
      </c>
      <c r="AK898" s="2">
        <v>37560</v>
      </c>
      <c r="AL898" s="2">
        <v>37589</v>
      </c>
      <c r="AM898" s="2">
        <v>37621</v>
      </c>
      <c r="AN898" s="2">
        <v>37652</v>
      </c>
      <c r="AO898" s="2">
        <v>37680</v>
      </c>
      <c r="AP898" s="2">
        <v>37711</v>
      </c>
      <c r="AQ898" s="2">
        <v>37741</v>
      </c>
      <c r="AR898" s="2">
        <v>37771</v>
      </c>
      <c r="AS898" s="2">
        <v>37802</v>
      </c>
      <c r="AT898" s="2">
        <v>37833</v>
      </c>
      <c r="AU898" s="2">
        <v>37862</v>
      </c>
      <c r="AV898" s="2">
        <v>37894</v>
      </c>
      <c r="AW898" s="2">
        <v>37925</v>
      </c>
      <c r="AX898" s="2">
        <v>37953</v>
      </c>
      <c r="AY898" s="2">
        <v>37986</v>
      </c>
      <c r="AZ898" s="2">
        <v>38016</v>
      </c>
      <c r="BA898" s="2">
        <v>38044</v>
      </c>
      <c r="BB898" s="2">
        <v>38077</v>
      </c>
      <c r="BC898" s="2">
        <v>38107</v>
      </c>
      <c r="BD898" s="2">
        <v>38138</v>
      </c>
      <c r="BE898" s="2">
        <v>38168</v>
      </c>
      <c r="BF898" s="2">
        <v>38198</v>
      </c>
      <c r="BG898" s="2">
        <v>38230</v>
      </c>
      <c r="BH898" s="2">
        <v>38260</v>
      </c>
      <c r="BI898" s="2">
        <v>38289</v>
      </c>
      <c r="BJ898" s="2">
        <v>38321</v>
      </c>
      <c r="BK898" s="2">
        <v>38352</v>
      </c>
      <c r="BL898" s="2">
        <v>38383</v>
      </c>
      <c r="BM898" s="2">
        <v>38411</v>
      </c>
      <c r="BN898" s="2">
        <v>38442</v>
      </c>
      <c r="BO898" s="2">
        <v>38471</v>
      </c>
      <c r="BP898" s="2">
        <v>38503</v>
      </c>
      <c r="BQ898" s="2">
        <v>38533</v>
      </c>
      <c r="BR898" s="2">
        <v>38562</v>
      </c>
      <c r="BS898" s="2">
        <v>38595</v>
      </c>
      <c r="BT898" s="2">
        <v>38625</v>
      </c>
      <c r="BU898" s="2">
        <v>38656</v>
      </c>
      <c r="BV898" s="2">
        <v>38686</v>
      </c>
      <c r="BW898" s="2">
        <v>38716</v>
      </c>
      <c r="BX898" s="2">
        <v>38748</v>
      </c>
      <c r="BY898" s="2">
        <v>38776</v>
      </c>
      <c r="BZ898" s="2">
        <v>38807</v>
      </c>
      <c r="CA898" s="2">
        <v>38835</v>
      </c>
      <c r="CB898" s="2">
        <v>38868</v>
      </c>
      <c r="CC898" s="2">
        <v>38898</v>
      </c>
      <c r="CD898" s="2">
        <v>38929</v>
      </c>
      <c r="CE898" s="2">
        <v>38960</v>
      </c>
      <c r="CF898" s="2">
        <v>38989</v>
      </c>
      <c r="CG898" s="2">
        <v>39021</v>
      </c>
      <c r="CH898" s="2">
        <v>39051</v>
      </c>
      <c r="CI898" s="2">
        <v>39080</v>
      </c>
      <c r="CJ898" s="2">
        <v>39113</v>
      </c>
      <c r="CK898" s="2">
        <v>39141</v>
      </c>
      <c r="CL898" s="2">
        <v>39171</v>
      </c>
      <c r="CM898" s="2">
        <v>39202</v>
      </c>
      <c r="CN898" s="2">
        <v>39233</v>
      </c>
      <c r="CO898" s="2">
        <v>39262</v>
      </c>
      <c r="CP898" s="2">
        <v>39294</v>
      </c>
      <c r="CQ898" s="2">
        <v>39325</v>
      </c>
      <c r="CR898" s="2">
        <v>39353</v>
      </c>
      <c r="CS898" s="2">
        <v>39386</v>
      </c>
      <c r="CT898" s="2">
        <v>39416</v>
      </c>
      <c r="CU898" s="2">
        <v>39447</v>
      </c>
      <c r="CV898" s="2">
        <v>39478</v>
      </c>
      <c r="CW898" s="2">
        <v>39507</v>
      </c>
      <c r="CX898" s="2">
        <v>39538</v>
      </c>
      <c r="CY898" s="2">
        <v>39568</v>
      </c>
      <c r="CZ898" s="2">
        <v>39598</v>
      </c>
      <c r="DA898" s="2">
        <v>39629</v>
      </c>
      <c r="DB898" s="2">
        <v>39660</v>
      </c>
      <c r="DC898" s="2">
        <v>39689</v>
      </c>
      <c r="DD898" s="2">
        <v>39721</v>
      </c>
      <c r="DE898" s="2">
        <v>39752</v>
      </c>
      <c r="DF898" s="2">
        <v>39780</v>
      </c>
      <c r="DG898" s="2">
        <v>39813</v>
      </c>
      <c r="DH898" s="2">
        <v>39843</v>
      </c>
      <c r="DI898" s="2">
        <v>39871</v>
      </c>
      <c r="DJ898" s="2">
        <v>39903</v>
      </c>
      <c r="DK898" s="2">
        <v>39933</v>
      </c>
      <c r="DL898" s="2">
        <v>39962</v>
      </c>
      <c r="DM898" s="2">
        <v>39994</v>
      </c>
      <c r="DN898" s="2">
        <v>40025</v>
      </c>
      <c r="DO898" s="2">
        <v>40056</v>
      </c>
      <c r="DP898" s="2">
        <v>40086</v>
      </c>
      <c r="DQ898" s="2">
        <v>40116</v>
      </c>
      <c r="DR898" s="2">
        <v>40147</v>
      </c>
      <c r="DS898" s="2">
        <v>40178</v>
      </c>
      <c r="DT898" s="2">
        <v>40207</v>
      </c>
      <c r="DU898" s="2">
        <v>40235</v>
      </c>
      <c r="DV898" s="2">
        <v>40268</v>
      </c>
      <c r="DW898" s="2">
        <v>40298</v>
      </c>
      <c r="DX898" s="2">
        <v>40329</v>
      </c>
      <c r="DY898" s="2">
        <v>40359</v>
      </c>
      <c r="DZ898" s="2">
        <v>40389</v>
      </c>
      <c r="EA898" s="2">
        <v>40421</v>
      </c>
      <c r="EB898" s="2">
        <v>40451</v>
      </c>
      <c r="EC898" s="2">
        <v>40480</v>
      </c>
      <c r="ED898" s="2">
        <v>40512</v>
      </c>
      <c r="EE898" s="2">
        <v>40543</v>
      </c>
      <c r="EF898" s="2">
        <v>40574</v>
      </c>
      <c r="EG898" s="2">
        <v>40602</v>
      </c>
      <c r="EH898" s="2">
        <v>40633</v>
      </c>
      <c r="EI898" s="2">
        <v>40662</v>
      </c>
      <c r="EJ898" s="2">
        <v>40694</v>
      </c>
      <c r="EK898" s="2">
        <v>40724</v>
      </c>
      <c r="EL898" s="2">
        <v>40753</v>
      </c>
      <c r="EM898" s="2">
        <v>40786</v>
      </c>
      <c r="EN898" s="2">
        <v>40816</v>
      </c>
      <c r="EO898" s="2">
        <v>40847</v>
      </c>
      <c r="EP898" s="2">
        <v>40877</v>
      </c>
      <c r="EQ898" s="2">
        <v>40907</v>
      </c>
      <c r="ER898" s="2">
        <v>40939</v>
      </c>
      <c r="ES898" s="2">
        <v>40968</v>
      </c>
      <c r="ET898" s="2">
        <v>40998</v>
      </c>
      <c r="EU898" s="2">
        <v>41029</v>
      </c>
      <c r="EV898" s="2">
        <v>41060</v>
      </c>
      <c r="EW898" s="2">
        <v>41089</v>
      </c>
      <c r="EX898" s="2">
        <v>41121</v>
      </c>
      <c r="EY898" s="2">
        <v>41152</v>
      </c>
      <c r="EZ898" s="2">
        <v>41180</v>
      </c>
      <c r="FA898" s="2">
        <v>41213</v>
      </c>
      <c r="FB898" s="2">
        <v>41243</v>
      </c>
      <c r="FC898" s="2">
        <v>41274</v>
      </c>
      <c r="FD898" s="2">
        <v>41305</v>
      </c>
      <c r="FE898" s="2">
        <v>41333</v>
      </c>
      <c r="FF898" s="2">
        <v>41362</v>
      </c>
      <c r="FG898" s="2">
        <v>41394</v>
      </c>
      <c r="FH898" s="2">
        <v>41425</v>
      </c>
      <c r="FI898" s="2">
        <v>41453</v>
      </c>
      <c r="FJ898" s="2">
        <v>41486</v>
      </c>
      <c r="FK898" s="2">
        <v>41516</v>
      </c>
      <c r="FL898" s="2">
        <v>41547</v>
      </c>
      <c r="FM898" s="2">
        <v>41578</v>
      </c>
      <c r="FN898" s="2">
        <v>41607</v>
      </c>
      <c r="FO898" s="2">
        <v>41639</v>
      </c>
      <c r="FP898" s="2">
        <v>41670</v>
      </c>
      <c r="FQ898" s="2">
        <v>41698</v>
      </c>
      <c r="FR898" s="2">
        <v>41729</v>
      </c>
      <c r="FS898" s="2">
        <v>41759</v>
      </c>
      <c r="FT898" s="2">
        <v>41789</v>
      </c>
      <c r="FU898" s="2">
        <v>41820</v>
      </c>
      <c r="FV898" s="2">
        <v>41851</v>
      </c>
      <c r="FW898" s="2">
        <v>41880</v>
      </c>
      <c r="FX898" s="2">
        <v>41912</v>
      </c>
      <c r="FY898" s="2">
        <v>41943</v>
      </c>
      <c r="FZ898" s="2">
        <v>41971</v>
      </c>
      <c r="GA898" s="2">
        <v>42004</v>
      </c>
      <c r="GB898" s="2">
        <v>42034</v>
      </c>
      <c r="GC898" s="2">
        <v>42062</v>
      </c>
      <c r="GD898" s="2">
        <v>42094</v>
      </c>
      <c r="GE898" s="2">
        <v>42124</v>
      </c>
      <c r="GF898" s="2">
        <v>42153</v>
      </c>
      <c r="GG898" s="2">
        <v>42185</v>
      </c>
      <c r="GH898" s="2">
        <v>42216</v>
      </c>
      <c r="GI898" s="2">
        <v>42247</v>
      </c>
      <c r="GJ898" s="2">
        <v>42277</v>
      </c>
      <c r="GK898" s="2">
        <v>42307</v>
      </c>
      <c r="GL898" s="2">
        <v>42338</v>
      </c>
      <c r="GM898" s="2">
        <v>42369</v>
      </c>
      <c r="GN898" s="2">
        <v>42398</v>
      </c>
      <c r="GO898" s="2">
        <v>42429</v>
      </c>
      <c r="GP898" s="2">
        <v>42460</v>
      </c>
      <c r="GQ898" s="2">
        <v>42489</v>
      </c>
      <c r="GR898" s="2">
        <v>42521</v>
      </c>
      <c r="GS898" s="2">
        <v>42551</v>
      </c>
      <c r="GT898" s="2">
        <v>42580</v>
      </c>
      <c r="GU898" s="2">
        <v>42613</v>
      </c>
      <c r="GV898" s="2">
        <v>42643</v>
      </c>
      <c r="GW898" s="2">
        <v>42674</v>
      </c>
      <c r="GX898" s="2">
        <v>42704</v>
      </c>
      <c r="GY898" s="2">
        <v>42734</v>
      </c>
      <c r="GZ898" s="2">
        <v>42766</v>
      </c>
      <c r="HA898" s="2">
        <v>42794</v>
      </c>
      <c r="HB898" s="2">
        <v>42825</v>
      </c>
      <c r="HC898" s="2">
        <v>42853</v>
      </c>
      <c r="HD898" s="2">
        <v>42886</v>
      </c>
      <c r="HE898" s="2">
        <v>42916</v>
      </c>
      <c r="HF898" s="2">
        <v>42947</v>
      </c>
      <c r="HG898" s="2">
        <v>42978</v>
      </c>
      <c r="HH898" s="2">
        <v>43007</v>
      </c>
      <c r="HI898" s="2">
        <v>43039</v>
      </c>
      <c r="HJ898" s="2">
        <v>43069</v>
      </c>
      <c r="HK898" s="2">
        <v>43098</v>
      </c>
      <c r="HL898" s="2">
        <v>43131</v>
      </c>
      <c r="HM898" s="2">
        <v>43159</v>
      </c>
      <c r="HN898" s="2">
        <v>43189</v>
      </c>
      <c r="HO898" s="2">
        <v>43220</v>
      </c>
      <c r="HP898" s="2">
        <v>43251</v>
      </c>
      <c r="HQ898" s="2">
        <v>43280</v>
      </c>
      <c r="HR898" s="2">
        <v>43312</v>
      </c>
      <c r="HS898" s="2">
        <v>43343</v>
      </c>
      <c r="HT898" s="2">
        <v>43371</v>
      </c>
      <c r="HU898" s="2">
        <v>43404</v>
      </c>
      <c r="HV898" s="2">
        <v>43434</v>
      </c>
      <c r="HW898" s="2">
        <v>43465</v>
      </c>
      <c r="HX898" s="2">
        <v>43496</v>
      </c>
      <c r="HY898" s="2">
        <v>43524</v>
      </c>
      <c r="HZ898" s="2">
        <v>43553</v>
      </c>
      <c r="IA898" s="2">
        <v>43585</v>
      </c>
      <c r="IB898" s="2">
        <v>43616</v>
      </c>
      <c r="IC898" s="2">
        <v>43644</v>
      </c>
      <c r="ID898" s="2">
        <v>43677</v>
      </c>
      <c r="IE898" s="2">
        <v>43707</v>
      </c>
      <c r="IF898" s="2">
        <v>43738</v>
      </c>
      <c r="IG898" s="2">
        <v>43769</v>
      </c>
      <c r="IH898" s="2">
        <v>43798</v>
      </c>
      <c r="II898" s="2">
        <v>43830</v>
      </c>
      <c r="IJ898" s="2">
        <v>43861</v>
      </c>
      <c r="IK898" s="2">
        <v>43889</v>
      </c>
      <c r="IL898" s="2">
        <v>43921</v>
      </c>
      <c r="IM898" s="2">
        <v>43951</v>
      </c>
      <c r="IN898" s="2">
        <v>43980</v>
      </c>
      <c r="IO898" s="2">
        <v>44012</v>
      </c>
      <c r="IP898" s="2">
        <v>44043</v>
      </c>
      <c r="IQ898" s="2">
        <v>44074</v>
      </c>
      <c r="IR898" s="2">
        <v>44104</v>
      </c>
      <c r="IS898" s="2">
        <v>44134</v>
      </c>
      <c r="IT898" s="2">
        <v>44165</v>
      </c>
      <c r="IU898" s="2">
        <v>44196</v>
      </c>
      <c r="IV898" s="2">
        <v>44225</v>
      </c>
      <c r="IW898" s="2">
        <v>44253</v>
      </c>
      <c r="IX898" s="2">
        <v>44286</v>
      </c>
      <c r="IY898" s="2">
        <v>44316</v>
      </c>
      <c r="IZ898" s="2">
        <v>44347</v>
      </c>
      <c r="JA898" s="2">
        <v>44377</v>
      </c>
      <c r="JB898" s="2">
        <v>44407</v>
      </c>
      <c r="JC898" s="2">
        <v>44439</v>
      </c>
      <c r="JD898" s="2">
        <v>44469</v>
      </c>
      <c r="JE898" s="2">
        <v>44498</v>
      </c>
      <c r="JF898" s="2">
        <v>44530</v>
      </c>
      <c r="JG898" s="2">
        <v>44561</v>
      </c>
      <c r="JH898" s="2">
        <v>44592</v>
      </c>
      <c r="JI898" s="2">
        <v>44620</v>
      </c>
      <c r="JJ898" s="2">
        <v>44651</v>
      </c>
      <c r="JK898" s="2">
        <v>44680</v>
      </c>
      <c r="JL898" s="2">
        <v>44712</v>
      </c>
      <c r="JM898" s="2">
        <v>44742</v>
      </c>
      <c r="JN898" s="2">
        <v>44771</v>
      </c>
      <c r="JO898" s="2">
        <v>44804</v>
      </c>
      <c r="JP898" s="2">
        <v>44834</v>
      </c>
      <c r="JQ898" s="2">
        <v>44865</v>
      </c>
    </row>
    <row r="899" spans="1:277" x14ac:dyDescent="0.25">
      <c r="A899" s="4"/>
      <c r="D899" s="3">
        <v>76631200</v>
      </c>
      <c r="E899">
        <v>67779600</v>
      </c>
      <c r="F899">
        <v>83588800</v>
      </c>
      <c r="G899">
        <v>57175600</v>
      </c>
      <c r="H899">
        <v>79841400</v>
      </c>
      <c r="I899">
        <v>117252600</v>
      </c>
      <c r="J899">
        <v>74689600</v>
      </c>
      <c r="K899">
        <v>99313400</v>
      </c>
      <c r="L899">
        <v>85388000</v>
      </c>
      <c r="M899">
        <v>86076600</v>
      </c>
      <c r="N899">
        <v>74362500</v>
      </c>
      <c r="O899">
        <v>105199900</v>
      </c>
      <c r="P899">
        <v>103973200</v>
      </c>
      <c r="Q899">
        <v>80154900</v>
      </c>
      <c r="R899">
        <v>97136500</v>
      </c>
      <c r="S899">
        <v>68943800</v>
      </c>
      <c r="T899">
        <v>74805000</v>
      </c>
      <c r="U899">
        <v>55890800</v>
      </c>
      <c r="V899">
        <v>69965000</v>
      </c>
      <c r="W899">
        <v>63192900</v>
      </c>
      <c r="X899">
        <v>64850700</v>
      </c>
      <c r="Y899">
        <v>80681600</v>
      </c>
      <c r="Z899">
        <v>64681200</v>
      </c>
      <c r="AA899">
        <v>67343100</v>
      </c>
      <c r="AB899">
        <v>70082800</v>
      </c>
      <c r="AC899">
        <v>73530900</v>
      </c>
      <c r="AD899">
        <v>66409200</v>
      </c>
      <c r="AE899">
        <v>63387800</v>
      </c>
      <c r="AF899">
        <v>69462700</v>
      </c>
      <c r="AG899">
        <v>79585600</v>
      </c>
      <c r="AH899">
        <v>77703100</v>
      </c>
      <c r="AI899">
        <v>107937600</v>
      </c>
      <c r="AJ899">
        <v>89700000</v>
      </c>
      <c r="AK899">
        <v>137367200</v>
      </c>
      <c r="AL899">
        <v>87677900</v>
      </c>
      <c r="AM899">
        <v>98272900</v>
      </c>
      <c r="AN899">
        <v>85302800</v>
      </c>
      <c r="AO899">
        <v>78586900</v>
      </c>
      <c r="AP899">
        <v>90558800</v>
      </c>
      <c r="AQ899">
        <v>80766800</v>
      </c>
      <c r="AR899">
        <v>93553600</v>
      </c>
      <c r="AS899">
        <v>59495400</v>
      </c>
      <c r="AT899">
        <v>54568900</v>
      </c>
      <c r="AU899">
        <v>66102700</v>
      </c>
      <c r="AV899">
        <v>79227800</v>
      </c>
      <c r="AW899">
        <v>60472100</v>
      </c>
      <c r="AX899">
        <v>61948400</v>
      </c>
      <c r="AY899">
        <v>77329100</v>
      </c>
      <c r="AZ899">
        <v>75363800</v>
      </c>
      <c r="BA899">
        <v>75467500</v>
      </c>
      <c r="BB899">
        <v>82649700</v>
      </c>
      <c r="BC899">
        <v>59773000</v>
      </c>
      <c r="BD899">
        <v>71422000</v>
      </c>
      <c r="BE899">
        <v>79803200</v>
      </c>
      <c r="BF899">
        <v>84662800</v>
      </c>
      <c r="BG899">
        <v>73926800</v>
      </c>
      <c r="BH899">
        <v>55355100</v>
      </c>
      <c r="BI899">
        <v>66928000</v>
      </c>
      <c r="BJ899">
        <v>75568800</v>
      </c>
      <c r="BK899">
        <v>63972000</v>
      </c>
      <c r="BL899">
        <v>69564900</v>
      </c>
      <c r="BM899">
        <v>59978700</v>
      </c>
      <c r="BN899">
        <v>56614500</v>
      </c>
      <c r="BO899">
        <v>66014600</v>
      </c>
      <c r="BP899">
        <v>74084000</v>
      </c>
      <c r="BQ899">
        <v>59485800</v>
      </c>
      <c r="BR899">
        <v>52277600</v>
      </c>
      <c r="BS899">
        <v>74400800</v>
      </c>
      <c r="BT899">
        <v>66976000</v>
      </c>
      <c r="BU899">
        <v>77342100</v>
      </c>
      <c r="BV899">
        <v>91655100</v>
      </c>
      <c r="BW899">
        <v>60356300</v>
      </c>
      <c r="BX899">
        <v>61571600</v>
      </c>
      <c r="BY899">
        <v>58575700</v>
      </c>
      <c r="BZ899">
        <v>65201900</v>
      </c>
      <c r="CA899">
        <v>58359600</v>
      </c>
      <c r="CB899">
        <v>95761100</v>
      </c>
      <c r="CC899">
        <v>73249600</v>
      </c>
      <c r="CD899">
        <v>75472700</v>
      </c>
      <c r="CE899">
        <v>74717900</v>
      </c>
      <c r="CF899">
        <v>81396900</v>
      </c>
      <c r="CG899">
        <v>79092800</v>
      </c>
      <c r="CH899">
        <v>60233500</v>
      </c>
      <c r="CI899">
        <v>39664700</v>
      </c>
      <c r="CJ899">
        <v>51312200</v>
      </c>
      <c r="CK899">
        <v>41038900</v>
      </c>
      <c r="CL899">
        <v>60753600</v>
      </c>
      <c r="CM899">
        <v>51123000</v>
      </c>
      <c r="CN899">
        <v>80523900</v>
      </c>
      <c r="CO899">
        <v>94919500</v>
      </c>
      <c r="CP899">
        <v>105552900</v>
      </c>
      <c r="CQ899">
        <v>90556000</v>
      </c>
      <c r="CR899">
        <v>61913900</v>
      </c>
      <c r="CS899">
        <v>62407000</v>
      </c>
      <c r="CT899">
        <v>93977100</v>
      </c>
      <c r="CU899">
        <v>77337100</v>
      </c>
      <c r="CV899">
        <v>111327000</v>
      </c>
      <c r="CW899">
        <v>80187200</v>
      </c>
      <c r="CX899">
        <v>84633200</v>
      </c>
      <c r="CY899">
        <v>69649500</v>
      </c>
      <c r="CZ899">
        <v>56174300</v>
      </c>
      <c r="DA899">
        <v>69970500</v>
      </c>
      <c r="DB899">
        <v>63379500</v>
      </c>
      <c r="DC899">
        <v>51154400</v>
      </c>
      <c r="DD899">
        <v>77466000</v>
      </c>
      <c r="DE899">
        <v>104388400</v>
      </c>
      <c r="DF899">
        <v>81494600</v>
      </c>
      <c r="DG899">
        <v>76314900</v>
      </c>
      <c r="DH899">
        <v>56773700</v>
      </c>
      <c r="DI899">
        <v>74297800</v>
      </c>
      <c r="DJ899">
        <v>66843500</v>
      </c>
      <c r="DK899">
        <v>51144400</v>
      </c>
      <c r="DL899">
        <v>49392600</v>
      </c>
      <c r="DM899">
        <v>51914600</v>
      </c>
      <c r="DN899">
        <v>39464400</v>
      </c>
      <c r="DO899">
        <v>49391200</v>
      </c>
      <c r="DP899">
        <v>48328600</v>
      </c>
      <c r="DQ899">
        <v>45618500</v>
      </c>
      <c r="DR899">
        <v>48180600</v>
      </c>
      <c r="DS899">
        <v>46304700</v>
      </c>
      <c r="DT899">
        <v>42791900</v>
      </c>
      <c r="DU899">
        <v>39988400</v>
      </c>
      <c r="DV899">
        <v>27639400</v>
      </c>
      <c r="DW899">
        <v>32336000</v>
      </c>
      <c r="DX899">
        <v>51940200</v>
      </c>
      <c r="DY899">
        <v>51155000</v>
      </c>
      <c r="DZ899">
        <v>43883200</v>
      </c>
      <c r="EA899">
        <v>43339000</v>
      </c>
      <c r="EB899">
        <v>31062687</v>
      </c>
      <c r="EC899">
        <v>33036257</v>
      </c>
      <c r="ED899">
        <v>35049775</v>
      </c>
      <c r="EE899">
        <v>25377842</v>
      </c>
      <c r="EF899">
        <v>47322862</v>
      </c>
      <c r="EG899">
        <v>47712606</v>
      </c>
      <c r="EH899">
        <v>42715696</v>
      </c>
      <c r="EI899">
        <v>32837184</v>
      </c>
      <c r="EJ899">
        <v>39167230</v>
      </c>
      <c r="EK899">
        <v>41117071</v>
      </c>
      <c r="EL899">
        <v>31120751</v>
      </c>
      <c r="EM899">
        <v>56824891</v>
      </c>
      <c r="EN899">
        <v>42387325</v>
      </c>
      <c r="EO899">
        <v>32120037</v>
      </c>
      <c r="EP899">
        <v>31827435</v>
      </c>
      <c r="EQ899">
        <v>25836193</v>
      </c>
      <c r="ER899">
        <v>31430394</v>
      </c>
      <c r="ES899">
        <v>27168474</v>
      </c>
      <c r="ET899">
        <v>24010802</v>
      </c>
      <c r="EU899">
        <v>19669056</v>
      </c>
      <c r="EV899">
        <v>24876497</v>
      </c>
      <c r="EW899">
        <v>24056373</v>
      </c>
      <c r="EX899">
        <v>22169284</v>
      </c>
      <c r="EY899">
        <v>18755083</v>
      </c>
      <c r="EZ899">
        <v>16041160</v>
      </c>
      <c r="FA899">
        <v>21571815</v>
      </c>
      <c r="FB899">
        <v>27800018</v>
      </c>
      <c r="FC899">
        <v>21907250</v>
      </c>
      <c r="FD899">
        <v>22080052</v>
      </c>
      <c r="FE899">
        <v>29058284</v>
      </c>
      <c r="FF899">
        <v>21440472</v>
      </c>
      <c r="FG899">
        <v>19581837</v>
      </c>
      <c r="FH899">
        <v>24665565</v>
      </c>
      <c r="FI899">
        <v>24368077</v>
      </c>
      <c r="FJ899">
        <v>18592385</v>
      </c>
      <c r="FK899">
        <v>27849533</v>
      </c>
      <c r="FL899">
        <v>18577905</v>
      </c>
      <c r="FM899">
        <v>23936146</v>
      </c>
      <c r="FN899">
        <v>23382804</v>
      </c>
      <c r="FO899">
        <v>29695968</v>
      </c>
      <c r="FP899">
        <v>28699726</v>
      </c>
      <c r="FQ899">
        <v>30486761</v>
      </c>
      <c r="FR899">
        <v>25779467</v>
      </c>
      <c r="FS899">
        <v>22579579</v>
      </c>
      <c r="FT899">
        <v>31594063</v>
      </c>
      <c r="FU899">
        <v>21474727</v>
      </c>
      <c r="FV899">
        <v>22910260</v>
      </c>
      <c r="FW899">
        <v>22369198</v>
      </c>
      <c r="FX899">
        <v>18492075</v>
      </c>
      <c r="FY899">
        <v>20350297</v>
      </c>
      <c r="FZ899">
        <v>23222630</v>
      </c>
      <c r="GA899">
        <v>22332598</v>
      </c>
      <c r="GB899">
        <v>24422146</v>
      </c>
      <c r="GC899">
        <v>21391914</v>
      </c>
      <c r="GD899">
        <v>29214531</v>
      </c>
      <c r="GE899">
        <v>20445177</v>
      </c>
      <c r="GF899">
        <v>24837733</v>
      </c>
      <c r="GG899">
        <v>31207769</v>
      </c>
      <c r="GH899">
        <v>25170244</v>
      </c>
      <c r="GI899">
        <v>29499400</v>
      </c>
      <c r="GJ899">
        <v>31691672</v>
      </c>
      <c r="GK899">
        <v>33058534</v>
      </c>
      <c r="GL899">
        <v>33036176</v>
      </c>
      <c r="GM899">
        <v>30738780</v>
      </c>
      <c r="GN899">
        <v>36249387</v>
      </c>
      <c r="GO899">
        <v>31664346</v>
      </c>
      <c r="GP899">
        <v>34670640</v>
      </c>
      <c r="GQ899">
        <v>25891245</v>
      </c>
      <c r="GR899">
        <v>51355593</v>
      </c>
      <c r="GS899">
        <v>42411572</v>
      </c>
      <c r="GT899">
        <v>23235617</v>
      </c>
      <c r="GU899">
        <v>33864808</v>
      </c>
      <c r="GV899">
        <v>36011939</v>
      </c>
      <c r="GW899">
        <v>19882571</v>
      </c>
      <c r="GX899">
        <v>35037872</v>
      </c>
      <c r="GY899">
        <v>30980886</v>
      </c>
      <c r="GZ899">
        <v>36764431</v>
      </c>
      <c r="HA899">
        <v>31870460</v>
      </c>
      <c r="HB899">
        <v>54193124</v>
      </c>
      <c r="HC899">
        <v>29295828</v>
      </c>
      <c r="HD899">
        <v>47997431</v>
      </c>
      <c r="HE899">
        <v>51636608</v>
      </c>
      <c r="HF899">
        <v>33271470</v>
      </c>
      <c r="HG899">
        <v>43050922</v>
      </c>
      <c r="HH899">
        <v>30159896</v>
      </c>
      <c r="HI899">
        <v>30442640</v>
      </c>
      <c r="HJ899">
        <v>38182934</v>
      </c>
      <c r="HK899">
        <v>30739886</v>
      </c>
      <c r="HL899">
        <v>38912339</v>
      </c>
      <c r="HM899">
        <v>25955516</v>
      </c>
      <c r="HN899">
        <v>29505679</v>
      </c>
      <c r="HO899">
        <v>20677067</v>
      </c>
      <c r="HP899">
        <v>29859160</v>
      </c>
      <c r="HQ899">
        <v>23606167</v>
      </c>
      <c r="HR899">
        <v>15988734</v>
      </c>
      <c r="HS899">
        <v>21422407</v>
      </c>
      <c r="HT899">
        <v>19875764</v>
      </c>
      <c r="HU899">
        <v>24209878</v>
      </c>
      <c r="HV899">
        <v>29649148</v>
      </c>
      <c r="HW899">
        <v>30512245</v>
      </c>
      <c r="HX899">
        <v>25661902</v>
      </c>
      <c r="HY899">
        <v>20635079</v>
      </c>
      <c r="HZ899">
        <v>26028933</v>
      </c>
      <c r="IA899">
        <v>19322592</v>
      </c>
      <c r="IB899">
        <v>28944976</v>
      </c>
      <c r="IC899">
        <v>23818033</v>
      </c>
      <c r="ID899">
        <v>17723998</v>
      </c>
      <c r="IE899">
        <v>32423482</v>
      </c>
      <c r="IF899">
        <v>19338027</v>
      </c>
      <c r="IG899">
        <v>23123305</v>
      </c>
      <c r="IH899">
        <v>29295995</v>
      </c>
      <c r="II899">
        <v>20415845</v>
      </c>
      <c r="IJ899">
        <v>33302803</v>
      </c>
      <c r="IK899">
        <v>21850151</v>
      </c>
      <c r="IL899">
        <v>42621603</v>
      </c>
      <c r="IM899">
        <v>28740589</v>
      </c>
      <c r="IN899">
        <v>25286355</v>
      </c>
      <c r="IO899">
        <v>26122708</v>
      </c>
      <c r="IP899">
        <v>15187058</v>
      </c>
      <c r="IQ899">
        <v>20129147</v>
      </c>
      <c r="IR899">
        <v>17928466</v>
      </c>
      <c r="IS899">
        <v>16758294</v>
      </c>
      <c r="IT899">
        <v>22827241</v>
      </c>
      <c r="IU899">
        <v>21525855</v>
      </c>
      <c r="IV899">
        <v>21511482</v>
      </c>
      <c r="IW899">
        <v>16150728</v>
      </c>
      <c r="IX899">
        <v>27174134</v>
      </c>
      <c r="IY899">
        <v>17509529</v>
      </c>
      <c r="IZ899">
        <v>22679130</v>
      </c>
      <c r="JA899">
        <v>20102959</v>
      </c>
      <c r="JB899">
        <v>15288583</v>
      </c>
      <c r="JC899">
        <v>15682598</v>
      </c>
      <c r="JD899">
        <v>16873410</v>
      </c>
      <c r="JE899">
        <v>16445704</v>
      </c>
      <c r="JF899">
        <v>22978674</v>
      </c>
      <c r="JG899">
        <v>22332589</v>
      </c>
      <c r="JH899">
        <v>18883794</v>
      </c>
      <c r="JI899">
        <v>17883268</v>
      </c>
      <c r="JJ899">
        <v>23164799</v>
      </c>
      <c r="JK899">
        <v>15230627</v>
      </c>
      <c r="JL899">
        <v>31004980</v>
      </c>
      <c r="JM899">
        <v>29271513</v>
      </c>
      <c r="JN899">
        <v>16614656</v>
      </c>
      <c r="JO899">
        <v>20816087</v>
      </c>
      <c r="JP899">
        <v>18624763</v>
      </c>
      <c r="JQ899">
        <v>14850465</v>
      </c>
    </row>
    <row r="900" spans="1:277" x14ac:dyDescent="0.25">
      <c r="A900" s="1" t="s">
        <v>451</v>
      </c>
      <c r="B900" t="s">
        <v>1157</v>
      </c>
      <c r="C900" t="s">
        <v>1193</v>
      </c>
      <c r="D900" s="2">
        <f>_xll.BDH(A900, "volume", B900, C900, "Direction", "H", "Period", "M","cols=204;rows=2")</f>
        <v>36556</v>
      </c>
      <c r="E900" s="2">
        <v>36585</v>
      </c>
      <c r="F900" s="2">
        <v>36616</v>
      </c>
      <c r="G900" s="2">
        <v>36644</v>
      </c>
      <c r="H900" s="2">
        <v>36677</v>
      </c>
      <c r="I900" s="2">
        <v>36707</v>
      </c>
      <c r="J900" s="2">
        <v>36738</v>
      </c>
      <c r="K900" s="2">
        <v>36769</v>
      </c>
      <c r="L900" s="2">
        <v>36798</v>
      </c>
      <c r="M900" s="2">
        <v>36830</v>
      </c>
      <c r="N900" s="2">
        <v>36860</v>
      </c>
      <c r="O900" s="2">
        <v>36889</v>
      </c>
      <c r="P900" s="2">
        <v>36922</v>
      </c>
      <c r="Q900" s="2">
        <v>36950</v>
      </c>
      <c r="R900" s="2">
        <v>36980</v>
      </c>
      <c r="S900" s="2">
        <v>37011</v>
      </c>
      <c r="T900" s="2">
        <v>37042</v>
      </c>
      <c r="U900" s="2">
        <v>37071</v>
      </c>
      <c r="V900" s="2">
        <v>37103</v>
      </c>
      <c r="W900" s="2">
        <v>37134</v>
      </c>
      <c r="X900" s="2">
        <v>37162</v>
      </c>
      <c r="Y900" s="2">
        <v>37195</v>
      </c>
      <c r="Z900" s="2">
        <v>37225</v>
      </c>
      <c r="AA900" s="2">
        <v>37256</v>
      </c>
      <c r="AB900" s="2">
        <v>37287</v>
      </c>
      <c r="AC900" s="2">
        <v>37315</v>
      </c>
      <c r="AD900" s="2">
        <v>37344</v>
      </c>
      <c r="AE900" s="2">
        <v>37376</v>
      </c>
      <c r="AF900" s="2">
        <v>37407</v>
      </c>
      <c r="AG900" s="2">
        <v>37435</v>
      </c>
      <c r="AH900" s="2">
        <v>37468</v>
      </c>
      <c r="AI900" s="2">
        <v>37498</v>
      </c>
      <c r="AJ900" s="2">
        <v>37529</v>
      </c>
      <c r="AK900" s="2">
        <v>37560</v>
      </c>
      <c r="AL900" s="2">
        <v>37589</v>
      </c>
      <c r="AM900" s="2">
        <v>37621</v>
      </c>
      <c r="AN900" s="2">
        <v>37652</v>
      </c>
      <c r="AO900" s="2">
        <v>37680</v>
      </c>
      <c r="AP900" s="2">
        <v>37711</v>
      </c>
      <c r="AQ900" s="2">
        <v>37741</v>
      </c>
      <c r="AR900" s="2">
        <v>37771</v>
      </c>
      <c r="AS900" s="2">
        <v>37802</v>
      </c>
      <c r="AT900" s="2">
        <v>37833</v>
      </c>
      <c r="AU900" s="2">
        <v>37862</v>
      </c>
      <c r="AV900" s="2">
        <v>37894</v>
      </c>
      <c r="AW900" s="2">
        <v>37925</v>
      </c>
      <c r="AX900" s="2">
        <v>37953</v>
      </c>
      <c r="AY900" s="2">
        <v>37986</v>
      </c>
      <c r="AZ900" s="2">
        <v>38016</v>
      </c>
      <c r="BA900" s="2">
        <v>38044</v>
      </c>
      <c r="BB900" s="2">
        <v>38077</v>
      </c>
      <c r="BC900" s="2">
        <v>38107</v>
      </c>
      <c r="BD900" s="2">
        <v>38138</v>
      </c>
      <c r="BE900" s="2">
        <v>38168</v>
      </c>
      <c r="BF900" s="2">
        <v>38198</v>
      </c>
      <c r="BG900" s="2">
        <v>38230</v>
      </c>
      <c r="BH900" s="2">
        <v>38260</v>
      </c>
      <c r="BI900" s="2">
        <v>38289</v>
      </c>
      <c r="BJ900" s="2">
        <v>38321</v>
      </c>
      <c r="BK900" s="2">
        <v>38352</v>
      </c>
      <c r="BL900" s="2">
        <v>38383</v>
      </c>
      <c r="BM900" s="2">
        <v>38411</v>
      </c>
      <c r="BN900" s="2">
        <v>38442</v>
      </c>
      <c r="BO900" s="2">
        <v>38471</v>
      </c>
      <c r="BP900" s="2">
        <v>38503</v>
      </c>
      <c r="BQ900" s="2">
        <v>38533</v>
      </c>
      <c r="BR900" s="2">
        <v>38562</v>
      </c>
      <c r="BS900" s="2">
        <v>38595</v>
      </c>
      <c r="BT900" s="2">
        <v>38625</v>
      </c>
      <c r="BU900" s="2">
        <v>38656</v>
      </c>
      <c r="BV900" s="2">
        <v>38686</v>
      </c>
      <c r="BW900" s="2">
        <v>38716</v>
      </c>
      <c r="BX900" s="2">
        <v>38748</v>
      </c>
      <c r="BY900" s="2">
        <v>38776</v>
      </c>
      <c r="BZ900" s="2">
        <v>38807</v>
      </c>
      <c r="CA900" s="2">
        <v>38835</v>
      </c>
      <c r="CB900" s="2">
        <v>38868</v>
      </c>
      <c r="CC900" s="2">
        <v>38898</v>
      </c>
      <c r="CD900" s="2">
        <v>38929</v>
      </c>
      <c r="CE900" s="2">
        <v>38960</v>
      </c>
      <c r="CF900" s="2">
        <v>38989</v>
      </c>
      <c r="CG900" s="2">
        <v>39021</v>
      </c>
      <c r="CH900" s="2">
        <v>39051</v>
      </c>
      <c r="CI900" s="2">
        <v>39080</v>
      </c>
      <c r="CJ900" s="2">
        <v>39113</v>
      </c>
      <c r="CK900" s="2">
        <v>39141</v>
      </c>
      <c r="CL900" s="2">
        <v>39171</v>
      </c>
      <c r="CM900" s="2">
        <v>39202</v>
      </c>
      <c r="CN900" s="2">
        <v>39233</v>
      </c>
      <c r="CO900" s="2">
        <v>39262</v>
      </c>
      <c r="CP900" s="2">
        <v>39294</v>
      </c>
      <c r="CQ900" s="2">
        <v>39325</v>
      </c>
      <c r="CR900" s="2">
        <v>39353</v>
      </c>
      <c r="CS900" s="2">
        <v>39386</v>
      </c>
      <c r="CT900" s="2">
        <v>39416</v>
      </c>
      <c r="CU900" s="2">
        <v>39447</v>
      </c>
      <c r="CV900" s="2">
        <v>39478</v>
      </c>
      <c r="CW900" s="2">
        <v>39507</v>
      </c>
      <c r="CX900" s="2">
        <v>39538</v>
      </c>
      <c r="CY900" s="2">
        <v>39568</v>
      </c>
      <c r="CZ900" s="2">
        <v>39598</v>
      </c>
      <c r="DA900" s="2">
        <v>39629</v>
      </c>
      <c r="DB900" s="2">
        <v>39660</v>
      </c>
      <c r="DC900" s="2">
        <v>39689</v>
      </c>
      <c r="DD900" s="2">
        <v>39721</v>
      </c>
      <c r="DE900" s="2">
        <v>39752</v>
      </c>
      <c r="DF900" s="2">
        <v>39780</v>
      </c>
      <c r="DG900" s="2">
        <v>39813</v>
      </c>
      <c r="DH900" s="2">
        <v>39843</v>
      </c>
      <c r="DI900" s="2">
        <v>39871</v>
      </c>
      <c r="DJ900" s="2">
        <v>39903</v>
      </c>
      <c r="DK900" s="2">
        <v>39933</v>
      </c>
      <c r="DL900" s="2">
        <v>39962</v>
      </c>
      <c r="DM900" s="2">
        <v>39994</v>
      </c>
      <c r="DN900" s="2">
        <v>40025</v>
      </c>
      <c r="DO900" s="2">
        <v>40056</v>
      </c>
      <c r="DP900" s="2">
        <v>40086</v>
      </c>
      <c r="DQ900" s="2">
        <v>40116</v>
      </c>
      <c r="DR900" s="2">
        <v>40147</v>
      </c>
      <c r="DS900" s="2">
        <v>40178</v>
      </c>
      <c r="DT900" s="2">
        <v>40207</v>
      </c>
      <c r="DU900" s="2">
        <v>40235</v>
      </c>
      <c r="DV900" s="2">
        <v>40268</v>
      </c>
      <c r="DW900" s="2">
        <v>40298</v>
      </c>
      <c r="DX900" s="2">
        <v>40329</v>
      </c>
      <c r="DY900" s="2">
        <v>40359</v>
      </c>
      <c r="DZ900" s="2">
        <v>40389</v>
      </c>
      <c r="EA900" s="2">
        <v>40421</v>
      </c>
      <c r="EB900" s="2">
        <v>40451</v>
      </c>
      <c r="EC900" s="2">
        <v>40480</v>
      </c>
      <c r="ED900" s="2">
        <v>40512</v>
      </c>
      <c r="EE900" s="2">
        <v>40543</v>
      </c>
      <c r="EF900" s="2">
        <v>40574</v>
      </c>
      <c r="EG900" s="2">
        <v>40602</v>
      </c>
      <c r="EH900" s="2">
        <v>40633</v>
      </c>
      <c r="EI900" s="2">
        <v>40662</v>
      </c>
      <c r="EJ900" s="2">
        <v>40694</v>
      </c>
      <c r="EK900" s="2">
        <v>40724</v>
      </c>
      <c r="EL900" s="2">
        <v>40753</v>
      </c>
      <c r="EM900" s="2">
        <v>40786</v>
      </c>
      <c r="EN900" s="2">
        <v>40816</v>
      </c>
      <c r="EO900" s="2">
        <v>40847</v>
      </c>
      <c r="EP900" s="2">
        <v>40877</v>
      </c>
      <c r="EQ900" s="2">
        <v>40907</v>
      </c>
      <c r="ER900" s="2">
        <v>40939</v>
      </c>
      <c r="ES900" s="2">
        <v>40968</v>
      </c>
      <c r="ET900" s="2">
        <v>40998</v>
      </c>
      <c r="EU900" s="2">
        <v>41029</v>
      </c>
      <c r="EV900" s="2">
        <v>41060</v>
      </c>
      <c r="EW900" s="2">
        <v>41089</v>
      </c>
      <c r="EX900" s="2">
        <v>41121</v>
      </c>
      <c r="EY900" s="2">
        <v>41152</v>
      </c>
      <c r="EZ900" s="2">
        <v>41180</v>
      </c>
      <c r="FA900" s="2">
        <v>41213</v>
      </c>
      <c r="FB900" s="2">
        <v>41243</v>
      </c>
      <c r="FC900" s="2">
        <v>41274</v>
      </c>
      <c r="FD900" s="2">
        <v>41305</v>
      </c>
      <c r="FE900" s="2">
        <v>41333</v>
      </c>
      <c r="FF900" s="2">
        <v>41362</v>
      </c>
      <c r="FG900" s="2">
        <v>41394</v>
      </c>
      <c r="FH900" s="2">
        <v>41425</v>
      </c>
      <c r="FI900" s="2">
        <v>41453</v>
      </c>
      <c r="FJ900" s="2">
        <v>41486</v>
      </c>
      <c r="FK900" s="2">
        <v>41516</v>
      </c>
      <c r="FL900" s="2">
        <v>41547</v>
      </c>
      <c r="FM900" s="2">
        <v>41578</v>
      </c>
      <c r="FN900" s="2">
        <v>41607</v>
      </c>
      <c r="FO900" s="2">
        <v>41639</v>
      </c>
      <c r="FP900" s="2">
        <v>41670</v>
      </c>
      <c r="FQ900" s="2">
        <v>41698</v>
      </c>
      <c r="FR900" s="2">
        <v>41729</v>
      </c>
      <c r="FS900" s="2">
        <v>41759</v>
      </c>
      <c r="FT900" s="2">
        <v>41789</v>
      </c>
      <c r="FU900" s="2">
        <v>41820</v>
      </c>
      <c r="FV900" s="2">
        <v>41851</v>
      </c>
      <c r="FW900" s="2">
        <v>41880</v>
      </c>
      <c r="FX900" s="2">
        <v>41912</v>
      </c>
      <c r="FY900" s="2">
        <v>41943</v>
      </c>
      <c r="FZ900" s="2">
        <v>41971</v>
      </c>
      <c r="GA900" s="2">
        <v>42004</v>
      </c>
      <c r="GB900" s="2">
        <v>42034</v>
      </c>
      <c r="GC900" s="2">
        <v>42062</v>
      </c>
      <c r="GD900" s="2">
        <v>42094</v>
      </c>
      <c r="GE900" s="2">
        <v>42124</v>
      </c>
      <c r="GF900" s="2">
        <v>42153</v>
      </c>
      <c r="GG900" s="2">
        <v>42185</v>
      </c>
      <c r="GH900" s="2">
        <v>42216</v>
      </c>
      <c r="GI900" s="2">
        <v>42247</v>
      </c>
      <c r="GJ900" s="2">
        <v>42277</v>
      </c>
      <c r="GK900" s="2">
        <v>42307</v>
      </c>
      <c r="GL900" s="2">
        <v>42338</v>
      </c>
      <c r="GM900" s="2">
        <v>42369</v>
      </c>
      <c r="GN900" s="2">
        <v>42398</v>
      </c>
      <c r="GO900" s="2">
        <v>42429</v>
      </c>
      <c r="GP900" s="2">
        <v>42460</v>
      </c>
      <c r="GQ900" s="2">
        <v>42489</v>
      </c>
      <c r="GR900" s="2">
        <v>42521</v>
      </c>
      <c r="GS900" s="2">
        <v>42551</v>
      </c>
      <c r="GT900" s="2">
        <v>42580</v>
      </c>
      <c r="GU900" s="2">
        <v>42613</v>
      </c>
      <c r="GV900" s="2">
        <v>42643</v>
      </c>
      <c r="GW900" s="2">
        <v>42674</v>
      </c>
      <c r="GX900" s="2">
        <v>42704</v>
      </c>
      <c r="GY900" s="2">
        <v>42734</v>
      </c>
    </row>
    <row r="901" spans="1:277" x14ac:dyDescent="0.25">
      <c r="A901" s="4"/>
      <c r="D901" s="3">
        <v>14926575</v>
      </c>
      <c r="E901">
        <v>13056263</v>
      </c>
      <c r="F901">
        <v>10259475</v>
      </c>
      <c r="G901">
        <v>8777400</v>
      </c>
      <c r="H901">
        <v>10926788</v>
      </c>
      <c r="I901">
        <v>12072788</v>
      </c>
      <c r="J901">
        <v>11587763</v>
      </c>
      <c r="K901">
        <v>12755775</v>
      </c>
      <c r="L901">
        <v>15714638</v>
      </c>
      <c r="M901">
        <v>16331138</v>
      </c>
      <c r="N901">
        <v>15297450</v>
      </c>
      <c r="O901">
        <v>10918238</v>
      </c>
      <c r="P901">
        <v>20924438</v>
      </c>
      <c r="Q901">
        <v>11522213</v>
      </c>
      <c r="R901">
        <v>13120388</v>
      </c>
      <c r="S901">
        <v>14601488</v>
      </c>
      <c r="T901">
        <v>11551050</v>
      </c>
      <c r="U901">
        <v>12335025</v>
      </c>
      <c r="V901">
        <v>16547175</v>
      </c>
      <c r="W901">
        <v>12377325</v>
      </c>
      <c r="X901">
        <v>14162963</v>
      </c>
      <c r="Y901">
        <v>18251213</v>
      </c>
      <c r="Z901">
        <v>13654388</v>
      </c>
      <c r="AA901">
        <v>10198613</v>
      </c>
      <c r="AB901">
        <v>14026875</v>
      </c>
      <c r="AC901">
        <v>16476938</v>
      </c>
      <c r="AD901">
        <v>13716375</v>
      </c>
      <c r="AE901">
        <v>13506000</v>
      </c>
      <c r="AF901">
        <v>11162588</v>
      </c>
      <c r="AG901">
        <v>13816388</v>
      </c>
      <c r="AH901">
        <v>17929800</v>
      </c>
      <c r="AI901">
        <v>11059725</v>
      </c>
      <c r="AJ901">
        <v>10544425</v>
      </c>
      <c r="AK901">
        <v>35912850</v>
      </c>
      <c r="AL901">
        <v>92123475</v>
      </c>
      <c r="AM901">
        <v>29037825</v>
      </c>
      <c r="AN901">
        <v>19446700</v>
      </c>
      <c r="AO901">
        <v>11304100</v>
      </c>
      <c r="AP901">
        <v>16091900</v>
      </c>
      <c r="AQ901">
        <v>21688225</v>
      </c>
      <c r="AR901">
        <v>19310000</v>
      </c>
      <c r="AS901">
        <v>34020050</v>
      </c>
      <c r="AT901">
        <v>20183500</v>
      </c>
      <c r="AU901">
        <v>15790175</v>
      </c>
      <c r="AV901">
        <v>11780450</v>
      </c>
      <c r="AW901">
        <v>18467475</v>
      </c>
      <c r="AX901">
        <v>13824650</v>
      </c>
      <c r="AY901">
        <v>12692625</v>
      </c>
      <c r="AZ901">
        <v>29304225</v>
      </c>
      <c r="BA901">
        <v>18485225</v>
      </c>
      <c r="BB901">
        <v>33695925</v>
      </c>
      <c r="BC901">
        <v>14357350</v>
      </c>
      <c r="BD901">
        <v>9380225</v>
      </c>
      <c r="BE901">
        <v>8262550</v>
      </c>
      <c r="BF901">
        <v>7759575</v>
      </c>
      <c r="BG901">
        <v>10817975</v>
      </c>
      <c r="BH901">
        <v>8403300</v>
      </c>
      <c r="BI901">
        <v>10339050</v>
      </c>
      <c r="BJ901">
        <v>10644350</v>
      </c>
      <c r="BK901">
        <v>17936950</v>
      </c>
      <c r="BL901">
        <v>12333750</v>
      </c>
      <c r="BM901">
        <v>10232125</v>
      </c>
      <c r="BN901">
        <v>13803375</v>
      </c>
      <c r="BO901">
        <v>11671975</v>
      </c>
      <c r="BP901">
        <v>11534725</v>
      </c>
      <c r="BQ901">
        <v>7500425</v>
      </c>
      <c r="BR901">
        <v>8598425</v>
      </c>
      <c r="BS901">
        <v>9669100</v>
      </c>
      <c r="BT901">
        <v>10874550</v>
      </c>
      <c r="BU901">
        <v>16541175</v>
      </c>
      <c r="BV901">
        <v>15625050</v>
      </c>
      <c r="BW901">
        <v>12694650</v>
      </c>
      <c r="BX901">
        <v>13446600</v>
      </c>
      <c r="BY901">
        <v>8975825</v>
      </c>
      <c r="BZ901">
        <v>11544325</v>
      </c>
      <c r="CA901">
        <v>16711675</v>
      </c>
      <c r="CB901">
        <v>11881725</v>
      </c>
      <c r="CC901">
        <v>15373175</v>
      </c>
      <c r="CD901">
        <v>15612375</v>
      </c>
      <c r="CE901">
        <v>15202800</v>
      </c>
      <c r="CF901">
        <v>10074475</v>
      </c>
      <c r="CG901">
        <v>10482050</v>
      </c>
      <c r="CH901">
        <v>10022800</v>
      </c>
      <c r="CI901">
        <v>6724550</v>
      </c>
      <c r="CJ901">
        <v>9719700</v>
      </c>
      <c r="CK901">
        <v>9318175</v>
      </c>
      <c r="CL901">
        <v>12773050</v>
      </c>
      <c r="CM901">
        <v>10874050</v>
      </c>
      <c r="CN901">
        <v>16184525</v>
      </c>
      <c r="CO901">
        <v>15787475</v>
      </c>
      <c r="CP901">
        <v>20396675</v>
      </c>
      <c r="CQ901">
        <v>33540575</v>
      </c>
      <c r="CR901">
        <v>17470575</v>
      </c>
      <c r="CS901">
        <v>18601675</v>
      </c>
      <c r="CT901">
        <v>22375025</v>
      </c>
      <c r="CU901">
        <v>14999250</v>
      </c>
      <c r="CV901">
        <v>18395850</v>
      </c>
      <c r="CW901">
        <v>14672575</v>
      </c>
      <c r="CX901">
        <v>13505425</v>
      </c>
      <c r="CY901">
        <v>12825300</v>
      </c>
      <c r="CZ901">
        <v>12192525</v>
      </c>
      <c r="DA901">
        <v>10514125</v>
      </c>
      <c r="DB901">
        <v>9282500</v>
      </c>
      <c r="DC901">
        <v>7778900</v>
      </c>
      <c r="DD901">
        <v>9681300</v>
      </c>
      <c r="DE901">
        <v>11458475</v>
      </c>
      <c r="DF901">
        <v>13001800</v>
      </c>
      <c r="DG901">
        <v>9977275</v>
      </c>
      <c r="DH901">
        <v>9702775</v>
      </c>
      <c r="DI901">
        <v>7722675</v>
      </c>
      <c r="DJ901">
        <v>8184775</v>
      </c>
      <c r="DK901">
        <v>11620225</v>
      </c>
      <c r="DL901">
        <v>15516750</v>
      </c>
      <c r="DM901">
        <v>13816800</v>
      </c>
      <c r="DN901">
        <v>11207875</v>
      </c>
      <c r="DO901">
        <v>10391100</v>
      </c>
      <c r="DP901">
        <v>12392950</v>
      </c>
      <c r="DQ901">
        <v>12102050</v>
      </c>
      <c r="DR901">
        <v>8103100</v>
      </c>
      <c r="DS901">
        <v>10722175</v>
      </c>
      <c r="DT901">
        <v>10403350</v>
      </c>
      <c r="DU901">
        <v>9043000</v>
      </c>
      <c r="DV901">
        <v>10564025</v>
      </c>
      <c r="DW901">
        <v>10002950</v>
      </c>
      <c r="DX901">
        <v>13919450</v>
      </c>
      <c r="DY901">
        <v>17554300</v>
      </c>
      <c r="DZ901">
        <v>8815675</v>
      </c>
      <c r="EA901">
        <v>7246975</v>
      </c>
      <c r="EB901">
        <v>10683721</v>
      </c>
      <c r="EC901">
        <v>7564137</v>
      </c>
      <c r="ED901">
        <v>8013283</v>
      </c>
      <c r="EE901">
        <v>14068547</v>
      </c>
      <c r="EF901">
        <v>9381577</v>
      </c>
      <c r="EG901">
        <v>6518274</v>
      </c>
      <c r="EH901">
        <v>7555311</v>
      </c>
      <c r="EI901">
        <v>11608296</v>
      </c>
      <c r="EJ901">
        <v>12235621</v>
      </c>
      <c r="EK901">
        <v>8586975</v>
      </c>
      <c r="EL901">
        <v>6510616</v>
      </c>
      <c r="EM901">
        <v>12077346</v>
      </c>
      <c r="EN901">
        <v>8179439</v>
      </c>
      <c r="EO901">
        <v>8110006</v>
      </c>
      <c r="EP901">
        <v>6844666</v>
      </c>
      <c r="EQ901">
        <v>5441767</v>
      </c>
      <c r="ER901">
        <v>5660997</v>
      </c>
      <c r="ES901">
        <v>7216027</v>
      </c>
      <c r="ET901">
        <v>7894483</v>
      </c>
      <c r="EU901">
        <v>5414842</v>
      </c>
      <c r="EV901">
        <v>5616458</v>
      </c>
      <c r="EW901">
        <v>6586460</v>
      </c>
      <c r="EX901">
        <v>4938218</v>
      </c>
      <c r="EY901">
        <v>4123541</v>
      </c>
      <c r="EZ901">
        <v>6332023</v>
      </c>
      <c r="FA901">
        <v>8287770</v>
      </c>
      <c r="FB901">
        <v>13754441</v>
      </c>
      <c r="FC901">
        <v>8087874</v>
      </c>
      <c r="FD901">
        <v>9360635</v>
      </c>
      <c r="FE901">
        <v>6635541</v>
      </c>
      <c r="FF901">
        <v>7010476</v>
      </c>
      <c r="FG901">
        <v>10228638</v>
      </c>
      <c r="FH901">
        <v>8443954</v>
      </c>
      <c r="FI901">
        <v>7761320</v>
      </c>
      <c r="FJ901">
        <v>6013916</v>
      </c>
      <c r="FK901">
        <v>5694968</v>
      </c>
      <c r="FL901">
        <v>6222711</v>
      </c>
      <c r="FM901">
        <v>6310205</v>
      </c>
      <c r="FN901">
        <v>7768385</v>
      </c>
      <c r="FO901">
        <v>6803242</v>
      </c>
      <c r="FP901">
        <v>7750563</v>
      </c>
      <c r="FQ901">
        <v>8096849</v>
      </c>
      <c r="FR901">
        <v>7894529</v>
      </c>
      <c r="FS901">
        <v>7820525</v>
      </c>
      <c r="FT901">
        <v>5933803</v>
      </c>
      <c r="FU901">
        <v>6249584</v>
      </c>
      <c r="FV901">
        <v>7172030</v>
      </c>
      <c r="FW901">
        <v>6814502</v>
      </c>
      <c r="FX901">
        <v>5212161</v>
      </c>
      <c r="FY901">
        <v>7435180</v>
      </c>
      <c r="FZ901">
        <v>9698470</v>
      </c>
      <c r="GA901">
        <v>6549761</v>
      </c>
      <c r="GB901">
        <v>8818140</v>
      </c>
      <c r="GC901">
        <v>7603876</v>
      </c>
      <c r="GD901">
        <v>8615490</v>
      </c>
      <c r="GE901">
        <v>7084929</v>
      </c>
      <c r="GF901">
        <v>8202175</v>
      </c>
      <c r="GG901">
        <v>9389281</v>
      </c>
      <c r="GH901">
        <v>9036091</v>
      </c>
      <c r="GI901">
        <v>8512079</v>
      </c>
      <c r="GJ901">
        <v>8350710</v>
      </c>
      <c r="GK901">
        <v>18869031</v>
      </c>
      <c r="GL901">
        <v>10295396</v>
      </c>
      <c r="GM901">
        <v>12329452</v>
      </c>
      <c r="GN901">
        <v>12531687</v>
      </c>
      <c r="GO901">
        <v>8698057</v>
      </c>
      <c r="GP901">
        <v>9861992</v>
      </c>
      <c r="GQ901">
        <v>17539805</v>
      </c>
      <c r="GR901">
        <v>10305781</v>
      </c>
      <c r="GS901">
        <v>8851519</v>
      </c>
      <c r="GT901">
        <v>7172339</v>
      </c>
      <c r="GU901">
        <v>10501807</v>
      </c>
      <c r="GV901">
        <v>14110146</v>
      </c>
      <c r="GW901">
        <v>13666604</v>
      </c>
      <c r="GX901">
        <v>20266321</v>
      </c>
      <c r="GY901">
        <v>12944083</v>
      </c>
    </row>
    <row r="902" spans="1:277" x14ac:dyDescent="0.25">
      <c r="A902" s="1" t="s">
        <v>452</v>
      </c>
      <c r="B902" t="s">
        <v>1157</v>
      </c>
      <c r="C902" t="s">
        <v>1186</v>
      </c>
      <c r="D902" s="2">
        <f>_xll.BDH(A902, "volume", B902, C902, "Direction", "H", "Period", "M","cols=96;rows=2")</f>
        <v>36556</v>
      </c>
      <c r="E902" s="2">
        <v>36585</v>
      </c>
      <c r="F902" s="2">
        <v>36616</v>
      </c>
      <c r="G902" s="2">
        <v>36644</v>
      </c>
      <c r="H902" s="2">
        <v>36677</v>
      </c>
      <c r="I902" s="2">
        <v>36707</v>
      </c>
      <c r="J902" s="2">
        <v>36738</v>
      </c>
      <c r="K902" s="2">
        <v>36769</v>
      </c>
      <c r="L902" s="2">
        <v>36798</v>
      </c>
      <c r="M902" s="2">
        <v>36830</v>
      </c>
      <c r="N902" s="2">
        <v>36860</v>
      </c>
      <c r="O902" s="2">
        <v>36889</v>
      </c>
      <c r="P902" s="2">
        <v>36922</v>
      </c>
      <c r="Q902" s="2">
        <v>36950</v>
      </c>
      <c r="R902" s="2">
        <v>36980</v>
      </c>
      <c r="S902" s="2">
        <v>37011</v>
      </c>
      <c r="T902" s="2">
        <v>37042</v>
      </c>
      <c r="U902" s="2">
        <v>37071</v>
      </c>
      <c r="V902" s="2">
        <v>37103</v>
      </c>
      <c r="W902" s="2">
        <v>37134</v>
      </c>
      <c r="X902" s="2">
        <v>37162</v>
      </c>
      <c r="Y902" s="2">
        <v>37195</v>
      </c>
      <c r="Z902" s="2">
        <v>37225</v>
      </c>
      <c r="AA902" s="2">
        <v>37256</v>
      </c>
      <c r="AB902" s="2">
        <v>37287</v>
      </c>
      <c r="AC902" s="2">
        <v>37315</v>
      </c>
      <c r="AD902" s="2">
        <v>37344</v>
      </c>
      <c r="AE902" s="2">
        <v>37376</v>
      </c>
      <c r="AF902" s="2">
        <v>37407</v>
      </c>
      <c r="AG902" s="2">
        <v>37435</v>
      </c>
      <c r="AH902" s="2">
        <v>37468</v>
      </c>
      <c r="AI902" s="2">
        <v>37498</v>
      </c>
      <c r="AJ902" s="2">
        <v>37529</v>
      </c>
      <c r="AK902" s="2">
        <v>37560</v>
      </c>
      <c r="AL902" s="2">
        <v>37589</v>
      </c>
      <c r="AM902" s="2">
        <v>37621</v>
      </c>
      <c r="AN902" s="2">
        <v>37652</v>
      </c>
      <c r="AO902" s="2">
        <v>37680</v>
      </c>
      <c r="AP902" s="2">
        <v>37711</v>
      </c>
      <c r="AQ902" s="2">
        <v>37741</v>
      </c>
      <c r="AR902" s="2">
        <v>37771</v>
      </c>
      <c r="AS902" s="2">
        <v>37802</v>
      </c>
      <c r="AT902" s="2">
        <v>37833</v>
      </c>
      <c r="AU902" s="2">
        <v>37862</v>
      </c>
      <c r="AV902" s="2">
        <v>37894</v>
      </c>
      <c r="AW902" s="2">
        <v>37925</v>
      </c>
      <c r="AX902" s="2">
        <v>37953</v>
      </c>
      <c r="AY902" s="2">
        <v>37986</v>
      </c>
      <c r="AZ902" s="2">
        <v>38016</v>
      </c>
      <c r="BA902" s="2">
        <v>38044</v>
      </c>
      <c r="BB902" s="2">
        <v>38077</v>
      </c>
      <c r="BC902" s="2">
        <v>38107</v>
      </c>
      <c r="BD902" s="2">
        <v>38138</v>
      </c>
      <c r="BE902" s="2">
        <v>38168</v>
      </c>
      <c r="BF902" s="2">
        <v>38198</v>
      </c>
      <c r="BG902" s="2">
        <v>38230</v>
      </c>
      <c r="BH902" s="2">
        <v>38260</v>
      </c>
      <c r="BI902" s="2">
        <v>38289</v>
      </c>
      <c r="BJ902" s="2">
        <v>38321</v>
      </c>
      <c r="BK902" s="2">
        <v>38352</v>
      </c>
      <c r="BL902" s="2">
        <v>38383</v>
      </c>
      <c r="BM902" s="2">
        <v>38411</v>
      </c>
      <c r="BN902" s="2">
        <v>38442</v>
      </c>
      <c r="BO902" s="2">
        <v>38471</v>
      </c>
      <c r="BP902" s="2">
        <v>38503</v>
      </c>
      <c r="BQ902" s="2">
        <v>38533</v>
      </c>
      <c r="BR902" s="2">
        <v>38562</v>
      </c>
      <c r="BS902" s="2">
        <v>38595</v>
      </c>
      <c r="BT902" s="2">
        <v>38625</v>
      </c>
      <c r="BU902" s="2">
        <v>38656</v>
      </c>
      <c r="BV902" s="2">
        <v>38686</v>
      </c>
      <c r="BW902" s="2">
        <v>38716</v>
      </c>
      <c r="BX902" s="2">
        <v>38748</v>
      </c>
      <c r="BY902" s="2">
        <v>38776</v>
      </c>
      <c r="BZ902" s="2">
        <v>38807</v>
      </c>
      <c r="CA902" s="2">
        <v>38835</v>
      </c>
      <c r="CB902" s="2">
        <v>38868</v>
      </c>
      <c r="CC902" s="2">
        <v>38898</v>
      </c>
      <c r="CD902" s="2">
        <v>38929</v>
      </c>
      <c r="CE902" s="2">
        <v>38960</v>
      </c>
      <c r="CF902" s="2">
        <v>38989</v>
      </c>
      <c r="CG902" s="2">
        <v>39021</v>
      </c>
      <c r="CH902" s="2">
        <v>39051</v>
      </c>
      <c r="CI902" s="2">
        <v>39080</v>
      </c>
      <c r="CJ902" s="2">
        <v>39113</v>
      </c>
      <c r="CK902" s="2">
        <v>39141</v>
      </c>
      <c r="CL902" s="2">
        <v>39171</v>
      </c>
      <c r="CM902" s="2">
        <v>39202</v>
      </c>
      <c r="CN902" s="2">
        <v>39233</v>
      </c>
      <c r="CO902" s="2">
        <v>39262</v>
      </c>
      <c r="CP902" s="2">
        <v>39294</v>
      </c>
      <c r="CQ902" s="2">
        <v>39325</v>
      </c>
      <c r="CR902" s="2">
        <v>39353</v>
      </c>
      <c r="CS902" s="2">
        <v>39386</v>
      </c>
      <c r="CT902" s="2">
        <v>39416</v>
      </c>
      <c r="CU902" s="2">
        <v>39447</v>
      </c>
    </row>
    <row r="903" spans="1:277" x14ac:dyDescent="0.25">
      <c r="A903" s="4"/>
      <c r="D903" s="3">
        <v>9681800</v>
      </c>
      <c r="E903">
        <v>13107600</v>
      </c>
      <c r="F903">
        <v>16176800</v>
      </c>
      <c r="G903">
        <v>10928400</v>
      </c>
      <c r="H903">
        <v>12563200</v>
      </c>
      <c r="I903">
        <v>13090400</v>
      </c>
      <c r="J903">
        <v>12421400</v>
      </c>
      <c r="K903">
        <v>10158600</v>
      </c>
      <c r="L903">
        <v>11927200</v>
      </c>
      <c r="M903">
        <v>17097400</v>
      </c>
      <c r="N903">
        <v>12240400</v>
      </c>
      <c r="O903">
        <v>15925000</v>
      </c>
      <c r="P903">
        <v>14785800</v>
      </c>
      <c r="Q903">
        <v>12121000</v>
      </c>
      <c r="R903">
        <v>18401800</v>
      </c>
      <c r="S903">
        <v>13476600</v>
      </c>
      <c r="T903">
        <v>12371200</v>
      </c>
      <c r="U903">
        <v>9626200</v>
      </c>
      <c r="V903">
        <v>13052200</v>
      </c>
      <c r="W903">
        <v>10913000</v>
      </c>
      <c r="X903">
        <v>9755000</v>
      </c>
      <c r="Y903">
        <v>11407400</v>
      </c>
      <c r="Z903">
        <v>8871200</v>
      </c>
      <c r="AA903">
        <v>6103800</v>
      </c>
      <c r="AB903">
        <v>11313000</v>
      </c>
      <c r="AC903">
        <v>10590400</v>
      </c>
      <c r="AD903">
        <v>11892600</v>
      </c>
      <c r="AE903">
        <v>24145000</v>
      </c>
      <c r="AF903">
        <v>24968400</v>
      </c>
      <c r="AG903">
        <v>18557000</v>
      </c>
      <c r="AH903">
        <v>27214200</v>
      </c>
      <c r="AI903">
        <v>18995600</v>
      </c>
      <c r="AJ903">
        <v>27305600</v>
      </c>
      <c r="AK903">
        <v>26231200</v>
      </c>
      <c r="AL903">
        <v>18131600</v>
      </c>
      <c r="AM903">
        <v>14588800</v>
      </c>
      <c r="AN903">
        <v>14266800</v>
      </c>
      <c r="AO903">
        <v>16151400</v>
      </c>
      <c r="AP903">
        <v>22568200</v>
      </c>
      <c r="AQ903">
        <v>25181800</v>
      </c>
      <c r="AR903">
        <v>18772800</v>
      </c>
      <c r="AS903">
        <v>25705200</v>
      </c>
      <c r="AT903">
        <v>24661600</v>
      </c>
      <c r="AU903">
        <v>12503000</v>
      </c>
      <c r="AV903">
        <v>17204800</v>
      </c>
      <c r="AW903">
        <v>19570600</v>
      </c>
      <c r="AX903">
        <v>11895600</v>
      </c>
      <c r="AY903">
        <v>13719200</v>
      </c>
      <c r="AZ903">
        <v>16306800</v>
      </c>
      <c r="BA903">
        <v>17303600</v>
      </c>
      <c r="BB903">
        <v>13773200</v>
      </c>
      <c r="BC903">
        <v>15993200</v>
      </c>
      <c r="BD903">
        <v>14276000</v>
      </c>
      <c r="BE903">
        <v>12043000</v>
      </c>
      <c r="BF903">
        <v>13643000</v>
      </c>
      <c r="BG903">
        <v>14306800</v>
      </c>
      <c r="BH903">
        <v>14699600</v>
      </c>
      <c r="BI903">
        <v>22098800</v>
      </c>
      <c r="BJ903">
        <v>25061200</v>
      </c>
      <c r="BK903">
        <v>29134200</v>
      </c>
      <c r="BL903">
        <v>36295800</v>
      </c>
      <c r="BM903">
        <v>53639400</v>
      </c>
      <c r="BN903">
        <v>47439800</v>
      </c>
      <c r="BO903">
        <v>29982200</v>
      </c>
      <c r="BP903">
        <v>23536600</v>
      </c>
      <c r="BQ903">
        <v>18055200</v>
      </c>
      <c r="BR903">
        <v>14645200</v>
      </c>
      <c r="BS903">
        <v>13600900</v>
      </c>
      <c r="BT903">
        <v>14965700</v>
      </c>
      <c r="BU903">
        <v>19087300</v>
      </c>
      <c r="BV903">
        <v>15937000</v>
      </c>
      <c r="BW903">
        <v>14122500</v>
      </c>
      <c r="BX903">
        <v>15899200</v>
      </c>
      <c r="BY903">
        <v>17535800</v>
      </c>
      <c r="BZ903">
        <v>13541700</v>
      </c>
      <c r="CA903">
        <v>14486700</v>
      </c>
      <c r="CB903">
        <v>17170600</v>
      </c>
      <c r="CC903">
        <v>18857800</v>
      </c>
      <c r="CD903">
        <v>12537300</v>
      </c>
      <c r="CE903">
        <v>14473300</v>
      </c>
      <c r="CF903">
        <v>16258300</v>
      </c>
      <c r="CG903">
        <v>16397000</v>
      </c>
      <c r="CH903">
        <v>17383200</v>
      </c>
      <c r="CI903">
        <v>18368700</v>
      </c>
      <c r="CJ903">
        <v>14045400</v>
      </c>
      <c r="CK903">
        <v>24036000</v>
      </c>
      <c r="CL903">
        <v>18275600</v>
      </c>
      <c r="CM903">
        <v>10469400</v>
      </c>
      <c r="CN903">
        <v>11770200</v>
      </c>
      <c r="CO903">
        <v>11994500</v>
      </c>
      <c r="CP903">
        <v>12924000</v>
      </c>
      <c r="CQ903">
        <v>24046900</v>
      </c>
      <c r="CR903">
        <v>14059800</v>
      </c>
      <c r="CS903">
        <v>18313200</v>
      </c>
      <c r="CT903">
        <v>21514800</v>
      </c>
      <c r="CU903">
        <v>35323100</v>
      </c>
    </row>
    <row r="904" spans="1:277" x14ac:dyDescent="0.25">
      <c r="A904" s="1" t="s">
        <v>453</v>
      </c>
      <c r="B904" t="s">
        <v>1157</v>
      </c>
      <c r="C904" t="s">
        <v>1199</v>
      </c>
      <c r="D904" s="2">
        <f>_xll.BDH(A904, "volume", B904, C904, "Direction", "H", "Period", "M","cols=274;rows=2")</f>
        <v>36556</v>
      </c>
      <c r="E904" s="2">
        <v>36585</v>
      </c>
      <c r="F904" s="2">
        <v>36616</v>
      </c>
      <c r="G904" s="2">
        <v>36644</v>
      </c>
      <c r="H904" s="2">
        <v>36677</v>
      </c>
      <c r="I904" s="2">
        <v>36707</v>
      </c>
      <c r="J904" s="2">
        <v>36738</v>
      </c>
      <c r="K904" s="2">
        <v>36769</v>
      </c>
      <c r="L904" s="2">
        <v>36798</v>
      </c>
      <c r="M904" s="2">
        <v>36830</v>
      </c>
      <c r="N904" s="2">
        <v>36860</v>
      </c>
      <c r="O904" s="2">
        <v>36889</v>
      </c>
      <c r="P904" s="2">
        <v>36922</v>
      </c>
      <c r="Q904" s="2">
        <v>36950</v>
      </c>
      <c r="R904" s="2">
        <v>36980</v>
      </c>
      <c r="S904" s="2">
        <v>37011</v>
      </c>
      <c r="T904" s="2">
        <v>37042</v>
      </c>
      <c r="U904" s="2">
        <v>37071</v>
      </c>
      <c r="V904" s="2">
        <v>37103</v>
      </c>
      <c r="W904" s="2">
        <v>37134</v>
      </c>
      <c r="X904" s="2">
        <v>37162</v>
      </c>
      <c r="Y904" s="2">
        <v>37195</v>
      </c>
      <c r="Z904" s="2">
        <v>37225</v>
      </c>
      <c r="AA904" s="2">
        <v>37256</v>
      </c>
      <c r="AB904" s="2">
        <v>37287</v>
      </c>
      <c r="AC904" s="2">
        <v>37315</v>
      </c>
      <c r="AD904" s="2">
        <v>37344</v>
      </c>
      <c r="AE904" s="2">
        <v>37376</v>
      </c>
      <c r="AF904" s="2">
        <v>37407</v>
      </c>
      <c r="AG904" s="2">
        <v>37435</v>
      </c>
      <c r="AH904" s="2">
        <v>37468</v>
      </c>
      <c r="AI904" s="2">
        <v>37498</v>
      </c>
      <c r="AJ904" s="2">
        <v>37529</v>
      </c>
      <c r="AK904" s="2">
        <v>37560</v>
      </c>
      <c r="AL904" s="2">
        <v>37589</v>
      </c>
      <c r="AM904" s="2">
        <v>37621</v>
      </c>
      <c r="AN904" s="2">
        <v>37652</v>
      </c>
      <c r="AO904" s="2">
        <v>37680</v>
      </c>
      <c r="AP904" s="2">
        <v>37711</v>
      </c>
      <c r="AQ904" s="2">
        <v>37741</v>
      </c>
      <c r="AR904" s="2">
        <v>37771</v>
      </c>
      <c r="AS904" s="2">
        <v>37802</v>
      </c>
      <c r="AT904" s="2">
        <v>37833</v>
      </c>
      <c r="AU904" s="2">
        <v>37862</v>
      </c>
      <c r="AV904" s="2">
        <v>37894</v>
      </c>
      <c r="AW904" s="2">
        <v>37925</v>
      </c>
      <c r="AX904" s="2">
        <v>37953</v>
      </c>
      <c r="AY904" s="2">
        <v>37986</v>
      </c>
      <c r="AZ904" s="2">
        <v>38016</v>
      </c>
      <c r="BA904" s="2">
        <v>38044</v>
      </c>
      <c r="BB904" s="2">
        <v>38077</v>
      </c>
      <c r="BC904" s="2">
        <v>38107</v>
      </c>
      <c r="BD904" s="2">
        <v>38138</v>
      </c>
      <c r="BE904" s="2">
        <v>38168</v>
      </c>
      <c r="BF904" s="2">
        <v>38198</v>
      </c>
      <c r="BG904" s="2">
        <v>38230</v>
      </c>
      <c r="BH904" s="2">
        <v>38260</v>
      </c>
      <c r="BI904" s="2">
        <v>38289</v>
      </c>
      <c r="BJ904" s="2">
        <v>38321</v>
      </c>
      <c r="BK904" s="2">
        <v>38352</v>
      </c>
      <c r="BL904" s="2">
        <v>38383</v>
      </c>
      <c r="BM904" s="2">
        <v>38411</v>
      </c>
      <c r="BN904" s="2">
        <v>38442</v>
      </c>
      <c r="BO904" s="2">
        <v>38471</v>
      </c>
      <c r="BP904" s="2">
        <v>38503</v>
      </c>
      <c r="BQ904" s="2">
        <v>38533</v>
      </c>
      <c r="BR904" s="2">
        <v>38562</v>
      </c>
      <c r="BS904" s="2">
        <v>38595</v>
      </c>
      <c r="BT904" s="2">
        <v>38625</v>
      </c>
      <c r="BU904" s="2">
        <v>38656</v>
      </c>
      <c r="BV904" s="2">
        <v>38686</v>
      </c>
      <c r="BW904" s="2">
        <v>38716</v>
      </c>
      <c r="BX904" s="2">
        <v>38748</v>
      </c>
      <c r="BY904" s="2">
        <v>38776</v>
      </c>
      <c r="BZ904" s="2">
        <v>38807</v>
      </c>
      <c r="CA904" s="2">
        <v>38835</v>
      </c>
      <c r="CB904" s="2">
        <v>38868</v>
      </c>
      <c r="CC904" s="2">
        <v>38898</v>
      </c>
      <c r="CD904" s="2">
        <v>38929</v>
      </c>
      <c r="CE904" s="2">
        <v>38960</v>
      </c>
      <c r="CF904" s="2">
        <v>38989</v>
      </c>
      <c r="CG904" s="2">
        <v>39021</v>
      </c>
      <c r="CH904" s="2">
        <v>39051</v>
      </c>
      <c r="CI904" s="2">
        <v>39080</v>
      </c>
      <c r="CJ904" s="2">
        <v>39113</v>
      </c>
      <c r="CK904" s="2">
        <v>39141</v>
      </c>
      <c r="CL904" s="2">
        <v>39171</v>
      </c>
      <c r="CM904" s="2">
        <v>39202</v>
      </c>
      <c r="CN904" s="2">
        <v>39233</v>
      </c>
      <c r="CO904" s="2">
        <v>39262</v>
      </c>
      <c r="CP904" s="2">
        <v>39294</v>
      </c>
      <c r="CQ904" s="2">
        <v>39325</v>
      </c>
      <c r="CR904" s="2">
        <v>39353</v>
      </c>
      <c r="CS904" s="2">
        <v>39386</v>
      </c>
      <c r="CT904" s="2">
        <v>39416</v>
      </c>
      <c r="CU904" s="2">
        <v>39447</v>
      </c>
      <c r="CV904" s="2">
        <v>39478</v>
      </c>
      <c r="CW904" s="2">
        <v>39507</v>
      </c>
      <c r="CX904" s="2">
        <v>39538</v>
      </c>
      <c r="CY904" s="2">
        <v>39568</v>
      </c>
      <c r="CZ904" s="2">
        <v>39598</v>
      </c>
      <c r="DA904" s="2">
        <v>39629</v>
      </c>
      <c r="DB904" s="2">
        <v>39660</v>
      </c>
      <c r="DC904" s="2">
        <v>39689</v>
      </c>
      <c r="DD904" s="2">
        <v>39721</v>
      </c>
      <c r="DE904" s="2">
        <v>39752</v>
      </c>
      <c r="DF904" s="2">
        <v>39780</v>
      </c>
      <c r="DG904" s="2">
        <v>39813</v>
      </c>
      <c r="DH904" s="2">
        <v>39843</v>
      </c>
      <c r="DI904" s="2">
        <v>39871</v>
      </c>
      <c r="DJ904" s="2">
        <v>39903</v>
      </c>
      <c r="DK904" s="2">
        <v>39933</v>
      </c>
      <c r="DL904" s="2">
        <v>39962</v>
      </c>
      <c r="DM904" s="2">
        <v>39994</v>
      </c>
      <c r="DN904" s="2">
        <v>40025</v>
      </c>
      <c r="DO904" s="2">
        <v>40056</v>
      </c>
      <c r="DP904" s="2">
        <v>40086</v>
      </c>
      <c r="DQ904" s="2">
        <v>40116</v>
      </c>
      <c r="DR904" s="2">
        <v>40147</v>
      </c>
      <c r="DS904" s="2">
        <v>40178</v>
      </c>
      <c r="DT904" s="2">
        <v>40207</v>
      </c>
      <c r="DU904" s="2">
        <v>40235</v>
      </c>
      <c r="DV904" s="2">
        <v>40268</v>
      </c>
      <c r="DW904" s="2">
        <v>40298</v>
      </c>
      <c r="DX904" s="2">
        <v>40329</v>
      </c>
      <c r="DY904" s="2">
        <v>40359</v>
      </c>
      <c r="DZ904" s="2">
        <v>40389</v>
      </c>
      <c r="EA904" s="2">
        <v>40421</v>
      </c>
      <c r="EB904" s="2">
        <v>40451</v>
      </c>
      <c r="EC904" s="2">
        <v>40480</v>
      </c>
      <c r="ED904" s="2">
        <v>40512</v>
      </c>
      <c r="EE904" s="2">
        <v>40543</v>
      </c>
      <c r="EF904" s="2">
        <v>40574</v>
      </c>
      <c r="EG904" s="2">
        <v>40602</v>
      </c>
      <c r="EH904" s="2">
        <v>40633</v>
      </c>
      <c r="EI904" s="2">
        <v>40662</v>
      </c>
      <c r="EJ904" s="2">
        <v>40694</v>
      </c>
      <c r="EK904" s="2">
        <v>40724</v>
      </c>
      <c r="EL904" s="2">
        <v>40753</v>
      </c>
      <c r="EM904" s="2">
        <v>40786</v>
      </c>
      <c r="EN904" s="2">
        <v>40816</v>
      </c>
      <c r="EO904" s="2">
        <v>40847</v>
      </c>
      <c r="EP904" s="2">
        <v>40877</v>
      </c>
      <c r="EQ904" s="2">
        <v>40907</v>
      </c>
      <c r="ER904" s="2">
        <v>40939</v>
      </c>
      <c r="ES904" s="2">
        <v>40968</v>
      </c>
      <c r="ET904" s="2">
        <v>40998</v>
      </c>
      <c r="EU904" s="2">
        <v>41029</v>
      </c>
      <c r="EV904" s="2">
        <v>41060</v>
      </c>
      <c r="EW904" s="2">
        <v>41089</v>
      </c>
      <c r="EX904" s="2">
        <v>41121</v>
      </c>
      <c r="EY904" s="2">
        <v>41152</v>
      </c>
      <c r="EZ904" s="2">
        <v>41180</v>
      </c>
      <c r="FA904" s="2">
        <v>41213</v>
      </c>
      <c r="FB904" s="2">
        <v>41243</v>
      </c>
      <c r="FC904" s="2">
        <v>41274</v>
      </c>
      <c r="FD904" s="2">
        <v>41305</v>
      </c>
      <c r="FE904" s="2">
        <v>41333</v>
      </c>
      <c r="FF904" s="2">
        <v>41362</v>
      </c>
      <c r="FG904" s="2">
        <v>41394</v>
      </c>
      <c r="FH904" s="2">
        <v>41425</v>
      </c>
      <c r="FI904" s="2">
        <v>41453</v>
      </c>
      <c r="FJ904" s="2">
        <v>41486</v>
      </c>
      <c r="FK904" s="2">
        <v>41516</v>
      </c>
      <c r="FL904" s="2">
        <v>41547</v>
      </c>
      <c r="FM904" s="2">
        <v>41578</v>
      </c>
      <c r="FN904" s="2">
        <v>41607</v>
      </c>
      <c r="FO904" s="2">
        <v>41639</v>
      </c>
      <c r="FP904" s="2">
        <v>41670</v>
      </c>
      <c r="FQ904" s="2">
        <v>41698</v>
      </c>
      <c r="FR904" s="2">
        <v>41729</v>
      </c>
      <c r="FS904" s="2">
        <v>41759</v>
      </c>
      <c r="FT904" s="2">
        <v>41789</v>
      </c>
      <c r="FU904" s="2">
        <v>41820</v>
      </c>
      <c r="FV904" s="2">
        <v>41851</v>
      </c>
      <c r="FW904" s="2">
        <v>41880</v>
      </c>
      <c r="FX904" s="2">
        <v>41912</v>
      </c>
      <c r="FY904" s="2">
        <v>41943</v>
      </c>
      <c r="FZ904" s="2">
        <v>41971</v>
      </c>
      <c r="GA904" s="2">
        <v>42004</v>
      </c>
      <c r="GB904" s="2">
        <v>42034</v>
      </c>
      <c r="GC904" s="2">
        <v>42062</v>
      </c>
      <c r="GD904" s="2">
        <v>42094</v>
      </c>
      <c r="GE904" s="2">
        <v>42124</v>
      </c>
      <c r="GF904" s="2">
        <v>42153</v>
      </c>
      <c r="GG904" s="2">
        <v>42185</v>
      </c>
      <c r="GH904" s="2">
        <v>42216</v>
      </c>
      <c r="GI904" s="2">
        <v>42247</v>
      </c>
      <c r="GJ904" s="2">
        <v>42277</v>
      </c>
      <c r="GK904" s="2">
        <v>42307</v>
      </c>
      <c r="GL904" s="2">
        <v>42338</v>
      </c>
      <c r="GM904" s="2">
        <v>42369</v>
      </c>
      <c r="GN904" s="2">
        <v>42398</v>
      </c>
      <c r="GO904" s="2">
        <v>42429</v>
      </c>
      <c r="GP904" s="2">
        <v>42460</v>
      </c>
      <c r="GQ904" s="2">
        <v>42489</v>
      </c>
      <c r="GR904" s="2">
        <v>42521</v>
      </c>
      <c r="GS904" s="2">
        <v>42551</v>
      </c>
      <c r="GT904" s="2">
        <v>42580</v>
      </c>
      <c r="GU904" s="2">
        <v>42613</v>
      </c>
      <c r="GV904" s="2">
        <v>42643</v>
      </c>
      <c r="GW904" s="2">
        <v>42674</v>
      </c>
      <c r="GX904" s="2">
        <v>42704</v>
      </c>
      <c r="GY904" s="2">
        <v>42734</v>
      </c>
      <c r="GZ904" s="2">
        <v>42766</v>
      </c>
      <c r="HA904" s="2">
        <v>42794</v>
      </c>
      <c r="HB904" s="2">
        <v>42825</v>
      </c>
      <c r="HC904" s="2">
        <v>42853</v>
      </c>
      <c r="HD904" s="2">
        <v>42886</v>
      </c>
      <c r="HE904" s="2">
        <v>42916</v>
      </c>
      <c r="HF904" s="2">
        <v>42947</v>
      </c>
      <c r="HG904" s="2">
        <v>42978</v>
      </c>
      <c r="HH904" s="2">
        <v>43007</v>
      </c>
      <c r="HI904" s="2">
        <v>43039</v>
      </c>
      <c r="HJ904" s="2">
        <v>43069</v>
      </c>
      <c r="HK904" s="2">
        <v>43098</v>
      </c>
      <c r="HL904" s="2">
        <v>43131</v>
      </c>
      <c r="HM904" s="2">
        <v>43159</v>
      </c>
      <c r="HN904" s="2">
        <v>43189</v>
      </c>
      <c r="HO904" s="2">
        <v>43220</v>
      </c>
      <c r="HP904" s="2">
        <v>43251</v>
      </c>
      <c r="HQ904" s="2">
        <v>43280</v>
      </c>
      <c r="HR904" s="2">
        <v>43312</v>
      </c>
      <c r="HS904" s="2">
        <v>43343</v>
      </c>
      <c r="HT904" s="2">
        <v>43371</v>
      </c>
      <c r="HU904" s="2">
        <v>43404</v>
      </c>
      <c r="HV904" s="2">
        <v>43434</v>
      </c>
      <c r="HW904" s="2">
        <v>43465</v>
      </c>
      <c r="HX904" s="2">
        <v>43496</v>
      </c>
      <c r="HY904" s="2">
        <v>43524</v>
      </c>
      <c r="HZ904" s="2">
        <v>43553</v>
      </c>
      <c r="IA904" s="2">
        <v>43585</v>
      </c>
      <c r="IB904" s="2">
        <v>43616</v>
      </c>
      <c r="IC904" s="2">
        <v>43644</v>
      </c>
      <c r="ID904" s="2">
        <v>43677</v>
      </c>
      <c r="IE904" s="2">
        <v>43707</v>
      </c>
      <c r="IF904" s="2">
        <v>43738</v>
      </c>
      <c r="IG904" s="2">
        <v>43769</v>
      </c>
      <c r="IH904" s="2">
        <v>43798</v>
      </c>
      <c r="II904" s="2">
        <v>43830</v>
      </c>
      <c r="IJ904" s="2">
        <v>43861</v>
      </c>
      <c r="IK904" s="2">
        <v>43889</v>
      </c>
      <c r="IL904" s="2">
        <v>43921</v>
      </c>
      <c r="IM904" s="2">
        <v>43951</v>
      </c>
      <c r="IN904" s="2">
        <v>43980</v>
      </c>
      <c r="IO904" s="2">
        <v>44012</v>
      </c>
      <c r="IP904" s="2">
        <v>44043</v>
      </c>
      <c r="IQ904" s="2">
        <v>44074</v>
      </c>
      <c r="IR904" s="2">
        <v>44104</v>
      </c>
      <c r="IS904" s="2">
        <v>44134</v>
      </c>
      <c r="IT904" s="2">
        <v>44165</v>
      </c>
      <c r="IU904" s="2">
        <v>44196</v>
      </c>
      <c r="IV904" s="2">
        <v>44225</v>
      </c>
      <c r="IW904" s="2">
        <v>44253</v>
      </c>
      <c r="IX904" s="2">
        <v>44286</v>
      </c>
      <c r="IY904" s="2">
        <v>44316</v>
      </c>
      <c r="IZ904" s="2">
        <v>44347</v>
      </c>
      <c r="JA904" s="2">
        <v>44377</v>
      </c>
      <c r="JB904" s="2">
        <v>44407</v>
      </c>
      <c r="JC904" s="2">
        <v>44439</v>
      </c>
      <c r="JD904" s="2">
        <v>44469</v>
      </c>
      <c r="JE904" s="2">
        <v>44498</v>
      </c>
      <c r="JF904" s="2">
        <v>44530</v>
      </c>
      <c r="JG904" s="2">
        <v>44561</v>
      </c>
      <c r="JH904" s="2">
        <v>44592</v>
      </c>
      <c r="JI904" s="2">
        <v>44620</v>
      </c>
      <c r="JJ904" s="2">
        <v>44651</v>
      </c>
      <c r="JK904" s="2">
        <v>44680</v>
      </c>
      <c r="JL904" s="2">
        <v>44712</v>
      </c>
      <c r="JM904" s="2">
        <v>44742</v>
      </c>
      <c r="JN904" s="2">
        <v>44771</v>
      </c>
      <c r="JO904" s="2">
        <v>44804</v>
      </c>
      <c r="JP904" s="2">
        <v>44834</v>
      </c>
      <c r="JQ904" s="2">
        <v>44865</v>
      </c>
    </row>
    <row r="905" spans="1:277" x14ac:dyDescent="0.25">
      <c r="A905" s="4"/>
      <c r="D905" s="3">
        <v>316253600</v>
      </c>
      <c r="E905">
        <v>240160800</v>
      </c>
      <c r="F905">
        <v>462485600</v>
      </c>
      <c r="G905">
        <v>310249600</v>
      </c>
      <c r="H905">
        <v>251979200</v>
      </c>
      <c r="I905">
        <v>187566400</v>
      </c>
      <c r="J905">
        <v>271838400</v>
      </c>
      <c r="K905">
        <v>326141600</v>
      </c>
      <c r="L905">
        <v>193336000</v>
      </c>
      <c r="M905">
        <v>263399200</v>
      </c>
      <c r="N905">
        <v>394124800</v>
      </c>
      <c r="O905">
        <v>238366400</v>
      </c>
      <c r="P905">
        <v>230324800</v>
      </c>
      <c r="Q905">
        <v>270575200</v>
      </c>
      <c r="R905">
        <v>282072000</v>
      </c>
      <c r="S905">
        <v>318828800</v>
      </c>
      <c r="T905">
        <v>201980800</v>
      </c>
      <c r="U905">
        <v>158954400</v>
      </c>
      <c r="V905">
        <v>174140800</v>
      </c>
      <c r="W905">
        <v>227551200</v>
      </c>
      <c r="X905">
        <v>194600000</v>
      </c>
      <c r="Y905">
        <v>210931200</v>
      </c>
      <c r="Z905">
        <v>167172000</v>
      </c>
      <c r="AA905">
        <v>191328000</v>
      </c>
      <c r="AB905">
        <v>185971200</v>
      </c>
      <c r="AC905">
        <v>304836000</v>
      </c>
      <c r="AD905">
        <v>215486400</v>
      </c>
      <c r="AE905">
        <v>208116800</v>
      </c>
      <c r="AF905">
        <v>189134800</v>
      </c>
      <c r="AG905">
        <v>193479200</v>
      </c>
      <c r="AH905">
        <v>233551200</v>
      </c>
      <c r="AI905">
        <v>225677600</v>
      </c>
      <c r="AJ905">
        <v>185469200</v>
      </c>
      <c r="AK905">
        <v>290653200</v>
      </c>
      <c r="AL905">
        <v>166480400</v>
      </c>
      <c r="AM905">
        <v>159589600</v>
      </c>
      <c r="AN905">
        <v>146564800</v>
      </c>
      <c r="AO905">
        <v>205016800</v>
      </c>
      <c r="AP905">
        <v>215509600</v>
      </c>
      <c r="AQ905">
        <v>178252000</v>
      </c>
      <c r="AR905">
        <v>253722400</v>
      </c>
      <c r="AS905">
        <v>177192000</v>
      </c>
      <c r="AT905">
        <v>249228000</v>
      </c>
      <c r="AU905">
        <v>175823200</v>
      </c>
      <c r="AV905">
        <v>196612800</v>
      </c>
      <c r="AW905">
        <v>196053200</v>
      </c>
      <c r="AX905">
        <v>182511600</v>
      </c>
      <c r="AY905">
        <v>200646400</v>
      </c>
      <c r="AZ905">
        <v>174807600</v>
      </c>
      <c r="BA905">
        <v>150449600</v>
      </c>
      <c r="BB905">
        <v>171729600</v>
      </c>
      <c r="BC905">
        <v>164269200</v>
      </c>
      <c r="BD905">
        <v>168224400</v>
      </c>
      <c r="BE905">
        <v>160774000</v>
      </c>
      <c r="BF905">
        <v>203956000</v>
      </c>
      <c r="BG905">
        <v>193053200</v>
      </c>
      <c r="BH905">
        <v>158668000</v>
      </c>
      <c r="BI905">
        <v>135649200</v>
      </c>
      <c r="BJ905">
        <v>164759200</v>
      </c>
      <c r="BK905">
        <v>160740800</v>
      </c>
      <c r="BL905">
        <v>112957200</v>
      </c>
      <c r="BM905">
        <v>104482000</v>
      </c>
      <c r="BN905">
        <v>154020400</v>
      </c>
      <c r="BO905">
        <v>165791600</v>
      </c>
      <c r="BP905">
        <v>151864800</v>
      </c>
      <c r="BQ905">
        <v>157792000</v>
      </c>
      <c r="BR905">
        <v>170029200</v>
      </c>
      <c r="BS905">
        <v>204229600</v>
      </c>
      <c r="BT905">
        <v>213340000</v>
      </c>
      <c r="BU905">
        <v>236932000</v>
      </c>
      <c r="BV905">
        <v>205067200</v>
      </c>
      <c r="BW905">
        <v>131701200</v>
      </c>
      <c r="BX905">
        <v>191954000</v>
      </c>
      <c r="BY905">
        <v>154124400</v>
      </c>
      <c r="BZ905">
        <v>182731200</v>
      </c>
      <c r="CA905">
        <v>132958400</v>
      </c>
      <c r="CB905">
        <v>174582800</v>
      </c>
      <c r="CC905">
        <v>137044000</v>
      </c>
      <c r="CD905">
        <v>156836000</v>
      </c>
      <c r="CE905">
        <v>210262400</v>
      </c>
      <c r="CF905">
        <v>208261600</v>
      </c>
      <c r="CG905">
        <v>199982400</v>
      </c>
      <c r="CH905">
        <v>193764400</v>
      </c>
      <c r="CI905">
        <v>146064800</v>
      </c>
      <c r="CJ905">
        <v>166064400</v>
      </c>
      <c r="CK905">
        <v>168891200</v>
      </c>
      <c r="CL905">
        <v>198325600</v>
      </c>
      <c r="CM905">
        <v>145440400</v>
      </c>
      <c r="CN905">
        <v>170361200</v>
      </c>
      <c r="CO905">
        <v>157740000</v>
      </c>
      <c r="CP905">
        <v>201163200</v>
      </c>
      <c r="CQ905">
        <v>215393600</v>
      </c>
      <c r="CR905">
        <v>151666000</v>
      </c>
      <c r="CS905">
        <v>181355600</v>
      </c>
      <c r="CT905">
        <v>193500800</v>
      </c>
      <c r="CU905">
        <v>121080800</v>
      </c>
      <c r="CV905">
        <v>233829600</v>
      </c>
      <c r="CW905">
        <v>199393200</v>
      </c>
      <c r="CX905">
        <v>222902400</v>
      </c>
      <c r="CY905">
        <v>174647200</v>
      </c>
      <c r="CZ905">
        <v>142424000</v>
      </c>
      <c r="DA905">
        <v>138420000</v>
      </c>
      <c r="DB905">
        <v>179056400</v>
      </c>
      <c r="DC905">
        <v>151308800</v>
      </c>
      <c r="DD905">
        <v>157880000</v>
      </c>
      <c r="DE905">
        <v>196366400</v>
      </c>
      <c r="DF905">
        <v>148536000</v>
      </c>
      <c r="DG905">
        <v>132098400</v>
      </c>
      <c r="DH905">
        <v>121509600</v>
      </c>
      <c r="DI905">
        <v>107078400</v>
      </c>
      <c r="DJ905">
        <v>129416000</v>
      </c>
      <c r="DK905">
        <v>150878800</v>
      </c>
      <c r="DL905">
        <v>155858000</v>
      </c>
      <c r="DM905">
        <v>124152800</v>
      </c>
      <c r="DN905">
        <v>126051200</v>
      </c>
      <c r="DO905">
        <v>112648400</v>
      </c>
      <c r="DP905">
        <v>115644400</v>
      </c>
      <c r="DQ905">
        <v>132081600</v>
      </c>
      <c r="DR905">
        <v>95768400</v>
      </c>
      <c r="DS905">
        <v>124524000</v>
      </c>
      <c r="DT905">
        <v>96157200</v>
      </c>
      <c r="DU905">
        <v>103620800</v>
      </c>
      <c r="DV905">
        <v>99141200</v>
      </c>
      <c r="DW905">
        <v>118654000</v>
      </c>
      <c r="DX905">
        <v>176344400</v>
      </c>
      <c r="DY905">
        <v>157285200</v>
      </c>
      <c r="DZ905">
        <v>133492800</v>
      </c>
      <c r="EA905">
        <v>107678800</v>
      </c>
      <c r="EB905">
        <v>84627608</v>
      </c>
      <c r="EC905">
        <v>77520268</v>
      </c>
      <c r="ED905">
        <v>85445724</v>
      </c>
      <c r="EE905">
        <v>84514964</v>
      </c>
      <c r="EF905">
        <v>83809820</v>
      </c>
      <c r="EG905">
        <v>74228972</v>
      </c>
      <c r="EH905">
        <v>83289844</v>
      </c>
      <c r="EI905">
        <v>61965176</v>
      </c>
      <c r="EJ905">
        <v>75921124</v>
      </c>
      <c r="EK905">
        <v>89060036</v>
      </c>
      <c r="EL905">
        <v>58825808</v>
      </c>
      <c r="EM905">
        <v>128130916</v>
      </c>
      <c r="EN905">
        <v>100718768</v>
      </c>
      <c r="EO905">
        <v>70114644</v>
      </c>
      <c r="EP905">
        <v>71538480</v>
      </c>
      <c r="EQ905">
        <v>57925600</v>
      </c>
      <c r="ER905">
        <v>68543120</v>
      </c>
      <c r="ES905">
        <v>47557682</v>
      </c>
      <c r="ET905">
        <v>46928150</v>
      </c>
      <c r="EU905">
        <v>47862886</v>
      </c>
      <c r="EV905">
        <v>65253400</v>
      </c>
      <c r="EW905">
        <v>64485332</v>
      </c>
      <c r="EX905">
        <v>43374282</v>
      </c>
      <c r="EY905">
        <v>45061234</v>
      </c>
      <c r="EZ905">
        <v>39873004</v>
      </c>
      <c r="FA905">
        <v>43785432</v>
      </c>
      <c r="FB905">
        <v>58266584</v>
      </c>
      <c r="FC905">
        <v>44991846</v>
      </c>
      <c r="FD905">
        <v>40664978</v>
      </c>
      <c r="FE905">
        <v>41680466</v>
      </c>
      <c r="FF905">
        <v>44189712</v>
      </c>
      <c r="FG905">
        <v>39929538</v>
      </c>
      <c r="FH905">
        <v>41359130</v>
      </c>
      <c r="FI905">
        <v>43942914</v>
      </c>
      <c r="FJ905">
        <v>31357474</v>
      </c>
      <c r="FK905">
        <v>43605990</v>
      </c>
      <c r="FL905">
        <v>37827204</v>
      </c>
      <c r="FM905">
        <v>40247652</v>
      </c>
      <c r="FN905">
        <v>34169638</v>
      </c>
      <c r="FO905">
        <v>36975952</v>
      </c>
      <c r="FP905">
        <v>46824108</v>
      </c>
      <c r="FQ905">
        <v>47697016</v>
      </c>
      <c r="FR905">
        <v>38723700</v>
      </c>
      <c r="FS905">
        <v>35270588</v>
      </c>
      <c r="FT905">
        <v>52463352</v>
      </c>
      <c r="FU905">
        <v>54608678</v>
      </c>
      <c r="FV905">
        <v>44142288</v>
      </c>
      <c r="FW905">
        <v>41874772</v>
      </c>
      <c r="FX905">
        <v>34315878</v>
      </c>
      <c r="FY905">
        <v>46069690</v>
      </c>
      <c r="FZ905">
        <v>40533224</v>
      </c>
      <c r="GA905">
        <v>35143280</v>
      </c>
      <c r="GB905">
        <v>32810984</v>
      </c>
      <c r="GC905">
        <v>32794606</v>
      </c>
      <c r="GD905">
        <v>42634824</v>
      </c>
      <c r="GE905">
        <v>33596000</v>
      </c>
      <c r="GF905">
        <v>37195086</v>
      </c>
      <c r="GG905">
        <v>33469138</v>
      </c>
      <c r="GH905">
        <v>34023838</v>
      </c>
      <c r="GI905">
        <v>47623950</v>
      </c>
      <c r="GJ905">
        <v>44668588</v>
      </c>
      <c r="GK905">
        <v>36830400</v>
      </c>
      <c r="GL905">
        <v>50265274</v>
      </c>
      <c r="GM905">
        <v>38920286</v>
      </c>
      <c r="GN905">
        <v>39999320</v>
      </c>
      <c r="GO905">
        <v>47440448</v>
      </c>
      <c r="GP905">
        <v>43862814</v>
      </c>
      <c r="GQ905">
        <v>35912506</v>
      </c>
      <c r="GR905">
        <v>46365042</v>
      </c>
      <c r="GS905">
        <v>41291256</v>
      </c>
      <c r="GT905">
        <v>31812364</v>
      </c>
      <c r="GU905">
        <v>47400742</v>
      </c>
      <c r="GV905">
        <v>41654806</v>
      </c>
      <c r="GW905">
        <v>30939610</v>
      </c>
      <c r="GX905">
        <v>49035258</v>
      </c>
      <c r="GY905">
        <v>38203734</v>
      </c>
      <c r="GZ905">
        <v>42876532</v>
      </c>
      <c r="HA905">
        <v>45591930</v>
      </c>
      <c r="HB905">
        <v>42964770</v>
      </c>
      <c r="HC905">
        <v>30318074</v>
      </c>
      <c r="HD905">
        <v>53502926</v>
      </c>
      <c r="HE905">
        <v>57917286</v>
      </c>
      <c r="HF905">
        <v>56067192</v>
      </c>
      <c r="HG905">
        <v>60504386</v>
      </c>
      <c r="HH905">
        <v>36107210</v>
      </c>
      <c r="HI905">
        <v>33340442</v>
      </c>
      <c r="HJ905">
        <v>53582656</v>
      </c>
      <c r="HK905">
        <v>40358786</v>
      </c>
      <c r="HL905">
        <v>35695732</v>
      </c>
      <c r="HM905">
        <v>47081696</v>
      </c>
      <c r="HN905">
        <v>50759626</v>
      </c>
      <c r="HO905">
        <v>36697320</v>
      </c>
      <c r="HP905">
        <v>41820304</v>
      </c>
      <c r="HQ905">
        <v>38150068</v>
      </c>
      <c r="HR905">
        <v>26710062</v>
      </c>
      <c r="HS905">
        <v>31094760</v>
      </c>
      <c r="HT905">
        <v>38165352</v>
      </c>
      <c r="HU905">
        <v>41125892</v>
      </c>
      <c r="HV905">
        <v>48214945</v>
      </c>
      <c r="HW905">
        <v>49396915</v>
      </c>
      <c r="HX905">
        <v>41000843</v>
      </c>
      <c r="HY905">
        <v>35115151</v>
      </c>
      <c r="HZ905">
        <v>42050479</v>
      </c>
      <c r="IA905">
        <v>29592202</v>
      </c>
      <c r="IB905">
        <v>38039319</v>
      </c>
      <c r="IC905">
        <v>40249061</v>
      </c>
      <c r="ID905">
        <v>28599714</v>
      </c>
      <c r="IE905">
        <v>42060861</v>
      </c>
      <c r="IF905">
        <v>31562190</v>
      </c>
      <c r="IG905">
        <v>29511223</v>
      </c>
      <c r="IH905">
        <v>34624673</v>
      </c>
      <c r="II905">
        <v>32814523</v>
      </c>
      <c r="IJ905">
        <v>31439820</v>
      </c>
      <c r="IK905">
        <v>37927415</v>
      </c>
      <c r="IL905">
        <v>77324746</v>
      </c>
      <c r="IM905">
        <v>54440074</v>
      </c>
      <c r="IN905">
        <v>45126299</v>
      </c>
      <c r="IO905">
        <v>46694044</v>
      </c>
      <c r="IP905">
        <v>29218403</v>
      </c>
      <c r="IQ905">
        <v>35160774</v>
      </c>
      <c r="IR905">
        <v>32063552</v>
      </c>
      <c r="IS905">
        <v>25133672</v>
      </c>
      <c r="IT905">
        <v>51125208</v>
      </c>
      <c r="IU905">
        <v>41653710</v>
      </c>
      <c r="IV905">
        <v>30102443</v>
      </c>
      <c r="IW905">
        <v>32430229</v>
      </c>
      <c r="IX905">
        <v>49822617</v>
      </c>
      <c r="IY905">
        <v>24963161</v>
      </c>
      <c r="IZ905">
        <v>38919711</v>
      </c>
      <c r="JA905">
        <v>41522467</v>
      </c>
      <c r="JB905">
        <v>26395884</v>
      </c>
      <c r="JC905">
        <v>30182924</v>
      </c>
      <c r="JD905">
        <v>33175103</v>
      </c>
      <c r="JE905">
        <v>31833653</v>
      </c>
      <c r="JF905">
        <v>35062423</v>
      </c>
      <c r="JG905">
        <v>38756953</v>
      </c>
      <c r="JH905">
        <v>34651321</v>
      </c>
      <c r="JI905">
        <v>30925587</v>
      </c>
      <c r="JJ905">
        <v>49701603</v>
      </c>
      <c r="JK905">
        <v>33002740</v>
      </c>
      <c r="JL905">
        <v>44965118</v>
      </c>
      <c r="JM905">
        <v>39060746</v>
      </c>
      <c r="JN905">
        <v>31479344</v>
      </c>
      <c r="JO905">
        <v>32718103</v>
      </c>
      <c r="JP905">
        <v>34210187</v>
      </c>
      <c r="JQ905">
        <v>34602500</v>
      </c>
    </row>
    <row r="906" spans="1:277" x14ac:dyDescent="0.25">
      <c r="A906" s="1" t="s">
        <v>454</v>
      </c>
      <c r="B906" t="s">
        <v>1157</v>
      </c>
      <c r="C906" t="s">
        <v>1191</v>
      </c>
      <c r="D906" s="2">
        <f>_xll.BDH(A906, "volume", B906, C906, "Direction", "H", "Period", "M","cols=24;rows=2")</f>
        <v>36556</v>
      </c>
      <c r="E906" s="2">
        <v>36585</v>
      </c>
      <c r="F906" s="2">
        <v>36616</v>
      </c>
      <c r="G906" s="2">
        <v>36644</v>
      </c>
      <c r="H906" s="2">
        <v>36677</v>
      </c>
      <c r="I906" s="2">
        <v>36707</v>
      </c>
      <c r="J906" s="2">
        <v>36738</v>
      </c>
      <c r="K906" s="2">
        <v>36769</v>
      </c>
      <c r="L906" s="2">
        <v>36798</v>
      </c>
      <c r="M906" s="2">
        <v>36830</v>
      </c>
      <c r="N906" s="2">
        <v>36860</v>
      </c>
      <c r="O906" s="2">
        <v>36889</v>
      </c>
      <c r="P906" s="2">
        <v>36922</v>
      </c>
      <c r="Q906" s="2">
        <v>36950</v>
      </c>
      <c r="R906" s="2">
        <v>36980</v>
      </c>
      <c r="S906" s="2">
        <v>37011</v>
      </c>
      <c r="T906" s="2">
        <v>37042</v>
      </c>
      <c r="U906" s="2">
        <v>37071</v>
      </c>
      <c r="V906" s="2">
        <v>37103</v>
      </c>
      <c r="W906" s="2">
        <v>37134</v>
      </c>
      <c r="X906" s="2">
        <v>37162</v>
      </c>
      <c r="Y906" s="2">
        <v>37195</v>
      </c>
      <c r="Z906" s="2">
        <v>37225</v>
      </c>
      <c r="AA906" s="2">
        <v>37256</v>
      </c>
    </row>
    <row r="907" spans="1:277" x14ac:dyDescent="0.25">
      <c r="A907" s="4"/>
      <c r="D907" s="3">
        <v>4373300</v>
      </c>
      <c r="E907">
        <v>4331200</v>
      </c>
      <c r="F907">
        <v>3627200</v>
      </c>
      <c r="G907">
        <v>3083400</v>
      </c>
      <c r="H907">
        <v>5058600</v>
      </c>
      <c r="I907">
        <v>2797100</v>
      </c>
      <c r="J907">
        <v>2308100</v>
      </c>
      <c r="K907">
        <v>3045000</v>
      </c>
      <c r="L907">
        <v>3342100</v>
      </c>
      <c r="M907">
        <v>3416200</v>
      </c>
      <c r="N907">
        <v>2897400</v>
      </c>
      <c r="O907">
        <v>2484500</v>
      </c>
      <c r="P907">
        <v>2340700</v>
      </c>
      <c r="Q907">
        <v>2143300</v>
      </c>
      <c r="R907">
        <v>2645100</v>
      </c>
      <c r="S907">
        <v>2617400</v>
      </c>
      <c r="T907">
        <v>1935700</v>
      </c>
      <c r="U907">
        <v>3025500</v>
      </c>
      <c r="V907">
        <v>2071000</v>
      </c>
      <c r="W907">
        <v>10179100</v>
      </c>
      <c r="X907">
        <v>2746200</v>
      </c>
      <c r="Y907">
        <v>2450700</v>
      </c>
      <c r="Z907">
        <v>1384200</v>
      </c>
      <c r="AA907">
        <v>2423300</v>
      </c>
    </row>
    <row r="908" spans="1:277" x14ac:dyDescent="0.25">
      <c r="A908" s="1" t="s">
        <v>455</v>
      </c>
      <c r="B908" t="s">
        <v>1157</v>
      </c>
      <c r="C908" t="s">
        <v>1183</v>
      </c>
      <c r="D908" s="2">
        <f>_xll.BDH(A908, "volume", B908, C908, "Direction", "H", "Period", "M","cols=84;rows=2")</f>
        <v>36556</v>
      </c>
      <c r="E908" s="2">
        <v>36585</v>
      </c>
      <c r="F908" s="2">
        <v>36616</v>
      </c>
      <c r="G908" s="2">
        <v>36644</v>
      </c>
      <c r="H908" s="2">
        <v>36677</v>
      </c>
      <c r="I908" s="2">
        <v>36707</v>
      </c>
      <c r="J908" s="2">
        <v>36738</v>
      </c>
      <c r="K908" s="2">
        <v>36769</v>
      </c>
      <c r="L908" s="2">
        <v>36798</v>
      </c>
      <c r="M908" s="2">
        <v>36830</v>
      </c>
      <c r="N908" s="2">
        <v>36860</v>
      </c>
      <c r="O908" s="2">
        <v>36889</v>
      </c>
      <c r="P908" s="2">
        <v>36922</v>
      </c>
      <c r="Q908" s="2">
        <v>36950</v>
      </c>
      <c r="R908" s="2">
        <v>36980</v>
      </c>
      <c r="S908" s="2">
        <v>37011</v>
      </c>
      <c r="T908" s="2">
        <v>37042</v>
      </c>
      <c r="U908" s="2">
        <v>37071</v>
      </c>
      <c r="V908" s="2">
        <v>37103</v>
      </c>
      <c r="W908" s="2">
        <v>37134</v>
      </c>
      <c r="X908" s="2">
        <v>37162</v>
      </c>
      <c r="Y908" s="2">
        <v>37195</v>
      </c>
      <c r="Z908" s="2">
        <v>37225</v>
      </c>
      <c r="AA908" s="2">
        <v>37256</v>
      </c>
      <c r="AB908" s="2">
        <v>37287</v>
      </c>
      <c r="AC908" s="2">
        <v>37315</v>
      </c>
      <c r="AD908" s="2">
        <v>37344</v>
      </c>
      <c r="AE908" s="2">
        <v>37376</v>
      </c>
      <c r="AF908" s="2">
        <v>37407</v>
      </c>
      <c r="AG908" s="2">
        <v>37435</v>
      </c>
      <c r="AH908" s="2">
        <v>37468</v>
      </c>
      <c r="AI908" s="2">
        <v>37498</v>
      </c>
      <c r="AJ908" s="2">
        <v>37529</v>
      </c>
      <c r="AK908" s="2">
        <v>37560</v>
      </c>
      <c r="AL908" s="2">
        <v>37589</v>
      </c>
      <c r="AM908" s="2">
        <v>37621</v>
      </c>
      <c r="AN908" s="2">
        <v>37652</v>
      </c>
      <c r="AO908" s="2">
        <v>37680</v>
      </c>
      <c r="AP908" s="2">
        <v>37711</v>
      </c>
      <c r="AQ908" s="2">
        <v>37741</v>
      </c>
      <c r="AR908" s="2">
        <v>37771</v>
      </c>
      <c r="AS908" s="2">
        <v>37802</v>
      </c>
      <c r="AT908" s="2">
        <v>37833</v>
      </c>
      <c r="AU908" s="2">
        <v>37862</v>
      </c>
      <c r="AV908" s="2">
        <v>37894</v>
      </c>
      <c r="AW908" s="2">
        <v>37925</v>
      </c>
      <c r="AX908" s="2">
        <v>37953</v>
      </c>
      <c r="AY908" s="2">
        <v>37986</v>
      </c>
      <c r="AZ908" s="2">
        <v>38016</v>
      </c>
      <c r="BA908" s="2">
        <v>38044</v>
      </c>
      <c r="BB908" s="2">
        <v>38077</v>
      </c>
      <c r="BC908" s="2">
        <v>38107</v>
      </c>
      <c r="BD908" s="2">
        <v>38138</v>
      </c>
      <c r="BE908" s="2">
        <v>38168</v>
      </c>
      <c r="BF908" s="2">
        <v>38198</v>
      </c>
      <c r="BG908" s="2">
        <v>38230</v>
      </c>
      <c r="BH908" s="2">
        <v>38260</v>
      </c>
      <c r="BI908" s="2">
        <v>38289</v>
      </c>
      <c r="BJ908" s="2">
        <v>38321</v>
      </c>
      <c r="BK908" s="2">
        <v>38352</v>
      </c>
      <c r="BL908" s="2">
        <v>38383</v>
      </c>
      <c r="BM908" s="2">
        <v>38411</v>
      </c>
      <c r="BN908" s="2">
        <v>38442</v>
      </c>
      <c r="BO908" s="2">
        <v>38471</v>
      </c>
      <c r="BP908" s="2">
        <v>38503</v>
      </c>
      <c r="BQ908" s="2">
        <v>38533</v>
      </c>
      <c r="BR908" s="2">
        <v>38562</v>
      </c>
      <c r="BS908" s="2">
        <v>38595</v>
      </c>
      <c r="BT908" s="2">
        <v>38625</v>
      </c>
      <c r="BU908" s="2">
        <v>38656</v>
      </c>
      <c r="BV908" s="2">
        <v>38686</v>
      </c>
      <c r="BW908" s="2">
        <v>38716</v>
      </c>
      <c r="BX908" s="2">
        <v>38748</v>
      </c>
      <c r="BY908" s="2">
        <v>38776</v>
      </c>
      <c r="BZ908" s="2">
        <v>38807</v>
      </c>
      <c r="CA908" s="2">
        <v>38835</v>
      </c>
      <c r="CB908" s="2">
        <v>38868</v>
      </c>
      <c r="CC908" s="2">
        <v>38898</v>
      </c>
      <c r="CD908" s="2">
        <v>38929</v>
      </c>
      <c r="CE908" s="2">
        <v>38960</v>
      </c>
      <c r="CF908" s="2">
        <v>38989</v>
      </c>
      <c r="CG908" s="2">
        <v>39021</v>
      </c>
      <c r="CH908" s="2">
        <v>39051</v>
      </c>
      <c r="CI908" s="2">
        <v>39080</v>
      </c>
    </row>
    <row r="909" spans="1:277" x14ac:dyDescent="0.25">
      <c r="A909" s="4"/>
      <c r="D909" s="3">
        <v>159649200</v>
      </c>
      <c r="E909">
        <v>132727700</v>
      </c>
      <c r="F909">
        <v>170546700</v>
      </c>
      <c r="G909">
        <v>167209600</v>
      </c>
      <c r="H909">
        <v>137453600</v>
      </c>
      <c r="I909">
        <v>98768400</v>
      </c>
      <c r="J909">
        <v>77472800</v>
      </c>
      <c r="K909">
        <v>111907200</v>
      </c>
      <c r="L909">
        <v>107220700</v>
      </c>
      <c r="M909">
        <v>118700200</v>
      </c>
      <c r="N909">
        <v>89506200</v>
      </c>
      <c r="O909">
        <v>115299200</v>
      </c>
      <c r="P909">
        <v>127658200</v>
      </c>
      <c r="Q909">
        <v>131656000</v>
      </c>
      <c r="R909">
        <v>157056400</v>
      </c>
      <c r="S909">
        <v>194864200</v>
      </c>
      <c r="T909">
        <v>105681500</v>
      </c>
      <c r="U909">
        <v>225662600</v>
      </c>
      <c r="V909">
        <v>96505200</v>
      </c>
      <c r="W909">
        <v>136897100</v>
      </c>
      <c r="X909">
        <v>125993300</v>
      </c>
      <c r="Y909">
        <v>186733300</v>
      </c>
      <c r="Z909">
        <v>156608400</v>
      </c>
      <c r="AA909">
        <v>109133000</v>
      </c>
      <c r="AB909">
        <v>104344200</v>
      </c>
      <c r="AC909">
        <v>73734800</v>
      </c>
      <c r="AD909">
        <v>98046600</v>
      </c>
      <c r="AE909">
        <v>103457300</v>
      </c>
      <c r="AF909">
        <v>60163800</v>
      </c>
      <c r="AG909">
        <v>135642700</v>
      </c>
      <c r="AH909">
        <v>119468100</v>
      </c>
      <c r="AI909">
        <v>59027500</v>
      </c>
      <c r="AJ909">
        <v>77329000</v>
      </c>
      <c r="AK909">
        <v>75344400</v>
      </c>
      <c r="AL909">
        <v>100400000</v>
      </c>
      <c r="AM909">
        <v>71921000</v>
      </c>
      <c r="AN909">
        <v>107172200</v>
      </c>
      <c r="AO909">
        <v>93327500</v>
      </c>
      <c r="AP909">
        <v>58837900</v>
      </c>
      <c r="AQ909">
        <v>60649400</v>
      </c>
      <c r="AR909">
        <v>66579700</v>
      </c>
      <c r="AS909">
        <v>41872200</v>
      </c>
      <c r="AT909">
        <v>60289500</v>
      </c>
      <c r="AU909">
        <v>35884300</v>
      </c>
      <c r="AV909">
        <v>70747900</v>
      </c>
      <c r="AW909">
        <v>54525200</v>
      </c>
      <c r="AX909">
        <v>44204998</v>
      </c>
      <c r="AY909">
        <v>45722707</v>
      </c>
      <c r="AZ909">
        <v>96944011</v>
      </c>
      <c r="BA909">
        <v>35055653</v>
      </c>
      <c r="BB909">
        <v>36998926</v>
      </c>
      <c r="BC909">
        <v>34426894</v>
      </c>
      <c r="BD909">
        <v>80226010</v>
      </c>
      <c r="BE909">
        <v>76380394</v>
      </c>
      <c r="BF909">
        <v>91289341</v>
      </c>
      <c r="BG909">
        <v>58867093</v>
      </c>
      <c r="BH909">
        <v>113649827</v>
      </c>
      <c r="BI909">
        <v>71961937</v>
      </c>
      <c r="BJ909">
        <v>48420079</v>
      </c>
      <c r="BK909">
        <v>45893157</v>
      </c>
      <c r="BL909">
        <v>64620957</v>
      </c>
      <c r="BM909">
        <v>52329317</v>
      </c>
      <c r="BN909">
        <v>54554856</v>
      </c>
      <c r="BO909">
        <v>53329735</v>
      </c>
      <c r="BP909">
        <v>50514862</v>
      </c>
      <c r="BQ909">
        <v>56301001</v>
      </c>
      <c r="BR909">
        <v>54131454</v>
      </c>
      <c r="BS909">
        <v>44139901</v>
      </c>
      <c r="BT909">
        <v>70903556</v>
      </c>
      <c r="BU909">
        <v>62321439</v>
      </c>
      <c r="BV909">
        <v>64093789</v>
      </c>
      <c r="BW909">
        <v>66090814</v>
      </c>
      <c r="BX909">
        <v>112856690</v>
      </c>
      <c r="BY909">
        <v>126676121</v>
      </c>
      <c r="BZ909">
        <v>148321830</v>
      </c>
      <c r="CA909">
        <v>86758689</v>
      </c>
      <c r="CB909">
        <v>97131871</v>
      </c>
      <c r="CC909">
        <v>123043601</v>
      </c>
      <c r="CD909">
        <v>123808807</v>
      </c>
      <c r="CE909">
        <v>89431897</v>
      </c>
      <c r="CF909">
        <v>123087013</v>
      </c>
      <c r="CG909">
        <v>104250771</v>
      </c>
      <c r="CH909">
        <v>77901466</v>
      </c>
      <c r="CI909">
        <v>61506832</v>
      </c>
    </row>
    <row r="910" spans="1:277" x14ac:dyDescent="0.25">
      <c r="A910" s="1" t="s">
        <v>456</v>
      </c>
      <c r="B910" t="s">
        <v>1157</v>
      </c>
      <c r="C910" t="s">
        <v>1199</v>
      </c>
      <c r="D910" s="2">
        <f>_xll.BDH(A910, "volume", B910, C910, "Direction", "H", "Period", "M","cols=274;rows=2")</f>
        <v>36556</v>
      </c>
      <c r="E910" s="2">
        <v>36585</v>
      </c>
      <c r="F910" s="2">
        <v>36616</v>
      </c>
      <c r="G910" s="2">
        <v>36644</v>
      </c>
      <c r="H910" s="2">
        <v>36677</v>
      </c>
      <c r="I910" s="2">
        <v>36707</v>
      </c>
      <c r="J910" s="2">
        <v>36738</v>
      </c>
      <c r="K910" s="2">
        <v>36769</v>
      </c>
      <c r="L910" s="2">
        <v>36798</v>
      </c>
      <c r="M910" s="2">
        <v>36830</v>
      </c>
      <c r="N910" s="2">
        <v>36860</v>
      </c>
      <c r="O910" s="2">
        <v>36889</v>
      </c>
      <c r="P910" s="2">
        <v>36922</v>
      </c>
      <c r="Q910" s="2">
        <v>36950</v>
      </c>
      <c r="R910" s="2">
        <v>36980</v>
      </c>
      <c r="S910" s="2">
        <v>37011</v>
      </c>
      <c r="T910" s="2">
        <v>37042</v>
      </c>
      <c r="U910" s="2">
        <v>37071</v>
      </c>
      <c r="V910" s="2">
        <v>37103</v>
      </c>
      <c r="W910" s="2">
        <v>37134</v>
      </c>
      <c r="X910" s="2">
        <v>37162</v>
      </c>
      <c r="Y910" s="2">
        <v>37195</v>
      </c>
      <c r="Z910" s="2">
        <v>37225</v>
      </c>
      <c r="AA910" s="2">
        <v>37256</v>
      </c>
      <c r="AB910" s="2">
        <v>37287</v>
      </c>
      <c r="AC910" s="2">
        <v>37315</v>
      </c>
      <c r="AD910" s="2">
        <v>37344</v>
      </c>
      <c r="AE910" s="2">
        <v>37376</v>
      </c>
      <c r="AF910" s="2">
        <v>37407</v>
      </c>
      <c r="AG910" s="2">
        <v>37435</v>
      </c>
      <c r="AH910" s="2">
        <v>37468</v>
      </c>
      <c r="AI910" s="2">
        <v>37498</v>
      </c>
      <c r="AJ910" s="2">
        <v>37529</v>
      </c>
      <c r="AK910" s="2">
        <v>37560</v>
      </c>
      <c r="AL910" s="2">
        <v>37589</v>
      </c>
      <c r="AM910" s="2">
        <v>37621</v>
      </c>
      <c r="AN910" s="2">
        <v>37652</v>
      </c>
      <c r="AO910" s="2">
        <v>37680</v>
      </c>
      <c r="AP910" s="2">
        <v>37711</v>
      </c>
      <c r="AQ910" s="2">
        <v>37741</v>
      </c>
      <c r="AR910" s="2">
        <v>37771</v>
      </c>
      <c r="AS910" s="2">
        <v>37802</v>
      </c>
      <c r="AT910" s="2">
        <v>37833</v>
      </c>
      <c r="AU910" s="2">
        <v>37862</v>
      </c>
      <c r="AV910" s="2">
        <v>37894</v>
      </c>
      <c r="AW910" s="2">
        <v>37925</v>
      </c>
      <c r="AX910" s="2">
        <v>37953</v>
      </c>
      <c r="AY910" s="2">
        <v>37986</v>
      </c>
      <c r="AZ910" s="2">
        <v>38016</v>
      </c>
      <c r="BA910" s="2">
        <v>38044</v>
      </c>
      <c r="BB910" s="2">
        <v>38077</v>
      </c>
      <c r="BC910" s="2">
        <v>38107</v>
      </c>
      <c r="BD910" s="2">
        <v>38138</v>
      </c>
      <c r="BE910" s="2">
        <v>38168</v>
      </c>
      <c r="BF910" s="2">
        <v>38198</v>
      </c>
      <c r="BG910" s="2">
        <v>38230</v>
      </c>
      <c r="BH910" s="2">
        <v>38260</v>
      </c>
      <c r="BI910" s="2">
        <v>38289</v>
      </c>
      <c r="BJ910" s="2">
        <v>38321</v>
      </c>
      <c r="BK910" s="2">
        <v>38352</v>
      </c>
      <c r="BL910" s="2">
        <v>38383</v>
      </c>
      <c r="BM910" s="2">
        <v>38411</v>
      </c>
      <c r="BN910" s="2">
        <v>38442</v>
      </c>
      <c r="BO910" s="2">
        <v>38471</v>
      </c>
      <c r="BP910" s="2">
        <v>38503</v>
      </c>
      <c r="BQ910" s="2">
        <v>38533</v>
      </c>
      <c r="BR910" s="2">
        <v>38562</v>
      </c>
      <c r="BS910" s="2">
        <v>38595</v>
      </c>
      <c r="BT910" s="2">
        <v>38625</v>
      </c>
      <c r="BU910" s="2">
        <v>38656</v>
      </c>
      <c r="BV910" s="2">
        <v>38686</v>
      </c>
      <c r="BW910" s="2">
        <v>38716</v>
      </c>
      <c r="BX910" s="2">
        <v>38748</v>
      </c>
      <c r="BY910" s="2">
        <v>38776</v>
      </c>
      <c r="BZ910" s="2">
        <v>38807</v>
      </c>
      <c r="CA910" s="2">
        <v>38835</v>
      </c>
      <c r="CB910" s="2">
        <v>38868</v>
      </c>
      <c r="CC910" s="2">
        <v>38898</v>
      </c>
      <c r="CD910" s="2">
        <v>38929</v>
      </c>
      <c r="CE910" s="2">
        <v>38960</v>
      </c>
      <c r="CF910" s="2">
        <v>38989</v>
      </c>
      <c r="CG910" s="2">
        <v>39021</v>
      </c>
      <c r="CH910" s="2">
        <v>39051</v>
      </c>
      <c r="CI910" s="2">
        <v>39080</v>
      </c>
      <c r="CJ910" s="2">
        <v>39113</v>
      </c>
      <c r="CK910" s="2">
        <v>39141</v>
      </c>
      <c r="CL910" s="2">
        <v>39171</v>
      </c>
      <c r="CM910" s="2">
        <v>39202</v>
      </c>
      <c r="CN910" s="2">
        <v>39233</v>
      </c>
      <c r="CO910" s="2">
        <v>39262</v>
      </c>
      <c r="CP910" s="2">
        <v>39294</v>
      </c>
      <c r="CQ910" s="2">
        <v>39325</v>
      </c>
      <c r="CR910" s="2">
        <v>39353</v>
      </c>
      <c r="CS910" s="2">
        <v>39386</v>
      </c>
      <c r="CT910" s="2">
        <v>39416</v>
      </c>
      <c r="CU910" s="2">
        <v>39447</v>
      </c>
      <c r="CV910" s="2">
        <v>39478</v>
      </c>
      <c r="CW910" s="2">
        <v>39507</v>
      </c>
      <c r="CX910" s="2">
        <v>39538</v>
      </c>
      <c r="CY910" s="2">
        <v>39568</v>
      </c>
      <c r="CZ910" s="2">
        <v>39598</v>
      </c>
      <c r="DA910" s="2">
        <v>39629</v>
      </c>
      <c r="DB910" s="2">
        <v>39660</v>
      </c>
      <c r="DC910" s="2">
        <v>39689</v>
      </c>
      <c r="DD910" s="2">
        <v>39721</v>
      </c>
      <c r="DE910" s="2">
        <v>39752</v>
      </c>
      <c r="DF910" s="2">
        <v>39780</v>
      </c>
      <c r="DG910" s="2">
        <v>39813</v>
      </c>
      <c r="DH910" s="2">
        <v>39843</v>
      </c>
      <c r="DI910" s="2">
        <v>39871</v>
      </c>
      <c r="DJ910" s="2">
        <v>39903</v>
      </c>
      <c r="DK910" s="2">
        <v>39933</v>
      </c>
      <c r="DL910" s="2">
        <v>39962</v>
      </c>
      <c r="DM910" s="2">
        <v>39994</v>
      </c>
      <c r="DN910" s="2">
        <v>40025</v>
      </c>
      <c r="DO910" s="2">
        <v>40056</v>
      </c>
      <c r="DP910" s="2">
        <v>40086</v>
      </c>
      <c r="DQ910" s="2">
        <v>40116</v>
      </c>
      <c r="DR910" s="2">
        <v>40147</v>
      </c>
      <c r="DS910" s="2">
        <v>40178</v>
      </c>
      <c r="DT910" s="2">
        <v>40207</v>
      </c>
      <c r="DU910" s="2">
        <v>40235</v>
      </c>
      <c r="DV910" s="2">
        <v>40268</v>
      </c>
      <c r="DW910" s="2">
        <v>40298</v>
      </c>
      <c r="DX910" s="2">
        <v>40329</v>
      </c>
      <c r="DY910" s="2">
        <v>40359</v>
      </c>
      <c r="DZ910" s="2">
        <v>40389</v>
      </c>
      <c r="EA910" s="2">
        <v>40421</v>
      </c>
      <c r="EB910" s="2">
        <v>40451</v>
      </c>
      <c r="EC910" s="2">
        <v>40480</v>
      </c>
      <c r="ED910" s="2">
        <v>40512</v>
      </c>
      <c r="EE910" s="2">
        <v>40543</v>
      </c>
      <c r="EF910" s="2">
        <v>40574</v>
      </c>
      <c r="EG910" s="2">
        <v>40602</v>
      </c>
      <c r="EH910" s="2">
        <v>40633</v>
      </c>
      <c r="EI910" s="2">
        <v>40662</v>
      </c>
      <c r="EJ910" s="2">
        <v>40694</v>
      </c>
      <c r="EK910" s="2">
        <v>40724</v>
      </c>
      <c r="EL910" s="2">
        <v>40753</v>
      </c>
      <c r="EM910" s="2">
        <v>40786</v>
      </c>
      <c r="EN910" s="2">
        <v>40816</v>
      </c>
      <c r="EO910" s="2">
        <v>40847</v>
      </c>
      <c r="EP910" s="2">
        <v>40877</v>
      </c>
      <c r="EQ910" s="2">
        <v>40907</v>
      </c>
      <c r="ER910" s="2">
        <v>40939</v>
      </c>
      <c r="ES910" s="2">
        <v>40968</v>
      </c>
      <c r="ET910" s="2">
        <v>40998</v>
      </c>
      <c r="EU910" s="2">
        <v>41029</v>
      </c>
      <c r="EV910" s="2">
        <v>41060</v>
      </c>
      <c r="EW910" s="2">
        <v>41089</v>
      </c>
      <c r="EX910" s="2">
        <v>41121</v>
      </c>
      <c r="EY910" s="2">
        <v>41152</v>
      </c>
      <c r="EZ910" s="2">
        <v>41180</v>
      </c>
      <c r="FA910" s="2">
        <v>41213</v>
      </c>
      <c r="FB910" s="2">
        <v>41243</v>
      </c>
      <c r="FC910" s="2">
        <v>41274</v>
      </c>
      <c r="FD910" s="2">
        <v>41305</v>
      </c>
      <c r="FE910" s="2">
        <v>41333</v>
      </c>
      <c r="FF910" s="2">
        <v>41362</v>
      </c>
      <c r="FG910" s="2">
        <v>41394</v>
      </c>
      <c r="FH910" s="2">
        <v>41425</v>
      </c>
      <c r="FI910" s="2">
        <v>41453</v>
      </c>
      <c r="FJ910" s="2">
        <v>41486</v>
      </c>
      <c r="FK910" s="2">
        <v>41516</v>
      </c>
      <c r="FL910" s="2">
        <v>41547</v>
      </c>
      <c r="FM910" s="2">
        <v>41578</v>
      </c>
      <c r="FN910" s="2">
        <v>41607</v>
      </c>
      <c r="FO910" s="2">
        <v>41639</v>
      </c>
      <c r="FP910" s="2">
        <v>41670</v>
      </c>
      <c r="FQ910" s="2">
        <v>41698</v>
      </c>
      <c r="FR910" s="2">
        <v>41729</v>
      </c>
      <c r="FS910" s="2">
        <v>41759</v>
      </c>
      <c r="FT910" s="2">
        <v>41789</v>
      </c>
      <c r="FU910" s="2">
        <v>41820</v>
      </c>
      <c r="FV910" s="2">
        <v>41851</v>
      </c>
      <c r="FW910" s="2">
        <v>41880</v>
      </c>
      <c r="FX910" s="2">
        <v>41912</v>
      </c>
      <c r="FY910" s="2">
        <v>41943</v>
      </c>
      <c r="FZ910" s="2">
        <v>41971</v>
      </c>
      <c r="GA910" s="2">
        <v>42004</v>
      </c>
      <c r="GB910" s="2">
        <v>42034</v>
      </c>
      <c r="GC910" s="2">
        <v>42062</v>
      </c>
      <c r="GD910" s="2">
        <v>42094</v>
      </c>
      <c r="GE910" s="2">
        <v>42124</v>
      </c>
      <c r="GF910" s="2">
        <v>42153</v>
      </c>
      <c r="GG910" s="2">
        <v>42185</v>
      </c>
      <c r="GH910" s="2">
        <v>42216</v>
      </c>
      <c r="GI910" s="2">
        <v>42247</v>
      </c>
      <c r="GJ910" s="2">
        <v>42277</v>
      </c>
      <c r="GK910" s="2">
        <v>42307</v>
      </c>
      <c r="GL910" s="2">
        <v>42338</v>
      </c>
      <c r="GM910" s="2">
        <v>42369</v>
      </c>
      <c r="GN910" s="2">
        <v>42398</v>
      </c>
      <c r="GO910" s="2">
        <v>42429</v>
      </c>
      <c r="GP910" s="2">
        <v>42460</v>
      </c>
      <c r="GQ910" s="2">
        <v>42489</v>
      </c>
      <c r="GR910" s="2">
        <v>42521</v>
      </c>
      <c r="GS910" s="2">
        <v>42551</v>
      </c>
      <c r="GT910" s="2">
        <v>42580</v>
      </c>
      <c r="GU910" s="2">
        <v>42613</v>
      </c>
      <c r="GV910" s="2">
        <v>42643</v>
      </c>
      <c r="GW910" s="2">
        <v>42674</v>
      </c>
      <c r="GX910" s="2">
        <v>42704</v>
      </c>
      <c r="GY910" s="2">
        <v>42734</v>
      </c>
      <c r="GZ910" s="2">
        <v>42766</v>
      </c>
      <c r="HA910" s="2">
        <v>42794</v>
      </c>
      <c r="HB910" s="2">
        <v>42825</v>
      </c>
      <c r="HC910" s="2">
        <v>42853</v>
      </c>
      <c r="HD910" s="2">
        <v>42886</v>
      </c>
      <c r="HE910" s="2">
        <v>42916</v>
      </c>
      <c r="HF910" s="2">
        <v>42947</v>
      </c>
      <c r="HG910" s="2">
        <v>42978</v>
      </c>
      <c r="HH910" s="2">
        <v>43007</v>
      </c>
      <c r="HI910" s="2">
        <v>43039</v>
      </c>
      <c r="HJ910" s="2">
        <v>43069</v>
      </c>
      <c r="HK910" s="2">
        <v>43098</v>
      </c>
      <c r="HL910" s="2">
        <v>43131</v>
      </c>
      <c r="HM910" s="2">
        <v>43159</v>
      </c>
      <c r="HN910" s="2">
        <v>43189</v>
      </c>
      <c r="HO910" s="2">
        <v>43220</v>
      </c>
      <c r="HP910" s="2">
        <v>43251</v>
      </c>
      <c r="HQ910" s="2">
        <v>43280</v>
      </c>
      <c r="HR910" s="2">
        <v>43312</v>
      </c>
      <c r="HS910" s="2">
        <v>43343</v>
      </c>
      <c r="HT910" s="2">
        <v>43371</v>
      </c>
      <c r="HU910" s="2">
        <v>43404</v>
      </c>
      <c r="HV910" s="2">
        <v>43434</v>
      </c>
      <c r="HW910" s="2">
        <v>43465</v>
      </c>
      <c r="HX910" s="2">
        <v>43496</v>
      </c>
      <c r="HY910" s="2">
        <v>43524</v>
      </c>
      <c r="HZ910" s="2">
        <v>43553</v>
      </c>
      <c r="IA910" s="2">
        <v>43585</v>
      </c>
      <c r="IB910" s="2">
        <v>43616</v>
      </c>
      <c r="IC910" s="2">
        <v>43644</v>
      </c>
      <c r="ID910" s="2">
        <v>43677</v>
      </c>
      <c r="IE910" s="2">
        <v>43707</v>
      </c>
      <c r="IF910" s="2">
        <v>43738</v>
      </c>
      <c r="IG910" s="2">
        <v>43769</v>
      </c>
      <c r="IH910" s="2">
        <v>43798</v>
      </c>
      <c r="II910" s="2">
        <v>43830</v>
      </c>
      <c r="IJ910" s="2">
        <v>43861</v>
      </c>
      <c r="IK910" s="2">
        <v>43889</v>
      </c>
      <c r="IL910" s="2">
        <v>43921</v>
      </c>
      <c r="IM910" s="2">
        <v>43951</v>
      </c>
      <c r="IN910" s="2">
        <v>43980</v>
      </c>
      <c r="IO910" s="2">
        <v>44012</v>
      </c>
      <c r="IP910" s="2">
        <v>44043</v>
      </c>
      <c r="IQ910" s="2">
        <v>44074</v>
      </c>
      <c r="IR910" s="2">
        <v>44104</v>
      </c>
      <c r="IS910" s="2">
        <v>44134</v>
      </c>
      <c r="IT910" s="2">
        <v>44165</v>
      </c>
      <c r="IU910" s="2">
        <v>44196</v>
      </c>
      <c r="IV910" s="2">
        <v>44225</v>
      </c>
      <c r="IW910" s="2">
        <v>44253</v>
      </c>
      <c r="IX910" s="2">
        <v>44286</v>
      </c>
      <c r="IY910" s="2">
        <v>44316</v>
      </c>
      <c r="IZ910" s="2">
        <v>44347</v>
      </c>
      <c r="JA910" s="2">
        <v>44377</v>
      </c>
      <c r="JB910" s="2">
        <v>44407</v>
      </c>
      <c r="JC910" s="2">
        <v>44439</v>
      </c>
      <c r="JD910" s="2">
        <v>44469</v>
      </c>
      <c r="JE910" s="2">
        <v>44498</v>
      </c>
      <c r="JF910" s="2">
        <v>44530</v>
      </c>
      <c r="JG910" s="2">
        <v>44561</v>
      </c>
      <c r="JH910" s="2">
        <v>44592</v>
      </c>
      <c r="JI910" s="2">
        <v>44620</v>
      </c>
      <c r="JJ910" s="2">
        <v>44651</v>
      </c>
      <c r="JK910" s="2">
        <v>44680</v>
      </c>
      <c r="JL910" s="2">
        <v>44712</v>
      </c>
      <c r="JM910" s="2">
        <v>44742</v>
      </c>
      <c r="JN910" s="2">
        <v>44771</v>
      </c>
      <c r="JO910" s="2">
        <v>44804</v>
      </c>
      <c r="JP910" s="2">
        <v>44834</v>
      </c>
      <c r="JQ910" s="2">
        <v>44865</v>
      </c>
    </row>
    <row r="911" spans="1:277" x14ac:dyDescent="0.25">
      <c r="A911" s="4"/>
      <c r="D911" s="3">
        <v>11975500</v>
      </c>
      <c r="E911">
        <v>9045300</v>
      </c>
      <c r="F911">
        <v>29041200</v>
      </c>
      <c r="G911">
        <v>9872400</v>
      </c>
      <c r="H911">
        <v>9482600</v>
      </c>
      <c r="I911">
        <v>8452700</v>
      </c>
      <c r="J911">
        <v>14986700</v>
      </c>
      <c r="K911">
        <v>16129000</v>
      </c>
      <c r="L911">
        <v>15357800</v>
      </c>
      <c r="M911">
        <v>19996400</v>
      </c>
      <c r="N911">
        <v>18311900</v>
      </c>
      <c r="O911">
        <v>16967500</v>
      </c>
      <c r="P911">
        <v>20893200</v>
      </c>
      <c r="Q911">
        <v>15408800</v>
      </c>
      <c r="R911">
        <v>20981700</v>
      </c>
      <c r="S911">
        <v>22380000</v>
      </c>
      <c r="T911">
        <v>12731700</v>
      </c>
      <c r="U911">
        <v>23057700</v>
      </c>
      <c r="V911">
        <v>23689900</v>
      </c>
      <c r="W911">
        <v>15210300</v>
      </c>
      <c r="X911">
        <v>14934400</v>
      </c>
      <c r="Y911">
        <v>17330200</v>
      </c>
      <c r="Z911">
        <v>11653600</v>
      </c>
      <c r="AA911">
        <v>12677500</v>
      </c>
      <c r="AB911">
        <v>14113500</v>
      </c>
      <c r="AC911">
        <v>15036800</v>
      </c>
      <c r="AD911">
        <v>12409900</v>
      </c>
      <c r="AE911">
        <v>12228600</v>
      </c>
      <c r="AF911">
        <v>13889000</v>
      </c>
      <c r="AG911">
        <v>18502900</v>
      </c>
      <c r="AH911">
        <v>19064300</v>
      </c>
      <c r="AI911">
        <v>12059700</v>
      </c>
      <c r="AJ911">
        <v>11265500</v>
      </c>
      <c r="AK911">
        <v>14565800</v>
      </c>
      <c r="AL911">
        <v>10277300</v>
      </c>
      <c r="AM911">
        <v>12958100</v>
      </c>
      <c r="AN911">
        <v>11258500</v>
      </c>
      <c r="AO911">
        <v>9290600</v>
      </c>
      <c r="AP911">
        <v>9994800</v>
      </c>
      <c r="AQ911">
        <v>10552300</v>
      </c>
      <c r="AR911">
        <v>11788700</v>
      </c>
      <c r="AS911">
        <v>11600800</v>
      </c>
      <c r="AT911">
        <v>10933000</v>
      </c>
      <c r="AU911">
        <v>9995000</v>
      </c>
      <c r="AV911">
        <v>13257400</v>
      </c>
      <c r="AW911">
        <v>13246700</v>
      </c>
      <c r="AX911">
        <v>11388400</v>
      </c>
      <c r="AY911">
        <v>12456700</v>
      </c>
      <c r="AZ911">
        <v>14040600</v>
      </c>
      <c r="BA911">
        <v>11308700</v>
      </c>
      <c r="BB911">
        <v>14251900</v>
      </c>
      <c r="BC911">
        <v>16257600</v>
      </c>
      <c r="BD911">
        <v>15453400</v>
      </c>
      <c r="BE911">
        <v>14615800</v>
      </c>
      <c r="BF911">
        <v>22137700</v>
      </c>
      <c r="BG911">
        <v>15510400</v>
      </c>
      <c r="BH911">
        <v>11409000</v>
      </c>
      <c r="BI911">
        <v>11811800</v>
      </c>
      <c r="BJ911">
        <v>14562700</v>
      </c>
      <c r="BK911">
        <v>16956400</v>
      </c>
      <c r="BL911">
        <v>15818800</v>
      </c>
      <c r="BM911">
        <v>26409200</v>
      </c>
      <c r="BN911">
        <v>22873800</v>
      </c>
      <c r="BO911">
        <v>17473300</v>
      </c>
      <c r="BP911">
        <v>15804400</v>
      </c>
      <c r="BQ911">
        <v>14965500</v>
      </c>
      <c r="BR911">
        <v>16782000</v>
      </c>
      <c r="BS911">
        <v>10990100</v>
      </c>
      <c r="BT911">
        <v>16309700</v>
      </c>
      <c r="BU911">
        <v>17780700</v>
      </c>
      <c r="BV911">
        <v>13963300</v>
      </c>
      <c r="BW911">
        <v>14935600</v>
      </c>
      <c r="BX911">
        <v>13995500</v>
      </c>
      <c r="BY911">
        <v>13416000</v>
      </c>
      <c r="BZ911">
        <v>12862000</v>
      </c>
      <c r="CA911">
        <v>13934700</v>
      </c>
      <c r="CB911">
        <v>46408400</v>
      </c>
      <c r="CC911">
        <v>32949700</v>
      </c>
      <c r="CD911">
        <v>19416800</v>
      </c>
      <c r="CE911">
        <v>14010200</v>
      </c>
      <c r="CF911">
        <v>16073400</v>
      </c>
      <c r="CG911">
        <v>27704900</v>
      </c>
      <c r="CH911">
        <v>39434000</v>
      </c>
      <c r="CI911">
        <v>36349500</v>
      </c>
      <c r="CJ911">
        <v>38352400</v>
      </c>
      <c r="CK911">
        <v>31770000</v>
      </c>
      <c r="CL911">
        <v>34511400</v>
      </c>
      <c r="CM911">
        <v>33137400</v>
      </c>
      <c r="CN911">
        <v>25731700</v>
      </c>
      <c r="CO911">
        <v>27188400</v>
      </c>
      <c r="CP911">
        <v>24278200</v>
      </c>
      <c r="CQ911">
        <v>36744200</v>
      </c>
      <c r="CR911">
        <v>26254900</v>
      </c>
      <c r="CS911">
        <v>25383900</v>
      </c>
      <c r="CT911">
        <v>27556500</v>
      </c>
      <c r="CU911">
        <v>18338900</v>
      </c>
      <c r="CV911">
        <v>34205500</v>
      </c>
      <c r="CW911">
        <v>24737900</v>
      </c>
      <c r="CX911">
        <v>24981900</v>
      </c>
      <c r="CY911">
        <v>25051000</v>
      </c>
      <c r="CZ911">
        <v>18512500</v>
      </c>
      <c r="DA911">
        <v>18378100</v>
      </c>
      <c r="DB911">
        <v>22002900</v>
      </c>
      <c r="DC911">
        <v>12546600</v>
      </c>
      <c r="DD911">
        <v>19600300</v>
      </c>
      <c r="DE911">
        <v>38561000</v>
      </c>
      <c r="DF911">
        <v>29675100</v>
      </c>
      <c r="DG911">
        <v>30205600</v>
      </c>
      <c r="DH911">
        <v>25453300</v>
      </c>
      <c r="DI911">
        <v>23044600</v>
      </c>
      <c r="DJ911">
        <v>29983200</v>
      </c>
      <c r="DK911">
        <v>30069200</v>
      </c>
      <c r="DL911">
        <v>23655300</v>
      </c>
      <c r="DM911">
        <v>24463700</v>
      </c>
      <c r="DN911">
        <v>22656600</v>
      </c>
      <c r="DO911">
        <v>18825100</v>
      </c>
      <c r="DP911">
        <v>27411800</v>
      </c>
      <c r="DQ911">
        <v>24916300</v>
      </c>
      <c r="DR911">
        <v>20770800</v>
      </c>
      <c r="DS911">
        <v>17824800</v>
      </c>
      <c r="DT911">
        <v>18068700</v>
      </c>
      <c r="DU911">
        <v>25135200</v>
      </c>
      <c r="DV911">
        <v>20425300</v>
      </c>
      <c r="DW911">
        <v>20813800</v>
      </c>
      <c r="DX911">
        <v>29684900</v>
      </c>
      <c r="DY911">
        <v>26650000</v>
      </c>
      <c r="DZ911">
        <v>31954200</v>
      </c>
      <c r="EA911">
        <v>26516600</v>
      </c>
      <c r="EB911">
        <v>18862498</v>
      </c>
      <c r="EC911">
        <v>17733311</v>
      </c>
      <c r="ED911">
        <v>15579418</v>
      </c>
      <c r="EE911">
        <v>14233815</v>
      </c>
      <c r="EF911">
        <v>12260156</v>
      </c>
      <c r="EG911">
        <v>12694385</v>
      </c>
      <c r="EH911">
        <v>19446151</v>
      </c>
      <c r="EI911">
        <v>14820000</v>
      </c>
      <c r="EJ911">
        <v>15567980</v>
      </c>
      <c r="EK911">
        <v>14458798</v>
      </c>
      <c r="EL911">
        <v>12639904</v>
      </c>
      <c r="EM911">
        <v>26217211</v>
      </c>
      <c r="EN911">
        <v>19486375</v>
      </c>
      <c r="EO911">
        <v>23371017</v>
      </c>
      <c r="EP911">
        <v>18532359</v>
      </c>
      <c r="EQ911">
        <v>14536745</v>
      </c>
      <c r="ER911">
        <v>16303422</v>
      </c>
      <c r="ES911">
        <v>11905018</v>
      </c>
      <c r="ET911">
        <v>13577234</v>
      </c>
      <c r="EU911">
        <v>13154629</v>
      </c>
      <c r="EV911">
        <v>12402217</v>
      </c>
      <c r="EW911">
        <v>11651121</v>
      </c>
      <c r="EX911">
        <v>12391081</v>
      </c>
      <c r="EY911">
        <v>9652018</v>
      </c>
      <c r="EZ911">
        <v>8064884</v>
      </c>
      <c r="FA911">
        <v>9377363</v>
      </c>
      <c r="FB911">
        <v>9056683</v>
      </c>
      <c r="FC911">
        <v>9379409</v>
      </c>
      <c r="FD911">
        <v>8405012</v>
      </c>
      <c r="FE911">
        <v>10154613</v>
      </c>
      <c r="FF911">
        <v>10671492</v>
      </c>
      <c r="FG911">
        <v>18576351</v>
      </c>
      <c r="FH911">
        <v>9899295</v>
      </c>
      <c r="FI911">
        <v>17121028</v>
      </c>
      <c r="FJ911">
        <v>9578744</v>
      </c>
      <c r="FK911">
        <v>7809302</v>
      </c>
      <c r="FL911">
        <v>7611000</v>
      </c>
      <c r="FM911">
        <v>8726891</v>
      </c>
      <c r="FN911">
        <v>6441795</v>
      </c>
      <c r="FO911">
        <v>8612557</v>
      </c>
      <c r="FP911">
        <v>10307020</v>
      </c>
      <c r="FQ911">
        <v>15245335</v>
      </c>
      <c r="FR911">
        <v>10701305</v>
      </c>
      <c r="FS911">
        <v>11629179</v>
      </c>
      <c r="FT911">
        <v>9033734</v>
      </c>
      <c r="FU911">
        <v>11498749</v>
      </c>
      <c r="FV911">
        <v>10508868</v>
      </c>
      <c r="FW911">
        <v>6508054</v>
      </c>
      <c r="FX911">
        <v>7150049</v>
      </c>
      <c r="FY911">
        <v>11594559</v>
      </c>
      <c r="FZ911">
        <v>7653938</v>
      </c>
      <c r="GA911">
        <v>9252144</v>
      </c>
      <c r="GB911">
        <v>10228934</v>
      </c>
      <c r="GC911">
        <v>5661935</v>
      </c>
      <c r="GD911">
        <v>8615058</v>
      </c>
      <c r="GE911">
        <v>8350987</v>
      </c>
      <c r="GF911">
        <v>6864717</v>
      </c>
      <c r="GG911">
        <v>9295360</v>
      </c>
      <c r="GH911">
        <v>9035559</v>
      </c>
      <c r="GI911">
        <v>10549833</v>
      </c>
      <c r="GJ911">
        <v>13728937</v>
      </c>
      <c r="GK911">
        <v>12712747</v>
      </c>
      <c r="GL911">
        <v>7568461</v>
      </c>
      <c r="GM911">
        <v>8474928</v>
      </c>
      <c r="GN911">
        <v>11588659</v>
      </c>
      <c r="GO911">
        <v>8363672</v>
      </c>
      <c r="GP911">
        <v>8779343</v>
      </c>
      <c r="GQ911">
        <v>6854893</v>
      </c>
      <c r="GR911">
        <v>6708062</v>
      </c>
      <c r="GS911">
        <v>9179237</v>
      </c>
      <c r="GT911">
        <v>7195554</v>
      </c>
      <c r="GU911">
        <v>6328586</v>
      </c>
      <c r="GV911">
        <v>10278735</v>
      </c>
      <c r="GW911">
        <v>9920561</v>
      </c>
      <c r="GX911">
        <v>12000704</v>
      </c>
      <c r="GY911">
        <v>10964128</v>
      </c>
      <c r="GZ911">
        <v>10499398</v>
      </c>
      <c r="HA911">
        <v>6976743</v>
      </c>
      <c r="HB911">
        <v>9219585</v>
      </c>
      <c r="HC911">
        <v>8577751</v>
      </c>
      <c r="HD911">
        <v>7846956</v>
      </c>
      <c r="HE911">
        <v>7295253</v>
      </c>
      <c r="HF911">
        <v>6835778</v>
      </c>
      <c r="HG911">
        <v>9043881</v>
      </c>
      <c r="HH911">
        <v>8993961</v>
      </c>
      <c r="HI911">
        <v>8550225</v>
      </c>
      <c r="HJ911">
        <v>8948941</v>
      </c>
      <c r="HK911">
        <v>9740378</v>
      </c>
      <c r="HL911">
        <v>9747818</v>
      </c>
      <c r="HM911">
        <v>7799346</v>
      </c>
      <c r="HN911">
        <v>8344823</v>
      </c>
      <c r="HO911">
        <v>8052364</v>
      </c>
      <c r="HP911">
        <v>7033546</v>
      </c>
      <c r="HQ911">
        <v>8433712</v>
      </c>
      <c r="HR911">
        <v>7117637</v>
      </c>
      <c r="HS911">
        <v>5723440</v>
      </c>
      <c r="HT911">
        <v>7380993</v>
      </c>
      <c r="HU911">
        <v>11327468</v>
      </c>
      <c r="HV911">
        <v>8501319</v>
      </c>
      <c r="HW911">
        <v>11346456</v>
      </c>
      <c r="HX911">
        <v>10862555</v>
      </c>
      <c r="HY911">
        <v>6367779</v>
      </c>
      <c r="HZ911">
        <v>8490172</v>
      </c>
      <c r="IA911">
        <v>7623580</v>
      </c>
      <c r="IB911">
        <v>7594365</v>
      </c>
      <c r="IC911">
        <v>8697702</v>
      </c>
      <c r="ID911">
        <v>6964547</v>
      </c>
      <c r="IE911">
        <v>8745186</v>
      </c>
      <c r="IF911">
        <v>8789021</v>
      </c>
      <c r="IG911">
        <v>8765241</v>
      </c>
      <c r="IH911">
        <v>7861358</v>
      </c>
      <c r="II911">
        <v>8179309</v>
      </c>
      <c r="IJ911">
        <v>8795528</v>
      </c>
      <c r="IK911">
        <v>11466463</v>
      </c>
      <c r="IL911">
        <v>21284725</v>
      </c>
      <c r="IM911">
        <v>12593364</v>
      </c>
      <c r="IN911">
        <v>7789025</v>
      </c>
      <c r="IO911">
        <v>10104778</v>
      </c>
      <c r="IP911">
        <v>7734969</v>
      </c>
      <c r="IQ911">
        <v>6546373</v>
      </c>
      <c r="IR911">
        <v>9014700</v>
      </c>
      <c r="IS911">
        <v>7501729</v>
      </c>
      <c r="IT911">
        <v>12292524</v>
      </c>
      <c r="IU911">
        <v>11200384</v>
      </c>
      <c r="IV911">
        <v>12888406</v>
      </c>
      <c r="IW911">
        <v>9225327</v>
      </c>
      <c r="IX911">
        <v>14238737</v>
      </c>
      <c r="IY911">
        <v>9845711</v>
      </c>
      <c r="IZ911">
        <v>11359401</v>
      </c>
      <c r="JA911">
        <v>14271855</v>
      </c>
      <c r="JB911">
        <v>7357374</v>
      </c>
      <c r="JC911">
        <v>6160657</v>
      </c>
      <c r="JD911">
        <v>10018245</v>
      </c>
      <c r="JE911">
        <v>8385253</v>
      </c>
      <c r="JF911">
        <v>9645545</v>
      </c>
      <c r="JG911">
        <v>9978998</v>
      </c>
      <c r="JH911">
        <v>14077413</v>
      </c>
      <c r="JI911">
        <v>9487771</v>
      </c>
      <c r="JJ911">
        <v>11021799</v>
      </c>
      <c r="JK911">
        <v>9803050</v>
      </c>
      <c r="JL911">
        <v>10287153</v>
      </c>
      <c r="JM911">
        <v>8063496</v>
      </c>
      <c r="JN911">
        <v>7154591</v>
      </c>
      <c r="JO911">
        <v>6273593</v>
      </c>
      <c r="JP911">
        <v>7010736</v>
      </c>
      <c r="JQ911">
        <v>9443366</v>
      </c>
    </row>
    <row r="912" spans="1:277" x14ac:dyDescent="0.25">
      <c r="A912" s="1" t="s">
        <v>457</v>
      </c>
      <c r="B912" t="s">
        <v>1157</v>
      </c>
      <c r="C912" t="s">
        <v>1187</v>
      </c>
      <c r="D912" s="2">
        <f>_xll.BDH(A912, "volume", B912, C912, "Direction", "H", "Period", "M","cols=60;rows=2")</f>
        <v>36556</v>
      </c>
      <c r="E912" s="2">
        <v>36585</v>
      </c>
      <c r="F912" s="2">
        <v>36616</v>
      </c>
      <c r="G912" s="2">
        <v>36644</v>
      </c>
      <c r="H912" s="2">
        <v>36677</v>
      </c>
      <c r="I912" s="2">
        <v>36707</v>
      </c>
      <c r="J912" s="2">
        <v>36738</v>
      </c>
      <c r="K912" s="2">
        <v>36769</v>
      </c>
      <c r="L912" s="2">
        <v>36798</v>
      </c>
      <c r="M912" s="2">
        <v>36830</v>
      </c>
      <c r="N912" s="2">
        <v>36860</v>
      </c>
      <c r="O912" s="2">
        <v>36889</v>
      </c>
      <c r="P912" s="2">
        <v>36922</v>
      </c>
      <c r="Q912" s="2">
        <v>36950</v>
      </c>
      <c r="R912" s="2">
        <v>36980</v>
      </c>
      <c r="S912" s="2">
        <v>37011</v>
      </c>
      <c r="T912" s="2">
        <v>37042</v>
      </c>
      <c r="U912" s="2">
        <v>37071</v>
      </c>
      <c r="V912" s="2">
        <v>37103</v>
      </c>
      <c r="W912" s="2">
        <v>37134</v>
      </c>
      <c r="X912" s="2">
        <v>37162</v>
      </c>
      <c r="Y912" s="2">
        <v>37195</v>
      </c>
      <c r="Z912" s="2">
        <v>37225</v>
      </c>
      <c r="AA912" s="2">
        <v>37256</v>
      </c>
      <c r="AB912" s="2">
        <v>37287</v>
      </c>
      <c r="AC912" s="2">
        <v>37315</v>
      </c>
      <c r="AD912" s="2">
        <v>37344</v>
      </c>
      <c r="AE912" s="2">
        <v>37376</v>
      </c>
      <c r="AF912" s="2">
        <v>37407</v>
      </c>
      <c r="AG912" s="2">
        <v>37435</v>
      </c>
      <c r="AH912" s="2">
        <v>37468</v>
      </c>
      <c r="AI912" s="2">
        <v>37498</v>
      </c>
      <c r="AJ912" s="2">
        <v>37529</v>
      </c>
      <c r="AK912" s="2">
        <v>37560</v>
      </c>
      <c r="AL912" s="2">
        <v>37589</v>
      </c>
      <c r="AM912" s="2">
        <v>37621</v>
      </c>
      <c r="AN912" s="2">
        <v>37652</v>
      </c>
      <c r="AO912" s="2">
        <v>37680</v>
      </c>
      <c r="AP912" s="2">
        <v>37711</v>
      </c>
      <c r="AQ912" s="2">
        <v>37741</v>
      </c>
      <c r="AR912" s="2">
        <v>37771</v>
      </c>
      <c r="AS912" s="2">
        <v>37802</v>
      </c>
      <c r="AT912" s="2">
        <v>37833</v>
      </c>
      <c r="AU912" s="2">
        <v>37862</v>
      </c>
      <c r="AV912" s="2">
        <v>37894</v>
      </c>
      <c r="AW912" s="2">
        <v>37925</v>
      </c>
      <c r="AX912" s="2">
        <v>37953</v>
      </c>
      <c r="AY912" s="2">
        <v>37986</v>
      </c>
      <c r="AZ912" s="2">
        <v>38016</v>
      </c>
      <c r="BA912" s="2">
        <v>38044</v>
      </c>
      <c r="BB912" s="2">
        <v>38077</v>
      </c>
      <c r="BC912" s="2">
        <v>38107</v>
      </c>
      <c r="BD912" s="2">
        <v>38138</v>
      </c>
      <c r="BE912" s="2">
        <v>38168</v>
      </c>
      <c r="BF912" s="2">
        <v>38198</v>
      </c>
      <c r="BG912" s="2">
        <v>38230</v>
      </c>
      <c r="BH912" s="2">
        <v>38260</v>
      </c>
      <c r="BI912" s="2">
        <v>38289</v>
      </c>
      <c r="BJ912" s="2">
        <v>38321</v>
      </c>
      <c r="BK912" s="2">
        <v>38352</v>
      </c>
    </row>
    <row r="913" spans="1:277" x14ac:dyDescent="0.25">
      <c r="A913" s="4"/>
      <c r="D913" s="3">
        <v>7565700</v>
      </c>
      <c r="E913">
        <v>8285300</v>
      </c>
      <c r="F913">
        <v>9294500</v>
      </c>
      <c r="G913">
        <v>6492500</v>
      </c>
      <c r="H913">
        <v>5392600</v>
      </c>
      <c r="I913">
        <v>11896000</v>
      </c>
      <c r="J913">
        <v>4467700</v>
      </c>
      <c r="K913">
        <v>7363000</v>
      </c>
      <c r="L913">
        <v>5306400</v>
      </c>
      <c r="M913">
        <v>4815800</v>
      </c>
      <c r="N913">
        <v>5794300</v>
      </c>
      <c r="O913">
        <v>8241500</v>
      </c>
      <c r="P913">
        <v>5183700</v>
      </c>
      <c r="Q913">
        <v>5162900</v>
      </c>
      <c r="R913">
        <v>3721000</v>
      </c>
      <c r="S913">
        <v>3087600</v>
      </c>
      <c r="T913">
        <v>4467000</v>
      </c>
      <c r="U913">
        <v>4306900</v>
      </c>
      <c r="V913">
        <v>4658800</v>
      </c>
      <c r="W913">
        <v>3058100</v>
      </c>
      <c r="X913">
        <v>2751000</v>
      </c>
      <c r="Y913">
        <v>2792800</v>
      </c>
      <c r="Z913">
        <v>1983300</v>
      </c>
      <c r="AA913">
        <v>2757900</v>
      </c>
      <c r="AB913">
        <v>3183500</v>
      </c>
      <c r="AC913">
        <v>3076500</v>
      </c>
      <c r="AD913">
        <v>3465400</v>
      </c>
      <c r="AE913">
        <v>3704700</v>
      </c>
      <c r="AF913">
        <v>3598000</v>
      </c>
      <c r="AG913">
        <v>4055300</v>
      </c>
      <c r="AH913">
        <v>4701200</v>
      </c>
      <c r="AI913">
        <v>3948500</v>
      </c>
      <c r="AJ913">
        <v>2493600</v>
      </c>
      <c r="AK913">
        <v>4817200</v>
      </c>
      <c r="AL913">
        <v>3402500</v>
      </c>
      <c r="AM913">
        <v>3149300</v>
      </c>
      <c r="AN913">
        <v>4346900</v>
      </c>
      <c r="AO913">
        <v>3731000</v>
      </c>
      <c r="AP913">
        <v>4512200</v>
      </c>
      <c r="AQ913">
        <v>3721100</v>
      </c>
      <c r="AR913">
        <v>4261000</v>
      </c>
      <c r="AS913">
        <v>4068800</v>
      </c>
      <c r="AT913">
        <v>3438800</v>
      </c>
      <c r="AU913">
        <v>4480200</v>
      </c>
      <c r="AV913">
        <v>3624300</v>
      </c>
      <c r="AW913">
        <v>5624600</v>
      </c>
      <c r="AX913">
        <v>7284500</v>
      </c>
      <c r="AY913">
        <v>6084800</v>
      </c>
      <c r="AZ913">
        <v>5709400</v>
      </c>
      <c r="BA913">
        <v>6397800</v>
      </c>
      <c r="BB913">
        <v>6726700</v>
      </c>
      <c r="BC913">
        <v>7424300</v>
      </c>
      <c r="BD913">
        <v>6625500</v>
      </c>
      <c r="BE913">
        <v>7096100</v>
      </c>
      <c r="BF913">
        <v>6544700</v>
      </c>
      <c r="BG913">
        <v>12064900</v>
      </c>
      <c r="BH913">
        <v>3958200</v>
      </c>
      <c r="BI913">
        <v>5918100</v>
      </c>
      <c r="BJ913">
        <v>4451500</v>
      </c>
      <c r="BK913">
        <v>6757200</v>
      </c>
    </row>
    <row r="914" spans="1:277" x14ac:dyDescent="0.25">
      <c r="A914" s="1" t="s">
        <v>458</v>
      </c>
      <c r="B914" t="s">
        <v>1157</v>
      </c>
      <c r="C914" t="s">
        <v>1191</v>
      </c>
      <c r="D914" s="2">
        <f>_xll.BDH(A914, "volume", B914, C914, "Direction", "H", "Period", "M","cols=21;rows=2")</f>
        <v>36556</v>
      </c>
      <c r="E914" s="2">
        <v>36585</v>
      </c>
      <c r="F914" s="2">
        <v>36616</v>
      </c>
      <c r="G914" s="2">
        <v>36644</v>
      </c>
      <c r="H914" s="2">
        <v>36677</v>
      </c>
      <c r="I914" s="2">
        <v>36707</v>
      </c>
      <c r="J914" s="2">
        <v>36738</v>
      </c>
      <c r="K914" s="2">
        <v>36769</v>
      </c>
      <c r="L914" s="2">
        <v>36798</v>
      </c>
      <c r="M914" s="2">
        <v>36830</v>
      </c>
      <c r="N914" s="2">
        <v>36860</v>
      </c>
      <c r="O914" s="2">
        <v>36889</v>
      </c>
      <c r="P914" s="2">
        <v>36922</v>
      </c>
      <c r="Q914" s="2">
        <v>36950</v>
      </c>
      <c r="R914" s="2">
        <v>36980</v>
      </c>
      <c r="S914" s="2">
        <v>37011</v>
      </c>
      <c r="T914" s="2">
        <v>37042</v>
      </c>
      <c r="U914" s="2">
        <v>37071</v>
      </c>
      <c r="V914" s="2">
        <v>37103</v>
      </c>
      <c r="W914" s="2">
        <v>37134</v>
      </c>
      <c r="X914" s="2">
        <v>37162</v>
      </c>
    </row>
    <row r="915" spans="1:277" x14ac:dyDescent="0.25">
      <c r="A915" s="4"/>
      <c r="D915" s="3">
        <v>19535400</v>
      </c>
      <c r="E915">
        <v>18307700</v>
      </c>
      <c r="F915">
        <v>24530100</v>
      </c>
      <c r="G915">
        <v>18031000</v>
      </c>
      <c r="H915">
        <v>17907500</v>
      </c>
      <c r="I915">
        <v>18660300</v>
      </c>
      <c r="J915">
        <v>23110000</v>
      </c>
      <c r="K915">
        <v>16591000</v>
      </c>
      <c r="L915">
        <v>22754400</v>
      </c>
      <c r="M915">
        <v>15623700</v>
      </c>
      <c r="N915">
        <v>16544000</v>
      </c>
      <c r="O915">
        <v>17635800</v>
      </c>
      <c r="P915">
        <v>23653700</v>
      </c>
      <c r="Q915">
        <v>62425800</v>
      </c>
      <c r="R915">
        <v>28776800</v>
      </c>
      <c r="S915">
        <v>25876500</v>
      </c>
      <c r="T915">
        <v>24635800</v>
      </c>
      <c r="U915">
        <v>19256700</v>
      </c>
      <c r="V915">
        <v>17350000</v>
      </c>
      <c r="W915">
        <v>11582500</v>
      </c>
      <c r="X915">
        <v>2667300</v>
      </c>
    </row>
    <row r="916" spans="1:277" x14ac:dyDescent="0.25">
      <c r="A916" s="1" t="s">
        <v>459</v>
      </c>
      <c r="B916" t="s">
        <v>1157</v>
      </c>
      <c r="C916" t="s">
        <v>1189</v>
      </c>
      <c r="D916" s="2">
        <f>_xll.BDH(A916, "volume", B916, C916, "Direction", "H", "Period", "M","cols=67;rows=2")</f>
        <v>36556</v>
      </c>
      <c r="E916" s="2">
        <v>36585</v>
      </c>
      <c r="F916" s="2">
        <v>36616</v>
      </c>
      <c r="G916" s="2">
        <v>36644</v>
      </c>
      <c r="H916" s="2">
        <v>36677</v>
      </c>
      <c r="I916" s="2">
        <v>36707</v>
      </c>
      <c r="J916" s="2">
        <v>36738</v>
      </c>
      <c r="K916" s="2">
        <v>36769</v>
      </c>
      <c r="L916" s="2">
        <v>36798</v>
      </c>
      <c r="M916" s="2">
        <v>36830</v>
      </c>
      <c r="N916" s="2">
        <v>36860</v>
      </c>
      <c r="O916" s="2">
        <v>36889</v>
      </c>
      <c r="P916" s="2">
        <v>36922</v>
      </c>
      <c r="Q916" s="2">
        <v>36950</v>
      </c>
      <c r="R916" s="2">
        <v>36980</v>
      </c>
      <c r="S916" s="2">
        <v>37011</v>
      </c>
      <c r="T916" s="2">
        <v>37042</v>
      </c>
      <c r="U916" s="2">
        <v>37071</v>
      </c>
      <c r="V916" s="2">
        <v>37103</v>
      </c>
      <c r="W916" s="2">
        <v>37134</v>
      </c>
      <c r="X916" s="2">
        <v>37162</v>
      </c>
      <c r="Y916" s="2">
        <v>37195</v>
      </c>
      <c r="Z916" s="2">
        <v>37225</v>
      </c>
      <c r="AA916" s="2">
        <v>37256</v>
      </c>
      <c r="AB916" s="2">
        <v>37287</v>
      </c>
      <c r="AC916" s="2">
        <v>37315</v>
      </c>
      <c r="AD916" s="2">
        <v>37344</v>
      </c>
      <c r="AE916" s="2">
        <v>37376</v>
      </c>
      <c r="AF916" s="2">
        <v>37407</v>
      </c>
      <c r="AG916" s="2">
        <v>37435</v>
      </c>
      <c r="AH916" s="2">
        <v>37468</v>
      </c>
      <c r="AI916" s="2">
        <v>37498</v>
      </c>
      <c r="AJ916" s="2">
        <v>37529</v>
      </c>
      <c r="AK916" s="2">
        <v>37560</v>
      </c>
      <c r="AL916" s="2">
        <v>37589</v>
      </c>
      <c r="AM916" s="2">
        <v>37621</v>
      </c>
      <c r="AN916" s="2">
        <v>37652</v>
      </c>
      <c r="AO916" s="2">
        <v>37680</v>
      </c>
      <c r="AP916" s="2">
        <v>37711</v>
      </c>
      <c r="AQ916" s="2">
        <v>37741</v>
      </c>
      <c r="AR916" s="2">
        <v>37771</v>
      </c>
      <c r="AS916" s="2">
        <v>37802</v>
      </c>
      <c r="AT916" s="2">
        <v>37833</v>
      </c>
      <c r="AU916" s="2">
        <v>37862</v>
      </c>
      <c r="AV916" s="2">
        <v>37894</v>
      </c>
      <c r="AW916" s="2">
        <v>37925</v>
      </c>
      <c r="AX916" s="2">
        <v>37953</v>
      </c>
      <c r="AY916" s="2">
        <v>37986</v>
      </c>
      <c r="AZ916" s="2">
        <v>38016</v>
      </c>
      <c r="BA916" s="2">
        <v>38044</v>
      </c>
      <c r="BB916" s="2">
        <v>38077</v>
      </c>
      <c r="BC916" s="2">
        <v>38107</v>
      </c>
      <c r="BD916" s="2">
        <v>38138</v>
      </c>
      <c r="BE916" s="2">
        <v>38168</v>
      </c>
      <c r="BF916" s="2">
        <v>38198</v>
      </c>
      <c r="BG916" s="2">
        <v>38230</v>
      </c>
      <c r="BH916" s="2">
        <v>38260</v>
      </c>
      <c r="BI916" s="2">
        <v>38289</v>
      </c>
      <c r="BJ916" s="2">
        <v>38321</v>
      </c>
      <c r="BK916" s="2">
        <v>38352</v>
      </c>
      <c r="BL916" s="2">
        <v>38383</v>
      </c>
      <c r="BM916" s="2">
        <v>38411</v>
      </c>
      <c r="BN916" s="2">
        <v>38442</v>
      </c>
      <c r="BO916" s="2">
        <v>38471</v>
      </c>
      <c r="BP916" s="2">
        <v>38503</v>
      </c>
      <c r="BQ916" s="2">
        <v>38533</v>
      </c>
      <c r="BR916" s="2">
        <v>38562</v>
      </c>
    </row>
    <row r="917" spans="1:277" x14ac:dyDescent="0.25">
      <c r="A917" s="4"/>
      <c r="D917" s="3">
        <v>31890400</v>
      </c>
      <c r="E917">
        <v>34223500</v>
      </c>
      <c r="F917">
        <v>38067800</v>
      </c>
      <c r="G917">
        <v>24006600</v>
      </c>
      <c r="H917">
        <v>17310700</v>
      </c>
      <c r="I917">
        <v>17877700</v>
      </c>
      <c r="J917">
        <v>15237700</v>
      </c>
      <c r="K917">
        <v>15639300</v>
      </c>
      <c r="L917">
        <v>15027400</v>
      </c>
      <c r="M917">
        <v>17363300</v>
      </c>
      <c r="N917">
        <v>19297500</v>
      </c>
      <c r="O917">
        <v>19410800</v>
      </c>
      <c r="P917">
        <v>45738600</v>
      </c>
      <c r="Q917">
        <v>21854900</v>
      </c>
      <c r="R917">
        <v>28862500</v>
      </c>
      <c r="S917">
        <v>20868900</v>
      </c>
      <c r="T917">
        <v>29200100</v>
      </c>
      <c r="U917">
        <v>16407500</v>
      </c>
      <c r="V917">
        <v>18648600</v>
      </c>
      <c r="W917">
        <v>21700900</v>
      </c>
      <c r="X917">
        <v>22708200</v>
      </c>
      <c r="Y917">
        <v>31726100</v>
      </c>
      <c r="Z917">
        <v>33101400</v>
      </c>
      <c r="AA917">
        <v>29376500</v>
      </c>
      <c r="AB917">
        <v>56311200</v>
      </c>
      <c r="AC917">
        <v>27814200</v>
      </c>
      <c r="AD917">
        <v>25401300</v>
      </c>
      <c r="AE917">
        <v>27018600</v>
      </c>
      <c r="AF917">
        <v>57148600</v>
      </c>
      <c r="AG917">
        <v>29221600</v>
      </c>
      <c r="AH917">
        <v>28703100</v>
      </c>
      <c r="AI917">
        <v>30453500</v>
      </c>
      <c r="AJ917">
        <v>25336100</v>
      </c>
      <c r="AK917">
        <v>35026800</v>
      </c>
      <c r="AL917">
        <v>43694200</v>
      </c>
      <c r="AM917">
        <v>34423300</v>
      </c>
      <c r="AN917">
        <v>35259800</v>
      </c>
      <c r="AO917">
        <v>23902100</v>
      </c>
      <c r="AP917">
        <v>21873900</v>
      </c>
      <c r="AQ917">
        <v>20416500</v>
      </c>
      <c r="AR917">
        <v>23878000</v>
      </c>
      <c r="AS917">
        <v>28221300</v>
      </c>
      <c r="AT917">
        <v>24711000</v>
      </c>
      <c r="AU917">
        <v>21677800</v>
      </c>
      <c r="AV917">
        <v>20149900</v>
      </c>
      <c r="AW917">
        <v>27729000</v>
      </c>
      <c r="AX917">
        <v>45595400</v>
      </c>
      <c r="AY917">
        <v>41389600</v>
      </c>
      <c r="AZ917">
        <v>57990500</v>
      </c>
      <c r="BA917">
        <v>34006000</v>
      </c>
      <c r="BB917">
        <v>40424300</v>
      </c>
      <c r="BC917">
        <v>20003000</v>
      </c>
      <c r="BD917">
        <v>28357800</v>
      </c>
      <c r="BE917">
        <v>24777400</v>
      </c>
      <c r="BF917">
        <v>31370800</v>
      </c>
      <c r="BG917">
        <v>46819800</v>
      </c>
      <c r="BH917">
        <v>31607500</v>
      </c>
      <c r="BI917">
        <v>24897200</v>
      </c>
      <c r="BJ917">
        <v>35393200</v>
      </c>
      <c r="BK917">
        <v>33165200</v>
      </c>
      <c r="BL917">
        <v>30204100</v>
      </c>
      <c r="BM917">
        <v>30485400</v>
      </c>
      <c r="BN917">
        <v>140194200</v>
      </c>
      <c r="BO917">
        <v>44914500</v>
      </c>
      <c r="BP917">
        <v>37207000</v>
      </c>
      <c r="BQ917">
        <v>23099400</v>
      </c>
      <c r="BR917">
        <v>18393500</v>
      </c>
    </row>
    <row r="918" spans="1:277" x14ac:dyDescent="0.25">
      <c r="A918" s="1" t="s">
        <v>460</v>
      </c>
      <c r="B918" t="s">
        <v>1157</v>
      </c>
      <c r="C918" t="s">
        <v>1186</v>
      </c>
      <c r="D918" s="2">
        <f>_xll.BDH(A918, "volume", B918, C918, "Direction", "H", "Period", "M","cols=96;rows=2")</f>
        <v>36556</v>
      </c>
      <c r="E918" s="2">
        <v>36585</v>
      </c>
      <c r="F918" s="2">
        <v>36616</v>
      </c>
      <c r="G918" s="2">
        <v>36644</v>
      </c>
      <c r="H918" s="2">
        <v>36677</v>
      </c>
      <c r="I918" s="2">
        <v>36707</v>
      </c>
      <c r="J918" s="2">
        <v>36738</v>
      </c>
      <c r="K918" s="2">
        <v>36769</v>
      </c>
      <c r="L918" s="2">
        <v>36798</v>
      </c>
      <c r="M918" s="2">
        <v>36830</v>
      </c>
      <c r="N918" s="2">
        <v>36860</v>
      </c>
      <c r="O918" s="2">
        <v>36889</v>
      </c>
      <c r="P918" s="2">
        <v>36922</v>
      </c>
      <c r="Q918" s="2">
        <v>36950</v>
      </c>
      <c r="R918" s="2">
        <v>36980</v>
      </c>
      <c r="S918" s="2">
        <v>37011</v>
      </c>
      <c r="T918" s="2">
        <v>37042</v>
      </c>
      <c r="U918" s="2">
        <v>37071</v>
      </c>
      <c r="V918" s="2">
        <v>37103</v>
      </c>
      <c r="W918" s="2">
        <v>37134</v>
      </c>
      <c r="X918" s="2">
        <v>37162</v>
      </c>
      <c r="Y918" s="2">
        <v>37195</v>
      </c>
      <c r="Z918" s="2">
        <v>37225</v>
      </c>
      <c r="AA918" s="2">
        <v>37256</v>
      </c>
      <c r="AB918" s="2">
        <v>37287</v>
      </c>
      <c r="AC918" s="2">
        <v>37315</v>
      </c>
      <c r="AD918" s="2">
        <v>37344</v>
      </c>
      <c r="AE918" s="2">
        <v>37376</v>
      </c>
      <c r="AF918" s="2">
        <v>37407</v>
      </c>
      <c r="AG918" s="2">
        <v>37435</v>
      </c>
      <c r="AH918" s="2">
        <v>37468</v>
      </c>
      <c r="AI918" s="2">
        <v>37498</v>
      </c>
      <c r="AJ918" s="2">
        <v>37529</v>
      </c>
      <c r="AK918" s="2">
        <v>37560</v>
      </c>
      <c r="AL918" s="2">
        <v>37589</v>
      </c>
      <c r="AM918" s="2">
        <v>37621</v>
      </c>
      <c r="AN918" s="2">
        <v>37652</v>
      </c>
      <c r="AO918" s="2">
        <v>37680</v>
      </c>
      <c r="AP918" s="2">
        <v>37711</v>
      </c>
      <c r="AQ918" s="2">
        <v>37741</v>
      </c>
      <c r="AR918" s="2">
        <v>37771</v>
      </c>
      <c r="AS918" s="2">
        <v>37802</v>
      </c>
      <c r="AT918" s="2">
        <v>37833</v>
      </c>
      <c r="AU918" s="2">
        <v>37862</v>
      </c>
      <c r="AV918" s="2">
        <v>37894</v>
      </c>
      <c r="AW918" s="2">
        <v>37925</v>
      </c>
      <c r="AX918" s="2">
        <v>37953</v>
      </c>
      <c r="AY918" s="2">
        <v>37986</v>
      </c>
      <c r="AZ918" s="2">
        <v>38016</v>
      </c>
      <c r="BA918" s="2">
        <v>38044</v>
      </c>
      <c r="BB918" s="2">
        <v>38077</v>
      </c>
      <c r="BC918" s="2">
        <v>38107</v>
      </c>
      <c r="BD918" s="2">
        <v>38138</v>
      </c>
      <c r="BE918" s="2">
        <v>38168</v>
      </c>
      <c r="BF918" s="2">
        <v>38198</v>
      </c>
      <c r="BG918" s="2">
        <v>38230</v>
      </c>
      <c r="BH918" s="2">
        <v>38260</v>
      </c>
      <c r="BI918" s="2">
        <v>38289</v>
      </c>
      <c r="BJ918" s="2">
        <v>38321</v>
      </c>
      <c r="BK918" s="2">
        <v>38352</v>
      </c>
      <c r="BL918" s="2">
        <v>38383</v>
      </c>
      <c r="BM918" s="2">
        <v>38411</v>
      </c>
      <c r="BN918" s="2">
        <v>38442</v>
      </c>
      <c r="BO918" s="2">
        <v>38471</v>
      </c>
      <c r="BP918" s="2">
        <v>38503</v>
      </c>
      <c r="BQ918" s="2">
        <v>38533</v>
      </c>
      <c r="BR918" s="2">
        <v>38562</v>
      </c>
      <c r="BS918" s="2">
        <v>38595</v>
      </c>
      <c r="BT918" s="2">
        <v>38625</v>
      </c>
      <c r="BU918" s="2">
        <v>38656</v>
      </c>
      <c r="BV918" s="2">
        <v>38686</v>
      </c>
      <c r="BW918" s="2">
        <v>38716</v>
      </c>
      <c r="BX918" s="2">
        <v>38748</v>
      </c>
      <c r="BY918" s="2">
        <v>38776</v>
      </c>
      <c r="BZ918" s="2">
        <v>38807</v>
      </c>
      <c r="CA918" s="2">
        <v>38835</v>
      </c>
      <c r="CB918" s="2">
        <v>38868</v>
      </c>
      <c r="CC918" s="2">
        <v>38898</v>
      </c>
      <c r="CD918" s="2">
        <v>38929</v>
      </c>
      <c r="CE918" s="2">
        <v>38960</v>
      </c>
      <c r="CF918" s="2">
        <v>38989</v>
      </c>
      <c r="CG918" s="2">
        <v>39021</v>
      </c>
      <c r="CH918" s="2">
        <v>39051</v>
      </c>
      <c r="CI918" s="2">
        <v>39080</v>
      </c>
      <c r="CJ918" s="2">
        <v>39113</v>
      </c>
      <c r="CK918" s="2">
        <v>39141</v>
      </c>
      <c r="CL918" s="2">
        <v>39171</v>
      </c>
      <c r="CM918" s="2">
        <v>39202</v>
      </c>
      <c r="CN918" s="2">
        <v>39233</v>
      </c>
      <c r="CO918" s="2">
        <v>39262</v>
      </c>
      <c r="CP918" s="2">
        <v>39294</v>
      </c>
      <c r="CQ918" s="2">
        <v>39325</v>
      </c>
      <c r="CR918" s="2">
        <v>39353</v>
      </c>
      <c r="CS918" s="2">
        <v>39386</v>
      </c>
      <c r="CT918" s="2">
        <v>39416</v>
      </c>
      <c r="CU918" s="2">
        <v>39447</v>
      </c>
    </row>
    <row r="919" spans="1:277" x14ac:dyDescent="0.25">
      <c r="A919" s="4"/>
      <c r="D919" s="3">
        <v>15053500</v>
      </c>
      <c r="E919">
        <v>17428600</v>
      </c>
      <c r="F919">
        <v>39443700</v>
      </c>
      <c r="G919">
        <v>24716200</v>
      </c>
      <c r="H919">
        <v>15386800</v>
      </c>
      <c r="I919">
        <v>25987400</v>
      </c>
      <c r="J919">
        <v>13281100</v>
      </c>
      <c r="K919">
        <v>12796700</v>
      </c>
      <c r="L919">
        <v>14845800</v>
      </c>
      <c r="M919">
        <v>17985300</v>
      </c>
      <c r="N919">
        <v>13237100</v>
      </c>
      <c r="O919">
        <v>11974100</v>
      </c>
      <c r="P919">
        <v>16844600</v>
      </c>
      <c r="Q919">
        <v>12562700</v>
      </c>
      <c r="R919">
        <v>25932600</v>
      </c>
      <c r="S919">
        <v>13803500</v>
      </c>
      <c r="T919">
        <v>12130600</v>
      </c>
      <c r="U919">
        <v>13452000</v>
      </c>
      <c r="V919">
        <v>12711500</v>
      </c>
      <c r="W919">
        <v>9505700</v>
      </c>
      <c r="X919">
        <v>14129800</v>
      </c>
      <c r="Y919">
        <v>20977900</v>
      </c>
      <c r="Z919">
        <v>13753000</v>
      </c>
      <c r="AA919">
        <v>8641100</v>
      </c>
      <c r="AB919">
        <v>10405200</v>
      </c>
      <c r="AC919">
        <v>16974100</v>
      </c>
      <c r="AD919">
        <v>14446500</v>
      </c>
      <c r="AE919">
        <v>16913400</v>
      </c>
      <c r="AF919">
        <v>14261800</v>
      </c>
      <c r="AG919">
        <v>17909400</v>
      </c>
      <c r="AH919">
        <v>23079100</v>
      </c>
      <c r="AI919">
        <v>15648600</v>
      </c>
      <c r="AJ919">
        <v>14506800</v>
      </c>
      <c r="AK919">
        <v>27000000</v>
      </c>
      <c r="AL919">
        <v>19369200</v>
      </c>
      <c r="AM919">
        <v>16391000</v>
      </c>
      <c r="AN919">
        <v>20941100</v>
      </c>
      <c r="AO919">
        <v>14746500</v>
      </c>
      <c r="AP919">
        <v>21845000</v>
      </c>
      <c r="AQ919">
        <v>18368000</v>
      </c>
      <c r="AR919">
        <v>18540400</v>
      </c>
      <c r="AS919">
        <v>25374700</v>
      </c>
      <c r="AT919">
        <v>20798700</v>
      </c>
      <c r="AU919">
        <v>16295300</v>
      </c>
      <c r="AV919">
        <v>25761800</v>
      </c>
      <c r="AW919">
        <v>21421700</v>
      </c>
      <c r="AX919">
        <v>12257100</v>
      </c>
      <c r="AY919">
        <v>16813600</v>
      </c>
      <c r="AZ919">
        <v>15995200</v>
      </c>
      <c r="BA919">
        <v>15993200</v>
      </c>
      <c r="BB919">
        <v>20425800</v>
      </c>
      <c r="BC919">
        <v>21475500</v>
      </c>
      <c r="BD919">
        <v>20358200</v>
      </c>
      <c r="BE919">
        <v>21668800</v>
      </c>
      <c r="BF919">
        <v>20109100</v>
      </c>
      <c r="BG919">
        <v>15386300</v>
      </c>
      <c r="BH919">
        <v>24085600</v>
      </c>
      <c r="BI919">
        <v>19619700</v>
      </c>
      <c r="BJ919">
        <v>12906800</v>
      </c>
      <c r="BK919">
        <v>18810300</v>
      </c>
      <c r="BL919">
        <v>16515300</v>
      </c>
      <c r="BM919">
        <v>16973800</v>
      </c>
      <c r="BN919">
        <v>23592300</v>
      </c>
      <c r="BO919">
        <v>24562900</v>
      </c>
      <c r="BP919">
        <v>25451800</v>
      </c>
      <c r="BQ919">
        <v>27704700</v>
      </c>
      <c r="BR919">
        <v>23216400</v>
      </c>
      <c r="BS919">
        <v>21248300</v>
      </c>
      <c r="BT919">
        <v>30290000</v>
      </c>
      <c r="BU919">
        <v>28569000</v>
      </c>
      <c r="BV919">
        <v>24285400</v>
      </c>
      <c r="BW919">
        <v>25301900</v>
      </c>
      <c r="BX919">
        <v>31401700</v>
      </c>
      <c r="BY919">
        <v>24926000</v>
      </c>
      <c r="BZ919">
        <v>33027400</v>
      </c>
      <c r="CA919">
        <v>26256600</v>
      </c>
      <c r="CB919">
        <v>33880100</v>
      </c>
      <c r="CC919">
        <v>60021200</v>
      </c>
      <c r="CD919">
        <v>33495700</v>
      </c>
      <c r="CE919">
        <v>24656600</v>
      </c>
      <c r="CF919">
        <v>34705200</v>
      </c>
      <c r="CG919">
        <v>18801000</v>
      </c>
      <c r="CH919">
        <v>22212600</v>
      </c>
      <c r="CI919">
        <v>13223500</v>
      </c>
      <c r="CJ919">
        <v>19608200</v>
      </c>
      <c r="CK919">
        <v>12627200</v>
      </c>
      <c r="CL919">
        <v>24771300</v>
      </c>
      <c r="CM919">
        <v>28987600</v>
      </c>
      <c r="CN919">
        <v>36813400</v>
      </c>
      <c r="CO919">
        <v>35060100</v>
      </c>
      <c r="CP919">
        <v>15790100</v>
      </c>
      <c r="CQ919">
        <v>16693700</v>
      </c>
      <c r="CR919">
        <v>7290800</v>
      </c>
      <c r="CS919">
        <v>12918600</v>
      </c>
      <c r="CT919">
        <v>17659500</v>
      </c>
      <c r="CU919">
        <v>23301700</v>
      </c>
    </row>
    <row r="920" spans="1:277" x14ac:dyDescent="0.25">
      <c r="A920" s="1" t="s">
        <v>461</v>
      </c>
      <c r="B920" t="s">
        <v>1157</v>
      </c>
      <c r="C920" t="s">
        <v>1183</v>
      </c>
      <c r="D920" s="2">
        <f>_xll.BDH(A920, "volume", B920, C920, "Direction", "H", "Period", "M","cols=84;rows=2")</f>
        <v>36556</v>
      </c>
      <c r="E920" s="2">
        <v>36585</v>
      </c>
      <c r="F920" s="2">
        <v>36616</v>
      </c>
      <c r="G920" s="2">
        <v>36644</v>
      </c>
      <c r="H920" s="2">
        <v>36677</v>
      </c>
      <c r="I920" s="2">
        <v>36707</v>
      </c>
      <c r="J920" s="2">
        <v>36738</v>
      </c>
      <c r="K920" s="2">
        <v>36769</v>
      </c>
      <c r="L920" s="2">
        <v>36798</v>
      </c>
      <c r="M920" s="2">
        <v>36830</v>
      </c>
      <c r="N920" s="2">
        <v>36860</v>
      </c>
      <c r="O920" s="2">
        <v>36889</v>
      </c>
      <c r="P920" s="2">
        <v>36922</v>
      </c>
      <c r="Q920" s="2">
        <v>36950</v>
      </c>
      <c r="R920" s="2">
        <v>36980</v>
      </c>
      <c r="S920" s="2">
        <v>37011</v>
      </c>
      <c r="T920" s="2">
        <v>37042</v>
      </c>
      <c r="U920" s="2">
        <v>37071</v>
      </c>
      <c r="V920" s="2">
        <v>37103</v>
      </c>
      <c r="W920" s="2">
        <v>37134</v>
      </c>
      <c r="X920" s="2">
        <v>37162</v>
      </c>
      <c r="Y920" s="2">
        <v>37195</v>
      </c>
      <c r="Z920" s="2">
        <v>37225</v>
      </c>
      <c r="AA920" s="2">
        <v>37256</v>
      </c>
      <c r="AB920" s="2">
        <v>37287</v>
      </c>
      <c r="AC920" s="2">
        <v>37315</v>
      </c>
      <c r="AD920" s="2">
        <v>37344</v>
      </c>
      <c r="AE920" s="2">
        <v>37376</v>
      </c>
      <c r="AF920" s="2">
        <v>37407</v>
      </c>
      <c r="AG920" s="2">
        <v>37435</v>
      </c>
      <c r="AH920" s="2">
        <v>37468</v>
      </c>
      <c r="AI920" s="2">
        <v>37498</v>
      </c>
      <c r="AJ920" s="2">
        <v>37529</v>
      </c>
      <c r="AK920" s="2">
        <v>37560</v>
      </c>
      <c r="AL920" s="2">
        <v>37589</v>
      </c>
      <c r="AM920" s="2">
        <v>37621</v>
      </c>
      <c r="AN920" s="2">
        <v>37652</v>
      </c>
      <c r="AO920" s="2">
        <v>37680</v>
      </c>
      <c r="AP920" s="2">
        <v>37711</v>
      </c>
      <c r="AQ920" s="2">
        <v>37741</v>
      </c>
      <c r="AR920" s="2">
        <v>37771</v>
      </c>
      <c r="AS920" s="2">
        <v>37802</v>
      </c>
      <c r="AT920" s="2">
        <v>37833</v>
      </c>
      <c r="AU920" s="2">
        <v>37862</v>
      </c>
      <c r="AV920" s="2">
        <v>37894</v>
      </c>
      <c r="AW920" s="2">
        <v>37925</v>
      </c>
      <c r="AX920" s="2">
        <v>37953</v>
      </c>
      <c r="AY920" s="2">
        <v>37986</v>
      </c>
      <c r="AZ920" s="2">
        <v>38016</v>
      </c>
      <c r="BA920" s="2">
        <v>38044</v>
      </c>
      <c r="BB920" s="2">
        <v>38077</v>
      </c>
      <c r="BC920" s="2">
        <v>38107</v>
      </c>
      <c r="BD920" s="2">
        <v>38138</v>
      </c>
      <c r="BE920" s="2">
        <v>38168</v>
      </c>
      <c r="BF920" s="2">
        <v>38198</v>
      </c>
      <c r="BG920" s="2">
        <v>38230</v>
      </c>
      <c r="BH920" s="2">
        <v>38260</v>
      </c>
      <c r="BI920" s="2">
        <v>38289</v>
      </c>
      <c r="BJ920" s="2">
        <v>38321</v>
      </c>
      <c r="BK920" s="2">
        <v>38352</v>
      </c>
      <c r="BL920" s="2">
        <v>38383</v>
      </c>
      <c r="BM920" s="2">
        <v>38411</v>
      </c>
      <c r="BN920" s="2">
        <v>38442</v>
      </c>
      <c r="BO920" s="2">
        <v>38471</v>
      </c>
      <c r="BP920" s="2">
        <v>38503</v>
      </c>
      <c r="BQ920" s="2">
        <v>38533</v>
      </c>
      <c r="BR920" s="2">
        <v>38562</v>
      </c>
      <c r="BS920" s="2">
        <v>38595</v>
      </c>
      <c r="BT920" s="2">
        <v>38625</v>
      </c>
      <c r="BU920" s="2">
        <v>38656</v>
      </c>
      <c r="BV920" s="2">
        <v>38686</v>
      </c>
      <c r="BW920" s="2">
        <v>38716</v>
      </c>
      <c r="BX920" s="2">
        <v>38748</v>
      </c>
      <c r="BY920" s="2">
        <v>38776</v>
      </c>
      <c r="BZ920" s="2">
        <v>38807</v>
      </c>
      <c r="CA920" s="2">
        <v>38835</v>
      </c>
      <c r="CB920" s="2">
        <v>38868</v>
      </c>
      <c r="CC920" s="2">
        <v>38898</v>
      </c>
      <c r="CD920" s="2">
        <v>38929</v>
      </c>
      <c r="CE920" s="2">
        <v>38960</v>
      </c>
      <c r="CF920" s="2">
        <v>38989</v>
      </c>
      <c r="CG920" s="2">
        <v>39021</v>
      </c>
      <c r="CH920" s="2">
        <v>39051</v>
      </c>
      <c r="CI920" s="2">
        <v>39080</v>
      </c>
    </row>
    <row r="921" spans="1:277" x14ac:dyDescent="0.25">
      <c r="A921" s="4"/>
      <c r="D921" s="3">
        <v>17104600</v>
      </c>
      <c r="E921">
        <v>16278800</v>
      </c>
      <c r="F921">
        <v>24797400</v>
      </c>
      <c r="G921">
        <v>20810600</v>
      </c>
      <c r="H921">
        <v>22199600</v>
      </c>
      <c r="I921">
        <v>26236400</v>
      </c>
      <c r="J921">
        <v>22912000</v>
      </c>
      <c r="K921">
        <v>15795600</v>
      </c>
      <c r="L921">
        <v>25382000</v>
      </c>
      <c r="M921">
        <v>26824600</v>
      </c>
      <c r="N921">
        <v>28812200</v>
      </c>
      <c r="O921">
        <v>24495200</v>
      </c>
      <c r="P921">
        <v>25879800</v>
      </c>
      <c r="Q921">
        <v>21699200</v>
      </c>
      <c r="R921">
        <v>28453400</v>
      </c>
      <c r="S921">
        <v>26603600</v>
      </c>
      <c r="T921">
        <v>18589000</v>
      </c>
      <c r="U921">
        <v>16013200</v>
      </c>
      <c r="V921">
        <v>20561200</v>
      </c>
      <c r="W921">
        <v>20301000</v>
      </c>
      <c r="X921">
        <v>31383200</v>
      </c>
      <c r="Y921">
        <v>30308600</v>
      </c>
      <c r="Z921">
        <v>22733000</v>
      </c>
      <c r="AA921">
        <v>26541800</v>
      </c>
      <c r="AB921">
        <v>25276000</v>
      </c>
      <c r="AC921">
        <v>24484800</v>
      </c>
      <c r="AD921">
        <v>25113200</v>
      </c>
      <c r="AE921">
        <v>28210800</v>
      </c>
      <c r="AF921">
        <v>22678000</v>
      </c>
      <c r="AG921">
        <v>29106000</v>
      </c>
      <c r="AH921">
        <v>34077000</v>
      </c>
      <c r="AI921">
        <v>21280000</v>
      </c>
      <c r="AJ921">
        <v>26086600</v>
      </c>
      <c r="AK921">
        <v>44319600</v>
      </c>
      <c r="AL921">
        <v>23856800</v>
      </c>
      <c r="AM921">
        <v>22165400</v>
      </c>
      <c r="AN921">
        <v>29208600</v>
      </c>
      <c r="AO921">
        <v>26749000</v>
      </c>
      <c r="AP921">
        <v>34844600</v>
      </c>
      <c r="AQ921">
        <v>32924800</v>
      </c>
      <c r="AR921">
        <v>21224800</v>
      </c>
      <c r="AS921">
        <v>26177800</v>
      </c>
      <c r="AT921">
        <v>17794600</v>
      </c>
      <c r="AU921">
        <v>23002000</v>
      </c>
      <c r="AV921">
        <v>28683600</v>
      </c>
      <c r="AW921">
        <v>22740000</v>
      </c>
      <c r="AX921">
        <v>15493436</v>
      </c>
      <c r="AY921">
        <v>12785094</v>
      </c>
      <c r="AZ921">
        <v>16707482</v>
      </c>
      <c r="BA921">
        <v>11826504</v>
      </c>
      <c r="BB921">
        <v>15030722</v>
      </c>
      <c r="BC921">
        <v>12457458</v>
      </c>
      <c r="BD921">
        <v>12746910</v>
      </c>
      <c r="BE921">
        <v>10200260</v>
      </c>
      <c r="BF921">
        <v>14123552</v>
      </c>
      <c r="BG921">
        <v>7992384</v>
      </c>
      <c r="BH921">
        <v>13343852</v>
      </c>
      <c r="BI921">
        <v>12288812</v>
      </c>
      <c r="BJ921">
        <v>17505516</v>
      </c>
      <c r="BK921">
        <v>14539348</v>
      </c>
      <c r="BL921">
        <v>14260502</v>
      </c>
      <c r="BM921">
        <v>10285418</v>
      </c>
      <c r="BN921">
        <v>14467968</v>
      </c>
      <c r="BO921">
        <v>15202224</v>
      </c>
      <c r="BP921">
        <v>11866252</v>
      </c>
      <c r="BQ921">
        <v>11733108</v>
      </c>
      <c r="BR921">
        <v>13145204</v>
      </c>
      <c r="BS921">
        <v>12695794</v>
      </c>
      <c r="BT921">
        <v>13302142</v>
      </c>
      <c r="BU921">
        <v>12944350</v>
      </c>
      <c r="BV921">
        <v>10631056</v>
      </c>
      <c r="BW921">
        <v>10562410</v>
      </c>
      <c r="BX921">
        <v>12670718</v>
      </c>
      <c r="BY921">
        <v>18851646</v>
      </c>
      <c r="BZ921">
        <v>17504770</v>
      </c>
      <c r="CA921">
        <v>20816762</v>
      </c>
      <c r="CB921">
        <v>26067240</v>
      </c>
      <c r="CC921">
        <v>28236647</v>
      </c>
      <c r="CD921">
        <v>18024194</v>
      </c>
      <c r="CE921">
        <v>13896748</v>
      </c>
      <c r="CF921">
        <v>11769700</v>
      </c>
      <c r="CG921">
        <v>18736139</v>
      </c>
      <c r="CH921">
        <v>11663742</v>
      </c>
      <c r="CI921">
        <v>9764199</v>
      </c>
    </row>
    <row r="922" spans="1:277" x14ac:dyDescent="0.25">
      <c r="A922" s="1" t="s">
        <v>462</v>
      </c>
      <c r="B922" t="s">
        <v>1157</v>
      </c>
      <c r="C922" t="s">
        <v>1199</v>
      </c>
      <c r="D922" s="2">
        <f>_xll.BDH(A922, "volume", B922, C922, "Direction", "H", "Period", "M","cols=274;rows=2")</f>
        <v>36556</v>
      </c>
      <c r="E922" s="2">
        <v>36585</v>
      </c>
      <c r="F922" s="2">
        <v>36616</v>
      </c>
      <c r="G922" s="2">
        <v>36644</v>
      </c>
      <c r="H922" s="2">
        <v>36677</v>
      </c>
      <c r="I922" s="2">
        <v>36707</v>
      </c>
      <c r="J922" s="2">
        <v>36738</v>
      </c>
      <c r="K922" s="2">
        <v>36769</v>
      </c>
      <c r="L922" s="2">
        <v>36798</v>
      </c>
      <c r="M922" s="2">
        <v>36830</v>
      </c>
      <c r="N922" s="2">
        <v>36860</v>
      </c>
      <c r="O922" s="2">
        <v>36889</v>
      </c>
      <c r="P922" s="2">
        <v>36922</v>
      </c>
      <c r="Q922" s="2">
        <v>36950</v>
      </c>
      <c r="R922" s="2">
        <v>36980</v>
      </c>
      <c r="S922" s="2">
        <v>37011</v>
      </c>
      <c r="T922" s="2">
        <v>37042</v>
      </c>
      <c r="U922" s="2">
        <v>37071</v>
      </c>
      <c r="V922" s="2">
        <v>37103</v>
      </c>
      <c r="W922" s="2">
        <v>37134</v>
      </c>
      <c r="X922" s="2">
        <v>37162</v>
      </c>
      <c r="Y922" s="2">
        <v>37195</v>
      </c>
      <c r="Z922" s="2">
        <v>37225</v>
      </c>
      <c r="AA922" s="2">
        <v>37256</v>
      </c>
      <c r="AB922" s="2">
        <v>37287</v>
      </c>
      <c r="AC922" s="2">
        <v>37315</v>
      </c>
      <c r="AD922" s="2">
        <v>37344</v>
      </c>
      <c r="AE922" s="2">
        <v>37376</v>
      </c>
      <c r="AF922" s="2">
        <v>37407</v>
      </c>
      <c r="AG922" s="2">
        <v>37435</v>
      </c>
      <c r="AH922" s="2">
        <v>37468</v>
      </c>
      <c r="AI922" s="2">
        <v>37498</v>
      </c>
      <c r="AJ922" s="2">
        <v>37529</v>
      </c>
      <c r="AK922" s="2">
        <v>37560</v>
      </c>
      <c r="AL922" s="2">
        <v>37589</v>
      </c>
      <c r="AM922" s="2">
        <v>37621</v>
      </c>
      <c r="AN922" s="2">
        <v>37652</v>
      </c>
      <c r="AO922" s="2">
        <v>37680</v>
      </c>
      <c r="AP922" s="2">
        <v>37711</v>
      </c>
      <c r="AQ922" s="2">
        <v>37741</v>
      </c>
      <c r="AR922" s="2">
        <v>37771</v>
      </c>
      <c r="AS922" s="2">
        <v>37802</v>
      </c>
      <c r="AT922" s="2">
        <v>37833</v>
      </c>
      <c r="AU922" s="2">
        <v>37862</v>
      </c>
      <c r="AV922" s="2">
        <v>37894</v>
      </c>
      <c r="AW922" s="2">
        <v>37925</v>
      </c>
      <c r="AX922" s="2">
        <v>37953</v>
      </c>
      <c r="AY922" s="2">
        <v>37986</v>
      </c>
      <c r="AZ922" s="2">
        <v>38016</v>
      </c>
      <c r="BA922" s="2">
        <v>38044</v>
      </c>
      <c r="BB922" s="2">
        <v>38077</v>
      </c>
      <c r="BC922" s="2">
        <v>38107</v>
      </c>
      <c r="BD922" s="2">
        <v>38138</v>
      </c>
      <c r="BE922" s="2">
        <v>38168</v>
      </c>
      <c r="BF922" s="2">
        <v>38198</v>
      </c>
      <c r="BG922" s="2">
        <v>38230</v>
      </c>
      <c r="BH922" s="2">
        <v>38260</v>
      </c>
      <c r="BI922" s="2">
        <v>38289</v>
      </c>
      <c r="BJ922" s="2">
        <v>38321</v>
      </c>
      <c r="BK922" s="2">
        <v>38352</v>
      </c>
      <c r="BL922" s="2">
        <v>38383</v>
      </c>
      <c r="BM922" s="2">
        <v>38411</v>
      </c>
      <c r="BN922" s="2">
        <v>38442</v>
      </c>
      <c r="BO922" s="2">
        <v>38471</v>
      </c>
      <c r="BP922" s="2">
        <v>38503</v>
      </c>
      <c r="BQ922" s="2">
        <v>38533</v>
      </c>
      <c r="BR922" s="2">
        <v>38562</v>
      </c>
      <c r="BS922" s="2">
        <v>38595</v>
      </c>
      <c r="BT922" s="2">
        <v>38625</v>
      </c>
      <c r="BU922" s="2">
        <v>38656</v>
      </c>
      <c r="BV922" s="2">
        <v>38686</v>
      </c>
      <c r="BW922" s="2">
        <v>38716</v>
      </c>
      <c r="BX922" s="2">
        <v>38748</v>
      </c>
      <c r="BY922" s="2">
        <v>38776</v>
      </c>
      <c r="BZ922" s="2">
        <v>38807</v>
      </c>
      <c r="CA922" s="2">
        <v>38835</v>
      </c>
      <c r="CB922" s="2">
        <v>38868</v>
      </c>
      <c r="CC922" s="2">
        <v>38898</v>
      </c>
      <c r="CD922" s="2">
        <v>38929</v>
      </c>
      <c r="CE922" s="2">
        <v>38960</v>
      </c>
      <c r="CF922" s="2">
        <v>38989</v>
      </c>
      <c r="CG922" s="2">
        <v>39021</v>
      </c>
      <c r="CH922" s="2">
        <v>39051</v>
      </c>
      <c r="CI922" s="2">
        <v>39080</v>
      </c>
      <c r="CJ922" s="2">
        <v>39113</v>
      </c>
      <c r="CK922" s="2">
        <v>39141</v>
      </c>
      <c r="CL922" s="2">
        <v>39171</v>
      </c>
      <c r="CM922" s="2">
        <v>39202</v>
      </c>
      <c r="CN922" s="2">
        <v>39233</v>
      </c>
      <c r="CO922" s="2">
        <v>39262</v>
      </c>
      <c r="CP922" s="2">
        <v>39294</v>
      </c>
      <c r="CQ922" s="2">
        <v>39325</v>
      </c>
      <c r="CR922" s="2">
        <v>39353</v>
      </c>
      <c r="CS922" s="2">
        <v>39386</v>
      </c>
      <c r="CT922" s="2">
        <v>39416</v>
      </c>
      <c r="CU922" s="2">
        <v>39447</v>
      </c>
      <c r="CV922" s="2">
        <v>39478</v>
      </c>
      <c r="CW922" s="2">
        <v>39507</v>
      </c>
      <c r="CX922" s="2">
        <v>39538</v>
      </c>
      <c r="CY922" s="2">
        <v>39568</v>
      </c>
      <c r="CZ922" s="2">
        <v>39598</v>
      </c>
      <c r="DA922" s="2">
        <v>39629</v>
      </c>
      <c r="DB922" s="2">
        <v>39660</v>
      </c>
      <c r="DC922" s="2">
        <v>39689</v>
      </c>
      <c r="DD922" s="2">
        <v>39721</v>
      </c>
      <c r="DE922" s="2">
        <v>39752</v>
      </c>
      <c r="DF922" s="2">
        <v>39780</v>
      </c>
      <c r="DG922" s="2">
        <v>39813</v>
      </c>
      <c r="DH922" s="2">
        <v>39843</v>
      </c>
      <c r="DI922" s="2">
        <v>39871</v>
      </c>
      <c r="DJ922" s="2">
        <v>39903</v>
      </c>
      <c r="DK922" s="2">
        <v>39933</v>
      </c>
      <c r="DL922" s="2">
        <v>39962</v>
      </c>
      <c r="DM922" s="2">
        <v>39994</v>
      </c>
      <c r="DN922" s="2">
        <v>40025</v>
      </c>
      <c r="DO922" s="2">
        <v>40056</v>
      </c>
      <c r="DP922" s="2">
        <v>40086</v>
      </c>
      <c r="DQ922" s="2">
        <v>40116</v>
      </c>
      <c r="DR922" s="2">
        <v>40147</v>
      </c>
      <c r="DS922" s="2">
        <v>40178</v>
      </c>
      <c r="DT922" s="2">
        <v>40207</v>
      </c>
      <c r="DU922" s="2">
        <v>40235</v>
      </c>
      <c r="DV922" s="2">
        <v>40268</v>
      </c>
      <c r="DW922" s="2">
        <v>40298</v>
      </c>
      <c r="DX922" s="2">
        <v>40329</v>
      </c>
      <c r="DY922" s="2">
        <v>40359</v>
      </c>
      <c r="DZ922" s="2">
        <v>40389</v>
      </c>
      <c r="EA922" s="2">
        <v>40421</v>
      </c>
      <c r="EB922" s="2">
        <v>40451</v>
      </c>
      <c r="EC922" s="2">
        <v>40480</v>
      </c>
      <c r="ED922" s="2">
        <v>40512</v>
      </c>
      <c r="EE922" s="2">
        <v>40543</v>
      </c>
      <c r="EF922" s="2">
        <v>40574</v>
      </c>
      <c r="EG922" s="2">
        <v>40602</v>
      </c>
      <c r="EH922" s="2">
        <v>40633</v>
      </c>
      <c r="EI922" s="2">
        <v>40662</v>
      </c>
      <c r="EJ922" s="2">
        <v>40694</v>
      </c>
      <c r="EK922" s="2">
        <v>40724</v>
      </c>
      <c r="EL922" s="2">
        <v>40753</v>
      </c>
      <c r="EM922" s="2">
        <v>40786</v>
      </c>
      <c r="EN922" s="2">
        <v>40816</v>
      </c>
      <c r="EO922" s="2">
        <v>40847</v>
      </c>
      <c r="EP922" s="2">
        <v>40877</v>
      </c>
      <c r="EQ922" s="2">
        <v>40907</v>
      </c>
      <c r="ER922" s="2">
        <v>40939</v>
      </c>
      <c r="ES922" s="2">
        <v>40968</v>
      </c>
      <c r="ET922" s="2">
        <v>40998</v>
      </c>
      <c r="EU922" s="2">
        <v>41029</v>
      </c>
      <c r="EV922" s="2">
        <v>41060</v>
      </c>
      <c r="EW922" s="2">
        <v>41089</v>
      </c>
      <c r="EX922" s="2">
        <v>41121</v>
      </c>
      <c r="EY922" s="2">
        <v>41152</v>
      </c>
      <c r="EZ922" s="2">
        <v>41180</v>
      </c>
      <c r="FA922" s="2">
        <v>41213</v>
      </c>
      <c r="FB922" s="2">
        <v>41243</v>
      </c>
      <c r="FC922" s="2">
        <v>41274</v>
      </c>
      <c r="FD922" s="2">
        <v>41305</v>
      </c>
      <c r="FE922" s="2">
        <v>41333</v>
      </c>
      <c r="FF922" s="2">
        <v>41362</v>
      </c>
      <c r="FG922" s="2">
        <v>41394</v>
      </c>
      <c r="FH922" s="2">
        <v>41425</v>
      </c>
      <c r="FI922" s="2">
        <v>41453</v>
      </c>
      <c r="FJ922" s="2">
        <v>41486</v>
      </c>
      <c r="FK922" s="2">
        <v>41516</v>
      </c>
      <c r="FL922" s="2">
        <v>41547</v>
      </c>
      <c r="FM922" s="2">
        <v>41578</v>
      </c>
      <c r="FN922" s="2">
        <v>41607</v>
      </c>
      <c r="FO922" s="2">
        <v>41639</v>
      </c>
      <c r="FP922" s="2">
        <v>41670</v>
      </c>
      <c r="FQ922" s="2">
        <v>41698</v>
      </c>
      <c r="FR922" s="2">
        <v>41729</v>
      </c>
      <c r="FS922" s="2">
        <v>41759</v>
      </c>
      <c r="FT922" s="2">
        <v>41789</v>
      </c>
      <c r="FU922" s="2">
        <v>41820</v>
      </c>
      <c r="FV922" s="2">
        <v>41851</v>
      </c>
      <c r="FW922" s="2">
        <v>41880</v>
      </c>
      <c r="FX922" s="2">
        <v>41912</v>
      </c>
      <c r="FY922" s="2">
        <v>41943</v>
      </c>
      <c r="FZ922" s="2">
        <v>41971</v>
      </c>
      <c r="GA922" s="2">
        <v>42004</v>
      </c>
      <c r="GB922" s="2">
        <v>42034</v>
      </c>
      <c r="GC922" s="2">
        <v>42062</v>
      </c>
      <c r="GD922" s="2">
        <v>42094</v>
      </c>
      <c r="GE922" s="2">
        <v>42124</v>
      </c>
      <c r="GF922" s="2">
        <v>42153</v>
      </c>
      <c r="GG922" s="2">
        <v>42185</v>
      </c>
      <c r="GH922" s="2">
        <v>42216</v>
      </c>
      <c r="GI922" s="2">
        <v>42247</v>
      </c>
      <c r="GJ922" s="2">
        <v>42277</v>
      </c>
      <c r="GK922" s="2">
        <v>42307</v>
      </c>
      <c r="GL922" s="2">
        <v>42338</v>
      </c>
      <c r="GM922" s="2">
        <v>42369</v>
      </c>
      <c r="GN922" s="2">
        <v>42398</v>
      </c>
      <c r="GO922" s="2">
        <v>42429</v>
      </c>
      <c r="GP922" s="2">
        <v>42460</v>
      </c>
      <c r="GQ922" s="2">
        <v>42489</v>
      </c>
      <c r="GR922" s="2">
        <v>42521</v>
      </c>
      <c r="GS922" s="2">
        <v>42551</v>
      </c>
      <c r="GT922" s="2">
        <v>42580</v>
      </c>
      <c r="GU922" s="2">
        <v>42613</v>
      </c>
      <c r="GV922" s="2">
        <v>42643</v>
      </c>
      <c r="GW922" s="2">
        <v>42674</v>
      </c>
      <c r="GX922" s="2">
        <v>42704</v>
      </c>
      <c r="GY922" s="2">
        <v>42734</v>
      </c>
      <c r="GZ922" s="2">
        <v>42766</v>
      </c>
      <c r="HA922" s="2">
        <v>42794</v>
      </c>
      <c r="HB922" s="2">
        <v>42825</v>
      </c>
      <c r="HC922" s="2">
        <v>42853</v>
      </c>
      <c r="HD922" s="2">
        <v>42886</v>
      </c>
      <c r="HE922" s="2">
        <v>42916</v>
      </c>
      <c r="HF922" s="2">
        <v>42947</v>
      </c>
      <c r="HG922" s="2">
        <v>42978</v>
      </c>
      <c r="HH922" s="2">
        <v>43007</v>
      </c>
      <c r="HI922" s="2">
        <v>43039</v>
      </c>
      <c r="HJ922" s="2">
        <v>43069</v>
      </c>
      <c r="HK922" s="2">
        <v>43098</v>
      </c>
      <c r="HL922" s="2">
        <v>43131</v>
      </c>
      <c r="HM922" s="2">
        <v>43159</v>
      </c>
      <c r="HN922" s="2">
        <v>43189</v>
      </c>
      <c r="HO922" s="2">
        <v>43220</v>
      </c>
      <c r="HP922" s="2">
        <v>43251</v>
      </c>
      <c r="HQ922" s="2">
        <v>43280</v>
      </c>
      <c r="HR922" s="2">
        <v>43312</v>
      </c>
      <c r="HS922" s="2">
        <v>43343</v>
      </c>
      <c r="HT922" s="2">
        <v>43371</v>
      </c>
      <c r="HU922" s="2">
        <v>43404</v>
      </c>
      <c r="HV922" s="2">
        <v>43434</v>
      </c>
      <c r="HW922" s="2">
        <v>43465</v>
      </c>
      <c r="HX922" s="2">
        <v>43496</v>
      </c>
      <c r="HY922" s="2">
        <v>43524</v>
      </c>
      <c r="HZ922" s="2">
        <v>43553</v>
      </c>
      <c r="IA922" s="2">
        <v>43585</v>
      </c>
      <c r="IB922" s="2">
        <v>43616</v>
      </c>
      <c r="IC922" s="2">
        <v>43644</v>
      </c>
      <c r="ID922" s="2">
        <v>43677</v>
      </c>
      <c r="IE922" s="2">
        <v>43707</v>
      </c>
      <c r="IF922" s="2">
        <v>43738</v>
      </c>
      <c r="IG922" s="2">
        <v>43769</v>
      </c>
      <c r="IH922" s="2">
        <v>43798</v>
      </c>
      <c r="II922" s="2">
        <v>43830</v>
      </c>
      <c r="IJ922" s="2">
        <v>43861</v>
      </c>
      <c r="IK922" s="2">
        <v>43889</v>
      </c>
      <c r="IL922" s="2">
        <v>43921</v>
      </c>
      <c r="IM922" s="2">
        <v>43951</v>
      </c>
      <c r="IN922" s="2">
        <v>43980</v>
      </c>
      <c r="IO922" s="2">
        <v>44012</v>
      </c>
      <c r="IP922" s="2">
        <v>44043</v>
      </c>
      <c r="IQ922" s="2">
        <v>44074</v>
      </c>
      <c r="IR922" s="2">
        <v>44104</v>
      </c>
      <c r="IS922" s="2">
        <v>44134</v>
      </c>
      <c r="IT922" s="2">
        <v>44165</v>
      </c>
      <c r="IU922" s="2">
        <v>44196</v>
      </c>
      <c r="IV922" s="2">
        <v>44225</v>
      </c>
      <c r="IW922" s="2">
        <v>44253</v>
      </c>
      <c r="IX922" s="2">
        <v>44286</v>
      </c>
      <c r="IY922" s="2">
        <v>44316</v>
      </c>
      <c r="IZ922" s="2">
        <v>44347</v>
      </c>
      <c r="JA922" s="2">
        <v>44377</v>
      </c>
      <c r="JB922" s="2">
        <v>44407</v>
      </c>
      <c r="JC922" s="2">
        <v>44439</v>
      </c>
      <c r="JD922" s="2">
        <v>44469</v>
      </c>
      <c r="JE922" s="2">
        <v>44498</v>
      </c>
      <c r="JF922" s="2">
        <v>44530</v>
      </c>
      <c r="JG922" s="2">
        <v>44561</v>
      </c>
      <c r="JH922" s="2">
        <v>44592</v>
      </c>
      <c r="JI922" s="2">
        <v>44620</v>
      </c>
      <c r="JJ922" s="2">
        <v>44651</v>
      </c>
      <c r="JK922" s="2">
        <v>44680</v>
      </c>
      <c r="JL922" s="2">
        <v>44712</v>
      </c>
      <c r="JM922" s="2">
        <v>44742</v>
      </c>
      <c r="JN922" s="2">
        <v>44771</v>
      </c>
      <c r="JO922" s="2">
        <v>44804</v>
      </c>
      <c r="JP922" s="2">
        <v>44834</v>
      </c>
      <c r="JQ922" s="2">
        <v>44865</v>
      </c>
    </row>
    <row r="923" spans="1:277" x14ac:dyDescent="0.25">
      <c r="A923" s="4"/>
      <c r="D923" s="3">
        <v>12415000</v>
      </c>
      <c r="E923">
        <v>16628400</v>
      </c>
      <c r="F923">
        <v>22906500</v>
      </c>
      <c r="G923">
        <v>18032800</v>
      </c>
      <c r="H923">
        <v>16933000</v>
      </c>
      <c r="I923">
        <v>17048700</v>
      </c>
      <c r="J923">
        <v>18424700</v>
      </c>
      <c r="K923">
        <v>19097300</v>
      </c>
      <c r="L923">
        <v>22952100</v>
      </c>
      <c r="M923">
        <v>16822200</v>
      </c>
      <c r="N923">
        <v>16223400</v>
      </c>
      <c r="O923">
        <v>22032600</v>
      </c>
      <c r="P923">
        <v>25777800</v>
      </c>
      <c r="Q923">
        <v>15577100</v>
      </c>
      <c r="R923">
        <v>27839400</v>
      </c>
      <c r="S923">
        <v>21508200</v>
      </c>
      <c r="T923">
        <v>19939500</v>
      </c>
      <c r="U923">
        <v>20096900</v>
      </c>
      <c r="V923">
        <v>39127500</v>
      </c>
      <c r="W923">
        <v>27513100</v>
      </c>
      <c r="X923">
        <v>23784700</v>
      </c>
      <c r="Y923">
        <v>39750100</v>
      </c>
      <c r="Z923">
        <v>23060400</v>
      </c>
      <c r="AA923">
        <v>33124300</v>
      </c>
      <c r="AB923">
        <v>35520300</v>
      </c>
      <c r="AC923">
        <v>21451500</v>
      </c>
      <c r="AD923">
        <v>22318400</v>
      </c>
      <c r="AE923">
        <v>21673900</v>
      </c>
      <c r="AF923">
        <v>28425700</v>
      </c>
      <c r="AG923">
        <v>24799600</v>
      </c>
      <c r="AH923">
        <v>71198800</v>
      </c>
      <c r="AI923">
        <v>31361900</v>
      </c>
      <c r="AJ923">
        <v>25522900</v>
      </c>
      <c r="AK923">
        <v>41232800</v>
      </c>
      <c r="AL923">
        <v>18612900</v>
      </c>
      <c r="AM923">
        <v>15133900</v>
      </c>
      <c r="AN923">
        <v>25176400</v>
      </c>
      <c r="AO923">
        <v>26188500</v>
      </c>
      <c r="AP923">
        <v>22976600</v>
      </c>
      <c r="AQ923">
        <v>22976600</v>
      </c>
      <c r="AR923">
        <v>24300700</v>
      </c>
      <c r="AS923">
        <v>23236300</v>
      </c>
      <c r="AT923">
        <v>25241300</v>
      </c>
      <c r="AU923">
        <v>18204700</v>
      </c>
      <c r="AV923">
        <v>31740600</v>
      </c>
      <c r="AW923">
        <v>24577300</v>
      </c>
      <c r="AX923">
        <v>34008900</v>
      </c>
      <c r="AY923">
        <v>24739600</v>
      </c>
      <c r="AZ923">
        <v>25145600</v>
      </c>
      <c r="BA923">
        <v>15510800</v>
      </c>
      <c r="BB923">
        <v>22220800</v>
      </c>
      <c r="BC923">
        <v>60904800</v>
      </c>
      <c r="BD923">
        <v>41148700</v>
      </c>
      <c r="BE923">
        <v>42849000</v>
      </c>
      <c r="BF923">
        <v>53157900</v>
      </c>
      <c r="BG923">
        <v>51066100</v>
      </c>
      <c r="BH923">
        <v>46187900</v>
      </c>
      <c r="BI923">
        <v>63253900</v>
      </c>
      <c r="BJ923">
        <v>40287400</v>
      </c>
      <c r="BK923">
        <v>39162500</v>
      </c>
      <c r="BL923">
        <v>35481900</v>
      </c>
      <c r="BM923">
        <v>46870800</v>
      </c>
      <c r="BN923">
        <v>37424200</v>
      </c>
      <c r="BO923">
        <v>43793100</v>
      </c>
      <c r="BP923">
        <v>45806400</v>
      </c>
      <c r="BQ923">
        <v>40602500</v>
      </c>
      <c r="BR923">
        <v>40638000</v>
      </c>
      <c r="BS923">
        <v>53421000</v>
      </c>
      <c r="BT923">
        <v>60704500</v>
      </c>
      <c r="BU923">
        <v>46076500</v>
      </c>
      <c r="BV923">
        <v>40993100</v>
      </c>
      <c r="BW923">
        <v>40819200</v>
      </c>
      <c r="BX923">
        <v>47553200</v>
      </c>
      <c r="BY923">
        <v>46933600</v>
      </c>
      <c r="BZ923">
        <v>62086300</v>
      </c>
      <c r="CA923">
        <v>32216600</v>
      </c>
      <c r="CB923">
        <v>44708600</v>
      </c>
      <c r="CC923">
        <v>42908400</v>
      </c>
      <c r="CD923">
        <v>31563400</v>
      </c>
      <c r="CE923">
        <v>40255900</v>
      </c>
      <c r="CF923">
        <v>29554100</v>
      </c>
      <c r="CG923">
        <v>35281600</v>
      </c>
      <c r="CH923">
        <v>42909100</v>
      </c>
      <c r="CI923">
        <v>26546700</v>
      </c>
      <c r="CJ923">
        <v>33104900</v>
      </c>
      <c r="CK923">
        <v>30059700</v>
      </c>
      <c r="CL923">
        <v>30668900</v>
      </c>
      <c r="CM923">
        <v>22713400</v>
      </c>
      <c r="CN923">
        <v>34144700</v>
      </c>
      <c r="CO923">
        <v>34532600</v>
      </c>
      <c r="CP923">
        <v>32232100</v>
      </c>
      <c r="CQ923">
        <v>45707900</v>
      </c>
      <c r="CR923">
        <v>27332600</v>
      </c>
      <c r="CS923">
        <v>30057000</v>
      </c>
      <c r="CT923">
        <v>40298100</v>
      </c>
      <c r="CU923">
        <v>27662400</v>
      </c>
      <c r="CV923">
        <v>51053600</v>
      </c>
      <c r="CW923">
        <v>37303700</v>
      </c>
      <c r="CX923">
        <v>40492200</v>
      </c>
      <c r="CY923">
        <v>25408700</v>
      </c>
      <c r="CZ923">
        <v>24160100</v>
      </c>
      <c r="DA923">
        <v>30261600</v>
      </c>
      <c r="DB923">
        <v>39442400</v>
      </c>
      <c r="DC923">
        <v>24899100</v>
      </c>
      <c r="DD923">
        <v>48566900</v>
      </c>
      <c r="DE923">
        <v>51188700</v>
      </c>
      <c r="DF923">
        <v>43918800</v>
      </c>
      <c r="DG923">
        <v>36989600</v>
      </c>
      <c r="DH923">
        <v>40698400</v>
      </c>
      <c r="DI923">
        <v>43643700</v>
      </c>
      <c r="DJ923">
        <v>69628200</v>
      </c>
      <c r="DK923">
        <v>64495900</v>
      </c>
      <c r="DL923">
        <v>51634900</v>
      </c>
      <c r="DM923">
        <v>56295400</v>
      </c>
      <c r="DN923">
        <v>36516500</v>
      </c>
      <c r="DO923">
        <v>36954100</v>
      </c>
      <c r="DP923">
        <v>43139200</v>
      </c>
      <c r="DQ923">
        <v>47836900</v>
      </c>
      <c r="DR923">
        <v>41102900</v>
      </c>
      <c r="DS923">
        <v>34650700</v>
      </c>
      <c r="DT923">
        <v>34971800</v>
      </c>
      <c r="DU923">
        <v>41346900</v>
      </c>
      <c r="DV923">
        <v>35861000</v>
      </c>
      <c r="DW923">
        <v>34370400</v>
      </c>
      <c r="DX923">
        <v>45875300</v>
      </c>
      <c r="DY923">
        <v>41225300</v>
      </c>
      <c r="DZ923">
        <v>35613000</v>
      </c>
      <c r="EA923">
        <v>32298800</v>
      </c>
      <c r="EB923">
        <v>30516292</v>
      </c>
      <c r="EC923">
        <v>23532627</v>
      </c>
      <c r="ED923">
        <v>27364159</v>
      </c>
      <c r="EE923">
        <v>22685128</v>
      </c>
      <c r="EF923">
        <v>26715866</v>
      </c>
      <c r="EG923">
        <v>30061375</v>
      </c>
      <c r="EH923">
        <v>28560392</v>
      </c>
      <c r="EI923">
        <v>18976957</v>
      </c>
      <c r="EJ923">
        <v>20209968</v>
      </c>
      <c r="EK923">
        <v>28811516</v>
      </c>
      <c r="EL923">
        <v>24860720</v>
      </c>
      <c r="EM923">
        <v>51536299</v>
      </c>
      <c r="EN923">
        <v>35949825</v>
      </c>
      <c r="EO923">
        <v>29617612</v>
      </c>
      <c r="EP923">
        <v>24146339</v>
      </c>
      <c r="EQ923">
        <v>35822640</v>
      </c>
      <c r="ER923">
        <v>18167762</v>
      </c>
      <c r="ES923">
        <v>16502664</v>
      </c>
      <c r="ET923">
        <v>22690508</v>
      </c>
      <c r="EU923">
        <v>18820568</v>
      </c>
      <c r="EV923">
        <v>17063057</v>
      </c>
      <c r="EW923">
        <v>16165812</v>
      </c>
      <c r="EX923">
        <v>15991054</v>
      </c>
      <c r="EY923">
        <v>13416265</v>
      </c>
      <c r="EZ923">
        <v>13585047</v>
      </c>
      <c r="FA923">
        <v>13532920</v>
      </c>
      <c r="FB923">
        <v>14487348</v>
      </c>
      <c r="FC923">
        <v>13428902</v>
      </c>
      <c r="FD923">
        <v>10891152</v>
      </c>
      <c r="FE923">
        <v>10325671</v>
      </c>
      <c r="FF923">
        <v>11299331</v>
      </c>
      <c r="FG923">
        <v>12096376</v>
      </c>
      <c r="FH923">
        <v>12653060</v>
      </c>
      <c r="FI923">
        <v>17003803</v>
      </c>
      <c r="FJ923">
        <v>12755687</v>
      </c>
      <c r="FK923">
        <v>9699312</v>
      </c>
      <c r="FL923">
        <v>12961400</v>
      </c>
      <c r="FM923">
        <v>10464872</v>
      </c>
      <c r="FN923">
        <v>9966099</v>
      </c>
      <c r="FO923">
        <v>12055208</v>
      </c>
      <c r="FP923">
        <v>17336186</v>
      </c>
      <c r="FQ923">
        <v>15074961</v>
      </c>
      <c r="FR923">
        <v>16737304</v>
      </c>
      <c r="FS923">
        <v>14721767</v>
      </c>
      <c r="FT923">
        <v>13171075</v>
      </c>
      <c r="FU923">
        <v>13169138</v>
      </c>
      <c r="FV923">
        <v>13446552</v>
      </c>
      <c r="FW923">
        <v>11140607</v>
      </c>
      <c r="FX923">
        <v>11993965</v>
      </c>
      <c r="FY923">
        <v>16543539</v>
      </c>
      <c r="FZ923">
        <v>9383822</v>
      </c>
      <c r="GA923">
        <v>12898771</v>
      </c>
      <c r="GB923">
        <v>13160711</v>
      </c>
      <c r="GC923">
        <v>14717162</v>
      </c>
      <c r="GD923">
        <v>12355339</v>
      </c>
      <c r="GE923">
        <v>14243502</v>
      </c>
      <c r="GF923">
        <v>12108528</v>
      </c>
      <c r="GG923">
        <v>16830740</v>
      </c>
      <c r="GH923">
        <v>14973678</v>
      </c>
      <c r="GI923">
        <v>13955850</v>
      </c>
      <c r="GJ923">
        <v>17004117</v>
      </c>
      <c r="GK923">
        <v>13423876</v>
      </c>
      <c r="GL923">
        <v>9062167</v>
      </c>
      <c r="GM923">
        <v>15608290</v>
      </c>
      <c r="GN923">
        <v>12082618</v>
      </c>
      <c r="GO923">
        <v>11213366</v>
      </c>
      <c r="GP923">
        <v>12265162</v>
      </c>
      <c r="GQ923">
        <v>11703888</v>
      </c>
      <c r="GR923">
        <v>9562980</v>
      </c>
      <c r="GS923">
        <v>12166322</v>
      </c>
      <c r="GT923">
        <v>10561479</v>
      </c>
      <c r="GU923">
        <v>8400833</v>
      </c>
      <c r="GV923">
        <v>10834636</v>
      </c>
      <c r="GW923">
        <v>12279225</v>
      </c>
      <c r="GX923">
        <v>11887288</v>
      </c>
      <c r="GY923">
        <v>11986368</v>
      </c>
      <c r="GZ923">
        <v>9559682</v>
      </c>
      <c r="HA923">
        <v>7681334</v>
      </c>
      <c r="HB923">
        <v>11311757</v>
      </c>
      <c r="HC923">
        <v>8194525</v>
      </c>
      <c r="HD923">
        <v>8763633</v>
      </c>
      <c r="HE923">
        <v>10120629</v>
      </c>
      <c r="HF923">
        <v>7483796</v>
      </c>
      <c r="HG923">
        <v>9238990</v>
      </c>
      <c r="HH923">
        <v>11918422</v>
      </c>
      <c r="HI923">
        <v>9131925</v>
      </c>
      <c r="HJ923">
        <v>10348809</v>
      </c>
      <c r="HK923">
        <v>8763116</v>
      </c>
      <c r="HL923">
        <v>11719119</v>
      </c>
      <c r="HM923">
        <v>11973208</v>
      </c>
      <c r="HN923">
        <v>11617565</v>
      </c>
      <c r="HO923">
        <v>9905472</v>
      </c>
      <c r="HP923">
        <v>8035850</v>
      </c>
      <c r="HQ923">
        <v>9983801</v>
      </c>
      <c r="HR923">
        <v>8903539</v>
      </c>
      <c r="HS923">
        <v>8306580</v>
      </c>
      <c r="HT923">
        <v>8408192</v>
      </c>
      <c r="HU923">
        <v>12354242</v>
      </c>
      <c r="HV923">
        <v>10369815</v>
      </c>
      <c r="HW923">
        <v>12322370</v>
      </c>
      <c r="HX923">
        <v>9103532</v>
      </c>
      <c r="HY923">
        <v>7498383</v>
      </c>
      <c r="HZ923">
        <v>9387119</v>
      </c>
      <c r="IA923">
        <v>6544395</v>
      </c>
      <c r="IB923">
        <v>7787731</v>
      </c>
      <c r="IC923">
        <v>8957442</v>
      </c>
      <c r="ID923">
        <v>6386724</v>
      </c>
      <c r="IE923">
        <v>8474135</v>
      </c>
      <c r="IF923">
        <v>8284199</v>
      </c>
      <c r="IG923">
        <v>8895827</v>
      </c>
      <c r="IH923">
        <v>8293265</v>
      </c>
      <c r="II923">
        <v>9269057</v>
      </c>
      <c r="IJ923">
        <v>9434558</v>
      </c>
      <c r="IK923">
        <v>9296658</v>
      </c>
      <c r="IL923">
        <v>22396099</v>
      </c>
      <c r="IM923">
        <v>12415676</v>
      </c>
      <c r="IN923">
        <v>11162320</v>
      </c>
      <c r="IO923">
        <v>13470128</v>
      </c>
      <c r="IP923">
        <v>8582028</v>
      </c>
      <c r="IQ923">
        <v>7805759</v>
      </c>
      <c r="IR923">
        <v>9223256</v>
      </c>
      <c r="IS923">
        <v>9912522</v>
      </c>
      <c r="IT923">
        <v>9821320</v>
      </c>
      <c r="IU923">
        <v>9746492</v>
      </c>
      <c r="IV923">
        <v>9447458</v>
      </c>
      <c r="IW923">
        <v>7044158</v>
      </c>
      <c r="IX923">
        <v>11600363</v>
      </c>
      <c r="IY923">
        <v>9522820</v>
      </c>
      <c r="IZ923">
        <v>9238582</v>
      </c>
      <c r="JA923">
        <v>9223784</v>
      </c>
      <c r="JB923">
        <v>9584556</v>
      </c>
      <c r="JC923">
        <v>8285902</v>
      </c>
      <c r="JD923">
        <v>10301344</v>
      </c>
      <c r="JE923">
        <v>10857323</v>
      </c>
      <c r="JF923">
        <v>11818468</v>
      </c>
      <c r="JG923">
        <v>12345268</v>
      </c>
      <c r="JH923">
        <v>11968195</v>
      </c>
      <c r="JI923">
        <v>10056215</v>
      </c>
      <c r="JJ923">
        <v>13679285</v>
      </c>
      <c r="JK923">
        <v>9220049</v>
      </c>
      <c r="JL923">
        <v>10015646</v>
      </c>
      <c r="JM923">
        <v>10019998</v>
      </c>
      <c r="JN923">
        <v>8860151</v>
      </c>
      <c r="JO923">
        <v>10161198</v>
      </c>
      <c r="JP923">
        <v>11725791</v>
      </c>
      <c r="JQ923">
        <v>10758793</v>
      </c>
    </row>
    <row r="924" spans="1:277" x14ac:dyDescent="0.25">
      <c r="A924" s="1" t="s">
        <v>463</v>
      </c>
      <c r="B924" t="s">
        <v>1157</v>
      </c>
      <c r="C924" t="s">
        <v>1182</v>
      </c>
      <c r="D924" s="2">
        <f>_xll.BDH(A924, "volume", B924, C924, "Direction", "H", "Period", "M","cols=120;rows=2")</f>
        <v>36556</v>
      </c>
      <c r="E924" s="2">
        <v>36585</v>
      </c>
      <c r="F924" s="2">
        <v>36616</v>
      </c>
      <c r="G924" s="2">
        <v>36644</v>
      </c>
      <c r="H924" s="2">
        <v>36677</v>
      </c>
      <c r="I924" s="2">
        <v>36707</v>
      </c>
      <c r="J924" s="2">
        <v>36738</v>
      </c>
      <c r="K924" s="2">
        <v>36769</v>
      </c>
      <c r="L924" s="2">
        <v>36798</v>
      </c>
      <c r="M924" s="2">
        <v>36830</v>
      </c>
      <c r="N924" s="2">
        <v>36860</v>
      </c>
      <c r="O924" s="2">
        <v>36889</v>
      </c>
      <c r="P924" s="2">
        <v>36922</v>
      </c>
      <c r="Q924" s="2">
        <v>36950</v>
      </c>
      <c r="R924" s="2">
        <v>36980</v>
      </c>
      <c r="S924" s="2">
        <v>37011</v>
      </c>
      <c r="T924" s="2">
        <v>37042</v>
      </c>
      <c r="U924" s="2">
        <v>37071</v>
      </c>
      <c r="V924" s="2">
        <v>37103</v>
      </c>
      <c r="W924" s="2">
        <v>37134</v>
      </c>
      <c r="X924" s="2">
        <v>37162</v>
      </c>
      <c r="Y924" s="2">
        <v>37195</v>
      </c>
      <c r="Z924" s="2">
        <v>37225</v>
      </c>
      <c r="AA924" s="2">
        <v>37256</v>
      </c>
      <c r="AB924" s="2">
        <v>37287</v>
      </c>
      <c r="AC924" s="2">
        <v>37315</v>
      </c>
      <c r="AD924" s="2">
        <v>37344</v>
      </c>
      <c r="AE924" s="2">
        <v>37376</v>
      </c>
      <c r="AF924" s="2">
        <v>37407</v>
      </c>
      <c r="AG924" s="2">
        <v>37435</v>
      </c>
      <c r="AH924" s="2">
        <v>37468</v>
      </c>
      <c r="AI924" s="2">
        <v>37498</v>
      </c>
      <c r="AJ924" s="2">
        <v>37529</v>
      </c>
      <c r="AK924" s="2">
        <v>37560</v>
      </c>
      <c r="AL924" s="2">
        <v>37589</v>
      </c>
      <c r="AM924" s="2">
        <v>37621</v>
      </c>
      <c r="AN924" s="2">
        <v>37652</v>
      </c>
      <c r="AO924" s="2">
        <v>37680</v>
      </c>
      <c r="AP924" s="2">
        <v>37711</v>
      </c>
      <c r="AQ924" s="2">
        <v>37741</v>
      </c>
      <c r="AR924" s="2">
        <v>37771</v>
      </c>
      <c r="AS924" s="2">
        <v>37802</v>
      </c>
      <c r="AT924" s="2">
        <v>37833</v>
      </c>
      <c r="AU924" s="2">
        <v>37862</v>
      </c>
      <c r="AV924" s="2">
        <v>37894</v>
      </c>
      <c r="AW924" s="2">
        <v>37925</v>
      </c>
      <c r="AX924" s="2">
        <v>37953</v>
      </c>
      <c r="AY924" s="2">
        <v>37986</v>
      </c>
      <c r="AZ924" s="2">
        <v>38016</v>
      </c>
      <c r="BA924" s="2">
        <v>38044</v>
      </c>
      <c r="BB924" s="2">
        <v>38077</v>
      </c>
      <c r="BC924" s="2">
        <v>38107</v>
      </c>
      <c r="BD924" s="2">
        <v>38138</v>
      </c>
      <c r="BE924" s="2">
        <v>38168</v>
      </c>
      <c r="BF924" s="2">
        <v>38198</v>
      </c>
      <c r="BG924" s="2">
        <v>38230</v>
      </c>
      <c r="BH924" s="2">
        <v>38260</v>
      </c>
      <c r="BI924" s="2">
        <v>38289</v>
      </c>
      <c r="BJ924" s="2">
        <v>38321</v>
      </c>
      <c r="BK924" s="2">
        <v>38352</v>
      </c>
      <c r="BL924" s="2">
        <v>38383</v>
      </c>
      <c r="BM924" s="2">
        <v>38411</v>
      </c>
      <c r="BN924" s="2">
        <v>38442</v>
      </c>
      <c r="BO924" s="2">
        <v>38471</v>
      </c>
      <c r="BP924" s="2">
        <v>38503</v>
      </c>
      <c r="BQ924" s="2">
        <v>38533</v>
      </c>
      <c r="BR924" s="2">
        <v>38562</v>
      </c>
      <c r="BS924" s="2">
        <v>38595</v>
      </c>
      <c r="BT924" s="2">
        <v>38625</v>
      </c>
      <c r="BU924" s="2">
        <v>38656</v>
      </c>
      <c r="BV924" s="2">
        <v>38686</v>
      </c>
      <c r="BW924" s="2">
        <v>38716</v>
      </c>
      <c r="BX924" s="2">
        <v>38748</v>
      </c>
      <c r="BY924" s="2">
        <v>38776</v>
      </c>
      <c r="BZ924" s="2">
        <v>38807</v>
      </c>
      <c r="CA924" s="2">
        <v>38835</v>
      </c>
      <c r="CB924" s="2">
        <v>38868</v>
      </c>
      <c r="CC924" s="2">
        <v>38898</v>
      </c>
      <c r="CD924" s="2">
        <v>38929</v>
      </c>
      <c r="CE924" s="2">
        <v>38960</v>
      </c>
      <c r="CF924" s="2">
        <v>38989</v>
      </c>
      <c r="CG924" s="2">
        <v>39021</v>
      </c>
      <c r="CH924" s="2">
        <v>39051</v>
      </c>
      <c r="CI924" s="2">
        <v>39080</v>
      </c>
      <c r="CJ924" s="2">
        <v>39113</v>
      </c>
      <c r="CK924" s="2">
        <v>39141</v>
      </c>
      <c r="CL924" s="2">
        <v>39171</v>
      </c>
      <c r="CM924" s="2">
        <v>39202</v>
      </c>
      <c r="CN924" s="2">
        <v>39233</v>
      </c>
      <c r="CO924" s="2">
        <v>39262</v>
      </c>
      <c r="CP924" s="2">
        <v>39294</v>
      </c>
      <c r="CQ924" s="2">
        <v>39325</v>
      </c>
      <c r="CR924" s="2">
        <v>39353</v>
      </c>
      <c r="CS924" s="2">
        <v>39386</v>
      </c>
      <c r="CT924" s="2">
        <v>39416</v>
      </c>
      <c r="CU924" s="2">
        <v>39447</v>
      </c>
      <c r="CV924" s="2">
        <v>39478</v>
      </c>
      <c r="CW924" s="2">
        <v>39507</v>
      </c>
      <c r="CX924" s="2">
        <v>39538</v>
      </c>
      <c r="CY924" s="2">
        <v>39568</v>
      </c>
      <c r="CZ924" s="2">
        <v>39598</v>
      </c>
      <c r="DA924" s="2">
        <v>39629</v>
      </c>
      <c r="DB924" s="2">
        <v>39660</v>
      </c>
      <c r="DC924" s="2">
        <v>39689</v>
      </c>
      <c r="DD924" s="2">
        <v>39721</v>
      </c>
      <c r="DE924" s="2">
        <v>39752</v>
      </c>
      <c r="DF924" s="2">
        <v>39780</v>
      </c>
      <c r="DG924" s="2">
        <v>39813</v>
      </c>
      <c r="DH924" s="2">
        <v>39843</v>
      </c>
      <c r="DI924" s="2">
        <v>39871</v>
      </c>
      <c r="DJ924" s="2">
        <v>39903</v>
      </c>
      <c r="DK924" s="2">
        <v>39933</v>
      </c>
      <c r="DL924" s="2">
        <v>39962</v>
      </c>
      <c r="DM924" s="2">
        <v>39994</v>
      </c>
      <c r="DN924" s="2">
        <v>40025</v>
      </c>
      <c r="DO924" s="2">
        <v>40056</v>
      </c>
      <c r="DP924" s="2">
        <v>40086</v>
      </c>
      <c r="DQ924" s="2">
        <v>40116</v>
      </c>
      <c r="DR924" s="2">
        <v>40147</v>
      </c>
      <c r="DS924" s="2">
        <v>40178</v>
      </c>
    </row>
    <row r="925" spans="1:277" x14ac:dyDescent="0.25">
      <c r="A925" s="4"/>
      <c r="D925" s="3">
        <v>30932800</v>
      </c>
      <c r="E925">
        <v>39353400</v>
      </c>
      <c r="F925">
        <v>39868400</v>
      </c>
      <c r="G925">
        <v>28521800</v>
      </c>
      <c r="H925">
        <v>21567800</v>
      </c>
      <c r="I925">
        <v>23478000</v>
      </c>
      <c r="J925">
        <v>30771200</v>
      </c>
      <c r="K925">
        <v>37447600</v>
      </c>
      <c r="L925">
        <v>49539800</v>
      </c>
      <c r="M925">
        <v>37212600</v>
      </c>
      <c r="N925">
        <v>25267400</v>
      </c>
      <c r="O925">
        <v>33529200</v>
      </c>
      <c r="P925">
        <v>38807400</v>
      </c>
      <c r="Q925">
        <v>24487200</v>
      </c>
      <c r="R925">
        <v>47037200</v>
      </c>
      <c r="S925">
        <v>31091000</v>
      </c>
      <c r="T925">
        <v>31946200</v>
      </c>
      <c r="U925">
        <v>37109800</v>
      </c>
      <c r="V925">
        <v>30550600</v>
      </c>
      <c r="W925">
        <v>28377800</v>
      </c>
      <c r="X925">
        <v>34546600</v>
      </c>
      <c r="Y925">
        <v>38914000</v>
      </c>
      <c r="Z925">
        <v>27318600</v>
      </c>
      <c r="AA925">
        <v>33401200</v>
      </c>
      <c r="AB925">
        <v>58368000</v>
      </c>
      <c r="AC925">
        <v>51550400</v>
      </c>
      <c r="AD925">
        <v>54350600</v>
      </c>
      <c r="AE925">
        <v>46105200</v>
      </c>
      <c r="AF925">
        <v>44770400</v>
      </c>
      <c r="AG925">
        <v>40575400</v>
      </c>
      <c r="AH925">
        <v>62296000</v>
      </c>
      <c r="AI925">
        <v>44474600</v>
      </c>
      <c r="AJ925">
        <v>42327000</v>
      </c>
      <c r="AK925">
        <v>56125600</v>
      </c>
      <c r="AL925">
        <v>36595000</v>
      </c>
      <c r="AM925">
        <v>35137600</v>
      </c>
      <c r="AN925">
        <v>41884600</v>
      </c>
      <c r="AO925">
        <v>34583600</v>
      </c>
      <c r="AP925">
        <v>43555000</v>
      </c>
      <c r="AQ925">
        <v>38497600</v>
      </c>
      <c r="AR925">
        <v>37337600</v>
      </c>
      <c r="AS925">
        <v>50240200</v>
      </c>
      <c r="AT925">
        <v>57718400</v>
      </c>
      <c r="AU925">
        <v>50558200</v>
      </c>
      <c r="AV925">
        <v>42071400</v>
      </c>
      <c r="AW925">
        <v>48268800</v>
      </c>
      <c r="AX925">
        <v>28398200</v>
      </c>
      <c r="AY925">
        <v>38457600</v>
      </c>
      <c r="AZ925">
        <v>50637200</v>
      </c>
      <c r="BA925">
        <v>45518800</v>
      </c>
      <c r="BB925">
        <v>52878800</v>
      </c>
      <c r="BC925">
        <v>56455200</v>
      </c>
      <c r="BD925">
        <v>56711000</v>
      </c>
      <c r="BE925">
        <v>41292200</v>
      </c>
      <c r="BF925">
        <v>47856600</v>
      </c>
      <c r="BG925">
        <v>50241600</v>
      </c>
      <c r="BH925">
        <v>41901800</v>
      </c>
      <c r="BI925">
        <v>50215600</v>
      </c>
      <c r="BJ925">
        <v>41425200</v>
      </c>
      <c r="BK925">
        <v>37983000</v>
      </c>
      <c r="BL925">
        <v>42350400</v>
      </c>
      <c r="BM925">
        <v>41167800</v>
      </c>
      <c r="BN925">
        <v>48521600</v>
      </c>
      <c r="BO925">
        <v>59158600</v>
      </c>
      <c r="BP925">
        <v>36577400</v>
      </c>
      <c r="BQ925">
        <v>49068000</v>
      </c>
      <c r="BR925">
        <v>31948800</v>
      </c>
      <c r="BS925">
        <v>36996800</v>
      </c>
      <c r="BT925">
        <v>33978800</v>
      </c>
      <c r="BU925">
        <v>33117100</v>
      </c>
      <c r="BV925">
        <v>26327000</v>
      </c>
      <c r="BW925">
        <v>22293800</v>
      </c>
      <c r="BX925">
        <v>43179900</v>
      </c>
      <c r="BY925">
        <v>25828200</v>
      </c>
      <c r="BZ925">
        <v>27627700</v>
      </c>
      <c r="CA925">
        <v>31370700</v>
      </c>
      <c r="CB925">
        <v>43499200</v>
      </c>
      <c r="CC925">
        <v>40330600</v>
      </c>
      <c r="CD925">
        <v>47181700</v>
      </c>
      <c r="CE925">
        <v>45641400</v>
      </c>
      <c r="CF925">
        <v>38469700</v>
      </c>
      <c r="CG925">
        <v>51107900</v>
      </c>
      <c r="CH925">
        <v>33117200</v>
      </c>
      <c r="CI925">
        <v>33308100</v>
      </c>
      <c r="CJ925">
        <v>25978700</v>
      </c>
      <c r="CK925">
        <v>24406000</v>
      </c>
      <c r="CL925">
        <v>30230800</v>
      </c>
      <c r="CM925">
        <v>27831600</v>
      </c>
      <c r="CN925">
        <v>33176500</v>
      </c>
      <c r="CO925">
        <v>46985300</v>
      </c>
      <c r="CP925">
        <v>32847500</v>
      </c>
      <c r="CQ925">
        <v>36762800</v>
      </c>
      <c r="CR925">
        <v>24291800</v>
      </c>
      <c r="CS925">
        <v>22667900</v>
      </c>
      <c r="CT925">
        <v>20757600</v>
      </c>
      <c r="CU925">
        <v>28401700</v>
      </c>
      <c r="CV925">
        <v>46516300</v>
      </c>
      <c r="CW925">
        <v>36365800</v>
      </c>
      <c r="CX925">
        <v>34161200</v>
      </c>
      <c r="CY925">
        <v>28816600</v>
      </c>
      <c r="CZ925">
        <v>22034200</v>
      </c>
      <c r="DA925">
        <v>32397500</v>
      </c>
      <c r="DB925">
        <v>26655300</v>
      </c>
      <c r="DC925">
        <v>19597100</v>
      </c>
      <c r="DD925">
        <v>23278200</v>
      </c>
      <c r="DE925">
        <v>37630600</v>
      </c>
      <c r="DF925">
        <v>24822900</v>
      </c>
      <c r="DG925">
        <v>29002900</v>
      </c>
      <c r="DH925">
        <v>30468800</v>
      </c>
      <c r="DI925">
        <v>31953400</v>
      </c>
      <c r="DJ925">
        <v>39500800</v>
      </c>
      <c r="DK925">
        <v>42574800</v>
      </c>
      <c r="DL925">
        <v>26271400</v>
      </c>
      <c r="DM925">
        <v>83786000</v>
      </c>
      <c r="DN925">
        <v>31359000</v>
      </c>
      <c r="DO925">
        <v>19938100</v>
      </c>
      <c r="DP925">
        <v>20606500</v>
      </c>
      <c r="DQ925">
        <v>28532100</v>
      </c>
      <c r="DR925">
        <v>19094100</v>
      </c>
      <c r="DS925">
        <v>10553400</v>
      </c>
    </row>
    <row r="926" spans="1:277" x14ac:dyDescent="0.25">
      <c r="A926" s="1" t="s">
        <v>464</v>
      </c>
      <c r="B926" t="s">
        <v>1157</v>
      </c>
      <c r="C926" t="s">
        <v>1187</v>
      </c>
      <c r="D926" s="2">
        <f>_xll.BDH(A926, "volume", B926, C926, "Direction", "H", "Period", "M","cols=60;rows=2")</f>
        <v>36556</v>
      </c>
      <c r="E926" s="2">
        <v>36585</v>
      </c>
      <c r="F926" s="2">
        <v>36616</v>
      </c>
      <c r="G926" s="2">
        <v>36644</v>
      </c>
      <c r="H926" s="2">
        <v>36677</v>
      </c>
      <c r="I926" s="2">
        <v>36707</v>
      </c>
      <c r="J926" s="2">
        <v>36738</v>
      </c>
      <c r="K926" s="2">
        <v>36769</v>
      </c>
      <c r="L926" s="2">
        <v>36798</v>
      </c>
      <c r="M926" s="2">
        <v>36830</v>
      </c>
      <c r="N926" s="2">
        <v>36860</v>
      </c>
      <c r="O926" s="2">
        <v>36889</v>
      </c>
      <c r="P926" s="2">
        <v>36922</v>
      </c>
      <c r="Q926" s="2">
        <v>36950</v>
      </c>
      <c r="R926" s="2">
        <v>36980</v>
      </c>
      <c r="S926" s="2">
        <v>37011</v>
      </c>
      <c r="T926" s="2">
        <v>37042</v>
      </c>
      <c r="U926" s="2">
        <v>37071</v>
      </c>
      <c r="V926" s="2">
        <v>37103</v>
      </c>
      <c r="W926" s="2">
        <v>37134</v>
      </c>
      <c r="X926" s="2">
        <v>37162</v>
      </c>
      <c r="Y926" s="2">
        <v>37195</v>
      </c>
      <c r="Z926" s="2">
        <v>37225</v>
      </c>
      <c r="AA926" s="2">
        <v>37256</v>
      </c>
      <c r="AB926" s="2">
        <v>37287</v>
      </c>
      <c r="AC926" s="2">
        <v>37315</v>
      </c>
      <c r="AD926" s="2">
        <v>37344</v>
      </c>
      <c r="AE926" s="2">
        <v>37376</v>
      </c>
      <c r="AF926" s="2">
        <v>37407</v>
      </c>
      <c r="AG926" s="2">
        <v>37435</v>
      </c>
      <c r="AH926" s="2">
        <v>37468</v>
      </c>
      <c r="AI926" s="2">
        <v>37498</v>
      </c>
      <c r="AJ926" s="2">
        <v>37529</v>
      </c>
      <c r="AK926" s="2">
        <v>37560</v>
      </c>
      <c r="AL926" s="2">
        <v>37589</v>
      </c>
      <c r="AM926" s="2">
        <v>37621</v>
      </c>
      <c r="AN926" s="2">
        <v>37652</v>
      </c>
      <c r="AO926" s="2">
        <v>37680</v>
      </c>
      <c r="AP926" s="2">
        <v>37711</v>
      </c>
      <c r="AQ926" s="2">
        <v>37741</v>
      </c>
      <c r="AR926" s="2">
        <v>37771</v>
      </c>
      <c r="AS926" s="2">
        <v>37802</v>
      </c>
      <c r="AT926" s="2">
        <v>37833</v>
      </c>
      <c r="AU926" s="2">
        <v>37862</v>
      </c>
      <c r="AV926" s="2">
        <v>37894</v>
      </c>
      <c r="AW926" s="2">
        <v>37925</v>
      </c>
      <c r="AX926" s="2">
        <v>37953</v>
      </c>
      <c r="AY926" s="2">
        <v>37986</v>
      </c>
      <c r="AZ926" s="2">
        <v>38016</v>
      </c>
      <c r="BA926" s="2">
        <v>38044</v>
      </c>
      <c r="BB926" s="2">
        <v>38077</v>
      </c>
      <c r="BC926" s="2">
        <v>38107</v>
      </c>
      <c r="BD926" s="2">
        <v>38138</v>
      </c>
      <c r="BE926" s="2">
        <v>38168</v>
      </c>
      <c r="BF926" s="2">
        <v>38198</v>
      </c>
      <c r="BG926" s="2">
        <v>38230</v>
      </c>
      <c r="BH926" s="2">
        <v>38260</v>
      </c>
      <c r="BI926" s="2">
        <v>38289</v>
      </c>
      <c r="BJ926" s="2">
        <v>38321</v>
      </c>
      <c r="BK926" s="2">
        <v>38352</v>
      </c>
    </row>
    <row r="927" spans="1:277" x14ac:dyDescent="0.25">
      <c r="A927" s="4"/>
      <c r="D927" s="3">
        <v>5371700</v>
      </c>
      <c r="E927">
        <v>5545500</v>
      </c>
      <c r="F927">
        <v>6233400</v>
      </c>
      <c r="G927">
        <v>4445400</v>
      </c>
      <c r="H927">
        <v>6953200</v>
      </c>
      <c r="I927">
        <v>4743200</v>
      </c>
      <c r="J927">
        <v>3159300</v>
      </c>
      <c r="K927">
        <v>3327900</v>
      </c>
      <c r="L927">
        <v>4243000</v>
      </c>
      <c r="M927">
        <v>4563000</v>
      </c>
      <c r="N927">
        <v>4133600</v>
      </c>
      <c r="O927">
        <v>4319400</v>
      </c>
      <c r="P927">
        <v>7189100</v>
      </c>
      <c r="Q927">
        <v>3754900</v>
      </c>
      <c r="R927">
        <v>6366400</v>
      </c>
      <c r="S927">
        <v>7214700</v>
      </c>
      <c r="T927">
        <v>4477500</v>
      </c>
      <c r="U927">
        <v>3282900</v>
      </c>
      <c r="V927">
        <v>5066000</v>
      </c>
      <c r="W927">
        <v>4935100</v>
      </c>
      <c r="X927">
        <v>3462400</v>
      </c>
      <c r="Y927">
        <v>5496300</v>
      </c>
      <c r="Z927">
        <v>5636700</v>
      </c>
      <c r="AA927">
        <v>5292700</v>
      </c>
      <c r="AB927">
        <v>5077400</v>
      </c>
      <c r="AC927">
        <v>4389800</v>
      </c>
      <c r="AD927">
        <v>3659500</v>
      </c>
      <c r="AE927">
        <v>6569500</v>
      </c>
      <c r="AF927">
        <v>4842300</v>
      </c>
      <c r="AG927">
        <v>5016400</v>
      </c>
      <c r="AH927">
        <v>6492300</v>
      </c>
      <c r="AI927">
        <v>3730900</v>
      </c>
      <c r="AJ927">
        <v>4609700</v>
      </c>
      <c r="AK927">
        <v>9022700</v>
      </c>
      <c r="AL927">
        <v>4983100</v>
      </c>
      <c r="AM927">
        <v>9512300</v>
      </c>
      <c r="AN927">
        <v>7611000</v>
      </c>
      <c r="AO927">
        <v>7039800</v>
      </c>
      <c r="AP927">
        <v>7440900</v>
      </c>
      <c r="AQ927">
        <v>8252700</v>
      </c>
      <c r="AR927">
        <v>8319100</v>
      </c>
      <c r="AS927">
        <v>10492900</v>
      </c>
      <c r="AT927">
        <v>8250100</v>
      </c>
      <c r="AU927">
        <v>6821100</v>
      </c>
      <c r="AV927">
        <v>10675600</v>
      </c>
      <c r="AW927">
        <v>10263300</v>
      </c>
      <c r="AX927">
        <v>5135300</v>
      </c>
      <c r="AY927">
        <v>8026000</v>
      </c>
      <c r="AZ927">
        <v>11444500</v>
      </c>
      <c r="BA927">
        <v>7193300</v>
      </c>
      <c r="BB927">
        <v>15565000</v>
      </c>
      <c r="BC927">
        <v>13682100</v>
      </c>
      <c r="BD927">
        <v>7400600</v>
      </c>
      <c r="BE927">
        <v>4883100</v>
      </c>
      <c r="BF927">
        <v>9893800</v>
      </c>
      <c r="BG927">
        <v>8177100</v>
      </c>
      <c r="BH927">
        <v>6679800</v>
      </c>
      <c r="BI927">
        <v>10905000</v>
      </c>
      <c r="BJ927">
        <v>6988700</v>
      </c>
      <c r="BK927">
        <v>8483800</v>
      </c>
    </row>
    <row r="928" spans="1:277" x14ac:dyDescent="0.25">
      <c r="A928" s="1" t="s">
        <v>465</v>
      </c>
      <c r="B928" t="s">
        <v>1157</v>
      </c>
      <c r="C928" t="s">
        <v>1196</v>
      </c>
      <c r="D928" s="2">
        <f>_xll.BDH(A928, "volume", B928, C928, "Direction", "H", "Period", "M","cols=222;rows=2")</f>
        <v>36556</v>
      </c>
      <c r="E928" s="2">
        <v>36585</v>
      </c>
      <c r="F928" s="2">
        <v>36616</v>
      </c>
      <c r="G928" s="2">
        <v>36644</v>
      </c>
      <c r="H928" s="2">
        <v>36677</v>
      </c>
      <c r="I928" s="2">
        <v>36707</v>
      </c>
      <c r="J928" s="2">
        <v>36738</v>
      </c>
      <c r="K928" s="2">
        <v>36769</v>
      </c>
      <c r="L928" s="2">
        <v>36798</v>
      </c>
      <c r="M928" s="2">
        <v>36830</v>
      </c>
      <c r="N928" s="2">
        <v>36860</v>
      </c>
      <c r="O928" s="2">
        <v>36889</v>
      </c>
      <c r="P928" s="2">
        <v>36922</v>
      </c>
      <c r="Q928" s="2">
        <v>36950</v>
      </c>
      <c r="R928" s="2">
        <v>36980</v>
      </c>
      <c r="S928" s="2">
        <v>37011</v>
      </c>
      <c r="T928" s="2">
        <v>37042</v>
      </c>
      <c r="U928" s="2">
        <v>37071</v>
      </c>
      <c r="V928" s="2">
        <v>37103</v>
      </c>
      <c r="W928" s="2">
        <v>37134</v>
      </c>
      <c r="X928" s="2">
        <v>37162</v>
      </c>
      <c r="Y928" s="2">
        <v>37195</v>
      </c>
      <c r="Z928" s="2">
        <v>37225</v>
      </c>
      <c r="AA928" s="2">
        <v>37256</v>
      </c>
      <c r="AB928" s="2">
        <v>37287</v>
      </c>
      <c r="AC928" s="2">
        <v>37315</v>
      </c>
      <c r="AD928" s="2">
        <v>37344</v>
      </c>
      <c r="AE928" s="2">
        <v>37376</v>
      </c>
      <c r="AF928" s="2">
        <v>37407</v>
      </c>
      <c r="AG928" s="2">
        <v>37435</v>
      </c>
      <c r="AH928" s="2">
        <v>37468</v>
      </c>
      <c r="AI928" s="2">
        <v>37498</v>
      </c>
      <c r="AJ928" s="2">
        <v>37529</v>
      </c>
      <c r="AK928" s="2">
        <v>37560</v>
      </c>
      <c r="AL928" s="2">
        <v>37589</v>
      </c>
      <c r="AM928" s="2">
        <v>37621</v>
      </c>
      <c r="AN928" s="2">
        <v>37652</v>
      </c>
      <c r="AO928" s="2">
        <v>37680</v>
      </c>
      <c r="AP928" s="2">
        <v>37711</v>
      </c>
      <c r="AQ928" s="2">
        <v>37741</v>
      </c>
      <c r="AR928" s="2">
        <v>37771</v>
      </c>
      <c r="AS928" s="2">
        <v>37802</v>
      </c>
      <c r="AT928" s="2">
        <v>37833</v>
      </c>
      <c r="AU928" s="2">
        <v>37862</v>
      </c>
      <c r="AV928" s="2">
        <v>37894</v>
      </c>
      <c r="AW928" s="2">
        <v>37925</v>
      </c>
      <c r="AX928" s="2">
        <v>37953</v>
      </c>
      <c r="AY928" s="2">
        <v>37986</v>
      </c>
      <c r="AZ928" s="2">
        <v>38016</v>
      </c>
      <c r="BA928" s="2">
        <v>38044</v>
      </c>
      <c r="BB928" s="2">
        <v>38077</v>
      </c>
      <c r="BC928" s="2">
        <v>38107</v>
      </c>
      <c r="BD928" s="2">
        <v>38138</v>
      </c>
      <c r="BE928" s="2">
        <v>38168</v>
      </c>
      <c r="BF928" s="2">
        <v>38198</v>
      </c>
      <c r="BG928" s="2">
        <v>38230</v>
      </c>
      <c r="BH928" s="2">
        <v>38260</v>
      </c>
      <c r="BI928" s="2">
        <v>38289</v>
      </c>
      <c r="BJ928" s="2">
        <v>38321</v>
      </c>
      <c r="BK928" s="2">
        <v>38352</v>
      </c>
      <c r="BL928" s="2">
        <v>38383</v>
      </c>
      <c r="BM928" s="2">
        <v>38411</v>
      </c>
      <c r="BN928" s="2">
        <v>38442</v>
      </c>
      <c r="BO928" s="2">
        <v>38471</v>
      </c>
      <c r="BP928" s="2">
        <v>38503</v>
      </c>
      <c r="BQ928" s="2">
        <v>38533</v>
      </c>
      <c r="BR928" s="2">
        <v>38562</v>
      </c>
      <c r="BS928" s="2">
        <v>38595</v>
      </c>
      <c r="BT928" s="2">
        <v>38625</v>
      </c>
      <c r="BU928" s="2">
        <v>38656</v>
      </c>
      <c r="BV928" s="2">
        <v>38686</v>
      </c>
      <c r="BW928" s="2">
        <v>38716</v>
      </c>
      <c r="BX928" s="2">
        <v>38748</v>
      </c>
      <c r="BY928" s="2">
        <v>38776</v>
      </c>
      <c r="BZ928" s="2">
        <v>38807</v>
      </c>
      <c r="CA928" s="2">
        <v>38835</v>
      </c>
      <c r="CB928" s="2">
        <v>38868</v>
      </c>
      <c r="CC928" s="2">
        <v>38898</v>
      </c>
      <c r="CD928" s="2">
        <v>38929</v>
      </c>
      <c r="CE928" s="2">
        <v>38960</v>
      </c>
      <c r="CF928" s="2">
        <v>38989</v>
      </c>
      <c r="CG928" s="2">
        <v>39021</v>
      </c>
      <c r="CH928" s="2">
        <v>39051</v>
      </c>
      <c r="CI928" s="2">
        <v>39080</v>
      </c>
      <c r="CJ928" s="2">
        <v>39113</v>
      </c>
      <c r="CK928" s="2">
        <v>39141</v>
      </c>
      <c r="CL928" s="2">
        <v>39171</v>
      </c>
      <c r="CM928" s="2">
        <v>39202</v>
      </c>
      <c r="CN928" s="2">
        <v>39233</v>
      </c>
      <c r="CO928" s="2">
        <v>39262</v>
      </c>
      <c r="CP928" s="2">
        <v>39294</v>
      </c>
      <c r="CQ928" s="2">
        <v>39325</v>
      </c>
      <c r="CR928" s="2">
        <v>39353</v>
      </c>
      <c r="CS928" s="2">
        <v>39386</v>
      </c>
      <c r="CT928" s="2">
        <v>39416</v>
      </c>
      <c r="CU928" s="2">
        <v>39447</v>
      </c>
      <c r="CV928" s="2">
        <v>39478</v>
      </c>
      <c r="CW928" s="2">
        <v>39507</v>
      </c>
      <c r="CX928" s="2">
        <v>39538</v>
      </c>
      <c r="CY928" s="2">
        <v>39568</v>
      </c>
      <c r="CZ928" s="2">
        <v>39598</v>
      </c>
      <c r="DA928" s="2">
        <v>39629</v>
      </c>
      <c r="DB928" s="2">
        <v>39660</v>
      </c>
      <c r="DC928" s="2">
        <v>39689</v>
      </c>
      <c r="DD928" s="2">
        <v>39721</v>
      </c>
      <c r="DE928" s="2">
        <v>39752</v>
      </c>
      <c r="DF928" s="2">
        <v>39780</v>
      </c>
      <c r="DG928" s="2">
        <v>39813</v>
      </c>
      <c r="DH928" s="2">
        <v>39843</v>
      </c>
      <c r="DI928" s="2">
        <v>39871</v>
      </c>
      <c r="DJ928" s="2">
        <v>39903</v>
      </c>
      <c r="DK928" s="2">
        <v>39933</v>
      </c>
      <c r="DL928" s="2">
        <v>39962</v>
      </c>
      <c r="DM928" s="2">
        <v>39994</v>
      </c>
      <c r="DN928" s="2">
        <v>40025</v>
      </c>
      <c r="DO928" s="2">
        <v>40056</v>
      </c>
      <c r="DP928" s="2">
        <v>40086</v>
      </c>
      <c r="DQ928" s="2">
        <v>40116</v>
      </c>
      <c r="DR928" s="2">
        <v>40147</v>
      </c>
      <c r="DS928" s="2">
        <v>40178</v>
      </c>
      <c r="DT928" s="2">
        <v>40207</v>
      </c>
      <c r="DU928" s="2">
        <v>40235</v>
      </c>
      <c r="DV928" s="2">
        <v>40268</v>
      </c>
      <c r="DW928" s="2">
        <v>40298</v>
      </c>
      <c r="DX928" s="2">
        <v>40329</v>
      </c>
      <c r="DY928" s="2">
        <v>40359</v>
      </c>
      <c r="DZ928" s="2">
        <v>40389</v>
      </c>
      <c r="EA928" s="2">
        <v>40421</v>
      </c>
      <c r="EB928" s="2">
        <v>40451</v>
      </c>
      <c r="EC928" s="2">
        <v>40480</v>
      </c>
      <c r="ED928" s="2">
        <v>40512</v>
      </c>
      <c r="EE928" s="2">
        <v>40543</v>
      </c>
      <c r="EF928" s="2">
        <v>40574</v>
      </c>
      <c r="EG928" s="2">
        <v>40602</v>
      </c>
      <c r="EH928" s="2">
        <v>40633</v>
      </c>
      <c r="EI928" s="2">
        <v>40662</v>
      </c>
      <c r="EJ928" s="2">
        <v>40694</v>
      </c>
      <c r="EK928" s="2">
        <v>40724</v>
      </c>
      <c r="EL928" s="2">
        <v>40753</v>
      </c>
      <c r="EM928" s="2">
        <v>40786</v>
      </c>
      <c r="EN928" s="2">
        <v>40816</v>
      </c>
      <c r="EO928" s="2">
        <v>40847</v>
      </c>
      <c r="EP928" s="2">
        <v>40877</v>
      </c>
      <c r="EQ928" s="2">
        <v>40907</v>
      </c>
      <c r="ER928" s="2">
        <v>40939</v>
      </c>
      <c r="ES928" s="2">
        <v>40968</v>
      </c>
      <c r="ET928" s="2">
        <v>40998</v>
      </c>
      <c r="EU928" s="2">
        <v>41029</v>
      </c>
      <c r="EV928" s="2">
        <v>41060</v>
      </c>
      <c r="EW928" s="2">
        <v>41089</v>
      </c>
      <c r="EX928" s="2">
        <v>41121</v>
      </c>
      <c r="EY928" s="2">
        <v>41152</v>
      </c>
      <c r="EZ928" s="2">
        <v>41180</v>
      </c>
      <c r="FA928" s="2">
        <v>41213</v>
      </c>
      <c r="FB928" s="2">
        <v>41243</v>
      </c>
      <c r="FC928" s="2">
        <v>41274</v>
      </c>
      <c r="FD928" s="2">
        <v>41305</v>
      </c>
      <c r="FE928" s="2">
        <v>41333</v>
      </c>
      <c r="FF928" s="2">
        <v>41362</v>
      </c>
      <c r="FG928" s="2">
        <v>41394</v>
      </c>
      <c r="FH928" s="2">
        <v>41425</v>
      </c>
      <c r="FI928" s="2">
        <v>41453</v>
      </c>
      <c r="FJ928" s="2">
        <v>41486</v>
      </c>
      <c r="FK928" s="2">
        <v>41516</v>
      </c>
      <c r="FL928" s="2">
        <v>41547</v>
      </c>
      <c r="FM928" s="2">
        <v>41578</v>
      </c>
      <c r="FN928" s="2">
        <v>41607</v>
      </c>
      <c r="FO928" s="2">
        <v>41639</v>
      </c>
      <c r="FP928" s="2">
        <v>41670</v>
      </c>
      <c r="FQ928" s="2">
        <v>41698</v>
      </c>
      <c r="FR928" s="2">
        <v>41729</v>
      </c>
      <c r="FS928" s="2">
        <v>41759</v>
      </c>
      <c r="FT928" s="2">
        <v>41789</v>
      </c>
      <c r="FU928" s="2">
        <v>41820</v>
      </c>
      <c r="FV928" s="2">
        <v>41851</v>
      </c>
      <c r="FW928" s="2">
        <v>41880</v>
      </c>
      <c r="FX928" s="2">
        <v>41912</v>
      </c>
      <c r="FY928" s="2">
        <v>41943</v>
      </c>
      <c r="FZ928" s="2">
        <v>41971</v>
      </c>
      <c r="GA928" s="2">
        <v>42004</v>
      </c>
      <c r="GB928" s="2">
        <v>42034</v>
      </c>
      <c r="GC928" s="2">
        <v>42062</v>
      </c>
      <c r="GD928" s="2">
        <v>42094</v>
      </c>
      <c r="GE928" s="2">
        <v>42124</v>
      </c>
      <c r="GF928" s="2">
        <v>42153</v>
      </c>
      <c r="GG928" s="2">
        <v>42185</v>
      </c>
      <c r="GH928" s="2">
        <v>42216</v>
      </c>
      <c r="GI928" s="2">
        <v>42247</v>
      </c>
      <c r="GJ928" s="2">
        <v>42277</v>
      </c>
      <c r="GK928" s="2">
        <v>42307</v>
      </c>
      <c r="GL928" s="2">
        <v>42338</v>
      </c>
      <c r="GM928" s="2">
        <v>42369</v>
      </c>
      <c r="GN928" s="2">
        <v>42398</v>
      </c>
      <c r="GO928" s="2">
        <v>42429</v>
      </c>
      <c r="GP928" s="2">
        <v>42460</v>
      </c>
      <c r="GQ928" s="2">
        <v>42489</v>
      </c>
      <c r="GR928" s="2">
        <v>42521</v>
      </c>
      <c r="GS928" s="2">
        <v>42551</v>
      </c>
      <c r="GT928" s="2">
        <v>42580</v>
      </c>
      <c r="GU928" s="2">
        <v>42613</v>
      </c>
      <c r="GV928" s="2">
        <v>42643</v>
      </c>
      <c r="GW928" s="2">
        <v>42674</v>
      </c>
      <c r="GX928" s="2">
        <v>42704</v>
      </c>
      <c r="GY928" s="2">
        <v>42734</v>
      </c>
      <c r="GZ928" s="2">
        <v>42766</v>
      </c>
      <c r="HA928" s="2">
        <v>42794</v>
      </c>
      <c r="HB928" s="2">
        <v>42825</v>
      </c>
      <c r="HC928" s="2">
        <v>42853</v>
      </c>
      <c r="HD928" s="2">
        <v>42886</v>
      </c>
      <c r="HE928" s="2">
        <v>42916</v>
      </c>
      <c r="HF928" s="2">
        <v>42947</v>
      </c>
      <c r="HG928" s="2">
        <v>42978</v>
      </c>
      <c r="HH928" s="2">
        <v>43007</v>
      </c>
      <c r="HI928" s="2">
        <v>43039</v>
      </c>
      <c r="HJ928" s="2">
        <v>43069</v>
      </c>
      <c r="HK928" s="2">
        <v>43098</v>
      </c>
      <c r="HL928" s="2">
        <v>43131</v>
      </c>
      <c r="HM928" s="2">
        <v>43159</v>
      </c>
      <c r="HN928" s="2">
        <v>43189</v>
      </c>
      <c r="HO928" s="2">
        <v>43220</v>
      </c>
      <c r="HP928" s="2">
        <v>43251</v>
      </c>
      <c r="HQ928" s="2">
        <v>43280</v>
      </c>
    </row>
    <row r="929" spans="1:277" x14ac:dyDescent="0.25">
      <c r="A929" s="4"/>
      <c r="D929" s="3">
        <v>164744202</v>
      </c>
      <c r="E929">
        <v>113016187</v>
      </c>
      <c r="F929">
        <v>121736712</v>
      </c>
      <c r="G929">
        <v>89711544</v>
      </c>
      <c r="H929">
        <v>60008473</v>
      </c>
      <c r="I929">
        <v>64182236</v>
      </c>
      <c r="J929">
        <v>67135066</v>
      </c>
      <c r="K929">
        <v>58244875</v>
      </c>
      <c r="L929">
        <v>46598587</v>
      </c>
      <c r="M929">
        <v>93425573</v>
      </c>
      <c r="N929">
        <v>71593762</v>
      </c>
      <c r="O929">
        <v>87328946</v>
      </c>
      <c r="P929">
        <v>128542305</v>
      </c>
      <c r="Q929">
        <v>79611254</v>
      </c>
      <c r="R929">
        <v>105621694</v>
      </c>
      <c r="S929">
        <v>103523563</v>
      </c>
      <c r="T929">
        <v>85213081</v>
      </c>
      <c r="U929">
        <v>73691826</v>
      </c>
      <c r="V929">
        <v>75756691</v>
      </c>
      <c r="W929">
        <v>80232586</v>
      </c>
      <c r="X929">
        <v>105568994</v>
      </c>
      <c r="Y929">
        <v>106963960</v>
      </c>
      <c r="Z929">
        <v>110681256</v>
      </c>
      <c r="AA929">
        <v>95820038</v>
      </c>
      <c r="AB929">
        <v>140558626</v>
      </c>
      <c r="AC929">
        <v>122491544</v>
      </c>
      <c r="AD929">
        <v>111727222</v>
      </c>
      <c r="AE929">
        <v>156326844</v>
      </c>
      <c r="AF929">
        <v>109544457</v>
      </c>
      <c r="AG929">
        <v>143337123</v>
      </c>
      <c r="AH929">
        <v>221722778</v>
      </c>
      <c r="AI929">
        <v>141596558</v>
      </c>
      <c r="AJ929">
        <v>76783057</v>
      </c>
      <c r="AK929">
        <v>116170517</v>
      </c>
      <c r="AL929">
        <v>76678057</v>
      </c>
      <c r="AM929">
        <v>87880179</v>
      </c>
      <c r="AN929">
        <v>111215789</v>
      </c>
      <c r="AO929">
        <v>101575298</v>
      </c>
      <c r="AP929">
        <v>113889653</v>
      </c>
      <c r="AQ929">
        <v>108379458</v>
      </c>
      <c r="AR929">
        <v>116003517</v>
      </c>
      <c r="AS929">
        <v>100405366</v>
      </c>
      <c r="AT929">
        <v>112452321</v>
      </c>
      <c r="AU929">
        <v>71335062</v>
      </c>
      <c r="AV929">
        <v>95074538</v>
      </c>
      <c r="AW929">
        <v>94186572</v>
      </c>
      <c r="AX929">
        <v>69477031</v>
      </c>
      <c r="AY929">
        <v>85284181</v>
      </c>
      <c r="AZ929">
        <v>92660874</v>
      </c>
      <c r="BA929">
        <v>75559858</v>
      </c>
      <c r="BB929">
        <v>91071309</v>
      </c>
      <c r="BC929">
        <v>73637060</v>
      </c>
      <c r="BD929">
        <v>64252236</v>
      </c>
      <c r="BE929">
        <v>68115632</v>
      </c>
      <c r="BF929">
        <v>67464733</v>
      </c>
      <c r="BG929">
        <v>58770275</v>
      </c>
      <c r="BH929">
        <v>61350372</v>
      </c>
      <c r="BI929">
        <v>60506806</v>
      </c>
      <c r="BJ929">
        <v>94256506</v>
      </c>
      <c r="BK929">
        <v>96611837</v>
      </c>
      <c r="BL929">
        <v>72917160</v>
      </c>
      <c r="BM929">
        <v>84129316</v>
      </c>
      <c r="BN929">
        <v>118341115</v>
      </c>
      <c r="BO929">
        <v>84398516</v>
      </c>
      <c r="BP929">
        <v>72669961</v>
      </c>
      <c r="BQ929">
        <v>116337784</v>
      </c>
      <c r="BR929">
        <v>104750462</v>
      </c>
      <c r="BS929">
        <v>141873025</v>
      </c>
      <c r="BT929">
        <v>108163792</v>
      </c>
      <c r="BU929">
        <v>91977341</v>
      </c>
      <c r="BV929">
        <v>105829794</v>
      </c>
      <c r="BW929">
        <v>106366994</v>
      </c>
      <c r="BX929">
        <v>100393933</v>
      </c>
      <c r="BY929">
        <v>142751691</v>
      </c>
      <c r="BZ929">
        <v>112131388</v>
      </c>
      <c r="CA929">
        <v>91489842</v>
      </c>
      <c r="CB929">
        <v>112018888</v>
      </c>
      <c r="CC929">
        <v>100981866</v>
      </c>
      <c r="CD929">
        <v>67094566</v>
      </c>
      <c r="CE929">
        <v>76903690</v>
      </c>
      <c r="CF929">
        <v>102675064</v>
      </c>
      <c r="CG929">
        <v>91283842</v>
      </c>
      <c r="CH929">
        <v>88597511</v>
      </c>
      <c r="CI929">
        <v>72879594</v>
      </c>
      <c r="CJ929">
        <v>69110698</v>
      </c>
      <c r="CK929">
        <v>67332933</v>
      </c>
      <c r="CL929">
        <v>88655111</v>
      </c>
      <c r="CM929">
        <v>67145733</v>
      </c>
      <c r="CN929">
        <v>78342055</v>
      </c>
      <c r="CO929">
        <v>75928157</v>
      </c>
      <c r="CP929">
        <v>78365555</v>
      </c>
      <c r="CQ929">
        <v>113177187</v>
      </c>
      <c r="CR929">
        <v>64921268</v>
      </c>
      <c r="CS929">
        <v>56431110</v>
      </c>
      <c r="CT929">
        <v>63552403</v>
      </c>
      <c r="CU929">
        <v>52525714</v>
      </c>
      <c r="CV929">
        <v>73602293</v>
      </c>
      <c r="CW929">
        <v>65788634</v>
      </c>
      <c r="CX929">
        <v>69202831</v>
      </c>
      <c r="CY929">
        <v>50693316</v>
      </c>
      <c r="CZ929">
        <v>47692586</v>
      </c>
      <c r="DA929">
        <v>46851286</v>
      </c>
      <c r="DB929">
        <v>42432358</v>
      </c>
      <c r="DC929">
        <v>33229833</v>
      </c>
      <c r="DD929">
        <v>53046747</v>
      </c>
      <c r="DE929">
        <v>62414704</v>
      </c>
      <c r="DF929">
        <v>50114583</v>
      </c>
      <c r="DG929">
        <v>56224077</v>
      </c>
      <c r="DH929">
        <v>48157085</v>
      </c>
      <c r="DI929">
        <v>55899411</v>
      </c>
      <c r="DJ929">
        <v>69481242</v>
      </c>
      <c r="DK929">
        <v>103100600</v>
      </c>
      <c r="DL929">
        <v>76934200</v>
      </c>
      <c r="DM929">
        <v>70139900</v>
      </c>
      <c r="DN929">
        <v>60626300</v>
      </c>
      <c r="DO929">
        <v>45855500</v>
      </c>
      <c r="DP929">
        <v>49032000</v>
      </c>
      <c r="DQ929">
        <v>52980300</v>
      </c>
      <c r="DR929">
        <v>41181000</v>
      </c>
      <c r="DS929">
        <v>50200800</v>
      </c>
      <c r="DT929">
        <v>47751000</v>
      </c>
      <c r="DU929">
        <v>54743200</v>
      </c>
      <c r="DV929">
        <v>50107400</v>
      </c>
      <c r="DW929">
        <v>50514100</v>
      </c>
      <c r="DX929">
        <v>65373000</v>
      </c>
      <c r="DY929">
        <v>61344200</v>
      </c>
      <c r="DZ929">
        <v>43871000</v>
      </c>
      <c r="EA929">
        <v>39514000</v>
      </c>
      <c r="EB929">
        <v>39467481</v>
      </c>
      <c r="EC929">
        <v>46382557</v>
      </c>
      <c r="ED929">
        <v>44195508</v>
      </c>
      <c r="EE929">
        <v>37706938</v>
      </c>
      <c r="EF929">
        <v>44808944</v>
      </c>
      <c r="EG929">
        <v>49473957</v>
      </c>
      <c r="EH929">
        <v>49033996</v>
      </c>
      <c r="EI929">
        <v>33090153</v>
      </c>
      <c r="EJ929">
        <v>35761574</v>
      </c>
      <c r="EK929">
        <v>43003480</v>
      </c>
      <c r="EL929">
        <v>33377160</v>
      </c>
      <c r="EM929">
        <v>71312955</v>
      </c>
      <c r="EN929">
        <v>49355423</v>
      </c>
      <c r="EO929">
        <v>40231378</v>
      </c>
      <c r="EP929">
        <v>36707687</v>
      </c>
      <c r="EQ929">
        <v>32672130</v>
      </c>
      <c r="ER929">
        <v>31062103</v>
      </c>
      <c r="ES929">
        <v>29336451</v>
      </c>
      <c r="ET929">
        <v>48544519</v>
      </c>
      <c r="EU929">
        <v>28264808</v>
      </c>
      <c r="EV929">
        <v>33791119</v>
      </c>
      <c r="EW929">
        <v>37510602</v>
      </c>
      <c r="EX929">
        <v>34006835</v>
      </c>
      <c r="EY929">
        <v>38566549</v>
      </c>
      <c r="EZ929">
        <v>27533838</v>
      </c>
      <c r="FA929">
        <v>27181073</v>
      </c>
      <c r="FB929">
        <v>33312951</v>
      </c>
      <c r="FC929">
        <v>29875762</v>
      </c>
      <c r="FD929">
        <v>25291656</v>
      </c>
      <c r="FE929">
        <v>26422423</v>
      </c>
      <c r="FF929">
        <v>30218094</v>
      </c>
      <c r="FG929">
        <v>29167388</v>
      </c>
      <c r="FH929">
        <v>24589214</v>
      </c>
      <c r="FI929">
        <v>23974557</v>
      </c>
      <c r="FJ929">
        <v>22399879</v>
      </c>
      <c r="FK929">
        <v>20706589</v>
      </c>
      <c r="FL929">
        <v>20031032</v>
      </c>
      <c r="FM929">
        <v>21343134</v>
      </c>
      <c r="FN929">
        <v>21016848</v>
      </c>
      <c r="FO929">
        <v>24408413</v>
      </c>
      <c r="FP929">
        <v>28356019</v>
      </c>
      <c r="FQ929">
        <v>26555518</v>
      </c>
      <c r="FR929">
        <v>24143536</v>
      </c>
      <c r="FS929">
        <v>23488595</v>
      </c>
      <c r="FT929">
        <v>26108618</v>
      </c>
      <c r="FU929">
        <v>24101371</v>
      </c>
      <c r="FV929">
        <v>34357491</v>
      </c>
      <c r="FW929">
        <v>23017961</v>
      </c>
      <c r="FX929">
        <v>23335312</v>
      </c>
      <c r="FY929">
        <v>25243086</v>
      </c>
      <c r="FZ929">
        <v>16537999</v>
      </c>
      <c r="GA929">
        <v>19824538</v>
      </c>
      <c r="GB929">
        <v>20189076</v>
      </c>
      <c r="GC929">
        <v>19262466</v>
      </c>
      <c r="GD929">
        <v>21020990</v>
      </c>
      <c r="GE929">
        <v>19079531</v>
      </c>
      <c r="GF929">
        <v>15532953</v>
      </c>
      <c r="GG929">
        <v>21397732</v>
      </c>
      <c r="GH929">
        <v>15456159</v>
      </c>
      <c r="GI929">
        <v>32153711</v>
      </c>
      <c r="GJ929">
        <v>29555175</v>
      </c>
      <c r="GK929">
        <v>27546265</v>
      </c>
      <c r="GL929">
        <v>31138895</v>
      </c>
      <c r="GM929">
        <v>33291142</v>
      </c>
      <c r="GN929">
        <v>43705766</v>
      </c>
      <c r="GO929">
        <v>35692681</v>
      </c>
      <c r="GP929">
        <v>29414900</v>
      </c>
      <c r="GQ929">
        <v>23944357</v>
      </c>
      <c r="GR929">
        <v>20769492</v>
      </c>
      <c r="GS929">
        <v>22072662</v>
      </c>
      <c r="GT929">
        <v>19143022</v>
      </c>
      <c r="GU929">
        <v>21595209</v>
      </c>
      <c r="GV929">
        <v>22670667</v>
      </c>
      <c r="GW929">
        <v>34538959</v>
      </c>
      <c r="GX929">
        <v>27013784</v>
      </c>
      <c r="GY929">
        <v>19811877</v>
      </c>
      <c r="GZ929">
        <v>24528922</v>
      </c>
      <c r="HA929">
        <v>18702855</v>
      </c>
      <c r="HB929">
        <v>18362714</v>
      </c>
      <c r="HC929">
        <v>13505819</v>
      </c>
      <c r="HD929">
        <v>16861687</v>
      </c>
      <c r="HE929">
        <v>22497727</v>
      </c>
      <c r="HF929">
        <v>18299824</v>
      </c>
      <c r="HG929">
        <v>18543496</v>
      </c>
      <c r="HH929">
        <v>18199599</v>
      </c>
      <c r="HI929">
        <v>26108189</v>
      </c>
      <c r="HJ929">
        <v>57584259</v>
      </c>
      <c r="HK929">
        <v>24854255</v>
      </c>
      <c r="HL929">
        <v>21378968</v>
      </c>
      <c r="HM929">
        <v>22292970</v>
      </c>
      <c r="HN929">
        <v>24986092</v>
      </c>
      <c r="HO929">
        <v>25034843</v>
      </c>
      <c r="HP929">
        <v>25538112</v>
      </c>
      <c r="HQ929">
        <v>27570381</v>
      </c>
    </row>
    <row r="930" spans="1:277" x14ac:dyDescent="0.25">
      <c r="A930" s="1" t="s">
        <v>466</v>
      </c>
      <c r="B930" t="s">
        <v>1157</v>
      </c>
      <c r="C930" t="s">
        <v>1188</v>
      </c>
      <c r="D930" s="2">
        <f>_xll.BDH(A930, "volume", B930, C930, "Direction", "H", "Period", "M","cols=144;rows=2")</f>
        <v>36556</v>
      </c>
      <c r="E930" s="2">
        <v>36585</v>
      </c>
      <c r="F930" s="2">
        <v>36616</v>
      </c>
      <c r="G930" s="2">
        <v>36644</v>
      </c>
      <c r="H930" s="2">
        <v>36677</v>
      </c>
      <c r="I930" s="2">
        <v>36707</v>
      </c>
      <c r="J930" s="2">
        <v>36738</v>
      </c>
      <c r="K930" s="2">
        <v>36769</v>
      </c>
      <c r="L930" s="2">
        <v>36798</v>
      </c>
      <c r="M930" s="2">
        <v>36830</v>
      </c>
      <c r="N930" s="2">
        <v>36860</v>
      </c>
      <c r="O930" s="2">
        <v>36889</v>
      </c>
      <c r="P930" s="2">
        <v>36922</v>
      </c>
      <c r="Q930" s="2">
        <v>36950</v>
      </c>
      <c r="R930" s="2">
        <v>36980</v>
      </c>
      <c r="S930" s="2">
        <v>37011</v>
      </c>
      <c r="T930" s="2">
        <v>37042</v>
      </c>
      <c r="U930" s="2">
        <v>37071</v>
      </c>
      <c r="V930" s="2">
        <v>37103</v>
      </c>
      <c r="W930" s="2">
        <v>37134</v>
      </c>
      <c r="X930" s="2">
        <v>37162</v>
      </c>
      <c r="Y930" s="2">
        <v>37195</v>
      </c>
      <c r="Z930" s="2">
        <v>37225</v>
      </c>
      <c r="AA930" s="2">
        <v>37256</v>
      </c>
      <c r="AB930" s="2">
        <v>37287</v>
      </c>
      <c r="AC930" s="2">
        <v>37315</v>
      </c>
      <c r="AD930" s="2">
        <v>37344</v>
      </c>
      <c r="AE930" s="2">
        <v>37376</v>
      </c>
      <c r="AF930" s="2">
        <v>37407</v>
      </c>
      <c r="AG930" s="2">
        <v>37435</v>
      </c>
      <c r="AH930" s="2">
        <v>37468</v>
      </c>
      <c r="AI930" s="2">
        <v>37498</v>
      </c>
      <c r="AJ930" s="2">
        <v>37529</v>
      </c>
      <c r="AK930" s="2">
        <v>37560</v>
      </c>
      <c r="AL930" s="2">
        <v>37589</v>
      </c>
      <c r="AM930" s="2">
        <v>37621</v>
      </c>
      <c r="AN930" s="2">
        <v>37652</v>
      </c>
      <c r="AO930" s="2">
        <v>37680</v>
      </c>
      <c r="AP930" s="2">
        <v>37711</v>
      </c>
      <c r="AQ930" s="2">
        <v>37741</v>
      </c>
      <c r="AR930" s="2">
        <v>37771</v>
      </c>
      <c r="AS930" s="2">
        <v>37802</v>
      </c>
      <c r="AT930" s="2">
        <v>37833</v>
      </c>
      <c r="AU930" s="2">
        <v>37862</v>
      </c>
      <c r="AV930" s="2">
        <v>37894</v>
      </c>
      <c r="AW930" s="2">
        <v>37925</v>
      </c>
      <c r="AX930" s="2">
        <v>37953</v>
      </c>
      <c r="AY930" s="2">
        <v>37986</v>
      </c>
      <c r="AZ930" s="2">
        <v>38016</v>
      </c>
      <c r="BA930" s="2">
        <v>38044</v>
      </c>
      <c r="BB930" s="2">
        <v>38077</v>
      </c>
      <c r="BC930" s="2">
        <v>38107</v>
      </c>
      <c r="BD930" s="2">
        <v>38138</v>
      </c>
      <c r="BE930" s="2">
        <v>38168</v>
      </c>
      <c r="BF930" s="2">
        <v>38198</v>
      </c>
      <c r="BG930" s="2">
        <v>38230</v>
      </c>
      <c r="BH930" s="2">
        <v>38260</v>
      </c>
      <c r="BI930" s="2">
        <v>38289</v>
      </c>
      <c r="BJ930" s="2">
        <v>38321</v>
      </c>
      <c r="BK930" s="2">
        <v>38352</v>
      </c>
      <c r="BL930" s="2">
        <v>38383</v>
      </c>
      <c r="BM930" s="2">
        <v>38411</v>
      </c>
      <c r="BN930" s="2">
        <v>38442</v>
      </c>
      <c r="BO930" s="2">
        <v>38471</v>
      </c>
      <c r="BP930" s="2">
        <v>38503</v>
      </c>
      <c r="BQ930" s="2">
        <v>38533</v>
      </c>
      <c r="BR930" s="2">
        <v>38562</v>
      </c>
      <c r="BS930" s="2">
        <v>38595</v>
      </c>
      <c r="BT930" s="2">
        <v>38625</v>
      </c>
      <c r="BU930" s="2">
        <v>38656</v>
      </c>
      <c r="BV930" s="2">
        <v>38686</v>
      </c>
      <c r="BW930" s="2">
        <v>38716</v>
      </c>
      <c r="BX930" s="2">
        <v>38748</v>
      </c>
      <c r="BY930" s="2">
        <v>38776</v>
      </c>
      <c r="BZ930" s="2">
        <v>38807</v>
      </c>
      <c r="CA930" s="2">
        <v>38835</v>
      </c>
      <c r="CB930" s="2">
        <v>38868</v>
      </c>
      <c r="CC930" s="2">
        <v>38898</v>
      </c>
      <c r="CD930" s="2">
        <v>38929</v>
      </c>
      <c r="CE930" s="2">
        <v>38960</v>
      </c>
      <c r="CF930" s="2">
        <v>38989</v>
      </c>
      <c r="CG930" s="2">
        <v>39021</v>
      </c>
      <c r="CH930" s="2">
        <v>39051</v>
      </c>
      <c r="CI930" s="2">
        <v>39080</v>
      </c>
      <c r="CJ930" s="2">
        <v>39113</v>
      </c>
      <c r="CK930" s="2">
        <v>39141</v>
      </c>
      <c r="CL930" s="2">
        <v>39171</v>
      </c>
      <c r="CM930" s="2">
        <v>39202</v>
      </c>
      <c r="CN930" s="2">
        <v>39233</v>
      </c>
      <c r="CO930" s="2">
        <v>39262</v>
      </c>
      <c r="CP930" s="2">
        <v>39294</v>
      </c>
      <c r="CQ930" s="2">
        <v>39325</v>
      </c>
      <c r="CR930" s="2">
        <v>39353</v>
      </c>
      <c r="CS930" s="2">
        <v>39386</v>
      </c>
      <c r="CT930" s="2">
        <v>39416</v>
      </c>
      <c r="CU930" s="2">
        <v>39447</v>
      </c>
      <c r="CV930" s="2">
        <v>39478</v>
      </c>
      <c r="CW930" s="2">
        <v>39507</v>
      </c>
      <c r="CX930" s="2">
        <v>39538</v>
      </c>
      <c r="CY930" s="2">
        <v>39568</v>
      </c>
      <c r="CZ930" s="2">
        <v>39598</v>
      </c>
      <c r="DA930" s="2">
        <v>39629</v>
      </c>
      <c r="DB930" s="2">
        <v>39660</v>
      </c>
      <c r="DC930" s="2">
        <v>39689</v>
      </c>
      <c r="DD930" s="2">
        <v>39721</v>
      </c>
      <c r="DE930" s="2">
        <v>39752</v>
      </c>
      <c r="DF930" s="2">
        <v>39780</v>
      </c>
      <c r="DG930" s="2">
        <v>39813</v>
      </c>
      <c r="DH930" s="2">
        <v>39843</v>
      </c>
      <c r="DI930" s="2">
        <v>39871</v>
      </c>
      <c r="DJ930" s="2">
        <v>39903</v>
      </c>
      <c r="DK930" s="2">
        <v>39933</v>
      </c>
      <c r="DL930" s="2">
        <v>39962</v>
      </c>
      <c r="DM930" s="2">
        <v>39994</v>
      </c>
      <c r="DN930" s="2">
        <v>40025</v>
      </c>
      <c r="DO930" s="2">
        <v>40056</v>
      </c>
      <c r="DP930" s="2">
        <v>40086</v>
      </c>
      <c r="DQ930" s="2">
        <v>40116</v>
      </c>
      <c r="DR930" s="2">
        <v>40147</v>
      </c>
      <c r="DS930" s="2">
        <v>40178</v>
      </c>
      <c r="DT930" s="2">
        <v>40207</v>
      </c>
      <c r="DU930" s="2">
        <v>40235</v>
      </c>
      <c r="DV930" s="2">
        <v>40268</v>
      </c>
      <c r="DW930" s="2">
        <v>40298</v>
      </c>
      <c r="DX930" s="2">
        <v>40329</v>
      </c>
      <c r="DY930" s="2">
        <v>40359</v>
      </c>
      <c r="DZ930" s="2">
        <v>40389</v>
      </c>
      <c r="EA930" s="2">
        <v>40421</v>
      </c>
      <c r="EB930" s="2">
        <v>40451</v>
      </c>
      <c r="EC930" s="2">
        <v>40480</v>
      </c>
      <c r="ED930" s="2">
        <v>40512</v>
      </c>
      <c r="EE930" s="2">
        <v>40543</v>
      </c>
      <c r="EF930" s="2">
        <v>40574</v>
      </c>
      <c r="EG930" s="2">
        <v>40602</v>
      </c>
      <c r="EH930" s="2">
        <v>40633</v>
      </c>
      <c r="EI930" s="2">
        <v>40662</v>
      </c>
      <c r="EJ930" s="2">
        <v>40694</v>
      </c>
      <c r="EK930" s="2">
        <v>40724</v>
      </c>
      <c r="EL930" s="2">
        <v>40753</v>
      </c>
      <c r="EM930" s="2">
        <v>40786</v>
      </c>
      <c r="EN930" s="2">
        <v>40816</v>
      </c>
      <c r="EO930" s="2">
        <v>40847</v>
      </c>
      <c r="EP930" s="2">
        <v>40877</v>
      </c>
      <c r="EQ930" s="2">
        <v>40907</v>
      </c>
    </row>
    <row r="931" spans="1:277" x14ac:dyDescent="0.25">
      <c r="A931" s="4"/>
      <c r="D931" s="3">
        <v>161699800</v>
      </c>
      <c r="E931">
        <v>169302000</v>
      </c>
      <c r="F931">
        <v>209105200</v>
      </c>
      <c r="G931">
        <v>196878200</v>
      </c>
      <c r="H931">
        <v>153622100</v>
      </c>
      <c r="I931">
        <v>136789700</v>
      </c>
      <c r="J931">
        <v>171178800</v>
      </c>
      <c r="K931">
        <v>171661200</v>
      </c>
      <c r="L931">
        <v>181709800</v>
      </c>
      <c r="M931">
        <v>247106200</v>
      </c>
      <c r="N931">
        <v>178510900</v>
      </c>
      <c r="O931">
        <v>177572300</v>
      </c>
      <c r="P931">
        <v>228062300</v>
      </c>
      <c r="Q931">
        <v>200727700</v>
      </c>
      <c r="R931">
        <v>238783800</v>
      </c>
      <c r="S931">
        <v>223498300</v>
      </c>
      <c r="T931">
        <v>147855600</v>
      </c>
      <c r="U931">
        <v>161121700</v>
      </c>
      <c r="V931">
        <v>163468200</v>
      </c>
      <c r="W931">
        <v>168011900</v>
      </c>
      <c r="X931">
        <v>178953900</v>
      </c>
      <c r="Y931">
        <v>216808700</v>
      </c>
      <c r="Z931">
        <v>153998000</v>
      </c>
      <c r="AA931">
        <v>179139700</v>
      </c>
      <c r="AB931">
        <v>227130200</v>
      </c>
      <c r="AC931">
        <v>167603300</v>
      </c>
      <c r="AD931">
        <v>170265800</v>
      </c>
      <c r="AE931">
        <v>190278000</v>
      </c>
      <c r="AF931">
        <v>158846400</v>
      </c>
      <c r="AG931">
        <v>186423500</v>
      </c>
      <c r="AH931">
        <v>228307500</v>
      </c>
      <c r="AI931">
        <v>190337800</v>
      </c>
      <c r="AJ931">
        <v>189965700</v>
      </c>
      <c r="AK931">
        <v>289535400</v>
      </c>
      <c r="AL931">
        <v>218260300</v>
      </c>
      <c r="AM931">
        <v>182274500</v>
      </c>
      <c r="AN931">
        <v>248974400</v>
      </c>
      <c r="AO931">
        <v>151803400</v>
      </c>
      <c r="AP931">
        <v>181877300</v>
      </c>
      <c r="AQ931">
        <v>188439700</v>
      </c>
      <c r="AR931">
        <v>195676000</v>
      </c>
      <c r="AS931">
        <v>264402300</v>
      </c>
      <c r="AT931">
        <v>226005800</v>
      </c>
      <c r="AU931">
        <v>191667900</v>
      </c>
      <c r="AV931">
        <v>199701300</v>
      </c>
      <c r="AW931">
        <v>216796400</v>
      </c>
      <c r="AX931">
        <v>163509300</v>
      </c>
      <c r="AY931">
        <v>194676300</v>
      </c>
      <c r="AZ931">
        <v>195461700</v>
      </c>
      <c r="BA931">
        <v>149196100</v>
      </c>
      <c r="BB931">
        <v>233147200</v>
      </c>
      <c r="BC931">
        <v>229375300</v>
      </c>
      <c r="BD931">
        <v>204977600</v>
      </c>
      <c r="BE931">
        <v>220609700</v>
      </c>
      <c r="BF931">
        <v>246365500</v>
      </c>
      <c r="BG931">
        <v>221209400</v>
      </c>
      <c r="BH931">
        <v>280469600</v>
      </c>
      <c r="BI931">
        <v>235656700</v>
      </c>
      <c r="BJ931">
        <v>168110400</v>
      </c>
      <c r="BK931">
        <v>175115500</v>
      </c>
      <c r="BL931">
        <v>212501300</v>
      </c>
      <c r="BM931">
        <v>213802700</v>
      </c>
      <c r="BN931">
        <v>260346200</v>
      </c>
      <c r="BO931">
        <v>231210500</v>
      </c>
      <c r="BP931">
        <v>182931000</v>
      </c>
      <c r="BQ931">
        <v>200989500</v>
      </c>
      <c r="BR931">
        <v>176039500</v>
      </c>
      <c r="BS931">
        <v>172803100</v>
      </c>
      <c r="BT931">
        <v>192620200</v>
      </c>
      <c r="BU931">
        <v>264491000</v>
      </c>
      <c r="BV931">
        <v>176732200</v>
      </c>
      <c r="BW931">
        <v>143949400</v>
      </c>
      <c r="BX931">
        <v>200004500</v>
      </c>
      <c r="BY931">
        <v>177090100</v>
      </c>
      <c r="BZ931">
        <v>214882200</v>
      </c>
      <c r="CA931">
        <v>171004300</v>
      </c>
      <c r="CB931">
        <v>169903300</v>
      </c>
      <c r="CC931">
        <v>213331600</v>
      </c>
      <c r="CD931">
        <v>171417900</v>
      </c>
      <c r="CE931">
        <v>162317800</v>
      </c>
      <c r="CF931">
        <v>181446500</v>
      </c>
      <c r="CG931">
        <v>210659700</v>
      </c>
      <c r="CH931">
        <v>178704800</v>
      </c>
      <c r="CI931">
        <v>168577200</v>
      </c>
      <c r="CJ931">
        <v>211794700</v>
      </c>
      <c r="CK931">
        <v>175380100</v>
      </c>
      <c r="CL931">
        <v>170149400</v>
      </c>
      <c r="CM931">
        <v>148111000</v>
      </c>
      <c r="CN931">
        <v>144457300</v>
      </c>
      <c r="CO931">
        <v>141321100</v>
      </c>
      <c r="CP931">
        <v>122935600</v>
      </c>
      <c r="CQ931">
        <v>169943600</v>
      </c>
      <c r="CR931">
        <v>104943800</v>
      </c>
      <c r="CS931">
        <v>138572900</v>
      </c>
      <c r="CT931">
        <v>125261500</v>
      </c>
      <c r="CU931">
        <v>84910500</v>
      </c>
      <c r="CV931">
        <v>148289000</v>
      </c>
      <c r="CW931">
        <v>103924600</v>
      </c>
      <c r="CX931">
        <v>134594400</v>
      </c>
      <c r="CY931">
        <v>102308600</v>
      </c>
      <c r="CZ931">
        <v>101849800</v>
      </c>
      <c r="DA931">
        <v>97450600</v>
      </c>
      <c r="DB931">
        <v>110050300</v>
      </c>
      <c r="DC931">
        <v>58691500</v>
      </c>
      <c r="DD931">
        <v>85233600</v>
      </c>
      <c r="DE931">
        <v>106540000</v>
      </c>
      <c r="DF931">
        <v>74178200</v>
      </c>
      <c r="DG931">
        <v>83817300</v>
      </c>
      <c r="DH931">
        <v>84126500</v>
      </c>
      <c r="DI931">
        <v>95750000</v>
      </c>
      <c r="DJ931">
        <v>96812100</v>
      </c>
      <c r="DK931">
        <v>85651400</v>
      </c>
      <c r="DL931">
        <v>74141600</v>
      </c>
      <c r="DM931">
        <v>91017100</v>
      </c>
      <c r="DN931">
        <v>78779800</v>
      </c>
      <c r="DO931">
        <v>49382600</v>
      </c>
      <c r="DP931">
        <v>79640000</v>
      </c>
      <c r="DQ931">
        <v>109192200</v>
      </c>
      <c r="DR931">
        <v>58253500</v>
      </c>
      <c r="DS931">
        <v>61629900</v>
      </c>
      <c r="DT931">
        <v>68068200</v>
      </c>
      <c r="DU931">
        <v>60854300</v>
      </c>
      <c r="DV931">
        <v>69444200</v>
      </c>
      <c r="DW931">
        <v>68013800</v>
      </c>
      <c r="DX931">
        <v>93327000</v>
      </c>
      <c r="DY931">
        <v>89320100</v>
      </c>
      <c r="DZ931">
        <v>72252000</v>
      </c>
      <c r="EA931">
        <v>64850000</v>
      </c>
      <c r="EB931">
        <v>66120740</v>
      </c>
      <c r="EC931">
        <v>67190406</v>
      </c>
      <c r="ED931">
        <v>61156700</v>
      </c>
      <c r="EE931">
        <v>49883714</v>
      </c>
      <c r="EF931">
        <v>47201827</v>
      </c>
      <c r="EG931">
        <v>45118892</v>
      </c>
      <c r="EH931">
        <v>64880588</v>
      </c>
      <c r="EI931">
        <v>59427526</v>
      </c>
      <c r="EJ931">
        <v>43205361</v>
      </c>
      <c r="EK931">
        <v>56605643</v>
      </c>
      <c r="EL931">
        <v>63288469</v>
      </c>
      <c r="EM931">
        <v>84934429</v>
      </c>
      <c r="EN931">
        <v>67024742</v>
      </c>
      <c r="EO931">
        <v>59362987</v>
      </c>
      <c r="EP931">
        <v>52004960</v>
      </c>
      <c r="EQ931">
        <v>46853758</v>
      </c>
    </row>
    <row r="932" spans="1:277" x14ac:dyDescent="0.25">
      <c r="A932" s="1" t="s">
        <v>467</v>
      </c>
      <c r="B932" t="s">
        <v>1157</v>
      </c>
      <c r="C932" t="s">
        <v>1199</v>
      </c>
      <c r="D932" s="2">
        <f>_xll.BDH(A932, "volume", B932, C932, "Direction", "H", "Period", "M","cols=274;rows=2")</f>
        <v>36556</v>
      </c>
      <c r="E932" s="2">
        <v>36585</v>
      </c>
      <c r="F932" s="2">
        <v>36616</v>
      </c>
      <c r="G932" s="2">
        <v>36644</v>
      </c>
      <c r="H932" s="2">
        <v>36677</v>
      </c>
      <c r="I932" s="2">
        <v>36707</v>
      </c>
      <c r="J932" s="2">
        <v>36738</v>
      </c>
      <c r="K932" s="2">
        <v>36769</v>
      </c>
      <c r="L932" s="2">
        <v>36798</v>
      </c>
      <c r="M932" s="2">
        <v>36830</v>
      </c>
      <c r="N932" s="2">
        <v>36860</v>
      </c>
      <c r="O932" s="2">
        <v>36889</v>
      </c>
      <c r="P932" s="2">
        <v>36922</v>
      </c>
      <c r="Q932" s="2">
        <v>36950</v>
      </c>
      <c r="R932" s="2">
        <v>36980</v>
      </c>
      <c r="S932" s="2">
        <v>37011</v>
      </c>
      <c r="T932" s="2">
        <v>37042</v>
      </c>
      <c r="U932" s="2">
        <v>37071</v>
      </c>
      <c r="V932" s="2">
        <v>37103</v>
      </c>
      <c r="W932" s="2">
        <v>37134</v>
      </c>
      <c r="X932" s="2">
        <v>37162</v>
      </c>
      <c r="Y932" s="2">
        <v>37195</v>
      </c>
      <c r="Z932" s="2">
        <v>37225</v>
      </c>
      <c r="AA932" s="2">
        <v>37256</v>
      </c>
      <c r="AB932" s="2">
        <v>37287</v>
      </c>
      <c r="AC932" s="2">
        <v>37315</v>
      </c>
      <c r="AD932" s="2">
        <v>37344</v>
      </c>
      <c r="AE932" s="2">
        <v>37376</v>
      </c>
      <c r="AF932" s="2">
        <v>37407</v>
      </c>
      <c r="AG932" s="2">
        <v>37435</v>
      </c>
      <c r="AH932" s="2">
        <v>37468</v>
      </c>
      <c r="AI932" s="2">
        <v>37498</v>
      </c>
      <c r="AJ932" s="2">
        <v>37529</v>
      </c>
      <c r="AK932" s="2">
        <v>37560</v>
      </c>
      <c r="AL932" s="2">
        <v>37589</v>
      </c>
      <c r="AM932" s="2">
        <v>37621</v>
      </c>
      <c r="AN932" s="2">
        <v>37652</v>
      </c>
      <c r="AO932" s="2">
        <v>37680</v>
      </c>
      <c r="AP932" s="2">
        <v>37711</v>
      </c>
      <c r="AQ932" s="2">
        <v>37741</v>
      </c>
      <c r="AR932" s="2">
        <v>37771</v>
      </c>
      <c r="AS932" s="2">
        <v>37802</v>
      </c>
      <c r="AT932" s="2">
        <v>37833</v>
      </c>
      <c r="AU932" s="2">
        <v>37862</v>
      </c>
      <c r="AV932" s="2">
        <v>37894</v>
      </c>
      <c r="AW932" s="2">
        <v>37925</v>
      </c>
      <c r="AX932" s="2">
        <v>37953</v>
      </c>
      <c r="AY932" s="2">
        <v>37986</v>
      </c>
      <c r="AZ932" s="2">
        <v>38016</v>
      </c>
      <c r="BA932" s="2">
        <v>38044</v>
      </c>
      <c r="BB932" s="2">
        <v>38077</v>
      </c>
      <c r="BC932" s="2">
        <v>38107</v>
      </c>
      <c r="BD932" s="2">
        <v>38138</v>
      </c>
      <c r="BE932" s="2">
        <v>38168</v>
      </c>
      <c r="BF932" s="2">
        <v>38198</v>
      </c>
      <c r="BG932" s="2">
        <v>38230</v>
      </c>
      <c r="BH932" s="2">
        <v>38260</v>
      </c>
      <c r="BI932" s="2">
        <v>38289</v>
      </c>
      <c r="BJ932" s="2">
        <v>38321</v>
      </c>
      <c r="BK932" s="2">
        <v>38352</v>
      </c>
      <c r="BL932" s="2">
        <v>38383</v>
      </c>
      <c r="BM932" s="2">
        <v>38411</v>
      </c>
      <c r="BN932" s="2">
        <v>38442</v>
      </c>
      <c r="BO932" s="2">
        <v>38471</v>
      </c>
      <c r="BP932" s="2">
        <v>38503</v>
      </c>
      <c r="BQ932" s="2">
        <v>38533</v>
      </c>
      <c r="BR932" s="2">
        <v>38562</v>
      </c>
      <c r="BS932" s="2">
        <v>38595</v>
      </c>
      <c r="BT932" s="2">
        <v>38625</v>
      </c>
      <c r="BU932" s="2">
        <v>38656</v>
      </c>
      <c r="BV932" s="2">
        <v>38686</v>
      </c>
      <c r="BW932" s="2">
        <v>38716</v>
      </c>
      <c r="BX932" s="2">
        <v>38748</v>
      </c>
      <c r="BY932" s="2">
        <v>38776</v>
      </c>
      <c r="BZ932" s="2">
        <v>38807</v>
      </c>
      <c r="CA932" s="2">
        <v>38835</v>
      </c>
      <c r="CB932" s="2">
        <v>38868</v>
      </c>
      <c r="CC932" s="2">
        <v>38898</v>
      </c>
      <c r="CD932" s="2">
        <v>38929</v>
      </c>
      <c r="CE932" s="2">
        <v>38960</v>
      </c>
      <c r="CF932" s="2">
        <v>38989</v>
      </c>
      <c r="CG932" s="2">
        <v>39021</v>
      </c>
      <c r="CH932" s="2">
        <v>39051</v>
      </c>
      <c r="CI932" s="2">
        <v>39080</v>
      </c>
      <c r="CJ932" s="2">
        <v>39113</v>
      </c>
      <c r="CK932" s="2">
        <v>39141</v>
      </c>
      <c r="CL932" s="2">
        <v>39171</v>
      </c>
      <c r="CM932" s="2">
        <v>39202</v>
      </c>
      <c r="CN932" s="2">
        <v>39233</v>
      </c>
      <c r="CO932" s="2">
        <v>39262</v>
      </c>
      <c r="CP932" s="2">
        <v>39294</v>
      </c>
      <c r="CQ932" s="2">
        <v>39325</v>
      </c>
      <c r="CR932" s="2">
        <v>39353</v>
      </c>
      <c r="CS932" s="2">
        <v>39386</v>
      </c>
      <c r="CT932" s="2">
        <v>39416</v>
      </c>
      <c r="CU932" s="2">
        <v>39447</v>
      </c>
      <c r="CV932" s="2">
        <v>39478</v>
      </c>
      <c r="CW932" s="2">
        <v>39507</v>
      </c>
      <c r="CX932" s="2">
        <v>39538</v>
      </c>
      <c r="CY932" s="2">
        <v>39568</v>
      </c>
      <c r="CZ932" s="2">
        <v>39598</v>
      </c>
      <c r="DA932" s="2">
        <v>39629</v>
      </c>
      <c r="DB932" s="2">
        <v>39660</v>
      </c>
      <c r="DC932" s="2">
        <v>39689</v>
      </c>
      <c r="DD932" s="2">
        <v>39721</v>
      </c>
      <c r="DE932" s="2">
        <v>39752</v>
      </c>
      <c r="DF932" s="2">
        <v>39780</v>
      </c>
      <c r="DG932" s="2">
        <v>39813</v>
      </c>
      <c r="DH932" s="2">
        <v>39843</v>
      </c>
      <c r="DI932" s="2">
        <v>39871</v>
      </c>
      <c r="DJ932" s="2">
        <v>39903</v>
      </c>
      <c r="DK932" s="2">
        <v>39933</v>
      </c>
      <c r="DL932" s="2">
        <v>39962</v>
      </c>
      <c r="DM932" s="2">
        <v>39994</v>
      </c>
      <c r="DN932" s="2">
        <v>40025</v>
      </c>
      <c r="DO932" s="2">
        <v>40056</v>
      </c>
      <c r="DP932" s="2">
        <v>40086</v>
      </c>
      <c r="DQ932" s="2">
        <v>40116</v>
      </c>
      <c r="DR932" s="2">
        <v>40147</v>
      </c>
      <c r="DS932" s="2">
        <v>40178</v>
      </c>
      <c r="DT932" s="2">
        <v>40207</v>
      </c>
      <c r="DU932" s="2">
        <v>40235</v>
      </c>
      <c r="DV932" s="2">
        <v>40268</v>
      </c>
      <c r="DW932" s="2">
        <v>40298</v>
      </c>
      <c r="DX932" s="2">
        <v>40329</v>
      </c>
      <c r="DY932" s="2">
        <v>40359</v>
      </c>
      <c r="DZ932" s="2">
        <v>40389</v>
      </c>
      <c r="EA932" s="2">
        <v>40421</v>
      </c>
      <c r="EB932" s="2">
        <v>40451</v>
      </c>
      <c r="EC932" s="2">
        <v>40480</v>
      </c>
      <c r="ED932" s="2">
        <v>40512</v>
      </c>
      <c r="EE932" s="2">
        <v>40543</v>
      </c>
      <c r="EF932" s="2">
        <v>40574</v>
      </c>
      <c r="EG932" s="2">
        <v>40602</v>
      </c>
      <c r="EH932" s="2">
        <v>40633</v>
      </c>
      <c r="EI932" s="2">
        <v>40662</v>
      </c>
      <c r="EJ932" s="2">
        <v>40694</v>
      </c>
      <c r="EK932" s="2">
        <v>40724</v>
      </c>
      <c r="EL932" s="2">
        <v>40753</v>
      </c>
      <c r="EM932" s="2">
        <v>40786</v>
      </c>
      <c r="EN932" s="2">
        <v>40816</v>
      </c>
      <c r="EO932" s="2">
        <v>40847</v>
      </c>
      <c r="EP932" s="2">
        <v>40877</v>
      </c>
      <c r="EQ932" s="2">
        <v>40907</v>
      </c>
      <c r="ER932" s="2">
        <v>40939</v>
      </c>
      <c r="ES932" s="2">
        <v>40968</v>
      </c>
      <c r="ET932" s="2">
        <v>40998</v>
      </c>
      <c r="EU932" s="2">
        <v>41029</v>
      </c>
      <c r="EV932" s="2">
        <v>41060</v>
      </c>
      <c r="EW932" s="2">
        <v>41089</v>
      </c>
      <c r="EX932" s="2">
        <v>41121</v>
      </c>
      <c r="EY932" s="2">
        <v>41152</v>
      </c>
      <c r="EZ932" s="2">
        <v>41180</v>
      </c>
      <c r="FA932" s="2">
        <v>41213</v>
      </c>
      <c r="FB932" s="2">
        <v>41243</v>
      </c>
      <c r="FC932" s="2">
        <v>41274</v>
      </c>
      <c r="FD932" s="2">
        <v>41305</v>
      </c>
      <c r="FE932" s="2">
        <v>41333</v>
      </c>
      <c r="FF932" s="2">
        <v>41362</v>
      </c>
      <c r="FG932" s="2">
        <v>41394</v>
      </c>
      <c r="FH932" s="2">
        <v>41425</v>
      </c>
      <c r="FI932" s="2">
        <v>41453</v>
      </c>
      <c r="FJ932" s="2">
        <v>41486</v>
      </c>
      <c r="FK932" s="2">
        <v>41516</v>
      </c>
      <c r="FL932" s="2">
        <v>41547</v>
      </c>
      <c r="FM932" s="2">
        <v>41578</v>
      </c>
      <c r="FN932" s="2">
        <v>41607</v>
      </c>
      <c r="FO932" s="2">
        <v>41639</v>
      </c>
      <c r="FP932" s="2">
        <v>41670</v>
      </c>
      <c r="FQ932" s="2">
        <v>41698</v>
      </c>
      <c r="FR932" s="2">
        <v>41729</v>
      </c>
      <c r="FS932" s="2">
        <v>41759</v>
      </c>
      <c r="FT932" s="2">
        <v>41789</v>
      </c>
      <c r="FU932" s="2">
        <v>41820</v>
      </c>
      <c r="FV932" s="2">
        <v>41851</v>
      </c>
      <c r="FW932" s="2">
        <v>41880</v>
      </c>
      <c r="FX932" s="2">
        <v>41912</v>
      </c>
      <c r="FY932" s="2">
        <v>41943</v>
      </c>
      <c r="FZ932" s="2">
        <v>41971</v>
      </c>
      <c r="GA932" s="2">
        <v>42004</v>
      </c>
      <c r="GB932" s="2">
        <v>42034</v>
      </c>
      <c r="GC932" s="2">
        <v>42062</v>
      </c>
      <c r="GD932" s="2">
        <v>42094</v>
      </c>
      <c r="GE932" s="2">
        <v>42124</v>
      </c>
      <c r="GF932" s="2">
        <v>42153</v>
      </c>
      <c r="GG932" s="2">
        <v>42185</v>
      </c>
      <c r="GH932" s="2">
        <v>42216</v>
      </c>
      <c r="GI932" s="2">
        <v>42247</v>
      </c>
      <c r="GJ932" s="2">
        <v>42277</v>
      </c>
      <c r="GK932" s="2">
        <v>42307</v>
      </c>
      <c r="GL932" s="2">
        <v>42338</v>
      </c>
      <c r="GM932" s="2">
        <v>42369</v>
      </c>
      <c r="GN932" s="2">
        <v>42398</v>
      </c>
      <c r="GO932" s="2">
        <v>42429</v>
      </c>
      <c r="GP932" s="2">
        <v>42460</v>
      </c>
      <c r="GQ932" s="2">
        <v>42489</v>
      </c>
      <c r="GR932" s="2">
        <v>42521</v>
      </c>
      <c r="GS932" s="2">
        <v>42551</v>
      </c>
      <c r="GT932" s="2">
        <v>42580</v>
      </c>
      <c r="GU932" s="2">
        <v>42613</v>
      </c>
      <c r="GV932" s="2">
        <v>42643</v>
      </c>
      <c r="GW932" s="2">
        <v>42674</v>
      </c>
      <c r="GX932" s="2">
        <v>42704</v>
      </c>
      <c r="GY932" s="2">
        <v>42734</v>
      </c>
      <c r="GZ932" s="2">
        <v>42766</v>
      </c>
      <c r="HA932" s="2">
        <v>42794</v>
      </c>
      <c r="HB932" s="2">
        <v>42825</v>
      </c>
      <c r="HC932" s="2">
        <v>42853</v>
      </c>
      <c r="HD932" s="2">
        <v>42886</v>
      </c>
      <c r="HE932" s="2">
        <v>42916</v>
      </c>
      <c r="HF932" s="2">
        <v>42947</v>
      </c>
      <c r="HG932" s="2">
        <v>42978</v>
      </c>
      <c r="HH932" s="2">
        <v>43007</v>
      </c>
      <c r="HI932" s="2">
        <v>43039</v>
      </c>
      <c r="HJ932" s="2">
        <v>43069</v>
      </c>
      <c r="HK932" s="2">
        <v>43098</v>
      </c>
      <c r="HL932" s="2">
        <v>43131</v>
      </c>
      <c r="HM932" s="2">
        <v>43159</v>
      </c>
      <c r="HN932" s="2">
        <v>43189</v>
      </c>
      <c r="HO932" s="2">
        <v>43220</v>
      </c>
      <c r="HP932" s="2">
        <v>43251</v>
      </c>
      <c r="HQ932" s="2">
        <v>43280</v>
      </c>
      <c r="HR932" s="2">
        <v>43312</v>
      </c>
      <c r="HS932" s="2">
        <v>43343</v>
      </c>
      <c r="HT932" s="2">
        <v>43371</v>
      </c>
      <c r="HU932" s="2">
        <v>43404</v>
      </c>
      <c r="HV932" s="2">
        <v>43434</v>
      </c>
      <c r="HW932" s="2">
        <v>43465</v>
      </c>
      <c r="HX932" s="2">
        <v>43496</v>
      </c>
      <c r="HY932" s="2">
        <v>43524</v>
      </c>
      <c r="HZ932" s="2">
        <v>43553</v>
      </c>
      <c r="IA932" s="2">
        <v>43585</v>
      </c>
      <c r="IB932" s="2">
        <v>43616</v>
      </c>
      <c r="IC932" s="2">
        <v>43644</v>
      </c>
      <c r="ID932" s="2">
        <v>43677</v>
      </c>
      <c r="IE932" s="2">
        <v>43707</v>
      </c>
      <c r="IF932" s="2">
        <v>43738</v>
      </c>
      <c r="IG932" s="2">
        <v>43769</v>
      </c>
      <c r="IH932" s="2">
        <v>43798</v>
      </c>
      <c r="II932" s="2">
        <v>43830</v>
      </c>
      <c r="IJ932" s="2">
        <v>43861</v>
      </c>
      <c r="IK932" s="2">
        <v>43889</v>
      </c>
      <c r="IL932" s="2">
        <v>43921</v>
      </c>
      <c r="IM932" s="2">
        <v>43951</v>
      </c>
      <c r="IN932" s="2">
        <v>43980</v>
      </c>
      <c r="IO932" s="2">
        <v>44012</v>
      </c>
      <c r="IP932" s="2">
        <v>44043</v>
      </c>
      <c r="IQ932" s="2">
        <v>44074</v>
      </c>
      <c r="IR932" s="2">
        <v>44104</v>
      </c>
      <c r="IS932" s="2">
        <v>44134</v>
      </c>
      <c r="IT932" s="2">
        <v>44165</v>
      </c>
      <c r="IU932" s="2">
        <v>44196</v>
      </c>
      <c r="IV932" s="2">
        <v>44225</v>
      </c>
      <c r="IW932" s="2">
        <v>44253</v>
      </c>
      <c r="IX932" s="2">
        <v>44286</v>
      </c>
      <c r="IY932" s="2">
        <v>44316</v>
      </c>
      <c r="IZ932" s="2">
        <v>44347</v>
      </c>
      <c r="JA932" s="2">
        <v>44377</v>
      </c>
      <c r="JB932" s="2">
        <v>44407</v>
      </c>
      <c r="JC932" s="2">
        <v>44439</v>
      </c>
      <c r="JD932" s="2">
        <v>44469</v>
      </c>
      <c r="JE932" s="2">
        <v>44498</v>
      </c>
      <c r="JF932" s="2">
        <v>44530</v>
      </c>
      <c r="JG932" s="2">
        <v>44561</v>
      </c>
      <c r="JH932" s="2">
        <v>44592</v>
      </c>
      <c r="JI932" s="2">
        <v>44620</v>
      </c>
      <c r="JJ932" s="2">
        <v>44651</v>
      </c>
      <c r="JK932" s="2">
        <v>44680</v>
      </c>
      <c r="JL932" s="2">
        <v>44712</v>
      </c>
      <c r="JM932" s="2">
        <v>44742</v>
      </c>
      <c r="JN932" s="2">
        <v>44771</v>
      </c>
      <c r="JO932" s="2">
        <v>44804</v>
      </c>
      <c r="JP932" s="2">
        <v>44834</v>
      </c>
      <c r="JQ932" s="2">
        <v>44865</v>
      </c>
    </row>
    <row r="933" spans="1:277" x14ac:dyDescent="0.25">
      <c r="A933" s="4"/>
      <c r="D933" s="3">
        <v>33527600</v>
      </c>
      <c r="E933">
        <v>21608000</v>
      </c>
      <c r="F933">
        <v>28804600</v>
      </c>
      <c r="G933">
        <v>19105400</v>
      </c>
      <c r="H933">
        <v>15649200</v>
      </c>
      <c r="I933">
        <v>19367600</v>
      </c>
      <c r="J933">
        <v>10846000</v>
      </c>
      <c r="K933">
        <v>12978000</v>
      </c>
      <c r="L933">
        <v>23361800</v>
      </c>
      <c r="M933">
        <v>25279800</v>
      </c>
      <c r="N933">
        <v>22005800</v>
      </c>
      <c r="O933">
        <v>34956400</v>
      </c>
      <c r="P933">
        <v>41499000</v>
      </c>
      <c r="Q933">
        <v>24073200</v>
      </c>
      <c r="R933">
        <v>28365800</v>
      </c>
      <c r="S933">
        <v>23231400</v>
      </c>
      <c r="T933">
        <v>17920200</v>
      </c>
      <c r="U933">
        <v>19001600</v>
      </c>
      <c r="V933">
        <v>23448800</v>
      </c>
      <c r="W933">
        <v>15856600</v>
      </c>
      <c r="X933">
        <v>35019200</v>
      </c>
      <c r="Y933">
        <v>35972000</v>
      </c>
      <c r="Z933">
        <v>29134000</v>
      </c>
      <c r="AA933">
        <v>31378600</v>
      </c>
      <c r="AB933">
        <v>35548800</v>
      </c>
      <c r="AC933">
        <v>27368400</v>
      </c>
      <c r="AD933">
        <v>22922800</v>
      </c>
      <c r="AE933">
        <v>23614600</v>
      </c>
      <c r="AF933">
        <v>20896400</v>
      </c>
      <c r="AG933">
        <v>19209000</v>
      </c>
      <c r="AH933">
        <v>31527400</v>
      </c>
      <c r="AI933">
        <v>21716200</v>
      </c>
      <c r="AJ933">
        <v>28803600</v>
      </c>
      <c r="AK933">
        <v>36619600</v>
      </c>
      <c r="AL933">
        <v>23265200</v>
      </c>
      <c r="AM933">
        <v>18019800</v>
      </c>
      <c r="AN933">
        <v>26894800</v>
      </c>
      <c r="AO933">
        <v>20794200</v>
      </c>
      <c r="AP933">
        <v>59781800</v>
      </c>
      <c r="AQ933">
        <v>38642600</v>
      </c>
      <c r="AR933">
        <v>28135200</v>
      </c>
      <c r="AS933">
        <v>34507200</v>
      </c>
      <c r="AT933">
        <v>47607000</v>
      </c>
      <c r="AU933">
        <v>21331400</v>
      </c>
      <c r="AV933">
        <v>29520800</v>
      </c>
      <c r="AW933">
        <v>40788400</v>
      </c>
      <c r="AX933">
        <v>19889800</v>
      </c>
      <c r="AY933">
        <v>26482600</v>
      </c>
      <c r="AZ933">
        <v>28031800</v>
      </c>
      <c r="BA933">
        <v>21057800</v>
      </c>
      <c r="BB933">
        <v>31208600</v>
      </c>
      <c r="BC933">
        <v>31818200</v>
      </c>
      <c r="BD933">
        <v>20414600</v>
      </c>
      <c r="BE933">
        <v>23378600</v>
      </c>
      <c r="BF933">
        <v>23336800</v>
      </c>
      <c r="BG933">
        <v>24717600</v>
      </c>
      <c r="BH933">
        <v>19374800</v>
      </c>
      <c r="BI933">
        <v>21188600</v>
      </c>
      <c r="BJ933">
        <v>18313200</v>
      </c>
      <c r="BK933">
        <v>19678600</v>
      </c>
      <c r="BL933">
        <v>21814400</v>
      </c>
      <c r="BM933">
        <v>18045600</v>
      </c>
      <c r="BN933">
        <v>23663600</v>
      </c>
      <c r="BO933">
        <v>23584400</v>
      </c>
      <c r="BP933">
        <v>20005600</v>
      </c>
      <c r="BQ933">
        <v>21081600</v>
      </c>
      <c r="BR933">
        <v>24560000</v>
      </c>
      <c r="BS933">
        <v>28389600</v>
      </c>
      <c r="BT933">
        <v>34065800</v>
      </c>
      <c r="BU933">
        <v>30275000</v>
      </c>
      <c r="BV933">
        <v>26362800</v>
      </c>
      <c r="BW933">
        <v>21481800</v>
      </c>
      <c r="BX933">
        <v>31791000</v>
      </c>
      <c r="BY933">
        <v>25644200</v>
      </c>
      <c r="BZ933">
        <v>27773000</v>
      </c>
      <c r="CA933">
        <v>28222600</v>
      </c>
      <c r="CB933">
        <v>36091000</v>
      </c>
      <c r="CC933">
        <v>39174600</v>
      </c>
      <c r="CD933">
        <v>24574000</v>
      </c>
      <c r="CE933">
        <v>25348000</v>
      </c>
      <c r="CF933">
        <v>32465400</v>
      </c>
      <c r="CG933">
        <v>36216200</v>
      </c>
      <c r="CH933">
        <v>22932200</v>
      </c>
      <c r="CI933">
        <v>22670800</v>
      </c>
      <c r="CJ933">
        <v>43537400</v>
      </c>
      <c r="CK933">
        <v>26336800</v>
      </c>
      <c r="CL933">
        <v>26953600</v>
      </c>
      <c r="CM933">
        <v>25778200</v>
      </c>
      <c r="CN933">
        <v>20651400</v>
      </c>
      <c r="CO933">
        <v>23919000</v>
      </c>
      <c r="CP933">
        <v>29589800</v>
      </c>
      <c r="CQ933">
        <v>36844500</v>
      </c>
      <c r="CR933">
        <v>14127300</v>
      </c>
      <c r="CS933">
        <v>19768300</v>
      </c>
      <c r="CT933">
        <v>19029200</v>
      </c>
      <c r="CU933">
        <v>14545300</v>
      </c>
      <c r="CV933">
        <v>33461100</v>
      </c>
      <c r="CW933">
        <v>16947200</v>
      </c>
      <c r="CX933">
        <v>17937800</v>
      </c>
      <c r="CY933">
        <v>17826000</v>
      </c>
      <c r="CZ933">
        <v>12612200</v>
      </c>
      <c r="DA933">
        <v>20407800</v>
      </c>
      <c r="DB933">
        <v>28956200</v>
      </c>
      <c r="DC933">
        <v>18758600</v>
      </c>
      <c r="DD933">
        <v>26741700</v>
      </c>
      <c r="DE933">
        <v>40583300</v>
      </c>
      <c r="DF933">
        <v>26953300</v>
      </c>
      <c r="DG933">
        <v>24726700</v>
      </c>
      <c r="DH933">
        <v>28559100</v>
      </c>
      <c r="DI933">
        <v>56404600</v>
      </c>
      <c r="DJ933">
        <v>47809100</v>
      </c>
      <c r="DK933">
        <v>55905000</v>
      </c>
      <c r="DL933">
        <v>35874900</v>
      </c>
      <c r="DM933">
        <v>32008300</v>
      </c>
      <c r="DN933">
        <v>28760700</v>
      </c>
      <c r="DO933">
        <v>24273500</v>
      </c>
      <c r="DP933">
        <v>49810700</v>
      </c>
      <c r="DQ933">
        <v>27078800</v>
      </c>
      <c r="DR933">
        <v>18506300</v>
      </c>
      <c r="DS933">
        <v>16511700</v>
      </c>
      <c r="DT933">
        <v>31170700</v>
      </c>
      <c r="DU933">
        <v>23571400</v>
      </c>
      <c r="DV933">
        <v>23848400</v>
      </c>
      <c r="DW933">
        <v>28136200</v>
      </c>
      <c r="DX933">
        <v>37052600</v>
      </c>
      <c r="DY933">
        <v>31985800</v>
      </c>
      <c r="DZ933">
        <v>29967400</v>
      </c>
      <c r="EA933">
        <v>26480900</v>
      </c>
      <c r="EB933">
        <v>23196969</v>
      </c>
      <c r="EC933">
        <v>21738315</v>
      </c>
      <c r="ED933">
        <v>18616733</v>
      </c>
      <c r="EE933">
        <v>15389064</v>
      </c>
      <c r="EF933">
        <v>21251485</v>
      </c>
      <c r="EG933">
        <v>17798250</v>
      </c>
      <c r="EH933">
        <v>22790170</v>
      </c>
      <c r="EI933">
        <v>18640607</v>
      </c>
      <c r="EJ933">
        <v>26435047</v>
      </c>
      <c r="EK933">
        <v>26184329</v>
      </c>
      <c r="EL933">
        <v>23374100</v>
      </c>
      <c r="EM933">
        <v>44371648</v>
      </c>
      <c r="EN933">
        <v>37100291</v>
      </c>
      <c r="EO933">
        <v>29490448</v>
      </c>
      <c r="EP933">
        <v>19191156</v>
      </c>
      <c r="EQ933">
        <v>16665601</v>
      </c>
      <c r="ER933">
        <v>24700187</v>
      </c>
      <c r="ES933">
        <v>18523137</v>
      </c>
      <c r="ET933">
        <v>16532146</v>
      </c>
      <c r="EU933">
        <v>14957791</v>
      </c>
      <c r="EV933">
        <v>15053879</v>
      </c>
      <c r="EW933">
        <v>13183578</v>
      </c>
      <c r="EX933">
        <v>17447515</v>
      </c>
      <c r="EY933">
        <v>12639137</v>
      </c>
      <c r="EZ933">
        <v>10237163</v>
      </c>
      <c r="FA933">
        <v>12861933</v>
      </c>
      <c r="FB933">
        <v>13479839</v>
      </c>
      <c r="FC933">
        <v>10586172</v>
      </c>
      <c r="FD933">
        <v>13597265</v>
      </c>
      <c r="FE933">
        <v>9901840</v>
      </c>
      <c r="FF933">
        <v>10361897</v>
      </c>
      <c r="FG933">
        <v>17423521</v>
      </c>
      <c r="FH933">
        <v>15643896</v>
      </c>
      <c r="FI933">
        <v>14295116</v>
      </c>
      <c r="FJ933">
        <v>14122841</v>
      </c>
      <c r="FK933">
        <v>10666405</v>
      </c>
      <c r="FL933">
        <v>10479636</v>
      </c>
      <c r="FM933">
        <v>11633553</v>
      </c>
      <c r="FN933">
        <v>9451270</v>
      </c>
      <c r="FO933">
        <v>12490674</v>
      </c>
      <c r="FP933">
        <v>11107857</v>
      </c>
      <c r="FQ933">
        <v>9473940</v>
      </c>
      <c r="FR933">
        <v>9564430</v>
      </c>
      <c r="FS933">
        <v>8422767</v>
      </c>
      <c r="FT933">
        <v>8682518</v>
      </c>
      <c r="FU933">
        <v>7259819</v>
      </c>
      <c r="FV933">
        <v>9697743</v>
      </c>
      <c r="FW933">
        <v>7597454</v>
      </c>
      <c r="FX933">
        <v>7805749</v>
      </c>
      <c r="FY933">
        <v>12091377</v>
      </c>
      <c r="FZ933">
        <v>7688528</v>
      </c>
      <c r="GA933">
        <v>10754643</v>
      </c>
      <c r="GB933">
        <v>10590527</v>
      </c>
      <c r="GC933">
        <v>8772871</v>
      </c>
      <c r="GD933">
        <v>10159642</v>
      </c>
      <c r="GE933">
        <v>9717497</v>
      </c>
      <c r="GF933">
        <v>7394540</v>
      </c>
      <c r="GG933">
        <v>7640244</v>
      </c>
      <c r="GH933">
        <v>11035135</v>
      </c>
      <c r="GI933">
        <v>9484366</v>
      </c>
      <c r="GJ933">
        <v>12156629</v>
      </c>
      <c r="GK933">
        <v>14002405</v>
      </c>
      <c r="GL933">
        <v>8389819</v>
      </c>
      <c r="GM933">
        <v>9513167</v>
      </c>
      <c r="GN933">
        <v>14844942</v>
      </c>
      <c r="GO933">
        <v>15159925</v>
      </c>
      <c r="GP933">
        <v>16017161</v>
      </c>
      <c r="GQ933">
        <v>12000864</v>
      </c>
      <c r="GR933">
        <v>9214155</v>
      </c>
      <c r="GS933">
        <v>13316085</v>
      </c>
      <c r="GT933">
        <v>10395782</v>
      </c>
      <c r="GU933">
        <v>6689116</v>
      </c>
      <c r="GV933">
        <v>7533764</v>
      </c>
      <c r="GW933">
        <v>9653962</v>
      </c>
      <c r="GX933">
        <v>9205158</v>
      </c>
      <c r="GY933">
        <v>9775489</v>
      </c>
      <c r="GZ933">
        <v>11793388</v>
      </c>
      <c r="HA933">
        <v>7244921</v>
      </c>
      <c r="HB933">
        <v>8687468</v>
      </c>
      <c r="HC933">
        <v>7927832</v>
      </c>
      <c r="HD933">
        <v>6916090</v>
      </c>
      <c r="HE933">
        <v>8147450</v>
      </c>
      <c r="HF933">
        <v>6393396</v>
      </c>
      <c r="HG933">
        <v>6102865</v>
      </c>
      <c r="HH933">
        <v>7997697</v>
      </c>
      <c r="HI933">
        <v>10890346</v>
      </c>
      <c r="HJ933">
        <v>7067060</v>
      </c>
      <c r="HK933">
        <v>7545747</v>
      </c>
      <c r="HL933">
        <v>7613135</v>
      </c>
      <c r="HM933">
        <v>9712493</v>
      </c>
      <c r="HN933">
        <v>9614930</v>
      </c>
      <c r="HO933">
        <v>12455780</v>
      </c>
      <c r="HP933">
        <v>8666677</v>
      </c>
      <c r="HQ933">
        <v>11057115</v>
      </c>
      <c r="HR933">
        <v>9046678</v>
      </c>
      <c r="HS933">
        <v>7722314</v>
      </c>
      <c r="HT933">
        <v>9104745</v>
      </c>
      <c r="HU933">
        <v>13292794</v>
      </c>
      <c r="HV933">
        <v>9018262</v>
      </c>
      <c r="HW933">
        <v>11684670</v>
      </c>
      <c r="HX933">
        <v>10443851</v>
      </c>
      <c r="HY933">
        <v>7047761</v>
      </c>
      <c r="HZ933">
        <v>11457584</v>
      </c>
      <c r="IA933">
        <v>9385131</v>
      </c>
      <c r="IB933">
        <v>7557971</v>
      </c>
      <c r="IC933">
        <v>7735189</v>
      </c>
      <c r="ID933">
        <v>8852725</v>
      </c>
      <c r="IE933">
        <v>8094873</v>
      </c>
      <c r="IF933">
        <v>8188875</v>
      </c>
      <c r="IG933">
        <v>8602725</v>
      </c>
      <c r="IH933">
        <v>7358311</v>
      </c>
      <c r="II933">
        <v>12440903</v>
      </c>
      <c r="IJ933">
        <v>11479670</v>
      </c>
      <c r="IK933">
        <v>10877389</v>
      </c>
      <c r="IL933">
        <v>18094529</v>
      </c>
      <c r="IM933">
        <v>11010330</v>
      </c>
      <c r="IN933">
        <v>10319526</v>
      </c>
      <c r="IO933">
        <v>14380441</v>
      </c>
      <c r="IP933">
        <v>7404068</v>
      </c>
      <c r="IQ933">
        <v>7028854</v>
      </c>
      <c r="IR933">
        <v>9462545</v>
      </c>
      <c r="IS933">
        <v>9173249</v>
      </c>
      <c r="IT933">
        <v>9032209</v>
      </c>
      <c r="IU933">
        <v>8277581</v>
      </c>
      <c r="IV933">
        <v>7809418</v>
      </c>
      <c r="IW933">
        <v>6899237</v>
      </c>
      <c r="IX933">
        <v>11262786</v>
      </c>
      <c r="IY933">
        <v>7943854</v>
      </c>
      <c r="IZ933">
        <v>9130789</v>
      </c>
      <c r="JA933">
        <v>12594667</v>
      </c>
      <c r="JB933">
        <v>7484585</v>
      </c>
      <c r="JC933">
        <v>8140630</v>
      </c>
      <c r="JD933">
        <v>8812203</v>
      </c>
      <c r="JE933">
        <v>7489088</v>
      </c>
      <c r="JF933">
        <v>7887157</v>
      </c>
      <c r="JG933">
        <v>9710470</v>
      </c>
      <c r="JH933">
        <v>9081986</v>
      </c>
      <c r="JI933">
        <v>9015450</v>
      </c>
      <c r="JJ933">
        <v>9972717</v>
      </c>
      <c r="JK933">
        <v>8716125</v>
      </c>
      <c r="JL933">
        <v>9751038</v>
      </c>
      <c r="JM933">
        <v>10078843</v>
      </c>
      <c r="JN933">
        <v>6886642</v>
      </c>
      <c r="JO933">
        <v>6940838</v>
      </c>
      <c r="JP933">
        <v>10702633</v>
      </c>
      <c r="JQ933">
        <v>10396134</v>
      </c>
    </row>
    <row r="934" spans="1:277" x14ac:dyDescent="0.25">
      <c r="A934" s="1" t="s">
        <v>468</v>
      </c>
      <c r="B934" t="s">
        <v>1157</v>
      </c>
      <c r="C934" t="s">
        <v>1186</v>
      </c>
      <c r="D934" s="2">
        <f>_xll.BDH(A934, "volume", B934, C934, "Direction", "H", "Period", "M","cols=94;rows=2")</f>
        <v>36556</v>
      </c>
      <c r="E934" s="2">
        <v>36585</v>
      </c>
      <c r="F934" s="2">
        <v>36616</v>
      </c>
      <c r="G934" s="2">
        <v>36644</v>
      </c>
      <c r="H934" s="2">
        <v>36677</v>
      </c>
      <c r="I934" s="2">
        <v>36707</v>
      </c>
      <c r="J934" s="2">
        <v>36738</v>
      </c>
      <c r="K934" s="2">
        <v>36769</v>
      </c>
      <c r="L934" s="2">
        <v>36798</v>
      </c>
      <c r="M934" s="2">
        <v>36830</v>
      </c>
      <c r="N934" s="2">
        <v>36860</v>
      </c>
      <c r="O934" s="2">
        <v>36889</v>
      </c>
      <c r="P934" s="2">
        <v>36922</v>
      </c>
      <c r="Q934" s="2">
        <v>36950</v>
      </c>
      <c r="R934" s="2">
        <v>36980</v>
      </c>
      <c r="S934" s="2">
        <v>37011</v>
      </c>
      <c r="T934" s="2">
        <v>37042</v>
      </c>
      <c r="U934" s="2">
        <v>37071</v>
      </c>
      <c r="V934" s="2">
        <v>37103</v>
      </c>
      <c r="W934" s="2">
        <v>37134</v>
      </c>
      <c r="X934" s="2">
        <v>37162</v>
      </c>
      <c r="Y934" s="2">
        <v>37195</v>
      </c>
      <c r="Z934" s="2">
        <v>37225</v>
      </c>
      <c r="AA934" s="2">
        <v>37256</v>
      </c>
      <c r="AB934" s="2">
        <v>37287</v>
      </c>
      <c r="AC934" s="2">
        <v>37315</v>
      </c>
      <c r="AD934" s="2">
        <v>37344</v>
      </c>
      <c r="AE934" s="2">
        <v>37376</v>
      </c>
      <c r="AF934" s="2">
        <v>37407</v>
      </c>
      <c r="AG934" s="2">
        <v>37435</v>
      </c>
      <c r="AH934" s="2">
        <v>37468</v>
      </c>
      <c r="AI934" s="2">
        <v>37498</v>
      </c>
      <c r="AJ934" s="2">
        <v>37529</v>
      </c>
      <c r="AK934" s="2">
        <v>37560</v>
      </c>
      <c r="AL934" s="2">
        <v>37589</v>
      </c>
      <c r="AM934" s="2">
        <v>37621</v>
      </c>
      <c r="AN934" s="2">
        <v>37652</v>
      </c>
      <c r="AO934" s="2">
        <v>37680</v>
      </c>
      <c r="AP934" s="2">
        <v>37711</v>
      </c>
      <c r="AQ934" s="2">
        <v>37741</v>
      </c>
      <c r="AR934" s="2">
        <v>37771</v>
      </c>
      <c r="AS934" s="2">
        <v>37802</v>
      </c>
      <c r="AT934" s="2">
        <v>37833</v>
      </c>
      <c r="AU934" s="2">
        <v>37862</v>
      </c>
      <c r="AV934" s="2">
        <v>37894</v>
      </c>
      <c r="AW934" s="2">
        <v>37925</v>
      </c>
      <c r="AX934" s="2">
        <v>37953</v>
      </c>
      <c r="AY934" s="2">
        <v>37986</v>
      </c>
      <c r="AZ934" s="2">
        <v>38016</v>
      </c>
      <c r="BA934" s="2">
        <v>38044</v>
      </c>
      <c r="BB934" s="2">
        <v>38077</v>
      </c>
      <c r="BC934" s="2">
        <v>38107</v>
      </c>
      <c r="BD934" s="2">
        <v>38138</v>
      </c>
      <c r="BE934" s="2">
        <v>38168</v>
      </c>
      <c r="BF934" s="2">
        <v>38198</v>
      </c>
      <c r="BG934" s="2">
        <v>38230</v>
      </c>
      <c r="BH934" s="2">
        <v>38260</v>
      </c>
      <c r="BI934" s="2">
        <v>38289</v>
      </c>
      <c r="BJ934" s="2">
        <v>38321</v>
      </c>
      <c r="BK934" s="2">
        <v>38352</v>
      </c>
      <c r="BL934" s="2">
        <v>38383</v>
      </c>
      <c r="BM934" s="2">
        <v>38411</v>
      </c>
      <c r="BN934" s="2">
        <v>38442</v>
      </c>
      <c r="BO934" s="2">
        <v>38471</v>
      </c>
      <c r="BP934" s="2">
        <v>38503</v>
      </c>
      <c r="BQ934" s="2">
        <v>38533</v>
      </c>
      <c r="BR934" s="2">
        <v>38562</v>
      </c>
      <c r="BS934" s="2">
        <v>38595</v>
      </c>
      <c r="BT934" s="2">
        <v>38625</v>
      </c>
      <c r="BU934" s="2">
        <v>38656</v>
      </c>
      <c r="BV934" s="2">
        <v>38686</v>
      </c>
      <c r="BW934" s="2">
        <v>38716</v>
      </c>
      <c r="BX934" s="2">
        <v>38748</v>
      </c>
      <c r="BY934" s="2">
        <v>38776</v>
      </c>
      <c r="BZ934" s="2">
        <v>38807</v>
      </c>
      <c r="CA934" s="2">
        <v>38835</v>
      </c>
      <c r="CB934" s="2">
        <v>38868</v>
      </c>
      <c r="CC934" s="2">
        <v>38898</v>
      </c>
      <c r="CD934" s="2">
        <v>38929</v>
      </c>
      <c r="CE934" s="2">
        <v>38960</v>
      </c>
      <c r="CF934" s="2">
        <v>38989</v>
      </c>
      <c r="CG934" s="2">
        <v>39021</v>
      </c>
      <c r="CH934" s="2">
        <v>39051</v>
      </c>
      <c r="CI934" s="2">
        <v>39080</v>
      </c>
      <c r="CJ934" s="2">
        <v>39113</v>
      </c>
      <c r="CK934" s="2">
        <v>39141</v>
      </c>
      <c r="CL934" s="2">
        <v>39171</v>
      </c>
      <c r="CM934" s="2">
        <v>39202</v>
      </c>
      <c r="CN934" s="2">
        <v>39233</v>
      </c>
      <c r="CO934" s="2">
        <v>39262</v>
      </c>
      <c r="CP934" s="2">
        <v>39294</v>
      </c>
      <c r="CQ934" s="2">
        <v>39325</v>
      </c>
      <c r="CR934" s="2">
        <v>39353</v>
      </c>
      <c r="CS934" s="2">
        <v>39386</v>
      </c>
    </row>
    <row r="935" spans="1:277" x14ac:dyDescent="0.25">
      <c r="A935" s="4"/>
      <c r="D935" s="3">
        <v>45386800</v>
      </c>
      <c r="E935">
        <v>48021000</v>
      </c>
      <c r="F935">
        <v>104695000</v>
      </c>
      <c r="G935">
        <v>51361800</v>
      </c>
      <c r="H935">
        <v>43137200</v>
      </c>
      <c r="I935">
        <v>49231200</v>
      </c>
      <c r="J935">
        <v>33119000</v>
      </c>
      <c r="K935">
        <v>38470000</v>
      </c>
      <c r="L935">
        <v>57917200</v>
      </c>
      <c r="M935">
        <v>43536600</v>
      </c>
      <c r="N935">
        <v>28614000</v>
      </c>
      <c r="O935">
        <v>45928000</v>
      </c>
      <c r="P935">
        <v>66328400</v>
      </c>
      <c r="Q935">
        <v>32502800</v>
      </c>
      <c r="R935">
        <v>52921400</v>
      </c>
      <c r="S935">
        <v>41305800</v>
      </c>
      <c r="T935">
        <v>55828800</v>
      </c>
      <c r="U935">
        <v>65606600</v>
      </c>
      <c r="V935">
        <v>45231800</v>
      </c>
      <c r="W935">
        <v>34545000</v>
      </c>
      <c r="X935">
        <v>46454200</v>
      </c>
      <c r="Y935">
        <v>83180800</v>
      </c>
      <c r="Z935">
        <v>60898600</v>
      </c>
      <c r="AA935">
        <v>57146600</v>
      </c>
      <c r="AB935">
        <v>44547200</v>
      </c>
      <c r="AC935">
        <v>44848800</v>
      </c>
      <c r="AD935">
        <v>46538200</v>
      </c>
      <c r="AE935">
        <v>47830200</v>
      </c>
      <c r="AF935">
        <v>73496600</v>
      </c>
      <c r="AG935">
        <v>61743000</v>
      </c>
      <c r="AH935">
        <v>116535400</v>
      </c>
      <c r="AI935">
        <v>60336000</v>
      </c>
      <c r="AJ935">
        <v>73872400</v>
      </c>
      <c r="AK935">
        <v>558758000</v>
      </c>
      <c r="AL935">
        <v>174730400</v>
      </c>
      <c r="AM935">
        <v>152061400</v>
      </c>
      <c r="AN935">
        <v>103401800</v>
      </c>
      <c r="AO935">
        <v>121183200</v>
      </c>
      <c r="AP935">
        <v>75529400</v>
      </c>
      <c r="AQ935">
        <v>67980000</v>
      </c>
      <c r="AR935">
        <v>114873200</v>
      </c>
      <c r="AS935">
        <v>79324200</v>
      </c>
      <c r="AT935">
        <v>70801400</v>
      </c>
      <c r="AU935">
        <v>53460400</v>
      </c>
      <c r="AV935">
        <v>68672200</v>
      </c>
      <c r="AW935">
        <v>79745400</v>
      </c>
      <c r="AX935">
        <v>59826246</v>
      </c>
      <c r="AY935">
        <v>58646400</v>
      </c>
      <c r="AZ935">
        <v>84502400</v>
      </c>
      <c r="BA935">
        <v>104044600</v>
      </c>
      <c r="BB935">
        <v>112112600</v>
      </c>
      <c r="BC935">
        <v>128108600</v>
      </c>
      <c r="BD935">
        <v>163393200</v>
      </c>
      <c r="BE935">
        <v>89708000</v>
      </c>
      <c r="BF935">
        <v>135509000</v>
      </c>
      <c r="BG935">
        <v>81123400</v>
      </c>
      <c r="BH935">
        <v>117676800</v>
      </c>
      <c r="BI935">
        <v>139113600</v>
      </c>
      <c r="BJ935">
        <v>109028200</v>
      </c>
      <c r="BK935">
        <v>143173400</v>
      </c>
      <c r="BL935">
        <v>95432000</v>
      </c>
      <c r="BM935">
        <v>90404600</v>
      </c>
      <c r="BN935">
        <v>114818400</v>
      </c>
      <c r="BO935">
        <v>91397600</v>
      </c>
      <c r="BP935">
        <v>165443600</v>
      </c>
      <c r="BQ935">
        <v>79355400</v>
      </c>
      <c r="BR935">
        <v>72184600</v>
      </c>
      <c r="BS935">
        <v>110759600</v>
      </c>
      <c r="BT935">
        <v>101692800</v>
      </c>
      <c r="BU935">
        <v>195632000</v>
      </c>
      <c r="BV935">
        <v>139880800</v>
      </c>
      <c r="BW935">
        <v>63429100</v>
      </c>
      <c r="BX935">
        <v>65840900</v>
      </c>
      <c r="BY935">
        <v>85147300</v>
      </c>
      <c r="BZ935">
        <v>81561800</v>
      </c>
      <c r="CA935">
        <v>84940600</v>
      </c>
      <c r="CB935">
        <v>108160600</v>
      </c>
      <c r="CC935">
        <v>85696800</v>
      </c>
      <c r="CD935">
        <v>53888200</v>
      </c>
      <c r="CE935">
        <v>56011000</v>
      </c>
      <c r="CF935">
        <v>77059200</v>
      </c>
      <c r="CG935">
        <v>59220000</v>
      </c>
      <c r="CH935">
        <v>94127900</v>
      </c>
      <c r="CI935">
        <v>60506100</v>
      </c>
      <c r="CJ935">
        <v>76819800</v>
      </c>
      <c r="CK935">
        <v>140624811</v>
      </c>
      <c r="CL935">
        <v>161427918</v>
      </c>
      <c r="CM935">
        <v>102144292</v>
      </c>
      <c r="CN935">
        <v>159711213</v>
      </c>
      <c r="CO935">
        <v>100183261</v>
      </c>
      <c r="CP935">
        <v>92747979</v>
      </c>
      <c r="CQ935">
        <v>212732738</v>
      </c>
      <c r="CR935">
        <v>102594527</v>
      </c>
      <c r="CS935">
        <v>59544054</v>
      </c>
    </row>
    <row r="936" spans="1:277" x14ac:dyDescent="0.25">
      <c r="A936" s="1" t="s">
        <v>469</v>
      </c>
      <c r="B936" t="s">
        <v>1157</v>
      </c>
      <c r="C936" t="s">
        <v>1190</v>
      </c>
      <c r="D936" s="2">
        <f>_xll.BDH(A936, "volume", B936, C936, "Direction", "H", "Period", "M","cols=32;rows=2")</f>
        <v>36556</v>
      </c>
      <c r="E936" s="2">
        <v>36585</v>
      </c>
      <c r="F936" s="2">
        <v>36616</v>
      </c>
      <c r="G936" s="2">
        <v>36644</v>
      </c>
      <c r="H936" s="2">
        <v>36677</v>
      </c>
      <c r="I936" s="2">
        <v>36707</v>
      </c>
      <c r="J936" s="2">
        <v>36738</v>
      </c>
      <c r="K936" s="2">
        <v>36769</v>
      </c>
      <c r="L936" s="2">
        <v>36798</v>
      </c>
      <c r="M936" s="2">
        <v>36830</v>
      </c>
      <c r="N936" s="2">
        <v>36860</v>
      </c>
      <c r="O936" s="2">
        <v>36889</v>
      </c>
      <c r="P936" s="2">
        <v>36922</v>
      </c>
      <c r="Q936" s="2">
        <v>36950</v>
      </c>
      <c r="R936" s="2">
        <v>36980</v>
      </c>
      <c r="S936" s="2">
        <v>37011</v>
      </c>
      <c r="T936" s="2">
        <v>37042</v>
      </c>
      <c r="U936" s="2">
        <v>37071</v>
      </c>
      <c r="V936" s="2">
        <v>37103</v>
      </c>
      <c r="W936" s="2">
        <v>37134</v>
      </c>
      <c r="X936" s="2">
        <v>37162</v>
      </c>
      <c r="Y936" s="2">
        <v>37195</v>
      </c>
      <c r="Z936" s="2">
        <v>37225</v>
      </c>
      <c r="AA936" s="2">
        <v>37256</v>
      </c>
      <c r="AB936" s="2">
        <v>37287</v>
      </c>
      <c r="AC936" s="2">
        <v>37315</v>
      </c>
      <c r="AD936" s="2">
        <v>37344</v>
      </c>
      <c r="AE936" s="2">
        <v>37376</v>
      </c>
      <c r="AF936" s="2">
        <v>37407</v>
      </c>
      <c r="AG936" s="2">
        <v>37435</v>
      </c>
      <c r="AH936" s="2">
        <v>37468</v>
      </c>
      <c r="AI936" s="2">
        <v>37498</v>
      </c>
    </row>
    <row r="937" spans="1:277" x14ac:dyDescent="0.25">
      <c r="A937" s="4"/>
      <c r="D937" s="3">
        <v>10390500</v>
      </c>
      <c r="E937">
        <v>8580800</v>
      </c>
      <c r="F937">
        <v>15520500</v>
      </c>
      <c r="G937">
        <v>8402700</v>
      </c>
      <c r="H937">
        <v>12808100</v>
      </c>
      <c r="I937">
        <v>6746300</v>
      </c>
      <c r="J937">
        <v>2521800</v>
      </c>
      <c r="K937">
        <v>2927100</v>
      </c>
      <c r="L937">
        <v>3528000</v>
      </c>
      <c r="M937">
        <v>4849100</v>
      </c>
      <c r="N937">
        <v>3037300</v>
      </c>
      <c r="O937">
        <v>5149100</v>
      </c>
      <c r="P937">
        <v>5914400</v>
      </c>
      <c r="Q937">
        <v>3025500</v>
      </c>
      <c r="R937">
        <v>8019600</v>
      </c>
      <c r="S937">
        <v>6174100</v>
      </c>
      <c r="T937">
        <v>5146900</v>
      </c>
      <c r="U937">
        <v>3976100</v>
      </c>
      <c r="V937">
        <v>13219800</v>
      </c>
      <c r="W937">
        <v>9019500</v>
      </c>
      <c r="X937">
        <v>25797500</v>
      </c>
      <c r="Y937">
        <v>17012200</v>
      </c>
      <c r="Z937">
        <v>20531500</v>
      </c>
      <c r="AA937">
        <v>17253200</v>
      </c>
      <c r="AB937">
        <v>18202100</v>
      </c>
      <c r="AC937">
        <v>7518800</v>
      </c>
      <c r="AD937">
        <v>16733600</v>
      </c>
      <c r="AE937">
        <v>8882800</v>
      </c>
      <c r="AF937">
        <v>23954100</v>
      </c>
      <c r="AG937">
        <v>9650200</v>
      </c>
      <c r="AH937">
        <v>12203600</v>
      </c>
      <c r="AI937">
        <v>2026300</v>
      </c>
    </row>
    <row r="938" spans="1:277" x14ac:dyDescent="0.25">
      <c r="A938" s="1" t="s">
        <v>470</v>
      </c>
      <c r="B938" t="s">
        <v>1157</v>
      </c>
      <c r="C938" t="s">
        <v>1185</v>
      </c>
      <c r="D938" s="2">
        <f>_xll.BDH(A938, "volume", B938, C938, "Direction", "H", "Period", "M","cols=10;rows=2")</f>
        <v>36556</v>
      </c>
      <c r="E938" s="2">
        <v>36585</v>
      </c>
      <c r="F938" s="2">
        <v>36616</v>
      </c>
      <c r="G938" s="2">
        <v>36644</v>
      </c>
      <c r="H938" s="2">
        <v>36677</v>
      </c>
      <c r="I938" s="2">
        <v>36707</v>
      </c>
      <c r="J938" s="2">
        <v>36738</v>
      </c>
      <c r="K938" s="2">
        <v>36769</v>
      </c>
      <c r="L938" s="2">
        <v>36798</v>
      </c>
      <c r="M938" s="2">
        <v>36830</v>
      </c>
    </row>
    <row r="939" spans="1:277" x14ac:dyDescent="0.25">
      <c r="A939" s="4"/>
      <c r="D939" s="3">
        <v>12383800</v>
      </c>
      <c r="E939">
        <v>15522600</v>
      </c>
      <c r="F939">
        <v>18354400</v>
      </c>
      <c r="G939">
        <v>9557400</v>
      </c>
      <c r="H939">
        <v>11258900</v>
      </c>
      <c r="I939">
        <v>16035900</v>
      </c>
      <c r="J939">
        <v>8876100</v>
      </c>
      <c r="K939">
        <v>9253700</v>
      </c>
      <c r="L939">
        <v>16092000</v>
      </c>
      <c r="M939">
        <v>13318100</v>
      </c>
    </row>
    <row r="940" spans="1:277" x14ac:dyDescent="0.25">
      <c r="A940" s="1" t="s">
        <v>471</v>
      </c>
      <c r="B940" t="s">
        <v>1157</v>
      </c>
      <c r="C940" t="s">
        <v>1198</v>
      </c>
      <c r="D940" s="2">
        <f>_xll.BDH(A940, "volume", B940, C940, "Direction", "H", "Period", "M","cols=108;rows=2")</f>
        <v>36556</v>
      </c>
      <c r="E940" s="2">
        <v>36585</v>
      </c>
      <c r="F940" s="2">
        <v>36616</v>
      </c>
      <c r="G940" s="2">
        <v>36644</v>
      </c>
      <c r="H940" s="2">
        <v>36677</v>
      </c>
      <c r="I940" s="2">
        <v>36707</v>
      </c>
      <c r="J940" s="2">
        <v>36738</v>
      </c>
      <c r="K940" s="2">
        <v>36769</v>
      </c>
      <c r="L940" s="2">
        <v>36798</v>
      </c>
      <c r="M940" s="2">
        <v>36830</v>
      </c>
      <c r="N940" s="2">
        <v>36860</v>
      </c>
      <c r="O940" s="2">
        <v>36889</v>
      </c>
      <c r="P940" s="2">
        <v>36922</v>
      </c>
      <c r="Q940" s="2">
        <v>36950</v>
      </c>
      <c r="R940" s="2">
        <v>36980</v>
      </c>
      <c r="S940" s="2">
        <v>37011</v>
      </c>
      <c r="T940" s="2">
        <v>37042</v>
      </c>
      <c r="U940" s="2">
        <v>37071</v>
      </c>
      <c r="V940" s="2">
        <v>37103</v>
      </c>
      <c r="W940" s="2">
        <v>37134</v>
      </c>
      <c r="X940" s="2">
        <v>37162</v>
      </c>
      <c r="Y940" s="2">
        <v>37195</v>
      </c>
      <c r="Z940" s="2">
        <v>37225</v>
      </c>
      <c r="AA940" s="2">
        <v>37256</v>
      </c>
      <c r="AB940" s="2">
        <v>37287</v>
      </c>
      <c r="AC940" s="2">
        <v>37315</v>
      </c>
      <c r="AD940" s="2">
        <v>37344</v>
      </c>
      <c r="AE940" s="2">
        <v>37376</v>
      </c>
      <c r="AF940" s="2">
        <v>37407</v>
      </c>
      <c r="AG940" s="2">
        <v>37435</v>
      </c>
      <c r="AH940" s="2">
        <v>37468</v>
      </c>
      <c r="AI940" s="2">
        <v>37498</v>
      </c>
      <c r="AJ940" s="2">
        <v>37529</v>
      </c>
      <c r="AK940" s="2">
        <v>37560</v>
      </c>
      <c r="AL940" s="2">
        <v>37589</v>
      </c>
      <c r="AM940" s="2">
        <v>37621</v>
      </c>
      <c r="AN940" s="2">
        <v>37652</v>
      </c>
      <c r="AO940" s="2">
        <v>37680</v>
      </c>
      <c r="AP940" s="2">
        <v>37711</v>
      </c>
      <c r="AQ940" s="2">
        <v>37741</v>
      </c>
      <c r="AR940" s="2">
        <v>37771</v>
      </c>
      <c r="AS940" s="2">
        <v>37802</v>
      </c>
      <c r="AT940" s="2">
        <v>37833</v>
      </c>
      <c r="AU940" s="2">
        <v>37862</v>
      </c>
      <c r="AV940" s="2">
        <v>37894</v>
      </c>
      <c r="AW940" s="2">
        <v>37925</v>
      </c>
      <c r="AX940" s="2">
        <v>37953</v>
      </c>
      <c r="AY940" s="2">
        <v>37986</v>
      </c>
      <c r="AZ940" s="2">
        <v>38016</v>
      </c>
      <c r="BA940" s="2">
        <v>38044</v>
      </c>
      <c r="BB940" s="2">
        <v>38077</v>
      </c>
      <c r="BC940" s="2">
        <v>38107</v>
      </c>
      <c r="BD940" s="2">
        <v>38138</v>
      </c>
      <c r="BE940" s="2">
        <v>38168</v>
      </c>
      <c r="BF940" s="2">
        <v>38198</v>
      </c>
      <c r="BG940" s="2">
        <v>38230</v>
      </c>
      <c r="BH940" s="2">
        <v>38260</v>
      </c>
      <c r="BI940" s="2">
        <v>38289</v>
      </c>
      <c r="BJ940" s="2">
        <v>38321</v>
      </c>
      <c r="BK940" s="2">
        <v>38352</v>
      </c>
      <c r="BL940" s="2">
        <v>38383</v>
      </c>
      <c r="BM940" s="2">
        <v>38411</v>
      </c>
      <c r="BN940" s="2">
        <v>38442</v>
      </c>
      <c r="BO940" s="2">
        <v>38471</v>
      </c>
      <c r="BP940" s="2">
        <v>38503</v>
      </c>
      <c r="BQ940" s="2">
        <v>38533</v>
      </c>
      <c r="BR940" s="2">
        <v>38562</v>
      </c>
      <c r="BS940" s="2">
        <v>38595</v>
      </c>
      <c r="BT940" s="2">
        <v>38625</v>
      </c>
      <c r="BU940" s="2">
        <v>38656</v>
      </c>
      <c r="BV940" s="2">
        <v>38686</v>
      </c>
      <c r="BW940" s="2">
        <v>38716</v>
      </c>
      <c r="BX940" s="2">
        <v>38748</v>
      </c>
      <c r="BY940" s="2">
        <v>38776</v>
      </c>
      <c r="BZ940" s="2">
        <v>38807</v>
      </c>
      <c r="CA940" s="2">
        <v>38835</v>
      </c>
      <c r="CB940" s="2">
        <v>38868</v>
      </c>
      <c r="CC940" s="2">
        <v>38898</v>
      </c>
      <c r="CD940" s="2">
        <v>38929</v>
      </c>
      <c r="CE940" s="2">
        <v>38960</v>
      </c>
      <c r="CF940" s="2">
        <v>38989</v>
      </c>
      <c r="CG940" s="2">
        <v>39021</v>
      </c>
      <c r="CH940" s="2">
        <v>39051</v>
      </c>
      <c r="CI940" s="2">
        <v>39080</v>
      </c>
      <c r="CJ940" s="2">
        <v>39113</v>
      </c>
      <c r="CK940" s="2">
        <v>39141</v>
      </c>
      <c r="CL940" s="2">
        <v>39171</v>
      </c>
      <c r="CM940" s="2">
        <v>39202</v>
      </c>
      <c r="CN940" s="2">
        <v>39233</v>
      </c>
      <c r="CO940" s="2">
        <v>39262</v>
      </c>
      <c r="CP940" s="2">
        <v>39294</v>
      </c>
      <c r="CQ940" s="2">
        <v>39325</v>
      </c>
      <c r="CR940" s="2">
        <v>39353</v>
      </c>
      <c r="CS940" s="2">
        <v>39386</v>
      </c>
      <c r="CT940" s="2">
        <v>39416</v>
      </c>
      <c r="CU940" s="2">
        <v>39447</v>
      </c>
      <c r="CV940" s="2">
        <v>39478</v>
      </c>
      <c r="CW940" s="2">
        <v>39507</v>
      </c>
      <c r="CX940" s="2">
        <v>39538</v>
      </c>
      <c r="CY940" s="2">
        <v>39568</v>
      </c>
      <c r="CZ940" s="2">
        <v>39598</v>
      </c>
      <c r="DA940" s="2">
        <v>39629</v>
      </c>
      <c r="DB940" s="2">
        <v>39660</v>
      </c>
      <c r="DC940" s="2">
        <v>39689</v>
      </c>
      <c r="DD940" s="2">
        <v>39721</v>
      </c>
      <c r="DE940" s="2">
        <v>39752</v>
      </c>
      <c r="DF940" s="2">
        <v>39780</v>
      </c>
      <c r="DG940" s="2">
        <v>39813</v>
      </c>
    </row>
    <row r="941" spans="1:277" x14ac:dyDescent="0.25">
      <c r="A941" s="4"/>
      <c r="D941" s="3">
        <v>3691900</v>
      </c>
      <c r="E941">
        <v>2841650</v>
      </c>
      <c r="F941">
        <v>5282630</v>
      </c>
      <c r="G941">
        <v>4932340</v>
      </c>
      <c r="H941">
        <v>3568020</v>
      </c>
      <c r="I941">
        <v>7516660</v>
      </c>
      <c r="J941">
        <v>9688930</v>
      </c>
      <c r="K941">
        <v>6717140</v>
      </c>
      <c r="L941">
        <v>5114510</v>
      </c>
      <c r="M941">
        <v>4165620</v>
      </c>
      <c r="N941">
        <v>2863680</v>
      </c>
      <c r="O941">
        <v>4642900</v>
      </c>
      <c r="P941">
        <v>4529260</v>
      </c>
      <c r="Q941">
        <v>3185810</v>
      </c>
      <c r="R941">
        <v>3609920</v>
      </c>
      <c r="S941">
        <v>3675560</v>
      </c>
      <c r="T941">
        <v>3172070</v>
      </c>
      <c r="U941">
        <v>2868800</v>
      </c>
      <c r="V941">
        <v>2222760</v>
      </c>
      <c r="W941">
        <v>2429640</v>
      </c>
      <c r="X941">
        <v>1949400</v>
      </c>
      <c r="Y941">
        <v>3328950</v>
      </c>
      <c r="Z941">
        <v>2112360</v>
      </c>
      <c r="AA941">
        <v>2018760</v>
      </c>
      <c r="AB941">
        <v>2051960</v>
      </c>
      <c r="AC941">
        <v>1564770</v>
      </c>
      <c r="AD941">
        <v>1387540</v>
      </c>
      <c r="AE941">
        <v>1804090</v>
      </c>
      <c r="AF941">
        <v>1989340</v>
      </c>
      <c r="AG941">
        <v>1834060</v>
      </c>
      <c r="AH941">
        <v>2164250</v>
      </c>
      <c r="AI941">
        <v>2252110</v>
      </c>
      <c r="AJ941">
        <v>1779280</v>
      </c>
      <c r="AK941">
        <v>2863820</v>
      </c>
      <c r="AL941">
        <v>2118940</v>
      </c>
      <c r="AM941">
        <v>2278720</v>
      </c>
      <c r="AN941">
        <v>3027250</v>
      </c>
      <c r="AO941">
        <v>1633370</v>
      </c>
      <c r="AP941">
        <v>1684730</v>
      </c>
      <c r="AQ941">
        <v>2150450</v>
      </c>
      <c r="AR941">
        <v>2436740</v>
      </c>
      <c r="AS941">
        <v>2110220</v>
      </c>
      <c r="AT941">
        <v>2237850</v>
      </c>
      <c r="AU941">
        <v>1747950</v>
      </c>
      <c r="AV941">
        <v>2423400</v>
      </c>
      <c r="AW941">
        <v>3765070</v>
      </c>
      <c r="AX941">
        <v>2499620</v>
      </c>
      <c r="AY941">
        <v>3738490</v>
      </c>
      <c r="AZ941">
        <v>3427910</v>
      </c>
      <c r="BA941">
        <v>2586040</v>
      </c>
      <c r="BB941">
        <v>2138640</v>
      </c>
      <c r="BC941">
        <v>2252790</v>
      </c>
      <c r="BD941">
        <v>1964070</v>
      </c>
      <c r="BE941">
        <v>1673900</v>
      </c>
      <c r="BF941">
        <v>4045720</v>
      </c>
      <c r="BG941">
        <v>2002520</v>
      </c>
      <c r="BH941">
        <v>2097170</v>
      </c>
      <c r="BI941">
        <v>2058020</v>
      </c>
      <c r="BJ941">
        <v>2712130</v>
      </c>
      <c r="BK941">
        <v>4449500</v>
      </c>
      <c r="BL941">
        <v>4838700</v>
      </c>
      <c r="BM941">
        <v>3324330</v>
      </c>
      <c r="BN941">
        <v>2930350</v>
      </c>
      <c r="BO941">
        <v>2911140</v>
      </c>
      <c r="BP941">
        <v>2741210</v>
      </c>
      <c r="BQ941">
        <v>2827710</v>
      </c>
      <c r="BR941">
        <v>2531330</v>
      </c>
      <c r="BS941">
        <v>2262040</v>
      </c>
      <c r="BT941">
        <v>1991320</v>
      </c>
      <c r="BU941">
        <v>6668580</v>
      </c>
      <c r="BV941">
        <v>3684250</v>
      </c>
      <c r="BW941">
        <v>3419720</v>
      </c>
      <c r="BX941">
        <v>3549260</v>
      </c>
      <c r="BY941">
        <v>2698350</v>
      </c>
      <c r="BZ941">
        <v>2932080</v>
      </c>
      <c r="CA941">
        <v>2464750</v>
      </c>
      <c r="CB941">
        <v>2102570</v>
      </c>
      <c r="CC941">
        <v>2047800</v>
      </c>
      <c r="CD941">
        <v>2057280</v>
      </c>
      <c r="CE941">
        <v>1905710</v>
      </c>
      <c r="CF941">
        <v>1829610</v>
      </c>
      <c r="CG941">
        <v>3018320</v>
      </c>
      <c r="CH941">
        <v>2480220</v>
      </c>
      <c r="CI941">
        <v>2236320</v>
      </c>
      <c r="CJ941">
        <v>4839360</v>
      </c>
      <c r="CK941">
        <v>3723120</v>
      </c>
      <c r="CL941">
        <v>2181080</v>
      </c>
      <c r="CM941">
        <v>2906710</v>
      </c>
      <c r="CN941">
        <v>2658260</v>
      </c>
      <c r="CO941">
        <v>2635350</v>
      </c>
      <c r="CP941">
        <v>3417750</v>
      </c>
      <c r="CQ941">
        <v>3653980</v>
      </c>
      <c r="CR941">
        <v>1941350</v>
      </c>
      <c r="CS941">
        <v>2657390</v>
      </c>
      <c r="CT941">
        <v>3421410</v>
      </c>
      <c r="CU941">
        <v>2183900</v>
      </c>
      <c r="CV941">
        <v>4726280</v>
      </c>
      <c r="CW941">
        <v>2644530</v>
      </c>
      <c r="CX941">
        <v>2252140</v>
      </c>
      <c r="CY941">
        <v>2077520</v>
      </c>
      <c r="CZ941">
        <v>2029730</v>
      </c>
      <c r="DA941">
        <v>1904460</v>
      </c>
      <c r="DB941">
        <v>2486500</v>
      </c>
      <c r="DC941">
        <v>1475630</v>
      </c>
      <c r="DD941">
        <v>2244720</v>
      </c>
      <c r="DE941">
        <v>4202370</v>
      </c>
      <c r="DF941">
        <v>2986520</v>
      </c>
      <c r="DG941">
        <v>3869680</v>
      </c>
    </row>
    <row r="942" spans="1:277" x14ac:dyDescent="0.25">
      <c r="A942" s="1" t="s">
        <v>472</v>
      </c>
      <c r="B942" t="s">
        <v>1157</v>
      </c>
      <c r="C942" t="s">
        <v>1185</v>
      </c>
      <c r="D942" s="2">
        <f>_xll.BDH(A942, "volume", B942, C942, "Direction", "H", "Period", "M","cols=6;rows=2")</f>
        <v>36556</v>
      </c>
      <c r="E942" s="2">
        <v>36585</v>
      </c>
      <c r="F942" s="2">
        <v>36616</v>
      </c>
      <c r="G942" s="2">
        <v>36644</v>
      </c>
      <c r="H942" s="2">
        <v>36677</v>
      </c>
      <c r="I942" s="2">
        <v>36707</v>
      </c>
    </row>
    <row r="943" spans="1:277" x14ac:dyDescent="0.25">
      <c r="A943" s="4"/>
      <c r="D943" s="3">
        <v>49098700</v>
      </c>
      <c r="E943">
        <v>43086000</v>
      </c>
      <c r="F943">
        <v>55099700</v>
      </c>
      <c r="G943">
        <v>37401700</v>
      </c>
      <c r="H943">
        <v>64517200</v>
      </c>
      <c r="I943">
        <v>26443300</v>
      </c>
    </row>
    <row r="944" spans="1:277" x14ac:dyDescent="0.25">
      <c r="A944" s="1" t="s">
        <v>473</v>
      </c>
      <c r="B944" t="s">
        <v>1157</v>
      </c>
      <c r="C944" t="s">
        <v>1190</v>
      </c>
      <c r="D944" s="2">
        <f>_xll.BDH(A944, "volume", B944, C944, "Direction", "H", "Period", "M","cols=36;rows=2")</f>
        <v>36556</v>
      </c>
      <c r="E944" s="2">
        <v>36585</v>
      </c>
      <c r="F944" s="2">
        <v>36616</v>
      </c>
      <c r="G944" s="2">
        <v>36644</v>
      </c>
      <c r="H944" s="2">
        <v>36677</v>
      </c>
      <c r="I944" s="2">
        <v>36707</v>
      </c>
      <c r="J944" s="2">
        <v>36738</v>
      </c>
      <c r="K944" s="2">
        <v>36769</v>
      </c>
      <c r="L944" s="2">
        <v>36798</v>
      </c>
      <c r="M944" s="2">
        <v>36830</v>
      </c>
      <c r="N944" s="2">
        <v>36860</v>
      </c>
      <c r="O944" s="2">
        <v>36889</v>
      </c>
      <c r="P944" s="2">
        <v>36922</v>
      </c>
      <c r="Q944" s="2">
        <v>36950</v>
      </c>
      <c r="R944" s="2">
        <v>36980</v>
      </c>
      <c r="S944" s="2">
        <v>37011</v>
      </c>
      <c r="T944" s="2">
        <v>37042</v>
      </c>
      <c r="U944" s="2">
        <v>37071</v>
      </c>
      <c r="V944" s="2">
        <v>37103</v>
      </c>
      <c r="W944" s="2">
        <v>37134</v>
      </c>
      <c r="X944" s="2">
        <v>37162</v>
      </c>
      <c r="Y944" s="2">
        <v>37195</v>
      </c>
      <c r="Z944" s="2">
        <v>37225</v>
      </c>
      <c r="AA944" s="2">
        <v>37256</v>
      </c>
      <c r="AB944" s="2">
        <v>37287</v>
      </c>
      <c r="AC944" s="2">
        <v>37315</v>
      </c>
      <c r="AD944" s="2">
        <v>37344</v>
      </c>
      <c r="AE944" s="2">
        <v>37376</v>
      </c>
      <c r="AF944" s="2">
        <v>37407</v>
      </c>
      <c r="AG944" s="2">
        <v>37435</v>
      </c>
      <c r="AH944" s="2">
        <v>37468</v>
      </c>
      <c r="AI944" s="2">
        <v>37498</v>
      </c>
      <c r="AJ944" s="2">
        <v>37529</v>
      </c>
      <c r="AK944" s="2">
        <v>37560</v>
      </c>
      <c r="AL944" s="2">
        <v>37589</v>
      </c>
      <c r="AM944" s="2">
        <v>37621</v>
      </c>
    </row>
    <row r="945" spans="1:277" x14ac:dyDescent="0.25">
      <c r="A945" s="4"/>
      <c r="D945" s="3">
        <v>50467800</v>
      </c>
      <c r="E945">
        <v>47922600</v>
      </c>
      <c r="F945">
        <v>51513600</v>
      </c>
      <c r="G945">
        <v>39397800</v>
      </c>
      <c r="H945">
        <v>47248200</v>
      </c>
      <c r="I945">
        <v>49744200</v>
      </c>
      <c r="J945">
        <v>29567400</v>
      </c>
      <c r="K945">
        <v>26939700</v>
      </c>
      <c r="L945">
        <v>27867000</v>
      </c>
      <c r="M945">
        <v>37069800</v>
      </c>
      <c r="N945">
        <v>44236500</v>
      </c>
      <c r="O945">
        <v>44453100</v>
      </c>
      <c r="P945">
        <v>52805700</v>
      </c>
      <c r="Q945">
        <v>39480600</v>
      </c>
      <c r="R945">
        <v>42561300</v>
      </c>
      <c r="S945">
        <v>35136900</v>
      </c>
      <c r="T945">
        <v>34956000</v>
      </c>
      <c r="U945">
        <v>35248800</v>
      </c>
      <c r="V945">
        <v>37199400</v>
      </c>
      <c r="W945">
        <v>37767600</v>
      </c>
      <c r="X945">
        <v>44752500</v>
      </c>
      <c r="Y945">
        <v>48248400</v>
      </c>
      <c r="Z945">
        <v>40598100</v>
      </c>
      <c r="AA945">
        <v>36659400</v>
      </c>
      <c r="AB945">
        <v>40002900</v>
      </c>
      <c r="AC945">
        <v>34457100</v>
      </c>
      <c r="AD945">
        <v>44537700</v>
      </c>
      <c r="AE945">
        <v>41466300</v>
      </c>
      <c r="AF945">
        <v>48192900</v>
      </c>
      <c r="AG945">
        <v>53693100</v>
      </c>
      <c r="AH945">
        <v>319479000</v>
      </c>
      <c r="AI945">
        <v>76506300</v>
      </c>
      <c r="AJ945">
        <v>47541600</v>
      </c>
      <c r="AK945">
        <v>46867500</v>
      </c>
      <c r="AL945">
        <v>30585600</v>
      </c>
      <c r="AM945">
        <v>29090700</v>
      </c>
    </row>
    <row r="946" spans="1:277" x14ac:dyDescent="0.25">
      <c r="A946" s="1" t="s">
        <v>474</v>
      </c>
      <c r="B946" t="s">
        <v>1157</v>
      </c>
      <c r="C946" t="s">
        <v>1199</v>
      </c>
      <c r="D946" s="2">
        <f>_xll.BDH(A946, "volume", B946, C946, "Direction", "H", "Period", "M","cols=274;rows=2")</f>
        <v>36556</v>
      </c>
      <c r="E946" s="2">
        <v>36585</v>
      </c>
      <c r="F946" s="2">
        <v>36616</v>
      </c>
      <c r="G946" s="2">
        <v>36644</v>
      </c>
      <c r="H946" s="2">
        <v>36677</v>
      </c>
      <c r="I946" s="2">
        <v>36707</v>
      </c>
      <c r="J946" s="2">
        <v>36738</v>
      </c>
      <c r="K946" s="2">
        <v>36769</v>
      </c>
      <c r="L946" s="2">
        <v>36798</v>
      </c>
      <c r="M946" s="2">
        <v>36830</v>
      </c>
      <c r="N946" s="2">
        <v>36860</v>
      </c>
      <c r="O946" s="2">
        <v>36889</v>
      </c>
      <c r="P946" s="2">
        <v>36922</v>
      </c>
      <c r="Q946" s="2">
        <v>36950</v>
      </c>
      <c r="R946" s="2">
        <v>36980</v>
      </c>
      <c r="S946" s="2">
        <v>37011</v>
      </c>
      <c r="T946" s="2">
        <v>37042</v>
      </c>
      <c r="U946" s="2">
        <v>37071</v>
      </c>
      <c r="V946" s="2">
        <v>37103</v>
      </c>
      <c r="W946" s="2">
        <v>37134</v>
      </c>
      <c r="X946" s="2">
        <v>37162</v>
      </c>
      <c r="Y946" s="2">
        <v>37195</v>
      </c>
      <c r="Z946" s="2">
        <v>37225</v>
      </c>
      <c r="AA946" s="2">
        <v>37256</v>
      </c>
      <c r="AB946" s="2">
        <v>37287</v>
      </c>
      <c r="AC946" s="2">
        <v>37315</v>
      </c>
      <c r="AD946" s="2">
        <v>37344</v>
      </c>
      <c r="AE946" s="2">
        <v>37376</v>
      </c>
      <c r="AF946" s="2">
        <v>37407</v>
      </c>
      <c r="AG946" s="2">
        <v>37435</v>
      </c>
      <c r="AH946" s="2">
        <v>37468</v>
      </c>
      <c r="AI946" s="2">
        <v>37498</v>
      </c>
      <c r="AJ946" s="2">
        <v>37529</v>
      </c>
      <c r="AK946" s="2">
        <v>37560</v>
      </c>
      <c r="AL946" s="2">
        <v>37589</v>
      </c>
      <c r="AM946" s="2">
        <v>37621</v>
      </c>
      <c r="AN946" s="2">
        <v>37652</v>
      </c>
      <c r="AO946" s="2">
        <v>37680</v>
      </c>
      <c r="AP946" s="2">
        <v>37711</v>
      </c>
      <c r="AQ946" s="2">
        <v>37741</v>
      </c>
      <c r="AR946" s="2">
        <v>37771</v>
      </c>
      <c r="AS946" s="2">
        <v>37802</v>
      </c>
      <c r="AT946" s="2">
        <v>37833</v>
      </c>
      <c r="AU946" s="2">
        <v>37862</v>
      </c>
      <c r="AV946" s="2">
        <v>37894</v>
      </c>
      <c r="AW946" s="2">
        <v>37925</v>
      </c>
      <c r="AX946" s="2">
        <v>37953</v>
      </c>
      <c r="AY946" s="2">
        <v>37986</v>
      </c>
      <c r="AZ946" s="2">
        <v>38016</v>
      </c>
      <c r="BA946" s="2">
        <v>38044</v>
      </c>
      <c r="BB946" s="2">
        <v>38077</v>
      </c>
      <c r="BC946" s="2">
        <v>38107</v>
      </c>
      <c r="BD946" s="2">
        <v>38138</v>
      </c>
      <c r="BE946" s="2">
        <v>38168</v>
      </c>
      <c r="BF946" s="2">
        <v>38198</v>
      </c>
      <c r="BG946" s="2">
        <v>38230</v>
      </c>
      <c r="BH946" s="2">
        <v>38260</v>
      </c>
      <c r="BI946" s="2">
        <v>38289</v>
      </c>
      <c r="BJ946" s="2">
        <v>38321</v>
      </c>
      <c r="BK946" s="2">
        <v>38352</v>
      </c>
      <c r="BL946" s="2">
        <v>38383</v>
      </c>
      <c r="BM946" s="2">
        <v>38411</v>
      </c>
      <c r="BN946" s="2">
        <v>38442</v>
      </c>
      <c r="BO946" s="2">
        <v>38471</v>
      </c>
      <c r="BP946" s="2">
        <v>38503</v>
      </c>
      <c r="BQ946" s="2">
        <v>38533</v>
      </c>
      <c r="BR946" s="2">
        <v>38562</v>
      </c>
      <c r="BS946" s="2">
        <v>38595</v>
      </c>
      <c r="BT946" s="2">
        <v>38625</v>
      </c>
      <c r="BU946" s="2">
        <v>38656</v>
      </c>
      <c r="BV946" s="2">
        <v>38686</v>
      </c>
      <c r="BW946" s="2">
        <v>38716</v>
      </c>
      <c r="BX946" s="2">
        <v>38748</v>
      </c>
      <c r="BY946" s="2">
        <v>38776</v>
      </c>
      <c r="BZ946" s="2">
        <v>38807</v>
      </c>
      <c r="CA946" s="2">
        <v>38835</v>
      </c>
      <c r="CB946" s="2">
        <v>38868</v>
      </c>
      <c r="CC946" s="2">
        <v>38898</v>
      </c>
      <c r="CD946" s="2">
        <v>38929</v>
      </c>
      <c r="CE946" s="2">
        <v>38960</v>
      </c>
      <c r="CF946" s="2">
        <v>38989</v>
      </c>
      <c r="CG946" s="2">
        <v>39021</v>
      </c>
      <c r="CH946" s="2">
        <v>39051</v>
      </c>
      <c r="CI946" s="2">
        <v>39080</v>
      </c>
      <c r="CJ946" s="2">
        <v>39113</v>
      </c>
      <c r="CK946" s="2">
        <v>39141</v>
      </c>
      <c r="CL946" s="2">
        <v>39171</v>
      </c>
      <c r="CM946" s="2">
        <v>39202</v>
      </c>
      <c r="CN946" s="2">
        <v>39233</v>
      </c>
      <c r="CO946" s="2">
        <v>39262</v>
      </c>
      <c r="CP946" s="2">
        <v>39294</v>
      </c>
      <c r="CQ946" s="2">
        <v>39325</v>
      </c>
      <c r="CR946" s="2">
        <v>39353</v>
      </c>
      <c r="CS946" s="2">
        <v>39386</v>
      </c>
      <c r="CT946" s="2">
        <v>39416</v>
      </c>
      <c r="CU946" s="2">
        <v>39447</v>
      </c>
      <c r="CV946" s="2">
        <v>39478</v>
      </c>
      <c r="CW946" s="2">
        <v>39507</v>
      </c>
      <c r="CX946" s="2">
        <v>39538</v>
      </c>
      <c r="CY946" s="2">
        <v>39568</v>
      </c>
      <c r="CZ946" s="2">
        <v>39598</v>
      </c>
      <c r="DA946" s="2">
        <v>39629</v>
      </c>
      <c r="DB946" s="2">
        <v>39660</v>
      </c>
      <c r="DC946" s="2">
        <v>39689</v>
      </c>
      <c r="DD946" s="2">
        <v>39721</v>
      </c>
      <c r="DE946" s="2">
        <v>39752</v>
      </c>
      <c r="DF946" s="2">
        <v>39780</v>
      </c>
      <c r="DG946" s="2">
        <v>39813</v>
      </c>
      <c r="DH946" s="2">
        <v>39843</v>
      </c>
      <c r="DI946" s="2">
        <v>39871</v>
      </c>
      <c r="DJ946" s="2">
        <v>39903</v>
      </c>
      <c r="DK946" s="2">
        <v>39933</v>
      </c>
      <c r="DL946" s="2">
        <v>39962</v>
      </c>
      <c r="DM946" s="2">
        <v>39994</v>
      </c>
      <c r="DN946" s="2">
        <v>40025</v>
      </c>
      <c r="DO946" s="2">
        <v>40056</v>
      </c>
      <c r="DP946" s="2">
        <v>40086</v>
      </c>
      <c r="DQ946" s="2">
        <v>40116</v>
      </c>
      <c r="DR946" s="2">
        <v>40147</v>
      </c>
      <c r="DS946" s="2">
        <v>40178</v>
      </c>
      <c r="DT946" s="2">
        <v>40207</v>
      </c>
      <c r="DU946" s="2">
        <v>40235</v>
      </c>
      <c r="DV946" s="2">
        <v>40268</v>
      </c>
      <c r="DW946" s="2">
        <v>40298</v>
      </c>
      <c r="DX946" s="2">
        <v>40329</v>
      </c>
      <c r="DY946" s="2">
        <v>40359</v>
      </c>
      <c r="DZ946" s="2">
        <v>40389</v>
      </c>
      <c r="EA946" s="2">
        <v>40421</v>
      </c>
      <c r="EB946" s="2">
        <v>40451</v>
      </c>
      <c r="EC946" s="2">
        <v>40480</v>
      </c>
      <c r="ED946" s="2">
        <v>40512</v>
      </c>
      <c r="EE946" s="2">
        <v>40543</v>
      </c>
      <c r="EF946" s="2">
        <v>40574</v>
      </c>
      <c r="EG946" s="2">
        <v>40602</v>
      </c>
      <c r="EH946" s="2">
        <v>40633</v>
      </c>
      <c r="EI946" s="2">
        <v>40662</v>
      </c>
      <c r="EJ946" s="2">
        <v>40694</v>
      </c>
      <c r="EK946" s="2">
        <v>40724</v>
      </c>
      <c r="EL946" s="2">
        <v>40753</v>
      </c>
      <c r="EM946" s="2">
        <v>40786</v>
      </c>
      <c r="EN946" s="2">
        <v>40816</v>
      </c>
      <c r="EO946" s="2">
        <v>40847</v>
      </c>
      <c r="EP946" s="2">
        <v>40877</v>
      </c>
      <c r="EQ946" s="2">
        <v>40907</v>
      </c>
      <c r="ER946" s="2">
        <v>40939</v>
      </c>
      <c r="ES946" s="2">
        <v>40968</v>
      </c>
      <c r="ET946" s="2">
        <v>40998</v>
      </c>
      <c r="EU946" s="2">
        <v>41029</v>
      </c>
      <c r="EV946" s="2">
        <v>41060</v>
      </c>
      <c r="EW946" s="2">
        <v>41089</v>
      </c>
      <c r="EX946" s="2">
        <v>41121</v>
      </c>
      <c r="EY946" s="2">
        <v>41152</v>
      </c>
      <c r="EZ946" s="2">
        <v>41180</v>
      </c>
      <c r="FA946" s="2">
        <v>41213</v>
      </c>
      <c r="FB946" s="2">
        <v>41243</v>
      </c>
      <c r="FC946" s="2">
        <v>41274</v>
      </c>
      <c r="FD946" s="2">
        <v>41305</v>
      </c>
      <c r="FE946" s="2">
        <v>41333</v>
      </c>
      <c r="FF946" s="2">
        <v>41362</v>
      </c>
      <c r="FG946" s="2">
        <v>41394</v>
      </c>
      <c r="FH946" s="2">
        <v>41425</v>
      </c>
      <c r="FI946" s="2">
        <v>41453</v>
      </c>
      <c r="FJ946" s="2">
        <v>41486</v>
      </c>
      <c r="FK946" s="2">
        <v>41516</v>
      </c>
      <c r="FL946" s="2">
        <v>41547</v>
      </c>
      <c r="FM946" s="2">
        <v>41578</v>
      </c>
      <c r="FN946" s="2">
        <v>41607</v>
      </c>
      <c r="FO946" s="2">
        <v>41639</v>
      </c>
      <c r="FP946" s="2">
        <v>41670</v>
      </c>
      <c r="FQ946" s="2">
        <v>41698</v>
      </c>
      <c r="FR946" s="2">
        <v>41729</v>
      </c>
      <c r="FS946" s="2">
        <v>41759</v>
      </c>
      <c r="FT946" s="2">
        <v>41789</v>
      </c>
      <c r="FU946" s="2">
        <v>41820</v>
      </c>
      <c r="FV946" s="2">
        <v>41851</v>
      </c>
      <c r="FW946" s="2">
        <v>41880</v>
      </c>
      <c r="FX946" s="2">
        <v>41912</v>
      </c>
      <c r="FY946" s="2">
        <v>41943</v>
      </c>
      <c r="FZ946" s="2">
        <v>41971</v>
      </c>
      <c r="GA946" s="2">
        <v>42004</v>
      </c>
      <c r="GB946" s="2">
        <v>42034</v>
      </c>
      <c r="GC946" s="2">
        <v>42062</v>
      </c>
      <c r="GD946" s="2">
        <v>42094</v>
      </c>
      <c r="GE946" s="2">
        <v>42124</v>
      </c>
      <c r="GF946" s="2">
        <v>42153</v>
      </c>
      <c r="GG946" s="2">
        <v>42185</v>
      </c>
      <c r="GH946" s="2">
        <v>42216</v>
      </c>
      <c r="GI946" s="2">
        <v>42247</v>
      </c>
      <c r="GJ946" s="2">
        <v>42277</v>
      </c>
      <c r="GK946" s="2">
        <v>42307</v>
      </c>
      <c r="GL946" s="2">
        <v>42338</v>
      </c>
      <c r="GM946" s="2">
        <v>42369</v>
      </c>
      <c r="GN946" s="2">
        <v>42398</v>
      </c>
      <c r="GO946" s="2">
        <v>42429</v>
      </c>
      <c r="GP946" s="2">
        <v>42460</v>
      </c>
      <c r="GQ946" s="2">
        <v>42489</v>
      </c>
      <c r="GR946" s="2">
        <v>42521</v>
      </c>
      <c r="GS946" s="2">
        <v>42551</v>
      </c>
      <c r="GT946" s="2">
        <v>42580</v>
      </c>
      <c r="GU946" s="2">
        <v>42613</v>
      </c>
      <c r="GV946" s="2">
        <v>42643</v>
      </c>
      <c r="GW946" s="2">
        <v>42674</v>
      </c>
      <c r="GX946" s="2">
        <v>42704</v>
      </c>
      <c r="GY946" s="2">
        <v>42734</v>
      </c>
      <c r="GZ946" s="2">
        <v>42766</v>
      </c>
      <c r="HA946" s="2">
        <v>42794</v>
      </c>
      <c r="HB946" s="2">
        <v>42825</v>
      </c>
      <c r="HC946" s="2">
        <v>42853</v>
      </c>
      <c r="HD946" s="2">
        <v>42886</v>
      </c>
      <c r="HE946" s="2">
        <v>42916</v>
      </c>
      <c r="HF946" s="2">
        <v>42947</v>
      </c>
      <c r="HG946" s="2">
        <v>42978</v>
      </c>
      <c r="HH946" s="2">
        <v>43007</v>
      </c>
      <c r="HI946" s="2">
        <v>43039</v>
      </c>
      <c r="HJ946" s="2">
        <v>43069</v>
      </c>
      <c r="HK946" s="2">
        <v>43098</v>
      </c>
      <c r="HL946" s="2">
        <v>43131</v>
      </c>
      <c r="HM946" s="2">
        <v>43159</v>
      </c>
      <c r="HN946" s="2">
        <v>43189</v>
      </c>
      <c r="HO946" s="2">
        <v>43220</v>
      </c>
      <c r="HP946" s="2">
        <v>43251</v>
      </c>
      <c r="HQ946" s="2">
        <v>43280</v>
      </c>
      <c r="HR946" s="2">
        <v>43312</v>
      </c>
      <c r="HS946" s="2">
        <v>43343</v>
      </c>
      <c r="HT946" s="2">
        <v>43371</v>
      </c>
      <c r="HU946" s="2">
        <v>43404</v>
      </c>
      <c r="HV946" s="2">
        <v>43434</v>
      </c>
      <c r="HW946" s="2">
        <v>43465</v>
      </c>
      <c r="HX946" s="2">
        <v>43496</v>
      </c>
      <c r="HY946" s="2">
        <v>43524</v>
      </c>
      <c r="HZ946" s="2">
        <v>43553</v>
      </c>
      <c r="IA946" s="2">
        <v>43585</v>
      </c>
      <c r="IB946" s="2">
        <v>43616</v>
      </c>
      <c r="IC946" s="2">
        <v>43644</v>
      </c>
      <c r="ID946" s="2">
        <v>43677</v>
      </c>
      <c r="IE946" s="2">
        <v>43707</v>
      </c>
      <c r="IF946" s="2">
        <v>43738</v>
      </c>
      <c r="IG946" s="2">
        <v>43769</v>
      </c>
      <c r="IH946" s="2">
        <v>43798</v>
      </c>
      <c r="II946" s="2">
        <v>43830</v>
      </c>
      <c r="IJ946" s="2">
        <v>43861</v>
      </c>
      <c r="IK946" s="2">
        <v>43889</v>
      </c>
      <c r="IL946" s="2">
        <v>43921</v>
      </c>
      <c r="IM946" s="2">
        <v>43951</v>
      </c>
      <c r="IN946" s="2">
        <v>43980</v>
      </c>
      <c r="IO946" s="2">
        <v>44012</v>
      </c>
      <c r="IP946" s="2">
        <v>44043</v>
      </c>
      <c r="IQ946" s="2">
        <v>44074</v>
      </c>
      <c r="IR946" s="2">
        <v>44104</v>
      </c>
      <c r="IS946" s="2">
        <v>44134</v>
      </c>
      <c r="IT946" s="2">
        <v>44165</v>
      </c>
      <c r="IU946" s="2">
        <v>44196</v>
      </c>
      <c r="IV946" s="2">
        <v>44225</v>
      </c>
      <c r="IW946" s="2">
        <v>44253</v>
      </c>
      <c r="IX946" s="2">
        <v>44286</v>
      </c>
      <c r="IY946" s="2">
        <v>44316</v>
      </c>
      <c r="IZ946" s="2">
        <v>44347</v>
      </c>
      <c r="JA946" s="2">
        <v>44377</v>
      </c>
      <c r="JB946" s="2">
        <v>44407</v>
      </c>
      <c r="JC946" s="2">
        <v>44439</v>
      </c>
      <c r="JD946" s="2">
        <v>44469</v>
      </c>
      <c r="JE946" s="2">
        <v>44498</v>
      </c>
      <c r="JF946" s="2">
        <v>44530</v>
      </c>
      <c r="JG946" s="2">
        <v>44561</v>
      </c>
      <c r="JH946" s="2">
        <v>44592</v>
      </c>
      <c r="JI946" s="2">
        <v>44620</v>
      </c>
      <c r="JJ946" s="2">
        <v>44651</v>
      </c>
      <c r="JK946" s="2">
        <v>44680</v>
      </c>
      <c r="JL946" s="2">
        <v>44712</v>
      </c>
      <c r="JM946" s="2">
        <v>44742</v>
      </c>
      <c r="JN946" s="2">
        <v>44771</v>
      </c>
      <c r="JO946" s="2">
        <v>44804</v>
      </c>
      <c r="JP946" s="2">
        <v>44834</v>
      </c>
      <c r="JQ946" s="2">
        <v>44865</v>
      </c>
    </row>
    <row r="947" spans="1:277" x14ac:dyDescent="0.25">
      <c r="A947" s="4"/>
      <c r="D947" s="3">
        <v>166321600</v>
      </c>
      <c r="E947">
        <v>202014400</v>
      </c>
      <c r="F947">
        <v>146058400</v>
      </c>
      <c r="G947">
        <v>127540000</v>
      </c>
      <c r="H947">
        <v>233221600</v>
      </c>
      <c r="I947">
        <v>181605600</v>
      </c>
      <c r="J947">
        <v>161688000</v>
      </c>
      <c r="K947">
        <v>135724800</v>
      </c>
      <c r="L947">
        <v>135622400</v>
      </c>
      <c r="M947">
        <v>227611200</v>
      </c>
      <c r="N947">
        <v>232448800</v>
      </c>
      <c r="O947">
        <v>154922000</v>
      </c>
      <c r="P947">
        <v>171245600</v>
      </c>
      <c r="Q947">
        <v>152817600</v>
      </c>
      <c r="R947">
        <v>160229600</v>
      </c>
      <c r="S947">
        <v>162855600</v>
      </c>
      <c r="T947">
        <v>256549600</v>
      </c>
      <c r="U947">
        <v>143928400</v>
      </c>
      <c r="V947">
        <v>125686800</v>
      </c>
      <c r="W947">
        <v>112716000</v>
      </c>
      <c r="X947">
        <v>140221200</v>
      </c>
      <c r="Y947">
        <v>152967600</v>
      </c>
      <c r="Z947">
        <v>135762800</v>
      </c>
      <c r="AA947">
        <v>112332000</v>
      </c>
      <c r="AB947">
        <v>124260400</v>
      </c>
      <c r="AC947">
        <v>103522400</v>
      </c>
      <c r="AD947">
        <v>128744400</v>
      </c>
      <c r="AE947">
        <v>178284000</v>
      </c>
      <c r="AF947">
        <v>147519600</v>
      </c>
      <c r="AG947">
        <v>185820800</v>
      </c>
      <c r="AH947">
        <v>273134400</v>
      </c>
      <c r="AI947">
        <v>149557200</v>
      </c>
      <c r="AJ947">
        <v>139536400</v>
      </c>
      <c r="AK947">
        <v>225346400</v>
      </c>
      <c r="AL947">
        <v>289947200</v>
      </c>
      <c r="AM947">
        <v>167002400</v>
      </c>
      <c r="AN947">
        <v>164324000</v>
      </c>
      <c r="AO947">
        <v>160672000</v>
      </c>
      <c r="AP947">
        <v>142784800</v>
      </c>
      <c r="AQ947">
        <v>192261600</v>
      </c>
      <c r="AR947">
        <v>146164400</v>
      </c>
      <c r="AS947">
        <v>123089200</v>
      </c>
      <c r="AT947">
        <v>122059600</v>
      </c>
      <c r="AU947">
        <v>101072600</v>
      </c>
      <c r="AV947">
        <v>88624200</v>
      </c>
      <c r="AW947">
        <v>126346200</v>
      </c>
      <c r="AX947">
        <v>105970600</v>
      </c>
      <c r="AY947">
        <v>77391800</v>
      </c>
      <c r="AZ947">
        <v>95186000</v>
      </c>
      <c r="BA947">
        <v>95021400</v>
      </c>
      <c r="BB947">
        <v>94808200</v>
      </c>
      <c r="BC947">
        <v>132160000</v>
      </c>
      <c r="BD947">
        <v>117777400</v>
      </c>
      <c r="BE947">
        <v>99638200</v>
      </c>
      <c r="BF947">
        <v>144547000</v>
      </c>
      <c r="BG947">
        <v>85968600</v>
      </c>
      <c r="BH947">
        <v>93714200</v>
      </c>
      <c r="BI947">
        <v>180655400</v>
      </c>
      <c r="BJ947">
        <v>113302800</v>
      </c>
      <c r="BK947">
        <v>111133600</v>
      </c>
      <c r="BL947">
        <v>97117400</v>
      </c>
      <c r="BM947">
        <v>83190800</v>
      </c>
      <c r="BN947">
        <v>90543600</v>
      </c>
      <c r="BO947">
        <v>132916600</v>
      </c>
      <c r="BP947">
        <v>104344300</v>
      </c>
      <c r="BQ947">
        <v>80228700</v>
      </c>
      <c r="BR947">
        <v>113367900</v>
      </c>
      <c r="BS947">
        <v>65790100</v>
      </c>
      <c r="BT947">
        <v>84076100</v>
      </c>
      <c r="BU947">
        <v>88382400</v>
      </c>
      <c r="BV947">
        <v>85716200</v>
      </c>
      <c r="BW947">
        <v>79962600</v>
      </c>
      <c r="BX947">
        <v>105936100</v>
      </c>
      <c r="BY947">
        <v>71136200</v>
      </c>
      <c r="BZ947">
        <v>115184800</v>
      </c>
      <c r="CA947">
        <v>191073500</v>
      </c>
      <c r="CB947">
        <v>215422800</v>
      </c>
      <c r="CC947">
        <v>99265200</v>
      </c>
      <c r="CD947">
        <v>103121300</v>
      </c>
      <c r="CE947">
        <v>68847300</v>
      </c>
      <c r="CF947">
        <v>61603000</v>
      </c>
      <c r="CG947">
        <v>116840500</v>
      </c>
      <c r="CH947">
        <v>95513000</v>
      </c>
      <c r="CI947">
        <v>70038500</v>
      </c>
      <c r="CJ947">
        <v>74744500</v>
      </c>
      <c r="CK947">
        <v>56989000</v>
      </c>
      <c r="CL947">
        <v>120418200</v>
      </c>
      <c r="CM947">
        <v>93963300</v>
      </c>
      <c r="CN947">
        <v>74512500</v>
      </c>
      <c r="CO947">
        <v>65455000</v>
      </c>
      <c r="CP947">
        <v>76166100</v>
      </c>
      <c r="CQ947">
        <v>90280200</v>
      </c>
      <c r="CR947">
        <v>55808700</v>
      </c>
      <c r="CS947">
        <v>64423500</v>
      </c>
      <c r="CT947">
        <v>58920300</v>
      </c>
      <c r="CU947">
        <v>62274200</v>
      </c>
      <c r="CV947">
        <v>76246200</v>
      </c>
      <c r="CW947">
        <v>60576100</v>
      </c>
      <c r="CX947">
        <v>86945100</v>
      </c>
      <c r="CY947">
        <v>64726700</v>
      </c>
      <c r="CZ947">
        <v>60069000</v>
      </c>
      <c r="DA947">
        <v>83758600</v>
      </c>
      <c r="DB947">
        <v>86323300</v>
      </c>
      <c r="DC947">
        <v>46495000</v>
      </c>
      <c r="DD947">
        <v>48898400</v>
      </c>
      <c r="DE947">
        <v>72793500</v>
      </c>
      <c r="DF947">
        <v>50629100</v>
      </c>
      <c r="DG947">
        <v>44812100</v>
      </c>
      <c r="DH947">
        <v>47080700</v>
      </c>
      <c r="DI947">
        <v>67489200</v>
      </c>
      <c r="DJ947">
        <v>80691700</v>
      </c>
      <c r="DK947">
        <v>68097900</v>
      </c>
      <c r="DL947">
        <v>50485500</v>
      </c>
      <c r="DM947">
        <v>70371300</v>
      </c>
      <c r="DN947">
        <v>59001700</v>
      </c>
      <c r="DO947">
        <v>55395100</v>
      </c>
      <c r="DP947">
        <v>76731400</v>
      </c>
      <c r="DQ947">
        <v>81881600</v>
      </c>
      <c r="DR947">
        <v>54629200</v>
      </c>
      <c r="DS947">
        <v>83030100</v>
      </c>
      <c r="DT947">
        <v>70970000</v>
      </c>
      <c r="DU947">
        <v>63631600</v>
      </c>
      <c r="DV947">
        <v>66229000</v>
      </c>
      <c r="DW947">
        <v>70363700</v>
      </c>
      <c r="DX947">
        <v>52837800</v>
      </c>
      <c r="DY947">
        <v>64769400</v>
      </c>
      <c r="DZ947">
        <v>47287800</v>
      </c>
      <c r="EA947">
        <v>43604900</v>
      </c>
      <c r="EB947">
        <v>44234380</v>
      </c>
      <c r="EC947">
        <v>43361339</v>
      </c>
      <c r="ED947">
        <v>45287758</v>
      </c>
      <c r="EE947">
        <v>41069600</v>
      </c>
      <c r="EF947">
        <v>40874030</v>
      </c>
      <c r="EG947">
        <v>32963028</v>
      </c>
      <c r="EH947">
        <v>36577272</v>
      </c>
      <c r="EI947">
        <v>34998910</v>
      </c>
      <c r="EJ947">
        <v>39822722</v>
      </c>
      <c r="EK947">
        <v>46065808</v>
      </c>
      <c r="EL947">
        <v>41536121</v>
      </c>
      <c r="EM947">
        <v>71403493</v>
      </c>
      <c r="EN947">
        <v>53306790</v>
      </c>
      <c r="EO947">
        <v>52150218</v>
      </c>
      <c r="EP947">
        <v>43474338</v>
      </c>
      <c r="EQ947">
        <v>39392270</v>
      </c>
      <c r="ER947">
        <v>33625922</v>
      </c>
      <c r="ES947">
        <v>28420360</v>
      </c>
      <c r="ET947">
        <v>34521282</v>
      </c>
      <c r="EU947">
        <v>33097077</v>
      </c>
      <c r="EV947">
        <v>31841978</v>
      </c>
      <c r="EW947">
        <v>38503526</v>
      </c>
      <c r="EX947">
        <v>40786502</v>
      </c>
      <c r="EY947">
        <v>29086810</v>
      </c>
      <c r="EZ947">
        <v>34720202</v>
      </c>
      <c r="FA947">
        <v>24847979</v>
      </c>
      <c r="FB947">
        <v>28085469</v>
      </c>
      <c r="FC947">
        <v>25089406</v>
      </c>
      <c r="FD947">
        <v>32467488</v>
      </c>
      <c r="FE947">
        <v>26587731</v>
      </c>
      <c r="FF947">
        <v>26356430</v>
      </c>
      <c r="FG947">
        <v>32706181</v>
      </c>
      <c r="FH947">
        <v>29508536</v>
      </c>
      <c r="FI947">
        <v>29718797</v>
      </c>
      <c r="FJ947">
        <v>28013302</v>
      </c>
      <c r="FK947">
        <v>18823187</v>
      </c>
      <c r="FL947">
        <v>23759811</v>
      </c>
      <c r="FM947">
        <v>30004901</v>
      </c>
      <c r="FN947">
        <v>19235215</v>
      </c>
      <c r="FO947">
        <v>24892769</v>
      </c>
      <c r="FP947">
        <v>23286341</v>
      </c>
      <c r="FQ947">
        <v>21208654</v>
      </c>
      <c r="FR947">
        <v>24716562</v>
      </c>
      <c r="FS947">
        <v>25632784</v>
      </c>
      <c r="FT947">
        <v>20688390</v>
      </c>
      <c r="FU947">
        <v>23398099</v>
      </c>
      <c r="FV947">
        <v>21923260</v>
      </c>
      <c r="FW947">
        <v>17184048</v>
      </c>
      <c r="FX947">
        <v>18035809</v>
      </c>
      <c r="FY947">
        <v>27420227</v>
      </c>
      <c r="FZ947">
        <v>19034618</v>
      </c>
      <c r="GA947">
        <v>25111542</v>
      </c>
      <c r="GB947">
        <v>24357762</v>
      </c>
      <c r="GC947">
        <v>20871037</v>
      </c>
      <c r="GD947">
        <v>25478715</v>
      </c>
      <c r="GE947">
        <v>20696018</v>
      </c>
      <c r="GF947">
        <v>18267385</v>
      </c>
      <c r="GG947">
        <v>27191560</v>
      </c>
      <c r="GH947">
        <v>24958646</v>
      </c>
      <c r="GI947">
        <v>26299570</v>
      </c>
      <c r="GJ947">
        <v>28038781</v>
      </c>
      <c r="GK947">
        <v>29158875</v>
      </c>
      <c r="GL947">
        <v>22248049</v>
      </c>
      <c r="GM947">
        <v>24721630</v>
      </c>
      <c r="GN947">
        <v>26113888</v>
      </c>
      <c r="GO947">
        <v>20542807</v>
      </c>
      <c r="GP947">
        <v>21304087</v>
      </c>
      <c r="GQ947">
        <v>22103956</v>
      </c>
      <c r="GR947">
        <v>18197473</v>
      </c>
      <c r="GS947">
        <v>24207343</v>
      </c>
      <c r="GT947">
        <v>22035646</v>
      </c>
      <c r="GU947">
        <v>16083466</v>
      </c>
      <c r="GV947">
        <v>23377023</v>
      </c>
      <c r="GW947">
        <v>23504846</v>
      </c>
      <c r="GX947">
        <v>25037301</v>
      </c>
      <c r="GY947">
        <v>21512090</v>
      </c>
      <c r="GZ947">
        <v>21403652</v>
      </c>
      <c r="HA947">
        <v>21352583</v>
      </c>
      <c r="HB947">
        <v>26000748</v>
      </c>
      <c r="HC947">
        <v>16672032</v>
      </c>
      <c r="HD947">
        <v>17803822</v>
      </c>
      <c r="HE947">
        <v>21559331</v>
      </c>
      <c r="HF947">
        <v>16290233</v>
      </c>
      <c r="HG947">
        <v>15119166</v>
      </c>
      <c r="HH947">
        <v>17167582</v>
      </c>
      <c r="HI947">
        <v>22720223</v>
      </c>
      <c r="HJ947">
        <v>15435934</v>
      </c>
      <c r="HK947">
        <v>18909544</v>
      </c>
      <c r="HL947">
        <v>22361990</v>
      </c>
      <c r="HM947">
        <v>22489690</v>
      </c>
      <c r="HN947">
        <v>23213125</v>
      </c>
      <c r="HO947">
        <v>20844397</v>
      </c>
      <c r="HP947">
        <v>16394236</v>
      </c>
      <c r="HQ947">
        <v>18114101</v>
      </c>
      <c r="HR947">
        <v>14013545</v>
      </c>
      <c r="HS947">
        <v>14161263</v>
      </c>
      <c r="HT947">
        <v>18117786</v>
      </c>
      <c r="HU947">
        <v>24722461</v>
      </c>
      <c r="HV947">
        <v>21775893</v>
      </c>
      <c r="HW947">
        <v>28758292</v>
      </c>
      <c r="HX947">
        <v>23118028</v>
      </c>
      <c r="HY947">
        <v>19441370</v>
      </c>
      <c r="HZ947">
        <v>26382975</v>
      </c>
      <c r="IA947">
        <v>34060893</v>
      </c>
      <c r="IB947">
        <v>27078137</v>
      </c>
      <c r="IC947">
        <v>22825134</v>
      </c>
      <c r="ID947">
        <v>19553336</v>
      </c>
      <c r="IE947">
        <v>21426267</v>
      </c>
      <c r="IF947">
        <v>22759580</v>
      </c>
      <c r="IG947">
        <v>28267533</v>
      </c>
      <c r="IH947">
        <v>20740090</v>
      </c>
      <c r="II947">
        <v>20368035</v>
      </c>
      <c r="IJ947">
        <v>22504498</v>
      </c>
      <c r="IK947">
        <v>24920732</v>
      </c>
      <c r="IL947">
        <v>56343050</v>
      </c>
      <c r="IM947">
        <v>32008470</v>
      </c>
      <c r="IN947">
        <v>26967518</v>
      </c>
      <c r="IO947">
        <v>24616846</v>
      </c>
      <c r="IP947">
        <v>17080085</v>
      </c>
      <c r="IQ947">
        <v>16131076</v>
      </c>
      <c r="IR947">
        <v>17428292</v>
      </c>
      <c r="IS947">
        <v>18193200</v>
      </c>
      <c r="IT947">
        <v>23638880</v>
      </c>
      <c r="IU947">
        <v>23670619</v>
      </c>
      <c r="IV947">
        <v>21205024</v>
      </c>
      <c r="IW947">
        <v>18218515</v>
      </c>
      <c r="IX947">
        <v>26549993</v>
      </c>
      <c r="IY947">
        <v>18649157</v>
      </c>
      <c r="IZ947">
        <v>15916246</v>
      </c>
      <c r="JA947">
        <v>26778477</v>
      </c>
      <c r="JB947">
        <v>16577936</v>
      </c>
      <c r="JC947">
        <v>13507328</v>
      </c>
      <c r="JD947">
        <v>18663600</v>
      </c>
      <c r="JE947">
        <v>18106259</v>
      </c>
      <c r="JF947">
        <v>21444092</v>
      </c>
      <c r="JG947">
        <v>21162170</v>
      </c>
      <c r="JH947">
        <v>22790942</v>
      </c>
      <c r="JI947">
        <v>17469400</v>
      </c>
      <c r="JJ947">
        <v>26585391</v>
      </c>
      <c r="JK947">
        <v>19340971</v>
      </c>
      <c r="JL947">
        <v>23397295</v>
      </c>
      <c r="JM947">
        <v>27352677</v>
      </c>
      <c r="JN947">
        <v>16755001</v>
      </c>
      <c r="JO947">
        <v>15305670</v>
      </c>
      <c r="JP947">
        <v>16576928</v>
      </c>
      <c r="JQ947">
        <v>16772509</v>
      </c>
    </row>
    <row r="948" spans="1:277" x14ac:dyDescent="0.25">
      <c r="A948" s="1" t="s">
        <v>475</v>
      </c>
      <c r="B948" t="s">
        <v>1157</v>
      </c>
      <c r="C948" t="s">
        <v>1202</v>
      </c>
      <c r="D948" s="2">
        <f>_xll.BDH(A948, "volume", B948, C948, "Direction", "H", "Period", "M","cols=264;rows=2")</f>
        <v>36556</v>
      </c>
      <c r="E948" s="2">
        <v>36585</v>
      </c>
      <c r="F948" s="2">
        <v>36616</v>
      </c>
      <c r="G948" s="2">
        <v>36644</v>
      </c>
      <c r="H948" s="2">
        <v>36677</v>
      </c>
      <c r="I948" s="2">
        <v>36707</v>
      </c>
      <c r="J948" s="2">
        <v>36738</v>
      </c>
      <c r="K948" s="2">
        <v>36769</v>
      </c>
      <c r="L948" s="2">
        <v>36798</v>
      </c>
      <c r="M948" s="2">
        <v>36830</v>
      </c>
      <c r="N948" s="2">
        <v>36860</v>
      </c>
      <c r="O948" s="2">
        <v>36889</v>
      </c>
      <c r="P948" s="2">
        <v>36922</v>
      </c>
      <c r="Q948" s="2">
        <v>36950</v>
      </c>
      <c r="R948" s="2">
        <v>36980</v>
      </c>
      <c r="S948" s="2">
        <v>37011</v>
      </c>
      <c r="T948" s="2">
        <v>37042</v>
      </c>
      <c r="U948" s="2">
        <v>37071</v>
      </c>
      <c r="V948" s="2">
        <v>37103</v>
      </c>
      <c r="W948" s="2">
        <v>37134</v>
      </c>
      <c r="X948" s="2">
        <v>37162</v>
      </c>
      <c r="Y948" s="2">
        <v>37195</v>
      </c>
      <c r="Z948" s="2">
        <v>37225</v>
      </c>
      <c r="AA948" s="2">
        <v>37256</v>
      </c>
      <c r="AB948" s="2">
        <v>37287</v>
      </c>
      <c r="AC948" s="2">
        <v>37315</v>
      </c>
      <c r="AD948" s="2">
        <v>37344</v>
      </c>
      <c r="AE948" s="2">
        <v>37376</v>
      </c>
      <c r="AF948" s="2">
        <v>37407</v>
      </c>
      <c r="AG948" s="2">
        <v>37435</v>
      </c>
      <c r="AH948" s="2">
        <v>37468</v>
      </c>
      <c r="AI948" s="2">
        <v>37498</v>
      </c>
      <c r="AJ948" s="2">
        <v>37529</v>
      </c>
      <c r="AK948" s="2">
        <v>37560</v>
      </c>
      <c r="AL948" s="2">
        <v>37589</v>
      </c>
      <c r="AM948" s="2">
        <v>37621</v>
      </c>
      <c r="AN948" s="2">
        <v>37652</v>
      </c>
      <c r="AO948" s="2">
        <v>37680</v>
      </c>
      <c r="AP948" s="2">
        <v>37711</v>
      </c>
      <c r="AQ948" s="2">
        <v>37741</v>
      </c>
      <c r="AR948" s="2">
        <v>37771</v>
      </c>
      <c r="AS948" s="2">
        <v>37802</v>
      </c>
      <c r="AT948" s="2">
        <v>37833</v>
      </c>
      <c r="AU948" s="2">
        <v>37862</v>
      </c>
      <c r="AV948" s="2">
        <v>37894</v>
      </c>
      <c r="AW948" s="2">
        <v>37925</v>
      </c>
      <c r="AX948" s="2">
        <v>37953</v>
      </c>
      <c r="AY948" s="2">
        <v>37986</v>
      </c>
      <c r="AZ948" s="2">
        <v>38016</v>
      </c>
      <c r="BA948" s="2">
        <v>38044</v>
      </c>
      <c r="BB948" s="2">
        <v>38077</v>
      </c>
      <c r="BC948" s="2">
        <v>38107</v>
      </c>
      <c r="BD948" s="2">
        <v>38138</v>
      </c>
      <c r="BE948" s="2">
        <v>38168</v>
      </c>
      <c r="BF948" s="2">
        <v>38198</v>
      </c>
      <c r="BG948" s="2">
        <v>38230</v>
      </c>
      <c r="BH948" s="2">
        <v>38260</v>
      </c>
      <c r="BI948" s="2">
        <v>38289</v>
      </c>
      <c r="BJ948" s="2">
        <v>38321</v>
      </c>
      <c r="BK948" s="2">
        <v>38352</v>
      </c>
      <c r="BL948" s="2">
        <v>38383</v>
      </c>
      <c r="BM948" s="2">
        <v>38411</v>
      </c>
      <c r="BN948" s="2">
        <v>38442</v>
      </c>
      <c r="BO948" s="2">
        <v>38471</v>
      </c>
      <c r="BP948" s="2">
        <v>38503</v>
      </c>
      <c r="BQ948" s="2">
        <v>38533</v>
      </c>
      <c r="BR948" s="2">
        <v>38562</v>
      </c>
      <c r="BS948" s="2">
        <v>38595</v>
      </c>
      <c r="BT948" s="2">
        <v>38625</v>
      </c>
      <c r="BU948" s="2">
        <v>38656</v>
      </c>
      <c r="BV948" s="2">
        <v>38686</v>
      </c>
      <c r="BW948" s="2">
        <v>38716</v>
      </c>
      <c r="BX948" s="2">
        <v>38748</v>
      </c>
      <c r="BY948" s="2">
        <v>38776</v>
      </c>
      <c r="BZ948" s="2">
        <v>38807</v>
      </c>
      <c r="CA948" s="2">
        <v>38835</v>
      </c>
      <c r="CB948" s="2">
        <v>38868</v>
      </c>
      <c r="CC948" s="2">
        <v>38898</v>
      </c>
      <c r="CD948" s="2">
        <v>38929</v>
      </c>
      <c r="CE948" s="2">
        <v>38960</v>
      </c>
      <c r="CF948" s="2">
        <v>38989</v>
      </c>
      <c r="CG948" s="2">
        <v>39021</v>
      </c>
      <c r="CH948" s="2">
        <v>39051</v>
      </c>
      <c r="CI948" s="2">
        <v>39080</v>
      </c>
      <c r="CJ948" s="2">
        <v>39113</v>
      </c>
      <c r="CK948" s="2">
        <v>39141</v>
      </c>
      <c r="CL948" s="2">
        <v>39171</v>
      </c>
      <c r="CM948" s="2">
        <v>39202</v>
      </c>
      <c r="CN948" s="2">
        <v>39233</v>
      </c>
      <c r="CO948" s="2">
        <v>39262</v>
      </c>
      <c r="CP948" s="2">
        <v>39294</v>
      </c>
      <c r="CQ948" s="2">
        <v>39325</v>
      </c>
      <c r="CR948" s="2">
        <v>39353</v>
      </c>
      <c r="CS948" s="2">
        <v>39386</v>
      </c>
      <c r="CT948" s="2">
        <v>39416</v>
      </c>
      <c r="CU948" s="2">
        <v>39447</v>
      </c>
      <c r="CV948" s="2">
        <v>39478</v>
      </c>
      <c r="CW948" s="2">
        <v>39507</v>
      </c>
      <c r="CX948" s="2">
        <v>39538</v>
      </c>
      <c r="CY948" s="2">
        <v>39568</v>
      </c>
      <c r="CZ948" s="2">
        <v>39598</v>
      </c>
      <c r="DA948" s="2">
        <v>39629</v>
      </c>
      <c r="DB948" s="2">
        <v>39660</v>
      </c>
      <c r="DC948" s="2">
        <v>39689</v>
      </c>
      <c r="DD948" s="2">
        <v>39721</v>
      </c>
      <c r="DE948" s="2">
        <v>39752</v>
      </c>
      <c r="DF948" s="2">
        <v>39780</v>
      </c>
      <c r="DG948" s="2">
        <v>39813</v>
      </c>
      <c r="DH948" s="2">
        <v>39843</v>
      </c>
      <c r="DI948" s="2">
        <v>39871</v>
      </c>
      <c r="DJ948" s="2">
        <v>39903</v>
      </c>
      <c r="DK948" s="2">
        <v>39933</v>
      </c>
      <c r="DL948" s="2">
        <v>39962</v>
      </c>
      <c r="DM948" s="2">
        <v>39994</v>
      </c>
      <c r="DN948" s="2">
        <v>40025</v>
      </c>
      <c r="DO948" s="2">
        <v>40056</v>
      </c>
      <c r="DP948" s="2">
        <v>40086</v>
      </c>
      <c r="DQ948" s="2">
        <v>40116</v>
      </c>
      <c r="DR948" s="2">
        <v>40147</v>
      </c>
      <c r="DS948" s="2">
        <v>40178</v>
      </c>
      <c r="DT948" s="2">
        <v>40207</v>
      </c>
      <c r="DU948" s="2">
        <v>40235</v>
      </c>
      <c r="DV948" s="2">
        <v>40268</v>
      </c>
      <c r="DW948" s="2">
        <v>40298</v>
      </c>
      <c r="DX948" s="2">
        <v>40329</v>
      </c>
      <c r="DY948" s="2">
        <v>40359</v>
      </c>
      <c r="DZ948" s="2">
        <v>40389</v>
      </c>
      <c r="EA948" s="2">
        <v>40421</v>
      </c>
      <c r="EB948" s="2">
        <v>40451</v>
      </c>
      <c r="EC948" s="2">
        <v>40480</v>
      </c>
      <c r="ED948" s="2">
        <v>40512</v>
      </c>
      <c r="EE948" s="2">
        <v>40543</v>
      </c>
      <c r="EF948" s="2">
        <v>40574</v>
      </c>
      <c r="EG948" s="2">
        <v>40602</v>
      </c>
      <c r="EH948" s="2">
        <v>40633</v>
      </c>
      <c r="EI948" s="2">
        <v>40662</v>
      </c>
      <c r="EJ948" s="2">
        <v>40694</v>
      </c>
      <c r="EK948" s="2">
        <v>40724</v>
      </c>
      <c r="EL948" s="2">
        <v>40753</v>
      </c>
      <c r="EM948" s="2">
        <v>40786</v>
      </c>
      <c r="EN948" s="2">
        <v>40816</v>
      </c>
      <c r="EO948" s="2">
        <v>40847</v>
      </c>
      <c r="EP948" s="2">
        <v>40877</v>
      </c>
      <c r="EQ948" s="2">
        <v>40907</v>
      </c>
      <c r="ER948" s="2">
        <v>40939</v>
      </c>
      <c r="ES948" s="2">
        <v>40968</v>
      </c>
      <c r="ET948" s="2">
        <v>40998</v>
      </c>
      <c r="EU948" s="2">
        <v>41029</v>
      </c>
      <c r="EV948" s="2">
        <v>41060</v>
      </c>
      <c r="EW948" s="2">
        <v>41089</v>
      </c>
      <c r="EX948" s="2">
        <v>41121</v>
      </c>
      <c r="EY948" s="2">
        <v>41152</v>
      </c>
      <c r="EZ948" s="2">
        <v>41180</v>
      </c>
      <c r="FA948" s="2">
        <v>41213</v>
      </c>
      <c r="FB948" s="2">
        <v>41243</v>
      </c>
      <c r="FC948" s="2">
        <v>41274</v>
      </c>
      <c r="FD948" s="2">
        <v>41305</v>
      </c>
      <c r="FE948" s="2">
        <v>41333</v>
      </c>
      <c r="FF948" s="2">
        <v>41362</v>
      </c>
      <c r="FG948" s="2">
        <v>41394</v>
      </c>
      <c r="FH948" s="2">
        <v>41425</v>
      </c>
      <c r="FI948" s="2">
        <v>41453</v>
      </c>
      <c r="FJ948" s="2">
        <v>41486</v>
      </c>
      <c r="FK948" s="2">
        <v>41516</v>
      </c>
      <c r="FL948" s="2">
        <v>41547</v>
      </c>
      <c r="FM948" s="2">
        <v>41578</v>
      </c>
      <c r="FN948" s="2">
        <v>41607</v>
      </c>
      <c r="FO948" s="2">
        <v>41639</v>
      </c>
      <c r="FP948" s="2">
        <v>41670</v>
      </c>
      <c r="FQ948" s="2">
        <v>41698</v>
      </c>
      <c r="FR948" s="2">
        <v>41729</v>
      </c>
      <c r="FS948" s="2">
        <v>41759</v>
      </c>
      <c r="FT948" s="2">
        <v>41789</v>
      </c>
      <c r="FU948" s="2">
        <v>41820</v>
      </c>
      <c r="FV948" s="2">
        <v>41851</v>
      </c>
      <c r="FW948" s="2">
        <v>41880</v>
      </c>
      <c r="FX948" s="2">
        <v>41912</v>
      </c>
      <c r="FY948" s="2">
        <v>41943</v>
      </c>
      <c r="FZ948" s="2">
        <v>41971</v>
      </c>
      <c r="GA948" s="2">
        <v>42004</v>
      </c>
      <c r="GB948" s="2">
        <v>42034</v>
      </c>
      <c r="GC948" s="2">
        <v>42062</v>
      </c>
      <c r="GD948" s="2">
        <v>42094</v>
      </c>
      <c r="GE948" s="2">
        <v>42124</v>
      </c>
      <c r="GF948" s="2">
        <v>42153</v>
      </c>
      <c r="GG948" s="2">
        <v>42185</v>
      </c>
      <c r="GH948" s="2">
        <v>42216</v>
      </c>
      <c r="GI948" s="2">
        <v>42247</v>
      </c>
      <c r="GJ948" s="2">
        <v>42277</v>
      </c>
      <c r="GK948" s="2">
        <v>42307</v>
      </c>
      <c r="GL948" s="2">
        <v>42338</v>
      </c>
      <c r="GM948" s="2">
        <v>42369</v>
      </c>
      <c r="GN948" s="2">
        <v>42398</v>
      </c>
      <c r="GO948" s="2">
        <v>42429</v>
      </c>
      <c r="GP948" s="2">
        <v>42460</v>
      </c>
      <c r="GQ948" s="2">
        <v>42489</v>
      </c>
      <c r="GR948" s="2">
        <v>42521</v>
      </c>
      <c r="GS948" s="2">
        <v>42551</v>
      </c>
      <c r="GT948" s="2">
        <v>42580</v>
      </c>
      <c r="GU948" s="2">
        <v>42613</v>
      </c>
      <c r="GV948" s="2">
        <v>42643</v>
      </c>
      <c r="GW948" s="2">
        <v>42674</v>
      </c>
      <c r="GX948" s="2">
        <v>42704</v>
      </c>
      <c r="GY948" s="2">
        <v>42734</v>
      </c>
      <c r="GZ948" s="2">
        <v>42766</v>
      </c>
      <c r="HA948" s="2">
        <v>42794</v>
      </c>
      <c r="HB948" s="2">
        <v>42825</v>
      </c>
      <c r="HC948" s="2">
        <v>42853</v>
      </c>
      <c r="HD948" s="2">
        <v>42886</v>
      </c>
      <c r="HE948" s="2">
        <v>42916</v>
      </c>
      <c r="HF948" s="2">
        <v>42947</v>
      </c>
      <c r="HG948" s="2">
        <v>42978</v>
      </c>
      <c r="HH948" s="2">
        <v>43007</v>
      </c>
      <c r="HI948" s="2">
        <v>43039</v>
      </c>
      <c r="HJ948" s="2">
        <v>43069</v>
      </c>
      <c r="HK948" s="2">
        <v>43098</v>
      </c>
      <c r="HL948" s="2">
        <v>43131</v>
      </c>
      <c r="HM948" s="2">
        <v>43159</v>
      </c>
      <c r="HN948" s="2">
        <v>43189</v>
      </c>
      <c r="HO948" s="2">
        <v>43220</v>
      </c>
      <c r="HP948" s="2">
        <v>43251</v>
      </c>
      <c r="HQ948" s="2">
        <v>43280</v>
      </c>
      <c r="HR948" s="2">
        <v>43312</v>
      </c>
      <c r="HS948" s="2">
        <v>43343</v>
      </c>
      <c r="HT948" s="2">
        <v>43371</v>
      </c>
      <c r="HU948" s="2">
        <v>43404</v>
      </c>
      <c r="HV948" s="2">
        <v>43434</v>
      </c>
      <c r="HW948" s="2">
        <v>43465</v>
      </c>
      <c r="HX948" s="2">
        <v>43496</v>
      </c>
      <c r="HY948" s="2">
        <v>43524</v>
      </c>
      <c r="HZ948" s="2">
        <v>43553</v>
      </c>
      <c r="IA948" s="2">
        <v>43585</v>
      </c>
      <c r="IB948" s="2">
        <v>43616</v>
      </c>
      <c r="IC948" s="2">
        <v>43644</v>
      </c>
      <c r="ID948" s="2">
        <v>43677</v>
      </c>
      <c r="IE948" s="2">
        <v>43707</v>
      </c>
      <c r="IF948" s="2">
        <v>43738</v>
      </c>
      <c r="IG948" s="2">
        <v>43769</v>
      </c>
      <c r="IH948" s="2">
        <v>43798</v>
      </c>
      <c r="II948" s="2">
        <v>43830</v>
      </c>
      <c r="IJ948" s="2">
        <v>43861</v>
      </c>
      <c r="IK948" s="2">
        <v>43889</v>
      </c>
      <c r="IL948" s="2">
        <v>43921</v>
      </c>
      <c r="IM948" s="2">
        <v>43951</v>
      </c>
      <c r="IN948" s="2">
        <v>43980</v>
      </c>
      <c r="IO948" s="2">
        <v>44012</v>
      </c>
      <c r="IP948" s="2">
        <v>44043</v>
      </c>
      <c r="IQ948" s="2">
        <v>44074</v>
      </c>
      <c r="IR948" s="2">
        <v>44104</v>
      </c>
      <c r="IS948" s="2">
        <v>44134</v>
      </c>
      <c r="IT948" s="2">
        <v>44165</v>
      </c>
      <c r="IU948" s="2">
        <v>44196</v>
      </c>
      <c r="IV948" s="2">
        <v>44225</v>
      </c>
      <c r="IW948" s="2">
        <v>44253</v>
      </c>
      <c r="IX948" s="2">
        <v>44286</v>
      </c>
      <c r="IY948" s="2">
        <v>44316</v>
      </c>
      <c r="IZ948" s="2">
        <v>44347</v>
      </c>
      <c r="JA948" s="2">
        <v>44377</v>
      </c>
      <c r="JB948" s="2">
        <v>44407</v>
      </c>
      <c r="JC948" s="2">
        <v>44439</v>
      </c>
      <c r="JD948" s="2">
        <v>44469</v>
      </c>
      <c r="JE948" s="2">
        <v>44498</v>
      </c>
      <c r="JF948" s="2">
        <v>44530</v>
      </c>
      <c r="JG948" s="2">
        <v>44561</v>
      </c>
    </row>
    <row r="949" spans="1:277" x14ac:dyDescent="0.25">
      <c r="A949" s="4"/>
      <c r="D949" s="3">
        <v>13515400</v>
      </c>
      <c r="E949">
        <v>63716800</v>
      </c>
      <c r="F949">
        <v>40098900</v>
      </c>
      <c r="G949">
        <v>19616000</v>
      </c>
      <c r="H949">
        <v>25044400</v>
      </c>
      <c r="I949">
        <v>17915600</v>
      </c>
      <c r="J949">
        <v>17943700</v>
      </c>
      <c r="K949">
        <v>23328100</v>
      </c>
      <c r="L949">
        <v>15266400</v>
      </c>
      <c r="M949">
        <v>22519100</v>
      </c>
      <c r="N949">
        <v>12785300</v>
      </c>
      <c r="O949">
        <v>13807300</v>
      </c>
      <c r="P949">
        <v>19065100</v>
      </c>
      <c r="Q949">
        <v>25870400</v>
      </c>
      <c r="R949">
        <v>21838300</v>
      </c>
      <c r="S949">
        <v>18952400</v>
      </c>
      <c r="T949">
        <v>27125900</v>
      </c>
      <c r="U949">
        <v>16358600</v>
      </c>
      <c r="V949">
        <v>19267700</v>
      </c>
      <c r="W949">
        <v>12321300</v>
      </c>
      <c r="X949">
        <v>13611400</v>
      </c>
      <c r="Y949">
        <v>20759900</v>
      </c>
      <c r="Z949">
        <v>11358600</v>
      </c>
      <c r="AA949">
        <v>14247300</v>
      </c>
      <c r="AB949">
        <v>16248200</v>
      </c>
      <c r="AC949">
        <v>12932200</v>
      </c>
      <c r="AD949">
        <v>16755900</v>
      </c>
      <c r="AE949">
        <v>14270300</v>
      </c>
      <c r="AF949">
        <v>24882400</v>
      </c>
      <c r="AG949">
        <v>15331700</v>
      </c>
      <c r="AH949">
        <v>22260400</v>
      </c>
      <c r="AI949">
        <v>20154900</v>
      </c>
      <c r="AJ949">
        <v>14457000</v>
      </c>
      <c r="AK949">
        <v>23034500</v>
      </c>
      <c r="AL949">
        <v>22533300</v>
      </c>
      <c r="AM949">
        <v>20957100</v>
      </c>
      <c r="AN949">
        <v>17299200</v>
      </c>
      <c r="AO949">
        <v>27595700</v>
      </c>
      <c r="AP949">
        <v>59724700</v>
      </c>
      <c r="AQ949">
        <v>56209500</v>
      </c>
      <c r="AR949">
        <v>105149800</v>
      </c>
      <c r="AS949">
        <v>45484200</v>
      </c>
      <c r="AT949">
        <v>45056600</v>
      </c>
      <c r="AU949">
        <v>41340900</v>
      </c>
      <c r="AV949">
        <v>44045000</v>
      </c>
      <c r="AW949">
        <v>31488500</v>
      </c>
      <c r="AX949">
        <v>35829300</v>
      </c>
      <c r="AY949">
        <v>24546400</v>
      </c>
      <c r="AZ949">
        <v>38090600</v>
      </c>
      <c r="BA949">
        <v>43362200</v>
      </c>
      <c r="BB949">
        <v>40151900</v>
      </c>
      <c r="BC949">
        <v>31315700</v>
      </c>
      <c r="BD949">
        <v>53765500</v>
      </c>
      <c r="BE949">
        <v>23102800</v>
      </c>
      <c r="BF949">
        <v>18806600</v>
      </c>
      <c r="BG949">
        <v>38022600</v>
      </c>
      <c r="BH949">
        <v>25774600</v>
      </c>
      <c r="BI949">
        <v>72885800</v>
      </c>
      <c r="BJ949">
        <v>67337300</v>
      </c>
      <c r="BK949">
        <v>53965700</v>
      </c>
      <c r="BL949">
        <v>35006700</v>
      </c>
      <c r="BM949">
        <v>28625800</v>
      </c>
      <c r="BN949">
        <v>35596300</v>
      </c>
      <c r="BO949">
        <v>39623700</v>
      </c>
      <c r="BP949">
        <v>43014200</v>
      </c>
      <c r="BQ949">
        <v>31102700</v>
      </c>
      <c r="BR949">
        <v>29900300</v>
      </c>
      <c r="BS949">
        <v>34891300</v>
      </c>
      <c r="BT949">
        <v>22906400</v>
      </c>
      <c r="BU949">
        <v>27626100</v>
      </c>
      <c r="BV949">
        <v>33078500</v>
      </c>
      <c r="BW949">
        <v>21868000</v>
      </c>
      <c r="BX949">
        <v>44973500</v>
      </c>
      <c r="BY949">
        <v>38604500</v>
      </c>
      <c r="BZ949">
        <v>27939700</v>
      </c>
      <c r="CA949">
        <v>37166100</v>
      </c>
      <c r="CB949">
        <v>55329100</v>
      </c>
      <c r="CC949">
        <v>25498500</v>
      </c>
      <c r="CD949">
        <v>23490900</v>
      </c>
      <c r="CE949">
        <v>32614000</v>
      </c>
      <c r="CF949">
        <v>16186200</v>
      </c>
      <c r="CG949">
        <v>26543100</v>
      </c>
      <c r="CH949">
        <v>18949800</v>
      </c>
      <c r="CI949">
        <v>13597400</v>
      </c>
      <c r="CJ949">
        <v>23576500</v>
      </c>
      <c r="CK949">
        <v>20226900</v>
      </c>
      <c r="CL949">
        <v>20981200</v>
      </c>
      <c r="CM949">
        <v>22334100</v>
      </c>
      <c r="CN949">
        <v>29373600</v>
      </c>
      <c r="CO949">
        <v>19875400</v>
      </c>
      <c r="CP949">
        <v>22745800</v>
      </c>
      <c r="CQ949">
        <v>34920700</v>
      </c>
      <c r="CR949">
        <v>17235200</v>
      </c>
      <c r="CS949">
        <v>18686700</v>
      </c>
      <c r="CT949">
        <v>28922600</v>
      </c>
      <c r="CU949">
        <v>19863400</v>
      </c>
      <c r="CV949">
        <v>32645900</v>
      </c>
      <c r="CW949">
        <v>28327900</v>
      </c>
      <c r="CX949">
        <v>35891800</v>
      </c>
      <c r="CY949">
        <v>25199400</v>
      </c>
      <c r="CZ949">
        <v>18712300</v>
      </c>
      <c r="DA949">
        <v>22830500</v>
      </c>
      <c r="DB949">
        <v>31129900</v>
      </c>
      <c r="DC949">
        <v>20950800</v>
      </c>
      <c r="DD949">
        <v>33761000</v>
      </c>
      <c r="DE949">
        <v>36864700</v>
      </c>
      <c r="DF949">
        <v>28029900</v>
      </c>
      <c r="DG949">
        <v>28514400</v>
      </c>
      <c r="DH949">
        <v>30548900</v>
      </c>
      <c r="DI949">
        <v>34849400</v>
      </c>
      <c r="DJ949">
        <v>46924100</v>
      </c>
      <c r="DK949">
        <v>41819900</v>
      </c>
      <c r="DL949">
        <v>38787100</v>
      </c>
      <c r="DM949">
        <v>24151400</v>
      </c>
      <c r="DN949">
        <v>21474300</v>
      </c>
      <c r="DO949">
        <v>24163200</v>
      </c>
      <c r="DP949">
        <v>27397300</v>
      </c>
      <c r="DQ949">
        <v>22775000</v>
      </c>
      <c r="DR949">
        <v>23132300</v>
      </c>
      <c r="DS949">
        <v>17012000</v>
      </c>
      <c r="DT949">
        <v>17839500</v>
      </c>
      <c r="DU949">
        <v>17749000</v>
      </c>
      <c r="DV949">
        <v>20617300</v>
      </c>
      <c r="DW949">
        <v>16441300</v>
      </c>
      <c r="DX949">
        <v>38778200</v>
      </c>
      <c r="DY949">
        <v>32158100</v>
      </c>
      <c r="DZ949">
        <v>27749900</v>
      </c>
      <c r="EA949">
        <v>25419200</v>
      </c>
      <c r="EB949">
        <v>21026044</v>
      </c>
      <c r="EC949">
        <v>21554046</v>
      </c>
      <c r="ED949">
        <v>20848013</v>
      </c>
      <c r="EE949">
        <v>16586772</v>
      </c>
      <c r="EF949">
        <v>14909269</v>
      </c>
      <c r="EG949">
        <v>17581219</v>
      </c>
      <c r="EH949">
        <v>25427934</v>
      </c>
      <c r="EI949">
        <v>13794815</v>
      </c>
      <c r="EJ949">
        <v>16949174</v>
      </c>
      <c r="EK949">
        <v>23148582</v>
      </c>
      <c r="EL949">
        <v>16825300</v>
      </c>
      <c r="EM949">
        <v>49742281</v>
      </c>
      <c r="EN949">
        <v>29794599</v>
      </c>
      <c r="EO949">
        <v>30761059</v>
      </c>
      <c r="EP949">
        <v>26273106</v>
      </c>
      <c r="EQ949">
        <v>20934297</v>
      </c>
      <c r="ER949">
        <v>15079469</v>
      </c>
      <c r="ES949">
        <v>16186965</v>
      </c>
      <c r="ET949">
        <v>15461241</v>
      </c>
      <c r="EU949">
        <v>13183297</v>
      </c>
      <c r="EV949">
        <v>18229182</v>
      </c>
      <c r="EW949">
        <v>22748603</v>
      </c>
      <c r="EX949">
        <v>15528754</v>
      </c>
      <c r="EY949">
        <v>16998265</v>
      </c>
      <c r="EZ949">
        <v>12743520</v>
      </c>
      <c r="FA949">
        <v>11002898</v>
      </c>
      <c r="FB949">
        <v>10889930</v>
      </c>
      <c r="FC949">
        <v>11604844</v>
      </c>
      <c r="FD949">
        <v>9809727</v>
      </c>
      <c r="FE949">
        <v>11043589</v>
      </c>
      <c r="FF949">
        <v>14371392</v>
      </c>
      <c r="FG949">
        <v>12880113</v>
      </c>
      <c r="FH949">
        <v>11542285</v>
      </c>
      <c r="FI949">
        <v>14861308</v>
      </c>
      <c r="FJ949">
        <v>9788776</v>
      </c>
      <c r="FK949">
        <v>13358152</v>
      </c>
      <c r="FL949">
        <v>10281017</v>
      </c>
      <c r="FM949">
        <v>9428322</v>
      </c>
      <c r="FN949">
        <v>8245744</v>
      </c>
      <c r="FO949">
        <v>9470524</v>
      </c>
      <c r="FP949">
        <v>6757488</v>
      </c>
      <c r="FQ949">
        <v>7488856</v>
      </c>
      <c r="FR949">
        <v>8298186</v>
      </c>
      <c r="FS949">
        <v>8231501</v>
      </c>
      <c r="FT949">
        <v>7402450</v>
      </c>
      <c r="FU949">
        <v>7560314</v>
      </c>
      <c r="FV949">
        <v>6371738</v>
      </c>
      <c r="FW949">
        <v>6821484</v>
      </c>
      <c r="FX949">
        <v>7688767</v>
      </c>
      <c r="FY949">
        <v>9371030</v>
      </c>
      <c r="FZ949">
        <v>8550688</v>
      </c>
      <c r="GA949">
        <v>12271482</v>
      </c>
      <c r="GB949">
        <v>8294829</v>
      </c>
      <c r="GC949">
        <v>7425871</v>
      </c>
      <c r="GD949">
        <v>8655512</v>
      </c>
      <c r="GE949">
        <v>7346172</v>
      </c>
      <c r="GF949">
        <v>7606972</v>
      </c>
      <c r="GG949">
        <v>9647999</v>
      </c>
      <c r="GH949">
        <v>9149159</v>
      </c>
      <c r="GI949">
        <v>13370695</v>
      </c>
      <c r="GJ949">
        <v>11076700</v>
      </c>
      <c r="GK949">
        <v>9572678</v>
      </c>
      <c r="GL949">
        <v>7743770</v>
      </c>
      <c r="GM949">
        <v>9987978</v>
      </c>
      <c r="GN949">
        <v>11810423</v>
      </c>
      <c r="GO949">
        <v>18498265</v>
      </c>
      <c r="GP949">
        <v>14950570</v>
      </c>
      <c r="GQ949">
        <v>11597539</v>
      </c>
      <c r="GR949">
        <v>12443041</v>
      </c>
      <c r="GS949">
        <v>16049787</v>
      </c>
      <c r="GT949">
        <v>12452304</v>
      </c>
      <c r="GU949">
        <v>10116415</v>
      </c>
      <c r="GV949">
        <v>11803634</v>
      </c>
      <c r="GW949">
        <v>11840728</v>
      </c>
      <c r="GX949">
        <v>14199017</v>
      </c>
      <c r="GY949">
        <v>11052181</v>
      </c>
      <c r="GZ949">
        <v>7864485</v>
      </c>
      <c r="HA949">
        <v>7718769</v>
      </c>
      <c r="HB949">
        <v>9025066</v>
      </c>
      <c r="HC949">
        <v>6634985</v>
      </c>
      <c r="HD949">
        <v>8381653</v>
      </c>
      <c r="HE949">
        <v>9431041</v>
      </c>
      <c r="HF949">
        <v>5267429</v>
      </c>
      <c r="HG949">
        <v>6947454</v>
      </c>
      <c r="HH949">
        <v>6285317</v>
      </c>
      <c r="HI949">
        <v>5403641</v>
      </c>
      <c r="HJ949">
        <v>7833296</v>
      </c>
      <c r="HK949">
        <v>8649118</v>
      </c>
      <c r="HL949">
        <v>8035861</v>
      </c>
      <c r="HM949">
        <v>9376413</v>
      </c>
      <c r="HN949">
        <v>9155581</v>
      </c>
      <c r="HO949">
        <v>8281936</v>
      </c>
      <c r="HP949">
        <v>14469883</v>
      </c>
      <c r="HQ949">
        <v>14053957</v>
      </c>
      <c r="HR949">
        <v>8172225</v>
      </c>
      <c r="HS949">
        <v>10992336</v>
      </c>
      <c r="HT949">
        <v>13732495</v>
      </c>
      <c r="HU949">
        <v>17842170</v>
      </c>
      <c r="HV949">
        <v>13071785</v>
      </c>
      <c r="HW949">
        <v>17108430</v>
      </c>
      <c r="HX949">
        <v>10049120</v>
      </c>
      <c r="HY949">
        <v>9990580</v>
      </c>
      <c r="HZ949">
        <v>14423886</v>
      </c>
      <c r="IA949">
        <v>13015332</v>
      </c>
      <c r="IB949">
        <v>12493145</v>
      </c>
      <c r="IC949">
        <v>12787053</v>
      </c>
      <c r="ID949">
        <v>12301968</v>
      </c>
      <c r="IE949">
        <v>14921437</v>
      </c>
      <c r="IF949">
        <v>15003402</v>
      </c>
      <c r="IG949">
        <v>11261899</v>
      </c>
      <c r="IH949">
        <v>12369873</v>
      </c>
      <c r="II949">
        <v>18870579</v>
      </c>
      <c r="IJ949">
        <v>15003494</v>
      </c>
      <c r="IK949">
        <v>15336521</v>
      </c>
      <c r="IL949">
        <v>26015018</v>
      </c>
      <c r="IM949">
        <v>22280757</v>
      </c>
      <c r="IN949">
        <v>22489823</v>
      </c>
      <c r="IO949">
        <v>27423658</v>
      </c>
      <c r="IP949">
        <v>14474545</v>
      </c>
      <c r="IQ949">
        <v>10700432</v>
      </c>
      <c r="IR949">
        <v>16987773</v>
      </c>
      <c r="IS949">
        <v>13428934</v>
      </c>
      <c r="IT949">
        <v>13783303</v>
      </c>
      <c r="IU949">
        <v>15883072</v>
      </c>
      <c r="IV949">
        <v>12334586</v>
      </c>
      <c r="IW949">
        <v>11150490</v>
      </c>
      <c r="IX949">
        <v>17678005</v>
      </c>
      <c r="IY949">
        <v>10298094</v>
      </c>
      <c r="IZ949">
        <v>9625557</v>
      </c>
      <c r="JA949">
        <v>10732958</v>
      </c>
      <c r="JB949">
        <v>10145038</v>
      </c>
      <c r="JC949">
        <v>10729438</v>
      </c>
      <c r="JD949">
        <v>34791473</v>
      </c>
      <c r="JE949">
        <v>13756553</v>
      </c>
      <c r="JF949">
        <v>13889792</v>
      </c>
      <c r="JG949">
        <v>12119926</v>
      </c>
    </row>
    <row r="950" spans="1:277" x14ac:dyDescent="0.25">
      <c r="A950" s="1" t="s">
        <v>476</v>
      </c>
      <c r="B950" t="s">
        <v>1157</v>
      </c>
      <c r="C950" t="s">
        <v>1199</v>
      </c>
      <c r="D950" s="2">
        <f>_xll.BDH(A950, "volume", B950, C950, "Direction", "H", "Period", "M","cols=274;rows=2")</f>
        <v>36556</v>
      </c>
      <c r="E950" s="2">
        <v>36585</v>
      </c>
      <c r="F950" s="2">
        <v>36616</v>
      </c>
      <c r="G950" s="2">
        <v>36644</v>
      </c>
      <c r="H950" s="2">
        <v>36677</v>
      </c>
      <c r="I950" s="2">
        <v>36707</v>
      </c>
      <c r="J950" s="2">
        <v>36738</v>
      </c>
      <c r="K950" s="2">
        <v>36769</v>
      </c>
      <c r="L950" s="2">
        <v>36798</v>
      </c>
      <c r="M950" s="2">
        <v>36830</v>
      </c>
      <c r="N950" s="2">
        <v>36860</v>
      </c>
      <c r="O950" s="2">
        <v>36889</v>
      </c>
      <c r="P950" s="2">
        <v>36922</v>
      </c>
      <c r="Q950" s="2">
        <v>36950</v>
      </c>
      <c r="R950" s="2">
        <v>36980</v>
      </c>
      <c r="S950" s="2">
        <v>37011</v>
      </c>
      <c r="T950" s="2">
        <v>37042</v>
      </c>
      <c r="U950" s="2">
        <v>37071</v>
      </c>
      <c r="V950" s="2">
        <v>37103</v>
      </c>
      <c r="W950" s="2">
        <v>37134</v>
      </c>
      <c r="X950" s="2">
        <v>37162</v>
      </c>
      <c r="Y950" s="2">
        <v>37195</v>
      </c>
      <c r="Z950" s="2">
        <v>37225</v>
      </c>
      <c r="AA950" s="2">
        <v>37256</v>
      </c>
      <c r="AB950" s="2">
        <v>37287</v>
      </c>
      <c r="AC950" s="2">
        <v>37315</v>
      </c>
      <c r="AD950" s="2">
        <v>37344</v>
      </c>
      <c r="AE950" s="2">
        <v>37376</v>
      </c>
      <c r="AF950" s="2">
        <v>37407</v>
      </c>
      <c r="AG950" s="2">
        <v>37435</v>
      </c>
      <c r="AH950" s="2">
        <v>37468</v>
      </c>
      <c r="AI950" s="2">
        <v>37498</v>
      </c>
      <c r="AJ950" s="2">
        <v>37529</v>
      </c>
      <c r="AK950" s="2">
        <v>37560</v>
      </c>
      <c r="AL950" s="2">
        <v>37589</v>
      </c>
      <c r="AM950" s="2">
        <v>37621</v>
      </c>
      <c r="AN950" s="2">
        <v>37652</v>
      </c>
      <c r="AO950" s="2">
        <v>37680</v>
      </c>
      <c r="AP950" s="2">
        <v>37711</v>
      </c>
      <c r="AQ950" s="2">
        <v>37741</v>
      </c>
      <c r="AR950" s="2">
        <v>37771</v>
      </c>
      <c r="AS950" s="2">
        <v>37802</v>
      </c>
      <c r="AT950" s="2">
        <v>37833</v>
      </c>
      <c r="AU950" s="2">
        <v>37862</v>
      </c>
      <c r="AV950" s="2">
        <v>37894</v>
      </c>
      <c r="AW950" s="2">
        <v>37925</v>
      </c>
      <c r="AX950" s="2">
        <v>37953</v>
      </c>
      <c r="AY950" s="2">
        <v>37986</v>
      </c>
      <c r="AZ950" s="2">
        <v>38016</v>
      </c>
      <c r="BA950" s="2">
        <v>38044</v>
      </c>
      <c r="BB950" s="2">
        <v>38077</v>
      </c>
      <c r="BC950" s="2">
        <v>38107</v>
      </c>
      <c r="BD950" s="2">
        <v>38138</v>
      </c>
      <c r="BE950" s="2">
        <v>38168</v>
      </c>
      <c r="BF950" s="2">
        <v>38198</v>
      </c>
      <c r="BG950" s="2">
        <v>38230</v>
      </c>
      <c r="BH950" s="2">
        <v>38260</v>
      </c>
      <c r="BI950" s="2">
        <v>38289</v>
      </c>
      <c r="BJ950" s="2">
        <v>38321</v>
      </c>
      <c r="BK950" s="2">
        <v>38352</v>
      </c>
      <c r="BL950" s="2">
        <v>38383</v>
      </c>
      <c r="BM950" s="2">
        <v>38411</v>
      </c>
      <c r="BN950" s="2">
        <v>38442</v>
      </c>
      <c r="BO950" s="2">
        <v>38471</v>
      </c>
      <c r="BP950" s="2">
        <v>38503</v>
      </c>
      <c r="BQ950" s="2">
        <v>38533</v>
      </c>
      <c r="BR950" s="2">
        <v>38562</v>
      </c>
      <c r="BS950" s="2">
        <v>38595</v>
      </c>
      <c r="BT950" s="2">
        <v>38625</v>
      </c>
      <c r="BU950" s="2">
        <v>38656</v>
      </c>
      <c r="BV950" s="2">
        <v>38686</v>
      </c>
      <c r="BW950" s="2">
        <v>38716</v>
      </c>
      <c r="BX950" s="2">
        <v>38748</v>
      </c>
      <c r="BY950" s="2">
        <v>38776</v>
      </c>
      <c r="BZ950" s="2">
        <v>38807</v>
      </c>
      <c r="CA950" s="2">
        <v>38835</v>
      </c>
      <c r="CB950" s="2">
        <v>38868</v>
      </c>
      <c r="CC950" s="2">
        <v>38898</v>
      </c>
      <c r="CD950" s="2">
        <v>38929</v>
      </c>
      <c r="CE950" s="2">
        <v>38960</v>
      </c>
      <c r="CF950" s="2">
        <v>38989</v>
      </c>
      <c r="CG950" s="2">
        <v>39021</v>
      </c>
      <c r="CH950" s="2">
        <v>39051</v>
      </c>
      <c r="CI950" s="2">
        <v>39080</v>
      </c>
      <c r="CJ950" s="2">
        <v>39113</v>
      </c>
      <c r="CK950" s="2">
        <v>39141</v>
      </c>
      <c r="CL950" s="2">
        <v>39171</v>
      </c>
      <c r="CM950" s="2">
        <v>39202</v>
      </c>
      <c r="CN950" s="2">
        <v>39233</v>
      </c>
      <c r="CO950" s="2">
        <v>39262</v>
      </c>
      <c r="CP950" s="2">
        <v>39294</v>
      </c>
      <c r="CQ950" s="2">
        <v>39325</v>
      </c>
      <c r="CR950" s="2">
        <v>39353</v>
      </c>
      <c r="CS950" s="2">
        <v>39386</v>
      </c>
      <c r="CT950" s="2">
        <v>39416</v>
      </c>
      <c r="CU950" s="2">
        <v>39447</v>
      </c>
      <c r="CV950" s="2">
        <v>39478</v>
      </c>
      <c r="CW950" s="2">
        <v>39507</v>
      </c>
      <c r="CX950" s="2">
        <v>39538</v>
      </c>
      <c r="CY950" s="2">
        <v>39568</v>
      </c>
      <c r="CZ950" s="2">
        <v>39598</v>
      </c>
      <c r="DA950" s="2">
        <v>39629</v>
      </c>
      <c r="DB950" s="2">
        <v>39660</v>
      </c>
      <c r="DC950" s="2">
        <v>39689</v>
      </c>
      <c r="DD950" s="2">
        <v>39721</v>
      </c>
      <c r="DE950" s="2">
        <v>39752</v>
      </c>
      <c r="DF950" s="2">
        <v>39780</v>
      </c>
      <c r="DG950" s="2">
        <v>39813</v>
      </c>
      <c r="DH950" s="2">
        <v>39843</v>
      </c>
      <c r="DI950" s="2">
        <v>39871</v>
      </c>
      <c r="DJ950" s="2">
        <v>39903</v>
      </c>
      <c r="DK950" s="2">
        <v>39933</v>
      </c>
      <c r="DL950" s="2">
        <v>39962</v>
      </c>
      <c r="DM950" s="2">
        <v>39994</v>
      </c>
      <c r="DN950" s="2">
        <v>40025</v>
      </c>
      <c r="DO950" s="2">
        <v>40056</v>
      </c>
      <c r="DP950" s="2">
        <v>40086</v>
      </c>
      <c r="DQ950" s="2">
        <v>40116</v>
      </c>
      <c r="DR950" s="2">
        <v>40147</v>
      </c>
      <c r="DS950" s="2">
        <v>40178</v>
      </c>
      <c r="DT950" s="2">
        <v>40207</v>
      </c>
      <c r="DU950" s="2">
        <v>40235</v>
      </c>
      <c r="DV950" s="2">
        <v>40268</v>
      </c>
      <c r="DW950" s="2">
        <v>40298</v>
      </c>
      <c r="DX950" s="2">
        <v>40329</v>
      </c>
      <c r="DY950" s="2">
        <v>40359</v>
      </c>
      <c r="DZ950" s="2">
        <v>40389</v>
      </c>
      <c r="EA950" s="2">
        <v>40421</v>
      </c>
      <c r="EB950" s="2">
        <v>40451</v>
      </c>
      <c r="EC950" s="2">
        <v>40480</v>
      </c>
      <c r="ED950" s="2">
        <v>40512</v>
      </c>
      <c r="EE950" s="2">
        <v>40543</v>
      </c>
      <c r="EF950" s="2">
        <v>40574</v>
      </c>
      <c r="EG950" s="2">
        <v>40602</v>
      </c>
      <c r="EH950" s="2">
        <v>40633</v>
      </c>
      <c r="EI950" s="2">
        <v>40662</v>
      </c>
      <c r="EJ950" s="2">
        <v>40694</v>
      </c>
      <c r="EK950" s="2">
        <v>40724</v>
      </c>
      <c r="EL950" s="2">
        <v>40753</v>
      </c>
      <c r="EM950" s="2">
        <v>40786</v>
      </c>
      <c r="EN950" s="2">
        <v>40816</v>
      </c>
      <c r="EO950" s="2">
        <v>40847</v>
      </c>
      <c r="EP950" s="2">
        <v>40877</v>
      </c>
      <c r="EQ950" s="2">
        <v>40907</v>
      </c>
      <c r="ER950" s="2">
        <v>40939</v>
      </c>
      <c r="ES950" s="2">
        <v>40968</v>
      </c>
      <c r="ET950" s="2">
        <v>40998</v>
      </c>
      <c r="EU950" s="2">
        <v>41029</v>
      </c>
      <c r="EV950" s="2">
        <v>41060</v>
      </c>
      <c r="EW950" s="2">
        <v>41089</v>
      </c>
      <c r="EX950" s="2">
        <v>41121</v>
      </c>
      <c r="EY950" s="2">
        <v>41152</v>
      </c>
      <c r="EZ950" s="2">
        <v>41180</v>
      </c>
      <c r="FA950" s="2">
        <v>41213</v>
      </c>
      <c r="FB950" s="2">
        <v>41243</v>
      </c>
      <c r="FC950" s="2">
        <v>41274</v>
      </c>
      <c r="FD950" s="2">
        <v>41305</v>
      </c>
      <c r="FE950" s="2">
        <v>41333</v>
      </c>
      <c r="FF950" s="2">
        <v>41362</v>
      </c>
      <c r="FG950" s="2">
        <v>41394</v>
      </c>
      <c r="FH950" s="2">
        <v>41425</v>
      </c>
      <c r="FI950" s="2">
        <v>41453</v>
      </c>
      <c r="FJ950" s="2">
        <v>41486</v>
      </c>
      <c r="FK950" s="2">
        <v>41516</v>
      </c>
      <c r="FL950" s="2">
        <v>41547</v>
      </c>
      <c r="FM950" s="2">
        <v>41578</v>
      </c>
      <c r="FN950" s="2">
        <v>41607</v>
      </c>
      <c r="FO950" s="2">
        <v>41639</v>
      </c>
      <c r="FP950" s="2">
        <v>41670</v>
      </c>
      <c r="FQ950" s="2">
        <v>41698</v>
      </c>
      <c r="FR950" s="2">
        <v>41729</v>
      </c>
      <c r="FS950" s="2">
        <v>41759</v>
      </c>
      <c r="FT950" s="2">
        <v>41789</v>
      </c>
      <c r="FU950" s="2">
        <v>41820</v>
      </c>
      <c r="FV950" s="2">
        <v>41851</v>
      </c>
      <c r="FW950" s="2">
        <v>41880</v>
      </c>
      <c r="FX950" s="2">
        <v>41912</v>
      </c>
      <c r="FY950" s="2">
        <v>41943</v>
      </c>
      <c r="FZ950" s="2">
        <v>41971</v>
      </c>
      <c r="GA950" s="2">
        <v>42004</v>
      </c>
      <c r="GB950" s="2">
        <v>42034</v>
      </c>
      <c r="GC950" s="2">
        <v>42062</v>
      </c>
      <c r="GD950" s="2">
        <v>42094</v>
      </c>
      <c r="GE950" s="2">
        <v>42124</v>
      </c>
      <c r="GF950" s="2">
        <v>42153</v>
      </c>
      <c r="GG950" s="2">
        <v>42185</v>
      </c>
      <c r="GH950" s="2">
        <v>42216</v>
      </c>
      <c r="GI950" s="2">
        <v>42247</v>
      </c>
      <c r="GJ950" s="2">
        <v>42277</v>
      </c>
      <c r="GK950" s="2">
        <v>42307</v>
      </c>
      <c r="GL950" s="2">
        <v>42338</v>
      </c>
      <c r="GM950" s="2">
        <v>42369</v>
      </c>
      <c r="GN950" s="2">
        <v>42398</v>
      </c>
      <c r="GO950" s="2">
        <v>42429</v>
      </c>
      <c r="GP950" s="2">
        <v>42460</v>
      </c>
      <c r="GQ950" s="2">
        <v>42489</v>
      </c>
      <c r="GR950" s="2">
        <v>42521</v>
      </c>
      <c r="GS950" s="2">
        <v>42551</v>
      </c>
      <c r="GT950" s="2">
        <v>42580</v>
      </c>
      <c r="GU950" s="2">
        <v>42613</v>
      </c>
      <c r="GV950" s="2">
        <v>42643</v>
      </c>
      <c r="GW950" s="2">
        <v>42674</v>
      </c>
      <c r="GX950" s="2">
        <v>42704</v>
      </c>
      <c r="GY950" s="2">
        <v>42734</v>
      </c>
      <c r="GZ950" s="2">
        <v>42766</v>
      </c>
      <c r="HA950" s="2">
        <v>42794</v>
      </c>
      <c r="HB950" s="2">
        <v>42825</v>
      </c>
      <c r="HC950" s="2">
        <v>42853</v>
      </c>
      <c r="HD950" s="2">
        <v>42886</v>
      </c>
      <c r="HE950" s="2">
        <v>42916</v>
      </c>
      <c r="HF950" s="2">
        <v>42947</v>
      </c>
      <c r="HG950" s="2">
        <v>42978</v>
      </c>
      <c r="HH950" s="2">
        <v>43007</v>
      </c>
      <c r="HI950" s="2">
        <v>43039</v>
      </c>
      <c r="HJ950" s="2">
        <v>43069</v>
      </c>
      <c r="HK950" s="2">
        <v>43098</v>
      </c>
      <c r="HL950" s="2">
        <v>43131</v>
      </c>
      <c r="HM950" s="2">
        <v>43159</v>
      </c>
      <c r="HN950" s="2">
        <v>43189</v>
      </c>
      <c r="HO950" s="2">
        <v>43220</v>
      </c>
      <c r="HP950" s="2">
        <v>43251</v>
      </c>
      <c r="HQ950" s="2">
        <v>43280</v>
      </c>
      <c r="HR950" s="2">
        <v>43312</v>
      </c>
      <c r="HS950" s="2">
        <v>43343</v>
      </c>
      <c r="HT950" s="2">
        <v>43371</v>
      </c>
      <c r="HU950" s="2">
        <v>43404</v>
      </c>
      <c r="HV950" s="2">
        <v>43434</v>
      </c>
      <c r="HW950" s="2">
        <v>43465</v>
      </c>
      <c r="HX950" s="2">
        <v>43496</v>
      </c>
      <c r="HY950" s="2">
        <v>43524</v>
      </c>
      <c r="HZ950" s="2">
        <v>43553</v>
      </c>
      <c r="IA950" s="2">
        <v>43585</v>
      </c>
      <c r="IB950" s="2">
        <v>43616</v>
      </c>
      <c r="IC950" s="2">
        <v>43644</v>
      </c>
      <c r="ID950" s="2">
        <v>43677</v>
      </c>
      <c r="IE950" s="2">
        <v>43707</v>
      </c>
      <c r="IF950" s="2">
        <v>43738</v>
      </c>
      <c r="IG950" s="2">
        <v>43769</v>
      </c>
      <c r="IH950" s="2">
        <v>43798</v>
      </c>
      <c r="II950" s="2">
        <v>43830</v>
      </c>
      <c r="IJ950" s="2">
        <v>43861</v>
      </c>
      <c r="IK950" s="2">
        <v>43889</v>
      </c>
      <c r="IL950" s="2">
        <v>43921</v>
      </c>
      <c r="IM950" s="2">
        <v>43951</v>
      </c>
      <c r="IN950" s="2">
        <v>43980</v>
      </c>
      <c r="IO950" s="2">
        <v>44012</v>
      </c>
      <c r="IP950" s="2">
        <v>44043</v>
      </c>
      <c r="IQ950" s="2">
        <v>44074</v>
      </c>
      <c r="IR950" s="2">
        <v>44104</v>
      </c>
      <c r="IS950" s="2">
        <v>44134</v>
      </c>
      <c r="IT950" s="2">
        <v>44165</v>
      </c>
      <c r="IU950" s="2">
        <v>44196</v>
      </c>
      <c r="IV950" s="2">
        <v>44225</v>
      </c>
      <c r="IW950" s="2">
        <v>44253</v>
      </c>
      <c r="IX950" s="2">
        <v>44286</v>
      </c>
      <c r="IY950" s="2">
        <v>44316</v>
      </c>
      <c r="IZ950" s="2">
        <v>44347</v>
      </c>
      <c r="JA950" s="2">
        <v>44377</v>
      </c>
      <c r="JB950" s="2">
        <v>44407</v>
      </c>
      <c r="JC950" s="2">
        <v>44439</v>
      </c>
      <c r="JD950" s="2">
        <v>44469</v>
      </c>
      <c r="JE950" s="2">
        <v>44498</v>
      </c>
      <c r="JF950" s="2">
        <v>44530</v>
      </c>
      <c r="JG950" s="2">
        <v>44561</v>
      </c>
      <c r="JH950" s="2">
        <v>44592</v>
      </c>
      <c r="JI950" s="2">
        <v>44620</v>
      </c>
      <c r="JJ950" s="2">
        <v>44651</v>
      </c>
      <c r="JK950" s="2">
        <v>44680</v>
      </c>
      <c r="JL950" s="2">
        <v>44712</v>
      </c>
      <c r="JM950" s="2">
        <v>44742</v>
      </c>
      <c r="JN950" s="2">
        <v>44771</v>
      </c>
      <c r="JO950" s="2">
        <v>44804</v>
      </c>
      <c r="JP950" s="2">
        <v>44834</v>
      </c>
      <c r="JQ950" s="2">
        <v>44865</v>
      </c>
    </row>
    <row r="951" spans="1:277" x14ac:dyDescent="0.25">
      <c r="A951" s="4"/>
      <c r="D951" s="3">
        <v>68283200</v>
      </c>
      <c r="E951">
        <v>71570800</v>
      </c>
      <c r="F951">
        <v>83452000</v>
      </c>
      <c r="G951">
        <v>63610000</v>
      </c>
      <c r="H951">
        <v>47356800</v>
      </c>
      <c r="I951">
        <v>66212400</v>
      </c>
      <c r="J951">
        <v>66274400</v>
      </c>
      <c r="K951">
        <v>48321600</v>
      </c>
      <c r="L951">
        <v>59223600</v>
      </c>
      <c r="M951">
        <v>61101600</v>
      </c>
      <c r="N951">
        <v>58082800</v>
      </c>
      <c r="O951">
        <v>67816800</v>
      </c>
      <c r="P951">
        <v>95997200</v>
      </c>
      <c r="Q951">
        <v>59258800</v>
      </c>
      <c r="R951">
        <v>76144400</v>
      </c>
      <c r="S951">
        <v>115457200</v>
      </c>
      <c r="T951">
        <v>86109600</v>
      </c>
      <c r="U951">
        <v>75238400</v>
      </c>
      <c r="V951">
        <v>67288400</v>
      </c>
      <c r="W951">
        <v>45518000</v>
      </c>
      <c r="X951">
        <v>61886400</v>
      </c>
      <c r="Y951">
        <v>85758000</v>
      </c>
      <c r="Z951">
        <v>58105600</v>
      </c>
      <c r="AA951">
        <v>58824400</v>
      </c>
      <c r="AB951">
        <v>95206800</v>
      </c>
      <c r="AC951">
        <v>72168000</v>
      </c>
      <c r="AD951">
        <v>110270400</v>
      </c>
      <c r="AE951">
        <v>118318000</v>
      </c>
      <c r="AF951">
        <v>71716000</v>
      </c>
      <c r="AG951">
        <v>80156800</v>
      </c>
      <c r="AH951">
        <v>116266800</v>
      </c>
      <c r="AI951">
        <v>74015600</v>
      </c>
      <c r="AJ951">
        <v>84323200</v>
      </c>
      <c r="AK951">
        <v>107875600</v>
      </c>
      <c r="AL951">
        <v>76236000</v>
      </c>
      <c r="AM951">
        <v>68208400</v>
      </c>
      <c r="AN951">
        <v>92167200</v>
      </c>
      <c r="AO951">
        <v>62092000</v>
      </c>
      <c r="AP951">
        <v>93571600</v>
      </c>
      <c r="AQ951">
        <v>79304000</v>
      </c>
      <c r="AR951">
        <v>79234400</v>
      </c>
      <c r="AS951">
        <v>75712800</v>
      </c>
      <c r="AT951">
        <v>75139200</v>
      </c>
      <c r="AU951">
        <v>64472000</v>
      </c>
      <c r="AV951">
        <v>62552000</v>
      </c>
      <c r="AW951">
        <v>96156800</v>
      </c>
      <c r="AX951">
        <v>74038800</v>
      </c>
      <c r="AY951">
        <v>67316000</v>
      </c>
      <c r="AZ951">
        <v>83968800</v>
      </c>
      <c r="BA951">
        <v>57965600</v>
      </c>
      <c r="BB951">
        <v>119344400</v>
      </c>
      <c r="BC951">
        <v>148783600</v>
      </c>
      <c r="BD951">
        <v>93302000</v>
      </c>
      <c r="BE951">
        <v>93776400</v>
      </c>
      <c r="BF951">
        <v>76251600</v>
      </c>
      <c r="BG951">
        <v>60796400</v>
      </c>
      <c r="BH951">
        <v>64814000</v>
      </c>
      <c r="BI951">
        <v>84662800</v>
      </c>
      <c r="BJ951">
        <v>68548400</v>
      </c>
      <c r="BK951">
        <v>92665600</v>
      </c>
      <c r="BL951">
        <v>107742000</v>
      </c>
      <c r="BM951">
        <v>71654000</v>
      </c>
      <c r="BN951">
        <v>122092000</v>
      </c>
      <c r="BO951">
        <v>99324000</v>
      </c>
      <c r="BP951">
        <v>71454000</v>
      </c>
      <c r="BQ951">
        <v>79022400</v>
      </c>
      <c r="BR951">
        <v>93449600</v>
      </c>
      <c r="BS951">
        <v>84076800</v>
      </c>
      <c r="BT951">
        <v>82381200</v>
      </c>
      <c r="BU951">
        <v>86640000</v>
      </c>
      <c r="BV951">
        <v>84314000</v>
      </c>
      <c r="BW951">
        <v>71084400</v>
      </c>
      <c r="BX951">
        <v>121596400</v>
      </c>
      <c r="BY951">
        <v>69262000</v>
      </c>
      <c r="BZ951">
        <v>110824000</v>
      </c>
      <c r="CA951">
        <v>84776000</v>
      </c>
      <c r="CB951">
        <v>124152800</v>
      </c>
      <c r="CC951">
        <v>126077600</v>
      </c>
      <c r="CD951">
        <v>118994400</v>
      </c>
      <c r="CE951">
        <v>113222400</v>
      </c>
      <c r="CF951">
        <v>109553200</v>
      </c>
      <c r="CG951">
        <v>100504000</v>
      </c>
      <c r="CH951">
        <v>97915600</v>
      </c>
      <c r="CI951">
        <v>82813600</v>
      </c>
      <c r="CJ951">
        <v>130218800</v>
      </c>
      <c r="CK951">
        <v>115206000</v>
      </c>
      <c r="CL951">
        <v>140345600</v>
      </c>
      <c r="CM951">
        <v>128284000</v>
      </c>
      <c r="CN951">
        <v>117622400</v>
      </c>
      <c r="CO951">
        <v>117001200</v>
      </c>
      <c r="CP951">
        <v>129026000</v>
      </c>
      <c r="CQ951">
        <v>171119600</v>
      </c>
      <c r="CR951">
        <v>77463600</v>
      </c>
      <c r="CS951">
        <v>96946400</v>
      </c>
      <c r="CT951">
        <v>85202400</v>
      </c>
      <c r="CU951">
        <v>81471200</v>
      </c>
      <c r="CV951">
        <v>113611600</v>
      </c>
      <c r="CW951">
        <v>103045600</v>
      </c>
      <c r="CX951">
        <v>94717200</v>
      </c>
      <c r="CY951">
        <v>80273600</v>
      </c>
      <c r="CZ951">
        <v>73476000</v>
      </c>
      <c r="DA951">
        <v>94846600</v>
      </c>
      <c r="DB951">
        <v>76015000</v>
      </c>
      <c r="DC951">
        <v>65182200</v>
      </c>
      <c r="DD951">
        <v>106099000</v>
      </c>
      <c r="DE951">
        <v>114186600</v>
      </c>
      <c r="DF951">
        <v>92500200</v>
      </c>
      <c r="DG951">
        <v>83082200</v>
      </c>
      <c r="DH951">
        <v>89291200</v>
      </c>
      <c r="DI951">
        <v>80637200</v>
      </c>
      <c r="DJ951">
        <v>88773800</v>
      </c>
      <c r="DK951">
        <v>80058800</v>
      </c>
      <c r="DL951">
        <v>65147800</v>
      </c>
      <c r="DM951">
        <v>56931800</v>
      </c>
      <c r="DN951">
        <v>50274600</v>
      </c>
      <c r="DO951">
        <v>38582800</v>
      </c>
      <c r="DP951">
        <v>51563000</v>
      </c>
      <c r="DQ951">
        <v>65031800</v>
      </c>
      <c r="DR951">
        <v>58214000</v>
      </c>
      <c r="DS951">
        <v>37758600</v>
      </c>
      <c r="DT951">
        <v>45588200</v>
      </c>
      <c r="DU951">
        <v>42049800</v>
      </c>
      <c r="DV951">
        <v>48940200</v>
      </c>
      <c r="DW951">
        <v>47000600</v>
      </c>
      <c r="DX951">
        <v>65070000</v>
      </c>
      <c r="DY951">
        <v>70219200</v>
      </c>
      <c r="DZ951">
        <v>67508000</v>
      </c>
      <c r="EA951">
        <v>41822000</v>
      </c>
      <c r="EB951">
        <v>44980350</v>
      </c>
      <c r="EC951">
        <v>38132634</v>
      </c>
      <c r="ED951">
        <v>42371162</v>
      </c>
      <c r="EE951">
        <v>27965406</v>
      </c>
      <c r="EF951">
        <v>37470992</v>
      </c>
      <c r="EG951">
        <v>25916982</v>
      </c>
      <c r="EH951">
        <v>35407428</v>
      </c>
      <c r="EI951">
        <v>27970146</v>
      </c>
      <c r="EJ951">
        <v>30889566</v>
      </c>
      <c r="EK951">
        <v>35925150</v>
      </c>
      <c r="EL951">
        <v>31705764</v>
      </c>
      <c r="EM951">
        <v>57829036</v>
      </c>
      <c r="EN951">
        <v>42348716</v>
      </c>
      <c r="EO951">
        <v>39491334</v>
      </c>
      <c r="EP951">
        <v>30285300</v>
      </c>
      <c r="EQ951">
        <v>30584286</v>
      </c>
      <c r="ER951">
        <v>28634948</v>
      </c>
      <c r="ES951">
        <v>26821972</v>
      </c>
      <c r="ET951">
        <v>32807692</v>
      </c>
      <c r="EU951">
        <v>33175750</v>
      </c>
      <c r="EV951">
        <v>28737322</v>
      </c>
      <c r="EW951">
        <v>29443978</v>
      </c>
      <c r="EX951">
        <v>23523538</v>
      </c>
      <c r="EY951">
        <v>17759954</v>
      </c>
      <c r="EZ951">
        <v>22640780</v>
      </c>
      <c r="FA951">
        <v>19381960</v>
      </c>
      <c r="FB951">
        <v>18802636</v>
      </c>
      <c r="FC951">
        <v>16670434</v>
      </c>
      <c r="FD951">
        <v>18974680</v>
      </c>
      <c r="FE951">
        <v>20565216</v>
      </c>
      <c r="FF951">
        <v>18254018</v>
      </c>
      <c r="FG951">
        <v>22592454</v>
      </c>
      <c r="FH951">
        <v>20366422</v>
      </c>
      <c r="FI951">
        <v>20008788</v>
      </c>
      <c r="FJ951">
        <v>17968344</v>
      </c>
      <c r="FK951">
        <v>17366968</v>
      </c>
      <c r="FL951">
        <v>18879930</v>
      </c>
      <c r="FM951">
        <v>30745716</v>
      </c>
      <c r="FN951">
        <v>16644532</v>
      </c>
      <c r="FO951">
        <v>18451518</v>
      </c>
      <c r="FP951">
        <v>23951306</v>
      </c>
      <c r="FQ951">
        <v>21564388</v>
      </c>
      <c r="FR951">
        <v>19769448</v>
      </c>
      <c r="FS951">
        <v>17534914</v>
      </c>
      <c r="FT951">
        <v>17808980</v>
      </c>
      <c r="FU951">
        <v>17156049</v>
      </c>
      <c r="FV951">
        <v>14339650</v>
      </c>
      <c r="FW951">
        <v>12429200</v>
      </c>
      <c r="FX951">
        <v>14193581</v>
      </c>
      <c r="FY951">
        <v>26589550</v>
      </c>
      <c r="FZ951">
        <v>18217577</v>
      </c>
      <c r="GA951">
        <v>23667094</v>
      </c>
      <c r="GB951">
        <v>22036935</v>
      </c>
      <c r="GC951">
        <v>15993028</v>
      </c>
      <c r="GD951">
        <v>26155437</v>
      </c>
      <c r="GE951">
        <v>27872913</v>
      </c>
      <c r="GF951">
        <v>25897278</v>
      </c>
      <c r="GG951">
        <v>29379788</v>
      </c>
      <c r="GH951">
        <v>31109091</v>
      </c>
      <c r="GI951">
        <v>32706374</v>
      </c>
      <c r="GJ951">
        <v>43561689</v>
      </c>
      <c r="GK951">
        <v>34468354</v>
      </c>
      <c r="GL951">
        <v>25953835</v>
      </c>
      <c r="GM951">
        <v>33112816</v>
      </c>
      <c r="GN951">
        <v>35421510</v>
      </c>
      <c r="GO951">
        <v>33108978</v>
      </c>
      <c r="GP951">
        <v>33612695</v>
      </c>
      <c r="GQ951">
        <v>27275243</v>
      </c>
      <c r="GR951">
        <v>22877395</v>
      </c>
      <c r="GS951">
        <v>32163582</v>
      </c>
      <c r="GT951">
        <v>23625550</v>
      </c>
      <c r="GU951">
        <v>18208530</v>
      </c>
      <c r="GV951">
        <v>18904742</v>
      </c>
      <c r="GW951">
        <v>23727880</v>
      </c>
      <c r="GX951">
        <v>24227801</v>
      </c>
      <c r="GY951">
        <v>22461575</v>
      </c>
      <c r="GZ951">
        <v>21421532</v>
      </c>
      <c r="HA951">
        <v>15363306</v>
      </c>
      <c r="HB951">
        <v>23980485</v>
      </c>
      <c r="HC951">
        <v>14718882</v>
      </c>
      <c r="HD951">
        <v>16099563</v>
      </c>
      <c r="HE951">
        <v>21909021</v>
      </c>
      <c r="HF951">
        <v>16726091</v>
      </c>
      <c r="HG951">
        <v>17716793</v>
      </c>
      <c r="HH951">
        <v>19342980</v>
      </c>
      <c r="HI951">
        <v>18854702</v>
      </c>
      <c r="HJ951">
        <v>15987405</v>
      </c>
      <c r="HK951">
        <v>24759777</v>
      </c>
      <c r="HL951">
        <v>26085653</v>
      </c>
      <c r="HM951">
        <v>23674811</v>
      </c>
      <c r="HN951">
        <v>25574388</v>
      </c>
      <c r="HO951">
        <v>21474855</v>
      </c>
      <c r="HP951">
        <v>17481151</v>
      </c>
      <c r="HQ951">
        <v>19750696</v>
      </c>
      <c r="HR951">
        <v>17739361</v>
      </c>
      <c r="HS951">
        <v>14477544</v>
      </c>
      <c r="HT951">
        <v>24498835</v>
      </c>
      <c r="HU951">
        <v>26435207</v>
      </c>
      <c r="HV951">
        <v>21226982</v>
      </c>
      <c r="HW951">
        <v>22242232</v>
      </c>
      <c r="HX951">
        <v>25893471</v>
      </c>
      <c r="HY951">
        <v>15855989</v>
      </c>
      <c r="HZ951">
        <v>24357343</v>
      </c>
      <c r="IA951">
        <v>14462343</v>
      </c>
      <c r="IB951">
        <v>13618808</v>
      </c>
      <c r="IC951">
        <v>17182917</v>
      </c>
      <c r="ID951">
        <v>15940740</v>
      </c>
      <c r="IE951">
        <v>15870871</v>
      </c>
      <c r="IF951">
        <v>16190353</v>
      </c>
      <c r="IG951">
        <v>20565820</v>
      </c>
      <c r="IH951">
        <v>14187629</v>
      </c>
      <c r="II951">
        <v>16709311</v>
      </c>
      <c r="IJ951">
        <v>19298505</v>
      </c>
      <c r="IK951">
        <v>19424163</v>
      </c>
      <c r="IL951">
        <v>37909313</v>
      </c>
      <c r="IM951">
        <v>23937099</v>
      </c>
      <c r="IN951">
        <v>18454142</v>
      </c>
      <c r="IO951">
        <v>24999270</v>
      </c>
      <c r="IP951">
        <v>17590799</v>
      </c>
      <c r="IQ951">
        <v>12923851</v>
      </c>
      <c r="IR951">
        <v>15825281</v>
      </c>
      <c r="IS951">
        <v>17511233</v>
      </c>
      <c r="IT951">
        <v>16834374</v>
      </c>
      <c r="IU951">
        <v>17174924</v>
      </c>
      <c r="IV951">
        <v>17124022</v>
      </c>
      <c r="IW951">
        <v>16797855</v>
      </c>
      <c r="IX951">
        <v>23470634</v>
      </c>
      <c r="IY951">
        <v>16208820</v>
      </c>
      <c r="IZ951">
        <v>15056027</v>
      </c>
      <c r="JA951">
        <v>18444741</v>
      </c>
      <c r="JB951">
        <v>18500681</v>
      </c>
      <c r="JC951">
        <v>14706707</v>
      </c>
      <c r="JD951">
        <v>26423171</v>
      </c>
      <c r="JE951">
        <v>16813205</v>
      </c>
      <c r="JF951">
        <v>15550835</v>
      </c>
      <c r="JG951">
        <v>17120250</v>
      </c>
      <c r="JH951">
        <v>18619358</v>
      </c>
      <c r="JI951">
        <v>16767906</v>
      </c>
      <c r="JJ951">
        <v>25800319</v>
      </c>
      <c r="JK951">
        <v>19239054</v>
      </c>
      <c r="JL951">
        <v>16564055</v>
      </c>
      <c r="JM951">
        <v>18878389</v>
      </c>
      <c r="JN951">
        <v>15507190</v>
      </c>
      <c r="JO951">
        <v>15690416</v>
      </c>
      <c r="JP951">
        <v>19402527</v>
      </c>
      <c r="JQ951">
        <v>17521139</v>
      </c>
    </row>
    <row r="952" spans="1:277" x14ac:dyDescent="0.25">
      <c r="A952" s="1" t="s">
        <v>477</v>
      </c>
      <c r="B952" t="s">
        <v>1157</v>
      </c>
      <c r="C952" t="s">
        <v>1199</v>
      </c>
      <c r="D952" s="2">
        <f>_xll.BDH(A952, "volume", B952, C952, "Direction", "H", "Period", "M","cols=274;rows=2")</f>
        <v>36556</v>
      </c>
      <c r="E952" s="2">
        <v>36585</v>
      </c>
      <c r="F952" s="2">
        <v>36616</v>
      </c>
      <c r="G952" s="2">
        <v>36644</v>
      </c>
      <c r="H952" s="2">
        <v>36677</v>
      </c>
      <c r="I952" s="2">
        <v>36707</v>
      </c>
      <c r="J952" s="2">
        <v>36738</v>
      </c>
      <c r="K952" s="2">
        <v>36769</v>
      </c>
      <c r="L952" s="2">
        <v>36798</v>
      </c>
      <c r="M952" s="2">
        <v>36830</v>
      </c>
      <c r="N952" s="2">
        <v>36860</v>
      </c>
      <c r="O952" s="2">
        <v>36889</v>
      </c>
      <c r="P952" s="2">
        <v>36922</v>
      </c>
      <c r="Q952" s="2">
        <v>36950</v>
      </c>
      <c r="R952" s="2">
        <v>36980</v>
      </c>
      <c r="S952" s="2">
        <v>37011</v>
      </c>
      <c r="T952" s="2">
        <v>37042</v>
      </c>
      <c r="U952" s="2">
        <v>37071</v>
      </c>
      <c r="V952" s="2">
        <v>37103</v>
      </c>
      <c r="W952" s="2">
        <v>37134</v>
      </c>
      <c r="X952" s="2">
        <v>37162</v>
      </c>
      <c r="Y952" s="2">
        <v>37195</v>
      </c>
      <c r="Z952" s="2">
        <v>37225</v>
      </c>
      <c r="AA952" s="2">
        <v>37256</v>
      </c>
      <c r="AB952" s="2">
        <v>37287</v>
      </c>
      <c r="AC952" s="2">
        <v>37315</v>
      </c>
      <c r="AD952" s="2">
        <v>37344</v>
      </c>
      <c r="AE952" s="2">
        <v>37376</v>
      </c>
      <c r="AF952" s="2">
        <v>37407</v>
      </c>
      <c r="AG952" s="2">
        <v>37435</v>
      </c>
      <c r="AH952" s="2">
        <v>37468</v>
      </c>
      <c r="AI952" s="2">
        <v>37498</v>
      </c>
      <c r="AJ952" s="2">
        <v>37529</v>
      </c>
      <c r="AK952" s="2">
        <v>37560</v>
      </c>
      <c r="AL952" s="2">
        <v>37589</v>
      </c>
      <c r="AM952" s="2">
        <v>37621</v>
      </c>
      <c r="AN952" s="2">
        <v>37652</v>
      </c>
      <c r="AO952" s="2">
        <v>37680</v>
      </c>
      <c r="AP952" s="2">
        <v>37711</v>
      </c>
      <c r="AQ952" s="2">
        <v>37741</v>
      </c>
      <c r="AR952" s="2">
        <v>37771</v>
      </c>
      <c r="AS952" s="2">
        <v>37802</v>
      </c>
      <c r="AT952" s="2">
        <v>37833</v>
      </c>
      <c r="AU952" s="2">
        <v>37862</v>
      </c>
      <c r="AV952" s="2">
        <v>37894</v>
      </c>
      <c r="AW952" s="2">
        <v>37925</v>
      </c>
      <c r="AX952" s="2">
        <v>37953</v>
      </c>
      <c r="AY952" s="2">
        <v>37986</v>
      </c>
      <c r="AZ952" s="2">
        <v>38016</v>
      </c>
      <c r="BA952" s="2">
        <v>38044</v>
      </c>
      <c r="BB952" s="2">
        <v>38077</v>
      </c>
      <c r="BC952" s="2">
        <v>38107</v>
      </c>
      <c r="BD952" s="2">
        <v>38138</v>
      </c>
      <c r="BE952" s="2">
        <v>38168</v>
      </c>
      <c r="BF952" s="2">
        <v>38198</v>
      </c>
      <c r="BG952" s="2">
        <v>38230</v>
      </c>
      <c r="BH952" s="2">
        <v>38260</v>
      </c>
      <c r="BI952" s="2">
        <v>38289</v>
      </c>
      <c r="BJ952" s="2">
        <v>38321</v>
      </c>
      <c r="BK952" s="2">
        <v>38352</v>
      </c>
      <c r="BL952" s="2">
        <v>38383</v>
      </c>
      <c r="BM952" s="2">
        <v>38411</v>
      </c>
      <c r="BN952" s="2">
        <v>38442</v>
      </c>
      <c r="BO952" s="2">
        <v>38471</v>
      </c>
      <c r="BP952" s="2">
        <v>38503</v>
      </c>
      <c r="BQ952" s="2">
        <v>38533</v>
      </c>
      <c r="BR952" s="2">
        <v>38562</v>
      </c>
      <c r="BS952" s="2">
        <v>38595</v>
      </c>
      <c r="BT952" s="2">
        <v>38625</v>
      </c>
      <c r="BU952" s="2">
        <v>38656</v>
      </c>
      <c r="BV952" s="2">
        <v>38686</v>
      </c>
      <c r="BW952" s="2">
        <v>38716</v>
      </c>
      <c r="BX952" s="2">
        <v>38748</v>
      </c>
      <c r="BY952" s="2">
        <v>38776</v>
      </c>
      <c r="BZ952" s="2">
        <v>38807</v>
      </c>
      <c r="CA952" s="2">
        <v>38835</v>
      </c>
      <c r="CB952" s="2">
        <v>38868</v>
      </c>
      <c r="CC952" s="2">
        <v>38898</v>
      </c>
      <c r="CD952" s="2">
        <v>38929</v>
      </c>
      <c r="CE952" s="2">
        <v>38960</v>
      </c>
      <c r="CF952" s="2">
        <v>38989</v>
      </c>
      <c r="CG952" s="2">
        <v>39021</v>
      </c>
      <c r="CH952" s="2">
        <v>39051</v>
      </c>
      <c r="CI952" s="2">
        <v>39080</v>
      </c>
      <c r="CJ952" s="2">
        <v>39113</v>
      </c>
      <c r="CK952" s="2">
        <v>39141</v>
      </c>
      <c r="CL952" s="2">
        <v>39171</v>
      </c>
      <c r="CM952" s="2">
        <v>39202</v>
      </c>
      <c r="CN952" s="2">
        <v>39233</v>
      </c>
      <c r="CO952" s="2">
        <v>39262</v>
      </c>
      <c r="CP952" s="2">
        <v>39294</v>
      </c>
      <c r="CQ952" s="2">
        <v>39325</v>
      </c>
      <c r="CR952" s="2">
        <v>39353</v>
      </c>
      <c r="CS952" s="2">
        <v>39386</v>
      </c>
      <c r="CT952" s="2">
        <v>39416</v>
      </c>
      <c r="CU952" s="2">
        <v>39447</v>
      </c>
      <c r="CV952" s="2">
        <v>39478</v>
      </c>
      <c r="CW952" s="2">
        <v>39507</v>
      </c>
      <c r="CX952" s="2">
        <v>39538</v>
      </c>
      <c r="CY952" s="2">
        <v>39568</v>
      </c>
      <c r="CZ952" s="2">
        <v>39598</v>
      </c>
      <c r="DA952" s="2">
        <v>39629</v>
      </c>
      <c r="DB952" s="2">
        <v>39660</v>
      </c>
      <c r="DC952" s="2">
        <v>39689</v>
      </c>
      <c r="DD952" s="2">
        <v>39721</v>
      </c>
      <c r="DE952" s="2">
        <v>39752</v>
      </c>
      <c r="DF952" s="2">
        <v>39780</v>
      </c>
      <c r="DG952" s="2">
        <v>39813</v>
      </c>
      <c r="DH952" s="2">
        <v>39843</v>
      </c>
      <c r="DI952" s="2">
        <v>39871</v>
      </c>
      <c r="DJ952" s="2">
        <v>39903</v>
      </c>
      <c r="DK952" s="2">
        <v>39933</v>
      </c>
      <c r="DL952" s="2">
        <v>39962</v>
      </c>
      <c r="DM952" s="2">
        <v>39994</v>
      </c>
      <c r="DN952" s="2">
        <v>40025</v>
      </c>
      <c r="DO952" s="2">
        <v>40056</v>
      </c>
      <c r="DP952" s="2">
        <v>40086</v>
      </c>
      <c r="DQ952" s="2">
        <v>40116</v>
      </c>
      <c r="DR952" s="2">
        <v>40147</v>
      </c>
      <c r="DS952" s="2">
        <v>40178</v>
      </c>
      <c r="DT952" s="2">
        <v>40207</v>
      </c>
      <c r="DU952" s="2">
        <v>40235</v>
      </c>
      <c r="DV952" s="2">
        <v>40268</v>
      </c>
      <c r="DW952" s="2">
        <v>40298</v>
      </c>
      <c r="DX952" s="2">
        <v>40329</v>
      </c>
      <c r="DY952" s="2">
        <v>40359</v>
      </c>
      <c r="DZ952" s="2">
        <v>40389</v>
      </c>
      <c r="EA952" s="2">
        <v>40421</v>
      </c>
      <c r="EB952" s="2">
        <v>40451</v>
      </c>
      <c r="EC952" s="2">
        <v>40480</v>
      </c>
      <c r="ED952" s="2">
        <v>40512</v>
      </c>
      <c r="EE952" s="2">
        <v>40543</v>
      </c>
      <c r="EF952" s="2">
        <v>40574</v>
      </c>
      <c r="EG952" s="2">
        <v>40602</v>
      </c>
      <c r="EH952" s="2">
        <v>40633</v>
      </c>
      <c r="EI952" s="2">
        <v>40662</v>
      </c>
      <c r="EJ952" s="2">
        <v>40694</v>
      </c>
      <c r="EK952" s="2">
        <v>40724</v>
      </c>
      <c r="EL952" s="2">
        <v>40753</v>
      </c>
      <c r="EM952" s="2">
        <v>40786</v>
      </c>
      <c r="EN952" s="2">
        <v>40816</v>
      </c>
      <c r="EO952" s="2">
        <v>40847</v>
      </c>
      <c r="EP952" s="2">
        <v>40877</v>
      </c>
      <c r="EQ952" s="2">
        <v>40907</v>
      </c>
      <c r="ER952" s="2">
        <v>40939</v>
      </c>
      <c r="ES952" s="2">
        <v>40968</v>
      </c>
      <c r="ET952" s="2">
        <v>40998</v>
      </c>
      <c r="EU952" s="2">
        <v>41029</v>
      </c>
      <c r="EV952" s="2">
        <v>41060</v>
      </c>
      <c r="EW952" s="2">
        <v>41089</v>
      </c>
      <c r="EX952" s="2">
        <v>41121</v>
      </c>
      <c r="EY952" s="2">
        <v>41152</v>
      </c>
      <c r="EZ952" s="2">
        <v>41180</v>
      </c>
      <c r="FA952" s="2">
        <v>41213</v>
      </c>
      <c r="FB952" s="2">
        <v>41243</v>
      </c>
      <c r="FC952" s="2">
        <v>41274</v>
      </c>
      <c r="FD952" s="2">
        <v>41305</v>
      </c>
      <c r="FE952" s="2">
        <v>41333</v>
      </c>
      <c r="FF952" s="2">
        <v>41362</v>
      </c>
      <c r="FG952" s="2">
        <v>41394</v>
      </c>
      <c r="FH952" s="2">
        <v>41425</v>
      </c>
      <c r="FI952" s="2">
        <v>41453</v>
      </c>
      <c r="FJ952" s="2">
        <v>41486</v>
      </c>
      <c r="FK952" s="2">
        <v>41516</v>
      </c>
      <c r="FL952" s="2">
        <v>41547</v>
      </c>
      <c r="FM952" s="2">
        <v>41578</v>
      </c>
      <c r="FN952" s="2">
        <v>41607</v>
      </c>
      <c r="FO952" s="2">
        <v>41639</v>
      </c>
      <c r="FP952" s="2">
        <v>41670</v>
      </c>
      <c r="FQ952" s="2">
        <v>41698</v>
      </c>
      <c r="FR952" s="2">
        <v>41729</v>
      </c>
      <c r="FS952" s="2">
        <v>41759</v>
      </c>
      <c r="FT952" s="2">
        <v>41789</v>
      </c>
      <c r="FU952" s="2">
        <v>41820</v>
      </c>
      <c r="FV952" s="2">
        <v>41851</v>
      </c>
      <c r="FW952" s="2">
        <v>41880</v>
      </c>
      <c r="FX952" s="2">
        <v>41912</v>
      </c>
      <c r="FY952" s="2">
        <v>41943</v>
      </c>
      <c r="FZ952" s="2">
        <v>41971</v>
      </c>
      <c r="GA952" s="2">
        <v>42004</v>
      </c>
      <c r="GB952" s="2">
        <v>42034</v>
      </c>
      <c r="GC952" s="2">
        <v>42062</v>
      </c>
      <c r="GD952" s="2">
        <v>42094</v>
      </c>
      <c r="GE952" s="2">
        <v>42124</v>
      </c>
      <c r="GF952" s="2">
        <v>42153</v>
      </c>
      <c r="GG952" s="2">
        <v>42185</v>
      </c>
      <c r="GH952" s="2">
        <v>42216</v>
      </c>
      <c r="GI952" s="2">
        <v>42247</v>
      </c>
      <c r="GJ952" s="2">
        <v>42277</v>
      </c>
      <c r="GK952" s="2">
        <v>42307</v>
      </c>
      <c r="GL952" s="2">
        <v>42338</v>
      </c>
      <c r="GM952" s="2">
        <v>42369</v>
      </c>
      <c r="GN952" s="2">
        <v>42398</v>
      </c>
      <c r="GO952" s="2">
        <v>42429</v>
      </c>
      <c r="GP952" s="2">
        <v>42460</v>
      </c>
      <c r="GQ952" s="2">
        <v>42489</v>
      </c>
      <c r="GR952" s="2">
        <v>42521</v>
      </c>
      <c r="GS952" s="2">
        <v>42551</v>
      </c>
      <c r="GT952" s="2">
        <v>42580</v>
      </c>
      <c r="GU952" s="2">
        <v>42613</v>
      </c>
      <c r="GV952" s="2">
        <v>42643</v>
      </c>
      <c r="GW952" s="2">
        <v>42674</v>
      </c>
      <c r="GX952" s="2">
        <v>42704</v>
      </c>
      <c r="GY952" s="2">
        <v>42734</v>
      </c>
      <c r="GZ952" s="2">
        <v>42766</v>
      </c>
      <c r="HA952" s="2">
        <v>42794</v>
      </c>
      <c r="HB952" s="2">
        <v>42825</v>
      </c>
      <c r="HC952" s="2">
        <v>42853</v>
      </c>
      <c r="HD952" s="2">
        <v>42886</v>
      </c>
      <c r="HE952" s="2">
        <v>42916</v>
      </c>
      <c r="HF952" s="2">
        <v>42947</v>
      </c>
      <c r="HG952" s="2">
        <v>42978</v>
      </c>
      <c r="HH952" s="2">
        <v>43007</v>
      </c>
      <c r="HI952" s="2">
        <v>43039</v>
      </c>
      <c r="HJ952" s="2">
        <v>43069</v>
      </c>
      <c r="HK952" s="2">
        <v>43098</v>
      </c>
      <c r="HL952" s="2">
        <v>43131</v>
      </c>
      <c r="HM952" s="2">
        <v>43159</v>
      </c>
      <c r="HN952" s="2">
        <v>43189</v>
      </c>
      <c r="HO952" s="2">
        <v>43220</v>
      </c>
      <c r="HP952" s="2">
        <v>43251</v>
      </c>
      <c r="HQ952" s="2">
        <v>43280</v>
      </c>
      <c r="HR952" s="2">
        <v>43312</v>
      </c>
      <c r="HS952" s="2">
        <v>43343</v>
      </c>
      <c r="HT952" s="2">
        <v>43371</v>
      </c>
      <c r="HU952" s="2">
        <v>43404</v>
      </c>
      <c r="HV952" s="2">
        <v>43434</v>
      </c>
      <c r="HW952" s="2">
        <v>43465</v>
      </c>
      <c r="HX952" s="2">
        <v>43496</v>
      </c>
      <c r="HY952" s="2">
        <v>43524</v>
      </c>
      <c r="HZ952" s="2">
        <v>43553</v>
      </c>
      <c r="IA952" s="2">
        <v>43585</v>
      </c>
      <c r="IB952" s="2">
        <v>43616</v>
      </c>
      <c r="IC952" s="2">
        <v>43644</v>
      </c>
      <c r="ID952" s="2">
        <v>43677</v>
      </c>
      <c r="IE952" s="2">
        <v>43707</v>
      </c>
      <c r="IF952" s="2">
        <v>43738</v>
      </c>
      <c r="IG952" s="2">
        <v>43769</v>
      </c>
      <c r="IH952" s="2">
        <v>43798</v>
      </c>
      <c r="II952" s="2">
        <v>43830</v>
      </c>
      <c r="IJ952" s="2">
        <v>43861</v>
      </c>
      <c r="IK952" s="2">
        <v>43889</v>
      </c>
      <c r="IL952" s="2">
        <v>43921</v>
      </c>
      <c r="IM952" s="2">
        <v>43951</v>
      </c>
      <c r="IN952" s="2">
        <v>43980</v>
      </c>
      <c r="IO952" s="2">
        <v>44012</v>
      </c>
      <c r="IP952" s="2">
        <v>44043</v>
      </c>
      <c r="IQ952" s="2">
        <v>44074</v>
      </c>
      <c r="IR952" s="2">
        <v>44104</v>
      </c>
      <c r="IS952" s="2">
        <v>44134</v>
      </c>
      <c r="IT952" s="2">
        <v>44165</v>
      </c>
      <c r="IU952" s="2">
        <v>44196</v>
      </c>
      <c r="IV952" s="2">
        <v>44225</v>
      </c>
      <c r="IW952" s="2">
        <v>44253</v>
      </c>
      <c r="IX952" s="2">
        <v>44286</v>
      </c>
      <c r="IY952" s="2">
        <v>44316</v>
      </c>
      <c r="IZ952" s="2">
        <v>44347</v>
      </c>
      <c r="JA952" s="2">
        <v>44377</v>
      </c>
      <c r="JB952" s="2">
        <v>44407</v>
      </c>
      <c r="JC952" s="2">
        <v>44439</v>
      </c>
      <c r="JD952" s="2">
        <v>44469</v>
      </c>
      <c r="JE952" s="2">
        <v>44498</v>
      </c>
      <c r="JF952" s="2">
        <v>44530</v>
      </c>
      <c r="JG952" s="2">
        <v>44561</v>
      </c>
      <c r="JH952" s="2">
        <v>44592</v>
      </c>
      <c r="JI952" s="2">
        <v>44620</v>
      </c>
      <c r="JJ952" s="2">
        <v>44651</v>
      </c>
      <c r="JK952" s="2">
        <v>44680</v>
      </c>
      <c r="JL952" s="2">
        <v>44712</v>
      </c>
      <c r="JM952" s="2">
        <v>44742</v>
      </c>
      <c r="JN952" s="2">
        <v>44771</v>
      </c>
      <c r="JO952" s="2">
        <v>44804</v>
      </c>
      <c r="JP952" s="2">
        <v>44834</v>
      </c>
      <c r="JQ952" s="2">
        <v>44865</v>
      </c>
    </row>
    <row r="953" spans="1:277" x14ac:dyDescent="0.25">
      <c r="A953" s="4"/>
      <c r="D953" s="3">
        <v>46891600</v>
      </c>
      <c r="E953">
        <v>46518300</v>
      </c>
      <c r="F953">
        <v>54384500</v>
      </c>
      <c r="G953">
        <v>53721400</v>
      </c>
      <c r="H953">
        <v>41656800</v>
      </c>
      <c r="I953">
        <v>40962200</v>
      </c>
      <c r="J953">
        <v>33863500</v>
      </c>
      <c r="K953">
        <v>37099800</v>
      </c>
      <c r="L953">
        <v>36531000</v>
      </c>
      <c r="M953">
        <v>107531000</v>
      </c>
      <c r="N953">
        <v>39108800</v>
      </c>
      <c r="O953">
        <v>61047600</v>
      </c>
      <c r="P953">
        <v>74253700</v>
      </c>
      <c r="Q953">
        <v>51155700</v>
      </c>
      <c r="R953">
        <v>96472700</v>
      </c>
      <c r="S953">
        <v>81259300</v>
      </c>
      <c r="T953">
        <v>86363300</v>
      </c>
      <c r="U953">
        <v>82630700</v>
      </c>
      <c r="V953">
        <v>87468800</v>
      </c>
      <c r="W953">
        <v>95635100</v>
      </c>
      <c r="X953">
        <v>97015700</v>
      </c>
      <c r="Y953">
        <v>151361900</v>
      </c>
      <c r="Z953">
        <v>74371900</v>
      </c>
      <c r="AA953">
        <v>82761900</v>
      </c>
      <c r="AB953">
        <v>77997600</v>
      </c>
      <c r="AC953">
        <v>61291800</v>
      </c>
      <c r="AD953">
        <v>77231900</v>
      </c>
      <c r="AE953">
        <v>93491900</v>
      </c>
      <c r="AF953">
        <v>72735200</v>
      </c>
      <c r="AG953">
        <v>71679900</v>
      </c>
      <c r="AH953">
        <v>110285700</v>
      </c>
      <c r="AI953">
        <v>72832800</v>
      </c>
      <c r="AJ953">
        <v>73167600</v>
      </c>
      <c r="AK953">
        <v>109835100</v>
      </c>
      <c r="AL953">
        <v>73128900</v>
      </c>
      <c r="AM953">
        <v>68731700</v>
      </c>
      <c r="AN953">
        <v>84343200</v>
      </c>
      <c r="AO953">
        <v>58346900</v>
      </c>
      <c r="AP953">
        <v>91429200</v>
      </c>
      <c r="AQ953">
        <v>96085300</v>
      </c>
      <c r="AR953">
        <v>80122200</v>
      </c>
      <c r="AS953">
        <v>80866200</v>
      </c>
      <c r="AT953">
        <v>74181600</v>
      </c>
      <c r="AU953">
        <v>54361400</v>
      </c>
      <c r="AV953">
        <v>57514400</v>
      </c>
      <c r="AW953">
        <v>92951800</v>
      </c>
      <c r="AX953">
        <v>65003300</v>
      </c>
      <c r="AY953">
        <v>73905700</v>
      </c>
      <c r="AZ953">
        <v>114404900</v>
      </c>
      <c r="BA953">
        <v>95109100</v>
      </c>
      <c r="BB953">
        <v>107692000</v>
      </c>
      <c r="BC953">
        <v>101864000</v>
      </c>
      <c r="BD953">
        <v>87780000</v>
      </c>
      <c r="BE953">
        <v>79123800</v>
      </c>
      <c r="BF953">
        <v>74433900</v>
      </c>
      <c r="BG953">
        <v>69528700</v>
      </c>
      <c r="BH953">
        <v>72824500</v>
      </c>
      <c r="BI953">
        <v>71749100</v>
      </c>
      <c r="BJ953">
        <v>75632700</v>
      </c>
      <c r="BK953">
        <v>96394700</v>
      </c>
      <c r="BL953">
        <v>81379100</v>
      </c>
      <c r="BM953">
        <v>67119800</v>
      </c>
      <c r="BN953">
        <v>85368200</v>
      </c>
      <c r="BO953">
        <v>92366500</v>
      </c>
      <c r="BP953">
        <v>59395400</v>
      </c>
      <c r="BQ953">
        <v>65574400</v>
      </c>
      <c r="BR953">
        <v>65235200</v>
      </c>
      <c r="BS953">
        <v>58250300</v>
      </c>
      <c r="BT953">
        <v>72354500</v>
      </c>
      <c r="BU953">
        <v>74273900</v>
      </c>
      <c r="BV953">
        <v>73700600</v>
      </c>
      <c r="BW953">
        <v>62265000</v>
      </c>
      <c r="BX953">
        <v>81056000</v>
      </c>
      <c r="BY953">
        <v>64918400</v>
      </c>
      <c r="BZ953">
        <v>76102500</v>
      </c>
      <c r="CA953">
        <v>65525100</v>
      </c>
      <c r="CB953">
        <v>77546900</v>
      </c>
      <c r="CC953">
        <v>81639600</v>
      </c>
      <c r="CD953">
        <v>65066500</v>
      </c>
      <c r="CE953">
        <v>67462300</v>
      </c>
      <c r="CF953">
        <v>58783300</v>
      </c>
      <c r="CG953">
        <v>77515300</v>
      </c>
      <c r="CH953">
        <v>52638700</v>
      </c>
      <c r="CI953">
        <v>86078100</v>
      </c>
      <c r="CJ953">
        <v>69192300</v>
      </c>
      <c r="CK953">
        <v>67052700</v>
      </c>
      <c r="CL953">
        <v>104806500</v>
      </c>
      <c r="CM953">
        <v>91696800</v>
      </c>
      <c r="CN953">
        <v>82571900</v>
      </c>
      <c r="CO953">
        <v>111145400</v>
      </c>
      <c r="CP953">
        <v>132353500</v>
      </c>
      <c r="CQ953">
        <v>138994800</v>
      </c>
      <c r="CR953">
        <v>70513500</v>
      </c>
      <c r="CS953">
        <v>74966000</v>
      </c>
      <c r="CT953">
        <v>112682300</v>
      </c>
      <c r="CU953">
        <v>87854200</v>
      </c>
      <c r="CV953">
        <v>145429000</v>
      </c>
      <c r="CW953">
        <v>90726000</v>
      </c>
      <c r="CX953">
        <v>121725300</v>
      </c>
      <c r="CY953">
        <v>90088400</v>
      </c>
      <c r="CZ953">
        <v>73484900</v>
      </c>
      <c r="DA953">
        <v>86922500</v>
      </c>
      <c r="DB953">
        <v>144183300</v>
      </c>
      <c r="DC953">
        <v>69788100</v>
      </c>
      <c r="DD953">
        <v>147031000</v>
      </c>
      <c r="DE953">
        <v>122254800</v>
      </c>
      <c r="DF953">
        <v>99029000</v>
      </c>
      <c r="DG953">
        <v>99639900</v>
      </c>
      <c r="DH953">
        <v>138548500</v>
      </c>
      <c r="DI953">
        <v>150160200</v>
      </c>
      <c r="DJ953">
        <v>225682500</v>
      </c>
      <c r="DK953">
        <v>164312700</v>
      </c>
      <c r="DL953">
        <v>209098300</v>
      </c>
      <c r="DM953">
        <v>117566000</v>
      </c>
      <c r="DN953">
        <v>100691300</v>
      </c>
      <c r="DO953">
        <v>84173700</v>
      </c>
      <c r="DP953">
        <v>96215400</v>
      </c>
      <c r="DQ953">
        <v>98705500</v>
      </c>
      <c r="DR953">
        <v>70318600</v>
      </c>
      <c r="DS953">
        <v>74927100</v>
      </c>
      <c r="DT953">
        <v>70137800</v>
      </c>
      <c r="DU953">
        <v>74361600</v>
      </c>
      <c r="DV953">
        <v>59663600</v>
      </c>
      <c r="DW953">
        <v>65928300</v>
      </c>
      <c r="DX953">
        <v>93994900</v>
      </c>
      <c r="DY953">
        <v>94658000</v>
      </c>
      <c r="DZ953">
        <v>74135800</v>
      </c>
      <c r="EA953">
        <v>72966100</v>
      </c>
      <c r="EB953">
        <v>89115365</v>
      </c>
      <c r="EC953">
        <v>95566563</v>
      </c>
      <c r="ED953">
        <v>84576006</v>
      </c>
      <c r="EE953">
        <v>70549097</v>
      </c>
      <c r="EF953">
        <v>76232564</v>
      </c>
      <c r="EG953">
        <v>59720311</v>
      </c>
      <c r="EH953">
        <v>80082084</v>
      </c>
      <c r="EI953">
        <v>70210687</v>
      </c>
      <c r="EJ953">
        <v>63846367</v>
      </c>
      <c r="EK953">
        <v>96560431</v>
      </c>
      <c r="EL953">
        <v>68319756</v>
      </c>
      <c r="EM953">
        <v>155531329</v>
      </c>
      <c r="EN953">
        <v>118942504</v>
      </c>
      <c r="EO953">
        <v>126011598</v>
      </c>
      <c r="EP953">
        <v>85806614</v>
      </c>
      <c r="EQ953">
        <v>64374106</v>
      </c>
      <c r="ER953">
        <v>67990154</v>
      </c>
      <c r="ES953">
        <v>48954279</v>
      </c>
      <c r="ET953">
        <v>66454387</v>
      </c>
      <c r="EU953">
        <v>56228721</v>
      </c>
      <c r="EV953">
        <v>65225507</v>
      </c>
      <c r="EW953">
        <v>63466320</v>
      </c>
      <c r="EX953">
        <v>49964312</v>
      </c>
      <c r="EY953">
        <v>40974155</v>
      </c>
      <c r="EZ953">
        <v>46482831</v>
      </c>
      <c r="FA953">
        <v>41471329</v>
      </c>
      <c r="FB953">
        <v>40227081</v>
      </c>
      <c r="FC953">
        <v>54159592</v>
      </c>
      <c r="FD953">
        <v>55080096</v>
      </c>
      <c r="FE953">
        <v>41663232</v>
      </c>
      <c r="FF953">
        <v>48179788</v>
      </c>
      <c r="FG953">
        <v>53433380</v>
      </c>
      <c r="FH953">
        <v>58560622</v>
      </c>
      <c r="FI953">
        <v>57321344</v>
      </c>
      <c r="FJ953">
        <v>44925904</v>
      </c>
      <c r="FK953">
        <v>33664668</v>
      </c>
      <c r="FL953">
        <v>40278649</v>
      </c>
      <c r="FM953">
        <v>47563928</v>
      </c>
      <c r="FN953">
        <v>40422500</v>
      </c>
      <c r="FO953">
        <v>51171044</v>
      </c>
      <c r="FP953">
        <v>48098075</v>
      </c>
      <c r="FQ953">
        <v>35920559</v>
      </c>
      <c r="FR953">
        <v>44867600</v>
      </c>
      <c r="FS953">
        <v>49811087</v>
      </c>
      <c r="FT953">
        <v>37439559</v>
      </c>
      <c r="FU953">
        <v>37450057</v>
      </c>
      <c r="FV953">
        <v>35647759</v>
      </c>
      <c r="FW953">
        <v>27308835</v>
      </c>
      <c r="FX953">
        <v>32818419</v>
      </c>
      <c r="FY953">
        <v>48455050</v>
      </c>
      <c r="FZ953">
        <v>30600600</v>
      </c>
      <c r="GA953">
        <v>41804055</v>
      </c>
      <c r="GB953">
        <v>41269220</v>
      </c>
      <c r="GC953">
        <v>31043193</v>
      </c>
      <c r="GD953">
        <v>38508273</v>
      </c>
      <c r="GE953">
        <v>32205199</v>
      </c>
      <c r="GF953">
        <v>29680906</v>
      </c>
      <c r="GG953">
        <v>45425476</v>
      </c>
      <c r="GH953">
        <v>41575920</v>
      </c>
      <c r="GI953">
        <v>44646765</v>
      </c>
      <c r="GJ953">
        <v>67056880</v>
      </c>
      <c r="GK953">
        <v>50116960</v>
      </c>
      <c r="GL953">
        <v>35741661</v>
      </c>
      <c r="GM953">
        <v>44821280</v>
      </c>
      <c r="GN953">
        <v>55241055</v>
      </c>
      <c r="GO953">
        <v>53387636</v>
      </c>
      <c r="GP953">
        <v>44055237</v>
      </c>
      <c r="GQ953">
        <v>48848829</v>
      </c>
      <c r="GR953">
        <v>42873354</v>
      </c>
      <c r="GS953">
        <v>47074979</v>
      </c>
      <c r="GT953">
        <v>35132039</v>
      </c>
      <c r="GU953">
        <v>35932616</v>
      </c>
      <c r="GV953">
        <v>42694393</v>
      </c>
      <c r="GW953">
        <v>40186896</v>
      </c>
      <c r="GX953">
        <v>46156158</v>
      </c>
      <c r="GY953">
        <v>40262898</v>
      </c>
      <c r="GZ953">
        <v>41214609</v>
      </c>
      <c r="HA953">
        <v>35820365</v>
      </c>
      <c r="HB953">
        <v>47441544</v>
      </c>
      <c r="HC953">
        <v>37067467</v>
      </c>
      <c r="HD953">
        <v>34638630</v>
      </c>
      <c r="HE953">
        <v>46283128</v>
      </c>
      <c r="HF953">
        <v>32788435</v>
      </c>
      <c r="HG953">
        <v>27105332</v>
      </c>
      <c r="HH953">
        <v>33145571</v>
      </c>
      <c r="HI953">
        <v>40606828</v>
      </c>
      <c r="HJ953">
        <v>32162312</v>
      </c>
      <c r="HK953">
        <v>33605513</v>
      </c>
      <c r="HL953">
        <v>32893064</v>
      </c>
      <c r="HM953">
        <v>36289041</v>
      </c>
      <c r="HN953">
        <v>40433473</v>
      </c>
      <c r="HO953">
        <v>37272257</v>
      </c>
      <c r="HP953">
        <v>39073447</v>
      </c>
      <c r="HQ953">
        <v>50529575</v>
      </c>
      <c r="HR953">
        <v>36375627</v>
      </c>
      <c r="HS953">
        <v>32041883</v>
      </c>
      <c r="HT953">
        <v>31569071</v>
      </c>
      <c r="HU953">
        <v>53771229</v>
      </c>
      <c r="HV953">
        <v>42888177</v>
      </c>
      <c r="HW953">
        <v>65797208</v>
      </c>
      <c r="HX953">
        <v>46861780</v>
      </c>
      <c r="HY953">
        <v>33476162</v>
      </c>
      <c r="HZ953">
        <v>38196987</v>
      </c>
      <c r="IA953">
        <v>37845697</v>
      </c>
      <c r="IB953">
        <v>34299656</v>
      </c>
      <c r="IC953">
        <v>33398696</v>
      </c>
      <c r="ID953">
        <v>27279261</v>
      </c>
      <c r="IE953">
        <v>31414094</v>
      </c>
      <c r="IF953">
        <v>35839174</v>
      </c>
      <c r="IG953">
        <v>32365807</v>
      </c>
      <c r="IH953">
        <v>26162094</v>
      </c>
      <c r="II953">
        <v>37608574</v>
      </c>
      <c r="IJ953">
        <v>35742362</v>
      </c>
      <c r="IK953">
        <v>33675260</v>
      </c>
      <c r="IL953">
        <v>88775979</v>
      </c>
      <c r="IM953">
        <v>47079175</v>
      </c>
      <c r="IN953">
        <v>44374759</v>
      </c>
      <c r="IO953">
        <v>66695743</v>
      </c>
      <c r="IP953">
        <v>35209140</v>
      </c>
      <c r="IQ953">
        <v>25441903</v>
      </c>
      <c r="IR953">
        <v>41315253</v>
      </c>
      <c r="IS953">
        <v>33629020</v>
      </c>
      <c r="IT953">
        <v>39175832</v>
      </c>
      <c r="IU953">
        <v>37668557</v>
      </c>
      <c r="IV953">
        <v>47607685</v>
      </c>
      <c r="IW953">
        <v>32159235</v>
      </c>
      <c r="IX953">
        <v>60258908</v>
      </c>
      <c r="IY953">
        <v>42965901</v>
      </c>
      <c r="IZ953">
        <v>41005340</v>
      </c>
      <c r="JA953">
        <v>48669493</v>
      </c>
      <c r="JB953">
        <v>33061958</v>
      </c>
      <c r="JC953">
        <v>28027643</v>
      </c>
      <c r="JD953">
        <v>38417024</v>
      </c>
      <c r="JE953">
        <v>30616242</v>
      </c>
      <c r="JF953">
        <v>25929794</v>
      </c>
      <c r="JG953">
        <v>38900214</v>
      </c>
      <c r="JH953">
        <v>48421073</v>
      </c>
      <c r="JI953">
        <v>39138650</v>
      </c>
      <c r="JJ953">
        <v>58777794</v>
      </c>
      <c r="JK953">
        <v>44011406</v>
      </c>
      <c r="JL953">
        <v>43775014</v>
      </c>
      <c r="JM953">
        <v>51333179</v>
      </c>
      <c r="JN953">
        <v>37413501</v>
      </c>
      <c r="JO953">
        <v>33578784</v>
      </c>
      <c r="JP953">
        <v>53463460</v>
      </c>
      <c r="JQ953">
        <v>59478957</v>
      </c>
    </row>
    <row r="954" spans="1:277" x14ac:dyDescent="0.25">
      <c r="A954" s="1" t="s">
        <v>478</v>
      </c>
      <c r="B954" t="s">
        <v>1157</v>
      </c>
      <c r="C954" t="s">
        <v>1185</v>
      </c>
      <c r="D954" s="2">
        <f>_xll.BDH(A954, "volume", B954, C954, "Direction", "H", "Period", "M","cols=6;rows=2")</f>
        <v>36556</v>
      </c>
      <c r="E954" s="2">
        <v>36585</v>
      </c>
      <c r="F954" s="2">
        <v>36616</v>
      </c>
      <c r="G954" s="2">
        <v>36644</v>
      </c>
      <c r="H954" s="2">
        <v>36677</v>
      </c>
      <c r="I954" s="2">
        <v>36707</v>
      </c>
    </row>
    <row r="955" spans="1:277" x14ac:dyDescent="0.25">
      <c r="A955" s="4"/>
      <c r="D955" s="3">
        <v>37201300</v>
      </c>
      <c r="E955">
        <v>55078100</v>
      </c>
      <c r="F955">
        <v>127679200</v>
      </c>
      <c r="G955">
        <v>39166800</v>
      </c>
      <c r="H955">
        <v>38549900</v>
      </c>
      <c r="I955">
        <v>58764000</v>
      </c>
    </row>
    <row r="956" spans="1:277" x14ac:dyDescent="0.25">
      <c r="A956" s="1" t="s">
        <v>479</v>
      </c>
      <c r="B956" t="s">
        <v>1157</v>
      </c>
      <c r="C956" t="s">
        <v>1199</v>
      </c>
      <c r="D956" s="2">
        <f>_xll.BDH(A956, "volume", B956, C956, "Direction", "H", "Period", "M","cols=274;rows=2")</f>
        <v>36556</v>
      </c>
      <c r="E956" s="2">
        <v>36585</v>
      </c>
      <c r="F956" s="2">
        <v>36616</v>
      </c>
      <c r="G956" s="2">
        <v>36644</v>
      </c>
      <c r="H956" s="2">
        <v>36677</v>
      </c>
      <c r="I956" s="2">
        <v>36707</v>
      </c>
      <c r="J956" s="2">
        <v>36738</v>
      </c>
      <c r="K956" s="2">
        <v>36769</v>
      </c>
      <c r="L956" s="2">
        <v>36798</v>
      </c>
      <c r="M956" s="2">
        <v>36830</v>
      </c>
      <c r="N956" s="2">
        <v>36860</v>
      </c>
      <c r="O956" s="2">
        <v>36889</v>
      </c>
      <c r="P956" s="2">
        <v>36922</v>
      </c>
      <c r="Q956" s="2">
        <v>36950</v>
      </c>
      <c r="R956" s="2">
        <v>36980</v>
      </c>
      <c r="S956" s="2">
        <v>37011</v>
      </c>
      <c r="T956" s="2">
        <v>37042</v>
      </c>
      <c r="U956" s="2">
        <v>37071</v>
      </c>
      <c r="V956" s="2">
        <v>37103</v>
      </c>
      <c r="W956" s="2">
        <v>37134</v>
      </c>
      <c r="X956" s="2">
        <v>37162</v>
      </c>
      <c r="Y956" s="2">
        <v>37195</v>
      </c>
      <c r="Z956" s="2">
        <v>37225</v>
      </c>
      <c r="AA956" s="2">
        <v>37256</v>
      </c>
      <c r="AB956" s="2">
        <v>37287</v>
      </c>
      <c r="AC956" s="2">
        <v>37315</v>
      </c>
      <c r="AD956" s="2">
        <v>37344</v>
      </c>
      <c r="AE956" s="2">
        <v>37376</v>
      </c>
      <c r="AF956" s="2">
        <v>37407</v>
      </c>
      <c r="AG956" s="2">
        <v>37435</v>
      </c>
      <c r="AH956" s="2">
        <v>37468</v>
      </c>
      <c r="AI956" s="2">
        <v>37498</v>
      </c>
      <c r="AJ956" s="2">
        <v>37529</v>
      </c>
      <c r="AK956" s="2">
        <v>37560</v>
      </c>
      <c r="AL956" s="2">
        <v>37589</v>
      </c>
      <c r="AM956" s="2">
        <v>37621</v>
      </c>
      <c r="AN956" s="2">
        <v>37652</v>
      </c>
      <c r="AO956" s="2">
        <v>37680</v>
      </c>
      <c r="AP956" s="2">
        <v>37711</v>
      </c>
      <c r="AQ956" s="2">
        <v>37741</v>
      </c>
      <c r="AR956" s="2">
        <v>37771</v>
      </c>
      <c r="AS956" s="2">
        <v>37802</v>
      </c>
      <c r="AT956" s="2">
        <v>37833</v>
      </c>
      <c r="AU956" s="2">
        <v>37862</v>
      </c>
      <c r="AV956" s="2">
        <v>37894</v>
      </c>
      <c r="AW956" s="2">
        <v>37925</v>
      </c>
      <c r="AX956" s="2">
        <v>37953</v>
      </c>
      <c r="AY956" s="2">
        <v>37986</v>
      </c>
      <c r="AZ956" s="2">
        <v>38016</v>
      </c>
      <c r="BA956" s="2">
        <v>38044</v>
      </c>
      <c r="BB956" s="2">
        <v>38077</v>
      </c>
      <c r="BC956" s="2">
        <v>38107</v>
      </c>
      <c r="BD956" s="2">
        <v>38138</v>
      </c>
      <c r="BE956" s="2">
        <v>38168</v>
      </c>
      <c r="BF956" s="2">
        <v>38198</v>
      </c>
      <c r="BG956" s="2">
        <v>38230</v>
      </c>
      <c r="BH956" s="2">
        <v>38260</v>
      </c>
      <c r="BI956" s="2">
        <v>38289</v>
      </c>
      <c r="BJ956" s="2">
        <v>38321</v>
      </c>
      <c r="BK956" s="2">
        <v>38352</v>
      </c>
      <c r="BL956" s="2">
        <v>38383</v>
      </c>
      <c r="BM956" s="2">
        <v>38411</v>
      </c>
      <c r="BN956" s="2">
        <v>38442</v>
      </c>
      <c r="BO956" s="2">
        <v>38471</v>
      </c>
      <c r="BP956" s="2">
        <v>38503</v>
      </c>
      <c r="BQ956" s="2">
        <v>38533</v>
      </c>
      <c r="BR956" s="2">
        <v>38562</v>
      </c>
      <c r="BS956" s="2">
        <v>38595</v>
      </c>
      <c r="BT956" s="2">
        <v>38625</v>
      </c>
      <c r="BU956" s="2">
        <v>38656</v>
      </c>
      <c r="BV956" s="2">
        <v>38686</v>
      </c>
      <c r="BW956" s="2">
        <v>38716</v>
      </c>
      <c r="BX956" s="2">
        <v>38748</v>
      </c>
      <c r="BY956" s="2">
        <v>38776</v>
      </c>
      <c r="BZ956" s="2">
        <v>38807</v>
      </c>
      <c r="CA956" s="2">
        <v>38835</v>
      </c>
      <c r="CB956" s="2">
        <v>38868</v>
      </c>
      <c r="CC956" s="2">
        <v>38898</v>
      </c>
      <c r="CD956" s="2">
        <v>38929</v>
      </c>
      <c r="CE956" s="2">
        <v>38960</v>
      </c>
      <c r="CF956" s="2">
        <v>38989</v>
      </c>
      <c r="CG956" s="2">
        <v>39021</v>
      </c>
      <c r="CH956" s="2">
        <v>39051</v>
      </c>
      <c r="CI956" s="2">
        <v>39080</v>
      </c>
      <c r="CJ956" s="2">
        <v>39113</v>
      </c>
      <c r="CK956" s="2">
        <v>39141</v>
      </c>
      <c r="CL956" s="2">
        <v>39171</v>
      </c>
      <c r="CM956" s="2">
        <v>39202</v>
      </c>
      <c r="CN956" s="2">
        <v>39233</v>
      </c>
      <c r="CO956" s="2">
        <v>39262</v>
      </c>
      <c r="CP956" s="2">
        <v>39294</v>
      </c>
      <c r="CQ956" s="2">
        <v>39325</v>
      </c>
      <c r="CR956" s="2">
        <v>39353</v>
      </c>
      <c r="CS956" s="2">
        <v>39386</v>
      </c>
      <c r="CT956" s="2">
        <v>39416</v>
      </c>
      <c r="CU956" s="2">
        <v>39447</v>
      </c>
      <c r="CV956" s="2">
        <v>39478</v>
      </c>
      <c r="CW956" s="2">
        <v>39507</v>
      </c>
      <c r="CX956" s="2">
        <v>39538</v>
      </c>
      <c r="CY956" s="2">
        <v>39568</v>
      </c>
      <c r="CZ956" s="2">
        <v>39598</v>
      </c>
      <c r="DA956" s="2">
        <v>39629</v>
      </c>
      <c r="DB956" s="2">
        <v>39660</v>
      </c>
      <c r="DC956" s="2">
        <v>39689</v>
      </c>
      <c r="DD956" s="2">
        <v>39721</v>
      </c>
      <c r="DE956" s="2">
        <v>39752</v>
      </c>
      <c r="DF956" s="2">
        <v>39780</v>
      </c>
      <c r="DG956" s="2">
        <v>39813</v>
      </c>
      <c r="DH956" s="2">
        <v>39843</v>
      </c>
      <c r="DI956" s="2">
        <v>39871</v>
      </c>
      <c r="DJ956" s="2">
        <v>39903</v>
      </c>
      <c r="DK956" s="2">
        <v>39933</v>
      </c>
      <c r="DL956" s="2">
        <v>39962</v>
      </c>
      <c r="DM956" s="2">
        <v>39994</v>
      </c>
      <c r="DN956" s="2">
        <v>40025</v>
      </c>
      <c r="DO956" s="2">
        <v>40056</v>
      </c>
      <c r="DP956" s="2">
        <v>40086</v>
      </c>
      <c r="DQ956" s="2">
        <v>40116</v>
      </c>
      <c r="DR956" s="2">
        <v>40147</v>
      </c>
      <c r="DS956" s="2">
        <v>40178</v>
      </c>
      <c r="DT956" s="2">
        <v>40207</v>
      </c>
      <c r="DU956" s="2">
        <v>40235</v>
      </c>
      <c r="DV956" s="2">
        <v>40268</v>
      </c>
      <c r="DW956" s="2">
        <v>40298</v>
      </c>
      <c r="DX956" s="2">
        <v>40329</v>
      </c>
      <c r="DY956" s="2">
        <v>40359</v>
      </c>
      <c r="DZ956" s="2">
        <v>40389</v>
      </c>
      <c r="EA956" s="2">
        <v>40421</v>
      </c>
      <c r="EB956" s="2">
        <v>40451</v>
      </c>
      <c r="EC956" s="2">
        <v>40480</v>
      </c>
      <c r="ED956" s="2">
        <v>40512</v>
      </c>
      <c r="EE956" s="2">
        <v>40543</v>
      </c>
      <c r="EF956" s="2">
        <v>40574</v>
      </c>
      <c r="EG956" s="2">
        <v>40602</v>
      </c>
      <c r="EH956" s="2">
        <v>40633</v>
      </c>
      <c r="EI956" s="2">
        <v>40662</v>
      </c>
      <c r="EJ956" s="2">
        <v>40694</v>
      </c>
      <c r="EK956" s="2">
        <v>40724</v>
      </c>
      <c r="EL956" s="2">
        <v>40753</v>
      </c>
      <c r="EM956" s="2">
        <v>40786</v>
      </c>
      <c r="EN956" s="2">
        <v>40816</v>
      </c>
      <c r="EO956" s="2">
        <v>40847</v>
      </c>
      <c r="EP956" s="2">
        <v>40877</v>
      </c>
      <c r="EQ956" s="2">
        <v>40907</v>
      </c>
      <c r="ER956" s="2">
        <v>40939</v>
      </c>
      <c r="ES956" s="2">
        <v>40968</v>
      </c>
      <c r="ET956" s="2">
        <v>40998</v>
      </c>
      <c r="EU956" s="2">
        <v>41029</v>
      </c>
      <c r="EV956" s="2">
        <v>41060</v>
      </c>
      <c r="EW956" s="2">
        <v>41089</v>
      </c>
      <c r="EX956" s="2">
        <v>41121</v>
      </c>
      <c r="EY956" s="2">
        <v>41152</v>
      </c>
      <c r="EZ956" s="2">
        <v>41180</v>
      </c>
      <c r="FA956" s="2">
        <v>41213</v>
      </c>
      <c r="FB956" s="2">
        <v>41243</v>
      </c>
      <c r="FC956" s="2">
        <v>41274</v>
      </c>
      <c r="FD956" s="2">
        <v>41305</v>
      </c>
      <c r="FE956" s="2">
        <v>41333</v>
      </c>
      <c r="FF956" s="2">
        <v>41362</v>
      </c>
      <c r="FG956" s="2">
        <v>41394</v>
      </c>
      <c r="FH956" s="2">
        <v>41425</v>
      </c>
      <c r="FI956" s="2">
        <v>41453</v>
      </c>
      <c r="FJ956" s="2">
        <v>41486</v>
      </c>
      <c r="FK956" s="2">
        <v>41516</v>
      </c>
      <c r="FL956" s="2">
        <v>41547</v>
      </c>
      <c r="FM956" s="2">
        <v>41578</v>
      </c>
      <c r="FN956" s="2">
        <v>41607</v>
      </c>
      <c r="FO956" s="2">
        <v>41639</v>
      </c>
      <c r="FP956" s="2">
        <v>41670</v>
      </c>
      <c r="FQ956" s="2">
        <v>41698</v>
      </c>
      <c r="FR956" s="2">
        <v>41729</v>
      </c>
      <c r="FS956" s="2">
        <v>41759</v>
      </c>
      <c r="FT956" s="2">
        <v>41789</v>
      </c>
      <c r="FU956" s="2">
        <v>41820</v>
      </c>
      <c r="FV956" s="2">
        <v>41851</v>
      </c>
      <c r="FW956" s="2">
        <v>41880</v>
      </c>
      <c r="FX956" s="2">
        <v>41912</v>
      </c>
      <c r="FY956" s="2">
        <v>41943</v>
      </c>
      <c r="FZ956" s="2">
        <v>41971</v>
      </c>
      <c r="GA956" s="2">
        <v>42004</v>
      </c>
      <c r="GB956" s="2">
        <v>42034</v>
      </c>
      <c r="GC956" s="2">
        <v>42062</v>
      </c>
      <c r="GD956" s="2">
        <v>42094</v>
      </c>
      <c r="GE956" s="2">
        <v>42124</v>
      </c>
      <c r="GF956" s="2">
        <v>42153</v>
      </c>
      <c r="GG956" s="2">
        <v>42185</v>
      </c>
      <c r="GH956" s="2">
        <v>42216</v>
      </c>
      <c r="GI956" s="2">
        <v>42247</v>
      </c>
      <c r="GJ956" s="2">
        <v>42277</v>
      </c>
      <c r="GK956" s="2">
        <v>42307</v>
      </c>
      <c r="GL956" s="2">
        <v>42338</v>
      </c>
      <c r="GM956" s="2">
        <v>42369</v>
      </c>
      <c r="GN956" s="2">
        <v>42398</v>
      </c>
      <c r="GO956" s="2">
        <v>42429</v>
      </c>
      <c r="GP956" s="2">
        <v>42460</v>
      </c>
      <c r="GQ956" s="2">
        <v>42489</v>
      </c>
      <c r="GR956" s="2">
        <v>42521</v>
      </c>
      <c r="GS956" s="2">
        <v>42551</v>
      </c>
      <c r="GT956" s="2">
        <v>42580</v>
      </c>
      <c r="GU956" s="2">
        <v>42613</v>
      </c>
      <c r="GV956" s="2">
        <v>42643</v>
      </c>
      <c r="GW956" s="2">
        <v>42674</v>
      </c>
      <c r="GX956" s="2">
        <v>42704</v>
      </c>
      <c r="GY956" s="2">
        <v>42734</v>
      </c>
      <c r="GZ956" s="2">
        <v>42766</v>
      </c>
      <c r="HA956" s="2">
        <v>42794</v>
      </c>
      <c r="HB956" s="2">
        <v>42825</v>
      </c>
      <c r="HC956" s="2">
        <v>42853</v>
      </c>
      <c r="HD956" s="2">
        <v>42886</v>
      </c>
      <c r="HE956" s="2">
        <v>42916</v>
      </c>
      <c r="HF956" s="2">
        <v>42947</v>
      </c>
      <c r="HG956" s="2">
        <v>42978</v>
      </c>
      <c r="HH956" s="2">
        <v>43007</v>
      </c>
      <c r="HI956" s="2">
        <v>43039</v>
      </c>
      <c r="HJ956" s="2">
        <v>43069</v>
      </c>
      <c r="HK956" s="2">
        <v>43098</v>
      </c>
      <c r="HL956" s="2">
        <v>43131</v>
      </c>
      <c r="HM956" s="2">
        <v>43159</v>
      </c>
      <c r="HN956" s="2">
        <v>43189</v>
      </c>
      <c r="HO956" s="2">
        <v>43220</v>
      </c>
      <c r="HP956" s="2">
        <v>43251</v>
      </c>
      <c r="HQ956" s="2">
        <v>43280</v>
      </c>
      <c r="HR956" s="2">
        <v>43312</v>
      </c>
      <c r="HS956" s="2">
        <v>43343</v>
      </c>
      <c r="HT956" s="2">
        <v>43371</v>
      </c>
      <c r="HU956" s="2">
        <v>43404</v>
      </c>
      <c r="HV956" s="2">
        <v>43434</v>
      </c>
      <c r="HW956" s="2">
        <v>43465</v>
      </c>
      <c r="HX956" s="2">
        <v>43496</v>
      </c>
      <c r="HY956" s="2">
        <v>43524</v>
      </c>
      <c r="HZ956" s="2">
        <v>43553</v>
      </c>
      <c r="IA956" s="2">
        <v>43585</v>
      </c>
      <c r="IB956" s="2">
        <v>43616</v>
      </c>
      <c r="IC956" s="2">
        <v>43644</v>
      </c>
      <c r="ID956" s="2">
        <v>43677</v>
      </c>
      <c r="IE956" s="2">
        <v>43707</v>
      </c>
      <c r="IF956" s="2">
        <v>43738</v>
      </c>
      <c r="IG956" s="2">
        <v>43769</v>
      </c>
      <c r="IH956" s="2">
        <v>43798</v>
      </c>
      <c r="II956" s="2">
        <v>43830</v>
      </c>
      <c r="IJ956" s="2">
        <v>43861</v>
      </c>
      <c r="IK956" s="2">
        <v>43889</v>
      </c>
      <c r="IL956" s="2">
        <v>43921</v>
      </c>
      <c r="IM956" s="2">
        <v>43951</v>
      </c>
      <c r="IN956" s="2">
        <v>43980</v>
      </c>
      <c r="IO956" s="2">
        <v>44012</v>
      </c>
      <c r="IP956" s="2">
        <v>44043</v>
      </c>
      <c r="IQ956" s="2">
        <v>44074</v>
      </c>
      <c r="IR956" s="2">
        <v>44104</v>
      </c>
      <c r="IS956" s="2">
        <v>44134</v>
      </c>
      <c r="IT956" s="2">
        <v>44165</v>
      </c>
      <c r="IU956" s="2">
        <v>44196</v>
      </c>
      <c r="IV956" s="2">
        <v>44225</v>
      </c>
      <c r="IW956" s="2">
        <v>44253</v>
      </c>
      <c r="IX956" s="2">
        <v>44286</v>
      </c>
      <c r="IY956" s="2">
        <v>44316</v>
      </c>
      <c r="IZ956" s="2">
        <v>44347</v>
      </c>
      <c r="JA956" s="2">
        <v>44377</v>
      </c>
      <c r="JB956" s="2">
        <v>44407</v>
      </c>
      <c r="JC956" s="2">
        <v>44439</v>
      </c>
      <c r="JD956" s="2">
        <v>44469</v>
      </c>
      <c r="JE956" s="2">
        <v>44498</v>
      </c>
      <c r="JF956" s="2">
        <v>44530</v>
      </c>
      <c r="JG956" s="2">
        <v>44561</v>
      </c>
      <c r="JH956" s="2">
        <v>44592</v>
      </c>
      <c r="JI956" s="2">
        <v>44620</v>
      </c>
      <c r="JJ956" s="2">
        <v>44651</v>
      </c>
      <c r="JK956" s="2">
        <v>44680</v>
      </c>
      <c r="JL956" s="2">
        <v>44712</v>
      </c>
      <c r="JM956" s="2">
        <v>44742</v>
      </c>
      <c r="JN956" s="2">
        <v>44771</v>
      </c>
      <c r="JO956" s="2">
        <v>44804</v>
      </c>
      <c r="JP956" s="2">
        <v>44834</v>
      </c>
      <c r="JQ956" s="2">
        <v>44865</v>
      </c>
    </row>
    <row r="957" spans="1:277" x14ac:dyDescent="0.25">
      <c r="A957" s="4"/>
      <c r="D957" s="3">
        <v>21766400</v>
      </c>
      <c r="E957">
        <v>29619600</v>
      </c>
      <c r="F957">
        <v>30952400</v>
      </c>
      <c r="G957">
        <v>20989200</v>
      </c>
      <c r="H957">
        <v>20621200</v>
      </c>
      <c r="I957">
        <v>28360400</v>
      </c>
      <c r="J957">
        <v>20357600</v>
      </c>
      <c r="K957">
        <v>14309600</v>
      </c>
      <c r="L957">
        <v>20560800</v>
      </c>
      <c r="M957">
        <v>16438400</v>
      </c>
      <c r="N957">
        <v>13057600</v>
      </c>
      <c r="O957">
        <v>21350400</v>
      </c>
      <c r="P957">
        <v>19406800</v>
      </c>
      <c r="Q957">
        <v>13916400</v>
      </c>
      <c r="R957">
        <v>15805600</v>
      </c>
      <c r="S957">
        <v>20468800</v>
      </c>
      <c r="T957">
        <v>17919200</v>
      </c>
      <c r="U957">
        <v>23946000</v>
      </c>
      <c r="V957">
        <v>18752000</v>
      </c>
      <c r="W957">
        <v>24570400</v>
      </c>
      <c r="X957">
        <v>23784800</v>
      </c>
      <c r="Y957">
        <v>27010000</v>
      </c>
      <c r="Z957">
        <v>17619200</v>
      </c>
      <c r="AA957">
        <v>17978400</v>
      </c>
      <c r="AB957">
        <v>19060400</v>
      </c>
      <c r="AC957">
        <v>17800800</v>
      </c>
      <c r="AD957">
        <v>17309600</v>
      </c>
      <c r="AE957">
        <v>25753600</v>
      </c>
      <c r="AF957">
        <v>36009200</v>
      </c>
      <c r="AG957">
        <v>25950000</v>
      </c>
      <c r="AH957">
        <v>32375200</v>
      </c>
      <c r="AI957">
        <v>34941200</v>
      </c>
      <c r="AJ957">
        <v>27134000</v>
      </c>
      <c r="AK957">
        <v>53446800</v>
      </c>
      <c r="AL957">
        <v>22794400</v>
      </c>
      <c r="AM957">
        <v>27642400</v>
      </c>
      <c r="AN957">
        <v>27831200</v>
      </c>
      <c r="AO957">
        <v>32355200</v>
      </c>
      <c r="AP957">
        <v>32782000</v>
      </c>
      <c r="AQ957">
        <v>29237200</v>
      </c>
      <c r="AR957">
        <v>39887200</v>
      </c>
      <c r="AS957">
        <v>51080000</v>
      </c>
      <c r="AT957">
        <v>49006000</v>
      </c>
      <c r="AU957">
        <v>24879600</v>
      </c>
      <c r="AV957">
        <v>27382400</v>
      </c>
      <c r="AW957">
        <v>34534400</v>
      </c>
      <c r="AX957">
        <v>24122400</v>
      </c>
      <c r="AY957">
        <v>23717600</v>
      </c>
      <c r="AZ957">
        <v>26292000</v>
      </c>
      <c r="BA957">
        <v>34216400</v>
      </c>
      <c r="BB957">
        <v>36041600</v>
      </c>
      <c r="BC957">
        <v>29894800</v>
      </c>
      <c r="BD957">
        <v>27257200</v>
      </c>
      <c r="BE957">
        <v>26991200</v>
      </c>
      <c r="BF957">
        <v>26312400</v>
      </c>
      <c r="BG957">
        <v>22691200</v>
      </c>
      <c r="BH957">
        <v>22072000</v>
      </c>
      <c r="BI957">
        <v>31324000</v>
      </c>
      <c r="BJ957">
        <v>40087600</v>
      </c>
      <c r="BK957">
        <v>40156000</v>
      </c>
      <c r="BL957">
        <v>33909200</v>
      </c>
      <c r="BM957">
        <v>39082000</v>
      </c>
      <c r="BN957">
        <v>39799600</v>
      </c>
      <c r="BO957">
        <v>34128000</v>
      </c>
      <c r="BP957">
        <v>36109600</v>
      </c>
      <c r="BQ957">
        <v>30353200</v>
      </c>
      <c r="BR957">
        <v>29777600</v>
      </c>
      <c r="BS957">
        <v>33002000</v>
      </c>
      <c r="BT957">
        <v>32186000</v>
      </c>
      <c r="BU957">
        <v>40870000</v>
      </c>
      <c r="BV957">
        <v>30261600</v>
      </c>
      <c r="BW957">
        <v>30932400</v>
      </c>
      <c r="BX957">
        <v>31769200</v>
      </c>
      <c r="BY957">
        <v>40714000</v>
      </c>
      <c r="BZ957">
        <v>40011200</v>
      </c>
      <c r="CA957">
        <v>40192000</v>
      </c>
      <c r="CB957">
        <v>39828000</v>
      </c>
      <c r="CC957">
        <v>44204400</v>
      </c>
      <c r="CD957">
        <v>42644400</v>
      </c>
      <c r="CE957">
        <v>28048800</v>
      </c>
      <c r="CF957">
        <v>36895200</v>
      </c>
      <c r="CG957">
        <v>47583600</v>
      </c>
      <c r="CH957">
        <v>32261600</v>
      </c>
      <c r="CI957">
        <v>27620000</v>
      </c>
      <c r="CJ957">
        <v>51520800</v>
      </c>
      <c r="CK957">
        <v>44762400</v>
      </c>
      <c r="CL957">
        <v>42890800</v>
      </c>
      <c r="CM957">
        <v>31621200</v>
      </c>
      <c r="CN957">
        <v>39308800</v>
      </c>
      <c r="CO957">
        <v>31305600</v>
      </c>
      <c r="CP957">
        <v>31788400</v>
      </c>
      <c r="CQ957">
        <v>41444000</v>
      </c>
      <c r="CR957">
        <v>28550000</v>
      </c>
      <c r="CS957">
        <v>45138400</v>
      </c>
      <c r="CT957">
        <v>36907600</v>
      </c>
      <c r="CU957">
        <v>37581600</v>
      </c>
      <c r="CV957">
        <v>54399600</v>
      </c>
      <c r="CW957">
        <v>39744400</v>
      </c>
      <c r="CX957">
        <v>36053200</v>
      </c>
      <c r="CY957">
        <v>34635600</v>
      </c>
      <c r="CZ957">
        <v>22158000</v>
      </c>
      <c r="DA957">
        <v>27932400</v>
      </c>
      <c r="DB957">
        <v>43086400</v>
      </c>
      <c r="DC957">
        <v>24213600</v>
      </c>
      <c r="DD957">
        <v>37200000</v>
      </c>
      <c r="DE957">
        <v>52495200</v>
      </c>
      <c r="DF957">
        <v>31393200</v>
      </c>
      <c r="DG957">
        <v>32797600</v>
      </c>
      <c r="DH957">
        <v>39489200</v>
      </c>
      <c r="DI957">
        <v>40455600</v>
      </c>
      <c r="DJ957">
        <v>40868800</v>
      </c>
      <c r="DK957">
        <v>37134400</v>
      </c>
      <c r="DL957">
        <v>35998000</v>
      </c>
      <c r="DM957">
        <v>35269600</v>
      </c>
      <c r="DN957">
        <v>29665600</v>
      </c>
      <c r="DO957">
        <v>23416400</v>
      </c>
      <c r="DP957">
        <v>26217200</v>
      </c>
      <c r="DQ957">
        <v>33029200</v>
      </c>
      <c r="DR957">
        <v>24083600</v>
      </c>
      <c r="DS957">
        <v>16870000</v>
      </c>
      <c r="DT957">
        <v>16387600</v>
      </c>
      <c r="DU957">
        <v>19875600</v>
      </c>
      <c r="DV957">
        <v>25130800</v>
      </c>
      <c r="DW957">
        <v>21381200</v>
      </c>
      <c r="DX957">
        <v>36061200</v>
      </c>
      <c r="DY957">
        <v>34837600</v>
      </c>
      <c r="DZ957">
        <v>30679600</v>
      </c>
      <c r="EA957">
        <v>26238800</v>
      </c>
      <c r="EB957">
        <v>21706868</v>
      </c>
      <c r="EC957">
        <v>25170732</v>
      </c>
      <c r="ED957">
        <v>22506624</v>
      </c>
      <c r="EE957">
        <v>22921220</v>
      </c>
      <c r="EF957">
        <v>23423640</v>
      </c>
      <c r="EG957">
        <v>26462424</v>
      </c>
      <c r="EH957">
        <v>27087492</v>
      </c>
      <c r="EI957">
        <v>24090180</v>
      </c>
      <c r="EJ957">
        <v>21422064</v>
      </c>
      <c r="EK957">
        <v>28085492</v>
      </c>
      <c r="EL957">
        <v>25810708</v>
      </c>
      <c r="EM957">
        <v>29087776</v>
      </c>
      <c r="EN957">
        <v>25804784</v>
      </c>
      <c r="EO957">
        <v>23212688</v>
      </c>
      <c r="EP957">
        <v>18498004</v>
      </c>
      <c r="EQ957">
        <v>27576700</v>
      </c>
      <c r="ER957">
        <v>15801092</v>
      </c>
      <c r="ES957">
        <v>19355304</v>
      </c>
      <c r="ET957">
        <v>18916340</v>
      </c>
      <c r="EU957">
        <v>12959944</v>
      </c>
      <c r="EV957">
        <v>16897128</v>
      </c>
      <c r="EW957">
        <v>19530600</v>
      </c>
      <c r="EX957">
        <v>24284952</v>
      </c>
      <c r="EY957">
        <v>12613956</v>
      </c>
      <c r="EZ957">
        <v>11322020</v>
      </c>
      <c r="FA957">
        <v>13038588</v>
      </c>
      <c r="FB957">
        <v>11975628</v>
      </c>
      <c r="FC957">
        <v>12972316</v>
      </c>
      <c r="FD957">
        <v>18113544</v>
      </c>
      <c r="FE957">
        <v>14050524</v>
      </c>
      <c r="FF957">
        <v>11160176</v>
      </c>
      <c r="FG957">
        <v>11217808</v>
      </c>
      <c r="FH957">
        <v>9659116</v>
      </c>
      <c r="FI957">
        <v>11487376</v>
      </c>
      <c r="FJ957">
        <v>10539196</v>
      </c>
      <c r="FK957">
        <v>8096928</v>
      </c>
      <c r="FL957">
        <v>10816576</v>
      </c>
      <c r="FM957">
        <v>13589016</v>
      </c>
      <c r="FN957">
        <v>9886312</v>
      </c>
      <c r="FO957">
        <v>12325996</v>
      </c>
      <c r="FP957">
        <v>11481357</v>
      </c>
      <c r="FQ957">
        <v>11856702</v>
      </c>
      <c r="FR957">
        <v>9677518</v>
      </c>
      <c r="FS957">
        <v>10198460</v>
      </c>
      <c r="FT957">
        <v>7373176</v>
      </c>
      <c r="FU957">
        <v>8399714</v>
      </c>
      <c r="FV957">
        <v>9021742</v>
      </c>
      <c r="FW957">
        <v>6412377</v>
      </c>
      <c r="FX957">
        <v>7577434</v>
      </c>
      <c r="FY957">
        <v>11346679</v>
      </c>
      <c r="FZ957">
        <v>7483420</v>
      </c>
      <c r="GA957">
        <v>8859751</v>
      </c>
      <c r="GB957">
        <v>9754485</v>
      </c>
      <c r="GC957">
        <v>13549820</v>
      </c>
      <c r="GD957">
        <v>11307823</v>
      </c>
      <c r="GE957">
        <v>8331596</v>
      </c>
      <c r="GF957">
        <v>11329852</v>
      </c>
      <c r="GG957">
        <v>13748383</v>
      </c>
      <c r="GH957">
        <v>11649433</v>
      </c>
      <c r="GI957">
        <v>11352727</v>
      </c>
      <c r="GJ957">
        <v>10385671</v>
      </c>
      <c r="GK957">
        <v>15903501</v>
      </c>
      <c r="GL957">
        <v>12343364</v>
      </c>
      <c r="GM957">
        <v>14977660</v>
      </c>
      <c r="GN957">
        <v>19308576</v>
      </c>
      <c r="GO957">
        <v>19451802</v>
      </c>
      <c r="GP957">
        <v>17698131</v>
      </c>
      <c r="GQ957">
        <v>11683890</v>
      </c>
      <c r="GR957">
        <v>17307100</v>
      </c>
      <c r="GS957">
        <v>19604416</v>
      </c>
      <c r="GT957">
        <v>14732354</v>
      </c>
      <c r="GU957">
        <v>13639610</v>
      </c>
      <c r="GV957">
        <v>21236730</v>
      </c>
      <c r="GW957">
        <v>17573995</v>
      </c>
      <c r="GX957">
        <v>17938332</v>
      </c>
      <c r="GY957">
        <v>16335057</v>
      </c>
      <c r="GZ957">
        <v>18655101</v>
      </c>
      <c r="HA957">
        <v>23749843</v>
      </c>
      <c r="HB957">
        <v>30296286</v>
      </c>
      <c r="HC957">
        <v>17146047</v>
      </c>
      <c r="HD957">
        <v>18660297</v>
      </c>
      <c r="HE957">
        <v>18684000</v>
      </c>
      <c r="HF957">
        <v>14372388</v>
      </c>
      <c r="HG957">
        <v>13556411</v>
      </c>
      <c r="HH957">
        <v>13253771</v>
      </c>
      <c r="HI957">
        <v>14053816</v>
      </c>
      <c r="HJ957">
        <v>11175184</v>
      </c>
      <c r="HK957">
        <v>12885781</v>
      </c>
      <c r="HL957">
        <v>12420992</v>
      </c>
      <c r="HM957">
        <v>16242989</v>
      </c>
      <c r="HN957">
        <v>14680681</v>
      </c>
      <c r="HO957">
        <v>10110786</v>
      </c>
      <c r="HP957">
        <v>11889767</v>
      </c>
      <c r="HQ957">
        <v>12265673</v>
      </c>
      <c r="HR957">
        <v>10434959</v>
      </c>
      <c r="HS957">
        <v>10399973</v>
      </c>
      <c r="HT957">
        <v>12622589</v>
      </c>
      <c r="HU957">
        <v>19522408</v>
      </c>
      <c r="HV957">
        <v>11249093</v>
      </c>
      <c r="HW957">
        <v>14390758</v>
      </c>
      <c r="HX957">
        <v>14799666</v>
      </c>
      <c r="HY957">
        <v>9932112</v>
      </c>
      <c r="HZ957">
        <v>11011117</v>
      </c>
      <c r="IA957">
        <v>9226345</v>
      </c>
      <c r="IB957">
        <v>10590280</v>
      </c>
      <c r="IC957">
        <v>11078672</v>
      </c>
      <c r="ID957">
        <v>9316098</v>
      </c>
      <c r="IE957">
        <v>9988740</v>
      </c>
      <c r="IF957">
        <v>9975514</v>
      </c>
      <c r="IG957">
        <v>12179483</v>
      </c>
      <c r="IH957">
        <v>11182446</v>
      </c>
      <c r="II957">
        <v>12505830</v>
      </c>
      <c r="IJ957">
        <v>17508812</v>
      </c>
      <c r="IK957">
        <v>14515122</v>
      </c>
      <c r="IL957">
        <v>24156348</v>
      </c>
      <c r="IM957">
        <v>15720854</v>
      </c>
      <c r="IN957">
        <v>12728237</v>
      </c>
      <c r="IO957">
        <v>22066566</v>
      </c>
      <c r="IP957">
        <v>9876673</v>
      </c>
      <c r="IQ957">
        <v>9190550</v>
      </c>
      <c r="IR957">
        <v>12997724</v>
      </c>
      <c r="IS957">
        <v>11919685</v>
      </c>
      <c r="IT957">
        <v>13010076</v>
      </c>
      <c r="IU957">
        <v>13681309</v>
      </c>
      <c r="IV957">
        <v>15594897</v>
      </c>
      <c r="IW957">
        <v>10137767</v>
      </c>
      <c r="IX957">
        <v>23128803</v>
      </c>
      <c r="IY957">
        <v>13818000</v>
      </c>
      <c r="IZ957">
        <v>15051991</v>
      </c>
      <c r="JA957">
        <v>14788953</v>
      </c>
      <c r="JB957">
        <v>12105406</v>
      </c>
      <c r="JC957">
        <v>10661176</v>
      </c>
      <c r="JD957">
        <v>18355360</v>
      </c>
      <c r="JE957">
        <v>17791208</v>
      </c>
      <c r="JF957">
        <v>12157738</v>
      </c>
      <c r="JG957">
        <v>21359302</v>
      </c>
      <c r="JH957">
        <v>19449048</v>
      </c>
      <c r="JI957">
        <v>16740706</v>
      </c>
      <c r="JJ957">
        <v>27759203</v>
      </c>
      <c r="JK957">
        <v>18208878</v>
      </c>
      <c r="JL957">
        <v>24779400</v>
      </c>
      <c r="JM957">
        <v>22889052</v>
      </c>
      <c r="JN957">
        <v>24127233</v>
      </c>
      <c r="JO957">
        <v>18185989</v>
      </c>
      <c r="JP957">
        <v>28467811</v>
      </c>
      <c r="JQ957">
        <v>58842241</v>
      </c>
    </row>
    <row r="958" spans="1:277" x14ac:dyDescent="0.25">
      <c r="A958" s="1" t="s">
        <v>480</v>
      </c>
      <c r="B958" t="s">
        <v>1157</v>
      </c>
      <c r="C958" t="s">
        <v>1199</v>
      </c>
      <c r="D958" s="2">
        <f>_xll.BDH(A958, "volume", B958, C958, "Direction", "H", "Period", "M","cols=274;rows=2")</f>
        <v>36556</v>
      </c>
      <c r="E958" s="2">
        <v>36585</v>
      </c>
      <c r="F958" s="2">
        <v>36616</v>
      </c>
      <c r="G958" s="2">
        <v>36644</v>
      </c>
      <c r="H958" s="2">
        <v>36677</v>
      </c>
      <c r="I958" s="2">
        <v>36707</v>
      </c>
      <c r="J958" s="2">
        <v>36738</v>
      </c>
      <c r="K958" s="2">
        <v>36769</v>
      </c>
      <c r="L958" s="2">
        <v>36798</v>
      </c>
      <c r="M958" s="2">
        <v>36830</v>
      </c>
      <c r="N958" s="2">
        <v>36860</v>
      </c>
      <c r="O958" s="2">
        <v>36889</v>
      </c>
      <c r="P958" s="2">
        <v>36922</v>
      </c>
      <c r="Q958" s="2">
        <v>36950</v>
      </c>
      <c r="R958" s="2">
        <v>36980</v>
      </c>
      <c r="S958" s="2">
        <v>37011</v>
      </c>
      <c r="T958" s="2">
        <v>37042</v>
      </c>
      <c r="U958" s="2">
        <v>37071</v>
      </c>
      <c r="V958" s="2">
        <v>37103</v>
      </c>
      <c r="W958" s="2">
        <v>37134</v>
      </c>
      <c r="X958" s="2">
        <v>37162</v>
      </c>
      <c r="Y958" s="2">
        <v>37195</v>
      </c>
      <c r="Z958" s="2">
        <v>37225</v>
      </c>
      <c r="AA958" s="2">
        <v>37256</v>
      </c>
      <c r="AB958" s="2">
        <v>37287</v>
      </c>
      <c r="AC958" s="2">
        <v>37315</v>
      </c>
      <c r="AD958" s="2">
        <v>37344</v>
      </c>
      <c r="AE958" s="2">
        <v>37376</v>
      </c>
      <c r="AF958" s="2">
        <v>37407</v>
      </c>
      <c r="AG958" s="2">
        <v>37435</v>
      </c>
      <c r="AH958" s="2">
        <v>37468</v>
      </c>
      <c r="AI958" s="2">
        <v>37498</v>
      </c>
      <c r="AJ958" s="2">
        <v>37529</v>
      </c>
      <c r="AK958" s="2">
        <v>37560</v>
      </c>
      <c r="AL958" s="2">
        <v>37589</v>
      </c>
      <c r="AM958" s="2">
        <v>37621</v>
      </c>
      <c r="AN958" s="2">
        <v>37652</v>
      </c>
      <c r="AO958" s="2">
        <v>37680</v>
      </c>
      <c r="AP958" s="2">
        <v>37711</v>
      </c>
      <c r="AQ958" s="2">
        <v>37741</v>
      </c>
      <c r="AR958" s="2">
        <v>37771</v>
      </c>
      <c r="AS958" s="2">
        <v>37802</v>
      </c>
      <c r="AT958" s="2">
        <v>37833</v>
      </c>
      <c r="AU958" s="2">
        <v>37862</v>
      </c>
      <c r="AV958" s="2">
        <v>37894</v>
      </c>
      <c r="AW958" s="2">
        <v>37925</v>
      </c>
      <c r="AX958" s="2">
        <v>37953</v>
      </c>
      <c r="AY958" s="2">
        <v>37986</v>
      </c>
      <c r="AZ958" s="2">
        <v>38016</v>
      </c>
      <c r="BA958" s="2">
        <v>38044</v>
      </c>
      <c r="BB958" s="2">
        <v>38077</v>
      </c>
      <c r="BC958" s="2">
        <v>38107</v>
      </c>
      <c r="BD958" s="2">
        <v>38138</v>
      </c>
      <c r="BE958" s="2">
        <v>38168</v>
      </c>
      <c r="BF958" s="2">
        <v>38198</v>
      </c>
      <c r="BG958" s="2">
        <v>38230</v>
      </c>
      <c r="BH958" s="2">
        <v>38260</v>
      </c>
      <c r="BI958" s="2">
        <v>38289</v>
      </c>
      <c r="BJ958" s="2">
        <v>38321</v>
      </c>
      <c r="BK958" s="2">
        <v>38352</v>
      </c>
      <c r="BL958" s="2">
        <v>38383</v>
      </c>
      <c r="BM958" s="2">
        <v>38411</v>
      </c>
      <c r="BN958" s="2">
        <v>38442</v>
      </c>
      <c r="BO958" s="2">
        <v>38471</v>
      </c>
      <c r="BP958" s="2">
        <v>38503</v>
      </c>
      <c r="BQ958" s="2">
        <v>38533</v>
      </c>
      <c r="BR958" s="2">
        <v>38562</v>
      </c>
      <c r="BS958" s="2">
        <v>38595</v>
      </c>
      <c r="BT958" s="2">
        <v>38625</v>
      </c>
      <c r="BU958" s="2">
        <v>38656</v>
      </c>
      <c r="BV958" s="2">
        <v>38686</v>
      </c>
      <c r="BW958" s="2">
        <v>38716</v>
      </c>
      <c r="BX958" s="2">
        <v>38748</v>
      </c>
      <c r="BY958" s="2">
        <v>38776</v>
      </c>
      <c r="BZ958" s="2">
        <v>38807</v>
      </c>
      <c r="CA958" s="2">
        <v>38835</v>
      </c>
      <c r="CB958" s="2">
        <v>38868</v>
      </c>
      <c r="CC958" s="2">
        <v>38898</v>
      </c>
      <c r="CD958" s="2">
        <v>38929</v>
      </c>
      <c r="CE958" s="2">
        <v>38960</v>
      </c>
      <c r="CF958" s="2">
        <v>38989</v>
      </c>
      <c r="CG958" s="2">
        <v>39021</v>
      </c>
      <c r="CH958" s="2">
        <v>39051</v>
      </c>
      <c r="CI958" s="2">
        <v>39080</v>
      </c>
      <c r="CJ958" s="2">
        <v>39113</v>
      </c>
      <c r="CK958" s="2">
        <v>39141</v>
      </c>
      <c r="CL958" s="2">
        <v>39171</v>
      </c>
      <c r="CM958" s="2">
        <v>39202</v>
      </c>
      <c r="CN958" s="2">
        <v>39233</v>
      </c>
      <c r="CO958" s="2">
        <v>39262</v>
      </c>
      <c r="CP958" s="2">
        <v>39294</v>
      </c>
      <c r="CQ958" s="2">
        <v>39325</v>
      </c>
      <c r="CR958" s="2">
        <v>39353</v>
      </c>
      <c r="CS958" s="2">
        <v>39386</v>
      </c>
      <c r="CT958" s="2">
        <v>39416</v>
      </c>
      <c r="CU958" s="2">
        <v>39447</v>
      </c>
      <c r="CV958" s="2">
        <v>39478</v>
      </c>
      <c r="CW958" s="2">
        <v>39507</v>
      </c>
      <c r="CX958" s="2">
        <v>39538</v>
      </c>
      <c r="CY958" s="2">
        <v>39568</v>
      </c>
      <c r="CZ958" s="2">
        <v>39598</v>
      </c>
      <c r="DA958" s="2">
        <v>39629</v>
      </c>
      <c r="DB958" s="2">
        <v>39660</v>
      </c>
      <c r="DC958" s="2">
        <v>39689</v>
      </c>
      <c r="DD958" s="2">
        <v>39721</v>
      </c>
      <c r="DE958" s="2">
        <v>39752</v>
      </c>
      <c r="DF958" s="2">
        <v>39780</v>
      </c>
      <c r="DG958" s="2">
        <v>39813</v>
      </c>
      <c r="DH958" s="2">
        <v>39843</v>
      </c>
      <c r="DI958" s="2">
        <v>39871</v>
      </c>
      <c r="DJ958" s="2">
        <v>39903</v>
      </c>
      <c r="DK958" s="2">
        <v>39933</v>
      </c>
      <c r="DL958" s="2">
        <v>39962</v>
      </c>
      <c r="DM958" s="2">
        <v>39994</v>
      </c>
      <c r="DN958" s="2">
        <v>40025</v>
      </c>
      <c r="DO958" s="2">
        <v>40056</v>
      </c>
      <c r="DP958" s="2">
        <v>40086</v>
      </c>
      <c r="DQ958" s="2">
        <v>40116</v>
      </c>
      <c r="DR958" s="2">
        <v>40147</v>
      </c>
      <c r="DS958" s="2">
        <v>40178</v>
      </c>
      <c r="DT958" s="2">
        <v>40207</v>
      </c>
      <c r="DU958" s="2">
        <v>40235</v>
      </c>
      <c r="DV958" s="2">
        <v>40268</v>
      </c>
      <c r="DW958" s="2">
        <v>40298</v>
      </c>
      <c r="DX958" s="2">
        <v>40329</v>
      </c>
      <c r="DY958" s="2">
        <v>40359</v>
      </c>
      <c r="DZ958" s="2">
        <v>40389</v>
      </c>
      <c r="EA958" s="2">
        <v>40421</v>
      </c>
      <c r="EB958" s="2">
        <v>40451</v>
      </c>
      <c r="EC958" s="2">
        <v>40480</v>
      </c>
      <c r="ED958" s="2">
        <v>40512</v>
      </c>
      <c r="EE958" s="2">
        <v>40543</v>
      </c>
      <c r="EF958" s="2">
        <v>40574</v>
      </c>
      <c r="EG958" s="2">
        <v>40602</v>
      </c>
      <c r="EH958" s="2">
        <v>40633</v>
      </c>
      <c r="EI958" s="2">
        <v>40662</v>
      </c>
      <c r="EJ958" s="2">
        <v>40694</v>
      </c>
      <c r="EK958" s="2">
        <v>40724</v>
      </c>
      <c r="EL958" s="2">
        <v>40753</v>
      </c>
      <c r="EM958" s="2">
        <v>40786</v>
      </c>
      <c r="EN958" s="2">
        <v>40816</v>
      </c>
      <c r="EO958" s="2">
        <v>40847</v>
      </c>
      <c r="EP958" s="2">
        <v>40877</v>
      </c>
      <c r="EQ958" s="2">
        <v>40907</v>
      </c>
      <c r="ER958" s="2">
        <v>40939</v>
      </c>
      <c r="ES958" s="2">
        <v>40968</v>
      </c>
      <c r="ET958" s="2">
        <v>40998</v>
      </c>
      <c r="EU958" s="2">
        <v>41029</v>
      </c>
      <c r="EV958" s="2">
        <v>41060</v>
      </c>
      <c r="EW958" s="2">
        <v>41089</v>
      </c>
      <c r="EX958" s="2">
        <v>41121</v>
      </c>
      <c r="EY958" s="2">
        <v>41152</v>
      </c>
      <c r="EZ958" s="2">
        <v>41180</v>
      </c>
      <c r="FA958" s="2">
        <v>41213</v>
      </c>
      <c r="FB958" s="2">
        <v>41243</v>
      </c>
      <c r="FC958" s="2">
        <v>41274</v>
      </c>
      <c r="FD958" s="2">
        <v>41305</v>
      </c>
      <c r="FE958" s="2">
        <v>41333</v>
      </c>
      <c r="FF958" s="2">
        <v>41362</v>
      </c>
      <c r="FG958" s="2">
        <v>41394</v>
      </c>
      <c r="FH958" s="2">
        <v>41425</v>
      </c>
      <c r="FI958" s="2">
        <v>41453</v>
      </c>
      <c r="FJ958" s="2">
        <v>41486</v>
      </c>
      <c r="FK958" s="2">
        <v>41516</v>
      </c>
      <c r="FL958" s="2">
        <v>41547</v>
      </c>
      <c r="FM958" s="2">
        <v>41578</v>
      </c>
      <c r="FN958" s="2">
        <v>41607</v>
      </c>
      <c r="FO958" s="2">
        <v>41639</v>
      </c>
      <c r="FP958" s="2">
        <v>41670</v>
      </c>
      <c r="FQ958" s="2">
        <v>41698</v>
      </c>
      <c r="FR958" s="2">
        <v>41729</v>
      </c>
      <c r="FS958" s="2">
        <v>41759</v>
      </c>
      <c r="FT958" s="2">
        <v>41789</v>
      </c>
      <c r="FU958" s="2">
        <v>41820</v>
      </c>
      <c r="FV958" s="2">
        <v>41851</v>
      </c>
      <c r="FW958" s="2">
        <v>41880</v>
      </c>
      <c r="FX958" s="2">
        <v>41912</v>
      </c>
      <c r="FY958" s="2">
        <v>41943</v>
      </c>
      <c r="FZ958" s="2">
        <v>41971</v>
      </c>
      <c r="GA958" s="2">
        <v>42004</v>
      </c>
      <c r="GB958" s="2">
        <v>42034</v>
      </c>
      <c r="GC958" s="2">
        <v>42062</v>
      </c>
      <c r="GD958" s="2">
        <v>42094</v>
      </c>
      <c r="GE958" s="2">
        <v>42124</v>
      </c>
      <c r="GF958" s="2">
        <v>42153</v>
      </c>
      <c r="GG958" s="2">
        <v>42185</v>
      </c>
      <c r="GH958" s="2">
        <v>42216</v>
      </c>
      <c r="GI958" s="2">
        <v>42247</v>
      </c>
      <c r="GJ958" s="2">
        <v>42277</v>
      </c>
      <c r="GK958" s="2">
        <v>42307</v>
      </c>
      <c r="GL958" s="2">
        <v>42338</v>
      </c>
      <c r="GM958" s="2">
        <v>42369</v>
      </c>
      <c r="GN958" s="2">
        <v>42398</v>
      </c>
      <c r="GO958" s="2">
        <v>42429</v>
      </c>
      <c r="GP958" s="2">
        <v>42460</v>
      </c>
      <c r="GQ958" s="2">
        <v>42489</v>
      </c>
      <c r="GR958" s="2">
        <v>42521</v>
      </c>
      <c r="GS958" s="2">
        <v>42551</v>
      </c>
      <c r="GT958" s="2">
        <v>42580</v>
      </c>
      <c r="GU958" s="2">
        <v>42613</v>
      </c>
      <c r="GV958" s="2">
        <v>42643</v>
      </c>
      <c r="GW958" s="2">
        <v>42674</v>
      </c>
      <c r="GX958" s="2">
        <v>42704</v>
      </c>
      <c r="GY958" s="2">
        <v>42734</v>
      </c>
      <c r="GZ958" s="2">
        <v>42766</v>
      </c>
      <c r="HA958" s="2">
        <v>42794</v>
      </c>
      <c r="HB958" s="2">
        <v>42825</v>
      </c>
      <c r="HC958" s="2">
        <v>42853</v>
      </c>
      <c r="HD958" s="2">
        <v>42886</v>
      </c>
      <c r="HE958" s="2">
        <v>42916</v>
      </c>
      <c r="HF958" s="2">
        <v>42947</v>
      </c>
      <c r="HG958" s="2">
        <v>42978</v>
      </c>
      <c r="HH958" s="2">
        <v>43007</v>
      </c>
      <c r="HI958" s="2">
        <v>43039</v>
      </c>
      <c r="HJ958" s="2">
        <v>43069</v>
      </c>
      <c r="HK958" s="2">
        <v>43098</v>
      </c>
      <c r="HL958" s="2">
        <v>43131</v>
      </c>
      <c r="HM958" s="2">
        <v>43159</v>
      </c>
      <c r="HN958" s="2">
        <v>43189</v>
      </c>
      <c r="HO958" s="2">
        <v>43220</v>
      </c>
      <c r="HP958" s="2">
        <v>43251</v>
      </c>
      <c r="HQ958" s="2">
        <v>43280</v>
      </c>
      <c r="HR958" s="2">
        <v>43312</v>
      </c>
      <c r="HS958" s="2">
        <v>43343</v>
      </c>
      <c r="HT958" s="2">
        <v>43371</v>
      </c>
      <c r="HU958" s="2">
        <v>43404</v>
      </c>
      <c r="HV958" s="2">
        <v>43434</v>
      </c>
      <c r="HW958" s="2">
        <v>43465</v>
      </c>
      <c r="HX958" s="2">
        <v>43496</v>
      </c>
      <c r="HY958" s="2">
        <v>43524</v>
      </c>
      <c r="HZ958" s="2">
        <v>43553</v>
      </c>
      <c r="IA958" s="2">
        <v>43585</v>
      </c>
      <c r="IB958" s="2">
        <v>43616</v>
      </c>
      <c r="IC958" s="2">
        <v>43644</v>
      </c>
      <c r="ID958" s="2">
        <v>43677</v>
      </c>
      <c r="IE958" s="2">
        <v>43707</v>
      </c>
      <c r="IF958" s="2">
        <v>43738</v>
      </c>
      <c r="IG958" s="2">
        <v>43769</v>
      </c>
      <c r="IH958" s="2">
        <v>43798</v>
      </c>
      <c r="II958" s="2">
        <v>43830</v>
      </c>
      <c r="IJ958" s="2">
        <v>43861</v>
      </c>
      <c r="IK958" s="2">
        <v>43889</v>
      </c>
      <c r="IL958" s="2">
        <v>43921</v>
      </c>
      <c r="IM958" s="2">
        <v>43951</v>
      </c>
      <c r="IN958" s="2">
        <v>43980</v>
      </c>
      <c r="IO958" s="2">
        <v>44012</v>
      </c>
      <c r="IP958" s="2">
        <v>44043</v>
      </c>
      <c r="IQ958" s="2">
        <v>44074</v>
      </c>
      <c r="IR958" s="2">
        <v>44104</v>
      </c>
      <c r="IS958" s="2">
        <v>44134</v>
      </c>
      <c r="IT958" s="2">
        <v>44165</v>
      </c>
      <c r="IU958" s="2">
        <v>44196</v>
      </c>
      <c r="IV958" s="2">
        <v>44225</v>
      </c>
      <c r="IW958" s="2">
        <v>44253</v>
      </c>
      <c r="IX958" s="2">
        <v>44286</v>
      </c>
      <c r="IY958" s="2">
        <v>44316</v>
      </c>
      <c r="IZ958" s="2">
        <v>44347</v>
      </c>
      <c r="JA958" s="2">
        <v>44377</v>
      </c>
      <c r="JB958" s="2">
        <v>44407</v>
      </c>
      <c r="JC958" s="2">
        <v>44439</v>
      </c>
      <c r="JD958" s="2">
        <v>44469</v>
      </c>
      <c r="JE958" s="2">
        <v>44498</v>
      </c>
      <c r="JF958" s="2">
        <v>44530</v>
      </c>
      <c r="JG958" s="2">
        <v>44561</v>
      </c>
      <c r="JH958" s="2">
        <v>44592</v>
      </c>
      <c r="JI958" s="2">
        <v>44620</v>
      </c>
      <c r="JJ958" s="2">
        <v>44651</v>
      </c>
      <c r="JK958" s="2">
        <v>44680</v>
      </c>
      <c r="JL958" s="2">
        <v>44712</v>
      </c>
      <c r="JM958" s="2">
        <v>44742</v>
      </c>
      <c r="JN958" s="2">
        <v>44771</v>
      </c>
      <c r="JO958" s="2">
        <v>44804</v>
      </c>
      <c r="JP958" s="2">
        <v>44834</v>
      </c>
      <c r="JQ958" s="2">
        <v>44865</v>
      </c>
    </row>
    <row r="959" spans="1:277" x14ac:dyDescent="0.25">
      <c r="A959" s="4"/>
      <c r="D959" s="3">
        <v>5501400</v>
      </c>
      <c r="E959">
        <v>3569200</v>
      </c>
      <c r="F959">
        <v>4053900</v>
      </c>
      <c r="G959">
        <v>4553100</v>
      </c>
      <c r="H959">
        <v>4893600</v>
      </c>
      <c r="I959">
        <v>5987500</v>
      </c>
      <c r="J959">
        <v>2730700</v>
      </c>
      <c r="K959">
        <v>2670100</v>
      </c>
      <c r="L959">
        <v>3354100</v>
      </c>
      <c r="M959">
        <v>4374800</v>
      </c>
      <c r="N959">
        <v>2679700</v>
      </c>
      <c r="O959">
        <v>3126500</v>
      </c>
      <c r="P959">
        <v>3383100</v>
      </c>
      <c r="Q959">
        <v>2873000</v>
      </c>
      <c r="R959">
        <v>4044900</v>
      </c>
      <c r="S959">
        <v>4751300</v>
      </c>
      <c r="T959">
        <v>5878200</v>
      </c>
      <c r="U959">
        <v>3968700</v>
      </c>
      <c r="V959">
        <v>4261700</v>
      </c>
      <c r="W959">
        <v>2566800</v>
      </c>
      <c r="X959">
        <v>3937000</v>
      </c>
      <c r="Y959">
        <v>4345000</v>
      </c>
      <c r="Z959">
        <v>3359300</v>
      </c>
      <c r="AA959">
        <v>3051500</v>
      </c>
      <c r="AB959">
        <v>3789900</v>
      </c>
      <c r="AC959">
        <v>3273800</v>
      </c>
      <c r="AD959">
        <v>4489100</v>
      </c>
      <c r="AE959">
        <v>3898100</v>
      </c>
      <c r="AF959">
        <v>2742000</v>
      </c>
      <c r="AG959">
        <v>5131100</v>
      </c>
      <c r="AH959">
        <v>5620500</v>
      </c>
      <c r="AI959">
        <v>5093000</v>
      </c>
      <c r="AJ959">
        <v>4573000</v>
      </c>
      <c r="AK959">
        <v>6682800</v>
      </c>
      <c r="AL959">
        <v>4193900</v>
      </c>
      <c r="AM959">
        <v>5029800</v>
      </c>
      <c r="AN959">
        <v>7184100</v>
      </c>
      <c r="AO959">
        <v>4627400</v>
      </c>
      <c r="AP959">
        <v>6575500</v>
      </c>
      <c r="AQ959">
        <v>6130500</v>
      </c>
      <c r="AR959">
        <v>5774700</v>
      </c>
      <c r="AS959">
        <v>5678900</v>
      </c>
      <c r="AT959">
        <v>5745500</v>
      </c>
      <c r="AU959">
        <v>4440500</v>
      </c>
      <c r="AV959">
        <v>6662500</v>
      </c>
      <c r="AW959">
        <v>7716600</v>
      </c>
      <c r="AX959">
        <v>4643100</v>
      </c>
      <c r="AY959">
        <v>6131700</v>
      </c>
      <c r="AZ959">
        <v>9190000</v>
      </c>
      <c r="BA959">
        <v>7377800</v>
      </c>
      <c r="BB959">
        <v>7439000</v>
      </c>
      <c r="BC959">
        <v>6941600</v>
      </c>
      <c r="BD959">
        <v>7255000</v>
      </c>
      <c r="BE959">
        <v>5409200</v>
      </c>
      <c r="BF959">
        <v>5154100</v>
      </c>
      <c r="BG959">
        <v>5686900</v>
      </c>
      <c r="BH959">
        <v>6144900</v>
      </c>
      <c r="BI959">
        <v>10638100</v>
      </c>
      <c r="BJ959">
        <v>6550300</v>
      </c>
      <c r="BK959">
        <v>5988700</v>
      </c>
      <c r="BL959">
        <v>7081000</v>
      </c>
      <c r="BM959">
        <v>6787400</v>
      </c>
      <c r="BN959">
        <v>8138900</v>
      </c>
      <c r="BO959">
        <v>8470800</v>
      </c>
      <c r="BP959">
        <v>7536000</v>
      </c>
      <c r="BQ959">
        <v>6245700</v>
      </c>
      <c r="BR959">
        <v>7346800</v>
      </c>
      <c r="BS959">
        <v>9561900</v>
      </c>
      <c r="BT959">
        <v>9130700</v>
      </c>
      <c r="BU959">
        <v>11618000</v>
      </c>
      <c r="BV959">
        <v>10610100</v>
      </c>
      <c r="BW959">
        <v>9197500</v>
      </c>
      <c r="BX959">
        <v>8515900</v>
      </c>
      <c r="BY959">
        <v>12390400</v>
      </c>
      <c r="BZ959">
        <v>10985100</v>
      </c>
      <c r="CA959">
        <v>11437900</v>
      </c>
      <c r="CB959">
        <v>14960300</v>
      </c>
      <c r="CC959">
        <v>16996500</v>
      </c>
      <c r="CD959">
        <v>13060000</v>
      </c>
      <c r="CE959">
        <v>15680100</v>
      </c>
      <c r="CF959">
        <v>12112900</v>
      </c>
      <c r="CG959">
        <v>12304800</v>
      </c>
      <c r="CH959">
        <v>12188500</v>
      </c>
      <c r="CI959">
        <v>8018500</v>
      </c>
      <c r="CJ959">
        <v>9389000</v>
      </c>
      <c r="CK959">
        <v>18604000</v>
      </c>
      <c r="CL959">
        <v>13978400</v>
      </c>
      <c r="CM959">
        <v>12121800</v>
      </c>
      <c r="CN959">
        <v>15046000</v>
      </c>
      <c r="CO959">
        <v>11191100</v>
      </c>
      <c r="CP959">
        <v>16694700</v>
      </c>
      <c r="CQ959">
        <v>18411800</v>
      </c>
      <c r="CR959">
        <v>13290400</v>
      </c>
      <c r="CS959">
        <v>16394700</v>
      </c>
      <c r="CT959">
        <v>18813800</v>
      </c>
      <c r="CU959">
        <v>11660700</v>
      </c>
      <c r="CV959">
        <v>20894700</v>
      </c>
      <c r="CW959">
        <v>20851100</v>
      </c>
      <c r="CX959">
        <v>15836400</v>
      </c>
      <c r="CY959">
        <v>12593200</v>
      </c>
      <c r="CZ959">
        <v>13872000</v>
      </c>
      <c r="DA959">
        <v>12376900</v>
      </c>
      <c r="DB959">
        <v>13042200</v>
      </c>
      <c r="DC959">
        <v>7948800</v>
      </c>
      <c r="DD959">
        <v>9564700</v>
      </c>
      <c r="DE959">
        <v>13320600</v>
      </c>
      <c r="DF959">
        <v>10454900</v>
      </c>
      <c r="DG959">
        <v>10797900</v>
      </c>
      <c r="DH959">
        <v>10413200</v>
      </c>
      <c r="DI959">
        <v>11201800</v>
      </c>
      <c r="DJ959">
        <v>10550100</v>
      </c>
      <c r="DK959">
        <v>8440500</v>
      </c>
      <c r="DL959">
        <v>10811500</v>
      </c>
      <c r="DM959">
        <v>12738700</v>
      </c>
      <c r="DN959">
        <v>8989400</v>
      </c>
      <c r="DO959">
        <v>6384900</v>
      </c>
      <c r="DP959">
        <v>8500000</v>
      </c>
      <c r="DQ959">
        <v>7065600</v>
      </c>
      <c r="DR959">
        <v>7845100</v>
      </c>
      <c r="DS959">
        <v>6133800</v>
      </c>
      <c r="DT959">
        <v>5854100</v>
      </c>
      <c r="DU959">
        <v>8322400</v>
      </c>
      <c r="DV959">
        <v>9056500</v>
      </c>
      <c r="DW959">
        <v>8186600</v>
      </c>
      <c r="DX959">
        <v>13039400</v>
      </c>
      <c r="DY959">
        <v>11698200</v>
      </c>
      <c r="DZ959">
        <v>8031100</v>
      </c>
      <c r="EA959">
        <v>11862100</v>
      </c>
      <c r="EB959">
        <v>9995617</v>
      </c>
      <c r="EC959">
        <v>7456191</v>
      </c>
      <c r="ED959">
        <v>8569686</v>
      </c>
      <c r="EE959">
        <v>7480517</v>
      </c>
      <c r="EF959">
        <v>7093314</v>
      </c>
      <c r="EG959">
        <v>6384971</v>
      </c>
      <c r="EH959">
        <v>6323789</v>
      </c>
      <c r="EI959">
        <v>4398680</v>
      </c>
      <c r="EJ959">
        <v>8052155</v>
      </c>
      <c r="EK959">
        <v>8779475</v>
      </c>
      <c r="EL959">
        <v>7354801</v>
      </c>
      <c r="EM959">
        <v>16910618</v>
      </c>
      <c r="EN959">
        <v>9589118</v>
      </c>
      <c r="EO959">
        <v>8177273</v>
      </c>
      <c r="EP959">
        <v>8741523</v>
      </c>
      <c r="EQ959">
        <v>9822140</v>
      </c>
      <c r="ER959">
        <v>3322905</v>
      </c>
      <c r="ES959">
        <v>3036675</v>
      </c>
      <c r="ET959">
        <v>3691618</v>
      </c>
      <c r="EU959">
        <v>2501813</v>
      </c>
      <c r="EV959">
        <v>4291154</v>
      </c>
      <c r="EW959">
        <v>3085402</v>
      </c>
      <c r="EX959">
        <v>3989165</v>
      </c>
      <c r="EY959">
        <v>2264009</v>
      </c>
      <c r="EZ959">
        <v>3638586</v>
      </c>
      <c r="FA959">
        <v>2063076</v>
      </c>
      <c r="FB959">
        <v>2962132</v>
      </c>
      <c r="FC959">
        <v>3039287</v>
      </c>
      <c r="FD959">
        <v>2863674</v>
      </c>
      <c r="FE959">
        <v>2470301</v>
      </c>
      <c r="FF959">
        <v>2303067</v>
      </c>
      <c r="FG959">
        <v>3314566</v>
      </c>
      <c r="FH959">
        <v>2706088</v>
      </c>
      <c r="FI959">
        <v>2991984</v>
      </c>
      <c r="FJ959">
        <v>2765891</v>
      </c>
      <c r="FK959">
        <v>3180524</v>
      </c>
      <c r="FL959">
        <v>3523084</v>
      </c>
      <c r="FM959">
        <v>3009044</v>
      </c>
      <c r="FN959">
        <v>3090092</v>
      </c>
      <c r="FO959">
        <v>2820018</v>
      </c>
      <c r="FP959">
        <v>3733868</v>
      </c>
      <c r="FQ959">
        <v>3851331</v>
      </c>
      <c r="FR959">
        <v>3625957</v>
      </c>
      <c r="FS959">
        <v>4275016</v>
      </c>
      <c r="FT959">
        <v>3981233</v>
      </c>
      <c r="FU959">
        <v>4083368</v>
      </c>
      <c r="FV959">
        <v>3878468</v>
      </c>
      <c r="FW959">
        <v>3789016</v>
      </c>
      <c r="FX959">
        <v>3804273</v>
      </c>
      <c r="FY959">
        <v>6002970</v>
      </c>
      <c r="FZ959">
        <v>5451400</v>
      </c>
      <c r="GA959">
        <v>5533667</v>
      </c>
      <c r="GB959">
        <v>4228270</v>
      </c>
      <c r="GC959">
        <v>4905517</v>
      </c>
      <c r="GD959">
        <v>6359627</v>
      </c>
      <c r="GE959">
        <v>5151381</v>
      </c>
      <c r="GF959">
        <v>4671263</v>
      </c>
      <c r="GG959">
        <v>3689474</v>
      </c>
      <c r="GH959">
        <v>4309546</v>
      </c>
      <c r="GI959">
        <v>4999060</v>
      </c>
      <c r="GJ959">
        <v>6993998</v>
      </c>
      <c r="GK959">
        <v>6152171</v>
      </c>
      <c r="GL959">
        <v>4264035</v>
      </c>
      <c r="GM959">
        <v>4931256</v>
      </c>
      <c r="GN959">
        <v>4731718</v>
      </c>
      <c r="GO959">
        <v>6029686</v>
      </c>
      <c r="GP959">
        <v>4267992</v>
      </c>
      <c r="GQ959">
        <v>3906663</v>
      </c>
      <c r="GR959">
        <v>4866363</v>
      </c>
      <c r="GS959">
        <v>4997849</v>
      </c>
      <c r="GT959">
        <v>3676319</v>
      </c>
      <c r="GU959">
        <v>5576851</v>
      </c>
      <c r="GV959">
        <v>6361567</v>
      </c>
      <c r="GW959">
        <v>5182884</v>
      </c>
      <c r="GX959">
        <v>8459949</v>
      </c>
      <c r="GY959">
        <v>4556821</v>
      </c>
      <c r="GZ959">
        <v>4780479</v>
      </c>
      <c r="HA959">
        <v>7445958</v>
      </c>
      <c r="HB959">
        <v>7749808</v>
      </c>
      <c r="HC959">
        <v>4493860</v>
      </c>
      <c r="HD959">
        <v>6147806</v>
      </c>
      <c r="HE959">
        <v>5363645</v>
      </c>
      <c r="HF959">
        <v>5157091</v>
      </c>
      <c r="HG959">
        <v>7744361</v>
      </c>
      <c r="HH959">
        <v>5757478</v>
      </c>
      <c r="HI959">
        <v>5003922</v>
      </c>
      <c r="HJ959">
        <v>4734515</v>
      </c>
      <c r="HK959">
        <v>5372567</v>
      </c>
      <c r="HL959">
        <v>6243032</v>
      </c>
      <c r="HM959">
        <v>7109571</v>
      </c>
      <c r="HN959">
        <v>7024816</v>
      </c>
      <c r="HO959">
        <v>6539885</v>
      </c>
      <c r="HP959">
        <v>6354369</v>
      </c>
      <c r="HQ959">
        <v>5590848</v>
      </c>
      <c r="HR959">
        <v>6734177</v>
      </c>
      <c r="HS959">
        <v>4775467</v>
      </c>
      <c r="HT959">
        <v>5366372</v>
      </c>
      <c r="HU959">
        <v>8559630</v>
      </c>
      <c r="HV959">
        <v>6293013</v>
      </c>
      <c r="HW959">
        <v>6003081</v>
      </c>
      <c r="HX959">
        <v>4372097</v>
      </c>
      <c r="HY959">
        <v>5303539</v>
      </c>
      <c r="HZ959">
        <v>5745461</v>
      </c>
      <c r="IA959">
        <v>3918149</v>
      </c>
      <c r="IB959">
        <v>5163177</v>
      </c>
      <c r="IC959">
        <v>5272958</v>
      </c>
      <c r="ID959">
        <v>5157406</v>
      </c>
      <c r="IE959">
        <v>5120193</v>
      </c>
      <c r="IF959">
        <v>5700466</v>
      </c>
      <c r="IG959">
        <v>5421006</v>
      </c>
      <c r="IH959">
        <v>6040179</v>
      </c>
      <c r="II959">
        <v>5259794</v>
      </c>
      <c r="IJ959">
        <v>5533998</v>
      </c>
      <c r="IK959">
        <v>6548154</v>
      </c>
      <c r="IL959">
        <v>9984849</v>
      </c>
      <c r="IM959">
        <v>7261047</v>
      </c>
      <c r="IN959">
        <v>6103750</v>
      </c>
      <c r="IO959">
        <v>7722220</v>
      </c>
      <c r="IP959">
        <v>5393940</v>
      </c>
      <c r="IQ959">
        <v>4886706</v>
      </c>
      <c r="IR959">
        <v>5513368</v>
      </c>
      <c r="IS959">
        <v>5406686</v>
      </c>
      <c r="IT959">
        <v>4920900</v>
      </c>
      <c r="IU959">
        <v>4892860</v>
      </c>
      <c r="IV959">
        <v>4077287</v>
      </c>
      <c r="IW959">
        <v>3655838</v>
      </c>
      <c r="IX959">
        <v>5273714</v>
      </c>
      <c r="IY959">
        <v>3611505</v>
      </c>
      <c r="IZ959">
        <v>4153625</v>
      </c>
      <c r="JA959">
        <v>6055751</v>
      </c>
      <c r="JB959">
        <v>4215221</v>
      </c>
      <c r="JC959">
        <v>4123271</v>
      </c>
      <c r="JD959">
        <v>5561301</v>
      </c>
      <c r="JE959">
        <v>4735855</v>
      </c>
      <c r="JF959">
        <v>5375798</v>
      </c>
      <c r="JG959">
        <v>5847768</v>
      </c>
      <c r="JH959">
        <v>5760856</v>
      </c>
      <c r="JI959">
        <v>5821808</v>
      </c>
      <c r="JJ959">
        <v>6199167</v>
      </c>
      <c r="JK959">
        <v>4613326</v>
      </c>
      <c r="JL959">
        <v>5884541</v>
      </c>
      <c r="JM959">
        <v>5907215</v>
      </c>
      <c r="JN959">
        <v>4195219</v>
      </c>
      <c r="JO959">
        <v>4984794</v>
      </c>
      <c r="JP959">
        <v>5575331</v>
      </c>
      <c r="JQ959">
        <v>4863414</v>
      </c>
    </row>
    <row r="960" spans="1:277" x14ac:dyDescent="0.25">
      <c r="A960" s="1" t="s">
        <v>481</v>
      </c>
      <c r="B960" t="s">
        <v>1157</v>
      </c>
      <c r="C960" t="s">
        <v>1199</v>
      </c>
      <c r="D960" s="2">
        <f>_xll.BDH(A960, "volume", B960, C960, "Direction", "H", "Period", "M","cols=274;rows=2")</f>
        <v>36556</v>
      </c>
      <c r="E960" s="2">
        <v>36585</v>
      </c>
      <c r="F960" s="2">
        <v>36616</v>
      </c>
      <c r="G960" s="2">
        <v>36644</v>
      </c>
      <c r="H960" s="2">
        <v>36677</v>
      </c>
      <c r="I960" s="2">
        <v>36707</v>
      </c>
      <c r="J960" s="2">
        <v>36738</v>
      </c>
      <c r="K960" s="2">
        <v>36769</v>
      </c>
      <c r="L960" s="2">
        <v>36798</v>
      </c>
      <c r="M960" s="2">
        <v>36830</v>
      </c>
      <c r="N960" s="2">
        <v>36860</v>
      </c>
      <c r="O960" s="2">
        <v>36889</v>
      </c>
      <c r="P960" s="2">
        <v>36922</v>
      </c>
      <c r="Q960" s="2">
        <v>36950</v>
      </c>
      <c r="R960" s="2">
        <v>36980</v>
      </c>
      <c r="S960" s="2">
        <v>37011</v>
      </c>
      <c r="T960" s="2">
        <v>37042</v>
      </c>
      <c r="U960" s="2">
        <v>37071</v>
      </c>
      <c r="V960" s="2">
        <v>37103</v>
      </c>
      <c r="W960" s="2">
        <v>37134</v>
      </c>
      <c r="X960" s="2">
        <v>37162</v>
      </c>
      <c r="Y960" s="2">
        <v>37195</v>
      </c>
      <c r="Z960" s="2">
        <v>37225</v>
      </c>
      <c r="AA960" s="2">
        <v>37256</v>
      </c>
      <c r="AB960" s="2">
        <v>37287</v>
      </c>
      <c r="AC960" s="2">
        <v>37315</v>
      </c>
      <c r="AD960" s="2">
        <v>37344</v>
      </c>
      <c r="AE960" s="2">
        <v>37376</v>
      </c>
      <c r="AF960" s="2">
        <v>37407</v>
      </c>
      <c r="AG960" s="2">
        <v>37435</v>
      </c>
      <c r="AH960" s="2">
        <v>37468</v>
      </c>
      <c r="AI960" s="2">
        <v>37498</v>
      </c>
      <c r="AJ960" s="2">
        <v>37529</v>
      </c>
      <c r="AK960" s="2">
        <v>37560</v>
      </c>
      <c r="AL960" s="2">
        <v>37589</v>
      </c>
      <c r="AM960" s="2">
        <v>37621</v>
      </c>
      <c r="AN960" s="2">
        <v>37652</v>
      </c>
      <c r="AO960" s="2">
        <v>37680</v>
      </c>
      <c r="AP960" s="2">
        <v>37711</v>
      </c>
      <c r="AQ960" s="2">
        <v>37741</v>
      </c>
      <c r="AR960" s="2">
        <v>37771</v>
      </c>
      <c r="AS960" s="2">
        <v>37802</v>
      </c>
      <c r="AT960" s="2">
        <v>37833</v>
      </c>
      <c r="AU960" s="2">
        <v>37862</v>
      </c>
      <c r="AV960" s="2">
        <v>37894</v>
      </c>
      <c r="AW960" s="2">
        <v>37925</v>
      </c>
      <c r="AX960" s="2">
        <v>37953</v>
      </c>
      <c r="AY960" s="2">
        <v>37986</v>
      </c>
      <c r="AZ960" s="2">
        <v>38016</v>
      </c>
      <c r="BA960" s="2">
        <v>38044</v>
      </c>
      <c r="BB960" s="2">
        <v>38077</v>
      </c>
      <c r="BC960" s="2">
        <v>38107</v>
      </c>
      <c r="BD960" s="2">
        <v>38138</v>
      </c>
      <c r="BE960" s="2">
        <v>38168</v>
      </c>
      <c r="BF960" s="2">
        <v>38198</v>
      </c>
      <c r="BG960" s="2">
        <v>38230</v>
      </c>
      <c r="BH960" s="2">
        <v>38260</v>
      </c>
      <c r="BI960" s="2">
        <v>38289</v>
      </c>
      <c r="BJ960" s="2">
        <v>38321</v>
      </c>
      <c r="BK960" s="2">
        <v>38352</v>
      </c>
      <c r="BL960" s="2">
        <v>38383</v>
      </c>
      <c r="BM960" s="2">
        <v>38411</v>
      </c>
      <c r="BN960" s="2">
        <v>38442</v>
      </c>
      <c r="BO960" s="2">
        <v>38471</v>
      </c>
      <c r="BP960" s="2">
        <v>38503</v>
      </c>
      <c r="BQ960" s="2">
        <v>38533</v>
      </c>
      <c r="BR960" s="2">
        <v>38562</v>
      </c>
      <c r="BS960" s="2">
        <v>38595</v>
      </c>
      <c r="BT960" s="2">
        <v>38625</v>
      </c>
      <c r="BU960" s="2">
        <v>38656</v>
      </c>
      <c r="BV960" s="2">
        <v>38686</v>
      </c>
      <c r="BW960" s="2">
        <v>38716</v>
      </c>
      <c r="BX960" s="2">
        <v>38748</v>
      </c>
      <c r="BY960" s="2">
        <v>38776</v>
      </c>
      <c r="BZ960" s="2">
        <v>38807</v>
      </c>
      <c r="CA960" s="2">
        <v>38835</v>
      </c>
      <c r="CB960" s="2">
        <v>38868</v>
      </c>
      <c r="CC960" s="2">
        <v>38898</v>
      </c>
      <c r="CD960" s="2">
        <v>38929</v>
      </c>
      <c r="CE960" s="2">
        <v>38960</v>
      </c>
      <c r="CF960" s="2">
        <v>38989</v>
      </c>
      <c r="CG960" s="2">
        <v>39021</v>
      </c>
      <c r="CH960" s="2">
        <v>39051</v>
      </c>
      <c r="CI960" s="2">
        <v>39080</v>
      </c>
      <c r="CJ960" s="2">
        <v>39113</v>
      </c>
      <c r="CK960" s="2">
        <v>39141</v>
      </c>
      <c r="CL960" s="2">
        <v>39171</v>
      </c>
      <c r="CM960" s="2">
        <v>39202</v>
      </c>
      <c r="CN960" s="2">
        <v>39233</v>
      </c>
      <c r="CO960" s="2">
        <v>39262</v>
      </c>
      <c r="CP960" s="2">
        <v>39294</v>
      </c>
      <c r="CQ960" s="2">
        <v>39325</v>
      </c>
      <c r="CR960" s="2">
        <v>39353</v>
      </c>
      <c r="CS960" s="2">
        <v>39386</v>
      </c>
      <c r="CT960" s="2">
        <v>39416</v>
      </c>
      <c r="CU960" s="2">
        <v>39447</v>
      </c>
      <c r="CV960" s="2">
        <v>39478</v>
      </c>
      <c r="CW960" s="2">
        <v>39507</v>
      </c>
      <c r="CX960" s="2">
        <v>39538</v>
      </c>
      <c r="CY960" s="2">
        <v>39568</v>
      </c>
      <c r="CZ960" s="2">
        <v>39598</v>
      </c>
      <c r="DA960" s="2">
        <v>39629</v>
      </c>
      <c r="DB960" s="2">
        <v>39660</v>
      </c>
      <c r="DC960" s="2">
        <v>39689</v>
      </c>
      <c r="DD960" s="2">
        <v>39721</v>
      </c>
      <c r="DE960" s="2">
        <v>39752</v>
      </c>
      <c r="DF960" s="2">
        <v>39780</v>
      </c>
      <c r="DG960" s="2">
        <v>39813</v>
      </c>
      <c r="DH960" s="2">
        <v>39843</v>
      </c>
      <c r="DI960" s="2">
        <v>39871</v>
      </c>
      <c r="DJ960" s="2">
        <v>39903</v>
      </c>
      <c r="DK960" s="2">
        <v>39933</v>
      </c>
      <c r="DL960" s="2">
        <v>39962</v>
      </c>
      <c r="DM960" s="2">
        <v>39994</v>
      </c>
      <c r="DN960" s="2">
        <v>40025</v>
      </c>
      <c r="DO960" s="2">
        <v>40056</v>
      </c>
      <c r="DP960" s="2">
        <v>40086</v>
      </c>
      <c r="DQ960" s="2">
        <v>40116</v>
      </c>
      <c r="DR960" s="2">
        <v>40147</v>
      </c>
      <c r="DS960" s="2">
        <v>40178</v>
      </c>
      <c r="DT960" s="2">
        <v>40207</v>
      </c>
      <c r="DU960" s="2">
        <v>40235</v>
      </c>
      <c r="DV960" s="2">
        <v>40268</v>
      </c>
      <c r="DW960" s="2">
        <v>40298</v>
      </c>
      <c r="DX960" s="2">
        <v>40329</v>
      </c>
      <c r="DY960" s="2">
        <v>40359</v>
      </c>
      <c r="DZ960" s="2">
        <v>40389</v>
      </c>
      <c r="EA960" s="2">
        <v>40421</v>
      </c>
      <c r="EB960" s="2">
        <v>40451</v>
      </c>
      <c r="EC960" s="2">
        <v>40480</v>
      </c>
      <c r="ED960" s="2">
        <v>40512</v>
      </c>
      <c r="EE960" s="2">
        <v>40543</v>
      </c>
      <c r="EF960" s="2">
        <v>40574</v>
      </c>
      <c r="EG960" s="2">
        <v>40602</v>
      </c>
      <c r="EH960" s="2">
        <v>40633</v>
      </c>
      <c r="EI960" s="2">
        <v>40662</v>
      </c>
      <c r="EJ960" s="2">
        <v>40694</v>
      </c>
      <c r="EK960" s="2">
        <v>40724</v>
      </c>
      <c r="EL960" s="2">
        <v>40753</v>
      </c>
      <c r="EM960" s="2">
        <v>40786</v>
      </c>
      <c r="EN960" s="2">
        <v>40816</v>
      </c>
      <c r="EO960" s="2">
        <v>40847</v>
      </c>
      <c r="EP960" s="2">
        <v>40877</v>
      </c>
      <c r="EQ960" s="2">
        <v>40907</v>
      </c>
      <c r="ER960" s="2">
        <v>40939</v>
      </c>
      <c r="ES960" s="2">
        <v>40968</v>
      </c>
      <c r="ET960" s="2">
        <v>40998</v>
      </c>
      <c r="EU960" s="2">
        <v>41029</v>
      </c>
      <c r="EV960" s="2">
        <v>41060</v>
      </c>
      <c r="EW960" s="2">
        <v>41089</v>
      </c>
      <c r="EX960" s="2">
        <v>41121</v>
      </c>
      <c r="EY960" s="2">
        <v>41152</v>
      </c>
      <c r="EZ960" s="2">
        <v>41180</v>
      </c>
      <c r="FA960" s="2">
        <v>41213</v>
      </c>
      <c r="FB960" s="2">
        <v>41243</v>
      </c>
      <c r="FC960" s="2">
        <v>41274</v>
      </c>
      <c r="FD960" s="2">
        <v>41305</v>
      </c>
      <c r="FE960" s="2">
        <v>41333</v>
      </c>
      <c r="FF960" s="2">
        <v>41362</v>
      </c>
      <c r="FG960" s="2">
        <v>41394</v>
      </c>
      <c r="FH960" s="2">
        <v>41425</v>
      </c>
      <c r="FI960" s="2">
        <v>41453</v>
      </c>
      <c r="FJ960" s="2">
        <v>41486</v>
      </c>
      <c r="FK960" s="2">
        <v>41516</v>
      </c>
      <c r="FL960" s="2">
        <v>41547</v>
      </c>
      <c r="FM960" s="2">
        <v>41578</v>
      </c>
      <c r="FN960" s="2">
        <v>41607</v>
      </c>
      <c r="FO960" s="2">
        <v>41639</v>
      </c>
      <c r="FP960" s="2">
        <v>41670</v>
      </c>
      <c r="FQ960" s="2">
        <v>41698</v>
      </c>
      <c r="FR960" s="2">
        <v>41729</v>
      </c>
      <c r="FS960" s="2">
        <v>41759</v>
      </c>
      <c r="FT960" s="2">
        <v>41789</v>
      </c>
      <c r="FU960" s="2">
        <v>41820</v>
      </c>
      <c r="FV960" s="2">
        <v>41851</v>
      </c>
      <c r="FW960" s="2">
        <v>41880</v>
      </c>
      <c r="FX960" s="2">
        <v>41912</v>
      </c>
      <c r="FY960" s="2">
        <v>41943</v>
      </c>
      <c r="FZ960" s="2">
        <v>41971</v>
      </c>
      <c r="GA960" s="2">
        <v>42004</v>
      </c>
      <c r="GB960" s="2">
        <v>42034</v>
      </c>
      <c r="GC960" s="2">
        <v>42062</v>
      </c>
      <c r="GD960" s="2">
        <v>42094</v>
      </c>
      <c r="GE960" s="2">
        <v>42124</v>
      </c>
      <c r="GF960" s="2">
        <v>42153</v>
      </c>
      <c r="GG960" s="2">
        <v>42185</v>
      </c>
      <c r="GH960" s="2">
        <v>42216</v>
      </c>
      <c r="GI960" s="2">
        <v>42247</v>
      </c>
      <c r="GJ960" s="2">
        <v>42277</v>
      </c>
      <c r="GK960" s="2">
        <v>42307</v>
      </c>
      <c r="GL960" s="2">
        <v>42338</v>
      </c>
      <c r="GM960" s="2">
        <v>42369</v>
      </c>
      <c r="GN960" s="2">
        <v>42398</v>
      </c>
      <c r="GO960" s="2">
        <v>42429</v>
      </c>
      <c r="GP960" s="2">
        <v>42460</v>
      </c>
      <c r="GQ960" s="2">
        <v>42489</v>
      </c>
      <c r="GR960" s="2">
        <v>42521</v>
      </c>
      <c r="GS960" s="2">
        <v>42551</v>
      </c>
      <c r="GT960" s="2">
        <v>42580</v>
      </c>
      <c r="GU960" s="2">
        <v>42613</v>
      </c>
      <c r="GV960" s="2">
        <v>42643</v>
      </c>
      <c r="GW960" s="2">
        <v>42674</v>
      </c>
      <c r="GX960" s="2">
        <v>42704</v>
      </c>
      <c r="GY960" s="2">
        <v>42734</v>
      </c>
      <c r="GZ960" s="2">
        <v>42766</v>
      </c>
      <c r="HA960" s="2">
        <v>42794</v>
      </c>
      <c r="HB960" s="2">
        <v>42825</v>
      </c>
      <c r="HC960" s="2">
        <v>42853</v>
      </c>
      <c r="HD960" s="2">
        <v>42886</v>
      </c>
      <c r="HE960" s="2">
        <v>42916</v>
      </c>
      <c r="HF960" s="2">
        <v>42947</v>
      </c>
      <c r="HG960" s="2">
        <v>42978</v>
      </c>
      <c r="HH960" s="2">
        <v>43007</v>
      </c>
      <c r="HI960" s="2">
        <v>43039</v>
      </c>
      <c r="HJ960" s="2">
        <v>43069</v>
      </c>
      <c r="HK960" s="2">
        <v>43098</v>
      </c>
      <c r="HL960" s="2">
        <v>43131</v>
      </c>
      <c r="HM960" s="2">
        <v>43159</v>
      </c>
      <c r="HN960" s="2">
        <v>43189</v>
      </c>
      <c r="HO960" s="2">
        <v>43220</v>
      </c>
      <c r="HP960" s="2">
        <v>43251</v>
      </c>
      <c r="HQ960" s="2">
        <v>43280</v>
      </c>
      <c r="HR960" s="2">
        <v>43312</v>
      </c>
      <c r="HS960" s="2">
        <v>43343</v>
      </c>
      <c r="HT960" s="2">
        <v>43371</v>
      </c>
      <c r="HU960" s="2">
        <v>43404</v>
      </c>
      <c r="HV960" s="2">
        <v>43434</v>
      </c>
      <c r="HW960" s="2">
        <v>43465</v>
      </c>
      <c r="HX960" s="2">
        <v>43496</v>
      </c>
      <c r="HY960" s="2">
        <v>43524</v>
      </c>
      <c r="HZ960" s="2">
        <v>43553</v>
      </c>
      <c r="IA960" s="2">
        <v>43585</v>
      </c>
      <c r="IB960" s="2">
        <v>43616</v>
      </c>
      <c r="IC960" s="2">
        <v>43644</v>
      </c>
      <c r="ID960" s="2">
        <v>43677</v>
      </c>
      <c r="IE960" s="2">
        <v>43707</v>
      </c>
      <c r="IF960" s="2">
        <v>43738</v>
      </c>
      <c r="IG960" s="2">
        <v>43769</v>
      </c>
      <c r="IH960" s="2">
        <v>43798</v>
      </c>
      <c r="II960" s="2">
        <v>43830</v>
      </c>
      <c r="IJ960" s="2">
        <v>43861</v>
      </c>
      <c r="IK960" s="2">
        <v>43889</v>
      </c>
      <c r="IL960" s="2">
        <v>43921</v>
      </c>
      <c r="IM960" s="2">
        <v>43951</v>
      </c>
      <c r="IN960" s="2">
        <v>43980</v>
      </c>
      <c r="IO960" s="2">
        <v>44012</v>
      </c>
      <c r="IP960" s="2">
        <v>44043</v>
      </c>
      <c r="IQ960" s="2">
        <v>44074</v>
      </c>
      <c r="IR960" s="2">
        <v>44104</v>
      </c>
      <c r="IS960" s="2">
        <v>44134</v>
      </c>
      <c r="IT960" s="2">
        <v>44165</v>
      </c>
      <c r="IU960" s="2">
        <v>44196</v>
      </c>
      <c r="IV960" s="2">
        <v>44225</v>
      </c>
      <c r="IW960" s="2">
        <v>44253</v>
      </c>
      <c r="IX960" s="2">
        <v>44286</v>
      </c>
      <c r="IY960" s="2">
        <v>44316</v>
      </c>
      <c r="IZ960" s="2">
        <v>44347</v>
      </c>
      <c r="JA960" s="2">
        <v>44377</v>
      </c>
      <c r="JB960" s="2">
        <v>44407</v>
      </c>
      <c r="JC960" s="2">
        <v>44439</v>
      </c>
      <c r="JD960" s="2">
        <v>44469</v>
      </c>
      <c r="JE960" s="2">
        <v>44498</v>
      </c>
      <c r="JF960" s="2">
        <v>44530</v>
      </c>
      <c r="JG960" s="2">
        <v>44561</v>
      </c>
      <c r="JH960" s="2">
        <v>44592</v>
      </c>
      <c r="JI960" s="2">
        <v>44620</v>
      </c>
      <c r="JJ960" s="2">
        <v>44651</v>
      </c>
      <c r="JK960" s="2">
        <v>44680</v>
      </c>
      <c r="JL960" s="2">
        <v>44712</v>
      </c>
      <c r="JM960" s="2">
        <v>44742</v>
      </c>
      <c r="JN960" s="2">
        <v>44771</v>
      </c>
      <c r="JO960" s="2">
        <v>44804</v>
      </c>
      <c r="JP960" s="2">
        <v>44834</v>
      </c>
      <c r="JQ960" s="2">
        <v>44865</v>
      </c>
    </row>
    <row r="961" spans="1:277" x14ac:dyDescent="0.25">
      <c r="A961" s="4"/>
      <c r="D961" s="3">
        <v>66277600</v>
      </c>
      <c r="E961">
        <v>60035500</v>
      </c>
      <c r="F961">
        <v>80061800</v>
      </c>
      <c r="G961">
        <v>56542100</v>
      </c>
      <c r="H961">
        <v>67815000</v>
      </c>
      <c r="I961">
        <v>74601900</v>
      </c>
      <c r="J961">
        <v>111864000</v>
      </c>
      <c r="K961">
        <v>169964800</v>
      </c>
      <c r="L961">
        <v>69549300</v>
      </c>
      <c r="M961">
        <v>97054000</v>
      </c>
      <c r="N961">
        <v>88013900</v>
      </c>
      <c r="O961">
        <v>91297400</v>
      </c>
      <c r="P961">
        <v>86422500</v>
      </c>
      <c r="Q961">
        <v>76693900</v>
      </c>
      <c r="R961">
        <v>89103000</v>
      </c>
      <c r="S961">
        <v>99774800</v>
      </c>
      <c r="T961">
        <v>96727600</v>
      </c>
      <c r="U961">
        <v>77595400</v>
      </c>
      <c r="V961">
        <v>86063900</v>
      </c>
      <c r="W961">
        <v>74918200</v>
      </c>
      <c r="X961">
        <v>105904700</v>
      </c>
      <c r="Y961">
        <v>119096800</v>
      </c>
      <c r="Z961">
        <v>84205900</v>
      </c>
      <c r="AA961">
        <v>75034400</v>
      </c>
      <c r="AB961">
        <v>100881400</v>
      </c>
      <c r="AC961">
        <v>83044500</v>
      </c>
      <c r="AD961">
        <v>86450900</v>
      </c>
      <c r="AE961">
        <v>138056800</v>
      </c>
      <c r="AF961">
        <v>97204900</v>
      </c>
      <c r="AG961">
        <v>117174000</v>
      </c>
      <c r="AH961">
        <v>194356900</v>
      </c>
      <c r="AI961">
        <v>133278200</v>
      </c>
      <c r="AJ961">
        <v>116468400</v>
      </c>
      <c r="AK961">
        <v>201401500</v>
      </c>
      <c r="AL961">
        <v>117023500</v>
      </c>
      <c r="AM961">
        <v>107091400</v>
      </c>
      <c r="AN961">
        <v>169827200</v>
      </c>
      <c r="AO961">
        <v>116410200</v>
      </c>
      <c r="AP961">
        <v>116173600</v>
      </c>
      <c r="AQ961">
        <v>127291700</v>
      </c>
      <c r="AR961">
        <v>101797400</v>
      </c>
      <c r="AS961">
        <v>115588600</v>
      </c>
      <c r="AT961">
        <v>135166400</v>
      </c>
      <c r="AU961">
        <v>103643500</v>
      </c>
      <c r="AV961">
        <v>139468100</v>
      </c>
      <c r="AW961">
        <v>152084900</v>
      </c>
      <c r="AX961">
        <v>99446700</v>
      </c>
      <c r="AY961">
        <v>136880400</v>
      </c>
      <c r="AZ961">
        <v>123301600</v>
      </c>
      <c r="BA961">
        <v>100020500</v>
      </c>
      <c r="BB961">
        <v>124728600</v>
      </c>
      <c r="BC961">
        <v>120466500</v>
      </c>
      <c r="BD961">
        <v>97851100</v>
      </c>
      <c r="BE961">
        <v>112802700</v>
      </c>
      <c r="BF961">
        <v>127950700</v>
      </c>
      <c r="BG961">
        <v>108771800</v>
      </c>
      <c r="BH961">
        <v>98469200</v>
      </c>
      <c r="BI961">
        <v>119609200</v>
      </c>
      <c r="BJ961">
        <v>100372900</v>
      </c>
      <c r="BK961">
        <v>102447000</v>
      </c>
      <c r="BL961">
        <v>165626400</v>
      </c>
      <c r="BM961">
        <v>124175300</v>
      </c>
      <c r="BN961">
        <v>116996900</v>
      </c>
      <c r="BO961">
        <v>116618600</v>
      </c>
      <c r="BP961">
        <v>130924300</v>
      </c>
      <c r="BQ961">
        <v>110912900</v>
      </c>
      <c r="BR961">
        <v>119525100</v>
      </c>
      <c r="BS961">
        <v>150192900</v>
      </c>
      <c r="BT961">
        <v>119159800</v>
      </c>
      <c r="BU961">
        <v>179041900</v>
      </c>
      <c r="BV961">
        <v>157531800</v>
      </c>
      <c r="BW961">
        <v>174978200</v>
      </c>
      <c r="BX961">
        <v>254629900</v>
      </c>
      <c r="BY961">
        <v>161984900</v>
      </c>
      <c r="BZ961">
        <v>165299500</v>
      </c>
      <c r="CA961">
        <v>117987900</v>
      </c>
      <c r="CB961">
        <v>146087200</v>
      </c>
      <c r="CC961">
        <v>147882400</v>
      </c>
      <c r="CD961">
        <v>110710000</v>
      </c>
      <c r="CE961">
        <v>112701900</v>
      </c>
      <c r="CF961">
        <v>118963900</v>
      </c>
      <c r="CG961">
        <v>174436700</v>
      </c>
      <c r="CH961">
        <v>138492900</v>
      </c>
      <c r="CI961">
        <v>112391300</v>
      </c>
      <c r="CJ961">
        <v>145090000</v>
      </c>
      <c r="CK961">
        <v>105852700</v>
      </c>
      <c r="CL961">
        <v>145371000</v>
      </c>
      <c r="CM961">
        <v>111942300</v>
      </c>
      <c r="CN961">
        <v>169214000</v>
      </c>
      <c r="CO961">
        <v>135730800</v>
      </c>
      <c r="CP961">
        <v>136437800</v>
      </c>
      <c r="CQ961">
        <v>133177100</v>
      </c>
      <c r="CR961">
        <v>88620200</v>
      </c>
      <c r="CS961">
        <v>103905800</v>
      </c>
      <c r="CT961">
        <v>112678000</v>
      </c>
      <c r="CU961">
        <v>97518200</v>
      </c>
      <c r="CV961">
        <v>163348000</v>
      </c>
      <c r="CW961">
        <v>153250900</v>
      </c>
      <c r="CX961">
        <v>123493200</v>
      </c>
      <c r="CY961">
        <v>106199500</v>
      </c>
      <c r="CZ961">
        <v>83494100</v>
      </c>
      <c r="DA961">
        <v>108815700</v>
      </c>
      <c r="DB961">
        <v>86270500</v>
      </c>
      <c r="DC961">
        <v>62663800</v>
      </c>
      <c r="DD961">
        <v>109350800</v>
      </c>
      <c r="DE961">
        <v>161110300</v>
      </c>
      <c r="DF961">
        <v>120132600</v>
      </c>
      <c r="DG961">
        <v>140742700</v>
      </c>
      <c r="DH961">
        <v>128340600</v>
      </c>
      <c r="DI961">
        <v>108067900</v>
      </c>
      <c r="DJ961">
        <v>145397300</v>
      </c>
      <c r="DK961">
        <v>117023900</v>
      </c>
      <c r="DL961">
        <v>86378000</v>
      </c>
      <c r="DM961">
        <v>101521700</v>
      </c>
      <c r="DN961">
        <v>89396500</v>
      </c>
      <c r="DO961">
        <v>72353300</v>
      </c>
      <c r="DP961">
        <v>110812000</v>
      </c>
      <c r="DQ961">
        <v>133702500</v>
      </c>
      <c r="DR961">
        <v>92447800</v>
      </c>
      <c r="DS961">
        <v>97912900</v>
      </c>
      <c r="DT961">
        <v>119878300</v>
      </c>
      <c r="DU961">
        <v>95458700</v>
      </c>
      <c r="DV961">
        <v>94104500</v>
      </c>
      <c r="DW961">
        <v>102853700</v>
      </c>
      <c r="DX961">
        <v>122939500</v>
      </c>
      <c r="DY961">
        <v>110599300</v>
      </c>
      <c r="DZ961">
        <v>108484200</v>
      </c>
      <c r="EA961">
        <v>89384700</v>
      </c>
      <c r="EB961">
        <v>80538250</v>
      </c>
      <c r="EC961">
        <v>83087543</v>
      </c>
      <c r="ED961">
        <v>65096077</v>
      </c>
      <c r="EE961">
        <v>74011290</v>
      </c>
      <c r="EF961">
        <v>106779465</v>
      </c>
      <c r="EG961">
        <v>72065478</v>
      </c>
      <c r="EH961">
        <v>92068708</v>
      </c>
      <c r="EI961">
        <v>61386565</v>
      </c>
      <c r="EJ961">
        <v>54549650</v>
      </c>
      <c r="EK961">
        <v>76858981</v>
      </c>
      <c r="EL961">
        <v>66704890</v>
      </c>
      <c r="EM961">
        <v>133121280</v>
      </c>
      <c r="EN961">
        <v>80632033</v>
      </c>
      <c r="EO961">
        <v>72137464</v>
      </c>
      <c r="EP961">
        <v>57289327</v>
      </c>
      <c r="EQ961">
        <v>60085529</v>
      </c>
      <c r="ER961">
        <v>69505024</v>
      </c>
      <c r="ES961">
        <v>46899662</v>
      </c>
      <c r="ET961">
        <v>60367639</v>
      </c>
      <c r="EU961">
        <v>55183481</v>
      </c>
      <c r="EV961">
        <v>61492658</v>
      </c>
      <c r="EW961">
        <v>76553714</v>
      </c>
      <c r="EX961">
        <v>57031101</v>
      </c>
      <c r="EY961">
        <v>51987403</v>
      </c>
      <c r="EZ961">
        <v>56619668</v>
      </c>
      <c r="FA961">
        <v>54551797</v>
      </c>
      <c r="FB961">
        <v>64535057</v>
      </c>
      <c r="FC961">
        <v>57012530</v>
      </c>
      <c r="FD961">
        <v>72499656</v>
      </c>
      <c r="FE961">
        <v>51939548</v>
      </c>
      <c r="FF961">
        <v>60416208</v>
      </c>
      <c r="FG961">
        <v>61977270</v>
      </c>
      <c r="FH961">
        <v>55917251</v>
      </c>
      <c r="FI961">
        <v>54802080</v>
      </c>
      <c r="FJ961">
        <v>50256840</v>
      </c>
      <c r="FK961">
        <v>44490447</v>
      </c>
      <c r="FL961">
        <v>59620087</v>
      </c>
      <c r="FM961">
        <v>63417418</v>
      </c>
      <c r="FN961">
        <v>40272488</v>
      </c>
      <c r="FO961">
        <v>55852318</v>
      </c>
      <c r="FP961">
        <v>63096581</v>
      </c>
      <c r="FQ961">
        <v>270564536</v>
      </c>
      <c r="FR961">
        <v>128851159</v>
      </c>
      <c r="FS961">
        <v>101269972</v>
      </c>
      <c r="FT961">
        <v>73710416</v>
      </c>
      <c r="FU961">
        <v>70278238</v>
      </c>
      <c r="FV961">
        <v>63153583</v>
      </c>
      <c r="FW961">
        <v>62421585</v>
      </c>
      <c r="FX961">
        <v>66917832</v>
      </c>
      <c r="FY961">
        <v>84936770</v>
      </c>
      <c r="FZ961">
        <v>60491897</v>
      </c>
      <c r="GA961">
        <v>109218013</v>
      </c>
      <c r="GB961">
        <v>89644526</v>
      </c>
      <c r="GC961">
        <v>77658056</v>
      </c>
      <c r="GD961">
        <v>95181978</v>
      </c>
      <c r="GE961">
        <v>82044999</v>
      </c>
      <c r="GF961">
        <v>69120221</v>
      </c>
      <c r="GG961">
        <v>96231321</v>
      </c>
      <c r="GH961">
        <v>74253792</v>
      </c>
      <c r="GI961">
        <v>86576482</v>
      </c>
      <c r="GJ961">
        <v>100847959</v>
      </c>
      <c r="GK961">
        <v>90234153</v>
      </c>
      <c r="GL961">
        <v>58633901</v>
      </c>
      <c r="GM961">
        <v>77105112</v>
      </c>
      <c r="GN961">
        <v>95056980</v>
      </c>
      <c r="GO961">
        <v>92238162</v>
      </c>
      <c r="GP961">
        <v>80071281</v>
      </c>
      <c r="GQ961">
        <v>80775439</v>
      </c>
      <c r="GR961">
        <v>60500021</v>
      </c>
      <c r="GS961">
        <v>94879304</v>
      </c>
      <c r="GT961">
        <v>71752417</v>
      </c>
      <c r="GU961">
        <v>65147067</v>
      </c>
      <c r="GV961">
        <v>81848902</v>
      </c>
      <c r="GW961">
        <v>75068820</v>
      </c>
      <c r="GX961">
        <v>84139085</v>
      </c>
      <c r="GY961">
        <v>76911027</v>
      </c>
      <c r="GZ961">
        <v>84098786</v>
      </c>
      <c r="HA961">
        <v>71493119</v>
      </c>
      <c r="HB961">
        <v>79242026</v>
      </c>
      <c r="HC961">
        <v>80182984</v>
      </c>
      <c r="HD961">
        <v>77950768</v>
      </c>
      <c r="HE961">
        <v>77064690</v>
      </c>
      <c r="HF961">
        <v>71982611</v>
      </c>
      <c r="HG961">
        <v>69970924</v>
      </c>
      <c r="HH961">
        <v>76200327</v>
      </c>
      <c r="HI961">
        <v>83797693</v>
      </c>
      <c r="HJ961">
        <v>84377587</v>
      </c>
      <c r="HK961">
        <v>83393412</v>
      </c>
      <c r="HL961">
        <v>92406415</v>
      </c>
      <c r="HM961">
        <v>101979681</v>
      </c>
      <c r="HN961">
        <v>98360451</v>
      </c>
      <c r="HO961">
        <v>79305653</v>
      </c>
      <c r="HP961">
        <v>84889290</v>
      </c>
      <c r="HQ961">
        <v>104795640</v>
      </c>
      <c r="HR961">
        <v>70848979</v>
      </c>
      <c r="HS961">
        <v>68815909</v>
      </c>
      <c r="HT961">
        <v>92900259</v>
      </c>
      <c r="HU961">
        <v>110397973</v>
      </c>
      <c r="HV961">
        <v>93276237</v>
      </c>
      <c r="HW961">
        <v>128352999</v>
      </c>
      <c r="HX961">
        <v>101833802</v>
      </c>
      <c r="HY961">
        <v>70543386</v>
      </c>
      <c r="HZ961">
        <v>92170773</v>
      </c>
      <c r="IA961">
        <v>66767594</v>
      </c>
      <c r="IB961">
        <v>83561794</v>
      </c>
      <c r="IC961">
        <v>75424217</v>
      </c>
      <c r="ID961">
        <v>63683763</v>
      </c>
      <c r="IE961">
        <v>79184476</v>
      </c>
      <c r="IF961">
        <v>63484458</v>
      </c>
      <c r="IG961">
        <v>69515375</v>
      </c>
      <c r="IH961">
        <v>58273314</v>
      </c>
      <c r="II961">
        <v>75957443</v>
      </c>
      <c r="IJ961">
        <v>78230192</v>
      </c>
      <c r="IK961">
        <v>91082091</v>
      </c>
      <c r="IL961">
        <v>177186841</v>
      </c>
      <c r="IM961">
        <v>93364363</v>
      </c>
      <c r="IN961">
        <v>86239128</v>
      </c>
      <c r="IO961">
        <v>107918555</v>
      </c>
      <c r="IP961">
        <v>74607199</v>
      </c>
      <c r="IQ961">
        <v>58218292</v>
      </c>
      <c r="IR961">
        <v>90105849</v>
      </c>
      <c r="IS961">
        <v>81496771</v>
      </c>
      <c r="IT961">
        <v>79155814</v>
      </c>
      <c r="IU961">
        <v>92703576</v>
      </c>
      <c r="IV961">
        <v>94313110</v>
      </c>
      <c r="IW961">
        <v>86303589</v>
      </c>
      <c r="IX961">
        <v>132909452</v>
      </c>
      <c r="IY961">
        <v>87817176</v>
      </c>
      <c r="IZ961">
        <v>98370373</v>
      </c>
      <c r="JA961">
        <v>94392987</v>
      </c>
      <c r="JB961">
        <v>89101349</v>
      </c>
      <c r="JC961">
        <v>78674969</v>
      </c>
      <c r="JD961">
        <v>96421898</v>
      </c>
      <c r="JE961">
        <v>109519064</v>
      </c>
      <c r="JF961">
        <v>108496279</v>
      </c>
      <c r="JG961">
        <v>154101943</v>
      </c>
      <c r="JH961">
        <v>129949111</v>
      </c>
      <c r="JI961">
        <v>107583781</v>
      </c>
      <c r="JJ961">
        <v>172823653</v>
      </c>
      <c r="JK961">
        <v>128668017</v>
      </c>
      <c r="JL961">
        <v>130685689</v>
      </c>
      <c r="JM961">
        <v>121210394</v>
      </c>
      <c r="JN961">
        <v>99715384</v>
      </c>
      <c r="JO961">
        <v>102945508</v>
      </c>
      <c r="JP961">
        <v>124829088</v>
      </c>
      <c r="JQ961">
        <v>121000638</v>
      </c>
    </row>
    <row r="962" spans="1:277" x14ac:dyDescent="0.25">
      <c r="A962" s="1" t="s">
        <v>482</v>
      </c>
      <c r="B962" t="s">
        <v>1157</v>
      </c>
      <c r="C962" t="s">
        <v>1198</v>
      </c>
      <c r="D962" s="2">
        <f>_xll.BDH(A962, "volume", B962, C962, "Direction", "H", "Period", "M","cols=105;rows=2")</f>
        <v>36556</v>
      </c>
      <c r="E962" s="2">
        <v>36585</v>
      </c>
      <c r="F962" s="2">
        <v>36616</v>
      </c>
      <c r="G962" s="2">
        <v>36644</v>
      </c>
      <c r="H962" s="2">
        <v>36677</v>
      </c>
      <c r="I962" s="2">
        <v>36707</v>
      </c>
      <c r="J962" s="2">
        <v>36738</v>
      </c>
      <c r="K962" s="2">
        <v>36769</v>
      </c>
      <c r="L962" s="2">
        <v>36798</v>
      </c>
      <c r="M962" s="2">
        <v>36830</v>
      </c>
      <c r="N962" s="2">
        <v>36860</v>
      </c>
      <c r="O962" s="2">
        <v>36889</v>
      </c>
      <c r="P962" s="2">
        <v>36922</v>
      </c>
      <c r="Q962" s="2">
        <v>36950</v>
      </c>
      <c r="R962" s="2">
        <v>36980</v>
      </c>
      <c r="S962" s="2">
        <v>37011</v>
      </c>
      <c r="T962" s="2">
        <v>37042</v>
      </c>
      <c r="U962" s="2">
        <v>37071</v>
      </c>
      <c r="V962" s="2">
        <v>37103</v>
      </c>
      <c r="W962" s="2">
        <v>37134</v>
      </c>
      <c r="X962" s="2">
        <v>37162</v>
      </c>
      <c r="Y962" s="2">
        <v>37195</v>
      </c>
      <c r="Z962" s="2">
        <v>37225</v>
      </c>
      <c r="AA962" s="2">
        <v>37256</v>
      </c>
      <c r="AB962" s="2">
        <v>37287</v>
      </c>
      <c r="AC962" s="2">
        <v>37315</v>
      </c>
      <c r="AD962" s="2">
        <v>37344</v>
      </c>
      <c r="AE962" s="2">
        <v>37376</v>
      </c>
      <c r="AF962" s="2">
        <v>37407</v>
      </c>
      <c r="AG962" s="2">
        <v>37435</v>
      </c>
      <c r="AH962" s="2">
        <v>37468</v>
      </c>
      <c r="AI962" s="2">
        <v>37498</v>
      </c>
      <c r="AJ962" s="2">
        <v>37529</v>
      </c>
      <c r="AK962" s="2">
        <v>37560</v>
      </c>
      <c r="AL962" s="2">
        <v>37589</v>
      </c>
      <c r="AM962" s="2">
        <v>37621</v>
      </c>
      <c r="AN962" s="2">
        <v>37652</v>
      </c>
      <c r="AO962" s="2">
        <v>37680</v>
      </c>
      <c r="AP962" s="2">
        <v>37711</v>
      </c>
      <c r="AQ962" s="2">
        <v>37741</v>
      </c>
      <c r="AR962" s="2">
        <v>37771</v>
      </c>
      <c r="AS962" s="2">
        <v>37802</v>
      </c>
      <c r="AT962" s="2">
        <v>37833</v>
      </c>
      <c r="AU962" s="2">
        <v>37862</v>
      </c>
      <c r="AV962" s="2">
        <v>37894</v>
      </c>
      <c r="AW962" s="2">
        <v>37925</v>
      </c>
      <c r="AX962" s="2">
        <v>37953</v>
      </c>
      <c r="AY962" s="2">
        <v>37986</v>
      </c>
      <c r="AZ962" s="2">
        <v>38016</v>
      </c>
      <c r="BA962" s="2">
        <v>38044</v>
      </c>
      <c r="BB962" s="2">
        <v>38077</v>
      </c>
      <c r="BC962" s="2">
        <v>38107</v>
      </c>
      <c r="BD962" s="2">
        <v>38138</v>
      </c>
      <c r="BE962" s="2">
        <v>38168</v>
      </c>
      <c r="BF962" s="2">
        <v>38198</v>
      </c>
      <c r="BG962" s="2">
        <v>38230</v>
      </c>
      <c r="BH962" s="2">
        <v>38260</v>
      </c>
      <c r="BI962" s="2">
        <v>38289</v>
      </c>
      <c r="BJ962" s="2">
        <v>38321</v>
      </c>
      <c r="BK962" s="2">
        <v>38352</v>
      </c>
      <c r="BL962" s="2">
        <v>38383</v>
      </c>
      <c r="BM962" s="2">
        <v>38411</v>
      </c>
      <c r="BN962" s="2">
        <v>38442</v>
      </c>
      <c r="BO962" s="2">
        <v>38471</v>
      </c>
      <c r="BP962" s="2">
        <v>38503</v>
      </c>
      <c r="BQ962" s="2">
        <v>38533</v>
      </c>
      <c r="BR962" s="2">
        <v>38562</v>
      </c>
      <c r="BS962" s="2">
        <v>38595</v>
      </c>
      <c r="BT962" s="2">
        <v>38625</v>
      </c>
      <c r="BU962" s="2">
        <v>38656</v>
      </c>
      <c r="BV962" s="2">
        <v>38686</v>
      </c>
      <c r="BW962" s="2">
        <v>38716</v>
      </c>
      <c r="BX962" s="2">
        <v>38748</v>
      </c>
      <c r="BY962" s="2">
        <v>38776</v>
      </c>
      <c r="BZ962" s="2">
        <v>38807</v>
      </c>
      <c r="CA962" s="2">
        <v>38835</v>
      </c>
      <c r="CB962" s="2">
        <v>38868</v>
      </c>
      <c r="CC962" s="2">
        <v>38898</v>
      </c>
      <c r="CD962" s="2">
        <v>38929</v>
      </c>
      <c r="CE962" s="2">
        <v>38960</v>
      </c>
      <c r="CF962" s="2">
        <v>38989</v>
      </c>
      <c r="CG962" s="2">
        <v>39021</v>
      </c>
      <c r="CH962" s="2">
        <v>39051</v>
      </c>
      <c r="CI962" s="2">
        <v>39080</v>
      </c>
      <c r="CJ962" s="2">
        <v>39113</v>
      </c>
      <c r="CK962" s="2">
        <v>39141</v>
      </c>
      <c r="CL962" s="2">
        <v>39171</v>
      </c>
      <c r="CM962" s="2">
        <v>39202</v>
      </c>
      <c r="CN962" s="2">
        <v>39233</v>
      </c>
      <c r="CO962" s="2">
        <v>39262</v>
      </c>
      <c r="CP962" s="2">
        <v>39294</v>
      </c>
      <c r="CQ962" s="2">
        <v>39325</v>
      </c>
      <c r="CR962" s="2">
        <v>39353</v>
      </c>
      <c r="CS962" s="2">
        <v>39386</v>
      </c>
      <c r="CT962" s="2">
        <v>39416</v>
      </c>
      <c r="CU962" s="2">
        <v>39447</v>
      </c>
      <c r="CV962" s="2">
        <v>39478</v>
      </c>
      <c r="CW962" s="2">
        <v>39507</v>
      </c>
      <c r="CX962" s="2">
        <v>39538</v>
      </c>
      <c r="CY962" s="2">
        <v>39568</v>
      </c>
      <c r="CZ962" s="2">
        <v>39598</v>
      </c>
      <c r="DA962" s="2">
        <v>39629</v>
      </c>
      <c r="DB962" s="2">
        <v>39660</v>
      </c>
      <c r="DC962" s="2">
        <v>39689</v>
      </c>
      <c r="DD962" s="2">
        <v>39721</v>
      </c>
    </row>
    <row r="963" spans="1:277" x14ac:dyDescent="0.25">
      <c r="A963" s="4"/>
      <c r="D963" s="3">
        <v>100956150</v>
      </c>
      <c r="E963">
        <v>72418800</v>
      </c>
      <c r="F963">
        <v>81111900</v>
      </c>
      <c r="G963">
        <v>57685350</v>
      </c>
      <c r="H963">
        <v>65109150</v>
      </c>
      <c r="I963">
        <v>61876800</v>
      </c>
      <c r="J963">
        <v>43481100</v>
      </c>
      <c r="K963">
        <v>90595350</v>
      </c>
      <c r="L963">
        <v>64003800</v>
      </c>
      <c r="M963">
        <v>83306850</v>
      </c>
      <c r="N963">
        <v>62305950</v>
      </c>
      <c r="O963">
        <v>81995550</v>
      </c>
      <c r="P963">
        <v>130603950</v>
      </c>
      <c r="Q963">
        <v>82240350</v>
      </c>
      <c r="R963">
        <v>91931100</v>
      </c>
      <c r="S963">
        <v>120237000</v>
      </c>
      <c r="T963">
        <v>88567250</v>
      </c>
      <c r="U963">
        <v>89426600</v>
      </c>
      <c r="V963">
        <v>74166300</v>
      </c>
      <c r="W963">
        <v>82860500</v>
      </c>
      <c r="X963">
        <v>67357200</v>
      </c>
      <c r="Y963">
        <v>133301400</v>
      </c>
      <c r="Z963">
        <v>111087200</v>
      </c>
      <c r="AA963">
        <v>72746500</v>
      </c>
      <c r="AB963">
        <v>108699100</v>
      </c>
      <c r="AC963">
        <v>57964700</v>
      </c>
      <c r="AD963">
        <v>72772800</v>
      </c>
      <c r="AE963">
        <v>82672100</v>
      </c>
      <c r="AF963">
        <v>56940100</v>
      </c>
      <c r="AG963">
        <v>63563400</v>
      </c>
      <c r="AH963">
        <v>93917100</v>
      </c>
      <c r="AI963">
        <v>68914400</v>
      </c>
      <c r="AJ963">
        <v>97142900</v>
      </c>
      <c r="AK963">
        <v>98453400</v>
      </c>
      <c r="AL963">
        <v>55214100</v>
      </c>
      <c r="AM963">
        <v>54319700</v>
      </c>
      <c r="AN963">
        <v>57581800</v>
      </c>
      <c r="AO963">
        <v>55433900</v>
      </c>
      <c r="AP963">
        <v>66993900</v>
      </c>
      <c r="AQ963">
        <v>61070000</v>
      </c>
      <c r="AR963">
        <v>58378800</v>
      </c>
      <c r="AS963">
        <v>55671800</v>
      </c>
      <c r="AT963">
        <v>58655000</v>
      </c>
      <c r="AU963">
        <v>65281500</v>
      </c>
      <c r="AV963">
        <v>78166500</v>
      </c>
      <c r="AW963">
        <v>82327100</v>
      </c>
      <c r="AX963">
        <v>69110600</v>
      </c>
      <c r="AY963">
        <v>103434700</v>
      </c>
      <c r="AZ963">
        <v>95694000</v>
      </c>
      <c r="BA963">
        <v>52485700</v>
      </c>
      <c r="BB963">
        <v>53503400</v>
      </c>
      <c r="BC963">
        <v>66985900</v>
      </c>
      <c r="BD963">
        <v>83077900</v>
      </c>
      <c r="BE963">
        <v>83902600</v>
      </c>
      <c r="BF963">
        <v>59376100</v>
      </c>
      <c r="BG963">
        <v>38717800</v>
      </c>
      <c r="BH963">
        <v>39818700</v>
      </c>
      <c r="BI963">
        <v>45728500</v>
      </c>
      <c r="BJ963">
        <v>47540900</v>
      </c>
      <c r="BK963">
        <v>43510800</v>
      </c>
      <c r="BL963">
        <v>45242300</v>
      </c>
      <c r="BM963">
        <v>44797000</v>
      </c>
      <c r="BN963">
        <v>69752900</v>
      </c>
      <c r="BO963">
        <v>63053600</v>
      </c>
      <c r="BP963">
        <v>48777600</v>
      </c>
      <c r="BQ963">
        <v>68257800</v>
      </c>
      <c r="BR963">
        <v>68936700</v>
      </c>
      <c r="BS963">
        <v>60593000</v>
      </c>
      <c r="BT963">
        <v>72177800</v>
      </c>
      <c r="BU963">
        <v>108348900</v>
      </c>
      <c r="BV963">
        <v>72840100</v>
      </c>
      <c r="BW963">
        <v>67078000</v>
      </c>
      <c r="BX963">
        <v>76788300</v>
      </c>
      <c r="BY963">
        <v>54406600</v>
      </c>
      <c r="BZ963">
        <v>53985800</v>
      </c>
      <c r="CA963">
        <v>58816800</v>
      </c>
      <c r="CB963">
        <v>58927400</v>
      </c>
      <c r="CC963">
        <v>64912700</v>
      </c>
      <c r="CD963">
        <v>52009100</v>
      </c>
      <c r="CE963">
        <v>54994800</v>
      </c>
      <c r="CF963">
        <v>55610300</v>
      </c>
      <c r="CG963">
        <v>66710700</v>
      </c>
      <c r="CH963">
        <v>37691900</v>
      </c>
      <c r="CI963">
        <v>39807400</v>
      </c>
      <c r="CJ963">
        <v>53489500</v>
      </c>
      <c r="CK963">
        <v>63906100</v>
      </c>
      <c r="CL963">
        <v>130615200</v>
      </c>
      <c r="CM963">
        <v>102606000</v>
      </c>
      <c r="CN963">
        <v>62134100</v>
      </c>
      <c r="CO963">
        <v>73103000</v>
      </c>
      <c r="CP963">
        <v>84080600</v>
      </c>
      <c r="CQ963">
        <v>133890500</v>
      </c>
      <c r="CR963">
        <v>67633000</v>
      </c>
      <c r="CS963">
        <v>106308400</v>
      </c>
      <c r="CT963">
        <v>173835300</v>
      </c>
      <c r="CU963">
        <v>208356500</v>
      </c>
      <c r="CV963">
        <v>241179200</v>
      </c>
      <c r="CW963">
        <v>162281800</v>
      </c>
      <c r="CX963">
        <v>282025700</v>
      </c>
      <c r="CY963">
        <v>245603000</v>
      </c>
      <c r="CZ963">
        <v>132118500</v>
      </c>
      <c r="DA963">
        <v>239661500</v>
      </c>
      <c r="DB963">
        <v>455593100</v>
      </c>
      <c r="DC963">
        <v>173816100</v>
      </c>
      <c r="DD963">
        <v>404353300</v>
      </c>
    </row>
    <row r="964" spans="1:277" x14ac:dyDescent="0.25">
      <c r="A964" s="1" t="s">
        <v>483</v>
      </c>
      <c r="B964" t="s">
        <v>1157</v>
      </c>
      <c r="C964" t="s">
        <v>1195</v>
      </c>
      <c r="D964" s="2">
        <f>_xll.BDH(A964, "volume", B964, C964, "Direction", "H", "Period", "M","cols=180;rows=2")</f>
        <v>36556</v>
      </c>
      <c r="E964" s="2">
        <v>36585</v>
      </c>
      <c r="F964" s="2">
        <v>36616</v>
      </c>
      <c r="G964" s="2">
        <v>36644</v>
      </c>
      <c r="H964" s="2">
        <v>36677</v>
      </c>
      <c r="I964" s="2">
        <v>36707</v>
      </c>
      <c r="J964" s="2">
        <v>36738</v>
      </c>
      <c r="K964" s="2">
        <v>36769</v>
      </c>
      <c r="L964" s="2">
        <v>36798</v>
      </c>
      <c r="M964" s="2">
        <v>36830</v>
      </c>
      <c r="N964" s="2">
        <v>36860</v>
      </c>
      <c r="O964" s="2">
        <v>36889</v>
      </c>
      <c r="P964" s="2">
        <v>36922</v>
      </c>
      <c r="Q964" s="2">
        <v>36950</v>
      </c>
      <c r="R964" s="2">
        <v>36980</v>
      </c>
      <c r="S964" s="2">
        <v>37011</v>
      </c>
      <c r="T964" s="2">
        <v>37042</v>
      </c>
      <c r="U964" s="2">
        <v>37071</v>
      </c>
      <c r="V964" s="2">
        <v>37103</v>
      </c>
      <c r="W964" s="2">
        <v>37134</v>
      </c>
      <c r="X964" s="2">
        <v>37162</v>
      </c>
      <c r="Y964" s="2">
        <v>37195</v>
      </c>
      <c r="Z964" s="2">
        <v>37225</v>
      </c>
      <c r="AA964" s="2">
        <v>37256</v>
      </c>
      <c r="AB964" s="2">
        <v>37287</v>
      </c>
      <c r="AC964" s="2">
        <v>37315</v>
      </c>
      <c r="AD964" s="2">
        <v>37344</v>
      </c>
      <c r="AE964" s="2">
        <v>37376</v>
      </c>
      <c r="AF964" s="2">
        <v>37407</v>
      </c>
      <c r="AG964" s="2">
        <v>37435</v>
      </c>
      <c r="AH964" s="2">
        <v>37468</v>
      </c>
      <c r="AI964" s="2">
        <v>37498</v>
      </c>
      <c r="AJ964" s="2">
        <v>37529</v>
      </c>
      <c r="AK964" s="2">
        <v>37560</v>
      </c>
      <c r="AL964" s="2">
        <v>37589</v>
      </c>
      <c r="AM964" s="2">
        <v>37621</v>
      </c>
      <c r="AN964" s="2">
        <v>37652</v>
      </c>
      <c r="AO964" s="2">
        <v>37680</v>
      </c>
      <c r="AP964" s="2">
        <v>37711</v>
      </c>
      <c r="AQ964" s="2">
        <v>37741</v>
      </c>
      <c r="AR964" s="2">
        <v>37771</v>
      </c>
      <c r="AS964" s="2">
        <v>37802</v>
      </c>
      <c r="AT964" s="2">
        <v>37833</v>
      </c>
      <c r="AU964" s="2">
        <v>37862</v>
      </c>
      <c r="AV964" s="2">
        <v>37894</v>
      </c>
      <c r="AW964" s="2">
        <v>37925</v>
      </c>
      <c r="AX964" s="2">
        <v>37953</v>
      </c>
      <c r="AY964" s="2">
        <v>37986</v>
      </c>
      <c r="AZ964" s="2">
        <v>38016</v>
      </c>
      <c r="BA964" s="2">
        <v>38044</v>
      </c>
      <c r="BB964" s="2">
        <v>38077</v>
      </c>
      <c r="BC964" s="2">
        <v>38107</v>
      </c>
      <c r="BD964" s="2">
        <v>38138</v>
      </c>
      <c r="BE964" s="2">
        <v>38168</v>
      </c>
      <c r="BF964" s="2">
        <v>38198</v>
      </c>
      <c r="BG964" s="2">
        <v>38230</v>
      </c>
      <c r="BH964" s="2">
        <v>38260</v>
      </c>
      <c r="BI964" s="2">
        <v>38289</v>
      </c>
      <c r="BJ964" s="2">
        <v>38321</v>
      </c>
      <c r="BK964" s="2">
        <v>38352</v>
      </c>
      <c r="BL964" s="2">
        <v>38383</v>
      </c>
      <c r="BM964" s="2">
        <v>38411</v>
      </c>
      <c r="BN964" s="2">
        <v>38442</v>
      </c>
      <c r="BO964" s="2">
        <v>38471</v>
      </c>
      <c r="BP964" s="2">
        <v>38503</v>
      </c>
      <c r="BQ964" s="2">
        <v>38533</v>
      </c>
      <c r="BR964" s="2">
        <v>38562</v>
      </c>
      <c r="BS964" s="2">
        <v>38595</v>
      </c>
      <c r="BT964" s="2">
        <v>38625</v>
      </c>
      <c r="BU964" s="2">
        <v>38656</v>
      </c>
      <c r="BV964" s="2">
        <v>38686</v>
      </c>
      <c r="BW964" s="2">
        <v>38716</v>
      </c>
      <c r="BX964" s="2">
        <v>38748</v>
      </c>
      <c r="BY964" s="2">
        <v>38776</v>
      </c>
      <c r="BZ964" s="2">
        <v>38807</v>
      </c>
      <c r="CA964" s="2">
        <v>38835</v>
      </c>
      <c r="CB964" s="2">
        <v>38868</v>
      </c>
      <c r="CC964" s="2">
        <v>38898</v>
      </c>
      <c r="CD964" s="2">
        <v>38929</v>
      </c>
      <c r="CE964" s="2">
        <v>38960</v>
      </c>
      <c r="CF964" s="2">
        <v>38989</v>
      </c>
      <c r="CG964" s="2">
        <v>39021</v>
      </c>
      <c r="CH964" s="2">
        <v>39051</v>
      </c>
      <c r="CI964" s="2">
        <v>39080</v>
      </c>
      <c r="CJ964" s="2">
        <v>39113</v>
      </c>
      <c r="CK964" s="2">
        <v>39141</v>
      </c>
      <c r="CL964" s="2">
        <v>39171</v>
      </c>
      <c r="CM964" s="2">
        <v>39202</v>
      </c>
      <c r="CN964" s="2">
        <v>39233</v>
      </c>
      <c r="CO964" s="2">
        <v>39262</v>
      </c>
      <c r="CP964" s="2">
        <v>39294</v>
      </c>
      <c r="CQ964" s="2">
        <v>39325</v>
      </c>
      <c r="CR964" s="2">
        <v>39353</v>
      </c>
      <c r="CS964" s="2">
        <v>39386</v>
      </c>
      <c r="CT964" s="2">
        <v>39416</v>
      </c>
      <c r="CU964" s="2">
        <v>39447</v>
      </c>
      <c r="CV964" s="2">
        <v>39478</v>
      </c>
      <c r="CW964" s="2">
        <v>39507</v>
      </c>
      <c r="CX964" s="2">
        <v>39538</v>
      </c>
      <c r="CY964" s="2">
        <v>39568</v>
      </c>
      <c r="CZ964" s="2">
        <v>39598</v>
      </c>
      <c r="DA964" s="2">
        <v>39629</v>
      </c>
      <c r="DB964" s="2">
        <v>39660</v>
      </c>
      <c r="DC964" s="2">
        <v>39689</v>
      </c>
      <c r="DD964" s="2">
        <v>39721</v>
      </c>
      <c r="DE964" s="2">
        <v>39752</v>
      </c>
      <c r="DF964" s="2">
        <v>39780</v>
      </c>
      <c r="DG964" s="2">
        <v>39813</v>
      </c>
      <c r="DH964" s="2">
        <v>39843</v>
      </c>
      <c r="DI964" s="2">
        <v>39871</v>
      </c>
      <c r="DJ964" s="2">
        <v>39903</v>
      </c>
      <c r="DK964" s="2">
        <v>39933</v>
      </c>
      <c r="DL964" s="2">
        <v>39962</v>
      </c>
      <c r="DM964" s="2">
        <v>39994</v>
      </c>
      <c r="DN964" s="2">
        <v>40025</v>
      </c>
      <c r="DO964" s="2">
        <v>40056</v>
      </c>
      <c r="DP964" s="2">
        <v>40086</v>
      </c>
      <c r="DQ964" s="2">
        <v>40116</v>
      </c>
      <c r="DR964" s="2">
        <v>40147</v>
      </c>
      <c r="DS964" s="2">
        <v>40178</v>
      </c>
      <c r="DT964" s="2">
        <v>40207</v>
      </c>
      <c r="DU964" s="2">
        <v>40235</v>
      </c>
      <c r="DV964" s="2">
        <v>40268</v>
      </c>
      <c r="DW964" s="2">
        <v>40298</v>
      </c>
      <c r="DX964" s="2">
        <v>40329</v>
      </c>
      <c r="DY964" s="2">
        <v>40359</v>
      </c>
      <c r="DZ964" s="2">
        <v>40389</v>
      </c>
      <c r="EA964" s="2">
        <v>40421</v>
      </c>
      <c r="EB964" s="2">
        <v>40451</v>
      </c>
      <c r="EC964" s="2">
        <v>40480</v>
      </c>
      <c r="ED964" s="2">
        <v>40512</v>
      </c>
      <c r="EE964" s="2">
        <v>40543</v>
      </c>
      <c r="EF964" s="2">
        <v>40574</v>
      </c>
      <c r="EG964" s="2">
        <v>40602</v>
      </c>
      <c r="EH964" s="2">
        <v>40633</v>
      </c>
      <c r="EI964" s="2">
        <v>40662</v>
      </c>
      <c r="EJ964" s="2">
        <v>40694</v>
      </c>
      <c r="EK964" s="2">
        <v>40724</v>
      </c>
      <c r="EL964" s="2">
        <v>40753</v>
      </c>
      <c r="EM964" s="2">
        <v>40786</v>
      </c>
      <c r="EN964" s="2">
        <v>40816</v>
      </c>
      <c r="EO964" s="2">
        <v>40847</v>
      </c>
      <c r="EP964" s="2">
        <v>40877</v>
      </c>
      <c r="EQ964" s="2">
        <v>40907</v>
      </c>
      <c r="ER964" s="2">
        <v>40939</v>
      </c>
      <c r="ES964" s="2">
        <v>40968</v>
      </c>
      <c r="ET964" s="2">
        <v>40998</v>
      </c>
      <c r="EU964" s="2">
        <v>41029</v>
      </c>
      <c r="EV964" s="2">
        <v>41060</v>
      </c>
      <c r="EW964" s="2">
        <v>41089</v>
      </c>
      <c r="EX964" s="2">
        <v>41121</v>
      </c>
      <c r="EY964" s="2">
        <v>41152</v>
      </c>
      <c r="EZ964" s="2">
        <v>41180</v>
      </c>
      <c r="FA964" s="2">
        <v>41213</v>
      </c>
      <c r="FB964" s="2">
        <v>41243</v>
      </c>
      <c r="FC964" s="2">
        <v>41274</v>
      </c>
      <c r="FD964" s="2">
        <v>41305</v>
      </c>
      <c r="FE964" s="2">
        <v>41333</v>
      </c>
      <c r="FF964" s="2">
        <v>41362</v>
      </c>
      <c r="FG964" s="2">
        <v>41394</v>
      </c>
      <c r="FH964" s="2">
        <v>41425</v>
      </c>
      <c r="FI964" s="2">
        <v>41453</v>
      </c>
      <c r="FJ964" s="2">
        <v>41486</v>
      </c>
      <c r="FK964" s="2">
        <v>41516</v>
      </c>
      <c r="FL964" s="2">
        <v>41547</v>
      </c>
      <c r="FM964" s="2">
        <v>41578</v>
      </c>
      <c r="FN964" s="2">
        <v>41607</v>
      </c>
      <c r="FO964" s="2">
        <v>41639</v>
      </c>
      <c r="FP964" s="2">
        <v>41670</v>
      </c>
      <c r="FQ964" s="2">
        <v>41698</v>
      </c>
      <c r="FR964" s="2">
        <v>41729</v>
      </c>
      <c r="FS964" s="2">
        <v>41759</v>
      </c>
      <c r="FT964" s="2">
        <v>41789</v>
      </c>
      <c r="FU964" s="2">
        <v>41820</v>
      </c>
      <c r="FV964" s="2">
        <v>41851</v>
      </c>
      <c r="FW964" s="2">
        <v>41880</v>
      </c>
      <c r="FX964" s="2">
        <v>41912</v>
      </c>
      <c r="FY964" s="2">
        <v>41943</v>
      </c>
      <c r="FZ964" s="2">
        <v>41971</v>
      </c>
      <c r="GA964" s="2">
        <v>42004</v>
      </c>
    </row>
    <row r="965" spans="1:277" x14ac:dyDescent="0.25">
      <c r="A965" s="4"/>
      <c r="D965" s="3">
        <v>34718600</v>
      </c>
      <c r="E965">
        <v>29617000</v>
      </c>
      <c r="F965">
        <v>55731300</v>
      </c>
      <c r="G965">
        <v>38038200</v>
      </c>
      <c r="H965">
        <v>33299900</v>
      </c>
      <c r="I965">
        <v>29175900</v>
      </c>
      <c r="J965">
        <v>30913400</v>
      </c>
      <c r="K965">
        <v>32912500</v>
      </c>
      <c r="L965">
        <v>36845500</v>
      </c>
      <c r="M965">
        <v>45146300</v>
      </c>
      <c r="N965">
        <v>46743800</v>
      </c>
      <c r="O965">
        <v>43082900</v>
      </c>
      <c r="P965">
        <v>54041800</v>
      </c>
      <c r="Q965">
        <v>39576300</v>
      </c>
      <c r="R965">
        <v>57224100</v>
      </c>
      <c r="S965">
        <v>42550600</v>
      </c>
      <c r="T965">
        <v>43049200</v>
      </c>
      <c r="U965">
        <v>67848400</v>
      </c>
      <c r="V965">
        <v>64183700</v>
      </c>
      <c r="W965">
        <v>48758100</v>
      </c>
      <c r="X965">
        <v>47213500</v>
      </c>
      <c r="Y965">
        <v>45991100</v>
      </c>
      <c r="Z965">
        <v>53241100</v>
      </c>
      <c r="AA965">
        <v>49086900</v>
      </c>
      <c r="AB965">
        <v>54673500</v>
      </c>
      <c r="AC965">
        <v>48875400</v>
      </c>
      <c r="AD965">
        <v>37578600</v>
      </c>
      <c r="AE965">
        <v>36794800</v>
      </c>
      <c r="AF965">
        <v>35902400</v>
      </c>
      <c r="AG965">
        <v>45899900</v>
      </c>
      <c r="AH965">
        <v>68446300</v>
      </c>
      <c r="AI965">
        <v>52448300</v>
      </c>
      <c r="AJ965">
        <v>56692900</v>
      </c>
      <c r="AK965">
        <v>69794400</v>
      </c>
      <c r="AL965">
        <v>65015700</v>
      </c>
      <c r="AM965">
        <v>70682900</v>
      </c>
      <c r="AN965">
        <v>65619400</v>
      </c>
      <c r="AO965">
        <v>44386400</v>
      </c>
      <c r="AP965">
        <v>53212400</v>
      </c>
      <c r="AQ965">
        <v>57625900</v>
      </c>
      <c r="AR965">
        <v>63099200</v>
      </c>
      <c r="AS965">
        <v>69687200</v>
      </c>
      <c r="AT965">
        <v>72956100</v>
      </c>
      <c r="AU965">
        <v>50603600</v>
      </c>
      <c r="AV965">
        <v>60164200</v>
      </c>
      <c r="AW965">
        <v>55598100</v>
      </c>
      <c r="AX965">
        <v>35746400</v>
      </c>
      <c r="AY965">
        <v>53613400</v>
      </c>
      <c r="AZ965">
        <v>47742900</v>
      </c>
      <c r="BA965">
        <v>46591900</v>
      </c>
      <c r="BB965">
        <v>58233600</v>
      </c>
      <c r="BC965">
        <v>54843300</v>
      </c>
      <c r="BD965">
        <v>50351200</v>
      </c>
      <c r="BE965">
        <v>44559500</v>
      </c>
      <c r="BF965">
        <v>49930900</v>
      </c>
      <c r="BG965">
        <v>39915300</v>
      </c>
      <c r="BH965">
        <v>42091300</v>
      </c>
      <c r="BI965">
        <v>46099600</v>
      </c>
      <c r="BJ965">
        <v>44079900</v>
      </c>
      <c r="BK965">
        <v>39543100</v>
      </c>
      <c r="BL965">
        <v>65825500</v>
      </c>
      <c r="BM965">
        <v>44489600</v>
      </c>
      <c r="BN965">
        <v>63269600</v>
      </c>
      <c r="BO965">
        <v>49499300</v>
      </c>
      <c r="BP965">
        <v>38695000</v>
      </c>
      <c r="BQ965">
        <v>48975600</v>
      </c>
      <c r="BR965">
        <v>36533600</v>
      </c>
      <c r="BS965">
        <v>43178800</v>
      </c>
      <c r="BT965">
        <v>70129500</v>
      </c>
      <c r="BU965">
        <v>65320300</v>
      </c>
      <c r="BV965">
        <v>53347100</v>
      </c>
      <c r="BW965">
        <v>41557600</v>
      </c>
      <c r="BX965">
        <v>57407900</v>
      </c>
      <c r="BY965">
        <v>39931000</v>
      </c>
      <c r="BZ965">
        <v>52212500</v>
      </c>
      <c r="CA965">
        <v>41682300</v>
      </c>
      <c r="CB965">
        <v>65423800</v>
      </c>
      <c r="CC965">
        <v>68740400</v>
      </c>
      <c r="CD965">
        <v>51558700</v>
      </c>
      <c r="CE965">
        <v>44174800</v>
      </c>
      <c r="CF965">
        <v>103164100</v>
      </c>
      <c r="CG965">
        <v>103855300</v>
      </c>
      <c r="CH965">
        <v>86998000</v>
      </c>
      <c r="CI965">
        <v>68857900</v>
      </c>
      <c r="CJ965">
        <v>45115500</v>
      </c>
      <c r="CK965">
        <v>43981700</v>
      </c>
      <c r="CL965">
        <v>70418600</v>
      </c>
      <c r="CM965">
        <v>47374000</v>
      </c>
      <c r="CN965">
        <v>50008900</v>
      </c>
      <c r="CO965">
        <v>58512300</v>
      </c>
      <c r="CP965">
        <v>63262200</v>
      </c>
      <c r="CQ965">
        <v>60935800</v>
      </c>
      <c r="CR965">
        <v>39937100</v>
      </c>
      <c r="CS965">
        <v>101378800</v>
      </c>
      <c r="CT965">
        <v>61662600</v>
      </c>
      <c r="CU965">
        <v>54166800</v>
      </c>
      <c r="CV965">
        <v>74555100</v>
      </c>
      <c r="CW965">
        <v>47113000</v>
      </c>
      <c r="CX965">
        <v>52663600</v>
      </c>
      <c r="CY965">
        <v>42233500</v>
      </c>
      <c r="CZ965">
        <v>31892600</v>
      </c>
      <c r="DA965">
        <v>41603400</v>
      </c>
      <c r="DB965">
        <v>45424200</v>
      </c>
      <c r="DC965">
        <v>29607800</v>
      </c>
      <c r="DD965">
        <v>46756600</v>
      </c>
      <c r="DE965">
        <v>63078000</v>
      </c>
      <c r="DF965">
        <v>42045700</v>
      </c>
      <c r="DG965">
        <v>48764500</v>
      </c>
      <c r="DH965">
        <v>50912700</v>
      </c>
      <c r="DI965">
        <v>47485100</v>
      </c>
      <c r="DJ965">
        <v>60610000</v>
      </c>
      <c r="DK965">
        <v>52005100</v>
      </c>
      <c r="DL965">
        <v>37379600</v>
      </c>
      <c r="DM965">
        <v>47970800</v>
      </c>
      <c r="DN965">
        <v>38887200</v>
      </c>
      <c r="DO965">
        <v>37569700</v>
      </c>
      <c r="DP965">
        <v>41614000</v>
      </c>
      <c r="DQ965">
        <v>49779100</v>
      </c>
      <c r="DR965">
        <v>37826600</v>
      </c>
      <c r="DS965">
        <v>44732100</v>
      </c>
      <c r="DT965">
        <v>33702900</v>
      </c>
      <c r="DU965">
        <v>43070100</v>
      </c>
      <c r="DV965">
        <v>51141700</v>
      </c>
      <c r="DW965">
        <v>33884300</v>
      </c>
      <c r="DX965">
        <v>47543000</v>
      </c>
      <c r="DY965">
        <v>80169700</v>
      </c>
      <c r="DZ965">
        <v>73378600</v>
      </c>
      <c r="EA965">
        <v>55783400</v>
      </c>
      <c r="EB965">
        <v>47382195</v>
      </c>
      <c r="EC965">
        <v>34486447</v>
      </c>
      <c r="ED965">
        <v>31133794</v>
      </c>
      <c r="EE965">
        <v>40695963</v>
      </c>
      <c r="EF965">
        <v>33574476</v>
      </c>
      <c r="EG965">
        <v>29334387</v>
      </c>
      <c r="EH965">
        <v>43352953</v>
      </c>
      <c r="EI965">
        <v>25816377</v>
      </c>
      <c r="EJ965">
        <v>34758883</v>
      </c>
      <c r="EK965">
        <v>44128180</v>
      </c>
      <c r="EL965">
        <v>36385314</v>
      </c>
      <c r="EM965">
        <v>58875548</v>
      </c>
      <c r="EN965">
        <v>44023802</v>
      </c>
      <c r="EO965">
        <v>37435049</v>
      </c>
      <c r="EP965">
        <v>38600759</v>
      </c>
      <c r="EQ965">
        <v>43396557</v>
      </c>
      <c r="ER965">
        <v>33452095</v>
      </c>
      <c r="ES965">
        <v>38340416</v>
      </c>
      <c r="ET965">
        <v>38974488</v>
      </c>
      <c r="EU965">
        <v>36337081</v>
      </c>
      <c r="EV965">
        <v>32413643</v>
      </c>
      <c r="EW965">
        <v>49820767</v>
      </c>
      <c r="EX965">
        <v>44497738</v>
      </c>
      <c r="EY965">
        <v>29496650</v>
      </c>
      <c r="EZ965">
        <v>29349832</v>
      </c>
      <c r="FA965">
        <v>29876921</v>
      </c>
      <c r="FB965">
        <v>29088778</v>
      </c>
      <c r="FC965">
        <v>34076757</v>
      </c>
      <c r="FD965">
        <v>30824904</v>
      </c>
      <c r="FE965">
        <v>24502440</v>
      </c>
      <c r="FF965">
        <v>34658176</v>
      </c>
      <c r="FG965">
        <v>27984484</v>
      </c>
      <c r="FH965">
        <v>27524776</v>
      </c>
      <c r="FI965">
        <v>31555913</v>
      </c>
      <c r="FJ965">
        <v>31119208</v>
      </c>
      <c r="FK965">
        <v>17840571</v>
      </c>
      <c r="FL965">
        <v>27360102</v>
      </c>
      <c r="FM965">
        <v>29852886</v>
      </c>
      <c r="FN965">
        <v>21710160</v>
      </c>
      <c r="FO965">
        <v>27810189</v>
      </c>
      <c r="FP965">
        <v>27485574</v>
      </c>
      <c r="FQ965">
        <v>31264887</v>
      </c>
      <c r="FR965">
        <v>28245311</v>
      </c>
      <c r="FS965">
        <v>26395615</v>
      </c>
      <c r="FT965">
        <v>18905891</v>
      </c>
      <c r="FU965">
        <v>27685315</v>
      </c>
      <c r="FV965">
        <v>23706635</v>
      </c>
      <c r="FW965">
        <v>40322451</v>
      </c>
      <c r="FX965">
        <v>27115490</v>
      </c>
      <c r="FY965">
        <v>29499140</v>
      </c>
      <c r="FZ965">
        <v>18797203</v>
      </c>
      <c r="GA965">
        <v>28836009</v>
      </c>
    </row>
    <row r="966" spans="1:277" x14ac:dyDescent="0.25">
      <c r="A966" s="1" t="s">
        <v>484</v>
      </c>
      <c r="B966" t="s">
        <v>1157</v>
      </c>
      <c r="C966" t="s">
        <v>1190</v>
      </c>
      <c r="D966" s="2">
        <f>_xll.BDH(A966, "volume", B966, C966, "Direction", "H", "Period", "M","cols=31;rows=2")</f>
        <v>36556</v>
      </c>
      <c r="E966" s="2">
        <v>36585</v>
      </c>
      <c r="F966" s="2">
        <v>36616</v>
      </c>
      <c r="G966" s="2">
        <v>36644</v>
      </c>
      <c r="H966" s="2">
        <v>36677</v>
      </c>
      <c r="I966" s="2">
        <v>36707</v>
      </c>
      <c r="J966" s="2">
        <v>36738</v>
      </c>
      <c r="K966" s="2">
        <v>36769</v>
      </c>
      <c r="L966" s="2">
        <v>36798</v>
      </c>
      <c r="M966" s="2">
        <v>36830</v>
      </c>
      <c r="N966" s="2">
        <v>36860</v>
      </c>
      <c r="O966" s="2">
        <v>36889</v>
      </c>
      <c r="P966" s="2">
        <v>36922</v>
      </c>
      <c r="Q966" s="2">
        <v>36950</v>
      </c>
      <c r="R966" s="2">
        <v>36980</v>
      </c>
      <c r="S966" s="2">
        <v>37011</v>
      </c>
      <c r="T966" s="2">
        <v>37042</v>
      </c>
      <c r="U966" s="2">
        <v>37071</v>
      </c>
      <c r="V966" s="2">
        <v>37103</v>
      </c>
      <c r="W966" s="2">
        <v>37134</v>
      </c>
      <c r="X966" s="2">
        <v>37162</v>
      </c>
      <c r="Y966" s="2">
        <v>37195</v>
      </c>
      <c r="Z966" s="2">
        <v>37225</v>
      </c>
      <c r="AA966" s="2">
        <v>37256</v>
      </c>
      <c r="AB966" s="2">
        <v>37287</v>
      </c>
      <c r="AC966" s="2">
        <v>37315</v>
      </c>
      <c r="AD966" s="2">
        <v>37344</v>
      </c>
      <c r="AE966" s="2">
        <v>37376</v>
      </c>
      <c r="AF966" s="2">
        <v>37407</v>
      </c>
      <c r="AG966" s="2">
        <v>37435</v>
      </c>
      <c r="AH966" s="2">
        <v>37468</v>
      </c>
    </row>
    <row r="967" spans="1:277" x14ac:dyDescent="0.25">
      <c r="A967" s="4"/>
      <c r="D967" s="3">
        <v>789442206</v>
      </c>
      <c r="E967">
        <v>507967953</v>
      </c>
      <c r="F967">
        <v>617746124</v>
      </c>
      <c r="G967">
        <v>533839767</v>
      </c>
      <c r="H967">
        <v>465373114</v>
      </c>
      <c r="I967">
        <v>587762456</v>
      </c>
      <c r="J967">
        <v>462260951</v>
      </c>
      <c r="K967">
        <v>542424618</v>
      </c>
      <c r="L967">
        <v>818780664</v>
      </c>
      <c r="M967">
        <v>907077307</v>
      </c>
      <c r="N967">
        <v>1445410471</v>
      </c>
      <c r="O967">
        <v>1165262928</v>
      </c>
      <c r="P967">
        <v>1130065550</v>
      </c>
      <c r="Q967">
        <v>778150036</v>
      </c>
      <c r="R967">
        <v>905926751</v>
      </c>
      <c r="S967">
        <v>666433045</v>
      </c>
      <c r="T967">
        <v>584449901</v>
      </c>
      <c r="U967">
        <v>637972982</v>
      </c>
      <c r="V967">
        <v>544111000</v>
      </c>
      <c r="W967">
        <v>459673600</v>
      </c>
      <c r="X967">
        <v>479270600</v>
      </c>
      <c r="Y967">
        <v>665579200</v>
      </c>
      <c r="Z967">
        <v>415090100</v>
      </c>
      <c r="AA967">
        <v>414743200</v>
      </c>
      <c r="AB967">
        <v>849929500</v>
      </c>
      <c r="AC967">
        <v>1421475700</v>
      </c>
      <c r="AD967">
        <v>1109581200</v>
      </c>
      <c r="AE967">
        <v>2609160200</v>
      </c>
      <c r="AF967">
        <v>4058113000</v>
      </c>
      <c r="AG967">
        <v>2762653600</v>
      </c>
      <c r="AH967">
        <v>8411340100</v>
      </c>
    </row>
    <row r="968" spans="1:277" x14ac:dyDescent="0.25">
      <c r="A968" s="1" t="s">
        <v>485</v>
      </c>
      <c r="B968" t="s">
        <v>1157</v>
      </c>
      <c r="C968" t="s">
        <v>1199</v>
      </c>
      <c r="D968" s="2">
        <f>_xll.BDH(A968, "volume", B968, C968, "Direction", "H", "Period", "M","cols=274;rows=2")</f>
        <v>36556</v>
      </c>
      <c r="E968" s="2">
        <v>36585</v>
      </c>
      <c r="F968" s="2">
        <v>36616</v>
      </c>
      <c r="G968" s="2">
        <v>36644</v>
      </c>
      <c r="H968" s="2">
        <v>36677</v>
      </c>
      <c r="I968" s="2">
        <v>36707</v>
      </c>
      <c r="J968" s="2">
        <v>36738</v>
      </c>
      <c r="K968" s="2">
        <v>36769</v>
      </c>
      <c r="L968" s="2">
        <v>36798</v>
      </c>
      <c r="M968" s="2">
        <v>36830</v>
      </c>
      <c r="N968" s="2">
        <v>36860</v>
      </c>
      <c r="O968" s="2">
        <v>36889</v>
      </c>
      <c r="P968" s="2">
        <v>36922</v>
      </c>
      <c r="Q968" s="2">
        <v>36950</v>
      </c>
      <c r="R968" s="2">
        <v>36980</v>
      </c>
      <c r="S968" s="2">
        <v>37011</v>
      </c>
      <c r="T968" s="2">
        <v>37042</v>
      </c>
      <c r="U968" s="2">
        <v>37071</v>
      </c>
      <c r="V968" s="2">
        <v>37103</v>
      </c>
      <c r="W968" s="2">
        <v>37134</v>
      </c>
      <c r="X968" s="2">
        <v>37162</v>
      </c>
      <c r="Y968" s="2">
        <v>37195</v>
      </c>
      <c r="Z968" s="2">
        <v>37225</v>
      </c>
      <c r="AA968" s="2">
        <v>37256</v>
      </c>
      <c r="AB968" s="2">
        <v>37287</v>
      </c>
      <c r="AC968" s="2">
        <v>37315</v>
      </c>
      <c r="AD968" s="2">
        <v>37344</v>
      </c>
      <c r="AE968" s="2">
        <v>37376</v>
      </c>
      <c r="AF968" s="2">
        <v>37407</v>
      </c>
      <c r="AG968" s="2">
        <v>37435</v>
      </c>
      <c r="AH968" s="2">
        <v>37468</v>
      </c>
      <c r="AI968" s="2">
        <v>37498</v>
      </c>
      <c r="AJ968" s="2">
        <v>37529</v>
      </c>
      <c r="AK968" s="2">
        <v>37560</v>
      </c>
      <c r="AL968" s="2">
        <v>37589</v>
      </c>
      <c r="AM968" s="2">
        <v>37621</v>
      </c>
      <c r="AN968" s="2">
        <v>37652</v>
      </c>
      <c r="AO968" s="2">
        <v>37680</v>
      </c>
      <c r="AP968" s="2">
        <v>37711</v>
      </c>
      <c r="AQ968" s="2">
        <v>37741</v>
      </c>
      <c r="AR968" s="2">
        <v>37771</v>
      </c>
      <c r="AS968" s="2">
        <v>37802</v>
      </c>
      <c r="AT968" s="2">
        <v>37833</v>
      </c>
      <c r="AU968" s="2">
        <v>37862</v>
      </c>
      <c r="AV968" s="2">
        <v>37894</v>
      </c>
      <c r="AW968" s="2">
        <v>37925</v>
      </c>
      <c r="AX968" s="2">
        <v>37953</v>
      </c>
      <c r="AY968" s="2">
        <v>37986</v>
      </c>
      <c r="AZ968" s="2">
        <v>38016</v>
      </c>
      <c r="BA968" s="2">
        <v>38044</v>
      </c>
      <c r="BB968" s="2">
        <v>38077</v>
      </c>
      <c r="BC968" s="2">
        <v>38107</v>
      </c>
      <c r="BD968" s="2">
        <v>38138</v>
      </c>
      <c r="BE968" s="2">
        <v>38168</v>
      </c>
      <c r="BF968" s="2">
        <v>38198</v>
      </c>
      <c r="BG968" s="2">
        <v>38230</v>
      </c>
      <c r="BH968" s="2">
        <v>38260</v>
      </c>
      <c r="BI968" s="2">
        <v>38289</v>
      </c>
      <c r="BJ968" s="2">
        <v>38321</v>
      </c>
      <c r="BK968" s="2">
        <v>38352</v>
      </c>
      <c r="BL968" s="2">
        <v>38383</v>
      </c>
      <c r="BM968" s="2">
        <v>38411</v>
      </c>
      <c r="BN968" s="2">
        <v>38442</v>
      </c>
      <c r="BO968" s="2">
        <v>38471</v>
      </c>
      <c r="BP968" s="2">
        <v>38503</v>
      </c>
      <c r="BQ968" s="2">
        <v>38533</v>
      </c>
      <c r="BR968" s="2">
        <v>38562</v>
      </c>
      <c r="BS968" s="2">
        <v>38595</v>
      </c>
      <c r="BT968" s="2">
        <v>38625</v>
      </c>
      <c r="BU968" s="2">
        <v>38656</v>
      </c>
      <c r="BV968" s="2">
        <v>38686</v>
      </c>
      <c r="BW968" s="2">
        <v>38716</v>
      </c>
      <c r="BX968" s="2">
        <v>38748</v>
      </c>
      <c r="BY968" s="2">
        <v>38776</v>
      </c>
      <c r="BZ968" s="2">
        <v>38807</v>
      </c>
      <c r="CA968" s="2">
        <v>38835</v>
      </c>
      <c r="CB968" s="2">
        <v>38868</v>
      </c>
      <c r="CC968" s="2">
        <v>38898</v>
      </c>
      <c r="CD968" s="2">
        <v>38929</v>
      </c>
      <c r="CE968" s="2">
        <v>38960</v>
      </c>
      <c r="CF968" s="2">
        <v>38989</v>
      </c>
      <c r="CG968" s="2">
        <v>39021</v>
      </c>
      <c r="CH968" s="2">
        <v>39051</v>
      </c>
      <c r="CI968" s="2">
        <v>39080</v>
      </c>
      <c r="CJ968" s="2">
        <v>39113</v>
      </c>
      <c r="CK968" s="2">
        <v>39141</v>
      </c>
      <c r="CL968" s="2">
        <v>39171</v>
      </c>
      <c r="CM968" s="2">
        <v>39202</v>
      </c>
      <c r="CN968" s="2">
        <v>39233</v>
      </c>
      <c r="CO968" s="2">
        <v>39262</v>
      </c>
      <c r="CP968" s="2">
        <v>39294</v>
      </c>
      <c r="CQ968" s="2">
        <v>39325</v>
      </c>
      <c r="CR968" s="2">
        <v>39353</v>
      </c>
      <c r="CS968" s="2">
        <v>39386</v>
      </c>
      <c r="CT968" s="2">
        <v>39416</v>
      </c>
      <c r="CU968" s="2">
        <v>39447</v>
      </c>
      <c r="CV968" s="2">
        <v>39478</v>
      </c>
      <c r="CW968" s="2">
        <v>39507</v>
      </c>
      <c r="CX968" s="2">
        <v>39538</v>
      </c>
      <c r="CY968" s="2">
        <v>39568</v>
      </c>
      <c r="CZ968" s="2">
        <v>39598</v>
      </c>
      <c r="DA968" s="2">
        <v>39629</v>
      </c>
      <c r="DB968" s="2">
        <v>39660</v>
      </c>
      <c r="DC968" s="2">
        <v>39689</v>
      </c>
      <c r="DD968" s="2">
        <v>39721</v>
      </c>
      <c r="DE968" s="2">
        <v>39752</v>
      </c>
      <c r="DF968" s="2">
        <v>39780</v>
      </c>
      <c r="DG968" s="2">
        <v>39813</v>
      </c>
      <c r="DH968" s="2">
        <v>39843</v>
      </c>
      <c r="DI968" s="2">
        <v>39871</v>
      </c>
      <c r="DJ968" s="2">
        <v>39903</v>
      </c>
      <c r="DK968" s="2">
        <v>39933</v>
      </c>
      <c r="DL968" s="2">
        <v>39962</v>
      </c>
      <c r="DM968" s="2">
        <v>39994</v>
      </c>
      <c r="DN968" s="2">
        <v>40025</v>
      </c>
      <c r="DO968" s="2">
        <v>40056</v>
      </c>
      <c r="DP968" s="2">
        <v>40086</v>
      </c>
      <c r="DQ968" s="2">
        <v>40116</v>
      </c>
      <c r="DR968" s="2">
        <v>40147</v>
      </c>
      <c r="DS968" s="2">
        <v>40178</v>
      </c>
      <c r="DT968" s="2">
        <v>40207</v>
      </c>
      <c r="DU968" s="2">
        <v>40235</v>
      </c>
      <c r="DV968" s="2">
        <v>40268</v>
      </c>
      <c r="DW968" s="2">
        <v>40298</v>
      </c>
      <c r="DX968" s="2">
        <v>40329</v>
      </c>
      <c r="DY968" s="2">
        <v>40359</v>
      </c>
      <c r="DZ968" s="2">
        <v>40389</v>
      </c>
      <c r="EA968" s="2">
        <v>40421</v>
      </c>
      <c r="EB968" s="2">
        <v>40451</v>
      </c>
      <c r="EC968" s="2">
        <v>40480</v>
      </c>
      <c r="ED968" s="2">
        <v>40512</v>
      </c>
      <c r="EE968" s="2">
        <v>40543</v>
      </c>
      <c r="EF968" s="2">
        <v>40574</v>
      </c>
      <c r="EG968" s="2">
        <v>40602</v>
      </c>
      <c r="EH968" s="2">
        <v>40633</v>
      </c>
      <c r="EI968" s="2">
        <v>40662</v>
      </c>
      <c r="EJ968" s="2">
        <v>40694</v>
      </c>
      <c r="EK968" s="2">
        <v>40724</v>
      </c>
      <c r="EL968" s="2">
        <v>40753</v>
      </c>
      <c r="EM968" s="2">
        <v>40786</v>
      </c>
      <c r="EN968" s="2">
        <v>40816</v>
      </c>
      <c r="EO968" s="2">
        <v>40847</v>
      </c>
      <c r="EP968" s="2">
        <v>40877</v>
      </c>
      <c r="EQ968" s="2">
        <v>40907</v>
      </c>
      <c r="ER968" s="2">
        <v>40939</v>
      </c>
      <c r="ES968" s="2">
        <v>40968</v>
      </c>
      <c r="ET968" s="2">
        <v>40998</v>
      </c>
      <c r="EU968" s="2">
        <v>41029</v>
      </c>
      <c r="EV968" s="2">
        <v>41060</v>
      </c>
      <c r="EW968" s="2">
        <v>41089</v>
      </c>
      <c r="EX968" s="2">
        <v>41121</v>
      </c>
      <c r="EY968" s="2">
        <v>41152</v>
      </c>
      <c r="EZ968" s="2">
        <v>41180</v>
      </c>
      <c r="FA968" s="2">
        <v>41213</v>
      </c>
      <c r="FB968" s="2">
        <v>41243</v>
      </c>
      <c r="FC968" s="2">
        <v>41274</v>
      </c>
      <c r="FD968" s="2">
        <v>41305</v>
      </c>
      <c r="FE968" s="2">
        <v>41333</v>
      </c>
      <c r="FF968" s="2">
        <v>41362</v>
      </c>
      <c r="FG968" s="2">
        <v>41394</v>
      </c>
      <c r="FH968" s="2">
        <v>41425</v>
      </c>
      <c r="FI968" s="2">
        <v>41453</v>
      </c>
      <c r="FJ968" s="2">
        <v>41486</v>
      </c>
      <c r="FK968" s="2">
        <v>41516</v>
      </c>
      <c r="FL968" s="2">
        <v>41547</v>
      </c>
      <c r="FM968" s="2">
        <v>41578</v>
      </c>
      <c r="FN968" s="2">
        <v>41607</v>
      </c>
      <c r="FO968" s="2">
        <v>41639</v>
      </c>
      <c r="FP968" s="2">
        <v>41670</v>
      </c>
      <c r="FQ968" s="2">
        <v>41698</v>
      </c>
      <c r="FR968" s="2">
        <v>41729</v>
      </c>
      <c r="FS968" s="2">
        <v>41759</v>
      </c>
      <c r="FT968" s="2">
        <v>41789</v>
      </c>
      <c r="FU968" s="2">
        <v>41820</v>
      </c>
      <c r="FV968" s="2">
        <v>41851</v>
      </c>
      <c r="FW968" s="2">
        <v>41880</v>
      </c>
      <c r="FX968" s="2">
        <v>41912</v>
      </c>
      <c r="FY968" s="2">
        <v>41943</v>
      </c>
      <c r="FZ968" s="2">
        <v>41971</v>
      </c>
      <c r="GA968" s="2">
        <v>42004</v>
      </c>
      <c r="GB968" s="2">
        <v>42034</v>
      </c>
      <c r="GC968" s="2">
        <v>42062</v>
      </c>
      <c r="GD968" s="2">
        <v>42094</v>
      </c>
      <c r="GE968" s="2">
        <v>42124</v>
      </c>
      <c r="GF968" s="2">
        <v>42153</v>
      </c>
      <c r="GG968" s="2">
        <v>42185</v>
      </c>
      <c r="GH968" s="2">
        <v>42216</v>
      </c>
      <c r="GI968" s="2">
        <v>42247</v>
      </c>
      <c r="GJ968" s="2">
        <v>42277</v>
      </c>
      <c r="GK968" s="2">
        <v>42307</v>
      </c>
      <c r="GL968" s="2">
        <v>42338</v>
      </c>
      <c r="GM968" s="2">
        <v>42369</v>
      </c>
      <c r="GN968" s="2">
        <v>42398</v>
      </c>
      <c r="GO968" s="2">
        <v>42429</v>
      </c>
      <c r="GP968" s="2">
        <v>42460</v>
      </c>
      <c r="GQ968" s="2">
        <v>42489</v>
      </c>
      <c r="GR968" s="2">
        <v>42521</v>
      </c>
      <c r="GS968" s="2">
        <v>42551</v>
      </c>
      <c r="GT968" s="2">
        <v>42580</v>
      </c>
      <c r="GU968" s="2">
        <v>42613</v>
      </c>
      <c r="GV968" s="2">
        <v>42643</v>
      </c>
      <c r="GW968" s="2">
        <v>42674</v>
      </c>
      <c r="GX968" s="2">
        <v>42704</v>
      </c>
      <c r="GY968" s="2">
        <v>42734</v>
      </c>
      <c r="GZ968" s="2">
        <v>42766</v>
      </c>
      <c r="HA968" s="2">
        <v>42794</v>
      </c>
      <c r="HB968" s="2">
        <v>42825</v>
      </c>
      <c r="HC968" s="2">
        <v>42853</v>
      </c>
      <c r="HD968" s="2">
        <v>42886</v>
      </c>
      <c r="HE968" s="2">
        <v>42916</v>
      </c>
      <c r="HF968" s="2">
        <v>42947</v>
      </c>
      <c r="HG968" s="2">
        <v>42978</v>
      </c>
      <c r="HH968" s="2">
        <v>43007</v>
      </c>
      <c r="HI968" s="2">
        <v>43039</v>
      </c>
      <c r="HJ968" s="2">
        <v>43069</v>
      </c>
      <c r="HK968" s="2">
        <v>43098</v>
      </c>
      <c r="HL968" s="2">
        <v>43131</v>
      </c>
      <c r="HM968" s="2">
        <v>43159</v>
      </c>
      <c r="HN968" s="2">
        <v>43189</v>
      </c>
      <c r="HO968" s="2">
        <v>43220</v>
      </c>
      <c r="HP968" s="2">
        <v>43251</v>
      </c>
      <c r="HQ968" s="2">
        <v>43280</v>
      </c>
      <c r="HR968" s="2">
        <v>43312</v>
      </c>
      <c r="HS968" s="2">
        <v>43343</v>
      </c>
      <c r="HT968" s="2">
        <v>43371</v>
      </c>
      <c r="HU968" s="2">
        <v>43404</v>
      </c>
      <c r="HV968" s="2">
        <v>43434</v>
      </c>
      <c r="HW968" s="2">
        <v>43465</v>
      </c>
      <c r="HX968" s="2">
        <v>43496</v>
      </c>
      <c r="HY968" s="2">
        <v>43524</v>
      </c>
      <c r="HZ968" s="2">
        <v>43553</v>
      </c>
      <c r="IA968" s="2">
        <v>43585</v>
      </c>
      <c r="IB968" s="2">
        <v>43616</v>
      </c>
      <c r="IC968" s="2">
        <v>43644</v>
      </c>
      <c r="ID968" s="2">
        <v>43677</v>
      </c>
      <c r="IE968" s="2">
        <v>43707</v>
      </c>
      <c r="IF968" s="2">
        <v>43738</v>
      </c>
      <c r="IG968" s="2">
        <v>43769</v>
      </c>
      <c r="IH968" s="2">
        <v>43798</v>
      </c>
      <c r="II968" s="2">
        <v>43830</v>
      </c>
      <c r="IJ968" s="2">
        <v>43861</v>
      </c>
      <c r="IK968" s="2">
        <v>43889</v>
      </c>
      <c r="IL968" s="2">
        <v>43921</v>
      </c>
      <c r="IM968" s="2">
        <v>43951</v>
      </c>
      <c r="IN968" s="2">
        <v>43980</v>
      </c>
      <c r="IO968" s="2">
        <v>44012</v>
      </c>
      <c r="IP968" s="2">
        <v>44043</v>
      </c>
      <c r="IQ968" s="2">
        <v>44074</v>
      </c>
      <c r="IR968" s="2">
        <v>44104</v>
      </c>
      <c r="IS968" s="2">
        <v>44134</v>
      </c>
      <c r="IT968" s="2">
        <v>44165</v>
      </c>
      <c r="IU968" s="2">
        <v>44196</v>
      </c>
      <c r="IV968" s="2">
        <v>44225</v>
      </c>
      <c r="IW968" s="2">
        <v>44253</v>
      </c>
      <c r="IX968" s="2">
        <v>44286</v>
      </c>
      <c r="IY968" s="2">
        <v>44316</v>
      </c>
      <c r="IZ968" s="2">
        <v>44347</v>
      </c>
      <c r="JA968" s="2">
        <v>44377</v>
      </c>
      <c r="JB968" s="2">
        <v>44407</v>
      </c>
      <c r="JC968" s="2">
        <v>44439</v>
      </c>
      <c r="JD968" s="2">
        <v>44469</v>
      </c>
      <c r="JE968" s="2">
        <v>44498</v>
      </c>
      <c r="JF968" s="2">
        <v>44530</v>
      </c>
      <c r="JG968" s="2">
        <v>44561</v>
      </c>
      <c r="JH968" s="2">
        <v>44592</v>
      </c>
      <c r="JI968" s="2">
        <v>44620</v>
      </c>
      <c r="JJ968" s="2">
        <v>44651</v>
      </c>
      <c r="JK968" s="2">
        <v>44680</v>
      </c>
      <c r="JL968" s="2">
        <v>44712</v>
      </c>
      <c r="JM968" s="2">
        <v>44742</v>
      </c>
      <c r="JN968" s="2">
        <v>44771</v>
      </c>
      <c r="JO968" s="2">
        <v>44804</v>
      </c>
      <c r="JP968" s="2">
        <v>44834</v>
      </c>
      <c r="JQ968" s="2">
        <v>44865</v>
      </c>
    </row>
    <row r="969" spans="1:277" x14ac:dyDescent="0.25">
      <c r="A969" s="4"/>
      <c r="D969" s="3">
        <v>184131000</v>
      </c>
      <c r="E969">
        <v>161378400</v>
      </c>
      <c r="F969">
        <v>210619800</v>
      </c>
      <c r="G969">
        <v>168902200</v>
      </c>
      <c r="H969">
        <v>130278600</v>
      </c>
      <c r="I969">
        <v>154692200</v>
      </c>
      <c r="J969">
        <v>101570400</v>
      </c>
      <c r="K969">
        <v>121200400</v>
      </c>
      <c r="L969">
        <v>124837200</v>
      </c>
      <c r="M969">
        <v>149305800</v>
      </c>
      <c r="N969">
        <v>106763800</v>
      </c>
      <c r="O969">
        <v>176248200</v>
      </c>
      <c r="P969">
        <v>202349400</v>
      </c>
      <c r="Q969">
        <v>112235800</v>
      </c>
      <c r="R969">
        <v>174353400</v>
      </c>
      <c r="S969">
        <v>205702200</v>
      </c>
      <c r="T969">
        <v>153985400</v>
      </c>
      <c r="U969">
        <v>184884000</v>
      </c>
      <c r="V969">
        <v>147547000</v>
      </c>
      <c r="W969">
        <v>147334800</v>
      </c>
      <c r="X969">
        <v>161182000</v>
      </c>
      <c r="Y969">
        <v>247303600</v>
      </c>
      <c r="Z969">
        <v>151656200</v>
      </c>
      <c r="AA969">
        <v>129376800</v>
      </c>
      <c r="AB969">
        <v>218526200</v>
      </c>
      <c r="AC969">
        <v>142419800</v>
      </c>
      <c r="AD969">
        <v>146395400</v>
      </c>
      <c r="AE969">
        <v>176227800</v>
      </c>
      <c r="AF969">
        <v>136932200</v>
      </c>
      <c r="AG969">
        <v>186789600</v>
      </c>
      <c r="AH969">
        <v>280583200</v>
      </c>
      <c r="AI969">
        <v>190638000</v>
      </c>
      <c r="AJ969">
        <v>198788600</v>
      </c>
      <c r="AK969">
        <v>245315200</v>
      </c>
      <c r="AL969">
        <v>190287600</v>
      </c>
      <c r="AM969">
        <v>161401000</v>
      </c>
      <c r="AN969">
        <v>172506600</v>
      </c>
      <c r="AO969">
        <v>169105400</v>
      </c>
      <c r="AP969">
        <v>196417200</v>
      </c>
      <c r="AQ969">
        <v>169012800</v>
      </c>
      <c r="AR969">
        <v>148699400</v>
      </c>
      <c r="AS969">
        <v>162098800</v>
      </c>
      <c r="AT969">
        <v>206863200</v>
      </c>
      <c r="AU969">
        <v>174699200</v>
      </c>
      <c r="AV969">
        <v>160217400</v>
      </c>
      <c r="AW969">
        <v>190745600</v>
      </c>
      <c r="AX969">
        <v>129190200</v>
      </c>
      <c r="AY969">
        <v>129914800</v>
      </c>
      <c r="AZ969">
        <v>163133000</v>
      </c>
      <c r="BA969">
        <v>119285400</v>
      </c>
      <c r="BB969">
        <v>148777400</v>
      </c>
      <c r="BC969">
        <v>170839400</v>
      </c>
      <c r="BD969">
        <v>175181400</v>
      </c>
      <c r="BE969">
        <v>121958400</v>
      </c>
      <c r="BF969">
        <v>120422400</v>
      </c>
      <c r="BG969">
        <v>101728600</v>
      </c>
      <c r="BH969">
        <v>110491200</v>
      </c>
      <c r="BI969">
        <v>128999600</v>
      </c>
      <c r="BJ969">
        <v>115190200</v>
      </c>
      <c r="BK969">
        <v>115818000</v>
      </c>
      <c r="BL969">
        <v>129835600</v>
      </c>
      <c r="BM969">
        <v>123322200</v>
      </c>
      <c r="BN969">
        <v>148650800</v>
      </c>
      <c r="BO969">
        <v>152476800</v>
      </c>
      <c r="BP969">
        <v>117602600</v>
      </c>
      <c r="BQ969">
        <v>119798600</v>
      </c>
      <c r="BR969">
        <v>125195000</v>
      </c>
      <c r="BS969">
        <v>134753800</v>
      </c>
      <c r="BT969">
        <v>179779200</v>
      </c>
      <c r="BU969">
        <v>162580200</v>
      </c>
      <c r="BV969">
        <v>161410000</v>
      </c>
      <c r="BW969">
        <v>110935400</v>
      </c>
      <c r="BX969">
        <v>144403600</v>
      </c>
      <c r="BY969">
        <v>113137400</v>
      </c>
      <c r="BZ969">
        <v>128005800</v>
      </c>
      <c r="CA969">
        <v>110325600</v>
      </c>
      <c r="CB969">
        <v>153983400</v>
      </c>
      <c r="CC969">
        <v>173370200</v>
      </c>
      <c r="CD969">
        <v>144645000</v>
      </c>
      <c r="CE969">
        <v>130409600</v>
      </c>
      <c r="CF969">
        <v>83167100</v>
      </c>
      <c r="CG969">
        <v>88643300</v>
      </c>
      <c r="CH969">
        <v>95207500</v>
      </c>
      <c r="CI969">
        <v>92193500</v>
      </c>
      <c r="CJ969">
        <v>110834600</v>
      </c>
      <c r="CK969">
        <v>117091700</v>
      </c>
      <c r="CL969">
        <v>185350100</v>
      </c>
      <c r="CM969">
        <v>146348400</v>
      </c>
      <c r="CN969">
        <v>121034600</v>
      </c>
      <c r="CO969">
        <v>129611200</v>
      </c>
      <c r="CP969">
        <v>176184900</v>
      </c>
      <c r="CQ969">
        <v>250159400</v>
      </c>
      <c r="CR969">
        <v>132394900</v>
      </c>
      <c r="CS969">
        <v>172095900</v>
      </c>
      <c r="CT969">
        <v>294942800</v>
      </c>
      <c r="CU969">
        <v>166478100</v>
      </c>
      <c r="CV969">
        <v>296874800</v>
      </c>
      <c r="CW969">
        <v>208948100</v>
      </c>
      <c r="CX969">
        <v>259755200</v>
      </c>
      <c r="CY969">
        <v>194940100</v>
      </c>
      <c r="CZ969">
        <v>158595100</v>
      </c>
      <c r="DA969">
        <v>208821300</v>
      </c>
      <c r="DB969">
        <v>290691500</v>
      </c>
      <c r="DC969">
        <v>173703400</v>
      </c>
      <c r="DD969">
        <v>284824900</v>
      </c>
      <c r="DE969">
        <v>297302000</v>
      </c>
      <c r="DF969">
        <v>327264500</v>
      </c>
      <c r="DG969">
        <v>251896200</v>
      </c>
      <c r="DH969">
        <v>342800100</v>
      </c>
      <c r="DI969">
        <v>375372400</v>
      </c>
      <c r="DJ969">
        <v>569262400</v>
      </c>
      <c r="DK969">
        <v>474183400</v>
      </c>
      <c r="DL969">
        <v>503480400</v>
      </c>
      <c r="DM969">
        <v>288070700</v>
      </c>
      <c r="DN969">
        <v>259720000</v>
      </c>
      <c r="DO969">
        <v>190095100</v>
      </c>
      <c r="DP969">
        <v>186709500</v>
      </c>
      <c r="DQ969">
        <v>237937600</v>
      </c>
      <c r="DR969">
        <v>156669300</v>
      </c>
      <c r="DS969">
        <v>260157300</v>
      </c>
      <c r="DT969">
        <v>204584400</v>
      </c>
      <c r="DU969">
        <v>183326700</v>
      </c>
      <c r="DV969">
        <v>180928300</v>
      </c>
      <c r="DW969">
        <v>191134200</v>
      </c>
      <c r="DX969">
        <v>266569200</v>
      </c>
      <c r="DY969">
        <v>222827700</v>
      </c>
      <c r="DZ969">
        <v>180075100</v>
      </c>
      <c r="EA969">
        <v>175251000</v>
      </c>
      <c r="EB969">
        <v>164945057</v>
      </c>
      <c r="EC969">
        <v>171992421</v>
      </c>
      <c r="ED969">
        <v>146460322</v>
      </c>
      <c r="EE969">
        <v>126030699</v>
      </c>
      <c r="EF969">
        <v>138871111</v>
      </c>
      <c r="EG969">
        <v>134469337</v>
      </c>
      <c r="EH969">
        <v>143555388</v>
      </c>
      <c r="EI969">
        <v>128553476</v>
      </c>
      <c r="EJ969">
        <v>122458904</v>
      </c>
      <c r="EK969">
        <v>189435037</v>
      </c>
      <c r="EL969">
        <v>136831083</v>
      </c>
      <c r="EM969">
        <v>285898764</v>
      </c>
      <c r="EN969">
        <v>225805751</v>
      </c>
      <c r="EO969">
        <v>206000119</v>
      </c>
      <c r="EP969">
        <v>132668452</v>
      </c>
      <c r="EQ969">
        <v>123180894</v>
      </c>
      <c r="ER969">
        <v>127976046</v>
      </c>
      <c r="ES969">
        <v>97585229</v>
      </c>
      <c r="ET969">
        <v>124454186</v>
      </c>
      <c r="EU969">
        <v>97047063</v>
      </c>
      <c r="EV969">
        <v>113876151</v>
      </c>
      <c r="EW969">
        <v>123303565</v>
      </c>
      <c r="EX969">
        <v>95391438</v>
      </c>
      <c r="EY969">
        <v>79204318</v>
      </c>
      <c r="EZ969">
        <v>121160438</v>
      </c>
      <c r="FA969">
        <v>100365185</v>
      </c>
      <c r="FB969">
        <v>93184040</v>
      </c>
      <c r="FC969">
        <v>92599852</v>
      </c>
      <c r="FD969">
        <v>99547439</v>
      </c>
      <c r="FE969">
        <v>87086362</v>
      </c>
      <c r="FF969">
        <v>94224438</v>
      </c>
      <c r="FG969">
        <v>90595130</v>
      </c>
      <c r="FH969">
        <v>91997130</v>
      </c>
      <c r="FI969">
        <v>97977711</v>
      </c>
      <c r="FJ969">
        <v>102548011</v>
      </c>
      <c r="FK969">
        <v>82576324</v>
      </c>
      <c r="FL969">
        <v>104608696</v>
      </c>
      <c r="FM969">
        <v>99305460</v>
      </c>
      <c r="FN969">
        <v>76830313</v>
      </c>
      <c r="FO969">
        <v>86711534</v>
      </c>
      <c r="FP969">
        <v>93826340</v>
      </c>
      <c r="FQ969">
        <v>83495704</v>
      </c>
      <c r="FR969">
        <v>96051001</v>
      </c>
      <c r="FS969">
        <v>99888599</v>
      </c>
      <c r="FT969">
        <v>71379855</v>
      </c>
      <c r="FU969">
        <v>85900880</v>
      </c>
      <c r="FV969">
        <v>81937937</v>
      </c>
      <c r="FW969">
        <v>58616587</v>
      </c>
      <c r="FX969">
        <v>74938339</v>
      </c>
      <c r="FY969">
        <v>98168017</v>
      </c>
      <c r="FZ969">
        <v>60524070</v>
      </c>
      <c r="GA969">
        <v>94239982</v>
      </c>
      <c r="GB969">
        <v>90938278</v>
      </c>
      <c r="GC969">
        <v>74989669</v>
      </c>
      <c r="GD969">
        <v>97554941</v>
      </c>
      <c r="GE969">
        <v>79460817</v>
      </c>
      <c r="GF969">
        <v>68852936</v>
      </c>
      <c r="GG969">
        <v>109233598</v>
      </c>
      <c r="GH969">
        <v>86239159</v>
      </c>
      <c r="GI969">
        <v>114849951</v>
      </c>
      <c r="GJ969">
        <v>135602548</v>
      </c>
      <c r="GK969">
        <v>108313672</v>
      </c>
      <c r="GL969">
        <v>77279514</v>
      </c>
      <c r="GM969">
        <v>100138046</v>
      </c>
      <c r="GN969">
        <v>132188240</v>
      </c>
      <c r="GO969">
        <v>129687534</v>
      </c>
      <c r="GP969">
        <v>117398366</v>
      </c>
      <c r="GQ969">
        <v>102438194</v>
      </c>
      <c r="GR969">
        <v>96537709</v>
      </c>
      <c r="GS969">
        <v>126185990</v>
      </c>
      <c r="GT969">
        <v>96433592</v>
      </c>
      <c r="GU969">
        <v>93482803</v>
      </c>
      <c r="GV969">
        <v>187471038</v>
      </c>
      <c r="GW969">
        <v>145782094</v>
      </c>
      <c r="GX969">
        <v>163860735</v>
      </c>
      <c r="GY969">
        <v>142911679</v>
      </c>
      <c r="GZ969">
        <v>121066262</v>
      </c>
      <c r="HA969">
        <v>85096787</v>
      </c>
      <c r="HB969">
        <v>117313098</v>
      </c>
      <c r="HC969">
        <v>108342104</v>
      </c>
      <c r="HD969">
        <v>101749383</v>
      </c>
      <c r="HE969">
        <v>115717094</v>
      </c>
      <c r="HF969">
        <v>86283951</v>
      </c>
      <c r="HG969">
        <v>107639845</v>
      </c>
      <c r="HH969">
        <v>100432780</v>
      </c>
      <c r="HI969">
        <v>100529324</v>
      </c>
      <c r="HJ969">
        <v>96711604</v>
      </c>
      <c r="HK969">
        <v>116282206</v>
      </c>
      <c r="HL969">
        <v>97136168</v>
      </c>
      <c r="HM969">
        <v>151621234</v>
      </c>
      <c r="HN969">
        <v>124382052</v>
      </c>
      <c r="HO969">
        <v>115168044</v>
      </c>
      <c r="HP969">
        <v>106315771</v>
      </c>
      <c r="HQ969">
        <v>117238870</v>
      </c>
      <c r="HR969">
        <v>115161047</v>
      </c>
      <c r="HS969">
        <v>99179941</v>
      </c>
      <c r="HT969">
        <v>115961457</v>
      </c>
      <c r="HU969">
        <v>152722057</v>
      </c>
      <c r="HV969">
        <v>149673393</v>
      </c>
      <c r="HW969">
        <v>219482149</v>
      </c>
      <c r="HX969">
        <v>128320809</v>
      </c>
      <c r="HY969">
        <v>85062289</v>
      </c>
      <c r="HZ969">
        <v>130634666</v>
      </c>
      <c r="IA969">
        <v>116546834</v>
      </c>
      <c r="IB969">
        <v>106158095</v>
      </c>
      <c r="IC969">
        <v>113797009</v>
      </c>
      <c r="ID969">
        <v>91018851</v>
      </c>
      <c r="IE969">
        <v>106791017</v>
      </c>
      <c r="IF969">
        <v>112185885</v>
      </c>
      <c r="IG969">
        <v>119546698</v>
      </c>
      <c r="IH969">
        <v>92832054</v>
      </c>
      <c r="II969">
        <v>135901094</v>
      </c>
      <c r="IJ969">
        <v>123765983</v>
      </c>
      <c r="IK969">
        <v>122073730</v>
      </c>
      <c r="IL969">
        <v>286790726</v>
      </c>
      <c r="IM969">
        <v>188126552</v>
      </c>
      <c r="IN969">
        <v>204661760</v>
      </c>
      <c r="IO969">
        <v>260872533</v>
      </c>
      <c r="IP969">
        <v>179923248</v>
      </c>
      <c r="IQ969">
        <v>140975611</v>
      </c>
      <c r="IR969">
        <v>265130019</v>
      </c>
      <c r="IS969">
        <v>172011379</v>
      </c>
      <c r="IT969">
        <v>183690120</v>
      </c>
      <c r="IU969">
        <v>161705946</v>
      </c>
      <c r="IV969">
        <v>183810012</v>
      </c>
      <c r="IW969">
        <v>136621950</v>
      </c>
      <c r="IX969">
        <v>188561718</v>
      </c>
      <c r="IY969">
        <v>146451482</v>
      </c>
      <c r="IZ969">
        <v>144542449</v>
      </c>
      <c r="JA969">
        <v>163548239</v>
      </c>
      <c r="JB969">
        <v>148735490</v>
      </c>
      <c r="JC969">
        <v>131061580</v>
      </c>
      <c r="JD969">
        <v>156206713</v>
      </c>
      <c r="JE969">
        <v>127281663</v>
      </c>
      <c r="JF969">
        <v>147823774</v>
      </c>
      <c r="JG969">
        <v>149600886</v>
      </c>
      <c r="JH969">
        <v>170417690</v>
      </c>
      <c r="JI969">
        <v>134099784</v>
      </c>
      <c r="JJ969">
        <v>204863789</v>
      </c>
      <c r="JK969">
        <v>112421619</v>
      </c>
      <c r="JL969">
        <v>137177084</v>
      </c>
      <c r="JM969">
        <v>133516503</v>
      </c>
      <c r="JN969">
        <v>95552281</v>
      </c>
      <c r="JO969">
        <v>82006511</v>
      </c>
      <c r="JP969">
        <v>96515222</v>
      </c>
      <c r="JQ969">
        <v>87722864</v>
      </c>
    </row>
    <row r="970" spans="1:277" x14ac:dyDescent="0.25">
      <c r="A970" s="1" t="s">
        <v>486</v>
      </c>
      <c r="B970" t="s">
        <v>1157</v>
      </c>
      <c r="C970" t="s">
        <v>1199</v>
      </c>
      <c r="D970" s="2">
        <f>_xll.BDH(A970, "volume", B970, C970, "Direction", "H", "Period", "M","cols=274;rows=2")</f>
        <v>36556</v>
      </c>
      <c r="E970" s="2">
        <v>36585</v>
      </c>
      <c r="F970" s="2">
        <v>36616</v>
      </c>
      <c r="G970" s="2">
        <v>36644</v>
      </c>
      <c r="H970" s="2">
        <v>36677</v>
      </c>
      <c r="I970" s="2">
        <v>36707</v>
      </c>
      <c r="J970" s="2">
        <v>36738</v>
      </c>
      <c r="K970" s="2">
        <v>36769</v>
      </c>
      <c r="L970" s="2">
        <v>36798</v>
      </c>
      <c r="M970" s="2">
        <v>36830</v>
      </c>
      <c r="N970" s="2">
        <v>36860</v>
      </c>
      <c r="O970" s="2">
        <v>36889</v>
      </c>
      <c r="P970" s="2">
        <v>36922</v>
      </c>
      <c r="Q970" s="2">
        <v>36950</v>
      </c>
      <c r="R970" s="2">
        <v>36980</v>
      </c>
      <c r="S970" s="2">
        <v>37011</v>
      </c>
      <c r="T970" s="2">
        <v>37042</v>
      </c>
      <c r="U970" s="2">
        <v>37071</v>
      </c>
      <c r="V970" s="2">
        <v>37103</v>
      </c>
      <c r="W970" s="2">
        <v>37134</v>
      </c>
      <c r="X970" s="2">
        <v>37162</v>
      </c>
      <c r="Y970" s="2">
        <v>37195</v>
      </c>
      <c r="Z970" s="2">
        <v>37225</v>
      </c>
      <c r="AA970" s="2">
        <v>37256</v>
      </c>
      <c r="AB970" s="2">
        <v>37287</v>
      </c>
      <c r="AC970" s="2">
        <v>37315</v>
      </c>
      <c r="AD970" s="2">
        <v>37344</v>
      </c>
      <c r="AE970" s="2">
        <v>37376</v>
      </c>
      <c r="AF970" s="2">
        <v>37407</v>
      </c>
      <c r="AG970" s="2">
        <v>37435</v>
      </c>
      <c r="AH970" s="2">
        <v>37468</v>
      </c>
      <c r="AI970" s="2">
        <v>37498</v>
      </c>
      <c r="AJ970" s="2">
        <v>37529</v>
      </c>
      <c r="AK970" s="2">
        <v>37560</v>
      </c>
      <c r="AL970" s="2">
        <v>37589</v>
      </c>
      <c r="AM970" s="2">
        <v>37621</v>
      </c>
      <c r="AN970" s="2">
        <v>37652</v>
      </c>
      <c r="AO970" s="2">
        <v>37680</v>
      </c>
      <c r="AP970" s="2">
        <v>37711</v>
      </c>
      <c r="AQ970" s="2">
        <v>37741</v>
      </c>
      <c r="AR970" s="2">
        <v>37771</v>
      </c>
      <c r="AS970" s="2">
        <v>37802</v>
      </c>
      <c r="AT970" s="2">
        <v>37833</v>
      </c>
      <c r="AU970" s="2">
        <v>37862</v>
      </c>
      <c r="AV970" s="2">
        <v>37894</v>
      </c>
      <c r="AW970" s="2">
        <v>37925</v>
      </c>
      <c r="AX970" s="2">
        <v>37953</v>
      </c>
      <c r="AY970" s="2">
        <v>37986</v>
      </c>
      <c r="AZ970" s="2">
        <v>38016</v>
      </c>
      <c r="BA970" s="2">
        <v>38044</v>
      </c>
      <c r="BB970" s="2">
        <v>38077</v>
      </c>
      <c r="BC970" s="2">
        <v>38107</v>
      </c>
      <c r="BD970" s="2">
        <v>38138</v>
      </c>
      <c r="BE970" s="2">
        <v>38168</v>
      </c>
      <c r="BF970" s="2">
        <v>38198</v>
      </c>
      <c r="BG970" s="2">
        <v>38230</v>
      </c>
      <c r="BH970" s="2">
        <v>38260</v>
      </c>
      <c r="BI970" s="2">
        <v>38289</v>
      </c>
      <c r="BJ970" s="2">
        <v>38321</v>
      </c>
      <c r="BK970" s="2">
        <v>38352</v>
      </c>
      <c r="BL970" s="2">
        <v>38383</v>
      </c>
      <c r="BM970" s="2">
        <v>38411</v>
      </c>
      <c r="BN970" s="2">
        <v>38442</v>
      </c>
      <c r="BO970" s="2">
        <v>38471</v>
      </c>
      <c r="BP970" s="2">
        <v>38503</v>
      </c>
      <c r="BQ970" s="2">
        <v>38533</v>
      </c>
      <c r="BR970" s="2">
        <v>38562</v>
      </c>
      <c r="BS970" s="2">
        <v>38595</v>
      </c>
      <c r="BT970" s="2">
        <v>38625</v>
      </c>
      <c r="BU970" s="2">
        <v>38656</v>
      </c>
      <c r="BV970" s="2">
        <v>38686</v>
      </c>
      <c r="BW970" s="2">
        <v>38716</v>
      </c>
      <c r="BX970" s="2">
        <v>38748</v>
      </c>
      <c r="BY970" s="2">
        <v>38776</v>
      </c>
      <c r="BZ970" s="2">
        <v>38807</v>
      </c>
      <c r="CA970" s="2">
        <v>38835</v>
      </c>
      <c r="CB970" s="2">
        <v>38868</v>
      </c>
      <c r="CC970" s="2">
        <v>38898</v>
      </c>
      <c r="CD970" s="2">
        <v>38929</v>
      </c>
      <c r="CE970" s="2">
        <v>38960</v>
      </c>
      <c r="CF970" s="2">
        <v>38989</v>
      </c>
      <c r="CG970" s="2">
        <v>39021</v>
      </c>
      <c r="CH970" s="2">
        <v>39051</v>
      </c>
      <c r="CI970" s="2">
        <v>39080</v>
      </c>
      <c r="CJ970" s="2">
        <v>39113</v>
      </c>
      <c r="CK970" s="2">
        <v>39141</v>
      </c>
      <c r="CL970" s="2">
        <v>39171</v>
      </c>
      <c r="CM970" s="2">
        <v>39202</v>
      </c>
      <c r="CN970" s="2">
        <v>39233</v>
      </c>
      <c r="CO970" s="2">
        <v>39262</v>
      </c>
      <c r="CP970" s="2">
        <v>39294</v>
      </c>
      <c r="CQ970" s="2">
        <v>39325</v>
      </c>
      <c r="CR970" s="2">
        <v>39353</v>
      </c>
      <c r="CS970" s="2">
        <v>39386</v>
      </c>
      <c r="CT970" s="2">
        <v>39416</v>
      </c>
      <c r="CU970" s="2">
        <v>39447</v>
      </c>
      <c r="CV970" s="2">
        <v>39478</v>
      </c>
      <c r="CW970" s="2">
        <v>39507</v>
      </c>
      <c r="CX970" s="2">
        <v>39538</v>
      </c>
      <c r="CY970" s="2">
        <v>39568</v>
      </c>
      <c r="CZ970" s="2">
        <v>39598</v>
      </c>
      <c r="DA970" s="2">
        <v>39629</v>
      </c>
      <c r="DB970" s="2">
        <v>39660</v>
      </c>
      <c r="DC970" s="2">
        <v>39689</v>
      </c>
      <c r="DD970" s="2">
        <v>39721</v>
      </c>
      <c r="DE970" s="2">
        <v>39752</v>
      </c>
      <c r="DF970" s="2">
        <v>39780</v>
      </c>
      <c r="DG970" s="2">
        <v>39813</v>
      </c>
      <c r="DH970" s="2">
        <v>39843</v>
      </c>
      <c r="DI970" s="2">
        <v>39871</v>
      </c>
      <c r="DJ970" s="2">
        <v>39903</v>
      </c>
      <c r="DK970" s="2">
        <v>39933</v>
      </c>
      <c r="DL970" s="2">
        <v>39962</v>
      </c>
      <c r="DM970" s="2">
        <v>39994</v>
      </c>
      <c r="DN970" s="2">
        <v>40025</v>
      </c>
      <c r="DO970" s="2">
        <v>40056</v>
      </c>
      <c r="DP970" s="2">
        <v>40086</v>
      </c>
      <c r="DQ970" s="2">
        <v>40116</v>
      </c>
      <c r="DR970" s="2">
        <v>40147</v>
      </c>
      <c r="DS970" s="2">
        <v>40178</v>
      </c>
      <c r="DT970" s="2">
        <v>40207</v>
      </c>
      <c r="DU970" s="2">
        <v>40235</v>
      </c>
      <c r="DV970" s="2">
        <v>40268</v>
      </c>
      <c r="DW970" s="2">
        <v>40298</v>
      </c>
      <c r="DX970" s="2">
        <v>40329</v>
      </c>
      <c r="DY970" s="2">
        <v>40359</v>
      </c>
      <c r="DZ970" s="2">
        <v>40389</v>
      </c>
      <c r="EA970" s="2">
        <v>40421</v>
      </c>
      <c r="EB970" s="2">
        <v>40451</v>
      </c>
      <c r="EC970" s="2">
        <v>40480</v>
      </c>
      <c r="ED970" s="2">
        <v>40512</v>
      </c>
      <c r="EE970" s="2">
        <v>40543</v>
      </c>
      <c r="EF970" s="2">
        <v>40574</v>
      </c>
      <c r="EG970" s="2">
        <v>40602</v>
      </c>
      <c r="EH970" s="2">
        <v>40633</v>
      </c>
      <c r="EI970" s="2">
        <v>40662</v>
      </c>
      <c r="EJ970" s="2">
        <v>40694</v>
      </c>
      <c r="EK970" s="2">
        <v>40724</v>
      </c>
      <c r="EL970" s="2">
        <v>40753</v>
      </c>
      <c r="EM970" s="2">
        <v>40786</v>
      </c>
      <c r="EN970" s="2">
        <v>40816</v>
      </c>
      <c r="EO970" s="2">
        <v>40847</v>
      </c>
      <c r="EP970" s="2">
        <v>40877</v>
      </c>
      <c r="EQ970" s="2">
        <v>40907</v>
      </c>
      <c r="ER970" s="2">
        <v>40939</v>
      </c>
      <c r="ES970" s="2">
        <v>40968</v>
      </c>
      <c r="ET970" s="2">
        <v>40998</v>
      </c>
      <c r="EU970" s="2">
        <v>41029</v>
      </c>
      <c r="EV970" s="2">
        <v>41060</v>
      </c>
      <c r="EW970" s="2">
        <v>41089</v>
      </c>
      <c r="EX970" s="2">
        <v>41121</v>
      </c>
      <c r="EY970" s="2">
        <v>41152</v>
      </c>
      <c r="EZ970" s="2">
        <v>41180</v>
      </c>
      <c r="FA970" s="2">
        <v>41213</v>
      </c>
      <c r="FB970" s="2">
        <v>41243</v>
      </c>
      <c r="FC970" s="2">
        <v>41274</v>
      </c>
      <c r="FD970" s="2">
        <v>41305</v>
      </c>
      <c r="FE970" s="2">
        <v>41333</v>
      </c>
      <c r="FF970" s="2">
        <v>41362</v>
      </c>
      <c r="FG970" s="2">
        <v>41394</v>
      </c>
      <c r="FH970" s="2">
        <v>41425</v>
      </c>
      <c r="FI970" s="2">
        <v>41453</v>
      </c>
      <c r="FJ970" s="2">
        <v>41486</v>
      </c>
      <c r="FK970" s="2">
        <v>41516</v>
      </c>
      <c r="FL970" s="2">
        <v>41547</v>
      </c>
      <c r="FM970" s="2">
        <v>41578</v>
      </c>
      <c r="FN970" s="2">
        <v>41607</v>
      </c>
      <c r="FO970" s="2">
        <v>41639</v>
      </c>
      <c r="FP970" s="2">
        <v>41670</v>
      </c>
      <c r="FQ970" s="2">
        <v>41698</v>
      </c>
      <c r="FR970" s="2">
        <v>41729</v>
      </c>
      <c r="FS970" s="2">
        <v>41759</v>
      </c>
      <c r="FT970" s="2">
        <v>41789</v>
      </c>
      <c r="FU970" s="2">
        <v>41820</v>
      </c>
      <c r="FV970" s="2">
        <v>41851</v>
      </c>
      <c r="FW970" s="2">
        <v>41880</v>
      </c>
      <c r="FX970" s="2">
        <v>41912</v>
      </c>
      <c r="FY970" s="2">
        <v>41943</v>
      </c>
      <c r="FZ970" s="2">
        <v>41971</v>
      </c>
      <c r="GA970" s="2">
        <v>42004</v>
      </c>
      <c r="GB970" s="2">
        <v>42034</v>
      </c>
      <c r="GC970" s="2">
        <v>42062</v>
      </c>
      <c r="GD970" s="2">
        <v>42094</v>
      </c>
      <c r="GE970" s="2">
        <v>42124</v>
      </c>
      <c r="GF970" s="2">
        <v>42153</v>
      </c>
      <c r="GG970" s="2">
        <v>42185</v>
      </c>
      <c r="GH970" s="2">
        <v>42216</v>
      </c>
      <c r="GI970" s="2">
        <v>42247</v>
      </c>
      <c r="GJ970" s="2">
        <v>42277</v>
      </c>
      <c r="GK970" s="2">
        <v>42307</v>
      </c>
      <c r="GL970" s="2">
        <v>42338</v>
      </c>
      <c r="GM970" s="2">
        <v>42369</v>
      </c>
      <c r="GN970" s="2">
        <v>42398</v>
      </c>
      <c r="GO970" s="2">
        <v>42429</v>
      </c>
      <c r="GP970" s="2">
        <v>42460</v>
      </c>
      <c r="GQ970" s="2">
        <v>42489</v>
      </c>
      <c r="GR970" s="2">
        <v>42521</v>
      </c>
      <c r="GS970" s="2">
        <v>42551</v>
      </c>
      <c r="GT970" s="2">
        <v>42580</v>
      </c>
      <c r="GU970" s="2">
        <v>42613</v>
      </c>
      <c r="GV970" s="2">
        <v>42643</v>
      </c>
      <c r="GW970" s="2">
        <v>42674</v>
      </c>
      <c r="GX970" s="2">
        <v>42704</v>
      </c>
      <c r="GY970" s="2">
        <v>42734</v>
      </c>
      <c r="GZ970" s="2">
        <v>42766</v>
      </c>
      <c r="HA970" s="2">
        <v>42794</v>
      </c>
      <c r="HB970" s="2">
        <v>42825</v>
      </c>
      <c r="HC970" s="2">
        <v>42853</v>
      </c>
      <c r="HD970" s="2">
        <v>42886</v>
      </c>
      <c r="HE970" s="2">
        <v>42916</v>
      </c>
      <c r="HF970" s="2">
        <v>42947</v>
      </c>
      <c r="HG970" s="2">
        <v>42978</v>
      </c>
      <c r="HH970" s="2">
        <v>43007</v>
      </c>
      <c r="HI970" s="2">
        <v>43039</v>
      </c>
      <c r="HJ970" s="2">
        <v>43069</v>
      </c>
      <c r="HK970" s="2">
        <v>43098</v>
      </c>
      <c r="HL970" s="2">
        <v>43131</v>
      </c>
      <c r="HM970" s="2">
        <v>43159</v>
      </c>
      <c r="HN970" s="2">
        <v>43189</v>
      </c>
      <c r="HO970" s="2">
        <v>43220</v>
      </c>
      <c r="HP970" s="2">
        <v>43251</v>
      </c>
      <c r="HQ970" s="2">
        <v>43280</v>
      </c>
      <c r="HR970" s="2">
        <v>43312</v>
      </c>
      <c r="HS970" s="2">
        <v>43343</v>
      </c>
      <c r="HT970" s="2">
        <v>43371</v>
      </c>
      <c r="HU970" s="2">
        <v>43404</v>
      </c>
      <c r="HV970" s="2">
        <v>43434</v>
      </c>
      <c r="HW970" s="2">
        <v>43465</v>
      </c>
      <c r="HX970" s="2">
        <v>43496</v>
      </c>
      <c r="HY970" s="2">
        <v>43524</v>
      </c>
      <c r="HZ970" s="2">
        <v>43553</v>
      </c>
      <c r="IA970" s="2">
        <v>43585</v>
      </c>
      <c r="IB970" s="2">
        <v>43616</v>
      </c>
      <c r="IC970" s="2">
        <v>43644</v>
      </c>
      <c r="ID970" s="2">
        <v>43677</v>
      </c>
      <c r="IE970" s="2">
        <v>43707</v>
      </c>
      <c r="IF970" s="2">
        <v>43738</v>
      </c>
      <c r="IG970" s="2">
        <v>43769</v>
      </c>
      <c r="IH970" s="2">
        <v>43798</v>
      </c>
      <c r="II970" s="2">
        <v>43830</v>
      </c>
      <c r="IJ970" s="2">
        <v>43861</v>
      </c>
      <c r="IK970" s="2">
        <v>43889</v>
      </c>
      <c r="IL970" s="2">
        <v>43921</v>
      </c>
      <c r="IM970" s="2">
        <v>43951</v>
      </c>
      <c r="IN970" s="2">
        <v>43980</v>
      </c>
      <c r="IO970" s="2">
        <v>44012</v>
      </c>
      <c r="IP970" s="2">
        <v>44043</v>
      </c>
      <c r="IQ970" s="2">
        <v>44074</v>
      </c>
      <c r="IR970" s="2">
        <v>44104</v>
      </c>
      <c r="IS970" s="2">
        <v>44134</v>
      </c>
      <c r="IT970" s="2">
        <v>44165</v>
      </c>
      <c r="IU970" s="2">
        <v>44196</v>
      </c>
      <c r="IV970" s="2">
        <v>44225</v>
      </c>
      <c r="IW970" s="2">
        <v>44253</v>
      </c>
      <c r="IX970" s="2">
        <v>44286</v>
      </c>
      <c r="IY970" s="2">
        <v>44316</v>
      </c>
      <c r="IZ970" s="2">
        <v>44347</v>
      </c>
      <c r="JA970" s="2">
        <v>44377</v>
      </c>
      <c r="JB970" s="2">
        <v>44407</v>
      </c>
      <c r="JC970" s="2">
        <v>44439</v>
      </c>
      <c r="JD970" s="2">
        <v>44469</v>
      </c>
      <c r="JE970" s="2">
        <v>44498</v>
      </c>
      <c r="JF970" s="2">
        <v>44530</v>
      </c>
      <c r="JG970" s="2">
        <v>44561</v>
      </c>
      <c r="JH970" s="2">
        <v>44592</v>
      </c>
      <c r="JI970" s="2">
        <v>44620</v>
      </c>
      <c r="JJ970" s="2">
        <v>44651</v>
      </c>
      <c r="JK970" s="2">
        <v>44680</v>
      </c>
      <c r="JL970" s="2">
        <v>44712</v>
      </c>
      <c r="JM970" s="2">
        <v>44742</v>
      </c>
      <c r="JN970" s="2">
        <v>44771</v>
      </c>
      <c r="JO970" s="2">
        <v>44804</v>
      </c>
      <c r="JP970" s="2">
        <v>44834</v>
      </c>
      <c r="JQ970" s="2">
        <v>44865</v>
      </c>
    </row>
    <row r="971" spans="1:277" x14ac:dyDescent="0.25">
      <c r="A971" s="4"/>
      <c r="D971" s="3">
        <v>10541000</v>
      </c>
      <c r="E971">
        <v>9032300</v>
      </c>
      <c r="F971">
        <v>8934900</v>
      </c>
      <c r="G971">
        <v>7782500</v>
      </c>
      <c r="H971">
        <v>7460300</v>
      </c>
      <c r="I971">
        <v>10990900</v>
      </c>
      <c r="J971">
        <v>12686600</v>
      </c>
      <c r="K971">
        <v>15379800</v>
      </c>
      <c r="L971">
        <v>13137500</v>
      </c>
      <c r="M971">
        <v>7642500</v>
      </c>
      <c r="N971">
        <v>6396900</v>
      </c>
      <c r="O971">
        <v>11159500</v>
      </c>
      <c r="P971">
        <v>9844500</v>
      </c>
      <c r="Q971">
        <v>7355600</v>
      </c>
      <c r="R971">
        <v>14465600</v>
      </c>
      <c r="S971">
        <v>11408900</v>
      </c>
      <c r="T971">
        <v>9864400</v>
      </c>
      <c r="U971">
        <v>9487300</v>
      </c>
      <c r="V971">
        <v>18766400</v>
      </c>
      <c r="W971">
        <v>13772900</v>
      </c>
      <c r="X971">
        <v>15598600</v>
      </c>
      <c r="Y971">
        <v>16024900</v>
      </c>
      <c r="Z971">
        <v>8446300</v>
      </c>
      <c r="AA971">
        <v>8046100</v>
      </c>
      <c r="AB971">
        <v>8734700</v>
      </c>
      <c r="AC971">
        <v>22048200</v>
      </c>
      <c r="AD971">
        <v>13490500</v>
      </c>
      <c r="AE971">
        <v>9064500</v>
      </c>
      <c r="AF971">
        <v>9854600</v>
      </c>
      <c r="AG971">
        <v>9997600</v>
      </c>
      <c r="AH971">
        <v>17572700</v>
      </c>
      <c r="AI971">
        <v>12904400</v>
      </c>
      <c r="AJ971">
        <v>11105900</v>
      </c>
      <c r="AK971">
        <v>15545200</v>
      </c>
      <c r="AL971">
        <v>10377600</v>
      </c>
      <c r="AM971">
        <v>8045600</v>
      </c>
      <c r="AN971">
        <v>9780500</v>
      </c>
      <c r="AO971">
        <v>10473300</v>
      </c>
      <c r="AP971">
        <v>20051600</v>
      </c>
      <c r="AQ971">
        <v>16360100</v>
      </c>
      <c r="AR971">
        <v>14167100</v>
      </c>
      <c r="AS971">
        <v>14146900</v>
      </c>
      <c r="AT971">
        <v>13632100</v>
      </c>
      <c r="AU971">
        <v>11682700</v>
      </c>
      <c r="AV971">
        <v>11401600</v>
      </c>
      <c r="AW971">
        <v>14005800</v>
      </c>
      <c r="AX971">
        <v>11459200</v>
      </c>
      <c r="AY971">
        <v>9202500</v>
      </c>
      <c r="AZ971">
        <v>10615500</v>
      </c>
      <c r="BA971">
        <v>10748400</v>
      </c>
      <c r="BB971">
        <v>11299200</v>
      </c>
      <c r="BC971">
        <v>11384000</v>
      </c>
      <c r="BD971">
        <v>15221700</v>
      </c>
      <c r="BE971">
        <v>13619000</v>
      </c>
      <c r="BF971">
        <v>17860700</v>
      </c>
      <c r="BG971">
        <v>15373800</v>
      </c>
      <c r="BH971">
        <v>14931500</v>
      </c>
      <c r="BI971">
        <v>22812600</v>
      </c>
      <c r="BJ971">
        <v>19843500</v>
      </c>
      <c r="BK971">
        <v>13048300</v>
      </c>
      <c r="BL971">
        <v>16641400</v>
      </c>
      <c r="BM971">
        <v>20750800</v>
      </c>
      <c r="BN971">
        <v>17966100</v>
      </c>
      <c r="BO971">
        <v>28574700</v>
      </c>
      <c r="BP971">
        <v>21615400</v>
      </c>
      <c r="BQ971">
        <v>17643700</v>
      </c>
      <c r="BR971">
        <v>20093100</v>
      </c>
      <c r="BS971">
        <v>28367000</v>
      </c>
      <c r="BT971">
        <v>14559400</v>
      </c>
      <c r="BU971">
        <v>16426900</v>
      </c>
      <c r="BV971">
        <v>10893000</v>
      </c>
      <c r="BW971">
        <v>9137600</v>
      </c>
      <c r="BX971">
        <v>12485700</v>
      </c>
      <c r="BY971">
        <v>17532800</v>
      </c>
      <c r="BZ971">
        <v>27055100</v>
      </c>
      <c r="CA971">
        <v>16017700</v>
      </c>
      <c r="CB971">
        <v>18172600</v>
      </c>
      <c r="CC971">
        <v>20950700</v>
      </c>
      <c r="CD971">
        <v>18805800</v>
      </c>
      <c r="CE971">
        <v>18082000</v>
      </c>
      <c r="CF971">
        <v>17952800</v>
      </c>
      <c r="CG971">
        <v>15647500</v>
      </c>
      <c r="CH971">
        <v>16976500</v>
      </c>
      <c r="CI971">
        <v>12704800</v>
      </c>
      <c r="CJ971">
        <v>12552700</v>
      </c>
      <c r="CK971">
        <v>17526400</v>
      </c>
      <c r="CL971">
        <v>15538200</v>
      </c>
      <c r="CM971">
        <v>22415800</v>
      </c>
      <c r="CN971">
        <v>19393100</v>
      </c>
      <c r="CO971">
        <v>11913500</v>
      </c>
      <c r="CP971">
        <v>14344200</v>
      </c>
      <c r="CQ971">
        <v>15327500</v>
      </c>
      <c r="CR971">
        <v>12266500</v>
      </c>
      <c r="CS971">
        <v>12887000</v>
      </c>
      <c r="CT971">
        <v>15366300</v>
      </c>
      <c r="CU971">
        <v>10824000</v>
      </c>
      <c r="CV971">
        <v>19499000</v>
      </c>
      <c r="CW971">
        <v>19365000</v>
      </c>
      <c r="CX971">
        <v>12417500</v>
      </c>
      <c r="CY971">
        <v>14536400</v>
      </c>
      <c r="CZ971">
        <v>9305800</v>
      </c>
      <c r="DA971">
        <v>10268300</v>
      </c>
      <c r="DB971">
        <v>15021600</v>
      </c>
      <c r="DC971">
        <v>10276400</v>
      </c>
      <c r="DD971">
        <v>14821600</v>
      </c>
      <c r="DE971">
        <v>21201400</v>
      </c>
      <c r="DF971">
        <v>13432800</v>
      </c>
      <c r="DG971">
        <v>13335800</v>
      </c>
      <c r="DH971">
        <v>13161000</v>
      </c>
      <c r="DI971">
        <v>16551200</v>
      </c>
      <c r="DJ971">
        <v>18453600</v>
      </c>
      <c r="DK971">
        <v>20307500</v>
      </c>
      <c r="DL971">
        <v>13426900</v>
      </c>
      <c r="DM971">
        <v>11111000</v>
      </c>
      <c r="DN971">
        <v>13976400</v>
      </c>
      <c r="DO971">
        <v>10644500</v>
      </c>
      <c r="DP971">
        <v>9680700</v>
      </c>
      <c r="DQ971">
        <v>12423600</v>
      </c>
      <c r="DR971">
        <v>10347100</v>
      </c>
      <c r="DS971">
        <v>9692300</v>
      </c>
      <c r="DT971">
        <v>6614100</v>
      </c>
      <c r="DU971">
        <v>9956600</v>
      </c>
      <c r="DV971">
        <v>6649300</v>
      </c>
      <c r="DW971">
        <v>11509200</v>
      </c>
      <c r="DX971">
        <v>12855700</v>
      </c>
      <c r="DY971">
        <v>10965600</v>
      </c>
      <c r="DZ971">
        <v>13496300</v>
      </c>
      <c r="EA971">
        <v>14334100</v>
      </c>
      <c r="EB971">
        <v>15345797</v>
      </c>
      <c r="EC971">
        <v>11620688</v>
      </c>
      <c r="ED971">
        <v>10712818</v>
      </c>
      <c r="EE971">
        <v>8918938</v>
      </c>
      <c r="EF971">
        <v>7337326</v>
      </c>
      <c r="EG971">
        <v>9011489</v>
      </c>
      <c r="EH971">
        <v>7798204</v>
      </c>
      <c r="EI971">
        <v>6021594</v>
      </c>
      <c r="EJ971">
        <v>8152437</v>
      </c>
      <c r="EK971">
        <v>11115513</v>
      </c>
      <c r="EL971">
        <v>9252768</v>
      </c>
      <c r="EM971">
        <v>15928803</v>
      </c>
      <c r="EN971">
        <v>12030162</v>
      </c>
      <c r="EO971">
        <v>11809548</v>
      </c>
      <c r="EP971">
        <v>9326711</v>
      </c>
      <c r="EQ971">
        <v>9816829</v>
      </c>
      <c r="ER971">
        <v>10280278</v>
      </c>
      <c r="ES971">
        <v>13077377</v>
      </c>
      <c r="ET971">
        <v>7943097</v>
      </c>
      <c r="EU971">
        <v>9623509</v>
      </c>
      <c r="EV971">
        <v>8501323</v>
      </c>
      <c r="EW971">
        <v>8060206</v>
      </c>
      <c r="EX971">
        <v>7731600</v>
      </c>
      <c r="EY971">
        <v>4806455</v>
      </c>
      <c r="EZ971">
        <v>4833983</v>
      </c>
      <c r="FA971">
        <v>6387402</v>
      </c>
      <c r="FB971">
        <v>5876589</v>
      </c>
      <c r="FC971">
        <v>5104562</v>
      </c>
      <c r="FD971">
        <v>5385320</v>
      </c>
      <c r="FE971">
        <v>4821384</v>
      </c>
      <c r="FF971">
        <v>5426607</v>
      </c>
      <c r="FG971">
        <v>5309266</v>
      </c>
      <c r="FH971">
        <v>4184405</v>
      </c>
      <c r="FI971">
        <v>5025270</v>
      </c>
      <c r="FJ971">
        <v>5754491</v>
      </c>
      <c r="FK971">
        <v>4873732</v>
      </c>
      <c r="FL971">
        <v>5048776</v>
      </c>
      <c r="FM971">
        <v>7430960</v>
      </c>
      <c r="FN971">
        <v>3759236</v>
      </c>
      <c r="FO971">
        <v>3267476</v>
      </c>
      <c r="FP971">
        <v>4920944</v>
      </c>
      <c r="FQ971">
        <v>4499136</v>
      </c>
      <c r="FR971">
        <v>4004240</v>
      </c>
      <c r="FS971">
        <v>4121903</v>
      </c>
      <c r="FT971">
        <v>3673023</v>
      </c>
      <c r="FU971">
        <v>4032391</v>
      </c>
      <c r="FV971">
        <v>5665287</v>
      </c>
      <c r="FW971">
        <v>3601812</v>
      </c>
      <c r="FX971">
        <v>3032722</v>
      </c>
      <c r="FY971">
        <v>4688506</v>
      </c>
      <c r="FZ971">
        <v>2746995</v>
      </c>
      <c r="GA971">
        <v>3623854</v>
      </c>
      <c r="GB971">
        <v>3287803</v>
      </c>
      <c r="GC971">
        <v>2863939</v>
      </c>
      <c r="GD971">
        <v>3563900</v>
      </c>
      <c r="GE971">
        <v>3702746</v>
      </c>
      <c r="GF971">
        <v>3091682</v>
      </c>
      <c r="GG971">
        <v>3256645</v>
      </c>
      <c r="GH971">
        <v>5023505</v>
      </c>
      <c r="GI971">
        <v>3923137</v>
      </c>
      <c r="GJ971">
        <v>3733935</v>
      </c>
      <c r="GK971">
        <v>4915147</v>
      </c>
      <c r="GL971">
        <v>2750340</v>
      </c>
      <c r="GM971">
        <v>3922630</v>
      </c>
      <c r="GN971">
        <v>4464918</v>
      </c>
      <c r="GO971">
        <v>4868934</v>
      </c>
      <c r="GP971">
        <v>3830437</v>
      </c>
      <c r="GQ971">
        <v>3556813</v>
      </c>
      <c r="GR971">
        <v>3393461</v>
      </c>
      <c r="GS971">
        <v>4302436</v>
      </c>
      <c r="GT971">
        <v>3674482</v>
      </c>
      <c r="GU971">
        <v>3314814</v>
      </c>
      <c r="GV971">
        <v>3801858</v>
      </c>
      <c r="GW971">
        <v>5047026</v>
      </c>
      <c r="GX971">
        <v>4174863</v>
      </c>
      <c r="GY971">
        <v>3743501</v>
      </c>
      <c r="GZ971">
        <v>4260405</v>
      </c>
      <c r="HA971">
        <v>2968187</v>
      </c>
      <c r="HB971">
        <v>3725119</v>
      </c>
      <c r="HC971">
        <v>4010575</v>
      </c>
      <c r="HD971">
        <v>3575337</v>
      </c>
      <c r="HE971">
        <v>3752673</v>
      </c>
      <c r="HF971">
        <v>3540372</v>
      </c>
      <c r="HG971">
        <v>3682708</v>
      </c>
      <c r="HH971">
        <v>3808585</v>
      </c>
      <c r="HI971">
        <v>6193261</v>
      </c>
      <c r="HJ971">
        <v>4053518</v>
      </c>
      <c r="HK971">
        <v>3882551</v>
      </c>
      <c r="HL971">
        <v>5276544</v>
      </c>
      <c r="HM971">
        <v>4136459</v>
      </c>
      <c r="HN971">
        <v>4029761</v>
      </c>
      <c r="HO971">
        <v>4862989</v>
      </c>
      <c r="HP971">
        <v>10613654</v>
      </c>
      <c r="HQ971">
        <v>7094650</v>
      </c>
      <c r="HR971">
        <v>7245926</v>
      </c>
      <c r="HS971">
        <v>4886548</v>
      </c>
      <c r="HT971">
        <v>4515147</v>
      </c>
      <c r="HU971">
        <v>6674643</v>
      </c>
      <c r="HV971">
        <v>4681744</v>
      </c>
      <c r="HW971">
        <v>4551253</v>
      </c>
      <c r="HX971">
        <v>5706282</v>
      </c>
      <c r="HY971">
        <v>3147749</v>
      </c>
      <c r="HZ971">
        <v>4096743</v>
      </c>
      <c r="IA971">
        <v>3433027</v>
      </c>
      <c r="IB971">
        <v>3643504</v>
      </c>
      <c r="IC971">
        <v>3324089</v>
      </c>
      <c r="ID971">
        <v>3701943</v>
      </c>
      <c r="IE971">
        <v>4187171</v>
      </c>
      <c r="IF971">
        <v>3200759</v>
      </c>
      <c r="IG971">
        <v>4116910</v>
      </c>
      <c r="IH971">
        <v>4611084</v>
      </c>
      <c r="II971">
        <v>3941647</v>
      </c>
      <c r="IJ971">
        <v>4832800</v>
      </c>
      <c r="IK971">
        <v>4193426</v>
      </c>
      <c r="IL971">
        <v>8388400</v>
      </c>
      <c r="IM971">
        <v>4954017</v>
      </c>
      <c r="IN971">
        <v>4330878</v>
      </c>
      <c r="IO971">
        <v>5045988</v>
      </c>
      <c r="IP971">
        <v>4268516</v>
      </c>
      <c r="IQ971">
        <v>3060384</v>
      </c>
      <c r="IR971">
        <v>4371609</v>
      </c>
      <c r="IS971">
        <v>4569222</v>
      </c>
      <c r="IT971">
        <v>3765195</v>
      </c>
      <c r="IU971">
        <v>4768587</v>
      </c>
      <c r="IV971">
        <v>5071059</v>
      </c>
      <c r="IW971">
        <v>3835056</v>
      </c>
      <c r="IX971">
        <v>4958031</v>
      </c>
      <c r="IY971">
        <v>4257177</v>
      </c>
      <c r="IZ971">
        <v>3735530</v>
      </c>
      <c r="JA971">
        <v>3715008</v>
      </c>
      <c r="JB971">
        <v>3903671</v>
      </c>
      <c r="JC971">
        <v>2920106</v>
      </c>
      <c r="JD971">
        <v>4319106</v>
      </c>
      <c r="JE971">
        <v>4912805</v>
      </c>
      <c r="JF971">
        <v>4016693</v>
      </c>
      <c r="JG971">
        <v>4795295</v>
      </c>
      <c r="JH971">
        <v>4843505</v>
      </c>
      <c r="JI971">
        <v>4951324</v>
      </c>
      <c r="JJ971">
        <v>8282357</v>
      </c>
      <c r="JK971">
        <v>7686338</v>
      </c>
      <c r="JL971">
        <v>6320598</v>
      </c>
      <c r="JM971">
        <v>7206169</v>
      </c>
      <c r="JN971">
        <v>6302211</v>
      </c>
      <c r="JO971">
        <v>5214148</v>
      </c>
      <c r="JP971">
        <v>5147980</v>
      </c>
      <c r="JQ971">
        <v>5312219</v>
      </c>
    </row>
    <row r="972" spans="1:277" x14ac:dyDescent="0.25">
      <c r="A972" s="1" t="s">
        <v>487</v>
      </c>
      <c r="B972" t="s">
        <v>1157</v>
      </c>
      <c r="C972" t="s">
        <v>1185</v>
      </c>
      <c r="D972" s="2">
        <f>_xll.BDH(A972, "volume", B972, C972, "Direction", "H", "Period", "M","cols=6;rows=2")</f>
        <v>36556</v>
      </c>
      <c r="E972" s="2">
        <v>36585</v>
      </c>
      <c r="F972" s="2">
        <v>36616</v>
      </c>
      <c r="G972" s="2">
        <v>36644</v>
      </c>
      <c r="H972" s="2">
        <v>36677</v>
      </c>
      <c r="I972" s="2">
        <v>36707</v>
      </c>
    </row>
    <row r="973" spans="1:277" x14ac:dyDescent="0.25">
      <c r="A973" s="4"/>
      <c r="D973" s="3">
        <v>66815400</v>
      </c>
      <c r="E973">
        <v>69929300</v>
      </c>
      <c r="F973">
        <v>75632200</v>
      </c>
      <c r="G973">
        <v>62326400</v>
      </c>
      <c r="H973">
        <v>51941100</v>
      </c>
      <c r="I973">
        <v>24260700</v>
      </c>
    </row>
    <row r="974" spans="1:277" x14ac:dyDescent="0.25">
      <c r="A974" s="1" t="s">
        <v>488</v>
      </c>
      <c r="B974" t="s">
        <v>1157</v>
      </c>
      <c r="C974" t="s">
        <v>1199</v>
      </c>
      <c r="D974" s="2">
        <f>_xll.BDH(A974, "volume", B974, C974, "Direction", "H", "Period", "M","cols=274;rows=2")</f>
        <v>36556</v>
      </c>
      <c r="E974" s="2">
        <v>36585</v>
      </c>
      <c r="F974" s="2">
        <v>36616</v>
      </c>
      <c r="G974" s="2">
        <v>36644</v>
      </c>
      <c r="H974" s="2">
        <v>36677</v>
      </c>
      <c r="I974" s="2">
        <v>36707</v>
      </c>
      <c r="J974" s="2">
        <v>36738</v>
      </c>
      <c r="K974" s="2">
        <v>36769</v>
      </c>
      <c r="L974" s="2">
        <v>36798</v>
      </c>
      <c r="M974" s="2">
        <v>36830</v>
      </c>
      <c r="N974" s="2">
        <v>36860</v>
      </c>
      <c r="O974" s="2">
        <v>36889</v>
      </c>
      <c r="P974" s="2">
        <v>36922</v>
      </c>
      <c r="Q974" s="2">
        <v>36950</v>
      </c>
      <c r="R974" s="2">
        <v>36980</v>
      </c>
      <c r="S974" s="2">
        <v>37011</v>
      </c>
      <c r="T974" s="2">
        <v>37042</v>
      </c>
      <c r="U974" s="2">
        <v>37071</v>
      </c>
      <c r="V974" s="2">
        <v>37103</v>
      </c>
      <c r="W974" s="2">
        <v>37134</v>
      </c>
      <c r="X974" s="2">
        <v>37162</v>
      </c>
      <c r="Y974" s="2">
        <v>37195</v>
      </c>
      <c r="Z974" s="2">
        <v>37225</v>
      </c>
      <c r="AA974" s="2">
        <v>37256</v>
      </c>
      <c r="AB974" s="2">
        <v>37287</v>
      </c>
      <c r="AC974" s="2">
        <v>37315</v>
      </c>
      <c r="AD974" s="2">
        <v>37344</v>
      </c>
      <c r="AE974" s="2">
        <v>37376</v>
      </c>
      <c r="AF974" s="2">
        <v>37407</v>
      </c>
      <c r="AG974" s="2">
        <v>37435</v>
      </c>
      <c r="AH974" s="2">
        <v>37468</v>
      </c>
      <c r="AI974" s="2">
        <v>37498</v>
      </c>
      <c r="AJ974" s="2">
        <v>37529</v>
      </c>
      <c r="AK974" s="2">
        <v>37560</v>
      </c>
      <c r="AL974" s="2">
        <v>37589</v>
      </c>
      <c r="AM974" s="2">
        <v>37621</v>
      </c>
      <c r="AN974" s="2">
        <v>37652</v>
      </c>
      <c r="AO974" s="2">
        <v>37680</v>
      </c>
      <c r="AP974" s="2">
        <v>37711</v>
      </c>
      <c r="AQ974" s="2">
        <v>37741</v>
      </c>
      <c r="AR974" s="2">
        <v>37771</v>
      </c>
      <c r="AS974" s="2">
        <v>37802</v>
      </c>
      <c r="AT974" s="2">
        <v>37833</v>
      </c>
      <c r="AU974" s="2">
        <v>37862</v>
      </c>
      <c r="AV974" s="2">
        <v>37894</v>
      </c>
      <c r="AW974" s="2">
        <v>37925</v>
      </c>
      <c r="AX974" s="2">
        <v>37953</v>
      </c>
      <c r="AY974" s="2">
        <v>37986</v>
      </c>
      <c r="AZ974" s="2">
        <v>38016</v>
      </c>
      <c r="BA974" s="2">
        <v>38044</v>
      </c>
      <c r="BB974" s="2">
        <v>38077</v>
      </c>
      <c r="BC974" s="2">
        <v>38107</v>
      </c>
      <c r="BD974" s="2">
        <v>38138</v>
      </c>
      <c r="BE974" s="2">
        <v>38168</v>
      </c>
      <c r="BF974" s="2">
        <v>38198</v>
      </c>
      <c r="BG974" s="2">
        <v>38230</v>
      </c>
      <c r="BH974" s="2">
        <v>38260</v>
      </c>
      <c r="BI974" s="2">
        <v>38289</v>
      </c>
      <c r="BJ974" s="2">
        <v>38321</v>
      </c>
      <c r="BK974" s="2">
        <v>38352</v>
      </c>
      <c r="BL974" s="2">
        <v>38383</v>
      </c>
      <c r="BM974" s="2">
        <v>38411</v>
      </c>
      <c r="BN974" s="2">
        <v>38442</v>
      </c>
      <c r="BO974" s="2">
        <v>38471</v>
      </c>
      <c r="BP974" s="2">
        <v>38503</v>
      </c>
      <c r="BQ974" s="2">
        <v>38533</v>
      </c>
      <c r="BR974" s="2">
        <v>38562</v>
      </c>
      <c r="BS974" s="2">
        <v>38595</v>
      </c>
      <c r="BT974" s="2">
        <v>38625</v>
      </c>
      <c r="BU974" s="2">
        <v>38656</v>
      </c>
      <c r="BV974" s="2">
        <v>38686</v>
      </c>
      <c r="BW974" s="2">
        <v>38716</v>
      </c>
      <c r="BX974" s="2">
        <v>38748</v>
      </c>
      <c r="BY974" s="2">
        <v>38776</v>
      </c>
      <c r="BZ974" s="2">
        <v>38807</v>
      </c>
      <c r="CA974" s="2">
        <v>38835</v>
      </c>
      <c r="CB974" s="2">
        <v>38868</v>
      </c>
      <c r="CC974" s="2">
        <v>38898</v>
      </c>
      <c r="CD974" s="2">
        <v>38929</v>
      </c>
      <c r="CE974" s="2">
        <v>38960</v>
      </c>
      <c r="CF974" s="2">
        <v>38989</v>
      </c>
      <c r="CG974" s="2">
        <v>39021</v>
      </c>
      <c r="CH974" s="2">
        <v>39051</v>
      </c>
      <c r="CI974" s="2">
        <v>39080</v>
      </c>
      <c r="CJ974" s="2">
        <v>39113</v>
      </c>
      <c r="CK974" s="2">
        <v>39141</v>
      </c>
      <c r="CL974" s="2">
        <v>39171</v>
      </c>
      <c r="CM974" s="2">
        <v>39202</v>
      </c>
      <c r="CN974" s="2">
        <v>39233</v>
      </c>
      <c r="CO974" s="2">
        <v>39262</v>
      </c>
      <c r="CP974" s="2">
        <v>39294</v>
      </c>
      <c r="CQ974" s="2">
        <v>39325</v>
      </c>
      <c r="CR974" s="2">
        <v>39353</v>
      </c>
      <c r="CS974" s="2">
        <v>39386</v>
      </c>
      <c r="CT974" s="2">
        <v>39416</v>
      </c>
      <c r="CU974" s="2">
        <v>39447</v>
      </c>
      <c r="CV974" s="2">
        <v>39478</v>
      </c>
      <c r="CW974" s="2">
        <v>39507</v>
      </c>
      <c r="CX974" s="2">
        <v>39538</v>
      </c>
      <c r="CY974" s="2">
        <v>39568</v>
      </c>
      <c r="CZ974" s="2">
        <v>39598</v>
      </c>
      <c r="DA974" s="2">
        <v>39629</v>
      </c>
      <c r="DB974" s="2">
        <v>39660</v>
      </c>
      <c r="DC974" s="2">
        <v>39689</v>
      </c>
      <c r="DD974" s="2">
        <v>39721</v>
      </c>
      <c r="DE974" s="2">
        <v>39752</v>
      </c>
      <c r="DF974" s="2">
        <v>39780</v>
      </c>
      <c r="DG974" s="2">
        <v>39813</v>
      </c>
      <c r="DH974" s="2">
        <v>39843</v>
      </c>
      <c r="DI974" s="2">
        <v>39871</v>
      </c>
      <c r="DJ974" s="2">
        <v>39903</v>
      </c>
      <c r="DK974" s="2">
        <v>39933</v>
      </c>
      <c r="DL974" s="2">
        <v>39962</v>
      </c>
      <c r="DM974" s="2">
        <v>39994</v>
      </c>
      <c r="DN974" s="2">
        <v>40025</v>
      </c>
      <c r="DO974" s="2">
        <v>40056</v>
      </c>
      <c r="DP974" s="2">
        <v>40086</v>
      </c>
      <c r="DQ974" s="2">
        <v>40116</v>
      </c>
      <c r="DR974" s="2">
        <v>40147</v>
      </c>
      <c r="DS974" s="2">
        <v>40178</v>
      </c>
      <c r="DT974" s="2">
        <v>40207</v>
      </c>
      <c r="DU974" s="2">
        <v>40235</v>
      </c>
      <c r="DV974" s="2">
        <v>40268</v>
      </c>
      <c r="DW974" s="2">
        <v>40298</v>
      </c>
      <c r="DX974" s="2">
        <v>40329</v>
      </c>
      <c r="DY974" s="2">
        <v>40359</v>
      </c>
      <c r="DZ974" s="2">
        <v>40389</v>
      </c>
      <c r="EA974" s="2">
        <v>40421</v>
      </c>
      <c r="EB974" s="2">
        <v>40451</v>
      </c>
      <c r="EC974" s="2">
        <v>40480</v>
      </c>
      <c r="ED974" s="2">
        <v>40512</v>
      </c>
      <c r="EE974" s="2">
        <v>40543</v>
      </c>
      <c r="EF974" s="2">
        <v>40574</v>
      </c>
      <c r="EG974" s="2">
        <v>40602</v>
      </c>
      <c r="EH974" s="2">
        <v>40633</v>
      </c>
      <c r="EI974" s="2">
        <v>40662</v>
      </c>
      <c r="EJ974" s="2">
        <v>40694</v>
      </c>
      <c r="EK974" s="2">
        <v>40724</v>
      </c>
      <c r="EL974" s="2">
        <v>40753</v>
      </c>
      <c r="EM974" s="2">
        <v>40786</v>
      </c>
      <c r="EN974" s="2">
        <v>40816</v>
      </c>
      <c r="EO974" s="2">
        <v>40847</v>
      </c>
      <c r="EP974" s="2">
        <v>40877</v>
      </c>
      <c r="EQ974" s="2">
        <v>40907</v>
      </c>
      <c r="ER974" s="2">
        <v>40939</v>
      </c>
      <c r="ES974" s="2">
        <v>40968</v>
      </c>
      <c r="ET974" s="2">
        <v>40998</v>
      </c>
      <c r="EU974" s="2">
        <v>41029</v>
      </c>
      <c r="EV974" s="2">
        <v>41060</v>
      </c>
      <c r="EW974" s="2">
        <v>41089</v>
      </c>
      <c r="EX974" s="2">
        <v>41121</v>
      </c>
      <c r="EY974" s="2">
        <v>41152</v>
      </c>
      <c r="EZ974" s="2">
        <v>41180</v>
      </c>
      <c r="FA974" s="2">
        <v>41213</v>
      </c>
      <c r="FB974" s="2">
        <v>41243</v>
      </c>
      <c r="FC974" s="2">
        <v>41274</v>
      </c>
      <c r="FD974" s="2">
        <v>41305</v>
      </c>
      <c r="FE974" s="2">
        <v>41333</v>
      </c>
      <c r="FF974" s="2">
        <v>41362</v>
      </c>
      <c r="FG974" s="2">
        <v>41394</v>
      </c>
      <c r="FH974" s="2">
        <v>41425</v>
      </c>
      <c r="FI974" s="2">
        <v>41453</v>
      </c>
      <c r="FJ974" s="2">
        <v>41486</v>
      </c>
      <c r="FK974" s="2">
        <v>41516</v>
      </c>
      <c r="FL974" s="2">
        <v>41547</v>
      </c>
      <c r="FM974" s="2">
        <v>41578</v>
      </c>
      <c r="FN974" s="2">
        <v>41607</v>
      </c>
      <c r="FO974" s="2">
        <v>41639</v>
      </c>
      <c r="FP974" s="2">
        <v>41670</v>
      </c>
      <c r="FQ974" s="2">
        <v>41698</v>
      </c>
      <c r="FR974" s="2">
        <v>41729</v>
      </c>
      <c r="FS974" s="2">
        <v>41759</v>
      </c>
      <c r="FT974" s="2">
        <v>41789</v>
      </c>
      <c r="FU974" s="2">
        <v>41820</v>
      </c>
      <c r="FV974" s="2">
        <v>41851</v>
      </c>
      <c r="FW974" s="2">
        <v>41880</v>
      </c>
      <c r="FX974" s="2">
        <v>41912</v>
      </c>
      <c r="FY974" s="2">
        <v>41943</v>
      </c>
      <c r="FZ974" s="2">
        <v>41971</v>
      </c>
      <c r="GA974" s="2">
        <v>42004</v>
      </c>
      <c r="GB974" s="2">
        <v>42034</v>
      </c>
      <c r="GC974" s="2">
        <v>42062</v>
      </c>
      <c r="GD974" s="2">
        <v>42094</v>
      </c>
      <c r="GE974" s="2">
        <v>42124</v>
      </c>
      <c r="GF974" s="2">
        <v>42153</v>
      </c>
      <c r="GG974" s="2">
        <v>42185</v>
      </c>
      <c r="GH974" s="2">
        <v>42216</v>
      </c>
      <c r="GI974" s="2">
        <v>42247</v>
      </c>
      <c r="GJ974" s="2">
        <v>42277</v>
      </c>
      <c r="GK974" s="2">
        <v>42307</v>
      </c>
      <c r="GL974" s="2">
        <v>42338</v>
      </c>
      <c r="GM974" s="2">
        <v>42369</v>
      </c>
      <c r="GN974" s="2">
        <v>42398</v>
      </c>
      <c r="GO974" s="2">
        <v>42429</v>
      </c>
      <c r="GP974" s="2">
        <v>42460</v>
      </c>
      <c r="GQ974" s="2">
        <v>42489</v>
      </c>
      <c r="GR974" s="2">
        <v>42521</v>
      </c>
      <c r="GS974" s="2">
        <v>42551</v>
      </c>
      <c r="GT974" s="2">
        <v>42580</v>
      </c>
      <c r="GU974" s="2">
        <v>42613</v>
      </c>
      <c r="GV974" s="2">
        <v>42643</v>
      </c>
      <c r="GW974" s="2">
        <v>42674</v>
      </c>
      <c r="GX974" s="2">
        <v>42704</v>
      </c>
      <c r="GY974" s="2">
        <v>42734</v>
      </c>
      <c r="GZ974" s="2">
        <v>42766</v>
      </c>
      <c r="HA974" s="2">
        <v>42794</v>
      </c>
      <c r="HB974" s="2">
        <v>42825</v>
      </c>
      <c r="HC974" s="2">
        <v>42853</v>
      </c>
      <c r="HD974" s="2">
        <v>42886</v>
      </c>
      <c r="HE974" s="2">
        <v>42916</v>
      </c>
      <c r="HF974" s="2">
        <v>42947</v>
      </c>
      <c r="HG974" s="2">
        <v>42978</v>
      </c>
      <c r="HH974" s="2">
        <v>43007</v>
      </c>
      <c r="HI974" s="2">
        <v>43039</v>
      </c>
      <c r="HJ974" s="2">
        <v>43069</v>
      </c>
      <c r="HK974" s="2">
        <v>43098</v>
      </c>
      <c r="HL974" s="2">
        <v>43131</v>
      </c>
      <c r="HM974" s="2">
        <v>43159</v>
      </c>
      <c r="HN974" s="2">
        <v>43189</v>
      </c>
      <c r="HO974" s="2">
        <v>43220</v>
      </c>
      <c r="HP974" s="2">
        <v>43251</v>
      </c>
      <c r="HQ974" s="2">
        <v>43280</v>
      </c>
      <c r="HR974" s="2">
        <v>43312</v>
      </c>
      <c r="HS974" s="2">
        <v>43343</v>
      </c>
      <c r="HT974" s="2">
        <v>43371</v>
      </c>
      <c r="HU974" s="2">
        <v>43404</v>
      </c>
      <c r="HV974" s="2">
        <v>43434</v>
      </c>
      <c r="HW974" s="2">
        <v>43465</v>
      </c>
      <c r="HX974" s="2">
        <v>43496</v>
      </c>
      <c r="HY974" s="2">
        <v>43524</v>
      </c>
      <c r="HZ974" s="2">
        <v>43553</v>
      </c>
      <c r="IA974" s="2">
        <v>43585</v>
      </c>
      <c r="IB974" s="2">
        <v>43616</v>
      </c>
      <c r="IC974" s="2">
        <v>43644</v>
      </c>
      <c r="ID974" s="2">
        <v>43677</v>
      </c>
      <c r="IE974" s="2">
        <v>43707</v>
      </c>
      <c r="IF974" s="2">
        <v>43738</v>
      </c>
      <c r="IG974" s="2">
        <v>43769</v>
      </c>
      <c r="IH974" s="2">
        <v>43798</v>
      </c>
      <c r="II974" s="2">
        <v>43830</v>
      </c>
      <c r="IJ974" s="2">
        <v>43861</v>
      </c>
      <c r="IK974" s="2">
        <v>43889</v>
      </c>
      <c r="IL974" s="2">
        <v>43921</v>
      </c>
      <c r="IM974" s="2">
        <v>43951</v>
      </c>
      <c r="IN974" s="2">
        <v>43980</v>
      </c>
      <c r="IO974" s="2">
        <v>44012</v>
      </c>
      <c r="IP974" s="2">
        <v>44043</v>
      </c>
      <c r="IQ974" s="2">
        <v>44074</v>
      </c>
      <c r="IR974" s="2">
        <v>44104</v>
      </c>
      <c r="IS974" s="2">
        <v>44134</v>
      </c>
      <c r="IT974" s="2">
        <v>44165</v>
      </c>
      <c r="IU974" s="2">
        <v>44196</v>
      </c>
      <c r="IV974" s="2">
        <v>44225</v>
      </c>
      <c r="IW974" s="2">
        <v>44253</v>
      </c>
      <c r="IX974" s="2">
        <v>44286</v>
      </c>
      <c r="IY974" s="2">
        <v>44316</v>
      </c>
      <c r="IZ974" s="2">
        <v>44347</v>
      </c>
      <c r="JA974" s="2">
        <v>44377</v>
      </c>
      <c r="JB974" s="2">
        <v>44407</v>
      </c>
      <c r="JC974" s="2">
        <v>44439</v>
      </c>
      <c r="JD974" s="2">
        <v>44469</v>
      </c>
      <c r="JE974" s="2">
        <v>44498</v>
      </c>
      <c r="JF974" s="2">
        <v>44530</v>
      </c>
      <c r="JG974" s="2">
        <v>44561</v>
      </c>
      <c r="JH974" s="2">
        <v>44592</v>
      </c>
      <c r="JI974" s="2">
        <v>44620</v>
      </c>
      <c r="JJ974" s="2">
        <v>44651</v>
      </c>
      <c r="JK974" s="2">
        <v>44680</v>
      </c>
      <c r="JL974" s="2">
        <v>44712</v>
      </c>
      <c r="JM974" s="2">
        <v>44742</v>
      </c>
      <c r="JN974" s="2">
        <v>44771</v>
      </c>
      <c r="JO974" s="2">
        <v>44804</v>
      </c>
      <c r="JP974" s="2">
        <v>44834</v>
      </c>
      <c r="JQ974" s="2">
        <v>44865</v>
      </c>
    </row>
    <row r="975" spans="1:277" x14ac:dyDescent="0.25">
      <c r="A975" s="4"/>
      <c r="D975" s="3">
        <v>41161900</v>
      </c>
      <c r="E975">
        <v>50806700</v>
      </c>
      <c r="F975">
        <v>56942300</v>
      </c>
      <c r="G975">
        <v>34356900</v>
      </c>
      <c r="H975">
        <v>42266800</v>
      </c>
      <c r="I975">
        <v>31989500</v>
      </c>
      <c r="J975">
        <v>20017300</v>
      </c>
      <c r="K975">
        <v>34646800</v>
      </c>
      <c r="L975">
        <v>31854700</v>
      </c>
      <c r="M975">
        <v>35506800</v>
      </c>
      <c r="N975">
        <v>49994400</v>
      </c>
      <c r="O975">
        <v>38793900</v>
      </c>
      <c r="P975">
        <v>36761400</v>
      </c>
      <c r="Q975">
        <v>31598600</v>
      </c>
      <c r="R975">
        <v>45508600</v>
      </c>
      <c r="S975">
        <v>39926300</v>
      </c>
      <c r="T975">
        <v>41877200</v>
      </c>
      <c r="U975">
        <v>52691100</v>
      </c>
      <c r="V975">
        <v>38168700</v>
      </c>
      <c r="W975">
        <v>42878600</v>
      </c>
      <c r="X975">
        <v>40593500</v>
      </c>
      <c r="Y975">
        <v>48955000</v>
      </c>
      <c r="Z975">
        <v>34779000</v>
      </c>
      <c r="AA975">
        <v>29028500</v>
      </c>
      <c r="AB975">
        <v>32474600</v>
      </c>
      <c r="AC975">
        <v>74659100</v>
      </c>
      <c r="AD975">
        <v>34928800</v>
      </c>
      <c r="AE975">
        <v>31202900</v>
      </c>
      <c r="AF975">
        <v>32453300</v>
      </c>
      <c r="AG975">
        <v>37551100</v>
      </c>
      <c r="AH975">
        <v>39778200</v>
      </c>
      <c r="AI975">
        <v>34138300</v>
      </c>
      <c r="AJ975">
        <v>26186400</v>
      </c>
      <c r="AK975">
        <v>48270900</v>
      </c>
      <c r="AL975">
        <v>35602000</v>
      </c>
      <c r="AM975">
        <v>30286600</v>
      </c>
      <c r="AN975">
        <v>31040700</v>
      </c>
      <c r="AO975">
        <v>30497000</v>
      </c>
      <c r="AP975">
        <v>36213800</v>
      </c>
      <c r="AQ975">
        <v>34742300</v>
      </c>
      <c r="AR975">
        <v>44145300</v>
      </c>
      <c r="AS975">
        <v>34655200</v>
      </c>
      <c r="AT975">
        <v>31034100</v>
      </c>
      <c r="AU975">
        <v>32016700</v>
      </c>
      <c r="AV975">
        <v>25898100</v>
      </c>
      <c r="AW975">
        <v>33240500</v>
      </c>
      <c r="AX975">
        <v>30671300</v>
      </c>
      <c r="AY975">
        <v>37474500</v>
      </c>
      <c r="AZ975">
        <v>33728400</v>
      </c>
      <c r="BA975">
        <v>33963600</v>
      </c>
      <c r="BB975">
        <v>42935400</v>
      </c>
      <c r="BC975">
        <v>32827500</v>
      </c>
      <c r="BD975">
        <v>26821600</v>
      </c>
      <c r="BE975">
        <v>37431800</v>
      </c>
      <c r="BF975">
        <v>29483600</v>
      </c>
      <c r="BG975">
        <v>32722100</v>
      </c>
      <c r="BH975">
        <v>33960300</v>
      </c>
      <c r="BI975">
        <v>27793400</v>
      </c>
      <c r="BJ975">
        <v>26666300</v>
      </c>
      <c r="BK975">
        <v>32960800</v>
      </c>
      <c r="BL975">
        <v>26989300</v>
      </c>
      <c r="BM975">
        <v>25175700</v>
      </c>
      <c r="BN975">
        <v>29310900</v>
      </c>
      <c r="BO975">
        <v>34006500</v>
      </c>
      <c r="BP975">
        <v>28319700</v>
      </c>
      <c r="BQ975">
        <v>28177100</v>
      </c>
      <c r="BR975">
        <v>44606600</v>
      </c>
      <c r="BS975">
        <v>51352900</v>
      </c>
      <c r="BT975">
        <v>33948200</v>
      </c>
      <c r="BU975">
        <v>38939400</v>
      </c>
      <c r="BV975">
        <v>31134600</v>
      </c>
      <c r="BW975">
        <v>26868200</v>
      </c>
      <c r="BX975">
        <v>31100600</v>
      </c>
      <c r="BY975">
        <v>39420200</v>
      </c>
      <c r="BZ975">
        <v>60455100</v>
      </c>
      <c r="CA975">
        <v>36783800</v>
      </c>
      <c r="CB975">
        <v>38470300</v>
      </c>
      <c r="CC975">
        <v>41928000</v>
      </c>
      <c r="CD975">
        <v>40268000</v>
      </c>
      <c r="CE975">
        <v>35036000</v>
      </c>
      <c r="CF975">
        <v>27273000</v>
      </c>
      <c r="CG975">
        <v>33390800</v>
      </c>
      <c r="CH975">
        <v>30041400</v>
      </c>
      <c r="CI975">
        <v>28213900</v>
      </c>
      <c r="CJ975">
        <v>29729500</v>
      </c>
      <c r="CK975">
        <v>54334100</v>
      </c>
      <c r="CL975">
        <v>45570100</v>
      </c>
      <c r="CM975">
        <v>43762800</v>
      </c>
      <c r="CN975">
        <v>31676000</v>
      </c>
      <c r="CO975">
        <v>31844100</v>
      </c>
      <c r="CP975">
        <v>33898400</v>
      </c>
      <c r="CQ975">
        <v>49341500</v>
      </c>
      <c r="CR975">
        <v>20989100</v>
      </c>
      <c r="CS975">
        <v>31417900</v>
      </c>
      <c r="CT975">
        <v>36681500</v>
      </c>
      <c r="CU975">
        <v>27622300</v>
      </c>
      <c r="CV975">
        <v>45843500</v>
      </c>
      <c r="CW975">
        <v>33776500</v>
      </c>
      <c r="CX975">
        <v>38764500</v>
      </c>
      <c r="CY975">
        <v>23088100</v>
      </c>
      <c r="CZ975">
        <v>17970300</v>
      </c>
      <c r="DA975">
        <v>35880400</v>
      </c>
      <c r="DB975">
        <v>33269300</v>
      </c>
      <c r="DC975">
        <v>18818800</v>
      </c>
      <c r="DD975">
        <v>25567200</v>
      </c>
      <c r="DE975">
        <v>40658200</v>
      </c>
      <c r="DF975">
        <v>29923900</v>
      </c>
      <c r="DG975">
        <v>29644200</v>
      </c>
      <c r="DH975">
        <v>26147500</v>
      </c>
      <c r="DI975">
        <v>26801800</v>
      </c>
      <c r="DJ975">
        <v>33596300</v>
      </c>
      <c r="DK975">
        <v>27377800</v>
      </c>
      <c r="DL975">
        <v>23846600</v>
      </c>
      <c r="DM975">
        <v>22314800</v>
      </c>
      <c r="DN975">
        <v>22068600</v>
      </c>
      <c r="DO975">
        <v>19451900</v>
      </c>
      <c r="DP975">
        <v>23458500</v>
      </c>
      <c r="DQ975">
        <v>21446600</v>
      </c>
      <c r="DR975">
        <v>14899400</v>
      </c>
      <c r="DS975">
        <v>15740300</v>
      </c>
      <c r="DT975">
        <v>16389000</v>
      </c>
      <c r="DU975">
        <v>15729600</v>
      </c>
      <c r="DV975">
        <v>18173900</v>
      </c>
      <c r="DW975">
        <v>16872700</v>
      </c>
      <c r="DX975">
        <v>20237500</v>
      </c>
      <c r="DY975">
        <v>24921100</v>
      </c>
      <c r="DZ975">
        <v>20664700</v>
      </c>
      <c r="EA975">
        <v>17097700</v>
      </c>
      <c r="EB975">
        <v>17944928</v>
      </c>
      <c r="EC975">
        <v>20286451</v>
      </c>
      <c r="ED975">
        <v>23681594</v>
      </c>
      <c r="EE975">
        <v>20310016</v>
      </c>
      <c r="EF975">
        <v>18989122</v>
      </c>
      <c r="EG975">
        <v>19434151</v>
      </c>
      <c r="EH975">
        <v>23830075</v>
      </c>
      <c r="EI975">
        <v>20328827</v>
      </c>
      <c r="EJ975">
        <v>19607309</v>
      </c>
      <c r="EK975">
        <v>26166918</v>
      </c>
      <c r="EL975">
        <v>27120502</v>
      </c>
      <c r="EM975">
        <v>63103751</v>
      </c>
      <c r="EN975">
        <v>40944493</v>
      </c>
      <c r="EO975">
        <v>30619699</v>
      </c>
      <c r="EP975">
        <v>27339528</v>
      </c>
      <c r="EQ975">
        <v>22090732</v>
      </c>
      <c r="ER975">
        <v>15894334</v>
      </c>
      <c r="ES975">
        <v>14845647</v>
      </c>
      <c r="ET975">
        <v>14982709</v>
      </c>
      <c r="EU975">
        <v>14922463</v>
      </c>
      <c r="EV975">
        <v>17390885</v>
      </c>
      <c r="EW975">
        <v>17302578</v>
      </c>
      <c r="EX975">
        <v>23001896</v>
      </c>
      <c r="EY975">
        <v>13691740</v>
      </c>
      <c r="EZ975">
        <v>16392985</v>
      </c>
      <c r="FA975">
        <v>13134752</v>
      </c>
      <c r="FB975">
        <v>13717950</v>
      </c>
      <c r="FC975">
        <v>16903159</v>
      </c>
      <c r="FD975">
        <v>15482330</v>
      </c>
      <c r="FE975">
        <v>12331746</v>
      </c>
      <c r="FF975">
        <v>11603189</v>
      </c>
      <c r="FG975">
        <v>12480062</v>
      </c>
      <c r="FH975">
        <v>10371142</v>
      </c>
      <c r="FI975">
        <v>14398561</v>
      </c>
      <c r="FJ975">
        <v>9047372</v>
      </c>
      <c r="FK975">
        <v>9039961</v>
      </c>
      <c r="FL975">
        <v>8838275</v>
      </c>
      <c r="FM975">
        <v>11514077</v>
      </c>
      <c r="FN975">
        <v>10077145</v>
      </c>
      <c r="FO975">
        <v>13770827</v>
      </c>
      <c r="FP975">
        <v>11343772</v>
      </c>
      <c r="FQ975">
        <v>11840799</v>
      </c>
      <c r="FR975">
        <v>12668610</v>
      </c>
      <c r="FS975">
        <v>11681814</v>
      </c>
      <c r="FT975">
        <v>9777128</v>
      </c>
      <c r="FU975">
        <v>9120320</v>
      </c>
      <c r="FV975">
        <v>8834901</v>
      </c>
      <c r="FW975">
        <v>9900082</v>
      </c>
      <c r="FX975">
        <v>9247176</v>
      </c>
      <c r="FY975">
        <v>13306311</v>
      </c>
      <c r="FZ975">
        <v>8910777</v>
      </c>
      <c r="GA975">
        <v>15563689</v>
      </c>
      <c r="GB975">
        <v>12636249</v>
      </c>
      <c r="GC975">
        <v>11692668</v>
      </c>
      <c r="GD975">
        <v>17836511</v>
      </c>
      <c r="GE975">
        <v>16281431</v>
      </c>
      <c r="GF975">
        <v>11458602</v>
      </c>
      <c r="GG975">
        <v>10816504</v>
      </c>
      <c r="GH975">
        <v>12856206</v>
      </c>
      <c r="GI975">
        <v>16357861</v>
      </c>
      <c r="GJ975">
        <v>18966630</v>
      </c>
      <c r="GK975">
        <v>15496755</v>
      </c>
      <c r="GL975">
        <v>10397735</v>
      </c>
      <c r="GM975">
        <v>12827891</v>
      </c>
      <c r="GN975">
        <v>16274910</v>
      </c>
      <c r="GO975">
        <v>17577776</v>
      </c>
      <c r="GP975">
        <v>20169393</v>
      </c>
      <c r="GQ975">
        <v>16139758</v>
      </c>
      <c r="GR975">
        <v>15589929</v>
      </c>
      <c r="GS975">
        <v>16521814</v>
      </c>
      <c r="GT975">
        <v>14432277</v>
      </c>
      <c r="GU975">
        <v>11858175</v>
      </c>
      <c r="GV975">
        <v>14547824</v>
      </c>
      <c r="GW975">
        <v>13675769</v>
      </c>
      <c r="GX975">
        <v>13154603</v>
      </c>
      <c r="GY975">
        <v>12771528</v>
      </c>
      <c r="GZ975">
        <v>9129882</v>
      </c>
      <c r="HA975">
        <v>9414870</v>
      </c>
      <c r="HB975">
        <v>12836330</v>
      </c>
      <c r="HC975">
        <v>10321577</v>
      </c>
      <c r="HD975">
        <v>10739002</v>
      </c>
      <c r="HE975">
        <v>13604788</v>
      </c>
      <c r="HF975">
        <v>10676900</v>
      </c>
      <c r="HG975">
        <v>10343137</v>
      </c>
      <c r="HH975">
        <v>11580635</v>
      </c>
      <c r="HI975">
        <v>13498933</v>
      </c>
      <c r="HJ975">
        <v>11643171</v>
      </c>
      <c r="HK975">
        <v>11652191</v>
      </c>
      <c r="HL975">
        <v>10500754</v>
      </c>
      <c r="HM975">
        <v>16339468</v>
      </c>
      <c r="HN975">
        <v>13969495</v>
      </c>
      <c r="HO975">
        <v>13031118</v>
      </c>
      <c r="HP975">
        <v>12625999</v>
      </c>
      <c r="HQ975">
        <v>13134999</v>
      </c>
      <c r="HR975">
        <v>9595436</v>
      </c>
      <c r="HS975">
        <v>10187174</v>
      </c>
      <c r="HT975">
        <v>10314218</v>
      </c>
      <c r="HU975">
        <v>14057516</v>
      </c>
      <c r="HV975">
        <v>12488131</v>
      </c>
      <c r="HW975">
        <v>14004615</v>
      </c>
      <c r="HX975">
        <v>12675778</v>
      </c>
      <c r="HY975">
        <v>9757180</v>
      </c>
      <c r="HZ975">
        <v>12039149</v>
      </c>
      <c r="IA975">
        <v>10541003</v>
      </c>
      <c r="IB975">
        <v>9956837</v>
      </c>
      <c r="IC975">
        <v>10395169</v>
      </c>
      <c r="ID975">
        <v>9108419</v>
      </c>
      <c r="IE975">
        <v>10811130</v>
      </c>
      <c r="IF975">
        <v>10883848</v>
      </c>
      <c r="IG975">
        <v>12643020</v>
      </c>
      <c r="IH975">
        <v>11654445</v>
      </c>
      <c r="II975">
        <v>11600820</v>
      </c>
      <c r="IJ975">
        <v>11259632</v>
      </c>
      <c r="IK975">
        <v>14733177</v>
      </c>
      <c r="IL975">
        <v>29594053</v>
      </c>
      <c r="IM975">
        <v>17192780</v>
      </c>
      <c r="IN975">
        <v>11859942</v>
      </c>
      <c r="IO975">
        <v>14922551</v>
      </c>
      <c r="IP975">
        <v>10165111</v>
      </c>
      <c r="IQ975">
        <v>8232010</v>
      </c>
      <c r="IR975">
        <v>10530972</v>
      </c>
      <c r="IS975">
        <v>9771294</v>
      </c>
      <c r="IT975">
        <v>10056834</v>
      </c>
      <c r="IU975">
        <v>11052665</v>
      </c>
      <c r="IV975">
        <v>11854862</v>
      </c>
      <c r="IW975">
        <v>12666654</v>
      </c>
      <c r="IX975">
        <v>19683697</v>
      </c>
      <c r="IY975">
        <v>11855022</v>
      </c>
      <c r="IZ975">
        <v>10316676</v>
      </c>
      <c r="JA975">
        <v>9571149</v>
      </c>
      <c r="JB975">
        <v>8939731</v>
      </c>
      <c r="JC975">
        <v>9377667</v>
      </c>
      <c r="JD975">
        <v>12860198</v>
      </c>
      <c r="JE975">
        <v>12783240</v>
      </c>
      <c r="JF975">
        <v>12674581</v>
      </c>
      <c r="JG975">
        <v>13163470</v>
      </c>
      <c r="JH975">
        <v>14851305</v>
      </c>
      <c r="JI975">
        <v>13997024</v>
      </c>
      <c r="JJ975">
        <v>16642399</v>
      </c>
      <c r="JK975">
        <v>12706424</v>
      </c>
      <c r="JL975">
        <v>15750500</v>
      </c>
      <c r="JM975">
        <v>13305441</v>
      </c>
      <c r="JN975">
        <v>9995700</v>
      </c>
      <c r="JO975">
        <v>11378508</v>
      </c>
      <c r="JP975">
        <v>14255266</v>
      </c>
      <c r="JQ975">
        <v>13084965</v>
      </c>
    </row>
    <row r="976" spans="1:277" x14ac:dyDescent="0.25">
      <c r="A976" s="1" t="s">
        <v>489</v>
      </c>
      <c r="B976" t="s">
        <v>1157</v>
      </c>
      <c r="C976" t="s">
        <v>1199</v>
      </c>
      <c r="D976" s="2">
        <f>_xll.BDH(A976, "volume", B976, C976, "Direction", "H", "Period", "M","cols=274;rows=2")</f>
        <v>36556</v>
      </c>
      <c r="E976" s="2">
        <v>36585</v>
      </c>
      <c r="F976" s="2">
        <v>36616</v>
      </c>
      <c r="G976" s="2">
        <v>36644</v>
      </c>
      <c r="H976" s="2">
        <v>36677</v>
      </c>
      <c r="I976" s="2">
        <v>36707</v>
      </c>
      <c r="J976" s="2">
        <v>36738</v>
      </c>
      <c r="K976" s="2">
        <v>36769</v>
      </c>
      <c r="L976" s="2">
        <v>36798</v>
      </c>
      <c r="M976" s="2">
        <v>36830</v>
      </c>
      <c r="N976" s="2">
        <v>36860</v>
      </c>
      <c r="O976" s="2">
        <v>36889</v>
      </c>
      <c r="P976" s="2">
        <v>36922</v>
      </c>
      <c r="Q976" s="2">
        <v>36950</v>
      </c>
      <c r="R976" s="2">
        <v>36980</v>
      </c>
      <c r="S976" s="2">
        <v>37011</v>
      </c>
      <c r="T976" s="2">
        <v>37042</v>
      </c>
      <c r="U976" s="2">
        <v>37071</v>
      </c>
      <c r="V976" s="2">
        <v>37103</v>
      </c>
      <c r="W976" s="2">
        <v>37134</v>
      </c>
      <c r="X976" s="2">
        <v>37162</v>
      </c>
      <c r="Y976" s="2">
        <v>37195</v>
      </c>
      <c r="Z976" s="2">
        <v>37225</v>
      </c>
      <c r="AA976" s="2">
        <v>37256</v>
      </c>
      <c r="AB976" s="2">
        <v>37287</v>
      </c>
      <c r="AC976" s="2">
        <v>37315</v>
      </c>
      <c r="AD976" s="2">
        <v>37344</v>
      </c>
      <c r="AE976" s="2">
        <v>37376</v>
      </c>
      <c r="AF976" s="2">
        <v>37407</v>
      </c>
      <c r="AG976" s="2">
        <v>37435</v>
      </c>
      <c r="AH976" s="2">
        <v>37468</v>
      </c>
      <c r="AI976" s="2">
        <v>37498</v>
      </c>
      <c r="AJ976" s="2">
        <v>37529</v>
      </c>
      <c r="AK976" s="2">
        <v>37560</v>
      </c>
      <c r="AL976" s="2">
        <v>37589</v>
      </c>
      <c r="AM976" s="2">
        <v>37621</v>
      </c>
      <c r="AN976" s="2">
        <v>37652</v>
      </c>
      <c r="AO976" s="2">
        <v>37680</v>
      </c>
      <c r="AP976" s="2">
        <v>37711</v>
      </c>
      <c r="AQ976" s="2">
        <v>37741</v>
      </c>
      <c r="AR976" s="2">
        <v>37771</v>
      </c>
      <c r="AS976" s="2">
        <v>37802</v>
      </c>
      <c r="AT976" s="2">
        <v>37833</v>
      </c>
      <c r="AU976" s="2">
        <v>37862</v>
      </c>
      <c r="AV976" s="2">
        <v>37894</v>
      </c>
      <c r="AW976" s="2">
        <v>37925</v>
      </c>
      <c r="AX976" s="2">
        <v>37953</v>
      </c>
      <c r="AY976" s="2">
        <v>37986</v>
      </c>
      <c r="AZ976" s="2">
        <v>38016</v>
      </c>
      <c r="BA976" s="2">
        <v>38044</v>
      </c>
      <c r="BB976" s="2">
        <v>38077</v>
      </c>
      <c r="BC976" s="2">
        <v>38107</v>
      </c>
      <c r="BD976" s="2">
        <v>38138</v>
      </c>
      <c r="BE976" s="2">
        <v>38168</v>
      </c>
      <c r="BF976" s="2">
        <v>38198</v>
      </c>
      <c r="BG976" s="2">
        <v>38230</v>
      </c>
      <c r="BH976" s="2">
        <v>38260</v>
      </c>
      <c r="BI976" s="2">
        <v>38289</v>
      </c>
      <c r="BJ976" s="2">
        <v>38321</v>
      </c>
      <c r="BK976" s="2">
        <v>38352</v>
      </c>
      <c r="BL976" s="2">
        <v>38383</v>
      </c>
      <c r="BM976" s="2">
        <v>38411</v>
      </c>
      <c r="BN976" s="2">
        <v>38442</v>
      </c>
      <c r="BO976" s="2">
        <v>38471</v>
      </c>
      <c r="BP976" s="2">
        <v>38503</v>
      </c>
      <c r="BQ976" s="2">
        <v>38533</v>
      </c>
      <c r="BR976" s="2">
        <v>38562</v>
      </c>
      <c r="BS976" s="2">
        <v>38595</v>
      </c>
      <c r="BT976" s="2">
        <v>38625</v>
      </c>
      <c r="BU976" s="2">
        <v>38656</v>
      </c>
      <c r="BV976" s="2">
        <v>38686</v>
      </c>
      <c r="BW976" s="2">
        <v>38716</v>
      </c>
      <c r="BX976" s="2">
        <v>38748</v>
      </c>
      <c r="BY976" s="2">
        <v>38776</v>
      </c>
      <c r="BZ976" s="2">
        <v>38807</v>
      </c>
      <c r="CA976" s="2">
        <v>38835</v>
      </c>
      <c r="CB976" s="2">
        <v>38868</v>
      </c>
      <c r="CC976" s="2">
        <v>38898</v>
      </c>
      <c r="CD976" s="2">
        <v>38929</v>
      </c>
      <c r="CE976" s="2">
        <v>38960</v>
      </c>
      <c r="CF976" s="2">
        <v>38989</v>
      </c>
      <c r="CG976" s="2">
        <v>39021</v>
      </c>
      <c r="CH976" s="2">
        <v>39051</v>
      </c>
      <c r="CI976" s="2">
        <v>39080</v>
      </c>
      <c r="CJ976" s="2">
        <v>39113</v>
      </c>
      <c r="CK976" s="2">
        <v>39141</v>
      </c>
      <c r="CL976" s="2">
        <v>39171</v>
      </c>
      <c r="CM976" s="2">
        <v>39202</v>
      </c>
      <c r="CN976" s="2">
        <v>39233</v>
      </c>
      <c r="CO976" s="2">
        <v>39262</v>
      </c>
      <c r="CP976" s="2">
        <v>39294</v>
      </c>
      <c r="CQ976" s="2">
        <v>39325</v>
      </c>
      <c r="CR976" s="2">
        <v>39353</v>
      </c>
      <c r="CS976" s="2">
        <v>39386</v>
      </c>
      <c r="CT976" s="2">
        <v>39416</v>
      </c>
      <c r="CU976" s="2">
        <v>39447</v>
      </c>
      <c r="CV976" s="2">
        <v>39478</v>
      </c>
      <c r="CW976" s="2">
        <v>39507</v>
      </c>
      <c r="CX976" s="2">
        <v>39538</v>
      </c>
      <c r="CY976" s="2">
        <v>39568</v>
      </c>
      <c r="CZ976" s="2">
        <v>39598</v>
      </c>
      <c r="DA976" s="2">
        <v>39629</v>
      </c>
      <c r="DB976" s="2">
        <v>39660</v>
      </c>
      <c r="DC976" s="2">
        <v>39689</v>
      </c>
      <c r="DD976" s="2">
        <v>39721</v>
      </c>
      <c r="DE976" s="2">
        <v>39752</v>
      </c>
      <c r="DF976" s="2">
        <v>39780</v>
      </c>
      <c r="DG976" s="2">
        <v>39813</v>
      </c>
      <c r="DH976" s="2">
        <v>39843</v>
      </c>
      <c r="DI976" s="2">
        <v>39871</v>
      </c>
      <c r="DJ976" s="2">
        <v>39903</v>
      </c>
      <c r="DK976" s="2">
        <v>39933</v>
      </c>
      <c r="DL976" s="2">
        <v>39962</v>
      </c>
      <c r="DM976" s="2">
        <v>39994</v>
      </c>
      <c r="DN976" s="2">
        <v>40025</v>
      </c>
      <c r="DO976" s="2">
        <v>40056</v>
      </c>
      <c r="DP976" s="2">
        <v>40086</v>
      </c>
      <c r="DQ976" s="2">
        <v>40116</v>
      </c>
      <c r="DR976" s="2">
        <v>40147</v>
      </c>
      <c r="DS976" s="2">
        <v>40178</v>
      </c>
      <c r="DT976" s="2">
        <v>40207</v>
      </c>
      <c r="DU976" s="2">
        <v>40235</v>
      </c>
      <c r="DV976" s="2">
        <v>40268</v>
      </c>
      <c r="DW976" s="2">
        <v>40298</v>
      </c>
      <c r="DX976" s="2">
        <v>40329</v>
      </c>
      <c r="DY976" s="2">
        <v>40359</v>
      </c>
      <c r="DZ976" s="2">
        <v>40389</v>
      </c>
      <c r="EA976" s="2">
        <v>40421</v>
      </c>
      <c r="EB976" s="2">
        <v>40451</v>
      </c>
      <c r="EC976" s="2">
        <v>40480</v>
      </c>
      <c r="ED976" s="2">
        <v>40512</v>
      </c>
      <c r="EE976" s="2">
        <v>40543</v>
      </c>
      <c r="EF976" s="2">
        <v>40574</v>
      </c>
      <c r="EG976" s="2">
        <v>40602</v>
      </c>
      <c r="EH976" s="2">
        <v>40633</v>
      </c>
      <c r="EI976" s="2">
        <v>40662</v>
      </c>
      <c r="EJ976" s="2">
        <v>40694</v>
      </c>
      <c r="EK976" s="2">
        <v>40724</v>
      </c>
      <c r="EL976" s="2">
        <v>40753</v>
      </c>
      <c r="EM976" s="2">
        <v>40786</v>
      </c>
      <c r="EN976" s="2">
        <v>40816</v>
      </c>
      <c r="EO976" s="2">
        <v>40847</v>
      </c>
      <c r="EP976" s="2">
        <v>40877</v>
      </c>
      <c r="EQ976" s="2">
        <v>40907</v>
      </c>
      <c r="ER976" s="2">
        <v>40939</v>
      </c>
      <c r="ES976" s="2">
        <v>40968</v>
      </c>
      <c r="ET976" s="2">
        <v>40998</v>
      </c>
      <c r="EU976" s="2">
        <v>41029</v>
      </c>
      <c r="EV976" s="2">
        <v>41060</v>
      </c>
      <c r="EW976" s="2">
        <v>41089</v>
      </c>
      <c r="EX976" s="2">
        <v>41121</v>
      </c>
      <c r="EY976" s="2">
        <v>41152</v>
      </c>
      <c r="EZ976" s="2">
        <v>41180</v>
      </c>
      <c r="FA976" s="2">
        <v>41213</v>
      </c>
      <c r="FB976" s="2">
        <v>41243</v>
      </c>
      <c r="FC976" s="2">
        <v>41274</v>
      </c>
      <c r="FD976" s="2">
        <v>41305</v>
      </c>
      <c r="FE976" s="2">
        <v>41333</v>
      </c>
      <c r="FF976" s="2">
        <v>41362</v>
      </c>
      <c r="FG976" s="2">
        <v>41394</v>
      </c>
      <c r="FH976" s="2">
        <v>41425</v>
      </c>
      <c r="FI976" s="2">
        <v>41453</v>
      </c>
      <c r="FJ976" s="2">
        <v>41486</v>
      </c>
      <c r="FK976" s="2">
        <v>41516</v>
      </c>
      <c r="FL976" s="2">
        <v>41547</v>
      </c>
      <c r="FM976" s="2">
        <v>41578</v>
      </c>
      <c r="FN976" s="2">
        <v>41607</v>
      </c>
      <c r="FO976" s="2">
        <v>41639</v>
      </c>
      <c r="FP976" s="2">
        <v>41670</v>
      </c>
      <c r="FQ976" s="2">
        <v>41698</v>
      </c>
      <c r="FR976" s="2">
        <v>41729</v>
      </c>
      <c r="FS976" s="2">
        <v>41759</v>
      </c>
      <c r="FT976" s="2">
        <v>41789</v>
      </c>
      <c r="FU976" s="2">
        <v>41820</v>
      </c>
      <c r="FV976" s="2">
        <v>41851</v>
      </c>
      <c r="FW976" s="2">
        <v>41880</v>
      </c>
      <c r="FX976" s="2">
        <v>41912</v>
      </c>
      <c r="FY976" s="2">
        <v>41943</v>
      </c>
      <c r="FZ976" s="2">
        <v>41971</v>
      </c>
      <c r="GA976" s="2">
        <v>42004</v>
      </c>
      <c r="GB976" s="2">
        <v>42034</v>
      </c>
      <c r="GC976" s="2">
        <v>42062</v>
      </c>
      <c r="GD976" s="2">
        <v>42094</v>
      </c>
      <c r="GE976" s="2">
        <v>42124</v>
      </c>
      <c r="GF976" s="2">
        <v>42153</v>
      </c>
      <c r="GG976" s="2">
        <v>42185</v>
      </c>
      <c r="GH976" s="2">
        <v>42216</v>
      </c>
      <c r="GI976" s="2">
        <v>42247</v>
      </c>
      <c r="GJ976" s="2">
        <v>42277</v>
      </c>
      <c r="GK976" s="2">
        <v>42307</v>
      </c>
      <c r="GL976" s="2">
        <v>42338</v>
      </c>
      <c r="GM976" s="2">
        <v>42369</v>
      </c>
      <c r="GN976" s="2">
        <v>42398</v>
      </c>
      <c r="GO976" s="2">
        <v>42429</v>
      </c>
      <c r="GP976" s="2">
        <v>42460</v>
      </c>
      <c r="GQ976" s="2">
        <v>42489</v>
      </c>
      <c r="GR976" s="2">
        <v>42521</v>
      </c>
      <c r="GS976" s="2">
        <v>42551</v>
      </c>
      <c r="GT976" s="2">
        <v>42580</v>
      </c>
      <c r="GU976" s="2">
        <v>42613</v>
      </c>
      <c r="GV976" s="2">
        <v>42643</v>
      </c>
      <c r="GW976" s="2">
        <v>42674</v>
      </c>
      <c r="GX976" s="2">
        <v>42704</v>
      </c>
      <c r="GY976" s="2">
        <v>42734</v>
      </c>
      <c r="GZ976" s="2">
        <v>42766</v>
      </c>
      <c r="HA976" s="2">
        <v>42794</v>
      </c>
      <c r="HB976" s="2">
        <v>42825</v>
      </c>
      <c r="HC976" s="2">
        <v>42853</v>
      </c>
      <c r="HD976" s="2">
        <v>42886</v>
      </c>
      <c r="HE976" s="2">
        <v>42916</v>
      </c>
      <c r="HF976" s="2">
        <v>42947</v>
      </c>
      <c r="HG976" s="2">
        <v>42978</v>
      </c>
      <c r="HH976" s="2">
        <v>43007</v>
      </c>
      <c r="HI976" s="2">
        <v>43039</v>
      </c>
      <c r="HJ976" s="2">
        <v>43069</v>
      </c>
      <c r="HK976" s="2">
        <v>43098</v>
      </c>
      <c r="HL976" s="2">
        <v>43131</v>
      </c>
      <c r="HM976" s="2">
        <v>43159</v>
      </c>
      <c r="HN976" s="2">
        <v>43189</v>
      </c>
      <c r="HO976" s="2">
        <v>43220</v>
      </c>
      <c r="HP976" s="2">
        <v>43251</v>
      </c>
      <c r="HQ976" s="2">
        <v>43280</v>
      </c>
      <c r="HR976" s="2">
        <v>43312</v>
      </c>
      <c r="HS976" s="2">
        <v>43343</v>
      </c>
      <c r="HT976" s="2">
        <v>43371</v>
      </c>
      <c r="HU976" s="2">
        <v>43404</v>
      </c>
      <c r="HV976" s="2">
        <v>43434</v>
      </c>
      <c r="HW976" s="2">
        <v>43465</v>
      </c>
      <c r="HX976" s="2">
        <v>43496</v>
      </c>
      <c r="HY976" s="2">
        <v>43524</v>
      </c>
      <c r="HZ976" s="2">
        <v>43553</v>
      </c>
      <c r="IA976" s="2">
        <v>43585</v>
      </c>
      <c r="IB976" s="2">
        <v>43616</v>
      </c>
      <c r="IC976" s="2">
        <v>43644</v>
      </c>
      <c r="ID976" s="2">
        <v>43677</v>
      </c>
      <c r="IE976" s="2">
        <v>43707</v>
      </c>
      <c r="IF976" s="2">
        <v>43738</v>
      </c>
      <c r="IG976" s="2">
        <v>43769</v>
      </c>
      <c r="IH976" s="2">
        <v>43798</v>
      </c>
      <c r="II976" s="2">
        <v>43830</v>
      </c>
      <c r="IJ976" s="2">
        <v>43861</v>
      </c>
      <c r="IK976" s="2">
        <v>43889</v>
      </c>
      <c r="IL976" s="2">
        <v>43921</v>
      </c>
      <c r="IM976" s="2">
        <v>43951</v>
      </c>
      <c r="IN976" s="2">
        <v>43980</v>
      </c>
      <c r="IO976" s="2">
        <v>44012</v>
      </c>
      <c r="IP976" s="2">
        <v>44043</v>
      </c>
      <c r="IQ976" s="2">
        <v>44074</v>
      </c>
      <c r="IR976" s="2">
        <v>44104</v>
      </c>
      <c r="IS976" s="2">
        <v>44134</v>
      </c>
      <c r="IT976" s="2">
        <v>44165</v>
      </c>
      <c r="IU976" s="2">
        <v>44196</v>
      </c>
      <c r="IV976" s="2">
        <v>44225</v>
      </c>
      <c r="IW976" s="2">
        <v>44253</v>
      </c>
      <c r="IX976" s="2">
        <v>44286</v>
      </c>
      <c r="IY976" s="2">
        <v>44316</v>
      </c>
      <c r="IZ976" s="2">
        <v>44347</v>
      </c>
      <c r="JA976" s="2">
        <v>44377</v>
      </c>
      <c r="JB976" s="2">
        <v>44407</v>
      </c>
      <c r="JC976" s="2">
        <v>44439</v>
      </c>
      <c r="JD976" s="2">
        <v>44469</v>
      </c>
      <c r="JE976" s="2">
        <v>44498</v>
      </c>
      <c r="JF976" s="2">
        <v>44530</v>
      </c>
      <c r="JG976" s="2">
        <v>44561</v>
      </c>
      <c r="JH976" s="2">
        <v>44592</v>
      </c>
      <c r="JI976" s="2">
        <v>44620</v>
      </c>
      <c r="JJ976" s="2">
        <v>44651</v>
      </c>
      <c r="JK976" s="2">
        <v>44680</v>
      </c>
      <c r="JL976" s="2">
        <v>44712</v>
      </c>
      <c r="JM976" s="2">
        <v>44742</v>
      </c>
      <c r="JN976" s="2">
        <v>44771</v>
      </c>
      <c r="JO976" s="2">
        <v>44804</v>
      </c>
      <c r="JP976" s="2">
        <v>44834</v>
      </c>
      <c r="JQ976" s="2">
        <v>44865</v>
      </c>
    </row>
    <row r="977" spans="1:277" x14ac:dyDescent="0.25">
      <c r="A977" s="4"/>
      <c r="D977" s="3">
        <v>40943600</v>
      </c>
      <c r="E977">
        <v>37229800</v>
      </c>
      <c r="F977">
        <v>44028800</v>
      </c>
      <c r="G977">
        <v>24829000</v>
      </c>
      <c r="H977">
        <v>32294300</v>
      </c>
      <c r="I977">
        <v>37487800</v>
      </c>
      <c r="J977">
        <v>21165900</v>
      </c>
      <c r="K977">
        <v>27000200</v>
      </c>
      <c r="L977">
        <v>23235200</v>
      </c>
      <c r="M977">
        <v>27287000</v>
      </c>
      <c r="N977">
        <v>26453000</v>
      </c>
      <c r="O977">
        <v>30384800</v>
      </c>
      <c r="P977">
        <v>52445800</v>
      </c>
      <c r="Q977">
        <v>38477100</v>
      </c>
      <c r="R977">
        <v>42121700</v>
      </c>
      <c r="S977">
        <v>41249000</v>
      </c>
      <c r="T977">
        <v>49732700</v>
      </c>
      <c r="U977">
        <v>55218000</v>
      </c>
      <c r="V977">
        <v>37413400</v>
      </c>
      <c r="W977">
        <v>33957300</v>
      </c>
      <c r="X977">
        <v>27144300</v>
      </c>
      <c r="Y977">
        <v>45768900</v>
      </c>
      <c r="Z977">
        <v>49169500</v>
      </c>
      <c r="AA977">
        <v>107170900</v>
      </c>
      <c r="AB977">
        <v>110720500</v>
      </c>
      <c r="AC977">
        <v>94783000</v>
      </c>
      <c r="AD977">
        <v>64236400</v>
      </c>
      <c r="AE977">
        <v>48241000</v>
      </c>
      <c r="AF977">
        <v>95054000</v>
      </c>
      <c r="AG977">
        <v>164474100</v>
      </c>
      <c r="AH977">
        <v>253397400</v>
      </c>
      <c r="AI977">
        <v>99267800</v>
      </c>
      <c r="AJ977">
        <v>58570800</v>
      </c>
      <c r="AK977">
        <v>57993200</v>
      </c>
      <c r="AL977">
        <v>81964000</v>
      </c>
      <c r="AM977">
        <v>54625200</v>
      </c>
      <c r="AN977">
        <v>88947800</v>
      </c>
      <c r="AO977">
        <v>68242800</v>
      </c>
      <c r="AP977">
        <v>65534000</v>
      </c>
      <c r="AQ977">
        <v>97977400</v>
      </c>
      <c r="AR977">
        <v>109466400</v>
      </c>
      <c r="AS977">
        <v>62541400</v>
      </c>
      <c r="AT977">
        <v>58571500</v>
      </c>
      <c r="AU977">
        <v>68236300</v>
      </c>
      <c r="AV977">
        <v>59120400</v>
      </c>
      <c r="AW977">
        <v>59970400</v>
      </c>
      <c r="AX977">
        <v>40457500</v>
      </c>
      <c r="AY977">
        <v>36538800</v>
      </c>
      <c r="AZ977">
        <v>64004300</v>
      </c>
      <c r="BA977">
        <v>76016300</v>
      </c>
      <c r="BB977">
        <v>58764400</v>
      </c>
      <c r="BC977">
        <v>60281300</v>
      </c>
      <c r="BD977">
        <v>70277200</v>
      </c>
      <c r="BE977">
        <v>52811000</v>
      </c>
      <c r="BF977">
        <v>35954100</v>
      </c>
      <c r="BG977">
        <v>42715800</v>
      </c>
      <c r="BH977">
        <v>37138900</v>
      </c>
      <c r="BI977">
        <v>52415700</v>
      </c>
      <c r="BJ977">
        <v>89255600</v>
      </c>
      <c r="BK977">
        <v>62092200</v>
      </c>
      <c r="BL977">
        <v>52760800</v>
      </c>
      <c r="BM977">
        <v>60292600</v>
      </c>
      <c r="BN977">
        <v>73120600</v>
      </c>
      <c r="BO977">
        <v>59480300</v>
      </c>
      <c r="BP977">
        <v>55983200</v>
      </c>
      <c r="BQ977">
        <v>44116400</v>
      </c>
      <c r="BR977">
        <v>48173500</v>
      </c>
      <c r="BS977">
        <v>63965600</v>
      </c>
      <c r="BT977">
        <v>60248200</v>
      </c>
      <c r="BU977">
        <v>78888200</v>
      </c>
      <c r="BV977">
        <v>81202600</v>
      </c>
      <c r="BW977">
        <v>68938500</v>
      </c>
      <c r="BX977">
        <v>67131900</v>
      </c>
      <c r="BY977">
        <v>68380800</v>
      </c>
      <c r="BZ977">
        <v>97071100</v>
      </c>
      <c r="CA977">
        <v>58153500</v>
      </c>
      <c r="CB977">
        <v>80080500</v>
      </c>
      <c r="CC977">
        <v>81325300</v>
      </c>
      <c r="CD977">
        <v>49349100</v>
      </c>
      <c r="CE977">
        <v>50430700</v>
      </c>
      <c r="CF977">
        <v>61029100</v>
      </c>
      <c r="CG977">
        <v>55354200</v>
      </c>
      <c r="CH977">
        <v>55525400</v>
      </c>
      <c r="CI977">
        <v>36737100</v>
      </c>
      <c r="CJ977">
        <v>54815500</v>
      </c>
      <c r="CK977">
        <v>48586400</v>
      </c>
      <c r="CL977">
        <v>55967700</v>
      </c>
      <c r="CM977">
        <v>46727800</v>
      </c>
      <c r="CN977">
        <v>69800100</v>
      </c>
      <c r="CO977">
        <v>56487200</v>
      </c>
      <c r="CP977">
        <v>66787900</v>
      </c>
      <c r="CQ977">
        <v>72776200</v>
      </c>
      <c r="CR977">
        <v>32200200</v>
      </c>
      <c r="CS977">
        <v>36850200</v>
      </c>
      <c r="CT977">
        <v>46162400</v>
      </c>
      <c r="CU977">
        <v>29528400</v>
      </c>
      <c r="CV977">
        <v>54632100</v>
      </c>
      <c r="CW977">
        <v>44159700</v>
      </c>
      <c r="CX977">
        <v>66904200</v>
      </c>
      <c r="CY977">
        <v>47837400</v>
      </c>
      <c r="CZ977">
        <v>39715300</v>
      </c>
      <c r="DA977">
        <v>39904000</v>
      </c>
      <c r="DB977">
        <v>49807200</v>
      </c>
      <c r="DC977">
        <v>44268800</v>
      </c>
      <c r="DD977">
        <v>57090100</v>
      </c>
      <c r="DE977">
        <v>82895500</v>
      </c>
      <c r="DF977">
        <v>54776800</v>
      </c>
      <c r="DG977">
        <v>45452300</v>
      </c>
      <c r="DH977">
        <v>55227600</v>
      </c>
      <c r="DI977">
        <v>65321300</v>
      </c>
      <c r="DJ977">
        <v>67236200</v>
      </c>
      <c r="DK977">
        <v>51872100</v>
      </c>
      <c r="DL977">
        <v>39122400</v>
      </c>
      <c r="DM977">
        <v>43263600</v>
      </c>
      <c r="DN977">
        <v>37760500</v>
      </c>
      <c r="DO977">
        <v>32167000</v>
      </c>
      <c r="DP977">
        <v>41957100</v>
      </c>
      <c r="DQ977">
        <v>49330700</v>
      </c>
      <c r="DR977">
        <v>36819300</v>
      </c>
      <c r="DS977">
        <v>34252300</v>
      </c>
      <c r="DT977">
        <v>42043000</v>
      </c>
      <c r="DU977">
        <v>41688600</v>
      </c>
      <c r="DV977">
        <v>39019100</v>
      </c>
      <c r="DW977">
        <v>28198500</v>
      </c>
      <c r="DX977">
        <v>56628800</v>
      </c>
      <c r="DY977">
        <v>51323700</v>
      </c>
      <c r="DZ977">
        <v>38426400</v>
      </c>
      <c r="EA977">
        <v>33925000</v>
      </c>
      <c r="EB977">
        <v>31335373</v>
      </c>
      <c r="EC977">
        <v>44565657</v>
      </c>
      <c r="ED977">
        <v>45882649</v>
      </c>
      <c r="EE977">
        <v>33847488</v>
      </c>
      <c r="EF977">
        <v>33282338</v>
      </c>
      <c r="EG977">
        <v>45397232</v>
      </c>
      <c r="EH977">
        <v>42178956</v>
      </c>
      <c r="EI977">
        <v>30351304</v>
      </c>
      <c r="EJ977">
        <v>42939168</v>
      </c>
      <c r="EK977">
        <v>43509608</v>
      </c>
      <c r="EL977">
        <v>40952537</v>
      </c>
      <c r="EM977">
        <v>72628437</v>
      </c>
      <c r="EN977">
        <v>45798902</v>
      </c>
      <c r="EO977">
        <v>45183951</v>
      </c>
      <c r="EP977">
        <v>37818887</v>
      </c>
      <c r="EQ977">
        <v>37440011</v>
      </c>
      <c r="ER977">
        <v>33084245</v>
      </c>
      <c r="ES977">
        <v>23563902</v>
      </c>
      <c r="ET977">
        <v>31050054</v>
      </c>
      <c r="EU977">
        <v>33782735</v>
      </c>
      <c r="EV977">
        <v>43990053</v>
      </c>
      <c r="EW977">
        <v>49518183</v>
      </c>
      <c r="EX977">
        <v>32819366</v>
      </c>
      <c r="EY977">
        <v>26530229</v>
      </c>
      <c r="EZ977">
        <v>20999497</v>
      </c>
      <c r="FA977">
        <v>26044594</v>
      </c>
      <c r="FB977">
        <v>23693248</v>
      </c>
      <c r="FC977">
        <v>41186783</v>
      </c>
      <c r="FD977">
        <v>26451321</v>
      </c>
      <c r="FE977">
        <v>22248422</v>
      </c>
      <c r="FF977">
        <v>30955785</v>
      </c>
      <c r="FG977">
        <v>21759796</v>
      </c>
      <c r="FH977">
        <v>31974844</v>
      </c>
      <c r="FI977">
        <v>36575641</v>
      </c>
      <c r="FJ977">
        <v>25606672</v>
      </c>
      <c r="FK977">
        <v>24120967</v>
      </c>
      <c r="FL977">
        <v>24815444</v>
      </c>
      <c r="FM977">
        <v>22588838</v>
      </c>
      <c r="FN977">
        <v>25357610</v>
      </c>
      <c r="FO977">
        <v>40971640</v>
      </c>
      <c r="FP977">
        <v>31032658</v>
      </c>
      <c r="FQ977">
        <v>34828184</v>
      </c>
      <c r="FR977">
        <v>23708324</v>
      </c>
      <c r="FS977">
        <v>19223510</v>
      </c>
      <c r="FT977">
        <v>21016019</v>
      </c>
      <c r="FU977">
        <v>38706060</v>
      </c>
      <c r="FV977">
        <v>21791168</v>
      </c>
      <c r="FW977">
        <v>21767826</v>
      </c>
      <c r="FX977">
        <v>31219711</v>
      </c>
      <c r="FY977">
        <v>41327969</v>
      </c>
      <c r="FZ977">
        <v>22988910</v>
      </c>
      <c r="GA977">
        <v>46150040</v>
      </c>
      <c r="GB977">
        <v>38424393</v>
      </c>
      <c r="GC977">
        <v>29469886</v>
      </c>
      <c r="GD977">
        <v>29462803</v>
      </c>
      <c r="GE977">
        <v>22874554</v>
      </c>
      <c r="GF977">
        <v>34424153</v>
      </c>
      <c r="GG977">
        <v>59609318</v>
      </c>
      <c r="GH977">
        <v>26803356</v>
      </c>
      <c r="GI977">
        <v>37313235</v>
      </c>
      <c r="GJ977">
        <v>56114670</v>
      </c>
      <c r="GK977">
        <v>49674452</v>
      </c>
      <c r="GL977">
        <v>43640153</v>
      </c>
      <c r="GM977">
        <v>84886174</v>
      </c>
      <c r="GN977">
        <v>98675544</v>
      </c>
      <c r="GO977">
        <v>74716583</v>
      </c>
      <c r="GP977">
        <v>61104285</v>
      </c>
      <c r="GQ977">
        <v>66174542</v>
      </c>
      <c r="GR977">
        <v>54985701</v>
      </c>
      <c r="GS977">
        <v>67467302</v>
      </c>
      <c r="GT977">
        <v>61715026</v>
      </c>
      <c r="GU977">
        <v>65659716</v>
      </c>
      <c r="GV977">
        <v>50064153</v>
      </c>
      <c r="GW977">
        <v>34911576</v>
      </c>
      <c r="GX977">
        <v>45178800</v>
      </c>
      <c r="GY977">
        <v>49742628</v>
      </c>
      <c r="GZ977">
        <v>68271120</v>
      </c>
      <c r="HA977">
        <v>38333913</v>
      </c>
      <c r="HB977">
        <v>46751230</v>
      </c>
      <c r="HC977">
        <v>30612834</v>
      </c>
      <c r="HD977">
        <v>33868223</v>
      </c>
      <c r="HE977">
        <v>37722713</v>
      </c>
      <c r="HF977">
        <v>22532937</v>
      </c>
      <c r="HG977">
        <v>24655569</v>
      </c>
      <c r="HH977">
        <v>25142382</v>
      </c>
      <c r="HI977">
        <v>20066079</v>
      </c>
      <c r="HJ977">
        <v>31575737</v>
      </c>
      <c r="HK977">
        <v>29145185</v>
      </c>
      <c r="HL977">
        <v>26705822</v>
      </c>
      <c r="HM977">
        <v>33596555</v>
      </c>
      <c r="HN977">
        <v>48416496</v>
      </c>
      <c r="HO977">
        <v>43037351</v>
      </c>
      <c r="HP977">
        <v>43315079</v>
      </c>
      <c r="HQ977">
        <v>54032493</v>
      </c>
      <c r="HR977">
        <v>40226160</v>
      </c>
      <c r="HS977">
        <v>135962247</v>
      </c>
      <c r="HT977">
        <v>68146629</v>
      </c>
      <c r="HU977">
        <v>54652243</v>
      </c>
      <c r="HV977">
        <v>53212099</v>
      </c>
      <c r="HW977">
        <v>62145640</v>
      </c>
      <c r="HX977">
        <v>45715014</v>
      </c>
      <c r="HY977">
        <v>34399519</v>
      </c>
      <c r="HZ977">
        <v>42055242</v>
      </c>
      <c r="IA977">
        <v>32539011</v>
      </c>
      <c r="IB977">
        <v>42467027</v>
      </c>
      <c r="IC977">
        <v>39659946</v>
      </c>
      <c r="ID977">
        <v>36328301</v>
      </c>
      <c r="IE977">
        <v>49851193</v>
      </c>
      <c r="IF977">
        <v>36504184</v>
      </c>
      <c r="IG977">
        <v>47278708</v>
      </c>
      <c r="IH977">
        <v>47626350</v>
      </c>
      <c r="II977">
        <v>57208242</v>
      </c>
      <c r="IJ977">
        <v>56138007</v>
      </c>
      <c r="IK977">
        <v>60560995</v>
      </c>
      <c r="IL977">
        <v>121129823</v>
      </c>
      <c r="IM977">
        <v>67589112</v>
      </c>
      <c r="IN977">
        <v>40543337</v>
      </c>
      <c r="IO977">
        <v>58238631</v>
      </c>
      <c r="IP977">
        <v>46326434</v>
      </c>
      <c r="IQ977">
        <v>36451953</v>
      </c>
      <c r="IR977">
        <v>82326438</v>
      </c>
      <c r="IS977">
        <v>51951231</v>
      </c>
      <c r="IT977">
        <v>55077845</v>
      </c>
      <c r="IU977">
        <v>68607690</v>
      </c>
      <c r="IV977">
        <v>62200575</v>
      </c>
      <c r="IW977">
        <v>39836912</v>
      </c>
      <c r="IX977">
        <v>59717588</v>
      </c>
      <c r="IY977">
        <v>39019749</v>
      </c>
      <c r="IZ977">
        <v>45003298</v>
      </c>
      <c r="JA977">
        <v>47272224</v>
      </c>
      <c r="JB977">
        <v>44761744</v>
      </c>
      <c r="JC977">
        <v>42193390</v>
      </c>
      <c r="JD977">
        <v>56888406</v>
      </c>
      <c r="JE977">
        <v>59916043</v>
      </c>
      <c r="JF977">
        <v>44212237</v>
      </c>
      <c r="JG977">
        <v>57717093</v>
      </c>
      <c r="JH977">
        <v>65254648</v>
      </c>
      <c r="JI977">
        <v>49755355</v>
      </c>
      <c r="JJ977">
        <v>65715124</v>
      </c>
      <c r="JK977">
        <v>40926034</v>
      </c>
      <c r="JL977">
        <v>58894917</v>
      </c>
      <c r="JM977">
        <v>66003902</v>
      </c>
      <c r="JN977">
        <v>48920569</v>
      </c>
      <c r="JO977">
        <v>47913606</v>
      </c>
      <c r="JP977">
        <v>57116548</v>
      </c>
      <c r="JQ977">
        <v>45169737</v>
      </c>
    </row>
    <row r="978" spans="1:277" x14ac:dyDescent="0.25">
      <c r="A978" s="1" t="s">
        <v>490</v>
      </c>
      <c r="B978" t="s">
        <v>1157</v>
      </c>
      <c r="C978" t="s">
        <v>1199</v>
      </c>
      <c r="D978" s="2">
        <f>_xll.BDH(A978, "volume", B978, C978, "Direction", "H", "Period", "M","cols=274;rows=2")</f>
        <v>36556</v>
      </c>
      <c r="E978" s="2">
        <v>36585</v>
      </c>
      <c r="F978" s="2">
        <v>36616</v>
      </c>
      <c r="G978" s="2">
        <v>36644</v>
      </c>
      <c r="H978" s="2">
        <v>36677</v>
      </c>
      <c r="I978" s="2">
        <v>36707</v>
      </c>
      <c r="J978" s="2">
        <v>36738</v>
      </c>
      <c r="K978" s="2">
        <v>36769</v>
      </c>
      <c r="L978" s="2">
        <v>36798</v>
      </c>
      <c r="M978" s="2">
        <v>36830</v>
      </c>
      <c r="N978" s="2">
        <v>36860</v>
      </c>
      <c r="O978" s="2">
        <v>36889</v>
      </c>
      <c r="P978" s="2">
        <v>36922</v>
      </c>
      <c r="Q978" s="2">
        <v>36950</v>
      </c>
      <c r="R978" s="2">
        <v>36980</v>
      </c>
      <c r="S978" s="2">
        <v>37011</v>
      </c>
      <c r="T978" s="2">
        <v>37042</v>
      </c>
      <c r="U978" s="2">
        <v>37071</v>
      </c>
      <c r="V978" s="2">
        <v>37103</v>
      </c>
      <c r="W978" s="2">
        <v>37134</v>
      </c>
      <c r="X978" s="2">
        <v>37162</v>
      </c>
      <c r="Y978" s="2">
        <v>37195</v>
      </c>
      <c r="Z978" s="2">
        <v>37225</v>
      </c>
      <c r="AA978" s="2">
        <v>37256</v>
      </c>
      <c r="AB978" s="2">
        <v>37287</v>
      </c>
      <c r="AC978" s="2">
        <v>37315</v>
      </c>
      <c r="AD978" s="2">
        <v>37344</v>
      </c>
      <c r="AE978" s="2">
        <v>37376</v>
      </c>
      <c r="AF978" s="2">
        <v>37407</v>
      </c>
      <c r="AG978" s="2">
        <v>37435</v>
      </c>
      <c r="AH978" s="2">
        <v>37468</v>
      </c>
      <c r="AI978" s="2">
        <v>37498</v>
      </c>
      <c r="AJ978" s="2">
        <v>37529</v>
      </c>
      <c r="AK978" s="2">
        <v>37560</v>
      </c>
      <c r="AL978" s="2">
        <v>37589</v>
      </c>
      <c r="AM978" s="2">
        <v>37621</v>
      </c>
      <c r="AN978" s="2">
        <v>37652</v>
      </c>
      <c r="AO978" s="2">
        <v>37680</v>
      </c>
      <c r="AP978" s="2">
        <v>37711</v>
      </c>
      <c r="AQ978" s="2">
        <v>37741</v>
      </c>
      <c r="AR978" s="2">
        <v>37771</v>
      </c>
      <c r="AS978" s="2">
        <v>37802</v>
      </c>
      <c r="AT978" s="2">
        <v>37833</v>
      </c>
      <c r="AU978" s="2">
        <v>37862</v>
      </c>
      <c r="AV978" s="2">
        <v>37894</v>
      </c>
      <c r="AW978" s="2">
        <v>37925</v>
      </c>
      <c r="AX978" s="2">
        <v>37953</v>
      </c>
      <c r="AY978" s="2">
        <v>37986</v>
      </c>
      <c r="AZ978" s="2">
        <v>38016</v>
      </c>
      <c r="BA978" s="2">
        <v>38044</v>
      </c>
      <c r="BB978" s="2">
        <v>38077</v>
      </c>
      <c r="BC978" s="2">
        <v>38107</v>
      </c>
      <c r="BD978" s="2">
        <v>38138</v>
      </c>
      <c r="BE978" s="2">
        <v>38168</v>
      </c>
      <c r="BF978" s="2">
        <v>38198</v>
      </c>
      <c r="BG978" s="2">
        <v>38230</v>
      </c>
      <c r="BH978" s="2">
        <v>38260</v>
      </c>
      <c r="BI978" s="2">
        <v>38289</v>
      </c>
      <c r="BJ978" s="2">
        <v>38321</v>
      </c>
      <c r="BK978" s="2">
        <v>38352</v>
      </c>
      <c r="BL978" s="2">
        <v>38383</v>
      </c>
      <c r="BM978" s="2">
        <v>38411</v>
      </c>
      <c r="BN978" s="2">
        <v>38442</v>
      </c>
      <c r="BO978" s="2">
        <v>38471</v>
      </c>
      <c r="BP978" s="2">
        <v>38503</v>
      </c>
      <c r="BQ978" s="2">
        <v>38533</v>
      </c>
      <c r="BR978" s="2">
        <v>38562</v>
      </c>
      <c r="BS978" s="2">
        <v>38595</v>
      </c>
      <c r="BT978" s="2">
        <v>38625</v>
      </c>
      <c r="BU978" s="2">
        <v>38656</v>
      </c>
      <c r="BV978" s="2">
        <v>38686</v>
      </c>
      <c r="BW978" s="2">
        <v>38716</v>
      </c>
      <c r="BX978" s="2">
        <v>38748</v>
      </c>
      <c r="BY978" s="2">
        <v>38776</v>
      </c>
      <c r="BZ978" s="2">
        <v>38807</v>
      </c>
      <c r="CA978" s="2">
        <v>38835</v>
      </c>
      <c r="CB978" s="2">
        <v>38868</v>
      </c>
      <c r="CC978" s="2">
        <v>38898</v>
      </c>
      <c r="CD978" s="2">
        <v>38929</v>
      </c>
      <c r="CE978" s="2">
        <v>38960</v>
      </c>
      <c r="CF978" s="2">
        <v>38989</v>
      </c>
      <c r="CG978" s="2">
        <v>39021</v>
      </c>
      <c r="CH978" s="2">
        <v>39051</v>
      </c>
      <c r="CI978" s="2">
        <v>39080</v>
      </c>
      <c r="CJ978" s="2">
        <v>39113</v>
      </c>
      <c r="CK978" s="2">
        <v>39141</v>
      </c>
      <c r="CL978" s="2">
        <v>39171</v>
      </c>
      <c r="CM978" s="2">
        <v>39202</v>
      </c>
      <c r="CN978" s="2">
        <v>39233</v>
      </c>
      <c r="CO978" s="2">
        <v>39262</v>
      </c>
      <c r="CP978" s="2">
        <v>39294</v>
      </c>
      <c r="CQ978" s="2">
        <v>39325</v>
      </c>
      <c r="CR978" s="2">
        <v>39353</v>
      </c>
      <c r="CS978" s="2">
        <v>39386</v>
      </c>
      <c r="CT978" s="2">
        <v>39416</v>
      </c>
      <c r="CU978" s="2">
        <v>39447</v>
      </c>
      <c r="CV978" s="2">
        <v>39478</v>
      </c>
      <c r="CW978" s="2">
        <v>39507</v>
      </c>
      <c r="CX978" s="2">
        <v>39538</v>
      </c>
      <c r="CY978" s="2">
        <v>39568</v>
      </c>
      <c r="CZ978" s="2">
        <v>39598</v>
      </c>
      <c r="DA978" s="2">
        <v>39629</v>
      </c>
      <c r="DB978" s="2">
        <v>39660</v>
      </c>
      <c r="DC978" s="2">
        <v>39689</v>
      </c>
      <c r="DD978" s="2">
        <v>39721</v>
      </c>
      <c r="DE978" s="2">
        <v>39752</v>
      </c>
      <c r="DF978" s="2">
        <v>39780</v>
      </c>
      <c r="DG978" s="2">
        <v>39813</v>
      </c>
      <c r="DH978" s="2">
        <v>39843</v>
      </c>
      <c r="DI978" s="2">
        <v>39871</v>
      </c>
      <c r="DJ978" s="2">
        <v>39903</v>
      </c>
      <c r="DK978" s="2">
        <v>39933</v>
      </c>
      <c r="DL978" s="2">
        <v>39962</v>
      </c>
      <c r="DM978" s="2">
        <v>39994</v>
      </c>
      <c r="DN978" s="2">
        <v>40025</v>
      </c>
      <c r="DO978" s="2">
        <v>40056</v>
      </c>
      <c r="DP978" s="2">
        <v>40086</v>
      </c>
      <c r="DQ978" s="2">
        <v>40116</v>
      </c>
      <c r="DR978" s="2">
        <v>40147</v>
      </c>
      <c r="DS978" s="2">
        <v>40178</v>
      </c>
      <c r="DT978" s="2">
        <v>40207</v>
      </c>
      <c r="DU978" s="2">
        <v>40235</v>
      </c>
      <c r="DV978" s="2">
        <v>40268</v>
      </c>
      <c r="DW978" s="2">
        <v>40298</v>
      </c>
      <c r="DX978" s="2">
        <v>40329</v>
      </c>
      <c r="DY978" s="2">
        <v>40359</v>
      </c>
      <c r="DZ978" s="2">
        <v>40389</v>
      </c>
      <c r="EA978" s="2">
        <v>40421</v>
      </c>
      <c r="EB978" s="2">
        <v>40451</v>
      </c>
      <c r="EC978" s="2">
        <v>40480</v>
      </c>
      <c r="ED978" s="2">
        <v>40512</v>
      </c>
      <c r="EE978" s="2">
        <v>40543</v>
      </c>
      <c r="EF978" s="2">
        <v>40574</v>
      </c>
      <c r="EG978" s="2">
        <v>40602</v>
      </c>
      <c r="EH978" s="2">
        <v>40633</v>
      </c>
      <c r="EI978" s="2">
        <v>40662</v>
      </c>
      <c r="EJ978" s="2">
        <v>40694</v>
      </c>
      <c r="EK978" s="2">
        <v>40724</v>
      </c>
      <c r="EL978" s="2">
        <v>40753</v>
      </c>
      <c r="EM978" s="2">
        <v>40786</v>
      </c>
      <c r="EN978" s="2">
        <v>40816</v>
      </c>
      <c r="EO978" s="2">
        <v>40847</v>
      </c>
      <c r="EP978" s="2">
        <v>40877</v>
      </c>
      <c r="EQ978" s="2">
        <v>40907</v>
      </c>
      <c r="ER978" s="2">
        <v>40939</v>
      </c>
      <c r="ES978" s="2">
        <v>40968</v>
      </c>
      <c r="ET978" s="2">
        <v>40998</v>
      </c>
      <c r="EU978" s="2">
        <v>41029</v>
      </c>
      <c r="EV978" s="2">
        <v>41060</v>
      </c>
      <c r="EW978" s="2">
        <v>41089</v>
      </c>
      <c r="EX978" s="2">
        <v>41121</v>
      </c>
      <c r="EY978" s="2">
        <v>41152</v>
      </c>
      <c r="EZ978" s="2">
        <v>41180</v>
      </c>
      <c r="FA978" s="2">
        <v>41213</v>
      </c>
      <c r="FB978" s="2">
        <v>41243</v>
      </c>
      <c r="FC978" s="2">
        <v>41274</v>
      </c>
      <c r="FD978" s="2">
        <v>41305</v>
      </c>
      <c r="FE978" s="2">
        <v>41333</v>
      </c>
      <c r="FF978" s="2">
        <v>41362</v>
      </c>
      <c r="FG978" s="2">
        <v>41394</v>
      </c>
      <c r="FH978" s="2">
        <v>41425</v>
      </c>
      <c r="FI978" s="2">
        <v>41453</v>
      </c>
      <c r="FJ978" s="2">
        <v>41486</v>
      </c>
      <c r="FK978" s="2">
        <v>41516</v>
      </c>
      <c r="FL978" s="2">
        <v>41547</v>
      </c>
      <c r="FM978" s="2">
        <v>41578</v>
      </c>
      <c r="FN978" s="2">
        <v>41607</v>
      </c>
      <c r="FO978" s="2">
        <v>41639</v>
      </c>
      <c r="FP978" s="2">
        <v>41670</v>
      </c>
      <c r="FQ978" s="2">
        <v>41698</v>
      </c>
      <c r="FR978" s="2">
        <v>41729</v>
      </c>
      <c r="FS978" s="2">
        <v>41759</v>
      </c>
      <c r="FT978" s="2">
        <v>41789</v>
      </c>
      <c r="FU978" s="2">
        <v>41820</v>
      </c>
      <c r="FV978" s="2">
        <v>41851</v>
      </c>
      <c r="FW978" s="2">
        <v>41880</v>
      </c>
      <c r="FX978" s="2">
        <v>41912</v>
      </c>
      <c r="FY978" s="2">
        <v>41943</v>
      </c>
      <c r="FZ978" s="2">
        <v>41971</v>
      </c>
      <c r="GA978" s="2">
        <v>42004</v>
      </c>
      <c r="GB978" s="2">
        <v>42034</v>
      </c>
      <c r="GC978" s="2">
        <v>42062</v>
      </c>
      <c r="GD978" s="2">
        <v>42094</v>
      </c>
      <c r="GE978" s="2">
        <v>42124</v>
      </c>
      <c r="GF978" s="2">
        <v>42153</v>
      </c>
      <c r="GG978" s="2">
        <v>42185</v>
      </c>
      <c r="GH978" s="2">
        <v>42216</v>
      </c>
      <c r="GI978" s="2">
        <v>42247</v>
      </c>
      <c r="GJ978" s="2">
        <v>42277</v>
      </c>
      <c r="GK978" s="2">
        <v>42307</v>
      </c>
      <c r="GL978" s="2">
        <v>42338</v>
      </c>
      <c r="GM978" s="2">
        <v>42369</v>
      </c>
      <c r="GN978" s="2">
        <v>42398</v>
      </c>
      <c r="GO978" s="2">
        <v>42429</v>
      </c>
      <c r="GP978" s="2">
        <v>42460</v>
      </c>
      <c r="GQ978" s="2">
        <v>42489</v>
      </c>
      <c r="GR978" s="2">
        <v>42521</v>
      </c>
      <c r="GS978" s="2">
        <v>42551</v>
      </c>
      <c r="GT978" s="2">
        <v>42580</v>
      </c>
      <c r="GU978" s="2">
        <v>42613</v>
      </c>
      <c r="GV978" s="2">
        <v>42643</v>
      </c>
      <c r="GW978" s="2">
        <v>42674</v>
      </c>
      <c r="GX978" s="2">
        <v>42704</v>
      </c>
      <c r="GY978" s="2">
        <v>42734</v>
      </c>
      <c r="GZ978" s="2">
        <v>42766</v>
      </c>
      <c r="HA978" s="2">
        <v>42794</v>
      </c>
      <c r="HB978" s="2">
        <v>42825</v>
      </c>
      <c r="HC978" s="2">
        <v>42853</v>
      </c>
      <c r="HD978" s="2">
        <v>42886</v>
      </c>
      <c r="HE978" s="2">
        <v>42916</v>
      </c>
      <c r="HF978" s="2">
        <v>42947</v>
      </c>
      <c r="HG978" s="2">
        <v>42978</v>
      </c>
      <c r="HH978" s="2">
        <v>43007</v>
      </c>
      <c r="HI978" s="2">
        <v>43039</v>
      </c>
      <c r="HJ978" s="2">
        <v>43069</v>
      </c>
      <c r="HK978" s="2">
        <v>43098</v>
      </c>
      <c r="HL978" s="2">
        <v>43131</v>
      </c>
      <c r="HM978" s="2">
        <v>43159</v>
      </c>
      <c r="HN978" s="2">
        <v>43189</v>
      </c>
      <c r="HO978" s="2">
        <v>43220</v>
      </c>
      <c r="HP978" s="2">
        <v>43251</v>
      </c>
      <c r="HQ978" s="2">
        <v>43280</v>
      </c>
      <c r="HR978" s="2">
        <v>43312</v>
      </c>
      <c r="HS978" s="2">
        <v>43343</v>
      </c>
      <c r="HT978" s="2">
        <v>43371</v>
      </c>
      <c r="HU978" s="2">
        <v>43404</v>
      </c>
      <c r="HV978" s="2">
        <v>43434</v>
      </c>
      <c r="HW978" s="2">
        <v>43465</v>
      </c>
      <c r="HX978" s="2">
        <v>43496</v>
      </c>
      <c r="HY978" s="2">
        <v>43524</v>
      </c>
      <c r="HZ978" s="2">
        <v>43553</v>
      </c>
      <c r="IA978" s="2">
        <v>43585</v>
      </c>
      <c r="IB978" s="2">
        <v>43616</v>
      </c>
      <c r="IC978" s="2">
        <v>43644</v>
      </c>
      <c r="ID978" s="2">
        <v>43677</v>
      </c>
      <c r="IE978" s="2">
        <v>43707</v>
      </c>
      <c r="IF978" s="2">
        <v>43738</v>
      </c>
      <c r="IG978" s="2">
        <v>43769</v>
      </c>
      <c r="IH978" s="2">
        <v>43798</v>
      </c>
      <c r="II978" s="2">
        <v>43830</v>
      </c>
      <c r="IJ978" s="2">
        <v>43861</v>
      </c>
      <c r="IK978" s="2">
        <v>43889</v>
      </c>
      <c r="IL978" s="2">
        <v>43921</v>
      </c>
      <c r="IM978" s="2">
        <v>43951</v>
      </c>
      <c r="IN978" s="2">
        <v>43980</v>
      </c>
      <c r="IO978" s="2">
        <v>44012</v>
      </c>
      <c r="IP978" s="2">
        <v>44043</v>
      </c>
      <c r="IQ978" s="2">
        <v>44074</v>
      </c>
      <c r="IR978" s="2">
        <v>44104</v>
      </c>
      <c r="IS978" s="2">
        <v>44134</v>
      </c>
      <c r="IT978" s="2">
        <v>44165</v>
      </c>
      <c r="IU978" s="2">
        <v>44196</v>
      </c>
      <c r="IV978" s="2">
        <v>44225</v>
      </c>
      <c r="IW978" s="2">
        <v>44253</v>
      </c>
      <c r="IX978" s="2">
        <v>44286</v>
      </c>
      <c r="IY978" s="2">
        <v>44316</v>
      </c>
      <c r="IZ978" s="2">
        <v>44347</v>
      </c>
      <c r="JA978" s="2">
        <v>44377</v>
      </c>
      <c r="JB978" s="2">
        <v>44407</v>
      </c>
      <c r="JC978" s="2">
        <v>44439</v>
      </c>
      <c r="JD978" s="2">
        <v>44469</v>
      </c>
      <c r="JE978" s="2">
        <v>44498</v>
      </c>
      <c r="JF978" s="2">
        <v>44530</v>
      </c>
      <c r="JG978" s="2">
        <v>44561</v>
      </c>
      <c r="JH978" s="2">
        <v>44592</v>
      </c>
      <c r="JI978" s="2">
        <v>44620</v>
      </c>
      <c r="JJ978" s="2">
        <v>44651</v>
      </c>
      <c r="JK978" s="2">
        <v>44680</v>
      </c>
      <c r="JL978" s="2">
        <v>44712</v>
      </c>
      <c r="JM978" s="2">
        <v>44742</v>
      </c>
      <c r="JN978" s="2">
        <v>44771</v>
      </c>
      <c r="JO978" s="2">
        <v>44804</v>
      </c>
      <c r="JP978" s="2">
        <v>44834</v>
      </c>
      <c r="JQ978" s="2">
        <v>44865</v>
      </c>
    </row>
    <row r="979" spans="1:277" x14ac:dyDescent="0.25">
      <c r="A979" s="4"/>
      <c r="D979" s="3">
        <v>107506900</v>
      </c>
      <c r="E979">
        <v>175127900</v>
      </c>
      <c r="F979">
        <v>179079800</v>
      </c>
      <c r="G979">
        <v>110602200</v>
      </c>
      <c r="H979">
        <v>117332800</v>
      </c>
      <c r="I979">
        <v>105125800</v>
      </c>
      <c r="J979">
        <v>90179300</v>
      </c>
      <c r="K979">
        <v>149426900</v>
      </c>
      <c r="L979">
        <v>118698800</v>
      </c>
      <c r="M979">
        <v>180959800</v>
      </c>
      <c r="N979">
        <v>162084400</v>
      </c>
      <c r="O979">
        <v>143095400</v>
      </c>
      <c r="P979">
        <v>150271800</v>
      </c>
      <c r="Q979">
        <v>112167600</v>
      </c>
      <c r="R979">
        <v>141133000</v>
      </c>
      <c r="S979">
        <v>123110700</v>
      </c>
      <c r="T979">
        <v>120503800</v>
      </c>
      <c r="U979">
        <v>101632800</v>
      </c>
      <c r="V979">
        <v>127679300</v>
      </c>
      <c r="W979">
        <v>125196500</v>
      </c>
      <c r="X979">
        <v>148398700</v>
      </c>
      <c r="Y979">
        <v>157443900</v>
      </c>
      <c r="Z979">
        <v>131140200</v>
      </c>
      <c r="AA979">
        <v>110929800</v>
      </c>
      <c r="AB979">
        <v>124613700</v>
      </c>
      <c r="AC979">
        <v>125934300</v>
      </c>
      <c r="AD979">
        <v>122822900</v>
      </c>
      <c r="AE979">
        <v>145654500</v>
      </c>
      <c r="AF979">
        <v>144661400</v>
      </c>
      <c r="AG979">
        <v>169036500</v>
      </c>
      <c r="AH979">
        <v>209906900</v>
      </c>
      <c r="AI979">
        <v>177008800</v>
      </c>
      <c r="AJ979">
        <v>155689000</v>
      </c>
      <c r="AK979">
        <v>232769500</v>
      </c>
      <c r="AL979">
        <v>135835700</v>
      </c>
      <c r="AM979">
        <v>137745500</v>
      </c>
      <c r="AN979">
        <v>143913800</v>
      </c>
      <c r="AO979">
        <v>119778600</v>
      </c>
      <c r="AP979">
        <v>143177200</v>
      </c>
      <c r="AQ979">
        <v>134152800</v>
      </c>
      <c r="AR979">
        <v>153753300</v>
      </c>
      <c r="AS979">
        <v>136271300</v>
      </c>
      <c r="AT979">
        <v>128274000</v>
      </c>
      <c r="AU979">
        <v>107878900</v>
      </c>
      <c r="AV979">
        <v>136037000</v>
      </c>
      <c r="AW979">
        <v>124417400</v>
      </c>
      <c r="AX979">
        <v>134273600</v>
      </c>
      <c r="AY979">
        <v>212303500</v>
      </c>
      <c r="AZ979">
        <v>155772000</v>
      </c>
      <c r="BA979">
        <v>177062600</v>
      </c>
      <c r="BB979">
        <v>185888300</v>
      </c>
      <c r="BC979">
        <v>158790000</v>
      </c>
      <c r="BD979">
        <v>172119600</v>
      </c>
      <c r="BE979">
        <v>175203200</v>
      </c>
      <c r="BF979">
        <v>174189800</v>
      </c>
      <c r="BG979">
        <v>151902500</v>
      </c>
      <c r="BH979">
        <v>164264700</v>
      </c>
      <c r="BI979">
        <v>150249600</v>
      </c>
      <c r="BJ979">
        <v>190739900</v>
      </c>
      <c r="BK979">
        <v>181611400</v>
      </c>
      <c r="BL979">
        <v>148516300</v>
      </c>
      <c r="BM979">
        <v>147014200</v>
      </c>
      <c r="BN979">
        <v>309803000</v>
      </c>
      <c r="BO979">
        <v>275298600</v>
      </c>
      <c r="BP979">
        <v>203085700</v>
      </c>
      <c r="BQ979">
        <v>196612500</v>
      </c>
      <c r="BR979">
        <v>147363900</v>
      </c>
      <c r="BS979">
        <v>213530100</v>
      </c>
      <c r="BT979">
        <v>339111200</v>
      </c>
      <c r="BU979">
        <v>224951300</v>
      </c>
      <c r="BV979">
        <v>185245800</v>
      </c>
      <c r="BW979">
        <v>182556700</v>
      </c>
      <c r="BX979">
        <v>218886800</v>
      </c>
      <c r="BY979">
        <v>156655700</v>
      </c>
      <c r="BZ979">
        <v>184163400</v>
      </c>
      <c r="CA979">
        <v>130539100</v>
      </c>
      <c r="CB979">
        <v>194325200</v>
      </c>
      <c r="CC979">
        <v>160622100</v>
      </c>
      <c r="CD979">
        <v>174879700</v>
      </c>
      <c r="CE979">
        <v>139124900</v>
      </c>
      <c r="CF979">
        <v>157160500</v>
      </c>
      <c r="CG979">
        <v>207624900</v>
      </c>
      <c r="CH979">
        <v>191083500</v>
      </c>
      <c r="CI979">
        <v>134708400</v>
      </c>
      <c r="CJ979">
        <v>154666100</v>
      </c>
      <c r="CK979">
        <v>149593300</v>
      </c>
      <c r="CL979">
        <v>170270100</v>
      </c>
      <c r="CM979">
        <v>128035500</v>
      </c>
      <c r="CN979">
        <v>145205300</v>
      </c>
      <c r="CO979">
        <v>210594900</v>
      </c>
      <c r="CP979">
        <v>155557900</v>
      </c>
      <c r="CQ979">
        <v>234925600</v>
      </c>
      <c r="CR979">
        <v>160109100</v>
      </c>
      <c r="CS979">
        <v>186476100</v>
      </c>
      <c r="CT979">
        <v>177463600</v>
      </c>
      <c r="CU979">
        <v>132245600</v>
      </c>
      <c r="CV979">
        <v>228252300</v>
      </c>
      <c r="CW979">
        <v>178819700</v>
      </c>
      <c r="CX979">
        <v>190239000</v>
      </c>
      <c r="CY979">
        <v>151678400</v>
      </c>
      <c r="CZ979">
        <v>117002500</v>
      </c>
      <c r="DA979">
        <v>121985100</v>
      </c>
      <c r="DB979">
        <v>110969000</v>
      </c>
      <c r="DC979">
        <v>88554300</v>
      </c>
      <c r="DD979">
        <v>133297400</v>
      </c>
      <c r="DE979">
        <v>185685600</v>
      </c>
      <c r="DF979">
        <v>134369500</v>
      </c>
      <c r="DG979">
        <v>151639400</v>
      </c>
      <c r="DH979">
        <v>136047600</v>
      </c>
      <c r="DI979">
        <v>128309200</v>
      </c>
      <c r="DJ979">
        <v>134795700</v>
      </c>
      <c r="DK979">
        <v>110867600</v>
      </c>
      <c r="DL979">
        <v>96008200</v>
      </c>
      <c r="DM979">
        <v>112266200</v>
      </c>
      <c r="DN979">
        <v>96569200</v>
      </c>
      <c r="DO979">
        <v>88996300</v>
      </c>
      <c r="DP979">
        <v>112153900</v>
      </c>
      <c r="DQ979">
        <v>117631300</v>
      </c>
      <c r="DR979">
        <v>86774200</v>
      </c>
      <c r="DS979">
        <v>80792500</v>
      </c>
      <c r="DT979">
        <v>83565600</v>
      </c>
      <c r="DU979">
        <v>87490100</v>
      </c>
      <c r="DV979">
        <v>87635500</v>
      </c>
      <c r="DW979">
        <v>88270200</v>
      </c>
      <c r="DX979">
        <v>123054300</v>
      </c>
      <c r="DY979">
        <v>123130100</v>
      </c>
      <c r="DZ979">
        <v>87927600</v>
      </c>
      <c r="EA979">
        <v>81487500</v>
      </c>
      <c r="EB979">
        <v>78211460</v>
      </c>
      <c r="EC979">
        <v>72168174</v>
      </c>
      <c r="ED979">
        <v>73019650</v>
      </c>
      <c r="EE979">
        <v>76085298</v>
      </c>
      <c r="EF979">
        <v>74788416</v>
      </c>
      <c r="EG979">
        <v>74780192</v>
      </c>
      <c r="EH979">
        <v>76338529</v>
      </c>
      <c r="EI979">
        <v>50347120</v>
      </c>
      <c r="EJ979">
        <v>54715109</v>
      </c>
      <c r="EK979">
        <v>82840760</v>
      </c>
      <c r="EL979">
        <v>57378778</v>
      </c>
      <c r="EM979">
        <v>133424721</v>
      </c>
      <c r="EN979">
        <v>95605451</v>
      </c>
      <c r="EO979">
        <v>73004082</v>
      </c>
      <c r="EP979">
        <v>59477986</v>
      </c>
      <c r="EQ979">
        <v>50676570</v>
      </c>
      <c r="ER979">
        <v>43275980</v>
      </c>
      <c r="ES979">
        <v>42090538</v>
      </c>
      <c r="ET979">
        <v>45338738</v>
      </c>
      <c r="EU979">
        <v>50160100</v>
      </c>
      <c r="EV979">
        <v>56364880</v>
      </c>
      <c r="EW979">
        <v>51882552</v>
      </c>
      <c r="EX979">
        <v>42193019</v>
      </c>
      <c r="EY979">
        <v>36046130</v>
      </c>
      <c r="EZ979">
        <v>31499693</v>
      </c>
      <c r="FA979">
        <v>33022838</v>
      </c>
      <c r="FB979">
        <v>44504050</v>
      </c>
      <c r="FC979">
        <v>49238971</v>
      </c>
      <c r="FD979">
        <v>39119012</v>
      </c>
      <c r="FE979">
        <v>50391534</v>
      </c>
      <c r="FF979">
        <v>46951253</v>
      </c>
      <c r="FG979">
        <v>39398824</v>
      </c>
      <c r="FH979">
        <v>36374013</v>
      </c>
      <c r="FI979">
        <v>46234972</v>
      </c>
      <c r="FJ979">
        <v>28793948</v>
      </c>
      <c r="FK979">
        <v>35159072</v>
      </c>
      <c r="FL979">
        <v>35267702</v>
      </c>
      <c r="FM979">
        <v>44235673</v>
      </c>
      <c r="FN979">
        <v>34208223</v>
      </c>
      <c r="FO979">
        <v>36360662</v>
      </c>
      <c r="FP979">
        <v>42398812</v>
      </c>
      <c r="FQ979">
        <v>35025509</v>
      </c>
      <c r="FR979">
        <v>39758320</v>
      </c>
      <c r="FS979">
        <v>37667060</v>
      </c>
      <c r="FT979">
        <v>32718220</v>
      </c>
      <c r="FU979">
        <v>34717727</v>
      </c>
      <c r="FV979">
        <v>28765736</v>
      </c>
      <c r="FW979">
        <v>28535149</v>
      </c>
      <c r="FX979">
        <v>35748530</v>
      </c>
      <c r="FY979">
        <v>42821086</v>
      </c>
      <c r="FZ979">
        <v>35196374</v>
      </c>
      <c r="GA979">
        <v>38433103</v>
      </c>
      <c r="GB979">
        <v>38572666</v>
      </c>
      <c r="GC979">
        <v>32763292</v>
      </c>
      <c r="GD979">
        <v>39128556</v>
      </c>
      <c r="GE979">
        <v>40958331</v>
      </c>
      <c r="GF979">
        <v>41194081</v>
      </c>
      <c r="GG979">
        <v>51380147</v>
      </c>
      <c r="GH979">
        <v>42775053</v>
      </c>
      <c r="GI979">
        <v>63121728</v>
      </c>
      <c r="GJ979">
        <v>58842710</v>
      </c>
      <c r="GK979">
        <v>79454155</v>
      </c>
      <c r="GL979">
        <v>60339741</v>
      </c>
      <c r="GM979">
        <v>68158053</v>
      </c>
      <c r="GN979">
        <v>78209432</v>
      </c>
      <c r="GO979">
        <v>81450411</v>
      </c>
      <c r="GP979">
        <v>76608432</v>
      </c>
      <c r="GQ979">
        <v>53743935</v>
      </c>
      <c r="GR979">
        <v>55914720</v>
      </c>
      <c r="GS979">
        <v>56690241</v>
      </c>
      <c r="GT979">
        <v>38446417</v>
      </c>
      <c r="GU979">
        <v>53251859</v>
      </c>
      <c r="GV979">
        <v>53060498</v>
      </c>
      <c r="GW979">
        <v>46611902</v>
      </c>
      <c r="GX979">
        <v>57298744</v>
      </c>
      <c r="GY979">
        <v>50135444</v>
      </c>
      <c r="GZ979">
        <v>50542847</v>
      </c>
      <c r="HA979">
        <v>62384050</v>
      </c>
      <c r="HB979">
        <v>66327240</v>
      </c>
      <c r="HC979">
        <v>40580737</v>
      </c>
      <c r="HD979">
        <v>50115912</v>
      </c>
      <c r="HE979">
        <v>70132634</v>
      </c>
      <c r="HF979">
        <v>40648483</v>
      </c>
      <c r="HG979">
        <v>56482605</v>
      </c>
      <c r="HH979">
        <v>59042202</v>
      </c>
      <c r="HI979">
        <v>56893533</v>
      </c>
      <c r="HJ979">
        <v>52922034</v>
      </c>
      <c r="HK979">
        <v>48624441</v>
      </c>
      <c r="HL979">
        <v>41897142</v>
      </c>
      <c r="HM979">
        <v>63206833</v>
      </c>
      <c r="HN979">
        <v>62836708</v>
      </c>
      <c r="HO979">
        <v>44067761</v>
      </c>
      <c r="HP979">
        <v>51284413</v>
      </c>
      <c r="HQ979">
        <v>52728194</v>
      </c>
      <c r="HR979">
        <v>29026470</v>
      </c>
      <c r="HS979">
        <v>41790075</v>
      </c>
      <c r="HT979">
        <v>43428775</v>
      </c>
      <c r="HU979">
        <v>52361763</v>
      </c>
      <c r="HV979">
        <v>45920063</v>
      </c>
      <c r="HW979">
        <v>50939364</v>
      </c>
      <c r="HX979">
        <v>40023841</v>
      </c>
      <c r="HY979">
        <v>40723304</v>
      </c>
      <c r="HZ979">
        <v>46181534</v>
      </c>
      <c r="IA979">
        <v>34563870</v>
      </c>
      <c r="IB979">
        <v>40211735</v>
      </c>
      <c r="IC979">
        <v>34449556</v>
      </c>
      <c r="ID979">
        <v>27540321</v>
      </c>
      <c r="IE979">
        <v>41517720</v>
      </c>
      <c r="IF979">
        <v>33259929</v>
      </c>
      <c r="IG979">
        <v>31092668</v>
      </c>
      <c r="IH979">
        <v>29486283</v>
      </c>
      <c r="II979">
        <v>32802908</v>
      </c>
      <c r="IJ979">
        <v>36203133</v>
      </c>
      <c r="IK979">
        <v>38029766</v>
      </c>
      <c r="IL979">
        <v>90081565</v>
      </c>
      <c r="IM979">
        <v>52171219</v>
      </c>
      <c r="IN979">
        <v>41165819</v>
      </c>
      <c r="IO979">
        <v>48514522</v>
      </c>
      <c r="IP979">
        <v>37751425</v>
      </c>
      <c r="IQ979">
        <v>43038778</v>
      </c>
      <c r="IR979">
        <v>58541879</v>
      </c>
      <c r="IS979">
        <v>31647878</v>
      </c>
      <c r="IT979">
        <v>34295478</v>
      </c>
      <c r="IU979">
        <v>43924656</v>
      </c>
      <c r="IV979">
        <v>34954301</v>
      </c>
      <c r="IW979">
        <v>43566461</v>
      </c>
      <c r="IX979">
        <v>65431950</v>
      </c>
      <c r="IY979">
        <v>37003139</v>
      </c>
      <c r="IZ979">
        <v>49560473</v>
      </c>
      <c r="JA979">
        <v>42714507</v>
      </c>
      <c r="JB979">
        <v>35535508</v>
      </c>
      <c r="JC979">
        <v>41733401</v>
      </c>
      <c r="JD979">
        <v>46664999</v>
      </c>
      <c r="JE979">
        <v>37019707</v>
      </c>
      <c r="JF979">
        <v>42230417</v>
      </c>
      <c r="JG979">
        <v>57214283</v>
      </c>
      <c r="JH979">
        <v>41872904</v>
      </c>
      <c r="JI979">
        <v>40501856</v>
      </c>
      <c r="JJ979">
        <v>56405106</v>
      </c>
      <c r="JK979">
        <v>37670591</v>
      </c>
      <c r="JL979">
        <v>56787686</v>
      </c>
      <c r="JM979">
        <v>45234236</v>
      </c>
      <c r="JN979">
        <v>37100744</v>
      </c>
      <c r="JO979">
        <v>45667935</v>
      </c>
      <c r="JP979">
        <v>40011743</v>
      </c>
      <c r="JQ979">
        <v>38781928</v>
      </c>
    </row>
    <row r="980" spans="1:277" x14ac:dyDescent="0.25">
      <c r="A980" s="1" t="s">
        <v>491</v>
      </c>
      <c r="B980" t="s">
        <v>1157</v>
      </c>
      <c r="C980" t="s">
        <v>1187</v>
      </c>
      <c r="D980" s="2">
        <f>_xll.BDH(A980, "volume", B980, C980, "Direction", "H", "Period", "M","cols=60;rows=2")</f>
        <v>36556</v>
      </c>
      <c r="E980" s="2">
        <v>36585</v>
      </c>
      <c r="F980" s="2">
        <v>36616</v>
      </c>
      <c r="G980" s="2">
        <v>36644</v>
      </c>
      <c r="H980" s="2">
        <v>36677</v>
      </c>
      <c r="I980" s="2">
        <v>36707</v>
      </c>
      <c r="J980" s="2">
        <v>36738</v>
      </c>
      <c r="K980" s="2">
        <v>36769</v>
      </c>
      <c r="L980" s="2">
        <v>36798</v>
      </c>
      <c r="M980" s="2">
        <v>36830</v>
      </c>
      <c r="N980" s="2">
        <v>36860</v>
      </c>
      <c r="O980" s="2">
        <v>36889</v>
      </c>
      <c r="P980" s="2">
        <v>36922</v>
      </c>
      <c r="Q980" s="2">
        <v>36950</v>
      </c>
      <c r="R980" s="2">
        <v>36980</v>
      </c>
      <c r="S980" s="2">
        <v>37011</v>
      </c>
      <c r="T980" s="2">
        <v>37042</v>
      </c>
      <c r="U980" s="2">
        <v>37071</v>
      </c>
      <c r="V980" s="2">
        <v>37103</v>
      </c>
      <c r="W980" s="2">
        <v>37134</v>
      </c>
      <c r="X980" s="2">
        <v>37162</v>
      </c>
      <c r="Y980" s="2">
        <v>37195</v>
      </c>
      <c r="Z980" s="2">
        <v>37225</v>
      </c>
      <c r="AA980" s="2">
        <v>37256</v>
      </c>
      <c r="AB980" s="2">
        <v>37287</v>
      </c>
      <c r="AC980" s="2">
        <v>37315</v>
      </c>
      <c r="AD980" s="2">
        <v>37344</v>
      </c>
      <c r="AE980" s="2">
        <v>37376</v>
      </c>
      <c r="AF980" s="2">
        <v>37407</v>
      </c>
      <c r="AG980" s="2">
        <v>37435</v>
      </c>
      <c r="AH980" s="2">
        <v>37468</v>
      </c>
      <c r="AI980" s="2">
        <v>37498</v>
      </c>
      <c r="AJ980" s="2">
        <v>37529</v>
      </c>
      <c r="AK980" s="2">
        <v>37560</v>
      </c>
      <c r="AL980" s="2">
        <v>37589</v>
      </c>
      <c r="AM980" s="2">
        <v>37621</v>
      </c>
      <c r="AN980" s="2">
        <v>37652</v>
      </c>
      <c r="AO980" s="2">
        <v>37680</v>
      </c>
      <c r="AP980" s="2">
        <v>37711</v>
      </c>
      <c r="AQ980" s="2">
        <v>37741</v>
      </c>
      <c r="AR980" s="2">
        <v>37771</v>
      </c>
      <c r="AS980" s="2">
        <v>37802</v>
      </c>
      <c r="AT980" s="2">
        <v>37833</v>
      </c>
      <c r="AU980" s="2">
        <v>37862</v>
      </c>
      <c r="AV980" s="2">
        <v>37894</v>
      </c>
      <c r="AW980" s="2">
        <v>37925</v>
      </c>
      <c r="AX980" s="2">
        <v>37953</v>
      </c>
      <c r="AY980" s="2">
        <v>37986</v>
      </c>
      <c r="AZ980" s="2">
        <v>38016</v>
      </c>
      <c r="BA980" s="2">
        <v>38044</v>
      </c>
      <c r="BB980" s="2">
        <v>38077</v>
      </c>
      <c r="BC980" s="2">
        <v>38107</v>
      </c>
      <c r="BD980" s="2">
        <v>38138</v>
      </c>
      <c r="BE980" s="2">
        <v>38168</v>
      </c>
      <c r="BF980" s="2">
        <v>38198</v>
      </c>
      <c r="BG980" s="2">
        <v>38230</v>
      </c>
      <c r="BH980" s="2">
        <v>38260</v>
      </c>
      <c r="BI980" s="2">
        <v>38289</v>
      </c>
      <c r="BJ980" s="2">
        <v>38321</v>
      </c>
      <c r="BK980" s="2">
        <v>38352</v>
      </c>
    </row>
    <row r="981" spans="1:277" x14ac:dyDescent="0.25">
      <c r="A981" s="4"/>
      <c r="D981" s="3">
        <v>4500300</v>
      </c>
      <c r="E981">
        <v>7025100</v>
      </c>
      <c r="F981">
        <v>6263300</v>
      </c>
      <c r="G981">
        <v>4399400</v>
      </c>
      <c r="H981">
        <v>4543400</v>
      </c>
      <c r="I981">
        <v>6101400</v>
      </c>
      <c r="J981">
        <v>4357400</v>
      </c>
      <c r="K981">
        <v>3386700</v>
      </c>
      <c r="L981">
        <v>3336900</v>
      </c>
      <c r="M981">
        <v>4657900</v>
      </c>
      <c r="N981">
        <v>6231000</v>
      </c>
      <c r="O981">
        <v>5194600</v>
      </c>
      <c r="P981">
        <v>4124500</v>
      </c>
      <c r="Q981">
        <v>8061500</v>
      </c>
      <c r="R981">
        <v>8623000</v>
      </c>
      <c r="S981">
        <v>9459300</v>
      </c>
      <c r="T981">
        <v>10083100</v>
      </c>
      <c r="U981">
        <v>6973400</v>
      </c>
      <c r="V981">
        <v>8320400</v>
      </c>
      <c r="W981">
        <v>7222400</v>
      </c>
      <c r="X981">
        <v>12329700</v>
      </c>
      <c r="Y981">
        <v>10822100</v>
      </c>
      <c r="Z981">
        <v>10062900</v>
      </c>
      <c r="AA981">
        <v>7582400</v>
      </c>
      <c r="AB981">
        <v>15657900</v>
      </c>
      <c r="AC981">
        <v>12025700</v>
      </c>
      <c r="AD981">
        <v>10137000</v>
      </c>
      <c r="AE981">
        <v>10732200</v>
      </c>
      <c r="AF981">
        <v>12481000</v>
      </c>
      <c r="AG981">
        <v>11833300</v>
      </c>
      <c r="AH981">
        <v>12626700</v>
      </c>
      <c r="AI981">
        <v>11635300</v>
      </c>
      <c r="AJ981">
        <v>11121700</v>
      </c>
      <c r="AK981">
        <v>15595500</v>
      </c>
      <c r="AL981">
        <v>12160500</v>
      </c>
      <c r="AM981">
        <v>8400200</v>
      </c>
      <c r="AN981">
        <v>11487700</v>
      </c>
      <c r="AO981">
        <v>10805400</v>
      </c>
      <c r="AP981">
        <v>10901900</v>
      </c>
      <c r="AQ981">
        <v>15349900</v>
      </c>
      <c r="AR981">
        <v>11621800</v>
      </c>
      <c r="AS981">
        <v>14741400</v>
      </c>
      <c r="AT981">
        <v>16085200</v>
      </c>
      <c r="AU981">
        <v>21861800</v>
      </c>
      <c r="AV981">
        <v>16649600</v>
      </c>
      <c r="AW981">
        <v>30957600</v>
      </c>
      <c r="AX981">
        <v>18796600</v>
      </c>
      <c r="AY981">
        <v>24659300</v>
      </c>
      <c r="AZ981">
        <v>30379600</v>
      </c>
      <c r="BA981">
        <v>40953200</v>
      </c>
      <c r="BB981">
        <v>37198600</v>
      </c>
      <c r="BC981">
        <v>21213600</v>
      </c>
      <c r="BD981">
        <v>22589300</v>
      </c>
      <c r="BE981">
        <v>24956500</v>
      </c>
      <c r="BF981">
        <v>15732600</v>
      </c>
      <c r="BG981">
        <v>27549600</v>
      </c>
      <c r="BH981">
        <v>28723400</v>
      </c>
      <c r="BI981">
        <v>21641200</v>
      </c>
      <c r="BJ981">
        <v>18810500</v>
      </c>
      <c r="BK981">
        <v>47302800</v>
      </c>
    </row>
    <row r="982" spans="1:277" x14ac:dyDescent="0.25">
      <c r="A982" s="1" t="s">
        <v>492</v>
      </c>
      <c r="B982" t="s">
        <v>1157</v>
      </c>
      <c r="C982" t="s">
        <v>1185</v>
      </c>
      <c r="D982" s="2">
        <f>_xll.BDH(A982, "volume", B982, C982, "Direction", "H", "Period", "M","cols=4;rows=2")</f>
        <v>36556</v>
      </c>
      <c r="E982" s="2">
        <v>36585</v>
      </c>
      <c r="F982" s="2">
        <v>36616</v>
      </c>
      <c r="G982" s="2">
        <v>36644</v>
      </c>
    </row>
    <row r="983" spans="1:277" x14ac:dyDescent="0.25">
      <c r="A983" s="4"/>
      <c r="D983" s="3">
        <v>7435000</v>
      </c>
      <c r="E983">
        <v>10952500</v>
      </c>
      <c r="F983">
        <v>7270800</v>
      </c>
      <c r="G983">
        <v>4042800</v>
      </c>
    </row>
    <row r="984" spans="1:277" x14ac:dyDescent="0.25">
      <c r="A984" s="1" t="s">
        <v>493</v>
      </c>
      <c r="B984" t="s">
        <v>1157</v>
      </c>
      <c r="C984" t="s">
        <v>1198</v>
      </c>
      <c r="D984" s="2">
        <f>_xll.BDH(A984, "volume", B984, C984, "Direction", "H", "Period", "M","cols=106;rows=2")</f>
        <v>36556</v>
      </c>
      <c r="E984" s="2">
        <v>36585</v>
      </c>
      <c r="F984" s="2">
        <v>36616</v>
      </c>
      <c r="G984" s="2">
        <v>36644</v>
      </c>
      <c r="H984" s="2">
        <v>36677</v>
      </c>
      <c r="I984" s="2">
        <v>36707</v>
      </c>
      <c r="J984" s="2">
        <v>36738</v>
      </c>
      <c r="K984" s="2">
        <v>36769</v>
      </c>
      <c r="L984" s="2">
        <v>36798</v>
      </c>
      <c r="M984" s="2">
        <v>36830</v>
      </c>
      <c r="N984" s="2">
        <v>36860</v>
      </c>
      <c r="O984" s="2">
        <v>36889</v>
      </c>
      <c r="P984" s="2">
        <v>36922</v>
      </c>
      <c r="Q984" s="2">
        <v>36950</v>
      </c>
      <c r="R984" s="2">
        <v>36980</v>
      </c>
      <c r="S984" s="2">
        <v>37011</v>
      </c>
      <c r="T984" s="2">
        <v>37042</v>
      </c>
      <c r="U984" s="2">
        <v>37071</v>
      </c>
      <c r="V984" s="2">
        <v>37103</v>
      </c>
      <c r="W984" s="2">
        <v>37134</v>
      </c>
      <c r="X984" s="2">
        <v>37162</v>
      </c>
      <c r="Y984" s="2">
        <v>37195</v>
      </c>
      <c r="Z984" s="2">
        <v>37225</v>
      </c>
      <c r="AA984" s="2">
        <v>37256</v>
      </c>
      <c r="AB984" s="2">
        <v>37287</v>
      </c>
      <c r="AC984" s="2">
        <v>37315</v>
      </c>
      <c r="AD984" s="2">
        <v>37344</v>
      </c>
      <c r="AE984" s="2">
        <v>37376</v>
      </c>
      <c r="AF984" s="2">
        <v>37407</v>
      </c>
      <c r="AG984" s="2">
        <v>37435</v>
      </c>
      <c r="AH984" s="2">
        <v>37468</v>
      </c>
      <c r="AI984" s="2">
        <v>37498</v>
      </c>
      <c r="AJ984" s="2">
        <v>37529</v>
      </c>
      <c r="AK984" s="2">
        <v>37560</v>
      </c>
      <c r="AL984" s="2">
        <v>37589</v>
      </c>
      <c r="AM984" s="2">
        <v>37621</v>
      </c>
      <c r="AN984" s="2">
        <v>37652</v>
      </c>
      <c r="AO984" s="2">
        <v>37680</v>
      </c>
      <c r="AP984" s="2">
        <v>37711</v>
      </c>
      <c r="AQ984" s="2">
        <v>37741</v>
      </c>
      <c r="AR984" s="2">
        <v>37771</v>
      </c>
      <c r="AS984" s="2">
        <v>37802</v>
      </c>
      <c r="AT984" s="2">
        <v>37833</v>
      </c>
      <c r="AU984" s="2">
        <v>37862</v>
      </c>
      <c r="AV984" s="2">
        <v>37894</v>
      </c>
      <c r="AW984" s="2">
        <v>37925</v>
      </c>
      <c r="AX984" s="2">
        <v>37953</v>
      </c>
      <c r="AY984" s="2">
        <v>37986</v>
      </c>
      <c r="AZ984" s="2">
        <v>38016</v>
      </c>
      <c r="BA984" s="2">
        <v>38044</v>
      </c>
      <c r="BB984" s="2">
        <v>38077</v>
      </c>
      <c r="BC984" s="2">
        <v>38107</v>
      </c>
      <c r="BD984" s="2">
        <v>38138</v>
      </c>
      <c r="BE984" s="2">
        <v>38168</v>
      </c>
      <c r="BF984" s="2">
        <v>38198</v>
      </c>
      <c r="BG984" s="2">
        <v>38230</v>
      </c>
      <c r="BH984" s="2">
        <v>38260</v>
      </c>
      <c r="BI984" s="2">
        <v>38289</v>
      </c>
      <c r="BJ984" s="2">
        <v>38321</v>
      </c>
      <c r="BK984" s="2">
        <v>38352</v>
      </c>
      <c r="BL984" s="2">
        <v>38383</v>
      </c>
      <c r="BM984" s="2">
        <v>38411</v>
      </c>
      <c r="BN984" s="2">
        <v>38442</v>
      </c>
      <c r="BO984" s="2">
        <v>38471</v>
      </c>
      <c r="BP984" s="2">
        <v>38503</v>
      </c>
      <c r="BQ984" s="2">
        <v>38533</v>
      </c>
      <c r="BR984" s="2">
        <v>38562</v>
      </c>
      <c r="BS984" s="2">
        <v>38595</v>
      </c>
      <c r="BT984" s="2">
        <v>38625</v>
      </c>
      <c r="BU984" s="2">
        <v>38656</v>
      </c>
      <c r="BV984" s="2">
        <v>38686</v>
      </c>
      <c r="BW984" s="2">
        <v>38716</v>
      </c>
      <c r="BX984" s="2">
        <v>38748</v>
      </c>
      <c r="BY984" s="2">
        <v>38776</v>
      </c>
      <c r="BZ984" s="2">
        <v>38807</v>
      </c>
      <c r="CA984" s="2">
        <v>38835</v>
      </c>
      <c r="CB984" s="2">
        <v>38868</v>
      </c>
      <c r="CC984" s="2">
        <v>38898</v>
      </c>
      <c r="CD984" s="2">
        <v>38929</v>
      </c>
      <c r="CE984" s="2">
        <v>38960</v>
      </c>
      <c r="CF984" s="2">
        <v>38989</v>
      </c>
      <c r="CG984" s="2">
        <v>39021</v>
      </c>
      <c r="CH984" s="2">
        <v>39051</v>
      </c>
      <c r="CI984" s="2">
        <v>39080</v>
      </c>
      <c r="CJ984" s="2">
        <v>39113</v>
      </c>
      <c r="CK984" s="2">
        <v>39141</v>
      </c>
      <c r="CL984" s="2">
        <v>39171</v>
      </c>
      <c r="CM984" s="2">
        <v>39202</v>
      </c>
      <c r="CN984" s="2">
        <v>39233</v>
      </c>
      <c r="CO984" s="2">
        <v>39262</v>
      </c>
      <c r="CP984" s="2">
        <v>39294</v>
      </c>
      <c r="CQ984" s="2">
        <v>39325</v>
      </c>
      <c r="CR984" s="2">
        <v>39353</v>
      </c>
      <c r="CS984" s="2">
        <v>39386</v>
      </c>
      <c r="CT984" s="2">
        <v>39416</v>
      </c>
      <c r="CU984" s="2">
        <v>39447</v>
      </c>
      <c r="CV984" s="2">
        <v>39478</v>
      </c>
      <c r="CW984" s="2">
        <v>39507</v>
      </c>
      <c r="CX984" s="2">
        <v>39538</v>
      </c>
      <c r="CY984" s="2">
        <v>39568</v>
      </c>
      <c r="CZ984" s="2">
        <v>39598</v>
      </c>
      <c r="DA984" s="2">
        <v>39629</v>
      </c>
      <c r="DB984" s="2">
        <v>39660</v>
      </c>
      <c r="DC984" s="2">
        <v>39689</v>
      </c>
      <c r="DD984" s="2">
        <v>39721</v>
      </c>
      <c r="DE984" s="2">
        <v>39752</v>
      </c>
    </row>
    <row r="985" spans="1:277" x14ac:dyDescent="0.25">
      <c r="A985" s="4"/>
      <c r="D985" s="3">
        <v>13700500</v>
      </c>
      <c r="E985">
        <v>13053500</v>
      </c>
      <c r="F985">
        <v>21689250</v>
      </c>
      <c r="G985">
        <v>10961500</v>
      </c>
      <c r="H985">
        <v>10961500</v>
      </c>
      <c r="I985">
        <v>12427750</v>
      </c>
      <c r="J985">
        <v>7585250</v>
      </c>
      <c r="K985">
        <v>8352250</v>
      </c>
      <c r="L985">
        <v>9917750</v>
      </c>
      <c r="M985">
        <v>9519750</v>
      </c>
      <c r="N985">
        <v>15019500</v>
      </c>
      <c r="O985">
        <v>14687000</v>
      </c>
      <c r="P985">
        <v>15226750</v>
      </c>
      <c r="Q985">
        <v>10190000</v>
      </c>
      <c r="R985">
        <v>11125625</v>
      </c>
      <c r="S985">
        <v>12078750</v>
      </c>
      <c r="T985">
        <v>7531625</v>
      </c>
      <c r="U985">
        <v>7284000</v>
      </c>
      <c r="V985">
        <v>8173375</v>
      </c>
      <c r="W985">
        <v>6244875</v>
      </c>
      <c r="X985">
        <v>8180250</v>
      </c>
      <c r="Y985">
        <v>9466250</v>
      </c>
      <c r="Z985">
        <v>7965625</v>
      </c>
      <c r="AA985">
        <v>7296375</v>
      </c>
      <c r="AB985">
        <v>9812250</v>
      </c>
      <c r="AC985">
        <v>10356125</v>
      </c>
      <c r="AD985">
        <v>8009875</v>
      </c>
      <c r="AE985">
        <v>10040000</v>
      </c>
      <c r="AF985">
        <v>9824500</v>
      </c>
      <c r="AG985">
        <v>10554750</v>
      </c>
      <c r="AH985">
        <v>17960875</v>
      </c>
      <c r="AI985">
        <v>10725125</v>
      </c>
      <c r="AJ985">
        <v>9165125</v>
      </c>
      <c r="AK985">
        <v>13076125</v>
      </c>
      <c r="AL985">
        <v>9915375</v>
      </c>
      <c r="AM985">
        <v>10145125</v>
      </c>
      <c r="AN985">
        <v>11108750</v>
      </c>
      <c r="AO985">
        <v>9883500</v>
      </c>
      <c r="AP985">
        <v>12259125</v>
      </c>
      <c r="AQ985">
        <v>13201875</v>
      </c>
      <c r="AR985">
        <v>17040500</v>
      </c>
      <c r="AS985">
        <v>12082625</v>
      </c>
      <c r="AT985">
        <v>13690500</v>
      </c>
      <c r="AU985">
        <v>10908375</v>
      </c>
      <c r="AV985">
        <v>12569875</v>
      </c>
      <c r="AW985">
        <v>13570875</v>
      </c>
      <c r="AX985">
        <v>9577375</v>
      </c>
      <c r="AY985">
        <v>10033375</v>
      </c>
      <c r="AZ985">
        <v>13504625</v>
      </c>
      <c r="BA985">
        <v>12132000</v>
      </c>
      <c r="BB985">
        <v>14172750</v>
      </c>
      <c r="BC985">
        <v>12160500</v>
      </c>
      <c r="BD985">
        <v>11583125</v>
      </c>
      <c r="BE985">
        <v>10163000</v>
      </c>
      <c r="BF985">
        <v>10326750</v>
      </c>
      <c r="BG985">
        <v>12453250</v>
      </c>
      <c r="BH985">
        <v>9813375</v>
      </c>
      <c r="BI985">
        <v>11862750</v>
      </c>
      <c r="BJ985">
        <v>14670250</v>
      </c>
      <c r="BK985">
        <v>9999125</v>
      </c>
      <c r="BL985">
        <v>15114875</v>
      </c>
      <c r="BM985">
        <v>11618625</v>
      </c>
      <c r="BN985">
        <v>16959375</v>
      </c>
      <c r="BO985">
        <v>16545625</v>
      </c>
      <c r="BP985">
        <v>12216375</v>
      </c>
      <c r="BQ985">
        <v>11876125</v>
      </c>
      <c r="BR985">
        <v>14612875</v>
      </c>
      <c r="BS985">
        <v>13452250</v>
      </c>
      <c r="BT985">
        <v>16521625</v>
      </c>
      <c r="BU985">
        <v>17319000</v>
      </c>
      <c r="BV985">
        <v>13064500</v>
      </c>
      <c r="BW985">
        <v>11594500</v>
      </c>
      <c r="BX985">
        <v>17676250</v>
      </c>
      <c r="BY985">
        <v>17274625</v>
      </c>
      <c r="BZ985">
        <v>17277500</v>
      </c>
      <c r="CA985">
        <v>29969500</v>
      </c>
      <c r="CB985">
        <v>22697400</v>
      </c>
      <c r="CC985">
        <v>19062300</v>
      </c>
      <c r="CD985">
        <v>19616800</v>
      </c>
      <c r="CE985">
        <v>18711900</v>
      </c>
      <c r="CF985">
        <v>13111000</v>
      </c>
      <c r="CG985">
        <v>21698900</v>
      </c>
      <c r="CH985">
        <v>14977800</v>
      </c>
      <c r="CI985">
        <v>11450100</v>
      </c>
      <c r="CJ985">
        <v>13903100</v>
      </c>
      <c r="CK985">
        <v>14729000</v>
      </c>
      <c r="CL985">
        <v>17084500</v>
      </c>
      <c r="CM985">
        <v>16526400</v>
      </c>
      <c r="CN985">
        <v>13628100</v>
      </c>
      <c r="CO985">
        <v>14437500</v>
      </c>
      <c r="CP985">
        <v>15016500</v>
      </c>
      <c r="CQ985">
        <v>22815000</v>
      </c>
      <c r="CR985">
        <v>10208400</v>
      </c>
      <c r="CS985">
        <v>14156300</v>
      </c>
      <c r="CT985">
        <v>10709300</v>
      </c>
      <c r="CU985">
        <v>11277200</v>
      </c>
      <c r="CV985">
        <v>18372300</v>
      </c>
      <c r="CW985">
        <v>15292200</v>
      </c>
      <c r="CX985">
        <v>16400100</v>
      </c>
      <c r="CY985">
        <v>23018600</v>
      </c>
      <c r="CZ985">
        <v>22033100</v>
      </c>
      <c r="DA985">
        <v>21785400</v>
      </c>
      <c r="DB985">
        <v>21636500</v>
      </c>
      <c r="DC985">
        <v>12491600</v>
      </c>
      <c r="DD985">
        <v>28836200</v>
      </c>
      <c r="DE985">
        <v>11999200</v>
      </c>
    </row>
    <row r="986" spans="1:277" x14ac:dyDescent="0.25">
      <c r="A986" s="1" t="s">
        <v>494</v>
      </c>
      <c r="B986" t="s">
        <v>1157</v>
      </c>
      <c r="C986" t="s">
        <v>1199</v>
      </c>
      <c r="D986" s="2">
        <f>_xll.BDH(A986, "volume", B986, C986, "Direction", "H", "Period", "M","cols=274;rows=2")</f>
        <v>36556</v>
      </c>
      <c r="E986" s="2">
        <v>36585</v>
      </c>
      <c r="F986" s="2">
        <v>36616</v>
      </c>
      <c r="G986" s="2">
        <v>36644</v>
      </c>
      <c r="H986" s="2">
        <v>36677</v>
      </c>
      <c r="I986" s="2">
        <v>36707</v>
      </c>
      <c r="J986" s="2">
        <v>36738</v>
      </c>
      <c r="K986" s="2">
        <v>36769</v>
      </c>
      <c r="L986" s="2">
        <v>36798</v>
      </c>
      <c r="M986" s="2">
        <v>36830</v>
      </c>
      <c r="N986" s="2">
        <v>36860</v>
      </c>
      <c r="O986" s="2">
        <v>36889</v>
      </c>
      <c r="P986" s="2">
        <v>36922</v>
      </c>
      <c r="Q986" s="2">
        <v>36950</v>
      </c>
      <c r="R986" s="2">
        <v>36980</v>
      </c>
      <c r="S986" s="2">
        <v>37011</v>
      </c>
      <c r="T986" s="2">
        <v>37042</v>
      </c>
      <c r="U986" s="2">
        <v>37071</v>
      </c>
      <c r="V986" s="2">
        <v>37103</v>
      </c>
      <c r="W986" s="2">
        <v>37134</v>
      </c>
      <c r="X986" s="2">
        <v>37162</v>
      </c>
      <c r="Y986" s="2">
        <v>37195</v>
      </c>
      <c r="Z986" s="2">
        <v>37225</v>
      </c>
      <c r="AA986" s="2">
        <v>37256</v>
      </c>
      <c r="AB986" s="2">
        <v>37287</v>
      </c>
      <c r="AC986" s="2">
        <v>37315</v>
      </c>
      <c r="AD986" s="2">
        <v>37344</v>
      </c>
      <c r="AE986" s="2">
        <v>37376</v>
      </c>
      <c r="AF986" s="2">
        <v>37407</v>
      </c>
      <c r="AG986" s="2">
        <v>37435</v>
      </c>
      <c r="AH986" s="2">
        <v>37468</v>
      </c>
      <c r="AI986" s="2">
        <v>37498</v>
      </c>
      <c r="AJ986" s="2">
        <v>37529</v>
      </c>
      <c r="AK986" s="2">
        <v>37560</v>
      </c>
      <c r="AL986" s="2">
        <v>37589</v>
      </c>
      <c r="AM986" s="2">
        <v>37621</v>
      </c>
      <c r="AN986" s="2">
        <v>37652</v>
      </c>
      <c r="AO986" s="2">
        <v>37680</v>
      </c>
      <c r="AP986" s="2">
        <v>37711</v>
      </c>
      <c r="AQ986" s="2">
        <v>37741</v>
      </c>
      <c r="AR986" s="2">
        <v>37771</v>
      </c>
      <c r="AS986" s="2">
        <v>37802</v>
      </c>
      <c r="AT986" s="2">
        <v>37833</v>
      </c>
      <c r="AU986" s="2">
        <v>37862</v>
      </c>
      <c r="AV986" s="2">
        <v>37894</v>
      </c>
      <c r="AW986" s="2">
        <v>37925</v>
      </c>
      <c r="AX986" s="2">
        <v>37953</v>
      </c>
      <c r="AY986" s="2">
        <v>37986</v>
      </c>
      <c r="AZ986" s="2">
        <v>38016</v>
      </c>
      <c r="BA986" s="2">
        <v>38044</v>
      </c>
      <c r="BB986" s="2">
        <v>38077</v>
      </c>
      <c r="BC986" s="2">
        <v>38107</v>
      </c>
      <c r="BD986" s="2">
        <v>38138</v>
      </c>
      <c r="BE986" s="2">
        <v>38168</v>
      </c>
      <c r="BF986" s="2">
        <v>38198</v>
      </c>
      <c r="BG986" s="2">
        <v>38230</v>
      </c>
      <c r="BH986" s="2">
        <v>38260</v>
      </c>
      <c r="BI986" s="2">
        <v>38289</v>
      </c>
      <c r="BJ986" s="2">
        <v>38321</v>
      </c>
      <c r="BK986" s="2">
        <v>38352</v>
      </c>
      <c r="BL986" s="2">
        <v>38383</v>
      </c>
      <c r="BM986" s="2">
        <v>38411</v>
      </c>
      <c r="BN986" s="2">
        <v>38442</v>
      </c>
      <c r="BO986" s="2">
        <v>38471</v>
      </c>
      <c r="BP986" s="2">
        <v>38503</v>
      </c>
      <c r="BQ986" s="2">
        <v>38533</v>
      </c>
      <c r="BR986" s="2">
        <v>38562</v>
      </c>
      <c r="BS986" s="2">
        <v>38595</v>
      </c>
      <c r="BT986" s="2">
        <v>38625</v>
      </c>
      <c r="BU986" s="2">
        <v>38656</v>
      </c>
      <c r="BV986" s="2">
        <v>38686</v>
      </c>
      <c r="BW986" s="2">
        <v>38716</v>
      </c>
      <c r="BX986" s="2">
        <v>38748</v>
      </c>
      <c r="BY986" s="2">
        <v>38776</v>
      </c>
      <c r="BZ986" s="2">
        <v>38807</v>
      </c>
      <c r="CA986" s="2">
        <v>38835</v>
      </c>
      <c r="CB986" s="2">
        <v>38868</v>
      </c>
      <c r="CC986" s="2">
        <v>38898</v>
      </c>
      <c r="CD986" s="2">
        <v>38929</v>
      </c>
      <c r="CE986" s="2">
        <v>38960</v>
      </c>
      <c r="CF986" s="2">
        <v>38989</v>
      </c>
      <c r="CG986" s="2">
        <v>39021</v>
      </c>
      <c r="CH986" s="2">
        <v>39051</v>
      </c>
      <c r="CI986" s="2">
        <v>39080</v>
      </c>
      <c r="CJ986" s="2">
        <v>39113</v>
      </c>
      <c r="CK986" s="2">
        <v>39141</v>
      </c>
      <c r="CL986" s="2">
        <v>39171</v>
      </c>
      <c r="CM986" s="2">
        <v>39202</v>
      </c>
      <c r="CN986" s="2">
        <v>39233</v>
      </c>
      <c r="CO986" s="2">
        <v>39262</v>
      </c>
      <c r="CP986" s="2">
        <v>39294</v>
      </c>
      <c r="CQ986" s="2">
        <v>39325</v>
      </c>
      <c r="CR986" s="2">
        <v>39353</v>
      </c>
      <c r="CS986" s="2">
        <v>39386</v>
      </c>
      <c r="CT986" s="2">
        <v>39416</v>
      </c>
      <c r="CU986" s="2">
        <v>39447</v>
      </c>
      <c r="CV986" s="2">
        <v>39478</v>
      </c>
      <c r="CW986" s="2">
        <v>39507</v>
      </c>
      <c r="CX986" s="2">
        <v>39538</v>
      </c>
      <c r="CY986" s="2">
        <v>39568</v>
      </c>
      <c r="CZ986" s="2">
        <v>39598</v>
      </c>
      <c r="DA986" s="2">
        <v>39629</v>
      </c>
      <c r="DB986" s="2">
        <v>39660</v>
      </c>
      <c r="DC986" s="2">
        <v>39689</v>
      </c>
      <c r="DD986" s="2">
        <v>39721</v>
      </c>
      <c r="DE986" s="2">
        <v>39752</v>
      </c>
      <c r="DF986" s="2">
        <v>39780</v>
      </c>
      <c r="DG986" s="2">
        <v>39813</v>
      </c>
      <c r="DH986" s="2">
        <v>39843</v>
      </c>
      <c r="DI986" s="2">
        <v>39871</v>
      </c>
      <c r="DJ986" s="2">
        <v>39903</v>
      </c>
      <c r="DK986" s="2">
        <v>39933</v>
      </c>
      <c r="DL986" s="2">
        <v>39962</v>
      </c>
      <c r="DM986" s="2">
        <v>39994</v>
      </c>
      <c r="DN986" s="2">
        <v>40025</v>
      </c>
      <c r="DO986" s="2">
        <v>40056</v>
      </c>
      <c r="DP986" s="2">
        <v>40086</v>
      </c>
      <c r="DQ986" s="2">
        <v>40116</v>
      </c>
      <c r="DR986" s="2">
        <v>40147</v>
      </c>
      <c r="DS986" s="2">
        <v>40178</v>
      </c>
      <c r="DT986" s="2">
        <v>40207</v>
      </c>
      <c r="DU986" s="2">
        <v>40235</v>
      </c>
      <c r="DV986" s="2">
        <v>40268</v>
      </c>
      <c r="DW986" s="2">
        <v>40298</v>
      </c>
      <c r="DX986" s="2">
        <v>40329</v>
      </c>
      <c r="DY986" s="2">
        <v>40359</v>
      </c>
      <c r="DZ986" s="2">
        <v>40389</v>
      </c>
      <c r="EA986" s="2">
        <v>40421</v>
      </c>
      <c r="EB986" s="2">
        <v>40451</v>
      </c>
      <c r="EC986" s="2">
        <v>40480</v>
      </c>
      <c r="ED986" s="2">
        <v>40512</v>
      </c>
      <c r="EE986" s="2">
        <v>40543</v>
      </c>
      <c r="EF986" s="2">
        <v>40574</v>
      </c>
      <c r="EG986" s="2">
        <v>40602</v>
      </c>
      <c r="EH986" s="2">
        <v>40633</v>
      </c>
      <c r="EI986" s="2">
        <v>40662</v>
      </c>
      <c r="EJ986" s="2">
        <v>40694</v>
      </c>
      <c r="EK986" s="2">
        <v>40724</v>
      </c>
      <c r="EL986" s="2">
        <v>40753</v>
      </c>
      <c r="EM986" s="2">
        <v>40786</v>
      </c>
      <c r="EN986" s="2">
        <v>40816</v>
      </c>
      <c r="EO986" s="2">
        <v>40847</v>
      </c>
      <c r="EP986" s="2">
        <v>40877</v>
      </c>
      <c r="EQ986" s="2">
        <v>40907</v>
      </c>
      <c r="ER986" s="2">
        <v>40939</v>
      </c>
      <c r="ES986" s="2">
        <v>40968</v>
      </c>
      <c r="ET986" s="2">
        <v>40998</v>
      </c>
      <c r="EU986" s="2">
        <v>41029</v>
      </c>
      <c r="EV986" s="2">
        <v>41060</v>
      </c>
      <c r="EW986" s="2">
        <v>41089</v>
      </c>
      <c r="EX986" s="2">
        <v>41121</v>
      </c>
      <c r="EY986" s="2">
        <v>41152</v>
      </c>
      <c r="EZ986" s="2">
        <v>41180</v>
      </c>
      <c r="FA986" s="2">
        <v>41213</v>
      </c>
      <c r="FB986" s="2">
        <v>41243</v>
      </c>
      <c r="FC986" s="2">
        <v>41274</v>
      </c>
      <c r="FD986" s="2">
        <v>41305</v>
      </c>
      <c r="FE986" s="2">
        <v>41333</v>
      </c>
      <c r="FF986" s="2">
        <v>41362</v>
      </c>
      <c r="FG986" s="2">
        <v>41394</v>
      </c>
      <c r="FH986" s="2">
        <v>41425</v>
      </c>
      <c r="FI986" s="2">
        <v>41453</v>
      </c>
      <c r="FJ986" s="2">
        <v>41486</v>
      </c>
      <c r="FK986" s="2">
        <v>41516</v>
      </c>
      <c r="FL986" s="2">
        <v>41547</v>
      </c>
      <c r="FM986" s="2">
        <v>41578</v>
      </c>
      <c r="FN986" s="2">
        <v>41607</v>
      </c>
      <c r="FO986" s="2">
        <v>41639</v>
      </c>
      <c r="FP986" s="2">
        <v>41670</v>
      </c>
      <c r="FQ986" s="2">
        <v>41698</v>
      </c>
      <c r="FR986" s="2">
        <v>41729</v>
      </c>
      <c r="FS986" s="2">
        <v>41759</v>
      </c>
      <c r="FT986" s="2">
        <v>41789</v>
      </c>
      <c r="FU986" s="2">
        <v>41820</v>
      </c>
      <c r="FV986" s="2">
        <v>41851</v>
      </c>
      <c r="FW986" s="2">
        <v>41880</v>
      </c>
      <c r="FX986" s="2">
        <v>41912</v>
      </c>
      <c r="FY986" s="2">
        <v>41943</v>
      </c>
      <c r="FZ986" s="2">
        <v>41971</v>
      </c>
      <c r="GA986" s="2">
        <v>42004</v>
      </c>
      <c r="GB986" s="2">
        <v>42034</v>
      </c>
      <c r="GC986" s="2">
        <v>42062</v>
      </c>
      <c r="GD986" s="2">
        <v>42094</v>
      </c>
      <c r="GE986" s="2">
        <v>42124</v>
      </c>
      <c r="GF986" s="2">
        <v>42153</v>
      </c>
      <c r="GG986" s="2">
        <v>42185</v>
      </c>
      <c r="GH986" s="2">
        <v>42216</v>
      </c>
      <c r="GI986" s="2">
        <v>42247</v>
      </c>
      <c r="GJ986" s="2">
        <v>42277</v>
      </c>
      <c r="GK986" s="2">
        <v>42307</v>
      </c>
      <c r="GL986" s="2">
        <v>42338</v>
      </c>
      <c r="GM986" s="2">
        <v>42369</v>
      </c>
      <c r="GN986" s="2">
        <v>42398</v>
      </c>
      <c r="GO986" s="2">
        <v>42429</v>
      </c>
      <c r="GP986" s="2">
        <v>42460</v>
      </c>
      <c r="GQ986" s="2">
        <v>42489</v>
      </c>
      <c r="GR986" s="2">
        <v>42521</v>
      </c>
      <c r="GS986" s="2">
        <v>42551</v>
      </c>
      <c r="GT986" s="2">
        <v>42580</v>
      </c>
      <c r="GU986" s="2">
        <v>42613</v>
      </c>
      <c r="GV986" s="2">
        <v>42643</v>
      </c>
      <c r="GW986" s="2">
        <v>42674</v>
      </c>
      <c r="GX986" s="2">
        <v>42704</v>
      </c>
      <c r="GY986" s="2">
        <v>42734</v>
      </c>
      <c r="GZ986" s="2">
        <v>42766</v>
      </c>
      <c r="HA986" s="2">
        <v>42794</v>
      </c>
      <c r="HB986" s="2">
        <v>42825</v>
      </c>
      <c r="HC986" s="2">
        <v>42853</v>
      </c>
      <c r="HD986" s="2">
        <v>42886</v>
      </c>
      <c r="HE986" s="2">
        <v>42916</v>
      </c>
      <c r="HF986" s="2">
        <v>42947</v>
      </c>
      <c r="HG986" s="2">
        <v>42978</v>
      </c>
      <c r="HH986" s="2">
        <v>43007</v>
      </c>
      <c r="HI986" s="2">
        <v>43039</v>
      </c>
      <c r="HJ986" s="2">
        <v>43069</v>
      </c>
      <c r="HK986" s="2">
        <v>43098</v>
      </c>
      <c r="HL986" s="2">
        <v>43131</v>
      </c>
      <c r="HM986" s="2">
        <v>43159</v>
      </c>
      <c r="HN986" s="2">
        <v>43189</v>
      </c>
      <c r="HO986" s="2">
        <v>43220</v>
      </c>
      <c r="HP986" s="2">
        <v>43251</v>
      </c>
      <c r="HQ986" s="2">
        <v>43280</v>
      </c>
      <c r="HR986" s="2">
        <v>43312</v>
      </c>
      <c r="HS986" s="2">
        <v>43343</v>
      </c>
      <c r="HT986" s="2">
        <v>43371</v>
      </c>
      <c r="HU986" s="2">
        <v>43404</v>
      </c>
      <c r="HV986" s="2">
        <v>43434</v>
      </c>
      <c r="HW986" s="2">
        <v>43465</v>
      </c>
      <c r="HX986" s="2">
        <v>43496</v>
      </c>
      <c r="HY986" s="2">
        <v>43524</v>
      </c>
      <c r="HZ986" s="2">
        <v>43553</v>
      </c>
      <c r="IA986" s="2">
        <v>43585</v>
      </c>
      <c r="IB986" s="2">
        <v>43616</v>
      </c>
      <c r="IC986" s="2">
        <v>43644</v>
      </c>
      <c r="ID986" s="2">
        <v>43677</v>
      </c>
      <c r="IE986" s="2">
        <v>43707</v>
      </c>
      <c r="IF986" s="2">
        <v>43738</v>
      </c>
      <c r="IG986" s="2">
        <v>43769</v>
      </c>
      <c r="IH986" s="2">
        <v>43798</v>
      </c>
      <c r="II986" s="2">
        <v>43830</v>
      </c>
      <c r="IJ986" s="2">
        <v>43861</v>
      </c>
      <c r="IK986" s="2">
        <v>43889</v>
      </c>
      <c r="IL986" s="2">
        <v>43921</v>
      </c>
      <c r="IM986" s="2">
        <v>43951</v>
      </c>
      <c r="IN986" s="2">
        <v>43980</v>
      </c>
      <c r="IO986" s="2">
        <v>44012</v>
      </c>
      <c r="IP986" s="2">
        <v>44043</v>
      </c>
      <c r="IQ986" s="2">
        <v>44074</v>
      </c>
      <c r="IR986" s="2">
        <v>44104</v>
      </c>
      <c r="IS986" s="2">
        <v>44134</v>
      </c>
      <c r="IT986" s="2">
        <v>44165</v>
      </c>
      <c r="IU986" s="2">
        <v>44196</v>
      </c>
      <c r="IV986" s="2">
        <v>44225</v>
      </c>
      <c r="IW986" s="2">
        <v>44253</v>
      </c>
      <c r="IX986" s="2">
        <v>44286</v>
      </c>
      <c r="IY986" s="2">
        <v>44316</v>
      </c>
      <c r="IZ986" s="2">
        <v>44347</v>
      </c>
      <c r="JA986" s="2">
        <v>44377</v>
      </c>
      <c r="JB986" s="2">
        <v>44407</v>
      </c>
      <c r="JC986" s="2">
        <v>44439</v>
      </c>
      <c r="JD986" s="2">
        <v>44469</v>
      </c>
      <c r="JE986" s="2">
        <v>44498</v>
      </c>
      <c r="JF986" s="2">
        <v>44530</v>
      </c>
      <c r="JG986" s="2">
        <v>44561</v>
      </c>
      <c r="JH986" s="2">
        <v>44592</v>
      </c>
      <c r="JI986" s="2">
        <v>44620</v>
      </c>
      <c r="JJ986" s="2">
        <v>44651</v>
      </c>
      <c r="JK986" s="2">
        <v>44680</v>
      </c>
      <c r="JL986" s="2">
        <v>44712</v>
      </c>
      <c r="JM986" s="2">
        <v>44742</v>
      </c>
      <c r="JN986" s="2">
        <v>44771</v>
      </c>
      <c r="JO986" s="2">
        <v>44804</v>
      </c>
      <c r="JP986" s="2">
        <v>44834</v>
      </c>
      <c r="JQ986" s="2">
        <v>44865</v>
      </c>
    </row>
    <row r="987" spans="1:277" x14ac:dyDescent="0.25">
      <c r="A987" s="4"/>
      <c r="D987" s="3">
        <v>67960950</v>
      </c>
      <c r="E987">
        <v>84897188</v>
      </c>
      <c r="F987">
        <v>66168222</v>
      </c>
      <c r="G987">
        <v>55569695</v>
      </c>
      <c r="H987">
        <v>58366420</v>
      </c>
      <c r="I987">
        <v>57248072</v>
      </c>
      <c r="J987">
        <v>42668501</v>
      </c>
      <c r="K987">
        <v>32784182</v>
      </c>
      <c r="L987">
        <v>53262385</v>
      </c>
      <c r="M987">
        <v>58253046</v>
      </c>
      <c r="N987">
        <v>47037070</v>
      </c>
      <c r="O987">
        <v>47316840</v>
      </c>
      <c r="P987">
        <v>44784737</v>
      </c>
      <c r="Q987">
        <v>36200800</v>
      </c>
      <c r="R987">
        <v>59644567</v>
      </c>
      <c r="S987">
        <v>50826796</v>
      </c>
      <c r="T987">
        <v>56267532</v>
      </c>
      <c r="U987">
        <v>39791388</v>
      </c>
      <c r="V987">
        <v>43061645</v>
      </c>
      <c r="W987">
        <v>34141984</v>
      </c>
      <c r="X987">
        <v>41911777</v>
      </c>
      <c r="Y987">
        <v>32802752</v>
      </c>
      <c r="Z987">
        <v>28951697</v>
      </c>
      <c r="AA987">
        <v>33397234</v>
      </c>
      <c r="AB987">
        <v>45026145</v>
      </c>
      <c r="AC987">
        <v>52710419</v>
      </c>
      <c r="AD987">
        <v>50202016</v>
      </c>
      <c r="AE987">
        <v>45803149</v>
      </c>
      <c r="AF987">
        <v>57263221</v>
      </c>
      <c r="AG987">
        <v>49482433</v>
      </c>
      <c r="AH987">
        <v>60781973</v>
      </c>
      <c r="AI987">
        <v>54539066</v>
      </c>
      <c r="AJ987">
        <v>74454796</v>
      </c>
      <c r="AK987">
        <v>66380554</v>
      </c>
      <c r="AL987">
        <v>37737704</v>
      </c>
      <c r="AM987">
        <v>44389882</v>
      </c>
      <c r="AN987">
        <v>51951008</v>
      </c>
      <c r="AO987">
        <v>55263292</v>
      </c>
      <c r="AP987">
        <v>66913705</v>
      </c>
      <c r="AQ987">
        <v>69009416</v>
      </c>
      <c r="AR987">
        <v>54627761</v>
      </c>
      <c r="AS987">
        <v>63326049</v>
      </c>
      <c r="AT987">
        <v>51255370</v>
      </c>
      <c r="AU987">
        <v>34263910</v>
      </c>
      <c r="AV987">
        <v>46868231</v>
      </c>
      <c r="AW987">
        <v>46964012</v>
      </c>
      <c r="AX987">
        <v>39998833</v>
      </c>
      <c r="AY987">
        <v>39001678</v>
      </c>
      <c r="AZ987">
        <v>53024153</v>
      </c>
      <c r="BA987">
        <v>34653634</v>
      </c>
      <c r="BB987">
        <v>47293384</v>
      </c>
      <c r="BC987">
        <v>83659113</v>
      </c>
      <c r="BD987">
        <v>79328906</v>
      </c>
      <c r="BE987">
        <v>41798648</v>
      </c>
      <c r="BF987">
        <v>41762241</v>
      </c>
      <c r="BG987">
        <v>38148929</v>
      </c>
      <c r="BH987">
        <v>38403777</v>
      </c>
      <c r="BI987">
        <v>53577340</v>
      </c>
      <c r="BJ987">
        <v>41827480</v>
      </c>
      <c r="BK987">
        <v>39682656</v>
      </c>
      <c r="BL987">
        <v>54930744</v>
      </c>
      <c r="BM987">
        <v>53367696</v>
      </c>
      <c r="BN987">
        <v>69467311</v>
      </c>
      <c r="BO987">
        <v>127914364</v>
      </c>
      <c r="BP987">
        <v>64657218</v>
      </c>
      <c r="BQ987">
        <v>52509815</v>
      </c>
      <c r="BR987">
        <v>51077978</v>
      </c>
      <c r="BS987">
        <v>44225440</v>
      </c>
      <c r="BT987">
        <v>52139395</v>
      </c>
      <c r="BU987">
        <v>57238298</v>
      </c>
      <c r="BV987">
        <v>46396897</v>
      </c>
      <c r="BW987">
        <v>39037841</v>
      </c>
      <c r="BX987">
        <v>53727121</v>
      </c>
      <c r="BY987">
        <v>58256955</v>
      </c>
      <c r="BZ987">
        <v>64528451</v>
      </c>
      <c r="CA987">
        <v>48952702</v>
      </c>
      <c r="CB987">
        <v>71557647</v>
      </c>
      <c r="CC987">
        <v>84328363</v>
      </c>
      <c r="CD987">
        <v>67121639</v>
      </c>
      <c r="CE987">
        <v>67651615</v>
      </c>
      <c r="CF987">
        <v>62696139</v>
      </c>
      <c r="CG987">
        <v>58394030</v>
      </c>
      <c r="CH987">
        <v>40585740</v>
      </c>
      <c r="CI987">
        <v>70851502</v>
      </c>
      <c r="CJ987">
        <v>57291076</v>
      </c>
      <c r="CK987">
        <v>112159757</v>
      </c>
      <c r="CL987">
        <v>160635995</v>
      </c>
      <c r="CM987">
        <v>70265573</v>
      </c>
      <c r="CN987">
        <v>61232049</v>
      </c>
      <c r="CO987">
        <v>49953522</v>
      </c>
      <c r="CP987">
        <v>64868573</v>
      </c>
      <c r="CQ987">
        <v>96991325</v>
      </c>
      <c r="CR987">
        <v>51367766</v>
      </c>
      <c r="CS987">
        <v>52044102</v>
      </c>
      <c r="CT987">
        <v>65604772</v>
      </c>
      <c r="CU987">
        <v>37941239</v>
      </c>
      <c r="CV987">
        <v>67066907</v>
      </c>
      <c r="CW987">
        <v>52543046</v>
      </c>
      <c r="CX987">
        <v>62701026</v>
      </c>
      <c r="CY987">
        <v>42241882</v>
      </c>
      <c r="CZ987">
        <v>46918320</v>
      </c>
      <c r="DA987">
        <v>55211980</v>
      </c>
      <c r="DB987">
        <v>43331642</v>
      </c>
      <c r="DC987">
        <v>45964658</v>
      </c>
      <c r="DD987">
        <v>56276817</v>
      </c>
      <c r="DE987">
        <v>72653515</v>
      </c>
      <c r="DF987">
        <v>41771037</v>
      </c>
      <c r="DG987">
        <v>41516434</v>
      </c>
      <c r="DH987">
        <v>38906141</v>
      </c>
      <c r="DI987">
        <v>41096657</v>
      </c>
      <c r="DJ987">
        <v>48224811</v>
      </c>
      <c r="DK987">
        <v>43656615</v>
      </c>
      <c r="DL987">
        <v>35796416</v>
      </c>
      <c r="DM987">
        <v>35883890</v>
      </c>
      <c r="DN987">
        <v>35042625</v>
      </c>
      <c r="DO987">
        <v>32615099</v>
      </c>
      <c r="DP987">
        <v>44773741</v>
      </c>
      <c r="DQ987">
        <v>48921426</v>
      </c>
      <c r="DR987">
        <v>29862111</v>
      </c>
      <c r="DS987">
        <v>33479576</v>
      </c>
      <c r="DT987">
        <v>25042977</v>
      </c>
      <c r="DU987">
        <v>33132124</v>
      </c>
      <c r="DV987">
        <v>23281769</v>
      </c>
      <c r="DW987">
        <v>40792208</v>
      </c>
      <c r="DX987">
        <v>50104769</v>
      </c>
      <c r="DY987">
        <v>54397837</v>
      </c>
      <c r="DZ987">
        <v>59182503</v>
      </c>
      <c r="EA987">
        <v>23986300</v>
      </c>
      <c r="EB987">
        <v>38467900</v>
      </c>
      <c r="EC987">
        <v>24760073</v>
      </c>
      <c r="ED987">
        <v>24913950</v>
      </c>
      <c r="EE987">
        <v>26562218</v>
      </c>
      <c r="EF987">
        <v>41568820</v>
      </c>
      <c r="EG987">
        <v>35680307</v>
      </c>
      <c r="EH987">
        <v>42507066</v>
      </c>
      <c r="EI987">
        <v>27972557</v>
      </c>
      <c r="EJ987">
        <v>28871234</v>
      </c>
      <c r="EK987">
        <v>34629572</v>
      </c>
      <c r="EL987">
        <v>28022991</v>
      </c>
      <c r="EM987">
        <v>68292638</v>
      </c>
      <c r="EN987">
        <v>43692255</v>
      </c>
      <c r="EO987">
        <v>43732786</v>
      </c>
      <c r="EP987">
        <v>32512242</v>
      </c>
      <c r="EQ987">
        <v>28291883</v>
      </c>
      <c r="ER987">
        <v>28211287</v>
      </c>
      <c r="ES987">
        <v>22951459</v>
      </c>
      <c r="ET987">
        <v>24338474</v>
      </c>
      <c r="EU987">
        <v>23206662</v>
      </c>
      <c r="EV987">
        <v>25602283</v>
      </c>
      <c r="EW987">
        <v>25167734</v>
      </c>
      <c r="EX987">
        <v>28551311</v>
      </c>
      <c r="EY987">
        <v>20984804</v>
      </c>
      <c r="EZ987">
        <v>25162752</v>
      </c>
      <c r="FA987">
        <v>23993092</v>
      </c>
      <c r="FB987">
        <v>20511223</v>
      </c>
      <c r="FC987">
        <v>17992255</v>
      </c>
      <c r="FD987">
        <v>20568695</v>
      </c>
      <c r="FE987">
        <v>17579034</v>
      </c>
      <c r="FF987">
        <v>17441315</v>
      </c>
      <c r="FG987">
        <v>23381501</v>
      </c>
      <c r="FH987">
        <v>25611729</v>
      </c>
      <c r="FI987">
        <v>53119333</v>
      </c>
      <c r="FJ987">
        <v>22329205</v>
      </c>
      <c r="FK987">
        <v>26485735</v>
      </c>
      <c r="FL987">
        <v>24102895</v>
      </c>
      <c r="FM987">
        <v>21569453</v>
      </c>
      <c r="FN987">
        <v>16778520</v>
      </c>
      <c r="FO987">
        <v>19091648</v>
      </c>
      <c r="FP987">
        <v>18433514</v>
      </c>
      <c r="FQ987">
        <v>16213184</v>
      </c>
      <c r="FR987">
        <v>18947672</v>
      </c>
      <c r="FS987">
        <v>20802191</v>
      </c>
      <c r="FT987">
        <v>16587472</v>
      </c>
      <c r="FU987">
        <v>28533736</v>
      </c>
      <c r="FV987">
        <v>33360771</v>
      </c>
      <c r="FW987">
        <v>13411438</v>
      </c>
      <c r="FX987">
        <v>18319177</v>
      </c>
      <c r="FY987">
        <v>21880982</v>
      </c>
      <c r="FZ987">
        <v>15474414</v>
      </c>
      <c r="GA987">
        <v>19541293</v>
      </c>
      <c r="GB987">
        <v>15844350</v>
      </c>
      <c r="GC987">
        <v>15951630</v>
      </c>
      <c r="GD987">
        <v>19961594</v>
      </c>
      <c r="GE987">
        <v>19808600</v>
      </c>
      <c r="GF987">
        <v>19452145</v>
      </c>
      <c r="GG987">
        <v>20492251</v>
      </c>
      <c r="GH987">
        <v>16723653</v>
      </c>
      <c r="GI987">
        <v>22239137</v>
      </c>
      <c r="GJ987">
        <v>24735126</v>
      </c>
      <c r="GK987">
        <v>20949830</v>
      </c>
      <c r="GL987">
        <v>29753676</v>
      </c>
      <c r="GM987">
        <v>21908066</v>
      </c>
      <c r="GN987">
        <v>27539089</v>
      </c>
      <c r="GO987">
        <v>49626381</v>
      </c>
      <c r="GP987">
        <v>40705031</v>
      </c>
      <c r="GQ987">
        <v>33702916</v>
      </c>
      <c r="GR987">
        <v>32768013</v>
      </c>
      <c r="GS987">
        <v>40915676</v>
      </c>
      <c r="GT987">
        <v>24097084</v>
      </c>
      <c r="GU987">
        <v>20161261</v>
      </c>
      <c r="GV987">
        <v>23402417</v>
      </c>
      <c r="GW987">
        <v>17958876</v>
      </c>
      <c r="GX987">
        <v>24072802</v>
      </c>
      <c r="GY987">
        <v>23630423</v>
      </c>
      <c r="GZ987">
        <v>19047973</v>
      </c>
      <c r="HA987">
        <v>22738562</v>
      </c>
      <c r="HB987">
        <v>21937972</v>
      </c>
      <c r="HC987">
        <v>21487051</v>
      </c>
      <c r="HD987">
        <v>19311823</v>
      </c>
      <c r="HE987">
        <v>20046043</v>
      </c>
      <c r="HF987">
        <v>18892520</v>
      </c>
      <c r="HG987">
        <v>15513803</v>
      </c>
      <c r="HH987">
        <v>14787718</v>
      </c>
      <c r="HI987">
        <v>13407818</v>
      </c>
      <c r="HJ987">
        <v>14114439</v>
      </c>
      <c r="HK987">
        <v>14420398</v>
      </c>
      <c r="HL987">
        <v>17872904</v>
      </c>
      <c r="HM987">
        <v>21137257</v>
      </c>
      <c r="HN987">
        <v>21525446</v>
      </c>
      <c r="HO987">
        <v>19196225</v>
      </c>
      <c r="HP987">
        <v>28992563</v>
      </c>
      <c r="HQ987">
        <v>30906021</v>
      </c>
      <c r="HR987">
        <v>22661489</v>
      </c>
      <c r="HS987">
        <v>19486474</v>
      </c>
      <c r="HT987">
        <v>20593723</v>
      </c>
      <c r="HU987">
        <v>27286963</v>
      </c>
      <c r="HV987">
        <v>24291885</v>
      </c>
      <c r="HW987">
        <v>37729207</v>
      </c>
      <c r="HX987">
        <v>31388785</v>
      </c>
      <c r="HY987">
        <v>23061626</v>
      </c>
      <c r="HZ987">
        <v>23465161</v>
      </c>
      <c r="IA987">
        <v>19328334</v>
      </c>
      <c r="IB987">
        <v>22864740</v>
      </c>
      <c r="IC987">
        <v>37311960</v>
      </c>
      <c r="ID987">
        <v>18394317</v>
      </c>
      <c r="IE987">
        <v>18423473</v>
      </c>
      <c r="IF987">
        <v>17141338</v>
      </c>
      <c r="IG987">
        <v>19133002</v>
      </c>
      <c r="IH987">
        <v>16290041</v>
      </c>
      <c r="II987">
        <v>22735985</v>
      </c>
      <c r="IJ987">
        <v>21802804</v>
      </c>
      <c r="IK987">
        <v>23833673</v>
      </c>
      <c r="IL987">
        <v>42145318</v>
      </c>
      <c r="IM987">
        <v>27892254</v>
      </c>
      <c r="IN987">
        <v>29448469</v>
      </c>
      <c r="IO987">
        <v>47715693</v>
      </c>
      <c r="IP987">
        <v>30912407</v>
      </c>
      <c r="IQ987">
        <v>25555442</v>
      </c>
      <c r="IR987">
        <v>29546043</v>
      </c>
      <c r="IS987">
        <v>22908217</v>
      </c>
      <c r="IT987">
        <v>19729752</v>
      </c>
      <c r="IU987">
        <v>28663374</v>
      </c>
      <c r="IV987">
        <v>28898213</v>
      </c>
      <c r="IW987">
        <v>24402704</v>
      </c>
      <c r="IX987">
        <v>30609454</v>
      </c>
      <c r="IY987">
        <v>27799356</v>
      </c>
      <c r="IZ987">
        <v>31596587</v>
      </c>
      <c r="JA987">
        <v>39207869</v>
      </c>
      <c r="JB987">
        <v>28609581</v>
      </c>
      <c r="JC987">
        <v>21664932</v>
      </c>
      <c r="JD987">
        <v>28893400</v>
      </c>
      <c r="JE987">
        <v>24072134</v>
      </c>
      <c r="JF987">
        <v>25007068</v>
      </c>
      <c r="JG987">
        <v>25345013</v>
      </c>
      <c r="JH987">
        <v>24311816</v>
      </c>
      <c r="JI987">
        <v>26198997</v>
      </c>
      <c r="JJ987">
        <v>36507929</v>
      </c>
      <c r="JK987">
        <v>25645100</v>
      </c>
      <c r="JL987">
        <v>36779721</v>
      </c>
      <c r="JM987">
        <v>37651908</v>
      </c>
      <c r="JN987">
        <v>32430749</v>
      </c>
      <c r="JO987">
        <v>23116571</v>
      </c>
      <c r="JP987">
        <v>35179979</v>
      </c>
      <c r="JQ987">
        <v>29746326</v>
      </c>
    </row>
    <row r="988" spans="1:277" x14ac:dyDescent="0.25">
      <c r="A988" s="1" t="s">
        <v>495</v>
      </c>
      <c r="B988" t="s">
        <v>1157</v>
      </c>
      <c r="C988" t="s">
        <v>1182</v>
      </c>
      <c r="D988" s="2">
        <f>_xll.BDH(A988, "volume", B988, C988, "Direction", "H", "Period", "M","cols=118;rows=2")</f>
        <v>36556</v>
      </c>
      <c r="E988" s="2">
        <v>36585</v>
      </c>
      <c r="F988" s="2">
        <v>36616</v>
      </c>
      <c r="G988" s="2">
        <v>36644</v>
      </c>
      <c r="H988" s="2">
        <v>36677</v>
      </c>
      <c r="I988" s="2">
        <v>36707</v>
      </c>
      <c r="J988" s="2">
        <v>36738</v>
      </c>
      <c r="K988" s="2">
        <v>36769</v>
      </c>
      <c r="L988" s="2">
        <v>36798</v>
      </c>
      <c r="M988" s="2">
        <v>36830</v>
      </c>
      <c r="N988" s="2">
        <v>36860</v>
      </c>
      <c r="O988" s="2">
        <v>36889</v>
      </c>
      <c r="P988" s="2">
        <v>36922</v>
      </c>
      <c r="Q988" s="2">
        <v>36950</v>
      </c>
      <c r="R988" s="2">
        <v>36980</v>
      </c>
      <c r="S988" s="2">
        <v>37011</v>
      </c>
      <c r="T988" s="2">
        <v>37042</v>
      </c>
      <c r="U988" s="2">
        <v>37071</v>
      </c>
      <c r="V988" s="2">
        <v>37103</v>
      </c>
      <c r="W988" s="2">
        <v>37134</v>
      </c>
      <c r="X988" s="2">
        <v>37162</v>
      </c>
      <c r="Y988" s="2">
        <v>37195</v>
      </c>
      <c r="Z988" s="2">
        <v>37225</v>
      </c>
      <c r="AA988" s="2">
        <v>37256</v>
      </c>
      <c r="AB988" s="2">
        <v>37287</v>
      </c>
      <c r="AC988" s="2">
        <v>37315</v>
      </c>
      <c r="AD988" s="2">
        <v>37344</v>
      </c>
      <c r="AE988" s="2">
        <v>37376</v>
      </c>
      <c r="AF988" s="2">
        <v>37407</v>
      </c>
      <c r="AG988" s="2">
        <v>37435</v>
      </c>
      <c r="AH988" s="2">
        <v>37468</v>
      </c>
      <c r="AI988" s="2">
        <v>37498</v>
      </c>
      <c r="AJ988" s="2">
        <v>37529</v>
      </c>
      <c r="AK988" s="2">
        <v>37560</v>
      </c>
      <c r="AL988" s="2">
        <v>37589</v>
      </c>
      <c r="AM988" s="2">
        <v>37621</v>
      </c>
      <c r="AN988" s="2">
        <v>37652</v>
      </c>
      <c r="AO988" s="2">
        <v>37680</v>
      </c>
      <c r="AP988" s="2">
        <v>37711</v>
      </c>
      <c r="AQ988" s="2">
        <v>37741</v>
      </c>
      <c r="AR988" s="2">
        <v>37771</v>
      </c>
      <c r="AS988" s="2">
        <v>37802</v>
      </c>
      <c r="AT988" s="2">
        <v>37833</v>
      </c>
      <c r="AU988" s="2">
        <v>37862</v>
      </c>
      <c r="AV988" s="2">
        <v>37894</v>
      </c>
      <c r="AW988" s="2">
        <v>37925</v>
      </c>
      <c r="AX988" s="2">
        <v>37953</v>
      </c>
      <c r="AY988" s="2">
        <v>37986</v>
      </c>
      <c r="AZ988" s="2">
        <v>38016</v>
      </c>
      <c r="BA988" s="2">
        <v>38044</v>
      </c>
      <c r="BB988" s="2">
        <v>38077</v>
      </c>
      <c r="BC988" s="2">
        <v>38107</v>
      </c>
      <c r="BD988" s="2">
        <v>38138</v>
      </c>
      <c r="BE988" s="2">
        <v>38168</v>
      </c>
      <c r="BF988" s="2">
        <v>38198</v>
      </c>
      <c r="BG988" s="2">
        <v>38230</v>
      </c>
      <c r="BH988" s="2">
        <v>38260</v>
      </c>
      <c r="BI988" s="2">
        <v>38289</v>
      </c>
      <c r="BJ988" s="2">
        <v>38321</v>
      </c>
      <c r="BK988" s="2">
        <v>38352</v>
      </c>
      <c r="BL988" s="2">
        <v>38383</v>
      </c>
      <c r="BM988" s="2">
        <v>38411</v>
      </c>
      <c r="BN988" s="2">
        <v>38442</v>
      </c>
      <c r="BO988" s="2">
        <v>38471</v>
      </c>
      <c r="BP988" s="2">
        <v>38503</v>
      </c>
      <c r="BQ988" s="2">
        <v>38533</v>
      </c>
      <c r="BR988" s="2">
        <v>38562</v>
      </c>
      <c r="BS988" s="2">
        <v>38595</v>
      </c>
      <c r="BT988" s="2">
        <v>38625</v>
      </c>
      <c r="BU988" s="2">
        <v>38656</v>
      </c>
      <c r="BV988" s="2">
        <v>38686</v>
      </c>
      <c r="BW988" s="2">
        <v>38716</v>
      </c>
      <c r="BX988" s="2">
        <v>38748</v>
      </c>
      <c r="BY988" s="2">
        <v>38776</v>
      </c>
      <c r="BZ988" s="2">
        <v>38807</v>
      </c>
      <c r="CA988" s="2">
        <v>38835</v>
      </c>
      <c r="CB988" s="2">
        <v>38868</v>
      </c>
      <c r="CC988" s="2">
        <v>38898</v>
      </c>
      <c r="CD988" s="2">
        <v>38929</v>
      </c>
      <c r="CE988" s="2">
        <v>38960</v>
      </c>
      <c r="CF988" s="2">
        <v>38989</v>
      </c>
      <c r="CG988" s="2">
        <v>39021</v>
      </c>
      <c r="CH988" s="2">
        <v>39051</v>
      </c>
      <c r="CI988" s="2">
        <v>39080</v>
      </c>
      <c r="CJ988" s="2">
        <v>39113</v>
      </c>
      <c r="CK988" s="2">
        <v>39141</v>
      </c>
      <c r="CL988" s="2">
        <v>39171</v>
      </c>
      <c r="CM988" s="2">
        <v>39202</v>
      </c>
      <c r="CN988" s="2">
        <v>39233</v>
      </c>
      <c r="CO988" s="2">
        <v>39262</v>
      </c>
      <c r="CP988" s="2">
        <v>39294</v>
      </c>
      <c r="CQ988" s="2">
        <v>39325</v>
      </c>
      <c r="CR988" s="2">
        <v>39353</v>
      </c>
      <c r="CS988" s="2">
        <v>39386</v>
      </c>
      <c r="CT988" s="2">
        <v>39416</v>
      </c>
      <c r="CU988" s="2">
        <v>39447</v>
      </c>
      <c r="CV988" s="2">
        <v>39478</v>
      </c>
      <c r="CW988" s="2">
        <v>39507</v>
      </c>
      <c r="CX988" s="2">
        <v>39538</v>
      </c>
      <c r="CY988" s="2">
        <v>39568</v>
      </c>
      <c r="CZ988" s="2">
        <v>39598</v>
      </c>
      <c r="DA988" s="2">
        <v>39629</v>
      </c>
      <c r="DB988" s="2">
        <v>39660</v>
      </c>
      <c r="DC988" s="2">
        <v>39689</v>
      </c>
      <c r="DD988" s="2">
        <v>39721</v>
      </c>
      <c r="DE988" s="2">
        <v>39752</v>
      </c>
      <c r="DF988" s="2">
        <v>39780</v>
      </c>
      <c r="DG988" s="2">
        <v>39813</v>
      </c>
      <c r="DH988" s="2">
        <v>39843</v>
      </c>
      <c r="DI988" s="2">
        <v>39871</v>
      </c>
      <c r="DJ988" s="2">
        <v>39903</v>
      </c>
      <c r="DK988" s="2">
        <v>39933</v>
      </c>
      <c r="DL988" s="2">
        <v>39962</v>
      </c>
      <c r="DM988" s="2">
        <v>39994</v>
      </c>
      <c r="DN988" s="2">
        <v>40025</v>
      </c>
      <c r="DO988" s="2">
        <v>40056</v>
      </c>
      <c r="DP988" s="2">
        <v>40086</v>
      </c>
      <c r="DQ988" s="2">
        <v>40116</v>
      </c>
    </row>
    <row r="989" spans="1:277" x14ac:dyDescent="0.25">
      <c r="A989" s="4"/>
      <c r="D989" s="3">
        <v>87810100</v>
      </c>
      <c r="E989">
        <v>68421000</v>
      </c>
      <c r="F989">
        <v>93780100</v>
      </c>
      <c r="G989">
        <v>84834800</v>
      </c>
      <c r="H989">
        <v>60792400</v>
      </c>
      <c r="I989">
        <v>68355900</v>
      </c>
      <c r="J989">
        <v>54685900</v>
      </c>
      <c r="K989">
        <v>61288400</v>
      </c>
      <c r="L989">
        <v>54163600</v>
      </c>
      <c r="M989">
        <v>71532000</v>
      </c>
      <c r="N989">
        <v>59875300</v>
      </c>
      <c r="O989">
        <v>70160700</v>
      </c>
      <c r="P989">
        <v>92949700</v>
      </c>
      <c r="Q989">
        <v>58261600</v>
      </c>
      <c r="R989">
        <v>74298300</v>
      </c>
      <c r="S989">
        <v>69780400</v>
      </c>
      <c r="T989">
        <v>65850300</v>
      </c>
      <c r="U989">
        <v>56463200</v>
      </c>
      <c r="V989">
        <v>55224900</v>
      </c>
      <c r="W989">
        <v>64018200</v>
      </c>
      <c r="X989">
        <v>65859400</v>
      </c>
      <c r="Y989">
        <v>76627800</v>
      </c>
      <c r="Z989">
        <v>68159600</v>
      </c>
      <c r="AA989">
        <v>69159100</v>
      </c>
      <c r="AB989">
        <v>79717900</v>
      </c>
      <c r="AC989">
        <v>57372000</v>
      </c>
      <c r="AD989">
        <v>66084400</v>
      </c>
      <c r="AE989">
        <v>94296600</v>
      </c>
      <c r="AF989">
        <v>72960600</v>
      </c>
      <c r="AG989">
        <v>75929200</v>
      </c>
      <c r="AH989">
        <v>270404100</v>
      </c>
      <c r="AI989">
        <v>107180800</v>
      </c>
      <c r="AJ989">
        <v>126042500</v>
      </c>
      <c r="AK989">
        <v>140270300</v>
      </c>
      <c r="AL989">
        <v>89673500</v>
      </c>
      <c r="AM989">
        <v>79409600</v>
      </c>
      <c r="AN989">
        <v>116846200</v>
      </c>
      <c r="AO989">
        <v>92886700</v>
      </c>
      <c r="AP989">
        <v>75826900</v>
      </c>
      <c r="AQ989">
        <v>112466900</v>
      </c>
      <c r="AR989">
        <v>98148600</v>
      </c>
      <c r="AS989">
        <v>95549200</v>
      </c>
      <c r="AT989">
        <v>93542300</v>
      </c>
      <c r="AU989">
        <v>76009300</v>
      </c>
      <c r="AV989">
        <v>73185100</v>
      </c>
      <c r="AW989">
        <v>93482100</v>
      </c>
      <c r="AX989">
        <v>135691900</v>
      </c>
      <c r="AY989">
        <v>81425800</v>
      </c>
      <c r="AZ989">
        <v>108015100</v>
      </c>
      <c r="BA989">
        <v>84510700</v>
      </c>
      <c r="BB989">
        <v>113437800</v>
      </c>
      <c r="BC989">
        <v>101899900</v>
      </c>
      <c r="BD989">
        <v>102477900</v>
      </c>
      <c r="BE989">
        <v>77436500</v>
      </c>
      <c r="BF989">
        <v>69972600</v>
      </c>
      <c r="BG989">
        <v>52952300</v>
      </c>
      <c r="BH989">
        <v>52692900</v>
      </c>
      <c r="BI989">
        <v>70272300</v>
      </c>
      <c r="BJ989">
        <v>78730300</v>
      </c>
      <c r="BK989">
        <v>76634000</v>
      </c>
      <c r="BL989">
        <v>94724100</v>
      </c>
      <c r="BM989">
        <v>81928200</v>
      </c>
      <c r="BN989">
        <v>81546100</v>
      </c>
      <c r="BO989">
        <v>94213900</v>
      </c>
      <c r="BP989">
        <v>68588700</v>
      </c>
      <c r="BQ989">
        <v>72451400</v>
      </c>
      <c r="BR989">
        <v>63964100</v>
      </c>
      <c r="BS989">
        <v>55277200</v>
      </c>
      <c r="BT989">
        <v>53282500</v>
      </c>
      <c r="BU989">
        <v>82167000</v>
      </c>
      <c r="BV989">
        <v>74967000</v>
      </c>
      <c r="BW989">
        <v>96421400</v>
      </c>
      <c r="BX989">
        <v>72636400</v>
      </c>
      <c r="BY989">
        <v>68011400</v>
      </c>
      <c r="BZ989">
        <v>66818700</v>
      </c>
      <c r="CA989">
        <v>72199800</v>
      </c>
      <c r="CB989">
        <v>88783300</v>
      </c>
      <c r="CC989">
        <v>82461600</v>
      </c>
      <c r="CD989">
        <v>81885500</v>
      </c>
      <c r="CE989">
        <v>72063200</v>
      </c>
      <c r="CF989">
        <v>55268000</v>
      </c>
      <c r="CG989">
        <v>93604400</v>
      </c>
      <c r="CH989">
        <v>90284800</v>
      </c>
      <c r="CI989">
        <v>52853200</v>
      </c>
      <c r="CJ989">
        <v>75247600</v>
      </c>
      <c r="CK989">
        <v>60345500</v>
      </c>
      <c r="CL989">
        <v>73467200</v>
      </c>
      <c r="CM989">
        <v>82562100</v>
      </c>
      <c r="CN989">
        <v>70556900</v>
      </c>
      <c r="CO989">
        <v>64967600</v>
      </c>
      <c r="CP989">
        <v>83089500</v>
      </c>
      <c r="CQ989">
        <v>85015800</v>
      </c>
      <c r="CR989">
        <v>60277300</v>
      </c>
      <c r="CS989">
        <v>52210000</v>
      </c>
      <c r="CT989">
        <v>59765500</v>
      </c>
      <c r="CU989">
        <v>49353900</v>
      </c>
      <c r="CV989">
        <v>77936100</v>
      </c>
      <c r="CW989">
        <v>68549100</v>
      </c>
      <c r="CX989">
        <v>68926000</v>
      </c>
      <c r="CY989">
        <v>61926200</v>
      </c>
      <c r="CZ989">
        <v>48301600</v>
      </c>
      <c r="DA989">
        <v>66409000</v>
      </c>
      <c r="DB989">
        <v>69689600</v>
      </c>
      <c r="DC989">
        <v>47992600</v>
      </c>
      <c r="DD989">
        <v>55832900</v>
      </c>
      <c r="DE989">
        <v>68622200</v>
      </c>
      <c r="DF989">
        <v>54748500</v>
      </c>
      <c r="DG989">
        <v>48204600</v>
      </c>
      <c r="DH989">
        <v>77944000</v>
      </c>
      <c r="DI989">
        <v>64926900</v>
      </c>
      <c r="DJ989">
        <v>72616400</v>
      </c>
      <c r="DK989">
        <v>51626200</v>
      </c>
      <c r="DL989">
        <v>40693100</v>
      </c>
      <c r="DM989">
        <v>43888600</v>
      </c>
      <c r="DN989">
        <v>40278200</v>
      </c>
      <c r="DO989">
        <v>43763500</v>
      </c>
      <c r="DP989">
        <v>66421600</v>
      </c>
      <c r="DQ989">
        <v>55522100</v>
      </c>
    </row>
    <row r="990" spans="1:277" x14ac:dyDescent="0.25">
      <c r="A990" s="1" t="s">
        <v>496</v>
      </c>
      <c r="B990" t="s">
        <v>1157</v>
      </c>
      <c r="C990" t="s">
        <v>1195</v>
      </c>
      <c r="D990" s="2">
        <f>_xll.BDH(A990, "volume", B990, C990, "Direction", "H", "Period", "M","cols=180;rows=2")</f>
        <v>36556</v>
      </c>
      <c r="E990" s="2">
        <v>36585</v>
      </c>
      <c r="F990" s="2">
        <v>36616</v>
      </c>
      <c r="G990" s="2">
        <v>36644</v>
      </c>
      <c r="H990" s="2">
        <v>36677</v>
      </c>
      <c r="I990" s="2">
        <v>36707</v>
      </c>
      <c r="J990" s="2">
        <v>36738</v>
      </c>
      <c r="K990" s="2">
        <v>36769</v>
      </c>
      <c r="L990" s="2">
        <v>36798</v>
      </c>
      <c r="M990" s="2">
        <v>36830</v>
      </c>
      <c r="N990" s="2">
        <v>36860</v>
      </c>
      <c r="O990" s="2">
        <v>36889</v>
      </c>
      <c r="P990" s="2">
        <v>36922</v>
      </c>
      <c r="Q990" s="2">
        <v>36950</v>
      </c>
      <c r="R990" s="2">
        <v>36980</v>
      </c>
      <c r="S990" s="2">
        <v>37011</v>
      </c>
      <c r="T990" s="2">
        <v>37042</v>
      </c>
      <c r="U990" s="2">
        <v>37071</v>
      </c>
      <c r="V990" s="2">
        <v>37103</v>
      </c>
      <c r="W990" s="2">
        <v>37134</v>
      </c>
      <c r="X990" s="2">
        <v>37162</v>
      </c>
      <c r="Y990" s="2">
        <v>37195</v>
      </c>
      <c r="Z990" s="2">
        <v>37225</v>
      </c>
      <c r="AA990" s="2">
        <v>37256</v>
      </c>
      <c r="AB990" s="2">
        <v>37287</v>
      </c>
      <c r="AC990" s="2">
        <v>37315</v>
      </c>
      <c r="AD990" s="2">
        <v>37344</v>
      </c>
      <c r="AE990" s="2">
        <v>37376</v>
      </c>
      <c r="AF990" s="2">
        <v>37407</v>
      </c>
      <c r="AG990" s="2">
        <v>37435</v>
      </c>
      <c r="AH990" s="2">
        <v>37468</v>
      </c>
      <c r="AI990" s="2">
        <v>37498</v>
      </c>
      <c r="AJ990" s="2">
        <v>37529</v>
      </c>
      <c r="AK990" s="2">
        <v>37560</v>
      </c>
      <c r="AL990" s="2">
        <v>37589</v>
      </c>
      <c r="AM990" s="2">
        <v>37621</v>
      </c>
      <c r="AN990" s="2">
        <v>37652</v>
      </c>
      <c r="AO990" s="2">
        <v>37680</v>
      </c>
      <c r="AP990" s="2">
        <v>37711</v>
      </c>
      <c r="AQ990" s="2">
        <v>37741</v>
      </c>
      <c r="AR990" s="2">
        <v>37771</v>
      </c>
      <c r="AS990" s="2">
        <v>37802</v>
      </c>
      <c r="AT990" s="2">
        <v>37833</v>
      </c>
      <c r="AU990" s="2">
        <v>37862</v>
      </c>
      <c r="AV990" s="2">
        <v>37894</v>
      </c>
      <c r="AW990" s="2">
        <v>37925</v>
      </c>
      <c r="AX990" s="2">
        <v>37953</v>
      </c>
      <c r="AY990" s="2">
        <v>37986</v>
      </c>
      <c r="AZ990" s="2">
        <v>38016</v>
      </c>
      <c r="BA990" s="2">
        <v>38044</v>
      </c>
      <c r="BB990" s="2">
        <v>38077</v>
      </c>
      <c r="BC990" s="2">
        <v>38107</v>
      </c>
      <c r="BD990" s="2">
        <v>38138</v>
      </c>
      <c r="BE990" s="2">
        <v>38168</v>
      </c>
      <c r="BF990" s="2">
        <v>38198</v>
      </c>
      <c r="BG990" s="2">
        <v>38230</v>
      </c>
      <c r="BH990" s="2">
        <v>38260</v>
      </c>
      <c r="BI990" s="2">
        <v>38289</v>
      </c>
      <c r="BJ990" s="2">
        <v>38321</v>
      </c>
      <c r="BK990" s="2">
        <v>38352</v>
      </c>
      <c r="BL990" s="2">
        <v>38383</v>
      </c>
      <c r="BM990" s="2">
        <v>38411</v>
      </c>
      <c r="BN990" s="2">
        <v>38442</v>
      </c>
      <c r="BO990" s="2">
        <v>38471</v>
      </c>
      <c r="BP990" s="2">
        <v>38503</v>
      </c>
      <c r="BQ990" s="2">
        <v>38533</v>
      </c>
      <c r="BR990" s="2">
        <v>38562</v>
      </c>
      <c r="BS990" s="2">
        <v>38595</v>
      </c>
      <c r="BT990" s="2">
        <v>38625</v>
      </c>
      <c r="BU990" s="2">
        <v>38656</v>
      </c>
      <c r="BV990" s="2">
        <v>38686</v>
      </c>
      <c r="BW990" s="2">
        <v>38716</v>
      </c>
      <c r="BX990" s="2">
        <v>38748</v>
      </c>
      <c r="BY990" s="2">
        <v>38776</v>
      </c>
      <c r="BZ990" s="2">
        <v>38807</v>
      </c>
      <c r="CA990" s="2">
        <v>38835</v>
      </c>
      <c r="CB990" s="2">
        <v>38868</v>
      </c>
      <c r="CC990" s="2">
        <v>38898</v>
      </c>
      <c r="CD990" s="2">
        <v>38929</v>
      </c>
      <c r="CE990" s="2">
        <v>38960</v>
      </c>
      <c r="CF990" s="2">
        <v>38989</v>
      </c>
      <c r="CG990" s="2">
        <v>39021</v>
      </c>
      <c r="CH990" s="2">
        <v>39051</v>
      </c>
      <c r="CI990" s="2">
        <v>39080</v>
      </c>
      <c r="CJ990" s="2">
        <v>39113</v>
      </c>
      <c r="CK990" s="2">
        <v>39141</v>
      </c>
      <c r="CL990" s="2">
        <v>39171</v>
      </c>
      <c r="CM990" s="2">
        <v>39202</v>
      </c>
      <c r="CN990" s="2">
        <v>39233</v>
      </c>
      <c r="CO990" s="2">
        <v>39262</v>
      </c>
      <c r="CP990" s="2">
        <v>39294</v>
      </c>
      <c r="CQ990" s="2">
        <v>39325</v>
      </c>
      <c r="CR990" s="2">
        <v>39353</v>
      </c>
      <c r="CS990" s="2">
        <v>39386</v>
      </c>
      <c r="CT990" s="2">
        <v>39416</v>
      </c>
      <c r="CU990" s="2">
        <v>39447</v>
      </c>
      <c r="CV990" s="2">
        <v>39478</v>
      </c>
      <c r="CW990" s="2">
        <v>39507</v>
      </c>
      <c r="CX990" s="2">
        <v>39538</v>
      </c>
      <c r="CY990" s="2">
        <v>39568</v>
      </c>
      <c r="CZ990" s="2">
        <v>39598</v>
      </c>
      <c r="DA990" s="2">
        <v>39629</v>
      </c>
      <c r="DB990" s="2">
        <v>39660</v>
      </c>
      <c r="DC990" s="2">
        <v>39689</v>
      </c>
      <c r="DD990" s="2">
        <v>39721</v>
      </c>
      <c r="DE990" s="2">
        <v>39752</v>
      </c>
      <c r="DF990" s="2">
        <v>39780</v>
      </c>
      <c r="DG990" s="2">
        <v>39813</v>
      </c>
      <c r="DH990" s="2">
        <v>39843</v>
      </c>
      <c r="DI990" s="2">
        <v>39871</v>
      </c>
      <c r="DJ990" s="2">
        <v>39903</v>
      </c>
      <c r="DK990" s="2">
        <v>39933</v>
      </c>
      <c r="DL990" s="2">
        <v>39962</v>
      </c>
      <c r="DM990" s="2">
        <v>39994</v>
      </c>
      <c r="DN990" s="2">
        <v>40025</v>
      </c>
      <c r="DO990" s="2">
        <v>40056</v>
      </c>
      <c r="DP990" s="2">
        <v>40086</v>
      </c>
      <c r="DQ990" s="2">
        <v>40116</v>
      </c>
      <c r="DR990" s="2">
        <v>40147</v>
      </c>
      <c r="DS990" s="2">
        <v>40178</v>
      </c>
      <c r="DT990" s="2">
        <v>40207</v>
      </c>
      <c r="DU990" s="2">
        <v>40235</v>
      </c>
      <c r="DV990" s="2">
        <v>40268</v>
      </c>
      <c r="DW990" s="2">
        <v>40298</v>
      </c>
      <c r="DX990" s="2">
        <v>40329</v>
      </c>
      <c r="DY990" s="2">
        <v>40359</v>
      </c>
      <c r="DZ990" s="2">
        <v>40389</v>
      </c>
      <c r="EA990" s="2">
        <v>40421</v>
      </c>
      <c r="EB990" s="2">
        <v>40451</v>
      </c>
      <c r="EC990" s="2">
        <v>40480</v>
      </c>
      <c r="ED990" s="2">
        <v>40512</v>
      </c>
      <c r="EE990" s="2">
        <v>40543</v>
      </c>
      <c r="EF990" s="2">
        <v>40574</v>
      </c>
      <c r="EG990" s="2">
        <v>40602</v>
      </c>
      <c r="EH990" s="2">
        <v>40633</v>
      </c>
      <c r="EI990" s="2">
        <v>40662</v>
      </c>
      <c r="EJ990" s="2">
        <v>40694</v>
      </c>
      <c r="EK990" s="2">
        <v>40724</v>
      </c>
      <c r="EL990" s="2">
        <v>40753</v>
      </c>
      <c r="EM990" s="2">
        <v>40786</v>
      </c>
      <c r="EN990" s="2">
        <v>40816</v>
      </c>
      <c r="EO990" s="2">
        <v>40847</v>
      </c>
      <c r="EP990" s="2">
        <v>40877</v>
      </c>
      <c r="EQ990" s="2">
        <v>40907</v>
      </c>
      <c r="ER990" s="2">
        <v>40939</v>
      </c>
      <c r="ES990" s="2">
        <v>40968</v>
      </c>
      <c r="ET990" s="2">
        <v>40998</v>
      </c>
      <c r="EU990" s="2">
        <v>41029</v>
      </c>
      <c r="EV990" s="2">
        <v>41060</v>
      </c>
      <c r="EW990" s="2">
        <v>41089</v>
      </c>
      <c r="EX990" s="2">
        <v>41121</v>
      </c>
      <c r="EY990" s="2">
        <v>41152</v>
      </c>
      <c r="EZ990" s="2">
        <v>41180</v>
      </c>
      <c r="FA990" s="2">
        <v>41213</v>
      </c>
      <c r="FB990" s="2">
        <v>41243</v>
      </c>
      <c r="FC990" s="2">
        <v>41274</v>
      </c>
      <c r="FD990" s="2">
        <v>41305</v>
      </c>
      <c r="FE990" s="2">
        <v>41333</v>
      </c>
      <c r="FF990" s="2">
        <v>41362</v>
      </c>
      <c r="FG990" s="2">
        <v>41394</v>
      </c>
      <c r="FH990" s="2">
        <v>41425</v>
      </c>
      <c r="FI990" s="2">
        <v>41453</v>
      </c>
      <c r="FJ990" s="2">
        <v>41486</v>
      </c>
      <c r="FK990" s="2">
        <v>41516</v>
      </c>
      <c r="FL990" s="2">
        <v>41547</v>
      </c>
      <c r="FM990" s="2">
        <v>41578</v>
      </c>
      <c r="FN990" s="2">
        <v>41607</v>
      </c>
      <c r="FO990" s="2">
        <v>41639</v>
      </c>
      <c r="FP990" s="2">
        <v>41670</v>
      </c>
      <c r="FQ990" s="2">
        <v>41698</v>
      </c>
      <c r="FR990" s="2">
        <v>41729</v>
      </c>
      <c r="FS990" s="2">
        <v>41759</v>
      </c>
      <c r="FT990" s="2">
        <v>41789</v>
      </c>
      <c r="FU990" s="2">
        <v>41820</v>
      </c>
      <c r="FV990" s="2">
        <v>41851</v>
      </c>
      <c r="FW990" s="2">
        <v>41880</v>
      </c>
      <c r="FX990" s="2">
        <v>41912</v>
      </c>
      <c r="FY990" s="2">
        <v>41943</v>
      </c>
      <c r="FZ990" s="2">
        <v>41971</v>
      </c>
      <c r="GA990" s="2">
        <v>42004</v>
      </c>
    </row>
    <row r="991" spans="1:277" x14ac:dyDescent="0.25">
      <c r="A991" s="4"/>
      <c r="D991" s="3">
        <v>13785900</v>
      </c>
      <c r="E991">
        <v>14816800</v>
      </c>
      <c r="F991">
        <v>15199900</v>
      </c>
      <c r="G991">
        <v>10877800</v>
      </c>
      <c r="H991">
        <v>15897400</v>
      </c>
      <c r="I991">
        <v>14979000</v>
      </c>
      <c r="J991">
        <v>11502500</v>
      </c>
      <c r="K991">
        <v>13891200</v>
      </c>
      <c r="L991">
        <v>11703600</v>
      </c>
      <c r="M991">
        <v>12972800</v>
      </c>
      <c r="N991">
        <v>9621500</v>
      </c>
      <c r="O991">
        <v>14890400</v>
      </c>
      <c r="P991">
        <v>12500700</v>
      </c>
      <c r="Q991">
        <v>14265200</v>
      </c>
      <c r="R991">
        <v>14098900</v>
      </c>
      <c r="S991">
        <v>26018400</v>
      </c>
      <c r="T991">
        <v>15896200</v>
      </c>
      <c r="U991">
        <v>18953300</v>
      </c>
      <c r="V991">
        <v>11554800</v>
      </c>
      <c r="W991">
        <v>9111300</v>
      </c>
      <c r="X991">
        <v>12205900</v>
      </c>
      <c r="Y991">
        <v>14045200</v>
      </c>
      <c r="Z991">
        <v>14680400</v>
      </c>
      <c r="AA991">
        <v>15718300</v>
      </c>
      <c r="AB991">
        <v>12430200</v>
      </c>
      <c r="AC991">
        <v>13635700</v>
      </c>
      <c r="AD991">
        <v>21356900</v>
      </c>
      <c r="AE991">
        <v>19871500</v>
      </c>
      <c r="AF991">
        <v>23533100</v>
      </c>
      <c r="AG991">
        <v>19345800</v>
      </c>
      <c r="AH991">
        <v>18154600</v>
      </c>
      <c r="AI991">
        <v>23523800</v>
      </c>
      <c r="AJ991">
        <v>16874600</v>
      </c>
      <c r="AK991">
        <v>22872800</v>
      </c>
      <c r="AL991">
        <v>14246800</v>
      </c>
      <c r="AM991">
        <v>13217200</v>
      </c>
      <c r="AN991">
        <v>29668300</v>
      </c>
      <c r="AO991">
        <v>51371100</v>
      </c>
      <c r="AP991">
        <v>29918600</v>
      </c>
      <c r="AQ991">
        <v>45833600</v>
      </c>
      <c r="AR991">
        <v>29066300</v>
      </c>
      <c r="AS991">
        <v>19980600</v>
      </c>
      <c r="AT991">
        <v>22974200</v>
      </c>
      <c r="AU991">
        <v>24228300</v>
      </c>
      <c r="AV991">
        <v>25909400</v>
      </c>
      <c r="AW991">
        <v>33714400</v>
      </c>
      <c r="AX991">
        <v>28954300</v>
      </c>
      <c r="AY991">
        <v>59661200</v>
      </c>
      <c r="AZ991">
        <v>48340600</v>
      </c>
      <c r="BA991">
        <v>40559400</v>
      </c>
      <c r="BB991">
        <v>77702300</v>
      </c>
      <c r="BC991">
        <v>73406200</v>
      </c>
      <c r="BD991">
        <v>68363300</v>
      </c>
      <c r="BE991">
        <v>47487600</v>
      </c>
      <c r="BF991">
        <v>55047000</v>
      </c>
      <c r="BG991">
        <v>46436300</v>
      </c>
      <c r="BH991">
        <v>54413100</v>
      </c>
      <c r="BI991">
        <v>78292800</v>
      </c>
      <c r="BJ991">
        <v>69034200</v>
      </c>
      <c r="BK991">
        <v>65283300</v>
      </c>
      <c r="BL991">
        <v>68626900</v>
      </c>
      <c r="BM991">
        <v>60045800</v>
      </c>
      <c r="BN991">
        <v>89327900</v>
      </c>
      <c r="BO991">
        <v>97480800</v>
      </c>
      <c r="BP991">
        <v>81988400</v>
      </c>
      <c r="BQ991">
        <v>90970300</v>
      </c>
      <c r="BR991">
        <v>81639900</v>
      </c>
      <c r="BS991">
        <v>64344100</v>
      </c>
      <c r="BT991">
        <v>52847500</v>
      </c>
      <c r="BU991">
        <v>60311700</v>
      </c>
      <c r="BV991">
        <v>62358500</v>
      </c>
      <c r="BW991">
        <v>62392400</v>
      </c>
      <c r="BX991">
        <v>63856000</v>
      </c>
      <c r="BY991">
        <v>62670100</v>
      </c>
      <c r="BZ991">
        <v>61806800</v>
      </c>
      <c r="CA991">
        <v>55595500</v>
      </c>
      <c r="CB991">
        <v>88462300</v>
      </c>
      <c r="CC991">
        <v>88827400</v>
      </c>
      <c r="CD991">
        <v>73890400</v>
      </c>
      <c r="CE991">
        <v>66146200</v>
      </c>
      <c r="CF991">
        <v>63938700</v>
      </c>
      <c r="CG991">
        <v>67484100</v>
      </c>
      <c r="CH991">
        <v>52657700</v>
      </c>
      <c r="CI991">
        <v>44632500</v>
      </c>
      <c r="CJ991">
        <v>44940600</v>
      </c>
      <c r="CK991">
        <v>44286900</v>
      </c>
      <c r="CL991">
        <v>51263800</v>
      </c>
      <c r="CM991">
        <v>32166000</v>
      </c>
      <c r="CN991">
        <v>37204200</v>
      </c>
      <c r="CO991">
        <v>44187400</v>
      </c>
      <c r="CP991">
        <v>29510400</v>
      </c>
      <c r="CQ991">
        <v>47670200</v>
      </c>
      <c r="CR991">
        <v>32083300</v>
      </c>
      <c r="CS991">
        <v>35434900</v>
      </c>
      <c r="CT991">
        <v>39213500</v>
      </c>
      <c r="CU991">
        <v>25845500</v>
      </c>
      <c r="CV991">
        <v>48916300</v>
      </c>
      <c r="CW991">
        <v>33634200</v>
      </c>
      <c r="CX991">
        <v>32980400</v>
      </c>
      <c r="CY991">
        <v>34268500</v>
      </c>
      <c r="CZ991">
        <v>34553300</v>
      </c>
      <c r="DA991">
        <v>32459200</v>
      </c>
      <c r="DB991">
        <v>51411000</v>
      </c>
      <c r="DC991">
        <v>32514800</v>
      </c>
      <c r="DD991">
        <v>54252100</v>
      </c>
      <c r="DE991">
        <v>79696700</v>
      </c>
      <c r="DF991">
        <v>46604500</v>
      </c>
      <c r="DG991">
        <v>43505400</v>
      </c>
      <c r="DH991">
        <v>37688800</v>
      </c>
      <c r="DI991">
        <v>54612400</v>
      </c>
      <c r="DJ991">
        <v>91450800</v>
      </c>
      <c r="DK991">
        <v>81614200</v>
      </c>
      <c r="DL991">
        <v>58541200</v>
      </c>
      <c r="DM991">
        <v>54045500</v>
      </c>
      <c r="DN991">
        <v>47713800</v>
      </c>
      <c r="DO991">
        <v>46849500</v>
      </c>
      <c r="DP991">
        <v>51798400</v>
      </c>
      <c r="DQ991">
        <v>56420400</v>
      </c>
      <c r="DR991">
        <v>44119600</v>
      </c>
      <c r="DS991">
        <v>38509700</v>
      </c>
      <c r="DT991">
        <v>70642700</v>
      </c>
      <c r="DU991">
        <v>67474400</v>
      </c>
      <c r="DV991">
        <v>64631800</v>
      </c>
      <c r="DW991">
        <v>56761600</v>
      </c>
      <c r="DX991">
        <v>85486800</v>
      </c>
      <c r="DY991">
        <v>64078700</v>
      </c>
      <c r="DZ991">
        <v>59735600</v>
      </c>
      <c r="EA991">
        <v>51639800</v>
      </c>
      <c r="EB991">
        <v>49286079</v>
      </c>
      <c r="EC991">
        <v>45644315</v>
      </c>
      <c r="ED991">
        <v>40552198</v>
      </c>
      <c r="EE991">
        <v>41989128</v>
      </c>
      <c r="EF991">
        <v>44581691</v>
      </c>
      <c r="EG991">
        <v>31117364</v>
      </c>
      <c r="EH991">
        <v>41597165</v>
      </c>
      <c r="EI991">
        <v>34999926</v>
      </c>
      <c r="EJ991">
        <v>33623252</v>
      </c>
      <c r="EK991">
        <v>37788150</v>
      </c>
      <c r="EL991">
        <v>35579233</v>
      </c>
      <c r="EM991">
        <v>59906133</v>
      </c>
      <c r="EN991">
        <v>52077943</v>
      </c>
      <c r="EO991">
        <v>66293238</v>
      </c>
      <c r="EP991">
        <v>57191201</v>
      </c>
      <c r="EQ991">
        <v>40026836</v>
      </c>
      <c r="ER991">
        <v>35853715</v>
      </c>
      <c r="ES991">
        <v>26916788</v>
      </c>
      <c r="ET991">
        <v>38081725</v>
      </c>
      <c r="EU991">
        <v>32083741</v>
      </c>
      <c r="EV991">
        <v>33257141</v>
      </c>
      <c r="EW991">
        <v>37386996</v>
      </c>
      <c r="EX991">
        <v>27121310</v>
      </c>
      <c r="EY991">
        <v>25094537</v>
      </c>
      <c r="EZ991">
        <v>27610133</v>
      </c>
      <c r="FA991">
        <v>30391952</v>
      </c>
      <c r="FB991">
        <v>21357246</v>
      </c>
      <c r="FC991">
        <v>22618420</v>
      </c>
      <c r="FD991">
        <v>22916479</v>
      </c>
      <c r="FE991">
        <v>19684271</v>
      </c>
      <c r="FF991">
        <v>22066084</v>
      </c>
      <c r="FG991">
        <v>33174595</v>
      </c>
      <c r="FH991">
        <v>26954724</v>
      </c>
      <c r="FI991">
        <v>23778008</v>
      </c>
      <c r="FJ991">
        <v>25990344</v>
      </c>
      <c r="FK991">
        <v>23484308</v>
      </c>
      <c r="FL991">
        <v>26363299</v>
      </c>
      <c r="FM991">
        <v>30801069</v>
      </c>
      <c r="FN991">
        <v>22481393</v>
      </c>
      <c r="FO991">
        <v>19066872</v>
      </c>
      <c r="FP991">
        <v>28127411</v>
      </c>
      <c r="FQ991">
        <v>22857634</v>
      </c>
      <c r="FR991">
        <v>23106929</v>
      </c>
      <c r="FS991">
        <v>21512753</v>
      </c>
      <c r="FT991">
        <v>18909283</v>
      </c>
      <c r="FU991">
        <v>19090132</v>
      </c>
      <c r="FV991">
        <v>40735979</v>
      </c>
      <c r="FW991">
        <v>24106675</v>
      </c>
      <c r="FX991">
        <v>25449262</v>
      </c>
      <c r="FY991">
        <v>37028097</v>
      </c>
      <c r="FZ991">
        <v>20348566</v>
      </c>
      <c r="GA991">
        <v>28589583</v>
      </c>
    </row>
    <row r="992" spans="1:277" x14ac:dyDescent="0.25">
      <c r="A992" s="1" t="s">
        <v>497</v>
      </c>
      <c r="B992" t="s">
        <v>1157</v>
      </c>
      <c r="C992" t="s">
        <v>1196</v>
      </c>
      <c r="D992" s="2">
        <f>_xll.BDH(A992, "volume", B992, C992, "Direction", "H", "Period", "M","cols=225;rows=2")</f>
        <v>36556</v>
      </c>
      <c r="E992" s="2">
        <v>36585</v>
      </c>
      <c r="F992" s="2">
        <v>36616</v>
      </c>
      <c r="G992" s="2">
        <v>36644</v>
      </c>
      <c r="H992" s="2">
        <v>36677</v>
      </c>
      <c r="I992" s="2">
        <v>36707</v>
      </c>
      <c r="J992" s="2">
        <v>36738</v>
      </c>
      <c r="K992" s="2">
        <v>36769</v>
      </c>
      <c r="L992" s="2">
        <v>36798</v>
      </c>
      <c r="M992" s="2">
        <v>36830</v>
      </c>
      <c r="N992" s="2">
        <v>36860</v>
      </c>
      <c r="O992" s="2">
        <v>36889</v>
      </c>
      <c r="P992" s="2">
        <v>36922</v>
      </c>
      <c r="Q992" s="2">
        <v>36950</v>
      </c>
      <c r="R992" s="2">
        <v>36980</v>
      </c>
      <c r="S992" s="2">
        <v>37011</v>
      </c>
      <c r="T992" s="2">
        <v>37042</v>
      </c>
      <c r="U992" s="2">
        <v>37071</v>
      </c>
      <c r="V992" s="2">
        <v>37103</v>
      </c>
      <c r="W992" s="2">
        <v>37134</v>
      </c>
      <c r="X992" s="2">
        <v>37162</v>
      </c>
      <c r="Y992" s="2">
        <v>37195</v>
      </c>
      <c r="Z992" s="2">
        <v>37225</v>
      </c>
      <c r="AA992" s="2">
        <v>37256</v>
      </c>
      <c r="AB992" s="2">
        <v>37287</v>
      </c>
      <c r="AC992" s="2">
        <v>37315</v>
      </c>
      <c r="AD992" s="2">
        <v>37344</v>
      </c>
      <c r="AE992" s="2">
        <v>37376</v>
      </c>
      <c r="AF992" s="2">
        <v>37407</v>
      </c>
      <c r="AG992" s="2">
        <v>37435</v>
      </c>
      <c r="AH992" s="2">
        <v>37468</v>
      </c>
      <c r="AI992" s="2">
        <v>37498</v>
      </c>
      <c r="AJ992" s="2">
        <v>37529</v>
      </c>
      <c r="AK992" s="2">
        <v>37560</v>
      </c>
      <c r="AL992" s="2">
        <v>37589</v>
      </c>
      <c r="AM992" s="2">
        <v>37621</v>
      </c>
      <c r="AN992" s="2">
        <v>37652</v>
      </c>
      <c r="AO992" s="2">
        <v>37680</v>
      </c>
      <c r="AP992" s="2">
        <v>37711</v>
      </c>
      <c r="AQ992" s="2">
        <v>37741</v>
      </c>
      <c r="AR992" s="2">
        <v>37771</v>
      </c>
      <c r="AS992" s="2">
        <v>37802</v>
      </c>
      <c r="AT992" s="2">
        <v>37833</v>
      </c>
      <c r="AU992" s="2">
        <v>37862</v>
      </c>
      <c r="AV992" s="2">
        <v>37894</v>
      </c>
      <c r="AW992" s="2">
        <v>37925</v>
      </c>
      <c r="AX992" s="2">
        <v>37953</v>
      </c>
      <c r="AY992" s="2">
        <v>37986</v>
      </c>
      <c r="AZ992" s="2">
        <v>38016</v>
      </c>
      <c r="BA992" s="2">
        <v>38044</v>
      </c>
      <c r="BB992" s="2">
        <v>38077</v>
      </c>
      <c r="BC992" s="2">
        <v>38107</v>
      </c>
      <c r="BD992" s="2">
        <v>38138</v>
      </c>
      <c r="BE992" s="2">
        <v>38168</v>
      </c>
      <c r="BF992" s="2">
        <v>38198</v>
      </c>
      <c r="BG992" s="2">
        <v>38230</v>
      </c>
      <c r="BH992" s="2">
        <v>38260</v>
      </c>
      <c r="BI992" s="2">
        <v>38289</v>
      </c>
      <c r="BJ992" s="2">
        <v>38321</v>
      </c>
      <c r="BK992" s="2">
        <v>38352</v>
      </c>
      <c r="BL992" s="2">
        <v>38383</v>
      </c>
      <c r="BM992" s="2">
        <v>38411</v>
      </c>
      <c r="BN992" s="2">
        <v>38442</v>
      </c>
      <c r="BO992" s="2">
        <v>38471</v>
      </c>
      <c r="BP992" s="2">
        <v>38503</v>
      </c>
      <c r="BQ992" s="2">
        <v>38533</v>
      </c>
      <c r="BR992" s="2">
        <v>38562</v>
      </c>
      <c r="BS992" s="2">
        <v>38595</v>
      </c>
      <c r="BT992" s="2">
        <v>38625</v>
      </c>
      <c r="BU992" s="2">
        <v>38656</v>
      </c>
      <c r="BV992" s="2">
        <v>38686</v>
      </c>
      <c r="BW992" s="2">
        <v>38716</v>
      </c>
      <c r="BX992" s="2">
        <v>38748</v>
      </c>
      <c r="BY992" s="2">
        <v>38776</v>
      </c>
      <c r="BZ992" s="2">
        <v>38807</v>
      </c>
      <c r="CA992" s="2">
        <v>38835</v>
      </c>
      <c r="CB992" s="2">
        <v>38868</v>
      </c>
      <c r="CC992" s="2">
        <v>38898</v>
      </c>
      <c r="CD992" s="2">
        <v>38929</v>
      </c>
      <c r="CE992" s="2">
        <v>38960</v>
      </c>
      <c r="CF992" s="2">
        <v>38989</v>
      </c>
      <c r="CG992" s="2">
        <v>39021</v>
      </c>
      <c r="CH992" s="2">
        <v>39051</v>
      </c>
      <c r="CI992" s="2">
        <v>39080</v>
      </c>
      <c r="CJ992" s="2">
        <v>39113</v>
      </c>
      <c r="CK992" s="2">
        <v>39141</v>
      </c>
      <c r="CL992" s="2">
        <v>39171</v>
      </c>
      <c r="CM992" s="2">
        <v>39202</v>
      </c>
      <c r="CN992" s="2">
        <v>39233</v>
      </c>
      <c r="CO992" s="2">
        <v>39262</v>
      </c>
      <c r="CP992" s="2">
        <v>39294</v>
      </c>
      <c r="CQ992" s="2">
        <v>39325</v>
      </c>
      <c r="CR992" s="2">
        <v>39353</v>
      </c>
      <c r="CS992" s="2">
        <v>39386</v>
      </c>
      <c r="CT992" s="2">
        <v>39416</v>
      </c>
      <c r="CU992" s="2">
        <v>39447</v>
      </c>
      <c r="CV992" s="2">
        <v>39478</v>
      </c>
      <c r="CW992" s="2">
        <v>39507</v>
      </c>
      <c r="CX992" s="2">
        <v>39538</v>
      </c>
      <c r="CY992" s="2">
        <v>39568</v>
      </c>
      <c r="CZ992" s="2">
        <v>39598</v>
      </c>
      <c r="DA992" s="2">
        <v>39629</v>
      </c>
      <c r="DB992" s="2">
        <v>39660</v>
      </c>
      <c r="DC992" s="2">
        <v>39689</v>
      </c>
      <c r="DD992" s="2">
        <v>39721</v>
      </c>
      <c r="DE992" s="2">
        <v>39752</v>
      </c>
      <c r="DF992" s="2">
        <v>39780</v>
      </c>
      <c r="DG992" s="2">
        <v>39813</v>
      </c>
      <c r="DH992" s="2">
        <v>39843</v>
      </c>
      <c r="DI992" s="2">
        <v>39871</v>
      </c>
      <c r="DJ992" s="2">
        <v>39903</v>
      </c>
      <c r="DK992" s="2">
        <v>39933</v>
      </c>
      <c r="DL992" s="2">
        <v>39962</v>
      </c>
      <c r="DM992" s="2">
        <v>39994</v>
      </c>
      <c r="DN992" s="2">
        <v>40025</v>
      </c>
      <c r="DO992" s="2">
        <v>40056</v>
      </c>
      <c r="DP992" s="2">
        <v>40086</v>
      </c>
      <c r="DQ992" s="2">
        <v>40116</v>
      </c>
      <c r="DR992" s="2">
        <v>40147</v>
      </c>
      <c r="DS992" s="2">
        <v>40178</v>
      </c>
      <c r="DT992" s="2">
        <v>40207</v>
      </c>
      <c r="DU992" s="2">
        <v>40235</v>
      </c>
      <c r="DV992" s="2">
        <v>40268</v>
      </c>
      <c r="DW992" s="2">
        <v>40298</v>
      </c>
      <c r="DX992" s="2">
        <v>40329</v>
      </c>
      <c r="DY992" s="2">
        <v>40359</v>
      </c>
      <c r="DZ992" s="2">
        <v>40389</v>
      </c>
      <c r="EA992" s="2">
        <v>40421</v>
      </c>
      <c r="EB992" s="2">
        <v>40451</v>
      </c>
      <c r="EC992" s="2">
        <v>40480</v>
      </c>
      <c r="ED992" s="2">
        <v>40512</v>
      </c>
      <c r="EE992" s="2">
        <v>40543</v>
      </c>
      <c r="EF992" s="2">
        <v>40574</v>
      </c>
      <c r="EG992" s="2">
        <v>40602</v>
      </c>
      <c r="EH992" s="2">
        <v>40633</v>
      </c>
      <c r="EI992" s="2">
        <v>40662</v>
      </c>
      <c r="EJ992" s="2">
        <v>40694</v>
      </c>
      <c r="EK992" s="2">
        <v>40724</v>
      </c>
      <c r="EL992" s="2">
        <v>40753</v>
      </c>
      <c r="EM992" s="2">
        <v>40786</v>
      </c>
      <c r="EN992" s="2">
        <v>40816</v>
      </c>
      <c r="EO992" s="2">
        <v>40847</v>
      </c>
      <c r="EP992" s="2">
        <v>40877</v>
      </c>
      <c r="EQ992" s="2">
        <v>40907</v>
      </c>
      <c r="ER992" s="2">
        <v>40939</v>
      </c>
      <c r="ES992" s="2">
        <v>40968</v>
      </c>
      <c r="ET992" s="2">
        <v>40998</v>
      </c>
      <c r="EU992" s="2">
        <v>41029</v>
      </c>
      <c r="EV992" s="2">
        <v>41060</v>
      </c>
      <c r="EW992" s="2">
        <v>41089</v>
      </c>
      <c r="EX992" s="2">
        <v>41121</v>
      </c>
      <c r="EY992" s="2">
        <v>41152</v>
      </c>
      <c r="EZ992" s="2">
        <v>41180</v>
      </c>
      <c r="FA992" s="2">
        <v>41213</v>
      </c>
      <c r="FB992" s="2">
        <v>41243</v>
      </c>
      <c r="FC992" s="2">
        <v>41274</v>
      </c>
      <c r="FD992" s="2">
        <v>41305</v>
      </c>
      <c r="FE992" s="2">
        <v>41333</v>
      </c>
      <c r="FF992" s="2">
        <v>41362</v>
      </c>
      <c r="FG992" s="2">
        <v>41394</v>
      </c>
      <c r="FH992" s="2">
        <v>41425</v>
      </c>
      <c r="FI992" s="2">
        <v>41453</v>
      </c>
      <c r="FJ992" s="2">
        <v>41486</v>
      </c>
      <c r="FK992" s="2">
        <v>41516</v>
      </c>
      <c r="FL992" s="2">
        <v>41547</v>
      </c>
      <c r="FM992" s="2">
        <v>41578</v>
      </c>
      <c r="FN992" s="2">
        <v>41607</v>
      </c>
      <c r="FO992" s="2">
        <v>41639</v>
      </c>
      <c r="FP992" s="2">
        <v>41670</v>
      </c>
      <c r="FQ992" s="2">
        <v>41698</v>
      </c>
      <c r="FR992" s="2">
        <v>41729</v>
      </c>
      <c r="FS992" s="2">
        <v>41759</v>
      </c>
      <c r="FT992" s="2">
        <v>41789</v>
      </c>
      <c r="FU992" s="2">
        <v>41820</v>
      </c>
      <c r="FV992" s="2">
        <v>41851</v>
      </c>
      <c r="FW992" s="2">
        <v>41880</v>
      </c>
      <c r="FX992" s="2">
        <v>41912</v>
      </c>
      <c r="FY992" s="2">
        <v>41943</v>
      </c>
      <c r="FZ992" s="2">
        <v>41971</v>
      </c>
      <c r="GA992" s="2">
        <v>42004</v>
      </c>
      <c r="GB992" s="2">
        <v>42034</v>
      </c>
      <c r="GC992" s="2">
        <v>42062</v>
      </c>
      <c r="GD992" s="2">
        <v>42094</v>
      </c>
      <c r="GE992" s="2">
        <v>42124</v>
      </c>
      <c r="GF992" s="2">
        <v>42153</v>
      </c>
      <c r="GG992" s="2">
        <v>42185</v>
      </c>
      <c r="GH992" s="2">
        <v>42216</v>
      </c>
      <c r="GI992" s="2">
        <v>42247</v>
      </c>
      <c r="GJ992" s="2">
        <v>42277</v>
      </c>
      <c r="GK992" s="2">
        <v>42307</v>
      </c>
      <c r="GL992" s="2">
        <v>42338</v>
      </c>
      <c r="GM992" s="2">
        <v>42369</v>
      </c>
      <c r="GN992" s="2">
        <v>42398</v>
      </c>
      <c r="GO992" s="2">
        <v>42429</v>
      </c>
      <c r="GP992" s="2">
        <v>42460</v>
      </c>
      <c r="GQ992" s="2">
        <v>42489</v>
      </c>
      <c r="GR992" s="2">
        <v>42521</v>
      </c>
      <c r="GS992" s="2">
        <v>42551</v>
      </c>
      <c r="GT992" s="2">
        <v>42580</v>
      </c>
      <c r="GU992" s="2">
        <v>42613</v>
      </c>
      <c r="GV992" s="2">
        <v>42643</v>
      </c>
      <c r="GW992" s="2">
        <v>42674</v>
      </c>
      <c r="GX992" s="2">
        <v>42704</v>
      </c>
      <c r="GY992" s="2">
        <v>42734</v>
      </c>
      <c r="GZ992" s="2">
        <v>42766</v>
      </c>
      <c r="HA992" s="2">
        <v>42794</v>
      </c>
      <c r="HB992" s="2">
        <v>42825</v>
      </c>
      <c r="HC992" s="2">
        <v>42853</v>
      </c>
      <c r="HD992" s="2">
        <v>42886</v>
      </c>
      <c r="HE992" s="2">
        <v>42916</v>
      </c>
      <c r="HF992" s="2">
        <v>42947</v>
      </c>
      <c r="HG992" s="2">
        <v>42978</v>
      </c>
      <c r="HH992" s="2">
        <v>43007</v>
      </c>
      <c r="HI992" s="2">
        <v>43039</v>
      </c>
      <c r="HJ992" s="2">
        <v>43069</v>
      </c>
      <c r="HK992" s="2">
        <v>43098</v>
      </c>
      <c r="HL992" s="2">
        <v>43220</v>
      </c>
      <c r="HM992" s="2">
        <v>43251</v>
      </c>
      <c r="HN992" s="2">
        <v>43280</v>
      </c>
      <c r="HO992" s="2">
        <v>43312</v>
      </c>
      <c r="HP992" s="2">
        <v>43343</v>
      </c>
      <c r="HQ992" s="2">
        <v>43371</v>
      </c>
      <c r="HR992" s="2">
        <v>43404</v>
      </c>
      <c r="HS992" s="2">
        <v>43434</v>
      </c>
      <c r="HT992" s="2">
        <v>43465</v>
      </c>
    </row>
    <row r="993" spans="1:277" x14ac:dyDescent="0.25">
      <c r="A993" s="4"/>
      <c r="D993" s="3">
        <v>11115100</v>
      </c>
      <c r="E993">
        <v>6234700</v>
      </c>
      <c r="F993">
        <v>15927800</v>
      </c>
      <c r="G993">
        <v>10949300</v>
      </c>
      <c r="H993">
        <v>9194900</v>
      </c>
      <c r="I993">
        <v>6024900</v>
      </c>
      <c r="J993">
        <v>9951300</v>
      </c>
      <c r="K993">
        <v>19621400</v>
      </c>
      <c r="L993">
        <v>22598800</v>
      </c>
      <c r="M993">
        <v>16563400</v>
      </c>
      <c r="N993">
        <v>11096800</v>
      </c>
      <c r="O993">
        <v>9920300</v>
      </c>
      <c r="P993">
        <v>12275500</v>
      </c>
      <c r="Q993">
        <v>9874500</v>
      </c>
      <c r="R993">
        <v>17927500</v>
      </c>
      <c r="S993">
        <v>16380100</v>
      </c>
      <c r="T993">
        <v>13189200</v>
      </c>
      <c r="U993">
        <v>15416300</v>
      </c>
      <c r="V993">
        <v>17859300</v>
      </c>
      <c r="W993">
        <v>11944300</v>
      </c>
      <c r="X993">
        <v>12729600</v>
      </c>
      <c r="Y993">
        <v>13376900</v>
      </c>
      <c r="Z993">
        <v>11048900</v>
      </c>
      <c r="AA993">
        <v>13700900</v>
      </c>
      <c r="AB993">
        <v>13574000</v>
      </c>
      <c r="AC993">
        <v>44840500</v>
      </c>
      <c r="AD993">
        <v>33599700</v>
      </c>
      <c r="AE993">
        <v>22604900</v>
      </c>
      <c r="AF993">
        <v>42818800</v>
      </c>
      <c r="AG993">
        <v>53616000</v>
      </c>
      <c r="AH993">
        <v>85029300</v>
      </c>
      <c r="AI993">
        <v>44023900</v>
      </c>
      <c r="AJ993">
        <v>28826700</v>
      </c>
      <c r="AK993">
        <v>37391800</v>
      </c>
      <c r="AL993">
        <v>41866100</v>
      </c>
      <c r="AM993">
        <v>23030400</v>
      </c>
      <c r="AN993">
        <v>25794900</v>
      </c>
      <c r="AO993">
        <v>16789600</v>
      </c>
      <c r="AP993">
        <v>31539200</v>
      </c>
      <c r="AQ993">
        <v>21489100</v>
      </c>
      <c r="AR993">
        <v>38115800</v>
      </c>
      <c r="AS993">
        <v>21829300</v>
      </c>
      <c r="AT993">
        <v>23733300</v>
      </c>
      <c r="AU993">
        <v>15424700</v>
      </c>
      <c r="AV993">
        <v>18049200</v>
      </c>
      <c r="AW993">
        <v>18620000</v>
      </c>
      <c r="AX993">
        <v>18251500</v>
      </c>
      <c r="AY993">
        <v>32703900</v>
      </c>
      <c r="AZ993">
        <v>33262300</v>
      </c>
      <c r="BA993">
        <v>20281700</v>
      </c>
      <c r="BB993">
        <v>25279100</v>
      </c>
      <c r="BC993">
        <v>24531800</v>
      </c>
      <c r="BD993">
        <v>21031300</v>
      </c>
      <c r="BE993">
        <v>15154600</v>
      </c>
      <c r="BF993">
        <v>17515800</v>
      </c>
      <c r="BG993">
        <v>14500500</v>
      </c>
      <c r="BH993">
        <v>17896700</v>
      </c>
      <c r="BI993">
        <v>17107800</v>
      </c>
      <c r="BJ993">
        <v>19485300</v>
      </c>
      <c r="BK993">
        <v>18375800</v>
      </c>
      <c r="BL993">
        <v>18906100</v>
      </c>
      <c r="BM993">
        <v>15709500</v>
      </c>
      <c r="BN993">
        <v>23280000</v>
      </c>
      <c r="BO993">
        <v>21891700</v>
      </c>
      <c r="BP993">
        <v>22190400</v>
      </c>
      <c r="BQ993">
        <v>21940800</v>
      </c>
      <c r="BR993">
        <v>16465500</v>
      </c>
      <c r="BS993">
        <v>18680600</v>
      </c>
      <c r="BT993">
        <v>17228900</v>
      </c>
      <c r="BU993">
        <v>23197300</v>
      </c>
      <c r="BV993">
        <v>17726600</v>
      </c>
      <c r="BW993">
        <v>15081000</v>
      </c>
      <c r="BX993">
        <v>20984300</v>
      </c>
      <c r="BY993">
        <v>18104200</v>
      </c>
      <c r="BZ993">
        <v>20870100</v>
      </c>
      <c r="CA993">
        <v>18667700</v>
      </c>
      <c r="CB993">
        <v>17419500</v>
      </c>
      <c r="CC993">
        <v>21275300</v>
      </c>
      <c r="CD993">
        <v>18708300</v>
      </c>
      <c r="CE993">
        <v>20706500</v>
      </c>
      <c r="CF993">
        <v>16936000</v>
      </c>
      <c r="CG993">
        <v>17867400</v>
      </c>
      <c r="CH993">
        <v>14428100</v>
      </c>
      <c r="CI993">
        <v>14371100</v>
      </c>
      <c r="CJ993">
        <v>17147600</v>
      </c>
      <c r="CK993">
        <v>17081400</v>
      </c>
      <c r="CL993">
        <v>21626800</v>
      </c>
      <c r="CM993">
        <v>21682400</v>
      </c>
      <c r="CN993">
        <v>27638400</v>
      </c>
      <c r="CO993">
        <v>40536100</v>
      </c>
      <c r="CP993">
        <v>41106900</v>
      </c>
      <c r="CQ993">
        <v>42135400</v>
      </c>
      <c r="CR993">
        <v>27339000</v>
      </c>
      <c r="CS993">
        <v>30540000</v>
      </c>
      <c r="CT993">
        <v>30966900</v>
      </c>
      <c r="CU993">
        <v>21221700</v>
      </c>
      <c r="CV993">
        <v>27079700</v>
      </c>
      <c r="CW993">
        <v>22717000</v>
      </c>
      <c r="CX993">
        <v>28705400</v>
      </c>
      <c r="CY993">
        <v>16640800</v>
      </c>
      <c r="CZ993">
        <v>17606800</v>
      </c>
      <c r="DA993">
        <v>20237600</v>
      </c>
      <c r="DB993">
        <v>20016500</v>
      </c>
      <c r="DC993">
        <v>15565200</v>
      </c>
      <c r="DD993">
        <v>23674400</v>
      </c>
      <c r="DE993">
        <v>32037300</v>
      </c>
      <c r="DF993">
        <v>20247100</v>
      </c>
      <c r="DG993">
        <v>21761800</v>
      </c>
      <c r="DH993">
        <v>19198900</v>
      </c>
      <c r="DI993">
        <v>18911200</v>
      </c>
      <c r="DJ993">
        <v>28868200</v>
      </c>
      <c r="DK993">
        <v>22487100</v>
      </c>
      <c r="DL993">
        <v>24269600</v>
      </c>
      <c r="DM993">
        <v>22531300</v>
      </c>
      <c r="DN993">
        <v>17864600</v>
      </c>
      <c r="DO993">
        <v>17534800</v>
      </c>
      <c r="DP993">
        <v>21680000</v>
      </c>
      <c r="DQ993">
        <v>26556700</v>
      </c>
      <c r="DR993">
        <v>19776900</v>
      </c>
      <c r="DS993">
        <v>17111600</v>
      </c>
      <c r="DT993">
        <v>16624000</v>
      </c>
      <c r="DU993">
        <v>15392400</v>
      </c>
      <c r="DV993">
        <v>13367600</v>
      </c>
      <c r="DW993">
        <v>13820200</v>
      </c>
      <c r="DX993">
        <v>19265000</v>
      </c>
      <c r="DY993">
        <v>18644100</v>
      </c>
      <c r="DZ993">
        <v>15667600</v>
      </c>
      <c r="EA993">
        <v>35669700</v>
      </c>
      <c r="EB993">
        <v>21436586</v>
      </c>
      <c r="EC993">
        <v>20078476</v>
      </c>
      <c r="ED993">
        <v>18389800</v>
      </c>
      <c r="EE993">
        <v>18395151</v>
      </c>
      <c r="EF993">
        <v>18028831</v>
      </c>
      <c r="EG993">
        <v>14077939</v>
      </c>
      <c r="EH993">
        <v>27385425</v>
      </c>
      <c r="EI993">
        <v>15914232</v>
      </c>
      <c r="EJ993">
        <v>20728029</v>
      </c>
      <c r="EK993">
        <v>19973743</v>
      </c>
      <c r="EL993">
        <v>16928320</v>
      </c>
      <c r="EM993">
        <v>41025145</v>
      </c>
      <c r="EN993">
        <v>27667542</v>
      </c>
      <c r="EO993">
        <v>22349563</v>
      </c>
      <c r="EP993">
        <v>19755212</v>
      </c>
      <c r="EQ993">
        <v>19759567</v>
      </c>
      <c r="ER993">
        <v>18794197</v>
      </c>
      <c r="ES993">
        <v>14282047</v>
      </c>
      <c r="ET993">
        <v>17600354</v>
      </c>
      <c r="EU993">
        <v>16962217</v>
      </c>
      <c r="EV993">
        <v>19418310</v>
      </c>
      <c r="EW993">
        <v>19902040</v>
      </c>
      <c r="EX993">
        <v>16201729</v>
      </c>
      <c r="EY993">
        <v>11855663</v>
      </c>
      <c r="EZ993">
        <v>11255270</v>
      </c>
      <c r="FA993">
        <v>9973693</v>
      </c>
      <c r="FB993">
        <v>13758273</v>
      </c>
      <c r="FC993">
        <v>12870708</v>
      </c>
      <c r="FD993">
        <v>13933932</v>
      </c>
      <c r="FE993">
        <v>11299758</v>
      </c>
      <c r="FF993">
        <v>15268701</v>
      </c>
      <c r="FG993">
        <v>14477181</v>
      </c>
      <c r="FH993">
        <v>17100623</v>
      </c>
      <c r="FI993">
        <v>23236237</v>
      </c>
      <c r="FJ993">
        <v>16528835</v>
      </c>
      <c r="FK993">
        <v>16883089</v>
      </c>
      <c r="FL993">
        <v>22171252</v>
      </c>
      <c r="FM993">
        <v>16376719</v>
      </c>
      <c r="FN993">
        <v>15111624</v>
      </c>
      <c r="FO993">
        <v>23280883</v>
      </c>
      <c r="FP993">
        <v>16279258</v>
      </c>
      <c r="FQ993">
        <v>12703344</v>
      </c>
      <c r="FR993">
        <v>15486170</v>
      </c>
      <c r="FS993">
        <v>15203118</v>
      </c>
      <c r="FT993">
        <v>14995746</v>
      </c>
      <c r="FU993">
        <v>16562443</v>
      </c>
      <c r="FV993">
        <v>13188112</v>
      </c>
      <c r="FW993">
        <v>11899883</v>
      </c>
      <c r="FX993">
        <v>13007487</v>
      </c>
      <c r="FY993">
        <v>21312223</v>
      </c>
      <c r="FZ993">
        <v>14085142</v>
      </c>
      <c r="GA993">
        <v>16950198</v>
      </c>
      <c r="GB993">
        <v>12805270</v>
      </c>
      <c r="GC993">
        <v>20457398</v>
      </c>
      <c r="GD993">
        <v>25151759</v>
      </c>
      <c r="GE993">
        <v>14802897</v>
      </c>
      <c r="GF993">
        <v>19045087</v>
      </c>
      <c r="GG993">
        <v>21555260</v>
      </c>
      <c r="GH993">
        <v>17646503</v>
      </c>
      <c r="GI993">
        <v>24635192</v>
      </c>
      <c r="GJ993">
        <v>24519021</v>
      </c>
      <c r="GK993">
        <v>22939645</v>
      </c>
      <c r="GL993">
        <v>20803413</v>
      </c>
      <c r="GM993">
        <v>23922998</v>
      </c>
      <c r="GN993">
        <v>22533952</v>
      </c>
      <c r="GO993">
        <v>23756892</v>
      </c>
      <c r="GP993">
        <v>22135099</v>
      </c>
      <c r="GQ993">
        <v>22096018</v>
      </c>
      <c r="GR993">
        <v>19800778</v>
      </c>
      <c r="GS993">
        <v>21304476</v>
      </c>
      <c r="GT993">
        <v>18153283</v>
      </c>
      <c r="GU993">
        <v>17409717</v>
      </c>
      <c r="GV993">
        <v>21228767</v>
      </c>
      <c r="GW993">
        <v>18461668</v>
      </c>
      <c r="GX993">
        <v>18203573</v>
      </c>
      <c r="GY993">
        <v>15992077</v>
      </c>
      <c r="GZ993">
        <v>14219781</v>
      </c>
      <c r="HA993">
        <v>14524071</v>
      </c>
      <c r="HB993">
        <v>19690973</v>
      </c>
      <c r="HC993">
        <v>13935822</v>
      </c>
      <c r="HD993">
        <v>15568019</v>
      </c>
      <c r="HE993">
        <v>18019183</v>
      </c>
      <c r="HF993">
        <v>15678418</v>
      </c>
      <c r="HG993">
        <v>13655721</v>
      </c>
      <c r="HH993">
        <v>15886590</v>
      </c>
      <c r="HI993">
        <v>15914970</v>
      </c>
      <c r="HJ993">
        <v>20829867</v>
      </c>
      <c r="HK993">
        <v>20278614</v>
      </c>
      <c r="HL993">
        <v>249616</v>
      </c>
      <c r="HM993">
        <v>1317763</v>
      </c>
      <c r="HN993">
        <v>1689567</v>
      </c>
      <c r="HO993">
        <v>1773041</v>
      </c>
      <c r="HP993">
        <v>1999904</v>
      </c>
      <c r="HQ993">
        <v>1503256</v>
      </c>
      <c r="HR993">
        <v>2487250</v>
      </c>
      <c r="HS993">
        <v>4162182</v>
      </c>
      <c r="HT993">
        <v>4633675</v>
      </c>
    </row>
    <row r="994" spans="1:277" x14ac:dyDescent="0.25">
      <c r="A994" s="1" t="s">
        <v>498</v>
      </c>
      <c r="B994" t="s">
        <v>1157</v>
      </c>
      <c r="C994" t="s">
        <v>1183</v>
      </c>
      <c r="D994" s="2">
        <f>_xll.BDH(A994, "volume", B994, C994, "Direction", "H", "Period", "M","cols=84;rows=2")</f>
        <v>36556</v>
      </c>
      <c r="E994" s="2">
        <v>36585</v>
      </c>
      <c r="F994" s="2">
        <v>36616</v>
      </c>
      <c r="G994" s="2">
        <v>36644</v>
      </c>
      <c r="H994" s="2">
        <v>36677</v>
      </c>
      <c r="I994" s="2">
        <v>36707</v>
      </c>
      <c r="J994" s="2">
        <v>36738</v>
      </c>
      <c r="K994" s="2">
        <v>36769</v>
      </c>
      <c r="L994" s="2">
        <v>36798</v>
      </c>
      <c r="M994" s="2">
        <v>36830</v>
      </c>
      <c r="N994" s="2">
        <v>36860</v>
      </c>
      <c r="O994" s="2">
        <v>36889</v>
      </c>
      <c r="P994" s="2">
        <v>36922</v>
      </c>
      <c r="Q994" s="2">
        <v>36950</v>
      </c>
      <c r="R994" s="2">
        <v>36980</v>
      </c>
      <c r="S994" s="2">
        <v>37011</v>
      </c>
      <c r="T994" s="2">
        <v>37042</v>
      </c>
      <c r="U994" s="2">
        <v>37071</v>
      </c>
      <c r="V994" s="2">
        <v>37103</v>
      </c>
      <c r="W994" s="2">
        <v>37134</v>
      </c>
      <c r="X994" s="2">
        <v>37162</v>
      </c>
      <c r="Y994" s="2">
        <v>37195</v>
      </c>
      <c r="Z994" s="2">
        <v>37225</v>
      </c>
      <c r="AA994" s="2">
        <v>37256</v>
      </c>
      <c r="AB994" s="2">
        <v>37287</v>
      </c>
      <c r="AC994" s="2">
        <v>37315</v>
      </c>
      <c r="AD994" s="2">
        <v>37344</v>
      </c>
      <c r="AE994" s="2">
        <v>37376</v>
      </c>
      <c r="AF994" s="2">
        <v>37407</v>
      </c>
      <c r="AG994" s="2">
        <v>37435</v>
      </c>
      <c r="AH994" s="2">
        <v>37468</v>
      </c>
      <c r="AI994" s="2">
        <v>37498</v>
      </c>
      <c r="AJ994" s="2">
        <v>37529</v>
      </c>
      <c r="AK994" s="2">
        <v>37560</v>
      </c>
      <c r="AL994" s="2">
        <v>37589</v>
      </c>
      <c r="AM994" s="2">
        <v>37621</v>
      </c>
      <c r="AN994" s="2">
        <v>37652</v>
      </c>
      <c r="AO994" s="2">
        <v>37680</v>
      </c>
      <c r="AP994" s="2">
        <v>37711</v>
      </c>
      <c r="AQ994" s="2">
        <v>37741</v>
      </c>
      <c r="AR994" s="2">
        <v>37771</v>
      </c>
      <c r="AS994" s="2">
        <v>37802</v>
      </c>
      <c r="AT994" s="2">
        <v>37833</v>
      </c>
      <c r="AU994" s="2">
        <v>37862</v>
      </c>
      <c r="AV994" s="2">
        <v>37894</v>
      </c>
      <c r="AW994" s="2">
        <v>37925</v>
      </c>
      <c r="AX994" s="2">
        <v>37953</v>
      </c>
      <c r="AY994" s="2">
        <v>37986</v>
      </c>
      <c r="AZ994" s="2">
        <v>38016</v>
      </c>
      <c r="BA994" s="2">
        <v>38044</v>
      </c>
      <c r="BB994" s="2">
        <v>38077</v>
      </c>
      <c r="BC994" s="2">
        <v>38107</v>
      </c>
      <c r="BD994" s="2">
        <v>38138</v>
      </c>
      <c r="BE994" s="2">
        <v>38168</v>
      </c>
      <c r="BF994" s="2">
        <v>38198</v>
      </c>
      <c r="BG994" s="2">
        <v>38230</v>
      </c>
      <c r="BH994" s="2">
        <v>38260</v>
      </c>
      <c r="BI994" s="2">
        <v>38289</v>
      </c>
      <c r="BJ994" s="2">
        <v>38321</v>
      </c>
      <c r="BK994" s="2">
        <v>38352</v>
      </c>
      <c r="BL994" s="2">
        <v>38383</v>
      </c>
      <c r="BM994" s="2">
        <v>38411</v>
      </c>
      <c r="BN994" s="2">
        <v>38442</v>
      </c>
      <c r="BO994" s="2">
        <v>38471</v>
      </c>
      <c r="BP994" s="2">
        <v>38503</v>
      </c>
      <c r="BQ994" s="2">
        <v>38533</v>
      </c>
      <c r="BR994" s="2">
        <v>38562</v>
      </c>
      <c r="BS994" s="2">
        <v>38595</v>
      </c>
      <c r="BT994" s="2">
        <v>38625</v>
      </c>
      <c r="BU994" s="2">
        <v>38656</v>
      </c>
      <c r="BV994" s="2">
        <v>38686</v>
      </c>
      <c r="BW994" s="2">
        <v>38716</v>
      </c>
      <c r="BX994" s="2">
        <v>38748</v>
      </c>
      <c r="BY994" s="2">
        <v>38776</v>
      </c>
      <c r="BZ994" s="2">
        <v>38807</v>
      </c>
      <c r="CA994" s="2">
        <v>38835</v>
      </c>
      <c r="CB994" s="2">
        <v>38868</v>
      </c>
      <c r="CC994" s="2">
        <v>38898</v>
      </c>
      <c r="CD994" s="2">
        <v>38929</v>
      </c>
      <c r="CE994" s="2">
        <v>38960</v>
      </c>
      <c r="CF994" s="2">
        <v>38989</v>
      </c>
      <c r="CG994" s="2">
        <v>39021</v>
      </c>
      <c r="CH994" s="2">
        <v>39051</v>
      </c>
      <c r="CI994" s="2">
        <v>39080</v>
      </c>
    </row>
    <row r="995" spans="1:277" x14ac:dyDescent="0.25">
      <c r="A995" s="4"/>
      <c r="D995" s="3">
        <v>138895700</v>
      </c>
      <c r="E995">
        <v>125154400</v>
      </c>
      <c r="F995">
        <v>132935600</v>
      </c>
      <c r="G995">
        <v>123060300</v>
      </c>
      <c r="H995">
        <v>118191700</v>
      </c>
      <c r="I995">
        <v>127080900</v>
      </c>
      <c r="J995">
        <v>140561000</v>
      </c>
      <c r="K995">
        <v>104723300</v>
      </c>
      <c r="L995">
        <v>126615100</v>
      </c>
      <c r="M995">
        <v>265891504</v>
      </c>
      <c r="N995">
        <v>218276600</v>
      </c>
      <c r="O995">
        <v>204726800</v>
      </c>
      <c r="P995">
        <v>209046900</v>
      </c>
      <c r="Q995">
        <v>194595300</v>
      </c>
      <c r="R995">
        <v>240034700</v>
      </c>
      <c r="S995">
        <v>231310100</v>
      </c>
      <c r="T995">
        <v>143260000</v>
      </c>
      <c r="U995">
        <v>149964400</v>
      </c>
      <c r="V995">
        <v>133692900</v>
      </c>
      <c r="W995">
        <v>123050200</v>
      </c>
      <c r="X995">
        <v>164725700</v>
      </c>
      <c r="Y995">
        <v>233533800</v>
      </c>
      <c r="Z995">
        <v>176757700</v>
      </c>
      <c r="AA995">
        <v>160938500</v>
      </c>
      <c r="AB995">
        <v>198423900</v>
      </c>
      <c r="AC995">
        <v>217065100</v>
      </c>
      <c r="AD995">
        <v>177255000</v>
      </c>
      <c r="AE995">
        <v>212546500</v>
      </c>
      <c r="AF995">
        <v>209316500</v>
      </c>
      <c r="AG995">
        <v>275086000</v>
      </c>
      <c r="AH995">
        <v>291008400</v>
      </c>
      <c r="AI995">
        <v>163608300</v>
      </c>
      <c r="AJ995">
        <v>170486400</v>
      </c>
      <c r="AK995">
        <v>251455200</v>
      </c>
      <c r="AL995">
        <v>207416600</v>
      </c>
      <c r="AM995">
        <v>146271000</v>
      </c>
      <c r="AN995">
        <v>202704500</v>
      </c>
      <c r="AO995">
        <v>173391300</v>
      </c>
      <c r="AP995">
        <v>200481100</v>
      </c>
      <c r="AQ995">
        <v>133891900</v>
      </c>
      <c r="AR995">
        <v>108492600</v>
      </c>
      <c r="AS995">
        <v>117509500</v>
      </c>
      <c r="AT995">
        <v>113474000</v>
      </c>
      <c r="AU995">
        <v>87566900</v>
      </c>
      <c r="AV995">
        <v>91356000</v>
      </c>
      <c r="AW995">
        <v>85762700</v>
      </c>
      <c r="AX995">
        <v>56179974</v>
      </c>
      <c r="AY995">
        <v>60967206</v>
      </c>
      <c r="AZ995">
        <v>79819601</v>
      </c>
      <c r="BA995">
        <v>51353013</v>
      </c>
      <c r="BB995">
        <v>61532235</v>
      </c>
      <c r="BC995">
        <v>51447571</v>
      </c>
      <c r="BD995">
        <v>55183736</v>
      </c>
      <c r="BE995">
        <v>50937290</v>
      </c>
      <c r="BF995">
        <v>58230982</v>
      </c>
      <c r="BG995">
        <v>37840296</v>
      </c>
      <c r="BH995">
        <v>85735681</v>
      </c>
      <c r="BI995">
        <v>63921968</v>
      </c>
      <c r="BJ995">
        <v>61651244</v>
      </c>
      <c r="BK995">
        <v>66265795</v>
      </c>
      <c r="BL995">
        <v>82767796</v>
      </c>
      <c r="BM995">
        <v>53718168</v>
      </c>
      <c r="BN995">
        <v>71803113</v>
      </c>
      <c r="BO995">
        <v>69995208</v>
      </c>
      <c r="BP995">
        <v>59121962</v>
      </c>
      <c r="BQ995">
        <v>74010823</v>
      </c>
      <c r="BR995">
        <v>60458301</v>
      </c>
      <c r="BS995">
        <v>41150856</v>
      </c>
      <c r="BT995">
        <v>45494616</v>
      </c>
      <c r="BU995">
        <v>89521998</v>
      </c>
      <c r="BV995">
        <v>54514139</v>
      </c>
      <c r="BW995">
        <v>60369160</v>
      </c>
      <c r="BX995">
        <v>90520711</v>
      </c>
      <c r="BY995">
        <v>78574399</v>
      </c>
      <c r="BZ995">
        <v>103033210</v>
      </c>
      <c r="CA995">
        <v>93358609</v>
      </c>
      <c r="CB995">
        <v>90267314</v>
      </c>
      <c r="CC995">
        <v>139979838</v>
      </c>
      <c r="CD995">
        <v>117357936</v>
      </c>
      <c r="CE995">
        <v>69555799</v>
      </c>
      <c r="CF995">
        <v>84036312</v>
      </c>
      <c r="CG995">
        <v>87531090</v>
      </c>
      <c r="CH995">
        <v>62961970</v>
      </c>
      <c r="CI995">
        <v>65585655</v>
      </c>
    </row>
    <row r="996" spans="1:277" x14ac:dyDescent="0.25">
      <c r="A996" s="1" t="s">
        <v>499</v>
      </c>
      <c r="B996" t="s">
        <v>1157</v>
      </c>
      <c r="C996" t="s">
        <v>1199</v>
      </c>
      <c r="D996" s="2">
        <f>_xll.BDH(A996, "volume", B996, C996, "Direction", "H", "Period", "M","cols=274;rows=2")</f>
        <v>36556</v>
      </c>
      <c r="E996" s="2">
        <v>36585</v>
      </c>
      <c r="F996" s="2">
        <v>36616</v>
      </c>
      <c r="G996" s="2">
        <v>36644</v>
      </c>
      <c r="H996" s="2">
        <v>36677</v>
      </c>
      <c r="I996" s="2">
        <v>36707</v>
      </c>
      <c r="J996" s="2">
        <v>36738</v>
      </c>
      <c r="K996" s="2">
        <v>36769</v>
      </c>
      <c r="L996" s="2">
        <v>36798</v>
      </c>
      <c r="M996" s="2">
        <v>36830</v>
      </c>
      <c r="N996" s="2">
        <v>36860</v>
      </c>
      <c r="O996" s="2">
        <v>36889</v>
      </c>
      <c r="P996" s="2">
        <v>36922</v>
      </c>
      <c r="Q996" s="2">
        <v>36950</v>
      </c>
      <c r="R996" s="2">
        <v>36980</v>
      </c>
      <c r="S996" s="2">
        <v>37011</v>
      </c>
      <c r="T996" s="2">
        <v>37042</v>
      </c>
      <c r="U996" s="2">
        <v>37071</v>
      </c>
      <c r="V996" s="2">
        <v>37103</v>
      </c>
      <c r="W996" s="2">
        <v>37134</v>
      </c>
      <c r="X996" s="2">
        <v>37162</v>
      </c>
      <c r="Y996" s="2">
        <v>37195</v>
      </c>
      <c r="Z996" s="2">
        <v>37225</v>
      </c>
      <c r="AA996" s="2">
        <v>37256</v>
      </c>
      <c r="AB996" s="2">
        <v>37287</v>
      </c>
      <c r="AC996" s="2">
        <v>37315</v>
      </c>
      <c r="AD996" s="2">
        <v>37344</v>
      </c>
      <c r="AE996" s="2">
        <v>37376</v>
      </c>
      <c r="AF996" s="2">
        <v>37407</v>
      </c>
      <c r="AG996" s="2">
        <v>37435</v>
      </c>
      <c r="AH996" s="2">
        <v>37468</v>
      </c>
      <c r="AI996" s="2">
        <v>37498</v>
      </c>
      <c r="AJ996" s="2">
        <v>37529</v>
      </c>
      <c r="AK996" s="2">
        <v>37560</v>
      </c>
      <c r="AL996" s="2">
        <v>37589</v>
      </c>
      <c r="AM996" s="2">
        <v>37621</v>
      </c>
      <c r="AN996" s="2">
        <v>37652</v>
      </c>
      <c r="AO996" s="2">
        <v>37680</v>
      </c>
      <c r="AP996" s="2">
        <v>37711</v>
      </c>
      <c r="AQ996" s="2">
        <v>37741</v>
      </c>
      <c r="AR996" s="2">
        <v>37771</v>
      </c>
      <c r="AS996" s="2">
        <v>37802</v>
      </c>
      <c r="AT996" s="2">
        <v>37833</v>
      </c>
      <c r="AU996" s="2">
        <v>37862</v>
      </c>
      <c r="AV996" s="2">
        <v>37894</v>
      </c>
      <c r="AW996" s="2">
        <v>37925</v>
      </c>
      <c r="AX996" s="2">
        <v>37953</v>
      </c>
      <c r="AY996" s="2">
        <v>37986</v>
      </c>
      <c r="AZ996" s="2">
        <v>38016</v>
      </c>
      <c r="BA996" s="2">
        <v>38044</v>
      </c>
      <c r="BB996" s="2">
        <v>38077</v>
      </c>
      <c r="BC996" s="2">
        <v>38107</v>
      </c>
      <c r="BD996" s="2">
        <v>38138</v>
      </c>
      <c r="BE996" s="2">
        <v>38168</v>
      </c>
      <c r="BF996" s="2">
        <v>38198</v>
      </c>
      <c r="BG996" s="2">
        <v>38230</v>
      </c>
      <c r="BH996" s="2">
        <v>38260</v>
      </c>
      <c r="BI996" s="2">
        <v>38289</v>
      </c>
      <c r="BJ996" s="2">
        <v>38321</v>
      </c>
      <c r="BK996" s="2">
        <v>38352</v>
      </c>
      <c r="BL996" s="2">
        <v>38383</v>
      </c>
      <c r="BM996" s="2">
        <v>38411</v>
      </c>
      <c r="BN996" s="2">
        <v>38442</v>
      </c>
      <c r="BO996" s="2">
        <v>38471</v>
      </c>
      <c r="BP996" s="2">
        <v>38503</v>
      </c>
      <c r="BQ996" s="2">
        <v>38533</v>
      </c>
      <c r="BR996" s="2">
        <v>38562</v>
      </c>
      <c r="BS996" s="2">
        <v>38595</v>
      </c>
      <c r="BT996" s="2">
        <v>38625</v>
      </c>
      <c r="BU996" s="2">
        <v>38656</v>
      </c>
      <c r="BV996" s="2">
        <v>38686</v>
      </c>
      <c r="BW996" s="2">
        <v>38716</v>
      </c>
      <c r="BX996" s="2">
        <v>38748</v>
      </c>
      <c r="BY996" s="2">
        <v>38776</v>
      </c>
      <c r="BZ996" s="2">
        <v>38807</v>
      </c>
      <c r="CA996" s="2">
        <v>38835</v>
      </c>
      <c r="CB996" s="2">
        <v>38868</v>
      </c>
      <c r="CC996" s="2">
        <v>38898</v>
      </c>
      <c r="CD996" s="2">
        <v>38929</v>
      </c>
      <c r="CE996" s="2">
        <v>38960</v>
      </c>
      <c r="CF996" s="2">
        <v>38989</v>
      </c>
      <c r="CG996" s="2">
        <v>39021</v>
      </c>
      <c r="CH996" s="2">
        <v>39051</v>
      </c>
      <c r="CI996" s="2">
        <v>39080</v>
      </c>
      <c r="CJ996" s="2">
        <v>39113</v>
      </c>
      <c r="CK996" s="2">
        <v>39141</v>
      </c>
      <c r="CL996" s="2">
        <v>39171</v>
      </c>
      <c r="CM996" s="2">
        <v>39202</v>
      </c>
      <c r="CN996" s="2">
        <v>39233</v>
      </c>
      <c r="CO996" s="2">
        <v>39262</v>
      </c>
      <c r="CP996" s="2">
        <v>39294</v>
      </c>
      <c r="CQ996" s="2">
        <v>39325</v>
      </c>
      <c r="CR996" s="2">
        <v>39353</v>
      </c>
      <c r="CS996" s="2">
        <v>39386</v>
      </c>
      <c r="CT996" s="2">
        <v>39416</v>
      </c>
      <c r="CU996" s="2">
        <v>39447</v>
      </c>
      <c r="CV996" s="2">
        <v>39478</v>
      </c>
      <c r="CW996" s="2">
        <v>39507</v>
      </c>
      <c r="CX996" s="2">
        <v>39538</v>
      </c>
      <c r="CY996" s="2">
        <v>39568</v>
      </c>
      <c r="CZ996" s="2">
        <v>39598</v>
      </c>
      <c r="DA996" s="2">
        <v>39629</v>
      </c>
      <c r="DB996" s="2">
        <v>39660</v>
      </c>
      <c r="DC996" s="2">
        <v>39689</v>
      </c>
      <c r="DD996" s="2">
        <v>39721</v>
      </c>
      <c r="DE996" s="2">
        <v>39752</v>
      </c>
      <c r="DF996" s="2">
        <v>39780</v>
      </c>
      <c r="DG996" s="2">
        <v>39813</v>
      </c>
      <c r="DH996" s="2">
        <v>39843</v>
      </c>
      <c r="DI996" s="2">
        <v>39871</v>
      </c>
      <c r="DJ996" s="2">
        <v>39903</v>
      </c>
      <c r="DK996" s="2">
        <v>39933</v>
      </c>
      <c r="DL996" s="2">
        <v>39962</v>
      </c>
      <c r="DM996" s="2">
        <v>39994</v>
      </c>
      <c r="DN996" s="2">
        <v>40025</v>
      </c>
      <c r="DO996" s="2">
        <v>40056</v>
      </c>
      <c r="DP996" s="2">
        <v>40086</v>
      </c>
      <c r="DQ996" s="2">
        <v>40116</v>
      </c>
      <c r="DR996" s="2">
        <v>40147</v>
      </c>
      <c r="DS996" s="2">
        <v>40178</v>
      </c>
      <c r="DT996" s="2">
        <v>40207</v>
      </c>
      <c r="DU996" s="2">
        <v>40235</v>
      </c>
      <c r="DV996" s="2">
        <v>40268</v>
      </c>
      <c r="DW996" s="2">
        <v>40298</v>
      </c>
      <c r="DX996" s="2">
        <v>40329</v>
      </c>
      <c r="DY996" s="2">
        <v>40359</v>
      </c>
      <c r="DZ996" s="2">
        <v>40389</v>
      </c>
      <c r="EA996" s="2">
        <v>40421</v>
      </c>
      <c r="EB996" s="2">
        <v>40451</v>
      </c>
      <c r="EC996" s="2">
        <v>40480</v>
      </c>
      <c r="ED996" s="2">
        <v>40512</v>
      </c>
      <c r="EE996" s="2">
        <v>40543</v>
      </c>
      <c r="EF996" s="2">
        <v>40574</v>
      </c>
      <c r="EG996" s="2">
        <v>40602</v>
      </c>
      <c r="EH996" s="2">
        <v>40633</v>
      </c>
      <c r="EI996" s="2">
        <v>40662</v>
      </c>
      <c r="EJ996" s="2">
        <v>40694</v>
      </c>
      <c r="EK996" s="2">
        <v>40724</v>
      </c>
      <c r="EL996" s="2">
        <v>40753</v>
      </c>
      <c r="EM996" s="2">
        <v>40786</v>
      </c>
      <c r="EN996" s="2">
        <v>40816</v>
      </c>
      <c r="EO996" s="2">
        <v>40847</v>
      </c>
      <c r="EP996" s="2">
        <v>40877</v>
      </c>
      <c r="EQ996" s="2">
        <v>40907</v>
      </c>
      <c r="ER996" s="2">
        <v>40939</v>
      </c>
      <c r="ES996" s="2">
        <v>40968</v>
      </c>
      <c r="ET996" s="2">
        <v>40998</v>
      </c>
      <c r="EU996" s="2">
        <v>41029</v>
      </c>
      <c r="EV996" s="2">
        <v>41060</v>
      </c>
      <c r="EW996" s="2">
        <v>41089</v>
      </c>
      <c r="EX996" s="2">
        <v>41121</v>
      </c>
      <c r="EY996" s="2">
        <v>41152</v>
      </c>
      <c r="EZ996" s="2">
        <v>41180</v>
      </c>
      <c r="FA996" s="2">
        <v>41213</v>
      </c>
      <c r="FB996" s="2">
        <v>41243</v>
      </c>
      <c r="FC996" s="2">
        <v>41274</v>
      </c>
      <c r="FD996" s="2">
        <v>41305</v>
      </c>
      <c r="FE996" s="2">
        <v>41333</v>
      </c>
      <c r="FF996" s="2">
        <v>41362</v>
      </c>
      <c r="FG996" s="2">
        <v>41394</v>
      </c>
      <c r="FH996" s="2">
        <v>41425</v>
      </c>
      <c r="FI996" s="2">
        <v>41453</v>
      </c>
      <c r="FJ996" s="2">
        <v>41486</v>
      </c>
      <c r="FK996" s="2">
        <v>41516</v>
      </c>
      <c r="FL996" s="2">
        <v>41547</v>
      </c>
      <c r="FM996" s="2">
        <v>41578</v>
      </c>
      <c r="FN996" s="2">
        <v>41607</v>
      </c>
      <c r="FO996" s="2">
        <v>41639</v>
      </c>
      <c r="FP996" s="2">
        <v>41670</v>
      </c>
      <c r="FQ996" s="2">
        <v>41698</v>
      </c>
      <c r="FR996" s="2">
        <v>41729</v>
      </c>
      <c r="FS996" s="2">
        <v>41759</v>
      </c>
      <c r="FT996" s="2">
        <v>41789</v>
      </c>
      <c r="FU996" s="2">
        <v>41820</v>
      </c>
      <c r="FV996" s="2">
        <v>41851</v>
      </c>
      <c r="FW996" s="2">
        <v>41880</v>
      </c>
      <c r="FX996" s="2">
        <v>41912</v>
      </c>
      <c r="FY996" s="2">
        <v>41943</v>
      </c>
      <c r="FZ996" s="2">
        <v>41971</v>
      </c>
      <c r="GA996" s="2">
        <v>42004</v>
      </c>
      <c r="GB996" s="2">
        <v>42034</v>
      </c>
      <c r="GC996" s="2">
        <v>42062</v>
      </c>
      <c r="GD996" s="2">
        <v>42094</v>
      </c>
      <c r="GE996" s="2">
        <v>42124</v>
      </c>
      <c r="GF996" s="2">
        <v>42153</v>
      </c>
      <c r="GG996" s="2">
        <v>42185</v>
      </c>
      <c r="GH996" s="2">
        <v>42216</v>
      </c>
      <c r="GI996" s="2">
        <v>42247</v>
      </c>
      <c r="GJ996" s="2">
        <v>42277</v>
      </c>
      <c r="GK996" s="2">
        <v>42307</v>
      </c>
      <c r="GL996" s="2">
        <v>42338</v>
      </c>
      <c r="GM996" s="2">
        <v>42369</v>
      </c>
      <c r="GN996" s="2">
        <v>42398</v>
      </c>
      <c r="GO996" s="2">
        <v>42429</v>
      </c>
      <c r="GP996" s="2">
        <v>42460</v>
      </c>
      <c r="GQ996" s="2">
        <v>42489</v>
      </c>
      <c r="GR996" s="2">
        <v>42521</v>
      </c>
      <c r="GS996" s="2">
        <v>42551</v>
      </c>
      <c r="GT996" s="2">
        <v>42580</v>
      </c>
      <c r="GU996" s="2">
        <v>42613</v>
      </c>
      <c r="GV996" s="2">
        <v>42643</v>
      </c>
      <c r="GW996" s="2">
        <v>42674</v>
      </c>
      <c r="GX996" s="2">
        <v>42704</v>
      </c>
      <c r="GY996" s="2">
        <v>42734</v>
      </c>
      <c r="GZ996" s="2">
        <v>42766</v>
      </c>
      <c r="HA996" s="2">
        <v>42794</v>
      </c>
      <c r="HB996" s="2">
        <v>42825</v>
      </c>
      <c r="HC996" s="2">
        <v>42853</v>
      </c>
      <c r="HD996" s="2">
        <v>42886</v>
      </c>
      <c r="HE996" s="2">
        <v>42916</v>
      </c>
      <c r="HF996" s="2">
        <v>42947</v>
      </c>
      <c r="HG996" s="2">
        <v>42978</v>
      </c>
      <c r="HH996" s="2">
        <v>43007</v>
      </c>
      <c r="HI996" s="2">
        <v>43039</v>
      </c>
      <c r="HJ996" s="2">
        <v>43069</v>
      </c>
      <c r="HK996" s="2">
        <v>43098</v>
      </c>
      <c r="HL996" s="2">
        <v>43131</v>
      </c>
      <c r="HM996" s="2">
        <v>43159</v>
      </c>
      <c r="HN996" s="2">
        <v>43189</v>
      </c>
      <c r="HO996" s="2">
        <v>43220</v>
      </c>
      <c r="HP996" s="2">
        <v>43251</v>
      </c>
      <c r="HQ996" s="2">
        <v>43280</v>
      </c>
      <c r="HR996" s="2">
        <v>43312</v>
      </c>
      <c r="HS996" s="2">
        <v>43343</v>
      </c>
      <c r="HT996" s="2">
        <v>43371</v>
      </c>
      <c r="HU996" s="2">
        <v>43404</v>
      </c>
      <c r="HV996" s="2">
        <v>43434</v>
      </c>
      <c r="HW996" s="2">
        <v>43465</v>
      </c>
      <c r="HX996" s="2">
        <v>43496</v>
      </c>
      <c r="HY996" s="2">
        <v>43524</v>
      </c>
      <c r="HZ996" s="2">
        <v>43553</v>
      </c>
      <c r="IA996" s="2">
        <v>43585</v>
      </c>
      <c r="IB996" s="2">
        <v>43616</v>
      </c>
      <c r="IC996" s="2">
        <v>43644</v>
      </c>
      <c r="ID996" s="2">
        <v>43677</v>
      </c>
      <c r="IE996" s="2">
        <v>43707</v>
      </c>
      <c r="IF996" s="2">
        <v>43738</v>
      </c>
      <c r="IG996" s="2">
        <v>43769</v>
      </c>
      <c r="IH996" s="2">
        <v>43798</v>
      </c>
      <c r="II996" s="2">
        <v>43830</v>
      </c>
      <c r="IJ996" s="2">
        <v>43861</v>
      </c>
      <c r="IK996" s="2">
        <v>43889</v>
      </c>
      <c r="IL996" s="2">
        <v>43921</v>
      </c>
      <c r="IM996" s="2">
        <v>43951</v>
      </c>
      <c r="IN996" s="2">
        <v>43980</v>
      </c>
      <c r="IO996" s="2">
        <v>44012</v>
      </c>
      <c r="IP996" s="2">
        <v>44043</v>
      </c>
      <c r="IQ996" s="2">
        <v>44074</v>
      </c>
      <c r="IR996" s="2">
        <v>44104</v>
      </c>
      <c r="IS996" s="2">
        <v>44134</v>
      </c>
      <c r="IT996" s="2">
        <v>44165</v>
      </c>
      <c r="IU996" s="2">
        <v>44196</v>
      </c>
      <c r="IV996" s="2">
        <v>44225</v>
      </c>
      <c r="IW996" s="2">
        <v>44253</v>
      </c>
      <c r="IX996" s="2">
        <v>44286</v>
      </c>
      <c r="IY996" s="2">
        <v>44316</v>
      </c>
      <c r="IZ996" s="2">
        <v>44347</v>
      </c>
      <c r="JA996" s="2">
        <v>44377</v>
      </c>
      <c r="JB996" s="2">
        <v>44407</v>
      </c>
      <c r="JC996" s="2">
        <v>44439</v>
      </c>
      <c r="JD996" s="2">
        <v>44469</v>
      </c>
      <c r="JE996" s="2">
        <v>44498</v>
      </c>
      <c r="JF996" s="2">
        <v>44530</v>
      </c>
      <c r="JG996" s="2">
        <v>44561</v>
      </c>
      <c r="JH996" s="2">
        <v>44592</v>
      </c>
      <c r="JI996" s="2">
        <v>44620</v>
      </c>
      <c r="JJ996" s="2">
        <v>44651</v>
      </c>
      <c r="JK996" s="2">
        <v>44680</v>
      </c>
      <c r="JL996" s="2">
        <v>44712</v>
      </c>
      <c r="JM996" s="2">
        <v>44742</v>
      </c>
      <c r="JN996" s="2">
        <v>44771</v>
      </c>
      <c r="JO996" s="2">
        <v>44804</v>
      </c>
      <c r="JP996" s="2">
        <v>44834</v>
      </c>
      <c r="JQ996" s="2">
        <v>44865</v>
      </c>
    </row>
    <row r="997" spans="1:277" x14ac:dyDescent="0.25">
      <c r="A997" s="4"/>
      <c r="D997" s="3">
        <v>224579800</v>
      </c>
      <c r="E997">
        <v>193769000</v>
      </c>
      <c r="F997">
        <v>245190400</v>
      </c>
      <c r="G997">
        <v>177360200</v>
      </c>
      <c r="H997">
        <v>167365600</v>
      </c>
      <c r="I997">
        <v>202595400</v>
      </c>
      <c r="J997">
        <v>170757000</v>
      </c>
      <c r="K997">
        <v>160623200</v>
      </c>
      <c r="L997">
        <v>233027200</v>
      </c>
      <c r="M997">
        <v>238572400</v>
      </c>
      <c r="N997">
        <v>182158200</v>
      </c>
      <c r="O997">
        <v>208906400</v>
      </c>
      <c r="P997">
        <v>258904800</v>
      </c>
      <c r="Q997">
        <v>166459800</v>
      </c>
      <c r="R997">
        <v>227055200</v>
      </c>
      <c r="S997">
        <v>223320600</v>
      </c>
      <c r="T997">
        <v>211196400</v>
      </c>
      <c r="U997">
        <v>210068400</v>
      </c>
      <c r="V997">
        <v>188928800</v>
      </c>
      <c r="W997">
        <v>149625400</v>
      </c>
      <c r="X997">
        <v>163819900</v>
      </c>
      <c r="Y997">
        <v>194411800</v>
      </c>
      <c r="Z997">
        <v>204898800</v>
      </c>
      <c r="AA997">
        <v>194707000</v>
      </c>
      <c r="AB997">
        <v>167206700</v>
      </c>
      <c r="AC997">
        <v>170270900</v>
      </c>
      <c r="AD997">
        <v>186362900</v>
      </c>
      <c r="AE997">
        <v>197150300</v>
      </c>
      <c r="AF997">
        <v>176598000</v>
      </c>
      <c r="AG997">
        <v>196782800</v>
      </c>
      <c r="AH997">
        <v>347093400</v>
      </c>
      <c r="AI997">
        <v>217079300</v>
      </c>
      <c r="AJ997">
        <v>199645100</v>
      </c>
      <c r="AK997">
        <v>281057200</v>
      </c>
      <c r="AL997">
        <v>181680200</v>
      </c>
      <c r="AM997">
        <v>202090300</v>
      </c>
      <c r="AN997">
        <v>221989300</v>
      </c>
      <c r="AO997">
        <v>186229400</v>
      </c>
      <c r="AP997">
        <v>227743600</v>
      </c>
      <c r="AQ997">
        <v>192770700</v>
      </c>
      <c r="AR997">
        <v>196568100</v>
      </c>
      <c r="AS997">
        <v>200115400</v>
      </c>
      <c r="AT997">
        <v>213751000</v>
      </c>
      <c r="AU997">
        <v>176339700</v>
      </c>
      <c r="AV997">
        <v>174203100</v>
      </c>
      <c r="AW997">
        <v>205775900</v>
      </c>
      <c r="AX997">
        <v>177910500</v>
      </c>
      <c r="AY997">
        <v>198615300</v>
      </c>
      <c r="AZ997">
        <v>195364200</v>
      </c>
      <c r="BA997">
        <v>159590100</v>
      </c>
      <c r="BB997">
        <v>230734500</v>
      </c>
      <c r="BC997">
        <v>179966700</v>
      </c>
      <c r="BD997">
        <v>189254800</v>
      </c>
      <c r="BE997">
        <v>194104600</v>
      </c>
      <c r="BF997">
        <v>164330700</v>
      </c>
      <c r="BG997">
        <v>182904700</v>
      </c>
      <c r="BH997">
        <v>189904200</v>
      </c>
      <c r="BI997">
        <v>187642800</v>
      </c>
      <c r="BJ997">
        <v>185088400</v>
      </c>
      <c r="BK997">
        <v>219580000</v>
      </c>
      <c r="BL997">
        <v>184229000</v>
      </c>
      <c r="BM997">
        <v>273416200</v>
      </c>
      <c r="BN997">
        <v>386756400</v>
      </c>
      <c r="BO997">
        <v>297266000</v>
      </c>
      <c r="BP997">
        <v>276905500</v>
      </c>
      <c r="BQ997">
        <v>255830800</v>
      </c>
      <c r="BR997">
        <v>231480900</v>
      </c>
      <c r="BS997">
        <v>270268600</v>
      </c>
      <c r="BT997">
        <v>284429500</v>
      </c>
      <c r="BU997">
        <v>363915300</v>
      </c>
      <c r="BV997">
        <v>284580800</v>
      </c>
      <c r="BW997">
        <v>236198900</v>
      </c>
      <c r="BX997">
        <v>276445500</v>
      </c>
      <c r="BY997">
        <v>249184900</v>
      </c>
      <c r="BZ997">
        <v>285583900</v>
      </c>
      <c r="CA997">
        <v>220175600</v>
      </c>
      <c r="CB997">
        <v>267228200</v>
      </c>
      <c r="CC997">
        <v>303417400</v>
      </c>
      <c r="CD997">
        <v>250158600</v>
      </c>
      <c r="CE997">
        <v>286764100</v>
      </c>
      <c r="CF997">
        <v>273369500</v>
      </c>
      <c r="CG997">
        <v>270149100</v>
      </c>
      <c r="CH997">
        <v>260099600</v>
      </c>
      <c r="CI997">
        <v>248107500</v>
      </c>
      <c r="CJ997">
        <v>295176300</v>
      </c>
      <c r="CK997">
        <v>228245600</v>
      </c>
      <c r="CL997">
        <v>308373000</v>
      </c>
      <c r="CM997">
        <v>234835600</v>
      </c>
      <c r="CN997">
        <v>220541500</v>
      </c>
      <c r="CO997">
        <v>254630000</v>
      </c>
      <c r="CP997">
        <v>257624600</v>
      </c>
      <c r="CQ997">
        <v>268439800</v>
      </c>
      <c r="CR997">
        <v>183068600</v>
      </c>
      <c r="CS997">
        <v>194969100</v>
      </c>
      <c r="CT997">
        <v>217874500</v>
      </c>
      <c r="CU997">
        <v>164771400</v>
      </c>
      <c r="CV997">
        <v>255861600</v>
      </c>
      <c r="CW997">
        <v>197570600</v>
      </c>
      <c r="CX997">
        <v>248099400</v>
      </c>
      <c r="CY997">
        <v>168943800</v>
      </c>
      <c r="CZ997">
        <v>160850900</v>
      </c>
      <c r="DA997">
        <v>167979400</v>
      </c>
      <c r="DB997">
        <v>189912100</v>
      </c>
      <c r="DC997">
        <v>129989200</v>
      </c>
      <c r="DD997">
        <v>220003900</v>
      </c>
      <c r="DE997">
        <v>368752200</v>
      </c>
      <c r="DF997">
        <v>281486100</v>
      </c>
      <c r="DG997">
        <v>271329200</v>
      </c>
      <c r="DH997">
        <v>229567200</v>
      </c>
      <c r="DI997">
        <v>195536000</v>
      </c>
      <c r="DJ997">
        <v>250771300</v>
      </c>
      <c r="DK997">
        <v>185070500</v>
      </c>
      <c r="DL997">
        <v>158840600</v>
      </c>
      <c r="DM997">
        <v>189015000</v>
      </c>
      <c r="DN997">
        <v>170554000</v>
      </c>
      <c r="DO997">
        <v>133305400</v>
      </c>
      <c r="DP997">
        <v>141690300</v>
      </c>
      <c r="DQ997">
        <v>133827400</v>
      </c>
      <c r="DR997">
        <v>105190700</v>
      </c>
      <c r="DS997">
        <v>173216900</v>
      </c>
      <c r="DT997">
        <v>156016400</v>
      </c>
      <c r="DU997">
        <v>164276400</v>
      </c>
      <c r="DV997">
        <v>170067100</v>
      </c>
      <c r="DW997">
        <v>140607400</v>
      </c>
      <c r="DX997">
        <v>196300000</v>
      </c>
      <c r="DY997">
        <v>210410000</v>
      </c>
      <c r="DZ997">
        <v>157630500</v>
      </c>
      <c r="EA997">
        <v>131452000</v>
      </c>
      <c r="EB997">
        <v>123693319</v>
      </c>
      <c r="EC997">
        <v>124699882</v>
      </c>
      <c r="ED997">
        <v>131765677</v>
      </c>
      <c r="EE997">
        <v>124181199</v>
      </c>
      <c r="EF997">
        <v>127081237</v>
      </c>
      <c r="EG997">
        <v>121927391</v>
      </c>
      <c r="EH997">
        <v>149426754</v>
      </c>
      <c r="EI997">
        <v>106465051</v>
      </c>
      <c r="EJ997">
        <v>138456418</v>
      </c>
      <c r="EK997">
        <v>154318962</v>
      </c>
      <c r="EL997">
        <v>107466907</v>
      </c>
      <c r="EM997">
        <v>221603825</v>
      </c>
      <c r="EN997">
        <v>168463216</v>
      </c>
      <c r="EO997">
        <v>137789023</v>
      </c>
      <c r="EP997">
        <v>124495808</v>
      </c>
      <c r="EQ997">
        <v>104855519</v>
      </c>
      <c r="ER997">
        <v>85686985</v>
      </c>
      <c r="ES997">
        <v>75245012</v>
      </c>
      <c r="ET997">
        <v>100320096</v>
      </c>
      <c r="EU997">
        <v>86203556</v>
      </c>
      <c r="EV997">
        <v>102162073</v>
      </c>
      <c r="EW997">
        <v>142311609</v>
      </c>
      <c r="EX997">
        <v>85660548</v>
      </c>
      <c r="EY997">
        <v>68358098</v>
      </c>
      <c r="EZ997">
        <v>74567862</v>
      </c>
      <c r="FA997">
        <v>68359760</v>
      </c>
      <c r="FB997">
        <v>81213453</v>
      </c>
      <c r="FC997">
        <v>86984622</v>
      </c>
      <c r="FD997">
        <v>85649195</v>
      </c>
      <c r="FE997">
        <v>70941046</v>
      </c>
      <c r="FF997">
        <v>82542351</v>
      </c>
      <c r="FG997">
        <v>78491288</v>
      </c>
      <c r="FH997">
        <v>70315432</v>
      </c>
      <c r="FI997">
        <v>78058156</v>
      </c>
      <c r="FJ997">
        <v>63160994</v>
      </c>
      <c r="FK997">
        <v>65137827</v>
      </c>
      <c r="FL997">
        <v>62630284</v>
      </c>
      <c r="FM997">
        <v>73639351</v>
      </c>
      <c r="FN997">
        <v>68290189</v>
      </c>
      <c r="FO997">
        <v>84614181</v>
      </c>
      <c r="FP997">
        <v>69070702</v>
      </c>
      <c r="FQ997">
        <v>61725702</v>
      </c>
      <c r="FR997">
        <v>66478803</v>
      </c>
      <c r="FS997">
        <v>58961542</v>
      </c>
      <c r="FT997">
        <v>47793350</v>
      </c>
      <c r="FU997">
        <v>63755599</v>
      </c>
      <c r="FV997">
        <v>50808831</v>
      </c>
      <c r="FW997">
        <v>48539882</v>
      </c>
      <c r="FX997">
        <v>66790393</v>
      </c>
      <c r="FY997">
        <v>84897062</v>
      </c>
      <c r="FZ997">
        <v>55231831</v>
      </c>
      <c r="GA997">
        <v>110907017</v>
      </c>
      <c r="GB997">
        <v>82742119</v>
      </c>
      <c r="GC997">
        <v>66571660</v>
      </c>
      <c r="GD997">
        <v>102012535</v>
      </c>
      <c r="GE997">
        <v>68917836</v>
      </c>
      <c r="GF997">
        <v>59122581</v>
      </c>
      <c r="GG997">
        <v>71227510</v>
      </c>
      <c r="GH997">
        <v>75624645</v>
      </c>
      <c r="GI997">
        <v>121382252</v>
      </c>
      <c r="GJ997">
        <v>114795364</v>
      </c>
      <c r="GK997">
        <v>105347368</v>
      </c>
      <c r="GL997">
        <v>87068182</v>
      </c>
      <c r="GM997">
        <v>119003605</v>
      </c>
      <c r="GN997">
        <v>120871433</v>
      </c>
      <c r="GO997">
        <v>104242826</v>
      </c>
      <c r="GP997">
        <v>99862456</v>
      </c>
      <c r="GQ997">
        <v>73361382</v>
      </c>
      <c r="GR997">
        <v>68051529</v>
      </c>
      <c r="GS997">
        <v>86495276</v>
      </c>
      <c r="GT997">
        <v>73385675</v>
      </c>
      <c r="GU997">
        <v>73103594</v>
      </c>
      <c r="GV997">
        <v>91602417</v>
      </c>
      <c r="GW997">
        <v>65320155</v>
      </c>
      <c r="GX997">
        <v>76714704</v>
      </c>
      <c r="GY997">
        <v>77588900</v>
      </c>
      <c r="GZ997">
        <v>78647112</v>
      </c>
      <c r="HA997">
        <v>75613839</v>
      </c>
      <c r="HB997">
        <v>106287742</v>
      </c>
      <c r="HC997">
        <v>65447634</v>
      </c>
      <c r="HD997">
        <v>70430955</v>
      </c>
      <c r="HE997">
        <v>104641805</v>
      </c>
      <c r="HF997">
        <v>69396397</v>
      </c>
      <c r="HG997">
        <v>73756776</v>
      </c>
      <c r="HH997">
        <v>76778528</v>
      </c>
      <c r="HI997">
        <v>62706523</v>
      </c>
      <c r="HJ997">
        <v>66407590</v>
      </c>
      <c r="HK997">
        <v>81269717</v>
      </c>
      <c r="HL997">
        <v>81731376</v>
      </c>
      <c r="HM997">
        <v>109052852</v>
      </c>
      <c r="HN997">
        <v>113291952</v>
      </c>
      <c r="HO997">
        <v>91984760</v>
      </c>
      <c r="HP997">
        <v>92567635</v>
      </c>
      <c r="HQ997">
        <v>98762668</v>
      </c>
      <c r="HR997">
        <v>70074550</v>
      </c>
      <c r="HS997">
        <v>68403449</v>
      </c>
      <c r="HT997">
        <v>83186982</v>
      </c>
      <c r="HU997">
        <v>98695056</v>
      </c>
      <c r="HV997">
        <v>90158592</v>
      </c>
      <c r="HW997">
        <v>133398479</v>
      </c>
      <c r="HX997">
        <v>91692204</v>
      </c>
      <c r="HY997">
        <v>77913352</v>
      </c>
      <c r="HZ997">
        <v>94445998</v>
      </c>
      <c r="IA997">
        <v>68190030</v>
      </c>
      <c r="IB997">
        <v>84666711</v>
      </c>
      <c r="IC997">
        <v>85303241</v>
      </c>
      <c r="ID997">
        <v>65698831</v>
      </c>
      <c r="IE997">
        <v>95062612</v>
      </c>
      <c r="IF997">
        <v>78660254</v>
      </c>
      <c r="IG997">
        <v>82158523</v>
      </c>
      <c r="IH997">
        <v>76934240</v>
      </c>
      <c r="II997">
        <v>88994693</v>
      </c>
      <c r="IJ997">
        <v>95471221</v>
      </c>
      <c r="IK997">
        <v>134458869</v>
      </c>
      <c r="IL997">
        <v>324208114</v>
      </c>
      <c r="IM997">
        <v>178577435</v>
      </c>
      <c r="IN997">
        <v>110197733</v>
      </c>
      <c r="IO997">
        <v>155399170</v>
      </c>
      <c r="IP997">
        <v>117281652</v>
      </c>
      <c r="IQ997">
        <v>120965092</v>
      </c>
      <c r="IR997">
        <v>163900339</v>
      </c>
      <c r="IS997">
        <v>149949768</v>
      </c>
      <c r="IT997">
        <v>155514007</v>
      </c>
      <c r="IU997">
        <v>141663315</v>
      </c>
      <c r="IV997">
        <v>135564117</v>
      </c>
      <c r="IW997">
        <v>110391439</v>
      </c>
      <c r="IX997">
        <v>194553094</v>
      </c>
      <c r="IY997">
        <v>105427444</v>
      </c>
      <c r="IZ997">
        <v>119839752</v>
      </c>
      <c r="JA997">
        <v>128536656</v>
      </c>
      <c r="JB997">
        <v>103249807</v>
      </c>
      <c r="JC997">
        <v>96975313</v>
      </c>
      <c r="JD997">
        <v>120045458</v>
      </c>
      <c r="JE997">
        <v>100335577</v>
      </c>
      <c r="JF997">
        <v>99241810</v>
      </c>
      <c r="JG997">
        <v>113481396</v>
      </c>
      <c r="JH997">
        <v>140647772</v>
      </c>
      <c r="JI997">
        <v>140770376</v>
      </c>
      <c r="JJ997">
        <v>202920872</v>
      </c>
      <c r="JK997">
        <v>119176252</v>
      </c>
      <c r="JL997">
        <v>153467296</v>
      </c>
      <c r="JM997">
        <v>169101580</v>
      </c>
      <c r="JN997">
        <v>114351165</v>
      </c>
      <c r="JO997">
        <v>106695270</v>
      </c>
      <c r="JP997">
        <v>112579284</v>
      </c>
      <c r="JQ997">
        <v>103412880</v>
      </c>
    </row>
    <row r="998" spans="1:277" x14ac:dyDescent="0.25">
      <c r="A998" s="1" t="s">
        <v>500</v>
      </c>
      <c r="B998" t="s">
        <v>1157</v>
      </c>
      <c r="C998" t="s">
        <v>1202</v>
      </c>
      <c r="D998" s="2">
        <f>_xll.BDH(A998, "volume", B998, C998, "Direction", "H", "Period", "M","cols=264;rows=2")</f>
        <v>36556</v>
      </c>
      <c r="E998" s="2">
        <v>36585</v>
      </c>
      <c r="F998" s="2">
        <v>36616</v>
      </c>
      <c r="G998" s="2">
        <v>36644</v>
      </c>
      <c r="H998" s="2">
        <v>36677</v>
      </c>
      <c r="I998" s="2">
        <v>36707</v>
      </c>
      <c r="J998" s="2">
        <v>36738</v>
      </c>
      <c r="K998" s="2">
        <v>36769</v>
      </c>
      <c r="L998" s="2">
        <v>36798</v>
      </c>
      <c r="M998" s="2">
        <v>36830</v>
      </c>
      <c r="N998" s="2">
        <v>36860</v>
      </c>
      <c r="O998" s="2">
        <v>36889</v>
      </c>
      <c r="P998" s="2">
        <v>36922</v>
      </c>
      <c r="Q998" s="2">
        <v>36950</v>
      </c>
      <c r="R998" s="2">
        <v>36980</v>
      </c>
      <c r="S998" s="2">
        <v>37011</v>
      </c>
      <c r="T998" s="2">
        <v>37042</v>
      </c>
      <c r="U998" s="2">
        <v>37071</v>
      </c>
      <c r="V998" s="2">
        <v>37103</v>
      </c>
      <c r="W998" s="2">
        <v>37134</v>
      </c>
      <c r="X998" s="2">
        <v>37162</v>
      </c>
      <c r="Y998" s="2">
        <v>37195</v>
      </c>
      <c r="Z998" s="2">
        <v>37225</v>
      </c>
      <c r="AA998" s="2">
        <v>37256</v>
      </c>
      <c r="AB998" s="2">
        <v>37287</v>
      </c>
      <c r="AC998" s="2">
        <v>37315</v>
      </c>
      <c r="AD998" s="2">
        <v>37344</v>
      </c>
      <c r="AE998" s="2">
        <v>37376</v>
      </c>
      <c r="AF998" s="2">
        <v>37407</v>
      </c>
      <c r="AG998" s="2">
        <v>37435</v>
      </c>
      <c r="AH998" s="2">
        <v>37468</v>
      </c>
      <c r="AI998" s="2">
        <v>37498</v>
      </c>
      <c r="AJ998" s="2">
        <v>37529</v>
      </c>
      <c r="AK998" s="2">
        <v>37560</v>
      </c>
      <c r="AL998" s="2">
        <v>37589</v>
      </c>
      <c r="AM998" s="2">
        <v>37621</v>
      </c>
      <c r="AN998" s="2">
        <v>37652</v>
      </c>
      <c r="AO998" s="2">
        <v>37680</v>
      </c>
      <c r="AP998" s="2">
        <v>37711</v>
      </c>
      <c r="AQ998" s="2">
        <v>37741</v>
      </c>
      <c r="AR998" s="2">
        <v>37771</v>
      </c>
      <c r="AS998" s="2">
        <v>37802</v>
      </c>
      <c r="AT998" s="2">
        <v>37833</v>
      </c>
      <c r="AU998" s="2">
        <v>37862</v>
      </c>
      <c r="AV998" s="2">
        <v>37894</v>
      </c>
      <c r="AW998" s="2">
        <v>37925</v>
      </c>
      <c r="AX998" s="2">
        <v>37953</v>
      </c>
      <c r="AY998" s="2">
        <v>37986</v>
      </c>
      <c r="AZ998" s="2">
        <v>38016</v>
      </c>
      <c r="BA998" s="2">
        <v>38044</v>
      </c>
      <c r="BB998" s="2">
        <v>38077</v>
      </c>
      <c r="BC998" s="2">
        <v>38107</v>
      </c>
      <c r="BD998" s="2">
        <v>38138</v>
      </c>
      <c r="BE998" s="2">
        <v>38168</v>
      </c>
      <c r="BF998" s="2">
        <v>38198</v>
      </c>
      <c r="BG998" s="2">
        <v>38230</v>
      </c>
      <c r="BH998" s="2">
        <v>38260</v>
      </c>
      <c r="BI998" s="2">
        <v>38289</v>
      </c>
      <c r="BJ998" s="2">
        <v>38321</v>
      </c>
      <c r="BK998" s="2">
        <v>38352</v>
      </c>
      <c r="BL998" s="2">
        <v>38383</v>
      </c>
      <c r="BM998" s="2">
        <v>38411</v>
      </c>
      <c r="BN998" s="2">
        <v>38442</v>
      </c>
      <c r="BO998" s="2">
        <v>38471</v>
      </c>
      <c r="BP998" s="2">
        <v>38503</v>
      </c>
      <c r="BQ998" s="2">
        <v>38533</v>
      </c>
      <c r="BR998" s="2">
        <v>38562</v>
      </c>
      <c r="BS998" s="2">
        <v>38595</v>
      </c>
      <c r="BT998" s="2">
        <v>38625</v>
      </c>
      <c r="BU998" s="2">
        <v>38656</v>
      </c>
      <c r="BV998" s="2">
        <v>38686</v>
      </c>
      <c r="BW998" s="2">
        <v>38716</v>
      </c>
      <c r="BX998" s="2">
        <v>38748</v>
      </c>
      <c r="BY998" s="2">
        <v>38776</v>
      </c>
      <c r="BZ998" s="2">
        <v>38807</v>
      </c>
      <c r="CA998" s="2">
        <v>38835</v>
      </c>
      <c r="CB998" s="2">
        <v>38868</v>
      </c>
      <c r="CC998" s="2">
        <v>38898</v>
      </c>
      <c r="CD998" s="2">
        <v>38929</v>
      </c>
      <c r="CE998" s="2">
        <v>38960</v>
      </c>
      <c r="CF998" s="2">
        <v>38989</v>
      </c>
      <c r="CG998" s="2">
        <v>39021</v>
      </c>
      <c r="CH998" s="2">
        <v>39051</v>
      </c>
      <c r="CI998" s="2">
        <v>39080</v>
      </c>
      <c r="CJ998" s="2">
        <v>39113</v>
      </c>
      <c r="CK998" s="2">
        <v>39141</v>
      </c>
      <c r="CL998" s="2">
        <v>39171</v>
      </c>
      <c r="CM998" s="2">
        <v>39202</v>
      </c>
      <c r="CN998" s="2">
        <v>39233</v>
      </c>
      <c r="CO998" s="2">
        <v>39262</v>
      </c>
      <c r="CP998" s="2">
        <v>39294</v>
      </c>
      <c r="CQ998" s="2">
        <v>39325</v>
      </c>
      <c r="CR998" s="2">
        <v>39353</v>
      </c>
      <c r="CS998" s="2">
        <v>39386</v>
      </c>
      <c r="CT998" s="2">
        <v>39416</v>
      </c>
      <c r="CU998" s="2">
        <v>39447</v>
      </c>
      <c r="CV998" s="2">
        <v>39478</v>
      </c>
      <c r="CW998" s="2">
        <v>39507</v>
      </c>
      <c r="CX998" s="2">
        <v>39538</v>
      </c>
      <c r="CY998" s="2">
        <v>39568</v>
      </c>
      <c r="CZ998" s="2">
        <v>39598</v>
      </c>
      <c r="DA998" s="2">
        <v>39629</v>
      </c>
      <c r="DB998" s="2">
        <v>39660</v>
      </c>
      <c r="DC998" s="2">
        <v>39689</v>
      </c>
      <c r="DD998" s="2">
        <v>39721</v>
      </c>
      <c r="DE998" s="2">
        <v>39752</v>
      </c>
      <c r="DF998" s="2">
        <v>39780</v>
      </c>
      <c r="DG998" s="2">
        <v>39813</v>
      </c>
      <c r="DH998" s="2">
        <v>39843</v>
      </c>
      <c r="DI998" s="2">
        <v>39871</v>
      </c>
      <c r="DJ998" s="2">
        <v>39903</v>
      </c>
      <c r="DK998" s="2">
        <v>39933</v>
      </c>
      <c r="DL998" s="2">
        <v>39962</v>
      </c>
      <c r="DM998" s="2">
        <v>39994</v>
      </c>
      <c r="DN998" s="2">
        <v>40025</v>
      </c>
      <c r="DO998" s="2">
        <v>40056</v>
      </c>
      <c r="DP998" s="2">
        <v>40086</v>
      </c>
      <c r="DQ998" s="2">
        <v>40116</v>
      </c>
      <c r="DR998" s="2">
        <v>40147</v>
      </c>
      <c r="DS998" s="2">
        <v>40178</v>
      </c>
      <c r="DT998" s="2">
        <v>40207</v>
      </c>
      <c r="DU998" s="2">
        <v>40235</v>
      </c>
      <c r="DV998" s="2">
        <v>40268</v>
      </c>
      <c r="DW998" s="2">
        <v>40298</v>
      </c>
      <c r="DX998" s="2">
        <v>40329</v>
      </c>
      <c r="DY998" s="2">
        <v>40359</v>
      </c>
      <c r="DZ998" s="2">
        <v>40389</v>
      </c>
      <c r="EA998" s="2">
        <v>40421</v>
      </c>
      <c r="EB998" s="2">
        <v>40451</v>
      </c>
      <c r="EC998" s="2">
        <v>40480</v>
      </c>
      <c r="ED998" s="2">
        <v>40512</v>
      </c>
      <c r="EE998" s="2">
        <v>40543</v>
      </c>
      <c r="EF998" s="2">
        <v>40574</v>
      </c>
      <c r="EG998" s="2">
        <v>40602</v>
      </c>
      <c r="EH998" s="2">
        <v>40633</v>
      </c>
      <c r="EI998" s="2">
        <v>40662</v>
      </c>
      <c r="EJ998" s="2">
        <v>40694</v>
      </c>
      <c r="EK998" s="2">
        <v>40724</v>
      </c>
      <c r="EL998" s="2">
        <v>40753</v>
      </c>
      <c r="EM998" s="2">
        <v>40786</v>
      </c>
      <c r="EN998" s="2">
        <v>40816</v>
      </c>
      <c r="EO998" s="2">
        <v>40847</v>
      </c>
      <c r="EP998" s="2">
        <v>40877</v>
      </c>
      <c r="EQ998" s="2">
        <v>40907</v>
      </c>
      <c r="ER998" s="2">
        <v>40939</v>
      </c>
      <c r="ES998" s="2">
        <v>40968</v>
      </c>
      <c r="ET998" s="2">
        <v>40998</v>
      </c>
      <c r="EU998" s="2">
        <v>41029</v>
      </c>
      <c r="EV998" s="2">
        <v>41060</v>
      </c>
      <c r="EW998" s="2">
        <v>41089</v>
      </c>
      <c r="EX998" s="2">
        <v>41121</v>
      </c>
      <c r="EY998" s="2">
        <v>41152</v>
      </c>
      <c r="EZ998" s="2">
        <v>41180</v>
      </c>
      <c r="FA998" s="2">
        <v>41213</v>
      </c>
      <c r="FB998" s="2">
        <v>41243</v>
      </c>
      <c r="FC998" s="2">
        <v>41274</v>
      </c>
      <c r="FD998" s="2">
        <v>41305</v>
      </c>
      <c r="FE998" s="2">
        <v>41333</v>
      </c>
      <c r="FF998" s="2">
        <v>41362</v>
      </c>
      <c r="FG998" s="2">
        <v>41394</v>
      </c>
      <c r="FH998" s="2">
        <v>41425</v>
      </c>
      <c r="FI998" s="2">
        <v>41453</v>
      </c>
      <c r="FJ998" s="2">
        <v>41486</v>
      </c>
      <c r="FK998" s="2">
        <v>41516</v>
      </c>
      <c r="FL998" s="2">
        <v>41547</v>
      </c>
      <c r="FM998" s="2">
        <v>41578</v>
      </c>
      <c r="FN998" s="2">
        <v>41607</v>
      </c>
      <c r="FO998" s="2">
        <v>41639</v>
      </c>
      <c r="FP998" s="2">
        <v>41670</v>
      </c>
      <c r="FQ998" s="2">
        <v>41698</v>
      </c>
      <c r="FR998" s="2">
        <v>41729</v>
      </c>
      <c r="FS998" s="2">
        <v>41759</v>
      </c>
      <c r="FT998" s="2">
        <v>41789</v>
      </c>
      <c r="FU998" s="2">
        <v>41820</v>
      </c>
      <c r="FV998" s="2">
        <v>41851</v>
      </c>
      <c r="FW998" s="2">
        <v>41880</v>
      </c>
      <c r="FX998" s="2">
        <v>41912</v>
      </c>
      <c r="FY998" s="2">
        <v>41943</v>
      </c>
      <c r="FZ998" s="2">
        <v>41971</v>
      </c>
      <c r="GA998" s="2">
        <v>42004</v>
      </c>
      <c r="GB998" s="2">
        <v>42034</v>
      </c>
      <c r="GC998" s="2">
        <v>42062</v>
      </c>
      <c r="GD998" s="2">
        <v>42094</v>
      </c>
      <c r="GE998" s="2">
        <v>42124</v>
      </c>
      <c r="GF998" s="2">
        <v>42153</v>
      </c>
      <c r="GG998" s="2">
        <v>42185</v>
      </c>
      <c r="GH998" s="2">
        <v>42216</v>
      </c>
      <c r="GI998" s="2">
        <v>42247</v>
      </c>
      <c r="GJ998" s="2">
        <v>42277</v>
      </c>
      <c r="GK998" s="2">
        <v>42307</v>
      </c>
      <c r="GL998" s="2">
        <v>42338</v>
      </c>
      <c r="GM998" s="2">
        <v>42369</v>
      </c>
      <c r="GN998" s="2">
        <v>42398</v>
      </c>
      <c r="GO998" s="2">
        <v>42429</v>
      </c>
      <c r="GP998" s="2">
        <v>42460</v>
      </c>
      <c r="GQ998" s="2">
        <v>42489</v>
      </c>
      <c r="GR998" s="2">
        <v>42521</v>
      </c>
      <c r="GS998" s="2">
        <v>42551</v>
      </c>
      <c r="GT998" s="2">
        <v>42580</v>
      </c>
      <c r="GU998" s="2">
        <v>42613</v>
      </c>
      <c r="GV998" s="2">
        <v>42643</v>
      </c>
      <c r="GW998" s="2">
        <v>42674</v>
      </c>
      <c r="GX998" s="2">
        <v>42704</v>
      </c>
      <c r="GY998" s="2">
        <v>42734</v>
      </c>
      <c r="GZ998" s="2">
        <v>42766</v>
      </c>
      <c r="HA998" s="2">
        <v>42794</v>
      </c>
      <c r="HB998" s="2">
        <v>42825</v>
      </c>
      <c r="HC998" s="2">
        <v>42853</v>
      </c>
      <c r="HD998" s="2">
        <v>42886</v>
      </c>
      <c r="HE998" s="2">
        <v>42916</v>
      </c>
      <c r="HF998" s="2">
        <v>42947</v>
      </c>
      <c r="HG998" s="2">
        <v>42978</v>
      </c>
      <c r="HH998" s="2">
        <v>43007</v>
      </c>
      <c r="HI998" s="2">
        <v>43039</v>
      </c>
      <c r="HJ998" s="2">
        <v>43069</v>
      </c>
      <c r="HK998" s="2">
        <v>43098</v>
      </c>
      <c r="HL998" s="2">
        <v>43131</v>
      </c>
      <c r="HM998" s="2">
        <v>43159</v>
      </c>
      <c r="HN998" s="2">
        <v>43189</v>
      </c>
      <c r="HO998" s="2">
        <v>43220</v>
      </c>
      <c r="HP998" s="2">
        <v>43251</v>
      </c>
      <c r="HQ998" s="2">
        <v>43280</v>
      </c>
      <c r="HR998" s="2">
        <v>43312</v>
      </c>
      <c r="HS998" s="2">
        <v>43343</v>
      </c>
      <c r="HT998" s="2">
        <v>43371</v>
      </c>
      <c r="HU998" s="2">
        <v>43404</v>
      </c>
      <c r="HV998" s="2">
        <v>43434</v>
      </c>
      <c r="HW998" s="2">
        <v>43465</v>
      </c>
      <c r="HX998" s="2">
        <v>43496</v>
      </c>
      <c r="HY998" s="2">
        <v>43524</v>
      </c>
      <c r="HZ998" s="2">
        <v>43553</v>
      </c>
      <c r="IA998" s="2">
        <v>43585</v>
      </c>
      <c r="IB998" s="2">
        <v>43616</v>
      </c>
      <c r="IC998" s="2">
        <v>43644</v>
      </c>
      <c r="ID998" s="2">
        <v>43677</v>
      </c>
      <c r="IE998" s="2">
        <v>43707</v>
      </c>
      <c r="IF998" s="2">
        <v>43738</v>
      </c>
      <c r="IG998" s="2">
        <v>43769</v>
      </c>
      <c r="IH998" s="2">
        <v>43798</v>
      </c>
      <c r="II998" s="2">
        <v>43830</v>
      </c>
      <c r="IJ998" s="2">
        <v>43861</v>
      </c>
      <c r="IK998" s="2">
        <v>43889</v>
      </c>
      <c r="IL998" s="2">
        <v>43921</v>
      </c>
      <c r="IM998" s="2">
        <v>43951</v>
      </c>
      <c r="IN998" s="2">
        <v>43980</v>
      </c>
      <c r="IO998" s="2">
        <v>44012</v>
      </c>
      <c r="IP998" s="2">
        <v>44043</v>
      </c>
      <c r="IQ998" s="2">
        <v>44074</v>
      </c>
      <c r="IR998" s="2">
        <v>44104</v>
      </c>
      <c r="IS998" s="2">
        <v>44134</v>
      </c>
      <c r="IT998" s="2">
        <v>44165</v>
      </c>
      <c r="IU998" s="2">
        <v>44196</v>
      </c>
      <c r="IV998" s="2">
        <v>44225</v>
      </c>
      <c r="IW998" s="2">
        <v>44253</v>
      </c>
      <c r="IX998" s="2">
        <v>44286</v>
      </c>
      <c r="IY998" s="2">
        <v>44316</v>
      </c>
      <c r="IZ998" s="2">
        <v>44347</v>
      </c>
      <c r="JA998" s="2">
        <v>44377</v>
      </c>
      <c r="JB998" s="2">
        <v>44407</v>
      </c>
      <c r="JC998" s="2">
        <v>44439</v>
      </c>
      <c r="JD998" s="2">
        <v>44469</v>
      </c>
      <c r="JE998" s="2">
        <v>44498</v>
      </c>
      <c r="JF998" s="2">
        <v>44530</v>
      </c>
      <c r="JG998" s="2">
        <v>44561</v>
      </c>
    </row>
    <row r="999" spans="1:277" x14ac:dyDescent="0.25">
      <c r="A999" s="4"/>
      <c r="D999" s="3">
        <v>19227650</v>
      </c>
      <c r="E999">
        <v>17340000</v>
      </c>
      <c r="F999">
        <v>30302525</v>
      </c>
      <c r="G999">
        <v>15296650</v>
      </c>
      <c r="H999">
        <v>14588875</v>
      </c>
      <c r="I999">
        <v>21000700</v>
      </c>
      <c r="J999">
        <v>20683075</v>
      </c>
      <c r="K999">
        <v>17790650</v>
      </c>
      <c r="L999">
        <v>19219825</v>
      </c>
      <c r="M999">
        <v>46664275</v>
      </c>
      <c r="N999">
        <v>20408675</v>
      </c>
      <c r="O999">
        <v>31390250</v>
      </c>
      <c r="P999">
        <v>19703700</v>
      </c>
      <c r="Q999">
        <v>10416175</v>
      </c>
      <c r="R999">
        <v>15734925</v>
      </c>
      <c r="S999">
        <v>17038300</v>
      </c>
      <c r="T999">
        <v>15601825</v>
      </c>
      <c r="U999">
        <v>18827650</v>
      </c>
      <c r="V999">
        <v>12461025</v>
      </c>
      <c r="W999">
        <v>11645150</v>
      </c>
      <c r="X999">
        <v>9865350</v>
      </c>
      <c r="Y999">
        <v>12890550</v>
      </c>
      <c r="Z999">
        <v>38889250</v>
      </c>
      <c r="AA999">
        <v>18063825</v>
      </c>
      <c r="AB999">
        <v>22713675</v>
      </c>
      <c r="AC999">
        <v>14541975</v>
      </c>
      <c r="AD999">
        <v>13243125</v>
      </c>
      <c r="AE999">
        <v>25866600</v>
      </c>
      <c r="AF999">
        <v>19505575</v>
      </c>
      <c r="AG999">
        <v>20374775</v>
      </c>
      <c r="AH999">
        <v>25581075</v>
      </c>
      <c r="AI999">
        <v>11963750</v>
      </c>
      <c r="AJ999">
        <v>15332000</v>
      </c>
      <c r="AK999">
        <v>21895325</v>
      </c>
      <c r="AL999">
        <v>15963500</v>
      </c>
      <c r="AM999">
        <v>11286050</v>
      </c>
      <c r="AN999">
        <v>20715225</v>
      </c>
      <c r="AO999">
        <v>10964100</v>
      </c>
      <c r="AP999">
        <v>11784000</v>
      </c>
      <c r="AQ999">
        <v>13858475</v>
      </c>
      <c r="AR999">
        <v>11204250</v>
      </c>
      <c r="AS999">
        <v>34843250</v>
      </c>
      <c r="AT999">
        <v>20984050</v>
      </c>
      <c r="AU999">
        <v>19265750</v>
      </c>
      <c r="AV999">
        <v>15621475</v>
      </c>
      <c r="AW999">
        <v>21200875</v>
      </c>
      <c r="AX999">
        <v>22475125</v>
      </c>
      <c r="AY999">
        <v>26355675</v>
      </c>
      <c r="AZ999">
        <v>21447375</v>
      </c>
      <c r="BA999">
        <v>19640500</v>
      </c>
      <c r="BB999">
        <v>18270025</v>
      </c>
      <c r="BC999">
        <v>22117275</v>
      </c>
      <c r="BD999">
        <v>16725925</v>
      </c>
      <c r="BE999">
        <v>15644475</v>
      </c>
      <c r="BF999">
        <v>11371700</v>
      </c>
      <c r="BG999">
        <v>11748200</v>
      </c>
      <c r="BH999">
        <v>13698825</v>
      </c>
      <c r="BI999">
        <v>10668700</v>
      </c>
      <c r="BJ999">
        <v>19134150</v>
      </c>
      <c r="BK999">
        <v>19340900</v>
      </c>
      <c r="BL999">
        <v>13298225</v>
      </c>
      <c r="BM999">
        <v>12162075</v>
      </c>
      <c r="BN999">
        <v>15793750</v>
      </c>
      <c r="BO999">
        <v>13725200</v>
      </c>
      <c r="BP999">
        <v>12463550</v>
      </c>
      <c r="BQ999">
        <v>19029175</v>
      </c>
      <c r="BR999">
        <v>17579825</v>
      </c>
      <c r="BS999">
        <v>17482975</v>
      </c>
      <c r="BT999">
        <v>17863025</v>
      </c>
      <c r="BU999">
        <v>21729900</v>
      </c>
      <c r="BV999">
        <v>18692375</v>
      </c>
      <c r="BW999">
        <v>13535425</v>
      </c>
      <c r="BX999">
        <v>15084575</v>
      </c>
      <c r="BY999">
        <v>13514775</v>
      </c>
      <c r="BZ999">
        <v>17233150</v>
      </c>
      <c r="CA999">
        <v>12988125</v>
      </c>
      <c r="CB999">
        <v>16696450</v>
      </c>
      <c r="CC999">
        <v>14741450</v>
      </c>
      <c r="CD999">
        <v>12345850</v>
      </c>
      <c r="CE999">
        <v>13740700</v>
      </c>
      <c r="CF999">
        <v>11401125</v>
      </c>
      <c r="CG999">
        <v>14461325</v>
      </c>
      <c r="CH999">
        <v>14304750</v>
      </c>
      <c r="CI999">
        <v>10107625</v>
      </c>
      <c r="CJ999">
        <v>11771750</v>
      </c>
      <c r="CK999">
        <v>11574625</v>
      </c>
      <c r="CL999">
        <v>12634450</v>
      </c>
      <c r="CM999">
        <v>12966125</v>
      </c>
      <c r="CN999">
        <v>13682225</v>
      </c>
      <c r="CO999">
        <v>13576125</v>
      </c>
      <c r="CP999">
        <v>17062375</v>
      </c>
      <c r="CQ999">
        <v>20183550</v>
      </c>
      <c r="CR999">
        <v>9967850</v>
      </c>
      <c r="CS999">
        <v>10320150</v>
      </c>
      <c r="CT999">
        <v>11230850</v>
      </c>
      <c r="CU999">
        <v>10024125</v>
      </c>
      <c r="CV999">
        <v>19089200</v>
      </c>
      <c r="CW999">
        <v>12970600</v>
      </c>
      <c r="CX999">
        <v>12993125</v>
      </c>
      <c r="CY999">
        <v>12271800</v>
      </c>
      <c r="CZ999">
        <v>12714575</v>
      </c>
      <c r="DA999">
        <v>11833525</v>
      </c>
      <c r="DB999">
        <v>11986525</v>
      </c>
      <c r="DC999">
        <v>6654775</v>
      </c>
      <c r="DD999">
        <v>9989725</v>
      </c>
      <c r="DE999">
        <v>12937800</v>
      </c>
      <c r="DF999">
        <v>12447100</v>
      </c>
      <c r="DG999">
        <v>12487525</v>
      </c>
      <c r="DH999">
        <v>12041975</v>
      </c>
      <c r="DI999">
        <v>11165675</v>
      </c>
      <c r="DJ999">
        <v>15664650</v>
      </c>
      <c r="DK999">
        <v>12656525</v>
      </c>
      <c r="DL999">
        <v>13907750</v>
      </c>
      <c r="DM999">
        <v>10057500</v>
      </c>
      <c r="DN999">
        <v>8509250</v>
      </c>
      <c r="DO999">
        <v>8743900</v>
      </c>
      <c r="DP999">
        <v>21105525</v>
      </c>
      <c r="DQ999">
        <v>29766975</v>
      </c>
      <c r="DR999">
        <v>16770550</v>
      </c>
      <c r="DS999">
        <v>13348025</v>
      </c>
      <c r="DT999">
        <v>14832350</v>
      </c>
      <c r="DU999">
        <v>19383200</v>
      </c>
      <c r="DV999">
        <v>16905600</v>
      </c>
      <c r="DW999">
        <v>21169125</v>
      </c>
      <c r="DX999">
        <v>25610550</v>
      </c>
      <c r="DY999">
        <v>23925850</v>
      </c>
      <c r="DZ999">
        <v>20402400</v>
      </c>
      <c r="EA999">
        <v>16522725</v>
      </c>
      <c r="EB999">
        <v>16758050</v>
      </c>
      <c r="EC999">
        <v>17806414</v>
      </c>
      <c r="ED999">
        <v>13916309</v>
      </c>
      <c r="EE999">
        <v>10729161</v>
      </c>
      <c r="EF999">
        <v>16046094</v>
      </c>
      <c r="EG999">
        <v>12614382</v>
      </c>
      <c r="EH999">
        <v>14649460</v>
      </c>
      <c r="EI999">
        <v>14153297</v>
      </c>
      <c r="EJ999">
        <v>14551508</v>
      </c>
      <c r="EK999">
        <v>14670107</v>
      </c>
      <c r="EL999">
        <v>14955399</v>
      </c>
      <c r="EM999">
        <v>24775531</v>
      </c>
      <c r="EN999">
        <v>15634809</v>
      </c>
      <c r="EO999">
        <v>14581344</v>
      </c>
      <c r="EP999">
        <v>12884882</v>
      </c>
      <c r="EQ999">
        <v>10510201</v>
      </c>
      <c r="ER999">
        <v>11695159</v>
      </c>
      <c r="ES999">
        <v>10424340</v>
      </c>
      <c r="ET999">
        <v>10589143</v>
      </c>
      <c r="EU999">
        <v>11211697</v>
      </c>
      <c r="EV999">
        <v>14863229</v>
      </c>
      <c r="EW999">
        <v>12258098</v>
      </c>
      <c r="EX999">
        <v>13234480</v>
      </c>
      <c r="EY999">
        <v>8799270</v>
      </c>
      <c r="EZ999">
        <v>9799191</v>
      </c>
      <c r="FA999">
        <v>10451866</v>
      </c>
      <c r="FB999">
        <v>9278584</v>
      </c>
      <c r="FC999">
        <v>10356703</v>
      </c>
      <c r="FD999">
        <v>11886227</v>
      </c>
      <c r="FE999">
        <v>7422651</v>
      </c>
      <c r="FF999">
        <v>9400999</v>
      </c>
      <c r="FG999">
        <v>11154288</v>
      </c>
      <c r="FH999">
        <v>10145125</v>
      </c>
      <c r="FI999">
        <v>9297250</v>
      </c>
      <c r="FJ999">
        <v>10507883</v>
      </c>
      <c r="FK999">
        <v>14231372</v>
      </c>
      <c r="FL999">
        <v>16882836</v>
      </c>
      <c r="FM999">
        <v>14719746</v>
      </c>
      <c r="FN999">
        <v>14046180</v>
      </c>
      <c r="FO999">
        <v>15136838</v>
      </c>
      <c r="FP999">
        <v>16188449</v>
      </c>
      <c r="FQ999">
        <v>13678260</v>
      </c>
      <c r="FR999">
        <v>13704433</v>
      </c>
      <c r="FS999">
        <v>14859286</v>
      </c>
      <c r="FT999">
        <v>11190467</v>
      </c>
      <c r="FU999">
        <v>10658261</v>
      </c>
      <c r="FV999">
        <v>12508953</v>
      </c>
      <c r="FW999">
        <v>8935250</v>
      </c>
      <c r="FX999">
        <v>12078768</v>
      </c>
      <c r="FY999">
        <v>16456581</v>
      </c>
      <c r="FZ999">
        <v>8849176</v>
      </c>
      <c r="GA999">
        <v>10226090</v>
      </c>
      <c r="GB999">
        <v>10627595</v>
      </c>
      <c r="GC999">
        <v>9574857</v>
      </c>
      <c r="GD999">
        <v>13015218</v>
      </c>
      <c r="GE999">
        <v>13042951</v>
      </c>
      <c r="GF999">
        <v>11984853</v>
      </c>
      <c r="GG999">
        <v>11017657</v>
      </c>
      <c r="GH999">
        <v>16156920</v>
      </c>
      <c r="GI999">
        <v>14924907</v>
      </c>
      <c r="GJ999">
        <v>17217062</v>
      </c>
      <c r="GK999">
        <v>18562315</v>
      </c>
      <c r="GL999">
        <v>15115770</v>
      </c>
      <c r="GM999">
        <v>13914874</v>
      </c>
      <c r="GN999">
        <v>12312376</v>
      </c>
      <c r="GO999">
        <v>12596341</v>
      </c>
      <c r="GP999">
        <v>9438950</v>
      </c>
      <c r="GQ999">
        <v>11641704</v>
      </c>
      <c r="GR999">
        <v>8971222</v>
      </c>
      <c r="GS999">
        <v>8896711</v>
      </c>
      <c r="GT999">
        <v>8258005</v>
      </c>
      <c r="GU999">
        <v>7754379</v>
      </c>
      <c r="GV999">
        <v>13632259</v>
      </c>
      <c r="GW999">
        <v>8536214</v>
      </c>
      <c r="GX999">
        <v>11539138</v>
      </c>
      <c r="GY999">
        <v>17235042</v>
      </c>
      <c r="GZ999">
        <v>20764083</v>
      </c>
      <c r="HA999">
        <v>11999079</v>
      </c>
      <c r="HB999">
        <v>14683746</v>
      </c>
      <c r="HC999">
        <v>10701033</v>
      </c>
      <c r="HD999">
        <v>9056463</v>
      </c>
      <c r="HE999">
        <v>19371890</v>
      </c>
      <c r="HF999">
        <v>19278858</v>
      </c>
      <c r="HG999">
        <v>14508680</v>
      </c>
      <c r="HH999">
        <v>10264579</v>
      </c>
      <c r="HI999">
        <v>11463598</v>
      </c>
      <c r="HJ999">
        <v>12521814</v>
      </c>
      <c r="HK999">
        <v>14244510</v>
      </c>
      <c r="HL999">
        <v>13228608</v>
      </c>
      <c r="HM999">
        <v>14735892</v>
      </c>
      <c r="HN999">
        <v>13261196</v>
      </c>
      <c r="HO999">
        <v>11764604</v>
      </c>
      <c r="HP999">
        <v>17007603</v>
      </c>
      <c r="HQ999">
        <v>16279393</v>
      </c>
      <c r="HR999">
        <v>13603027</v>
      </c>
      <c r="HS999">
        <v>17333427</v>
      </c>
      <c r="HT999">
        <v>17420354</v>
      </c>
      <c r="HU999">
        <v>22360081</v>
      </c>
      <c r="HV999">
        <v>19338512</v>
      </c>
      <c r="HW999">
        <v>27723295</v>
      </c>
      <c r="HX999">
        <v>22303051</v>
      </c>
      <c r="HY999">
        <v>17075410</v>
      </c>
      <c r="HZ999">
        <v>18521355</v>
      </c>
      <c r="IA999">
        <v>14766624</v>
      </c>
      <c r="IB999">
        <v>15495706</v>
      </c>
      <c r="IC999">
        <v>13040013</v>
      </c>
      <c r="ID999">
        <v>13939086</v>
      </c>
      <c r="IE999">
        <v>15309528</v>
      </c>
      <c r="IF999">
        <v>12177837</v>
      </c>
      <c r="IG999">
        <v>13004655</v>
      </c>
      <c r="IH999">
        <v>15853233</v>
      </c>
      <c r="II999">
        <v>14690470</v>
      </c>
      <c r="IJ999">
        <v>13273852</v>
      </c>
      <c r="IK999">
        <v>12483257</v>
      </c>
      <c r="IL999">
        <v>19865835</v>
      </c>
      <c r="IM999">
        <v>20964831</v>
      </c>
      <c r="IN999">
        <v>23584709</v>
      </c>
      <c r="IO999">
        <v>22941791</v>
      </c>
      <c r="IP999">
        <v>24219371</v>
      </c>
      <c r="IQ999">
        <v>15364521</v>
      </c>
      <c r="IR999">
        <v>19456717</v>
      </c>
      <c r="IS999">
        <v>11931151</v>
      </c>
      <c r="IT999">
        <v>11791057</v>
      </c>
      <c r="IU999">
        <v>16326245</v>
      </c>
      <c r="IV999">
        <v>13781537</v>
      </c>
      <c r="IW999">
        <v>14416492</v>
      </c>
      <c r="IX999">
        <v>35445298</v>
      </c>
      <c r="IY999">
        <v>15255447</v>
      </c>
      <c r="IZ999">
        <v>10762571</v>
      </c>
      <c r="JA999">
        <v>16084343</v>
      </c>
      <c r="JB999">
        <v>12564546</v>
      </c>
      <c r="JC999">
        <v>7488571</v>
      </c>
      <c r="JD999">
        <v>13891485</v>
      </c>
      <c r="JE999">
        <v>722758</v>
      </c>
      <c r="JF999">
        <v>11435767</v>
      </c>
      <c r="JG999">
        <v>2259796</v>
      </c>
    </row>
    <row r="1000" spans="1:277" x14ac:dyDescent="0.25">
      <c r="A1000" s="1" t="s">
        <v>501</v>
      </c>
      <c r="B1000" t="s">
        <v>1157</v>
      </c>
      <c r="C1000" t="s">
        <v>1199</v>
      </c>
      <c r="D1000" s="2">
        <f>_xll.BDH(A1000, "volume", B1000, C1000, "Direction", "H", "Period", "M","cols=274;rows=2")</f>
        <v>36556</v>
      </c>
      <c r="E1000" s="2">
        <v>36585</v>
      </c>
      <c r="F1000" s="2">
        <v>36616</v>
      </c>
      <c r="G1000" s="2">
        <v>36644</v>
      </c>
      <c r="H1000" s="2">
        <v>36677</v>
      </c>
      <c r="I1000" s="2">
        <v>36707</v>
      </c>
      <c r="J1000" s="2">
        <v>36738</v>
      </c>
      <c r="K1000" s="2">
        <v>36769</v>
      </c>
      <c r="L1000" s="2">
        <v>36798</v>
      </c>
      <c r="M1000" s="2">
        <v>36830</v>
      </c>
      <c r="N1000" s="2">
        <v>36860</v>
      </c>
      <c r="O1000" s="2">
        <v>36889</v>
      </c>
      <c r="P1000" s="2">
        <v>36922</v>
      </c>
      <c r="Q1000" s="2">
        <v>36950</v>
      </c>
      <c r="R1000" s="2">
        <v>36980</v>
      </c>
      <c r="S1000" s="2">
        <v>37011</v>
      </c>
      <c r="T1000" s="2">
        <v>37042</v>
      </c>
      <c r="U1000" s="2">
        <v>37071</v>
      </c>
      <c r="V1000" s="2">
        <v>37103</v>
      </c>
      <c r="W1000" s="2">
        <v>37134</v>
      </c>
      <c r="X1000" s="2">
        <v>37162</v>
      </c>
      <c r="Y1000" s="2">
        <v>37195</v>
      </c>
      <c r="Z1000" s="2">
        <v>37225</v>
      </c>
      <c r="AA1000" s="2">
        <v>37256</v>
      </c>
      <c r="AB1000" s="2">
        <v>37287</v>
      </c>
      <c r="AC1000" s="2">
        <v>37315</v>
      </c>
      <c r="AD1000" s="2">
        <v>37344</v>
      </c>
      <c r="AE1000" s="2">
        <v>37376</v>
      </c>
      <c r="AF1000" s="2">
        <v>37407</v>
      </c>
      <c r="AG1000" s="2">
        <v>37435</v>
      </c>
      <c r="AH1000" s="2">
        <v>37468</v>
      </c>
      <c r="AI1000" s="2">
        <v>37498</v>
      </c>
      <c r="AJ1000" s="2">
        <v>37529</v>
      </c>
      <c r="AK1000" s="2">
        <v>37560</v>
      </c>
      <c r="AL1000" s="2">
        <v>37589</v>
      </c>
      <c r="AM1000" s="2">
        <v>37621</v>
      </c>
      <c r="AN1000" s="2">
        <v>37652</v>
      </c>
      <c r="AO1000" s="2">
        <v>37680</v>
      </c>
      <c r="AP1000" s="2">
        <v>37711</v>
      </c>
      <c r="AQ1000" s="2">
        <v>37741</v>
      </c>
      <c r="AR1000" s="2">
        <v>37771</v>
      </c>
      <c r="AS1000" s="2">
        <v>37802</v>
      </c>
      <c r="AT1000" s="2">
        <v>37833</v>
      </c>
      <c r="AU1000" s="2">
        <v>37862</v>
      </c>
      <c r="AV1000" s="2">
        <v>37894</v>
      </c>
      <c r="AW1000" s="2">
        <v>37925</v>
      </c>
      <c r="AX1000" s="2">
        <v>37953</v>
      </c>
      <c r="AY1000" s="2">
        <v>37986</v>
      </c>
      <c r="AZ1000" s="2">
        <v>38016</v>
      </c>
      <c r="BA1000" s="2">
        <v>38044</v>
      </c>
      <c r="BB1000" s="2">
        <v>38077</v>
      </c>
      <c r="BC1000" s="2">
        <v>38107</v>
      </c>
      <c r="BD1000" s="2">
        <v>38138</v>
      </c>
      <c r="BE1000" s="2">
        <v>38168</v>
      </c>
      <c r="BF1000" s="2">
        <v>38198</v>
      </c>
      <c r="BG1000" s="2">
        <v>38230</v>
      </c>
      <c r="BH1000" s="2">
        <v>38260</v>
      </c>
      <c r="BI1000" s="2">
        <v>38289</v>
      </c>
      <c r="BJ1000" s="2">
        <v>38321</v>
      </c>
      <c r="BK1000" s="2">
        <v>38352</v>
      </c>
      <c r="BL1000" s="2">
        <v>38383</v>
      </c>
      <c r="BM1000" s="2">
        <v>38411</v>
      </c>
      <c r="BN1000" s="2">
        <v>38442</v>
      </c>
      <c r="BO1000" s="2">
        <v>38471</v>
      </c>
      <c r="BP1000" s="2">
        <v>38503</v>
      </c>
      <c r="BQ1000" s="2">
        <v>38533</v>
      </c>
      <c r="BR1000" s="2">
        <v>38562</v>
      </c>
      <c r="BS1000" s="2">
        <v>38595</v>
      </c>
      <c r="BT1000" s="2">
        <v>38625</v>
      </c>
      <c r="BU1000" s="2">
        <v>38656</v>
      </c>
      <c r="BV1000" s="2">
        <v>38686</v>
      </c>
      <c r="BW1000" s="2">
        <v>38716</v>
      </c>
      <c r="BX1000" s="2">
        <v>38748</v>
      </c>
      <c r="BY1000" s="2">
        <v>38776</v>
      </c>
      <c r="BZ1000" s="2">
        <v>38807</v>
      </c>
      <c r="CA1000" s="2">
        <v>38835</v>
      </c>
      <c r="CB1000" s="2">
        <v>38868</v>
      </c>
      <c r="CC1000" s="2">
        <v>38898</v>
      </c>
      <c r="CD1000" s="2">
        <v>38929</v>
      </c>
      <c r="CE1000" s="2">
        <v>38960</v>
      </c>
      <c r="CF1000" s="2">
        <v>38989</v>
      </c>
      <c r="CG1000" s="2">
        <v>39021</v>
      </c>
      <c r="CH1000" s="2">
        <v>39051</v>
      </c>
      <c r="CI1000" s="2">
        <v>39080</v>
      </c>
      <c r="CJ1000" s="2">
        <v>39113</v>
      </c>
      <c r="CK1000" s="2">
        <v>39141</v>
      </c>
      <c r="CL1000" s="2">
        <v>39171</v>
      </c>
      <c r="CM1000" s="2">
        <v>39202</v>
      </c>
      <c r="CN1000" s="2">
        <v>39233</v>
      </c>
      <c r="CO1000" s="2">
        <v>39262</v>
      </c>
      <c r="CP1000" s="2">
        <v>39294</v>
      </c>
      <c r="CQ1000" s="2">
        <v>39325</v>
      </c>
      <c r="CR1000" s="2">
        <v>39353</v>
      </c>
      <c r="CS1000" s="2">
        <v>39386</v>
      </c>
      <c r="CT1000" s="2">
        <v>39416</v>
      </c>
      <c r="CU1000" s="2">
        <v>39447</v>
      </c>
      <c r="CV1000" s="2">
        <v>39478</v>
      </c>
      <c r="CW1000" s="2">
        <v>39507</v>
      </c>
      <c r="CX1000" s="2">
        <v>39538</v>
      </c>
      <c r="CY1000" s="2">
        <v>39568</v>
      </c>
      <c r="CZ1000" s="2">
        <v>39598</v>
      </c>
      <c r="DA1000" s="2">
        <v>39629</v>
      </c>
      <c r="DB1000" s="2">
        <v>39660</v>
      </c>
      <c r="DC1000" s="2">
        <v>39689</v>
      </c>
      <c r="DD1000" s="2">
        <v>39721</v>
      </c>
      <c r="DE1000" s="2">
        <v>39752</v>
      </c>
      <c r="DF1000" s="2">
        <v>39780</v>
      </c>
      <c r="DG1000" s="2">
        <v>39813</v>
      </c>
      <c r="DH1000" s="2">
        <v>39843</v>
      </c>
      <c r="DI1000" s="2">
        <v>39871</v>
      </c>
      <c r="DJ1000" s="2">
        <v>39903</v>
      </c>
      <c r="DK1000" s="2">
        <v>39933</v>
      </c>
      <c r="DL1000" s="2">
        <v>39962</v>
      </c>
      <c r="DM1000" s="2">
        <v>39994</v>
      </c>
      <c r="DN1000" s="2">
        <v>40025</v>
      </c>
      <c r="DO1000" s="2">
        <v>40056</v>
      </c>
      <c r="DP1000" s="2">
        <v>40086</v>
      </c>
      <c r="DQ1000" s="2">
        <v>40116</v>
      </c>
      <c r="DR1000" s="2">
        <v>40147</v>
      </c>
      <c r="DS1000" s="2">
        <v>40178</v>
      </c>
      <c r="DT1000" s="2">
        <v>40207</v>
      </c>
      <c r="DU1000" s="2">
        <v>40235</v>
      </c>
      <c r="DV1000" s="2">
        <v>40268</v>
      </c>
      <c r="DW1000" s="2">
        <v>40298</v>
      </c>
      <c r="DX1000" s="2">
        <v>40329</v>
      </c>
      <c r="DY1000" s="2">
        <v>40359</v>
      </c>
      <c r="DZ1000" s="2">
        <v>40389</v>
      </c>
      <c r="EA1000" s="2">
        <v>40421</v>
      </c>
      <c r="EB1000" s="2">
        <v>40451</v>
      </c>
      <c r="EC1000" s="2">
        <v>40480</v>
      </c>
      <c r="ED1000" s="2">
        <v>40512</v>
      </c>
      <c r="EE1000" s="2">
        <v>40543</v>
      </c>
      <c r="EF1000" s="2">
        <v>40574</v>
      </c>
      <c r="EG1000" s="2">
        <v>40602</v>
      </c>
      <c r="EH1000" s="2">
        <v>40633</v>
      </c>
      <c r="EI1000" s="2">
        <v>40662</v>
      </c>
      <c r="EJ1000" s="2">
        <v>40694</v>
      </c>
      <c r="EK1000" s="2">
        <v>40724</v>
      </c>
      <c r="EL1000" s="2">
        <v>40753</v>
      </c>
      <c r="EM1000" s="2">
        <v>40786</v>
      </c>
      <c r="EN1000" s="2">
        <v>40816</v>
      </c>
      <c r="EO1000" s="2">
        <v>40847</v>
      </c>
      <c r="EP1000" s="2">
        <v>40877</v>
      </c>
      <c r="EQ1000" s="2">
        <v>40907</v>
      </c>
      <c r="ER1000" s="2">
        <v>40939</v>
      </c>
      <c r="ES1000" s="2">
        <v>40968</v>
      </c>
      <c r="ET1000" s="2">
        <v>40998</v>
      </c>
      <c r="EU1000" s="2">
        <v>41029</v>
      </c>
      <c r="EV1000" s="2">
        <v>41060</v>
      </c>
      <c r="EW1000" s="2">
        <v>41089</v>
      </c>
      <c r="EX1000" s="2">
        <v>41121</v>
      </c>
      <c r="EY1000" s="2">
        <v>41152</v>
      </c>
      <c r="EZ1000" s="2">
        <v>41180</v>
      </c>
      <c r="FA1000" s="2">
        <v>41213</v>
      </c>
      <c r="FB1000" s="2">
        <v>41243</v>
      </c>
      <c r="FC1000" s="2">
        <v>41274</v>
      </c>
      <c r="FD1000" s="2">
        <v>41305</v>
      </c>
      <c r="FE1000" s="2">
        <v>41333</v>
      </c>
      <c r="FF1000" s="2">
        <v>41362</v>
      </c>
      <c r="FG1000" s="2">
        <v>41394</v>
      </c>
      <c r="FH1000" s="2">
        <v>41425</v>
      </c>
      <c r="FI1000" s="2">
        <v>41453</v>
      </c>
      <c r="FJ1000" s="2">
        <v>41486</v>
      </c>
      <c r="FK1000" s="2">
        <v>41516</v>
      </c>
      <c r="FL1000" s="2">
        <v>41547</v>
      </c>
      <c r="FM1000" s="2">
        <v>41578</v>
      </c>
      <c r="FN1000" s="2">
        <v>41607</v>
      </c>
      <c r="FO1000" s="2">
        <v>41639</v>
      </c>
      <c r="FP1000" s="2">
        <v>41670</v>
      </c>
      <c r="FQ1000" s="2">
        <v>41698</v>
      </c>
      <c r="FR1000" s="2">
        <v>41729</v>
      </c>
      <c r="FS1000" s="2">
        <v>41759</v>
      </c>
      <c r="FT1000" s="2">
        <v>41789</v>
      </c>
      <c r="FU1000" s="2">
        <v>41820</v>
      </c>
      <c r="FV1000" s="2">
        <v>41851</v>
      </c>
      <c r="FW1000" s="2">
        <v>41880</v>
      </c>
      <c r="FX1000" s="2">
        <v>41912</v>
      </c>
      <c r="FY1000" s="2">
        <v>41943</v>
      </c>
      <c r="FZ1000" s="2">
        <v>41971</v>
      </c>
      <c r="GA1000" s="2">
        <v>42004</v>
      </c>
      <c r="GB1000" s="2">
        <v>42034</v>
      </c>
      <c r="GC1000" s="2">
        <v>42062</v>
      </c>
      <c r="GD1000" s="2">
        <v>42094</v>
      </c>
      <c r="GE1000" s="2">
        <v>42124</v>
      </c>
      <c r="GF1000" s="2">
        <v>42153</v>
      </c>
      <c r="GG1000" s="2">
        <v>42185</v>
      </c>
      <c r="GH1000" s="2">
        <v>42216</v>
      </c>
      <c r="GI1000" s="2">
        <v>42247</v>
      </c>
      <c r="GJ1000" s="2">
        <v>42277</v>
      </c>
      <c r="GK1000" s="2">
        <v>42307</v>
      </c>
      <c r="GL1000" s="2">
        <v>42338</v>
      </c>
      <c r="GM1000" s="2">
        <v>42369</v>
      </c>
      <c r="GN1000" s="2">
        <v>42398</v>
      </c>
      <c r="GO1000" s="2">
        <v>42429</v>
      </c>
      <c r="GP1000" s="2">
        <v>42460</v>
      </c>
      <c r="GQ1000" s="2">
        <v>42489</v>
      </c>
      <c r="GR1000" s="2">
        <v>42521</v>
      </c>
      <c r="GS1000" s="2">
        <v>42551</v>
      </c>
      <c r="GT1000" s="2">
        <v>42580</v>
      </c>
      <c r="GU1000" s="2">
        <v>42613</v>
      </c>
      <c r="GV1000" s="2">
        <v>42643</v>
      </c>
      <c r="GW1000" s="2">
        <v>42674</v>
      </c>
      <c r="GX1000" s="2">
        <v>42704</v>
      </c>
      <c r="GY1000" s="2">
        <v>42734</v>
      </c>
      <c r="GZ1000" s="2">
        <v>42766</v>
      </c>
      <c r="HA1000" s="2">
        <v>42794</v>
      </c>
      <c r="HB1000" s="2">
        <v>42825</v>
      </c>
      <c r="HC1000" s="2">
        <v>42853</v>
      </c>
      <c r="HD1000" s="2">
        <v>42886</v>
      </c>
      <c r="HE1000" s="2">
        <v>42916</v>
      </c>
      <c r="HF1000" s="2">
        <v>42947</v>
      </c>
      <c r="HG1000" s="2">
        <v>42978</v>
      </c>
      <c r="HH1000" s="2">
        <v>43007</v>
      </c>
      <c r="HI1000" s="2">
        <v>43039</v>
      </c>
      <c r="HJ1000" s="2">
        <v>43069</v>
      </c>
      <c r="HK1000" s="2">
        <v>43098</v>
      </c>
      <c r="HL1000" s="2">
        <v>43131</v>
      </c>
      <c r="HM1000" s="2">
        <v>43159</v>
      </c>
      <c r="HN1000" s="2">
        <v>43189</v>
      </c>
      <c r="HO1000" s="2">
        <v>43220</v>
      </c>
      <c r="HP1000" s="2">
        <v>43251</v>
      </c>
      <c r="HQ1000" s="2">
        <v>43280</v>
      </c>
      <c r="HR1000" s="2">
        <v>43312</v>
      </c>
      <c r="HS1000" s="2">
        <v>43343</v>
      </c>
      <c r="HT1000" s="2">
        <v>43371</v>
      </c>
      <c r="HU1000" s="2">
        <v>43404</v>
      </c>
      <c r="HV1000" s="2">
        <v>43434</v>
      </c>
      <c r="HW1000" s="2">
        <v>43465</v>
      </c>
      <c r="HX1000" s="2">
        <v>43496</v>
      </c>
      <c r="HY1000" s="2">
        <v>43524</v>
      </c>
      <c r="HZ1000" s="2">
        <v>43553</v>
      </c>
      <c r="IA1000" s="2">
        <v>43585</v>
      </c>
      <c r="IB1000" s="2">
        <v>43616</v>
      </c>
      <c r="IC1000" s="2">
        <v>43644</v>
      </c>
      <c r="ID1000" s="2">
        <v>43677</v>
      </c>
      <c r="IE1000" s="2">
        <v>43707</v>
      </c>
      <c r="IF1000" s="2">
        <v>43738</v>
      </c>
      <c r="IG1000" s="2">
        <v>43769</v>
      </c>
      <c r="IH1000" s="2">
        <v>43798</v>
      </c>
      <c r="II1000" s="2">
        <v>43830</v>
      </c>
      <c r="IJ1000" s="2">
        <v>43861</v>
      </c>
      <c r="IK1000" s="2">
        <v>43889</v>
      </c>
      <c r="IL1000" s="2">
        <v>43921</v>
      </c>
      <c r="IM1000" s="2">
        <v>43951</v>
      </c>
      <c r="IN1000" s="2">
        <v>43980</v>
      </c>
      <c r="IO1000" s="2">
        <v>44012</v>
      </c>
      <c r="IP1000" s="2">
        <v>44043</v>
      </c>
      <c r="IQ1000" s="2">
        <v>44074</v>
      </c>
      <c r="IR1000" s="2">
        <v>44104</v>
      </c>
      <c r="IS1000" s="2">
        <v>44134</v>
      </c>
      <c r="IT1000" s="2">
        <v>44165</v>
      </c>
      <c r="IU1000" s="2">
        <v>44196</v>
      </c>
      <c r="IV1000" s="2">
        <v>44225</v>
      </c>
      <c r="IW1000" s="2">
        <v>44253</v>
      </c>
      <c r="IX1000" s="2">
        <v>44286</v>
      </c>
      <c r="IY1000" s="2">
        <v>44316</v>
      </c>
      <c r="IZ1000" s="2">
        <v>44347</v>
      </c>
      <c r="JA1000" s="2">
        <v>44377</v>
      </c>
      <c r="JB1000" s="2">
        <v>44407</v>
      </c>
      <c r="JC1000" s="2">
        <v>44439</v>
      </c>
      <c r="JD1000" s="2">
        <v>44469</v>
      </c>
      <c r="JE1000" s="2">
        <v>44498</v>
      </c>
      <c r="JF1000" s="2">
        <v>44530</v>
      </c>
      <c r="JG1000" s="2">
        <v>44561</v>
      </c>
      <c r="JH1000" s="2">
        <v>44592</v>
      </c>
      <c r="JI1000" s="2">
        <v>44620</v>
      </c>
      <c r="JJ1000" s="2">
        <v>44651</v>
      </c>
      <c r="JK1000" s="2">
        <v>44680</v>
      </c>
      <c r="JL1000" s="2">
        <v>44712</v>
      </c>
      <c r="JM1000" s="2">
        <v>44742</v>
      </c>
      <c r="JN1000" s="2">
        <v>44771</v>
      </c>
      <c r="JO1000" s="2">
        <v>44804</v>
      </c>
      <c r="JP1000" s="2">
        <v>44834</v>
      </c>
      <c r="JQ1000" s="2">
        <v>44865</v>
      </c>
    </row>
    <row r="1001" spans="1:277" x14ac:dyDescent="0.25">
      <c r="A1001" s="4"/>
      <c r="D1001" s="3">
        <v>70015600</v>
      </c>
      <c r="E1001">
        <v>69254400</v>
      </c>
      <c r="F1001">
        <v>61328000</v>
      </c>
      <c r="G1001">
        <v>54235600</v>
      </c>
      <c r="H1001">
        <v>48382400</v>
      </c>
      <c r="I1001">
        <v>56828000</v>
      </c>
      <c r="J1001">
        <v>64998000</v>
      </c>
      <c r="K1001">
        <v>57364400</v>
      </c>
      <c r="L1001">
        <v>45628400</v>
      </c>
      <c r="M1001">
        <v>51083600</v>
      </c>
      <c r="N1001">
        <v>57350400</v>
      </c>
      <c r="O1001">
        <v>62034800</v>
      </c>
      <c r="P1001">
        <v>68195600</v>
      </c>
      <c r="Q1001">
        <v>62068800</v>
      </c>
      <c r="R1001">
        <v>72841600</v>
      </c>
      <c r="S1001">
        <v>52523600</v>
      </c>
      <c r="T1001">
        <v>68211600</v>
      </c>
      <c r="U1001">
        <v>56286000</v>
      </c>
      <c r="V1001">
        <v>50819600</v>
      </c>
      <c r="W1001">
        <v>45068000</v>
      </c>
      <c r="X1001">
        <v>38907200</v>
      </c>
      <c r="Y1001">
        <v>89786800</v>
      </c>
      <c r="Z1001">
        <v>49069600</v>
      </c>
      <c r="AA1001">
        <v>55977200</v>
      </c>
      <c r="AB1001">
        <v>70948400</v>
      </c>
      <c r="AC1001">
        <v>49854000</v>
      </c>
      <c r="AD1001">
        <v>62804000</v>
      </c>
      <c r="AE1001">
        <v>55289200</v>
      </c>
      <c r="AF1001">
        <v>67526000</v>
      </c>
      <c r="AG1001">
        <v>64456400</v>
      </c>
      <c r="AH1001">
        <v>75304600</v>
      </c>
      <c r="AI1001">
        <v>71082000</v>
      </c>
      <c r="AJ1001">
        <v>67333200</v>
      </c>
      <c r="AK1001">
        <v>140940400</v>
      </c>
      <c r="AL1001">
        <v>67120200</v>
      </c>
      <c r="AM1001">
        <v>63733000</v>
      </c>
      <c r="AN1001">
        <v>54565400</v>
      </c>
      <c r="AO1001">
        <v>45050600</v>
      </c>
      <c r="AP1001">
        <v>55079600</v>
      </c>
      <c r="AQ1001">
        <v>65238200</v>
      </c>
      <c r="AR1001">
        <v>57163800</v>
      </c>
      <c r="AS1001">
        <v>45705400</v>
      </c>
      <c r="AT1001">
        <v>50678800</v>
      </c>
      <c r="AU1001">
        <v>37901400</v>
      </c>
      <c r="AV1001">
        <v>34783000</v>
      </c>
      <c r="AW1001">
        <v>48929000</v>
      </c>
      <c r="AX1001">
        <v>36394400</v>
      </c>
      <c r="AY1001">
        <v>44977800</v>
      </c>
      <c r="AZ1001">
        <v>50632000</v>
      </c>
      <c r="BA1001">
        <v>56505800</v>
      </c>
      <c r="BB1001">
        <v>53425000</v>
      </c>
      <c r="BC1001">
        <v>53215000</v>
      </c>
      <c r="BD1001">
        <v>44658000</v>
      </c>
      <c r="BE1001">
        <v>34134800</v>
      </c>
      <c r="BF1001">
        <v>46130600</v>
      </c>
      <c r="BG1001">
        <v>33286600</v>
      </c>
      <c r="BH1001">
        <v>37001200</v>
      </c>
      <c r="BI1001">
        <v>48416600</v>
      </c>
      <c r="BJ1001">
        <v>47774000</v>
      </c>
      <c r="BK1001">
        <v>48939600</v>
      </c>
      <c r="BL1001">
        <v>37310000</v>
      </c>
      <c r="BM1001">
        <v>44823000</v>
      </c>
      <c r="BN1001">
        <v>61890200</v>
      </c>
      <c r="BO1001">
        <v>62649800</v>
      </c>
      <c r="BP1001">
        <v>50966000</v>
      </c>
      <c r="BQ1001">
        <v>41700600</v>
      </c>
      <c r="BR1001">
        <v>43813200</v>
      </c>
      <c r="BS1001">
        <v>42524200</v>
      </c>
      <c r="BT1001">
        <v>55875800</v>
      </c>
      <c r="BU1001">
        <v>76692800</v>
      </c>
      <c r="BV1001">
        <v>77173600</v>
      </c>
      <c r="BW1001">
        <v>44715000</v>
      </c>
      <c r="BX1001">
        <v>52237000</v>
      </c>
      <c r="BY1001">
        <v>43776400</v>
      </c>
      <c r="BZ1001">
        <v>55968600</v>
      </c>
      <c r="CA1001">
        <v>47429800</v>
      </c>
      <c r="CB1001">
        <v>47945600</v>
      </c>
      <c r="CC1001">
        <v>45467400</v>
      </c>
      <c r="CD1001">
        <v>58759800</v>
      </c>
      <c r="CE1001">
        <v>46693200</v>
      </c>
      <c r="CF1001">
        <v>36289400</v>
      </c>
      <c r="CG1001">
        <v>64636400</v>
      </c>
      <c r="CH1001">
        <v>41434800</v>
      </c>
      <c r="CI1001">
        <v>52439800</v>
      </c>
      <c r="CJ1001">
        <v>32012800</v>
      </c>
      <c r="CK1001">
        <v>38443600</v>
      </c>
      <c r="CL1001">
        <v>39096800</v>
      </c>
      <c r="CM1001">
        <v>29665400</v>
      </c>
      <c r="CN1001">
        <v>40320800</v>
      </c>
      <c r="CO1001">
        <v>36300200</v>
      </c>
      <c r="CP1001">
        <v>41801300</v>
      </c>
      <c r="CQ1001">
        <v>38414600</v>
      </c>
      <c r="CR1001">
        <v>27153700</v>
      </c>
      <c r="CS1001">
        <v>41446600</v>
      </c>
      <c r="CT1001">
        <v>31747900</v>
      </c>
      <c r="CU1001">
        <v>29847800</v>
      </c>
      <c r="CV1001">
        <v>65687300</v>
      </c>
      <c r="CW1001">
        <v>42312400</v>
      </c>
      <c r="CX1001">
        <v>35966000</v>
      </c>
      <c r="CY1001">
        <v>25721100</v>
      </c>
      <c r="CZ1001">
        <v>22127000</v>
      </c>
      <c r="DA1001">
        <v>26091700</v>
      </c>
      <c r="DB1001">
        <v>39700200</v>
      </c>
      <c r="DC1001">
        <v>17535100</v>
      </c>
      <c r="DD1001">
        <v>29007200</v>
      </c>
      <c r="DE1001">
        <v>39811800</v>
      </c>
      <c r="DF1001">
        <v>28652300</v>
      </c>
      <c r="DG1001">
        <v>26253200</v>
      </c>
      <c r="DH1001">
        <v>21396700</v>
      </c>
      <c r="DI1001">
        <v>29668400</v>
      </c>
      <c r="DJ1001">
        <v>36964300</v>
      </c>
      <c r="DK1001">
        <v>31852300</v>
      </c>
      <c r="DL1001">
        <v>25825800</v>
      </c>
      <c r="DM1001">
        <v>25595400</v>
      </c>
      <c r="DN1001">
        <v>31036700</v>
      </c>
      <c r="DO1001">
        <v>26670000</v>
      </c>
      <c r="DP1001">
        <v>35233300</v>
      </c>
      <c r="DQ1001">
        <v>38899300</v>
      </c>
      <c r="DR1001">
        <v>25577500</v>
      </c>
      <c r="DS1001">
        <v>24471900</v>
      </c>
      <c r="DT1001">
        <v>19945000</v>
      </c>
      <c r="DU1001">
        <v>24032100</v>
      </c>
      <c r="DV1001">
        <v>28600300</v>
      </c>
      <c r="DW1001">
        <v>32631000</v>
      </c>
      <c r="DX1001">
        <v>32660700</v>
      </c>
      <c r="DY1001">
        <v>31908000</v>
      </c>
      <c r="DZ1001">
        <v>28547800</v>
      </c>
      <c r="EA1001">
        <v>20433000</v>
      </c>
      <c r="EB1001">
        <v>21066399</v>
      </c>
      <c r="EC1001">
        <v>19443977</v>
      </c>
      <c r="ED1001">
        <v>17743973</v>
      </c>
      <c r="EE1001">
        <v>15891185</v>
      </c>
      <c r="EF1001">
        <v>19782680</v>
      </c>
      <c r="EG1001">
        <v>16340005</v>
      </c>
      <c r="EH1001">
        <v>19963983</v>
      </c>
      <c r="EI1001">
        <v>19159731</v>
      </c>
      <c r="EJ1001">
        <v>17771108</v>
      </c>
      <c r="EK1001">
        <v>19724192</v>
      </c>
      <c r="EL1001">
        <v>19631556</v>
      </c>
      <c r="EM1001">
        <v>36166405</v>
      </c>
      <c r="EN1001">
        <v>26158857</v>
      </c>
      <c r="EO1001">
        <v>25404646</v>
      </c>
      <c r="EP1001">
        <v>19212235</v>
      </c>
      <c r="EQ1001">
        <v>17295261</v>
      </c>
      <c r="ER1001">
        <v>15865477</v>
      </c>
      <c r="ES1001">
        <v>16985373</v>
      </c>
      <c r="ET1001">
        <v>16052704</v>
      </c>
      <c r="EU1001">
        <v>21109824</v>
      </c>
      <c r="EV1001">
        <v>20484465</v>
      </c>
      <c r="EW1001">
        <v>25462139</v>
      </c>
      <c r="EX1001">
        <v>22291431</v>
      </c>
      <c r="EY1001">
        <v>16157755</v>
      </c>
      <c r="EZ1001">
        <v>14279738</v>
      </c>
      <c r="FA1001">
        <v>18037542</v>
      </c>
      <c r="FB1001">
        <v>15374683</v>
      </c>
      <c r="FC1001">
        <v>18439415</v>
      </c>
      <c r="FD1001">
        <v>20769886</v>
      </c>
      <c r="FE1001">
        <v>23296954</v>
      </c>
      <c r="FF1001">
        <v>15061931</v>
      </c>
      <c r="FG1001">
        <v>24080372</v>
      </c>
      <c r="FH1001">
        <v>13438594</v>
      </c>
      <c r="FI1001">
        <v>17334842</v>
      </c>
      <c r="FJ1001">
        <v>13864551</v>
      </c>
      <c r="FK1001">
        <v>10178235</v>
      </c>
      <c r="FL1001">
        <v>11431519</v>
      </c>
      <c r="FM1001">
        <v>21735531</v>
      </c>
      <c r="FN1001">
        <v>14691047</v>
      </c>
      <c r="FO1001">
        <v>12264479</v>
      </c>
      <c r="FP1001">
        <v>16543416</v>
      </c>
      <c r="FQ1001">
        <v>13741778</v>
      </c>
      <c r="FR1001">
        <v>13162807</v>
      </c>
      <c r="FS1001">
        <v>15514001</v>
      </c>
      <c r="FT1001">
        <v>10934713</v>
      </c>
      <c r="FU1001">
        <v>10860902</v>
      </c>
      <c r="FV1001">
        <v>19953141</v>
      </c>
      <c r="FW1001">
        <v>15710194</v>
      </c>
      <c r="FX1001">
        <v>13187339</v>
      </c>
      <c r="FY1001">
        <v>17789662</v>
      </c>
      <c r="FZ1001">
        <v>12105522</v>
      </c>
      <c r="GA1001">
        <v>17915946</v>
      </c>
      <c r="GB1001">
        <v>13338621</v>
      </c>
      <c r="GC1001">
        <v>13414448</v>
      </c>
      <c r="GD1001">
        <v>21200584</v>
      </c>
      <c r="GE1001">
        <v>17350033</v>
      </c>
      <c r="GF1001">
        <v>20414651</v>
      </c>
      <c r="GG1001">
        <v>15629309</v>
      </c>
      <c r="GH1001">
        <v>21961852</v>
      </c>
      <c r="GI1001">
        <v>25119105</v>
      </c>
      <c r="GJ1001">
        <v>24812429</v>
      </c>
      <c r="GK1001">
        <v>39073105</v>
      </c>
      <c r="GL1001">
        <v>19316966</v>
      </c>
      <c r="GM1001">
        <v>24751331</v>
      </c>
      <c r="GN1001">
        <v>23122765</v>
      </c>
      <c r="GO1001">
        <v>35278904</v>
      </c>
      <c r="GP1001">
        <v>21627156</v>
      </c>
      <c r="GQ1001">
        <v>17296580</v>
      </c>
      <c r="GR1001">
        <v>17691490</v>
      </c>
      <c r="GS1001">
        <v>18367707</v>
      </c>
      <c r="GT1001">
        <v>20714484</v>
      </c>
      <c r="GU1001">
        <v>16457789</v>
      </c>
      <c r="GV1001">
        <v>20320204</v>
      </c>
      <c r="GW1001">
        <v>23737850</v>
      </c>
      <c r="GX1001">
        <v>23302866</v>
      </c>
      <c r="GY1001">
        <v>13502406</v>
      </c>
      <c r="GZ1001">
        <v>13397270</v>
      </c>
      <c r="HA1001">
        <v>14753728</v>
      </c>
      <c r="HB1001">
        <v>21782029</v>
      </c>
      <c r="HC1001">
        <v>13545316</v>
      </c>
      <c r="HD1001">
        <v>17868269</v>
      </c>
      <c r="HE1001">
        <v>14168164</v>
      </c>
      <c r="HF1001">
        <v>10322777</v>
      </c>
      <c r="HG1001">
        <v>11358566</v>
      </c>
      <c r="HH1001">
        <v>12620754</v>
      </c>
      <c r="HI1001">
        <v>11009008</v>
      </c>
      <c r="HJ1001">
        <v>11608206</v>
      </c>
      <c r="HK1001">
        <v>10966858</v>
      </c>
      <c r="HL1001">
        <v>9111669</v>
      </c>
      <c r="HM1001">
        <v>13249445</v>
      </c>
      <c r="HN1001">
        <v>11281101</v>
      </c>
      <c r="HO1001">
        <v>10915968</v>
      </c>
      <c r="HP1001">
        <v>15154560</v>
      </c>
      <c r="HQ1001">
        <v>16350864</v>
      </c>
      <c r="HR1001">
        <v>7225753</v>
      </c>
      <c r="HS1001">
        <v>9192233</v>
      </c>
      <c r="HT1001">
        <v>8954856</v>
      </c>
      <c r="HU1001">
        <v>11206184</v>
      </c>
      <c r="HV1001">
        <v>11984460</v>
      </c>
      <c r="HW1001">
        <v>13159344</v>
      </c>
      <c r="HX1001">
        <v>10420846</v>
      </c>
      <c r="HY1001">
        <v>8967070</v>
      </c>
      <c r="HZ1001">
        <v>12097741</v>
      </c>
      <c r="IA1001">
        <v>6850437</v>
      </c>
      <c r="IB1001">
        <v>10441645</v>
      </c>
      <c r="IC1001">
        <v>8982810</v>
      </c>
      <c r="ID1001">
        <v>7053158</v>
      </c>
      <c r="IE1001">
        <v>9282816</v>
      </c>
      <c r="IF1001">
        <v>10134205</v>
      </c>
      <c r="IG1001">
        <v>11094710</v>
      </c>
      <c r="IH1001">
        <v>14168846</v>
      </c>
      <c r="II1001">
        <v>10948933</v>
      </c>
      <c r="IJ1001">
        <v>11674630</v>
      </c>
      <c r="IK1001">
        <v>12879188</v>
      </c>
      <c r="IL1001">
        <v>22096691</v>
      </c>
      <c r="IM1001">
        <v>13960955</v>
      </c>
      <c r="IN1001">
        <v>21371078</v>
      </c>
      <c r="IO1001">
        <v>14462662</v>
      </c>
      <c r="IP1001">
        <v>10415731</v>
      </c>
      <c r="IQ1001">
        <v>8158443</v>
      </c>
      <c r="IR1001">
        <v>11236111</v>
      </c>
      <c r="IS1001">
        <v>8513883</v>
      </c>
      <c r="IT1001">
        <v>8987167</v>
      </c>
      <c r="IU1001">
        <v>10514913</v>
      </c>
      <c r="IV1001">
        <v>8605642</v>
      </c>
      <c r="IW1001">
        <v>10995475</v>
      </c>
      <c r="IX1001">
        <v>13550521</v>
      </c>
      <c r="IY1001">
        <v>9098775</v>
      </c>
      <c r="IZ1001">
        <v>10077147</v>
      </c>
      <c r="JA1001">
        <v>15909628</v>
      </c>
      <c r="JB1001">
        <v>10854749</v>
      </c>
      <c r="JC1001">
        <v>9513062</v>
      </c>
      <c r="JD1001">
        <v>14180357</v>
      </c>
      <c r="JE1001">
        <v>11493497</v>
      </c>
      <c r="JF1001">
        <v>8209143</v>
      </c>
      <c r="JG1001">
        <v>10406372</v>
      </c>
      <c r="JH1001">
        <v>11672820</v>
      </c>
      <c r="JI1001">
        <v>13212590</v>
      </c>
      <c r="JJ1001">
        <v>15193393</v>
      </c>
      <c r="JK1001">
        <v>12922986</v>
      </c>
      <c r="JL1001">
        <v>13135860</v>
      </c>
      <c r="JM1001">
        <v>9947095</v>
      </c>
      <c r="JN1001">
        <v>8740225</v>
      </c>
      <c r="JO1001">
        <v>12145694</v>
      </c>
      <c r="JP1001">
        <v>12371683</v>
      </c>
      <c r="JQ1001">
        <v>10890275</v>
      </c>
    </row>
    <row r="1002" spans="1:277" x14ac:dyDescent="0.25">
      <c r="A1002" s="1" t="s">
        <v>502</v>
      </c>
      <c r="B1002" t="s">
        <v>1158</v>
      </c>
      <c r="C1002" t="s">
        <v>1186</v>
      </c>
      <c r="D1002" s="2">
        <f>_xll.BDH(A1002, "volume", B1002, C1002, "Direction", "H", "Period", "M","cols=84;rows=2")</f>
        <v>36922</v>
      </c>
      <c r="E1002" s="2">
        <v>36950</v>
      </c>
      <c r="F1002" s="2">
        <v>36980</v>
      </c>
      <c r="G1002" s="2">
        <v>37011</v>
      </c>
      <c r="H1002" s="2">
        <v>37042</v>
      </c>
      <c r="I1002" s="2">
        <v>37071</v>
      </c>
      <c r="J1002" s="2">
        <v>37103</v>
      </c>
      <c r="K1002" s="2">
        <v>37134</v>
      </c>
      <c r="L1002" s="2">
        <v>37162</v>
      </c>
      <c r="M1002" s="2">
        <v>37195</v>
      </c>
      <c r="N1002" s="2">
        <v>37225</v>
      </c>
      <c r="O1002" s="2">
        <v>37256</v>
      </c>
      <c r="P1002" s="2">
        <v>37287</v>
      </c>
      <c r="Q1002" s="2">
        <v>37315</v>
      </c>
      <c r="R1002" s="2">
        <v>37344</v>
      </c>
      <c r="S1002" s="2">
        <v>37376</v>
      </c>
      <c r="T1002" s="2">
        <v>37407</v>
      </c>
      <c r="U1002" s="2">
        <v>37435</v>
      </c>
      <c r="V1002" s="2">
        <v>37468</v>
      </c>
      <c r="W1002" s="2">
        <v>37498</v>
      </c>
      <c r="X1002" s="2">
        <v>37529</v>
      </c>
      <c r="Y1002" s="2">
        <v>37560</v>
      </c>
      <c r="Z1002" s="2">
        <v>37589</v>
      </c>
      <c r="AA1002" s="2">
        <v>37621</v>
      </c>
      <c r="AB1002" s="2">
        <v>37652</v>
      </c>
      <c r="AC1002" s="2">
        <v>37680</v>
      </c>
      <c r="AD1002" s="2">
        <v>37711</v>
      </c>
      <c r="AE1002" s="2">
        <v>37741</v>
      </c>
      <c r="AF1002" s="2">
        <v>37771</v>
      </c>
      <c r="AG1002" s="2">
        <v>37802</v>
      </c>
      <c r="AH1002" s="2">
        <v>37833</v>
      </c>
      <c r="AI1002" s="2">
        <v>37862</v>
      </c>
      <c r="AJ1002" s="2">
        <v>37894</v>
      </c>
      <c r="AK1002" s="2">
        <v>37925</v>
      </c>
      <c r="AL1002" s="2">
        <v>37953</v>
      </c>
      <c r="AM1002" s="2">
        <v>37986</v>
      </c>
      <c r="AN1002" s="2">
        <v>38016</v>
      </c>
      <c r="AO1002" s="2">
        <v>38044</v>
      </c>
      <c r="AP1002" s="2">
        <v>38077</v>
      </c>
      <c r="AQ1002" s="2">
        <v>38107</v>
      </c>
      <c r="AR1002" s="2">
        <v>38138</v>
      </c>
      <c r="AS1002" s="2">
        <v>38168</v>
      </c>
      <c r="AT1002" s="2">
        <v>38198</v>
      </c>
      <c r="AU1002" s="2">
        <v>38230</v>
      </c>
      <c r="AV1002" s="2">
        <v>38260</v>
      </c>
      <c r="AW1002" s="2">
        <v>38289</v>
      </c>
      <c r="AX1002" s="2">
        <v>38321</v>
      </c>
      <c r="AY1002" s="2">
        <v>38352</v>
      </c>
      <c r="AZ1002" s="2">
        <v>38383</v>
      </c>
      <c r="BA1002" s="2">
        <v>38411</v>
      </c>
      <c r="BB1002" s="2">
        <v>38442</v>
      </c>
      <c r="BC1002" s="2">
        <v>38471</v>
      </c>
      <c r="BD1002" s="2">
        <v>38503</v>
      </c>
      <c r="BE1002" s="2">
        <v>38533</v>
      </c>
      <c r="BF1002" s="2">
        <v>38562</v>
      </c>
      <c r="BG1002" s="2">
        <v>38595</v>
      </c>
      <c r="BH1002" s="2">
        <v>38625</v>
      </c>
      <c r="BI1002" s="2">
        <v>38656</v>
      </c>
      <c r="BJ1002" s="2">
        <v>38686</v>
      </c>
      <c r="BK1002" s="2">
        <v>38716</v>
      </c>
      <c r="BL1002" s="2">
        <v>38748</v>
      </c>
      <c r="BM1002" s="2">
        <v>38776</v>
      </c>
      <c r="BN1002" s="2">
        <v>38807</v>
      </c>
      <c r="BO1002" s="2">
        <v>38835</v>
      </c>
      <c r="BP1002" s="2">
        <v>38868</v>
      </c>
      <c r="BQ1002" s="2">
        <v>38898</v>
      </c>
      <c r="BR1002" s="2">
        <v>38929</v>
      </c>
      <c r="BS1002" s="2">
        <v>38960</v>
      </c>
      <c r="BT1002" s="2">
        <v>38989</v>
      </c>
      <c r="BU1002" s="2">
        <v>39021</v>
      </c>
      <c r="BV1002" s="2">
        <v>39051</v>
      </c>
      <c r="BW1002" s="2">
        <v>39080</v>
      </c>
      <c r="BX1002" s="2">
        <v>39113</v>
      </c>
      <c r="BY1002" s="2">
        <v>39141</v>
      </c>
      <c r="BZ1002" s="2">
        <v>39171</v>
      </c>
      <c r="CA1002" s="2">
        <v>39202</v>
      </c>
      <c r="CB1002" s="2">
        <v>39233</v>
      </c>
      <c r="CC1002" s="2">
        <v>39262</v>
      </c>
      <c r="CD1002" s="2">
        <v>39294</v>
      </c>
      <c r="CE1002" s="2">
        <v>39325</v>
      </c>
      <c r="CF1002" s="2">
        <v>39353</v>
      </c>
      <c r="CG1002" s="2">
        <v>39386</v>
      </c>
      <c r="CH1002" s="2">
        <v>39416</v>
      </c>
      <c r="CI1002" s="2">
        <v>39447</v>
      </c>
    </row>
    <row r="1003" spans="1:277" x14ac:dyDescent="0.25">
      <c r="A1003" s="4"/>
      <c r="D1003" s="3">
        <v>30328000</v>
      </c>
      <c r="E1003">
        <v>20810000</v>
      </c>
      <c r="F1003">
        <v>25732600</v>
      </c>
      <c r="G1003">
        <v>27306200</v>
      </c>
      <c r="H1003">
        <v>17632000</v>
      </c>
      <c r="I1003">
        <v>14534600</v>
      </c>
      <c r="J1003">
        <v>21851200</v>
      </c>
      <c r="K1003">
        <v>15117200</v>
      </c>
      <c r="L1003">
        <v>19056800</v>
      </c>
      <c r="M1003">
        <v>18759000</v>
      </c>
      <c r="N1003">
        <v>13133200</v>
      </c>
      <c r="O1003">
        <v>13946000</v>
      </c>
      <c r="P1003">
        <v>28845400</v>
      </c>
      <c r="Q1003">
        <v>17186400</v>
      </c>
      <c r="R1003">
        <v>12149800</v>
      </c>
      <c r="S1003">
        <v>19972800</v>
      </c>
      <c r="T1003">
        <v>22077400</v>
      </c>
      <c r="U1003">
        <v>21605600</v>
      </c>
      <c r="V1003">
        <v>51390200</v>
      </c>
      <c r="W1003">
        <v>27584400</v>
      </c>
      <c r="X1003">
        <v>32818200</v>
      </c>
      <c r="Y1003">
        <v>41834400</v>
      </c>
      <c r="Z1003">
        <v>32022400</v>
      </c>
      <c r="AA1003">
        <v>20960400</v>
      </c>
      <c r="AB1003">
        <v>46733000</v>
      </c>
      <c r="AC1003">
        <v>32634600</v>
      </c>
      <c r="AD1003">
        <v>25689400</v>
      </c>
      <c r="AE1003">
        <v>28645200</v>
      </c>
      <c r="AF1003">
        <v>18471800</v>
      </c>
      <c r="AG1003">
        <v>28449800</v>
      </c>
      <c r="AH1003">
        <v>36367200</v>
      </c>
      <c r="AI1003">
        <v>15742200</v>
      </c>
      <c r="AJ1003">
        <v>19251000</v>
      </c>
      <c r="AK1003">
        <v>22292000</v>
      </c>
      <c r="AL1003">
        <v>16606400</v>
      </c>
      <c r="AM1003">
        <v>22246400</v>
      </c>
      <c r="AN1003">
        <v>32267200</v>
      </c>
      <c r="AO1003">
        <v>25635000</v>
      </c>
      <c r="AP1003">
        <v>23869600</v>
      </c>
      <c r="AQ1003">
        <v>21514800</v>
      </c>
      <c r="AR1003">
        <v>21227600</v>
      </c>
      <c r="AS1003">
        <v>19273400</v>
      </c>
      <c r="AT1003">
        <v>32365200</v>
      </c>
      <c r="AU1003">
        <v>21674800</v>
      </c>
      <c r="AV1003">
        <v>20388800</v>
      </c>
      <c r="AW1003">
        <v>33040200</v>
      </c>
      <c r="AX1003">
        <v>35368400</v>
      </c>
      <c r="AY1003">
        <v>33360400</v>
      </c>
      <c r="AZ1003">
        <v>31070800</v>
      </c>
      <c r="BA1003">
        <v>23403500</v>
      </c>
      <c r="BB1003">
        <v>42105300</v>
      </c>
      <c r="BC1003">
        <v>27122900</v>
      </c>
      <c r="BD1003">
        <v>24172300</v>
      </c>
      <c r="BE1003">
        <v>18777900</v>
      </c>
      <c r="BF1003">
        <v>22690100</v>
      </c>
      <c r="BG1003">
        <v>22325300</v>
      </c>
      <c r="BH1003">
        <v>26248200</v>
      </c>
      <c r="BI1003">
        <v>25127200</v>
      </c>
      <c r="BJ1003">
        <v>25558100</v>
      </c>
      <c r="BK1003">
        <v>26314100</v>
      </c>
      <c r="BL1003">
        <v>28861400</v>
      </c>
      <c r="BM1003">
        <v>18343400</v>
      </c>
      <c r="BN1003">
        <v>14709300</v>
      </c>
      <c r="BO1003">
        <v>17759000</v>
      </c>
      <c r="BP1003">
        <v>18030000</v>
      </c>
      <c r="BQ1003">
        <v>21274900</v>
      </c>
      <c r="BR1003">
        <v>19457300</v>
      </c>
      <c r="BS1003">
        <v>14172400</v>
      </c>
      <c r="BT1003">
        <v>15220900</v>
      </c>
      <c r="BU1003">
        <v>17569200</v>
      </c>
      <c r="BV1003">
        <v>14669100</v>
      </c>
      <c r="BW1003">
        <v>11152200</v>
      </c>
      <c r="BX1003">
        <v>18112300</v>
      </c>
      <c r="BY1003">
        <v>9623400</v>
      </c>
      <c r="BZ1003">
        <v>14282200</v>
      </c>
      <c r="CA1003">
        <v>12635100</v>
      </c>
      <c r="CB1003">
        <v>10563000</v>
      </c>
      <c r="CC1003">
        <v>12566600</v>
      </c>
      <c r="CD1003">
        <v>13144600</v>
      </c>
      <c r="CE1003">
        <v>16533000</v>
      </c>
      <c r="CF1003">
        <v>15645900</v>
      </c>
      <c r="CG1003">
        <v>26317800</v>
      </c>
      <c r="CH1003">
        <v>20460000</v>
      </c>
      <c r="CI1003">
        <v>14684500</v>
      </c>
    </row>
    <row r="1004" spans="1:277" x14ac:dyDescent="0.25">
      <c r="A1004" s="1" t="s">
        <v>503</v>
      </c>
      <c r="B1004" t="s">
        <v>1158</v>
      </c>
      <c r="C1004" t="s">
        <v>1183</v>
      </c>
      <c r="D1004" s="2">
        <f>_xll.BDH(A1004, "volume", B1004, C1004, "Direction", "H", "Period", "M","cols=72;rows=2")</f>
        <v>36922</v>
      </c>
      <c r="E1004" s="2">
        <v>36950</v>
      </c>
      <c r="F1004" s="2">
        <v>36980</v>
      </c>
      <c r="G1004" s="2">
        <v>37011</v>
      </c>
      <c r="H1004" s="2">
        <v>37042</v>
      </c>
      <c r="I1004" s="2">
        <v>37071</v>
      </c>
      <c r="J1004" s="2">
        <v>37103</v>
      </c>
      <c r="K1004" s="2">
        <v>37134</v>
      </c>
      <c r="L1004" s="2">
        <v>37162</v>
      </c>
      <c r="M1004" s="2">
        <v>37195</v>
      </c>
      <c r="N1004" s="2">
        <v>37225</v>
      </c>
      <c r="O1004" s="2">
        <v>37256</v>
      </c>
      <c r="P1004" s="2">
        <v>37287</v>
      </c>
      <c r="Q1004" s="2">
        <v>37315</v>
      </c>
      <c r="R1004" s="2">
        <v>37344</v>
      </c>
      <c r="S1004" s="2">
        <v>37376</v>
      </c>
      <c r="T1004" s="2">
        <v>37407</v>
      </c>
      <c r="U1004" s="2">
        <v>37435</v>
      </c>
      <c r="V1004" s="2">
        <v>37468</v>
      </c>
      <c r="W1004" s="2">
        <v>37498</v>
      </c>
      <c r="X1004" s="2">
        <v>37529</v>
      </c>
      <c r="Y1004" s="2">
        <v>37560</v>
      </c>
      <c r="Z1004" s="2">
        <v>37589</v>
      </c>
      <c r="AA1004" s="2">
        <v>37621</v>
      </c>
      <c r="AB1004" s="2">
        <v>37652</v>
      </c>
      <c r="AC1004" s="2">
        <v>37680</v>
      </c>
      <c r="AD1004" s="2">
        <v>37711</v>
      </c>
      <c r="AE1004" s="2">
        <v>37741</v>
      </c>
      <c r="AF1004" s="2">
        <v>37771</v>
      </c>
      <c r="AG1004" s="2">
        <v>37802</v>
      </c>
      <c r="AH1004" s="2">
        <v>37833</v>
      </c>
      <c r="AI1004" s="2">
        <v>37862</v>
      </c>
      <c r="AJ1004" s="2">
        <v>37894</v>
      </c>
      <c r="AK1004" s="2">
        <v>37925</v>
      </c>
      <c r="AL1004" s="2">
        <v>37953</v>
      </c>
      <c r="AM1004" s="2">
        <v>37986</v>
      </c>
      <c r="AN1004" s="2">
        <v>38016</v>
      </c>
      <c r="AO1004" s="2">
        <v>38044</v>
      </c>
      <c r="AP1004" s="2">
        <v>38077</v>
      </c>
      <c r="AQ1004" s="2">
        <v>38107</v>
      </c>
      <c r="AR1004" s="2">
        <v>38138</v>
      </c>
      <c r="AS1004" s="2">
        <v>38168</v>
      </c>
      <c r="AT1004" s="2">
        <v>38198</v>
      </c>
      <c r="AU1004" s="2">
        <v>38230</v>
      </c>
      <c r="AV1004" s="2">
        <v>38260</v>
      </c>
      <c r="AW1004" s="2">
        <v>38289</v>
      </c>
      <c r="AX1004" s="2">
        <v>38321</v>
      </c>
      <c r="AY1004" s="2">
        <v>38352</v>
      </c>
      <c r="AZ1004" s="2">
        <v>38383</v>
      </c>
      <c r="BA1004" s="2">
        <v>38411</v>
      </c>
      <c r="BB1004" s="2">
        <v>38442</v>
      </c>
      <c r="BC1004" s="2">
        <v>38471</v>
      </c>
      <c r="BD1004" s="2">
        <v>38503</v>
      </c>
      <c r="BE1004" s="2">
        <v>38533</v>
      </c>
      <c r="BF1004" s="2">
        <v>38562</v>
      </c>
      <c r="BG1004" s="2">
        <v>38595</v>
      </c>
      <c r="BH1004" s="2">
        <v>38625</v>
      </c>
      <c r="BI1004" s="2">
        <v>38656</v>
      </c>
      <c r="BJ1004" s="2">
        <v>38686</v>
      </c>
      <c r="BK1004" s="2">
        <v>38716</v>
      </c>
      <c r="BL1004" s="2">
        <v>38748</v>
      </c>
      <c r="BM1004" s="2">
        <v>38776</v>
      </c>
      <c r="BN1004" s="2">
        <v>38807</v>
      </c>
      <c r="BO1004" s="2">
        <v>38835</v>
      </c>
      <c r="BP1004" s="2">
        <v>38868</v>
      </c>
      <c r="BQ1004" s="2">
        <v>38898</v>
      </c>
      <c r="BR1004" s="2">
        <v>38929</v>
      </c>
      <c r="BS1004" s="2">
        <v>38960</v>
      </c>
      <c r="BT1004" s="2">
        <v>38989</v>
      </c>
      <c r="BU1004" s="2">
        <v>39021</v>
      </c>
      <c r="BV1004" s="2">
        <v>39051</v>
      </c>
      <c r="BW1004" s="2">
        <v>39080</v>
      </c>
    </row>
    <row r="1005" spans="1:277" x14ac:dyDescent="0.25">
      <c r="A1005" s="4"/>
      <c r="D1005" s="3">
        <v>469840950</v>
      </c>
      <c r="E1005">
        <v>445232250</v>
      </c>
      <c r="F1005">
        <v>466599000</v>
      </c>
      <c r="G1005">
        <v>394171800</v>
      </c>
      <c r="H1005">
        <v>360565200</v>
      </c>
      <c r="I1005">
        <v>307381950</v>
      </c>
      <c r="J1005">
        <v>333299850</v>
      </c>
      <c r="K1005">
        <v>350829750</v>
      </c>
      <c r="L1005">
        <v>291014700</v>
      </c>
      <c r="M1005">
        <v>534060900</v>
      </c>
      <c r="N1005">
        <v>553064850</v>
      </c>
      <c r="O1005">
        <v>394895700</v>
      </c>
      <c r="P1005">
        <v>519315900</v>
      </c>
      <c r="Q1005">
        <v>442310850</v>
      </c>
      <c r="R1005">
        <v>433668300</v>
      </c>
      <c r="S1005">
        <v>381121650</v>
      </c>
      <c r="T1005">
        <v>438273000</v>
      </c>
      <c r="U1005">
        <v>376215900</v>
      </c>
      <c r="V1005">
        <v>435595350</v>
      </c>
      <c r="W1005">
        <v>236246100</v>
      </c>
      <c r="X1005">
        <v>222682800</v>
      </c>
      <c r="Y1005">
        <v>300449250</v>
      </c>
      <c r="Z1005">
        <v>333756000</v>
      </c>
      <c r="AA1005">
        <v>215383650</v>
      </c>
      <c r="AB1005">
        <v>338708700</v>
      </c>
      <c r="AC1005">
        <v>170408100</v>
      </c>
      <c r="AD1005">
        <v>278907450</v>
      </c>
      <c r="AE1005">
        <v>286318350</v>
      </c>
      <c r="AF1005">
        <v>277671150</v>
      </c>
      <c r="AG1005">
        <v>262188900</v>
      </c>
      <c r="AH1005">
        <v>318035100</v>
      </c>
      <c r="AI1005">
        <v>240679500</v>
      </c>
      <c r="AJ1005">
        <v>165028950</v>
      </c>
      <c r="AK1005">
        <v>159126000</v>
      </c>
      <c r="AL1005">
        <v>114642966</v>
      </c>
      <c r="AM1005">
        <v>101379359</v>
      </c>
      <c r="AN1005">
        <v>147295422</v>
      </c>
      <c r="AO1005">
        <v>128954444</v>
      </c>
      <c r="AP1005">
        <v>109137171</v>
      </c>
      <c r="AQ1005">
        <v>96520620</v>
      </c>
      <c r="AR1005">
        <v>109353588</v>
      </c>
      <c r="AS1005">
        <v>92888564</v>
      </c>
      <c r="AT1005">
        <v>155412962</v>
      </c>
      <c r="AU1005">
        <v>129317666</v>
      </c>
      <c r="AV1005">
        <v>181976783</v>
      </c>
      <c r="AW1005">
        <v>185721836</v>
      </c>
      <c r="AX1005">
        <v>173714163</v>
      </c>
      <c r="AY1005">
        <v>127016282</v>
      </c>
      <c r="AZ1005">
        <v>146396696</v>
      </c>
      <c r="BA1005">
        <v>121480581</v>
      </c>
      <c r="BB1005">
        <v>109684623</v>
      </c>
      <c r="BC1005">
        <v>99971463</v>
      </c>
      <c r="BD1005">
        <v>133305204</v>
      </c>
      <c r="BE1005">
        <v>126161870</v>
      </c>
      <c r="BF1005">
        <v>127493274</v>
      </c>
      <c r="BG1005">
        <v>107150241</v>
      </c>
      <c r="BH1005">
        <v>113726727</v>
      </c>
      <c r="BI1005">
        <v>152834064</v>
      </c>
      <c r="BJ1005">
        <v>134206833</v>
      </c>
      <c r="BK1005">
        <v>102606846</v>
      </c>
      <c r="BL1005">
        <v>266623079</v>
      </c>
      <c r="BM1005">
        <v>216432911</v>
      </c>
      <c r="BN1005">
        <v>264162357</v>
      </c>
      <c r="BO1005">
        <v>240985300</v>
      </c>
      <c r="BP1005">
        <v>273873684</v>
      </c>
      <c r="BQ1005">
        <v>285441406</v>
      </c>
      <c r="BR1005">
        <v>295909236</v>
      </c>
      <c r="BS1005">
        <v>173001967</v>
      </c>
      <c r="BT1005">
        <v>188506349</v>
      </c>
      <c r="BU1005">
        <v>194665413</v>
      </c>
      <c r="BV1005">
        <v>157484113</v>
      </c>
      <c r="BW1005">
        <v>100684787</v>
      </c>
    </row>
    <row r="1006" spans="1:277" x14ac:dyDescent="0.25">
      <c r="A1006" s="1" t="s">
        <v>504</v>
      </c>
      <c r="B1006" t="s">
        <v>1158</v>
      </c>
      <c r="C1006" t="s">
        <v>1201</v>
      </c>
      <c r="D1006" s="2">
        <f>_xll.BDH(A1006, "volume", B1006, C1006, "Direction", "H", "Period", "M","cols=228;rows=2")</f>
        <v>36922</v>
      </c>
      <c r="E1006" s="2">
        <v>36950</v>
      </c>
      <c r="F1006" s="2">
        <v>36980</v>
      </c>
      <c r="G1006" s="2">
        <v>37011</v>
      </c>
      <c r="H1006" s="2">
        <v>37042</v>
      </c>
      <c r="I1006" s="2">
        <v>37071</v>
      </c>
      <c r="J1006" s="2">
        <v>37103</v>
      </c>
      <c r="K1006" s="2">
        <v>37134</v>
      </c>
      <c r="L1006" s="2">
        <v>37162</v>
      </c>
      <c r="M1006" s="2">
        <v>37195</v>
      </c>
      <c r="N1006" s="2">
        <v>37225</v>
      </c>
      <c r="O1006" s="2">
        <v>37256</v>
      </c>
      <c r="P1006" s="2">
        <v>37287</v>
      </c>
      <c r="Q1006" s="2">
        <v>37315</v>
      </c>
      <c r="R1006" s="2">
        <v>37344</v>
      </c>
      <c r="S1006" s="2">
        <v>37376</v>
      </c>
      <c r="T1006" s="2">
        <v>37407</v>
      </c>
      <c r="U1006" s="2">
        <v>37435</v>
      </c>
      <c r="V1006" s="2">
        <v>37468</v>
      </c>
      <c r="W1006" s="2">
        <v>37498</v>
      </c>
      <c r="X1006" s="2">
        <v>37529</v>
      </c>
      <c r="Y1006" s="2">
        <v>37560</v>
      </c>
      <c r="Z1006" s="2">
        <v>37589</v>
      </c>
      <c r="AA1006" s="2">
        <v>37621</v>
      </c>
      <c r="AB1006" s="2">
        <v>37652</v>
      </c>
      <c r="AC1006" s="2">
        <v>37680</v>
      </c>
      <c r="AD1006" s="2">
        <v>37711</v>
      </c>
      <c r="AE1006" s="2">
        <v>37741</v>
      </c>
      <c r="AF1006" s="2">
        <v>37771</v>
      </c>
      <c r="AG1006" s="2">
        <v>37802</v>
      </c>
      <c r="AH1006" s="2">
        <v>37833</v>
      </c>
      <c r="AI1006" s="2">
        <v>37862</v>
      </c>
      <c r="AJ1006" s="2">
        <v>37894</v>
      </c>
      <c r="AK1006" s="2">
        <v>37925</v>
      </c>
      <c r="AL1006" s="2">
        <v>37953</v>
      </c>
      <c r="AM1006" s="2">
        <v>37986</v>
      </c>
      <c r="AN1006" s="2">
        <v>38016</v>
      </c>
      <c r="AO1006" s="2">
        <v>38044</v>
      </c>
      <c r="AP1006" s="2">
        <v>38077</v>
      </c>
      <c r="AQ1006" s="2">
        <v>38107</v>
      </c>
      <c r="AR1006" s="2">
        <v>38138</v>
      </c>
      <c r="AS1006" s="2">
        <v>38168</v>
      </c>
      <c r="AT1006" s="2">
        <v>38198</v>
      </c>
      <c r="AU1006" s="2">
        <v>38230</v>
      </c>
      <c r="AV1006" s="2">
        <v>38260</v>
      </c>
      <c r="AW1006" s="2">
        <v>38289</v>
      </c>
      <c r="AX1006" s="2">
        <v>38321</v>
      </c>
      <c r="AY1006" s="2">
        <v>38352</v>
      </c>
      <c r="AZ1006" s="2">
        <v>38383</v>
      </c>
      <c r="BA1006" s="2">
        <v>38411</v>
      </c>
      <c r="BB1006" s="2">
        <v>38442</v>
      </c>
      <c r="BC1006" s="2">
        <v>38471</v>
      </c>
      <c r="BD1006" s="2">
        <v>38503</v>
      </c>
      <c r="BE1006" s="2">
        <v>38533</v>
      </c>
      <c r="BF1006" s="2">
        <v>38562</v>
      </c>
      <c r="BG1006" s="2">
        <v>38595</v>
      </c>
      <c r="BH1006" s="2">
        <v>38625</v>
      </c>
      <c r="BI1006" s="2">
        <v>38656</v>
      </c>
      <c r="BJ1006" s="2">
        <v>38686</v>
      </c>
      <c r="BK1006" s="2">
        <v>38716</v>
      </c>
      <c r="BL1006" s="2">
        <v>38748</v>
      </c>
      <c r="BM1006" s="2">
        <v>38776</v>
      </c>
      <c r="BN1006" s="2">
        <v>38807</v>
      </c>
      <c r="BO1006" s="2">
        <v>38835</v>
      </c>
      <c r="BP1006" s="2">
        <v>38868</v>
      </c>
      <c r="BQ1006" s="2">
        <v>38898</v>
      </c>
      <c r="BR1006" s="2">
        <v>38929</v>
      </c>
      <c r="BS1006" s="2">
        <v>38960</v>
      </c>
      <c r="BT1006" s="2">
        <v>38989</v>
      </c>
      <c r="BU1006" s="2">
        <v>39021</v>
      </c>
      <c r="BV1006" s="2">
        <v>39051</v>
      </c>
      <c r="BW1006" s="2">
        <v>39080</v>
      </c>
      <c r="BX1006" s="2">
        <v>39113</v>
      </c>
      <c r="BY1006" s="2">
        <v>39141</v>
      </c>
      <c r="BZ1006" s="2">
        <v>39171</v>
      </c>
      <c r="CA1006" s="2">
        <v>39202</v>
      </c>
      <c r="CB1006" s="2">
        <v>39233</v>
      </c>
      <c r="CC1006" s="2">
        <v>39262</v>
      </c>
      <c r="CD1006" s="2">
        <v>39294</v>
      </c>
      <c r="CE1006" s="2">
        <v>39325</v>
      </c>
      <c r="CF1006" s="2">
        <v>39353</v>
      </c>
      <c r="CG1006" s="2">
        <v>39386</v>
      </c>
      <c r="CH1006" s="2">
        <v>39416</v>
      </c>
      <c r="CI1006" s="2">
        <v>39447</v>
      </c>
      <c r="CJ1006" s="2">
        <v>39478</v>
      </c>
      <c r="CK1006" s="2">
        <v>39507</v>
      </c>
      <c r="CL1006" s="2">
        <v>39538</v>
      </c>
      <c r="CM1006" s="2">
        <v>39568</v>
      </c>
      <c r="CN1006" s="2">
        <v>39598</v>
      </c>
      <c r="CO1006" s="2">
        <v>39629</v>
      </c>
      <c r="CP1006" s="2">
        <v>39660</v>
      </c>
      <c r="CQ1006" s="2">
        <v>39689</v>
      </c>
      <c r="CR1006" s="2">
        <v>39721</v>
      </c>
      <c r="CS1006" s="2">
        <v>39752</v>
      </c>
      <c r="CT1006" s="2">
        <v>39780</v>
      </c>
      <c r="CU1006" s="2">
        <v>39813</v>
      </c>
      <c r="CV1006" s="2">
        <v>39843</v>
      </c>
      <c r="CW1006" s="2">
        <v>39871</v>
      </c>
      <c r="CX1006" s="2">
        <v>39903</v>
      </c>
      <c r="CY1006" s="2">
        <v>39933</v>
      </c>
      <c r="CZ1006" s="2">
        <v>39962</v>
      </c>
      <c r="DA1006" s="2">
        <v>39994</v>
      </c>
      <c r="DB1006" s="2">
        <v>40025</v>
      </c>
      <c r="DC1006" s="2">
        <v>40056</v>
      </c>
      <c r="DD1006" s="2">
        <v>40086</v>
      </c>
      <c r="DE1006" s="2">
        <v>40116</v>
      </c>
      <c r="DF1006" s="2">
        <v>40147</v>
      </c>
      <c r="DG1006" s="2">
        <v>40178</v>
      </c>
      <c r="DH1006" s="2">
        <v>40207</v>
      </c>
      <c r="DI1006" s="2">
        <v>40235</v>
      </c>
      <c r="DJ1006" s="2">
        <v>40268</v>
      </c>
      <c r="DK1006" s="2">
        <v>40298</v>
      </c>
      <c r="DL1006" s="2">
        <v>40329</v>
      </c>
      <c r="DM1006" s="2">
        <v>40359</v>
      </c>
      <c r="DN1006" s="2">
        <v>40389</v>
      </c>
      <c r="DO1006" s="2">
        <v>40421</v>
      </c>
      <c r="DP1006" s="2">
        <v>40451</v>
      </c>
      <c r="DQ1006" s="2">
        <v>40480</v>
      </c>
      <c r="DR1006" s="2">
        <v>40512</v>
      </c>
      <c r="DS1006" s="2">
        <v>40543</v>
      </c>
      <c r="DT1006" s="2">
        <v>40574</v>
      </c>
      <c r="DU1006" s="2">
        <v>40602</v>
      </c>
      <c r="DV1006" s="2">
        <v>40633</v>
      </c>
      <c r="DW1006" s="2">
        <v>40662</v>
      </c>
      <c r="DX1006" s="2">
        <v>40694</v>
      </c>
      <c r="DY1006" s="2">
        <v>40724</v>
      </c>
      <c r="DZ1006" s="2">
        <v>40753</v>
      </c>
      <c r="EA1006" s="2">
        <v>40786</v>
      </c>
      <c r="EB1006" s="2">
        <v>40816</v>
      </c>
      <c r="EC1006" s="2">
        <v>40847</v>
      </c>
      <c r="ED1006" s="2">
        <v>40877</v>
      </c>
      <c r="EE1006" s="2">
        <v>40907</v>
      </c>
      <c r="EF1006" s="2">
        <v>40939</v>
      </c>
      <c r="EG1006" s="2">
        <v>40968</v>
      </c>
      <c r="EH1006" s="2">
        <v>40998</v>
      </c>
      <c r="EI1006" s="2">
        <v>41029</v>
      </c>
      <c r="EJ1006" s="2">
        <v>41060</v>
      </c>
      <c r="EK1006" s="2">
        <v>41089</v>
      </c>
      <c r="EL1006" s="2">
        <v>41121</v>
      </c>
      <c r="EM1006" s="2">
        <v>41152</v>
      </c>
      <c r="EN1006" s="2">
        <v>41180</v>
      </c>
      <c r="EO1006" s="2">
        <v>41213</v>
      </c>
      <c r="EP1006" s="2">
        <v>41243</v>
      </c>
      <c r="EQ1006" s="2">
        <v>41274</v>
      </c>
      <c r="ER1006" s="2">
        <v>41305</v>
      </c>
      <c r="ES1006" s="2">
        <v>41333</v>
      </c>
      <c r="ET1006" s="2">
        <v>41362</v>
      </c>
      <c r="EU1006" s="2">
        <v>41394</v>
      </c>
      <c r="EV1006" s="2">
        <v>41425</v>
      </c>
      <c r="EW1006" s="2">
        <v>41453</v>
      </c>
      <c r="EX1006" s="2">
        <v>41486</v>
      </c>
      <c r="EY1006" s="2">
        <v>41516</v>
      </c>
      <c r="EZ1006" s="2">
        <v>41547</v>
      </c>
      <c r="FA1006" s="2">
        <v>41578</v>
      </c>
      <c r="FB1006" s="2">
        <v>41607</v>
      </c>
      <c r="FC1006" s="2">
        <v>41639</v>
      </c>
      <c r="FD1006" s="2">
        <v>41670</v>
      </c>
      <c r="FE1006" s="2">
        <v>41698</v>
      </c>
      <c r="FF1006" s="2">
        <v>41729</v>
      </c>
      <c r="FG1006" s="2">
        <v>41759</v>
      </c>
      <c r="FH1006" s="2">
        <v>41789</v>
      </c>
      <c r="FI1006" s="2">
        <v>41820</v>
      </c>
      <c r="FJ1006" s="2">
        <v>41851</v>
      </c>
      <c r="FK1006" s="2">
        <v>41880</v>
      </c>
      <c r="FL1006" s="2">
        <v>41912</v>
      </c>
      <c r="FM1006" s="2">
        <v>41943</v>
      </c>
      <c r="FN1006" s="2">
        <v>41971</v>
      </c>
      <c r="FO1006" s="2">
        <v>42004</v>
      </c>
      <c r="FP1006" s="2">
        <v>42034</v>
      </c>
      <c r="FQ1006" s="2">
        <v>42062</v>
      </c>
      <c r="FR1006" s="2">
        <v>42094</v>
      </c>
      <c r="FS1006" s="2">
        <v>42124</v>
      </c>
      <c r="FT1006" s="2">
        <v>42153</v>
      </c>
      <c r="FU1006" s="2">
        <v>42185</v>
      </c>
      <c r="FV1006" s="2">
        <v>42216</v>
      </c>
      <c r="FW1006" s="2">
        <v>42247</v>
      </c>
      <c r="FX1006" s="2">
        <v>42277</v>
      </c>
      <c r="FY1006" s="2">
        <v>42307</v>
      </c>
      <c r="FZ1006" s="2">
        <v>42338</v>
      </c>
      <c r="GA1006" s="2">
        <v>42369</v>
      </c>
      <c r="GB1006" s="2">
        <v>42398</v>
      </c>
      <c r="GC1006" s="2">
        <v>42429</v>
      </c>
      <c r="GD1006" s="2">
        <v>42460</v>
      </c>
      <c r="GE1006" s="2">
        <v>42489</v>
      </c>
      <c r="GF1006" s="2">
        <v>42521</v>
      </c>
      <c r="GG1006" s="2">
        <v>42551</v>
      </c>
      <c r="GH1006" s="2">
        <v>42580</v>
      </c>
      <c r="GI1006" s="2">
        <v>42613</v>
      </c>
      <c r="GJ1006" s="2">
        <v>42643</v>
      </c>
      <c r="GK1006" s="2">
        <v>42674</v>
      </c>
      <c r="GL1006" s="2">
        <v>42704</v>
      </c>
      <c r="GM1006" s="2">
        <v>42734</v>
      </c>
      <c r="GN1006" s="2">
        <v>42766</v>
      </c>
      <c r="GO1006" s="2">
        <v>42794</v>
      </c>
      <c r="GP1006" s="2">
        <v>42825</v>
      </c>
      <c r="GQ1006" s="2">
        <v>42853</v>
      </c>
      <c r="GR1006" s="2">
        <v>42886</v>
      </c>
      <c r="GS1006" s="2">
        <v>42916</v>
      </c>
      <c r="GT1006" s="2">
        <v>42947</v>
      </c>
      <c r="GU1006" s="2">
        <v>42978</v>
      </c>
      <c r="GV1006" s="2">
        <v>43007</v>
      </c>
      <c r="GW1006" s="2">
        <v>43039</v>
      </c>
      <c r="GX1006" s="2">
        <v>43069</v>
      </c>
      <c r="GY1006" s="2">
        <v>43098</v>
      </c>
      <c r="GZ1006" s="2">
        <v>43131</v>
      </c>
      <c r="HA1006" s="2">
        <v>43159</v>
      </c>
      <c r="HB1006" s="2">
        <v>43189</v>
      </c>
      <c r="HC1006" s="2">
        <v>43220</v>
      </c>
      <c r="HD1006" s="2">
        <v>43251</v>
      </c>
      <c r="HE1006" s="2">
        <v>43280</v>
      </c>
      <c r="HF1006" s="2">
        <v>43312</v>
      </c>
      <c r="HG1006" s="2">
        <v>43343</v>
      </c>
      <c r="HH1006" s="2">
        <v>43371</v>
      </c>
      <c r="HI1006" s="2">
        <v>43404</v>
      </c>
      <c r="HJ1006" s="2">
        <v>43434</v>
      </c>
      <c r="HK1006" s="2">
        <v>43465</v>
      </c>
      <c r="HL1006" s="2">
        <v>43496</v>
      </c>
      <c r="HM1006" s="2">
        <v>43524</v>
      </c>
      <c r="HN1006" s="2">
        <v>43553</v>
      </c>
      <c r="HO1006" s="2">
        <v>43585</v>
      </c>
      <c r="HP1006" s="2">
        <v>43616</v>
      </c>
      <c r="HQ1006" s="2">
        <v>43644</v>
      </c>
      <c r="HR1006" s="2">
        <v>43677</v>
      </c>
      <c r="HS1006" s="2">
        <v>43707</v>
      </c>
      <c r="HT1006" s="2">
        <v>43738</v>
      </c>
      <c r="HU1006" s="2">
        <v>43769</v>
      </c>
      <c r="HV1006" s="2">
        <v>43798</v>
      </c>
      <c r="HW1006" s="2">
        <v>43830</v>
      </c>
    </row>
    <row r="1007" spans="1:277" x14ac:dyDescent="0.25">
      <c r="A1007" s="4"/>
      <c r="D1007" s="3">
        <v>12686200</v>
      </c>
      <c r="E1007">
        <v>14097200</v>
      </c>
      <c r="F1007">
        <v>31662400</v>
      </c>
      <c r="G1007">
        <v>20848000</v>
      </c>
      <c r="H1007">
        <v>28297600</v>
      </c>
      <c r="I1007">
        <v>32269400</v>
      </c>
      <c r="J1007">
        <v>24449400</v>
      </c>
      <c r="K1007">
        <v>16076200</v>
      </c>
      <c r="L1007">
        <v>9376600</v>
      </c>
      <c r="M1007">
        <v>14641400</v>
      </c>
      <c r="N1007">
        <v>13854000</v>
      </c>
      <c r="O1007">
        <v>15074600</v>
      </c>
      <c r="P1007">
        <v>21146800</v>
      </c>
      <c r="Q1007">
        <v>12975400</v>
      </c>
      <c r="R1007">
        <v>11372600</v>
      </c>
      <c r="S1007">
        <v>9265800</v>
      </c>
      <c r="T1007">
        <v>19103600</v>
      </c>
      <c r="U1007">
        <v>12298600</v>
      </c>
      <c r="V1007">
        <v>21877200</v>
      </c>
      <c r="W1007">
        <v>31618200</v>
      </c>
      <c r="X1007">
        <v>18290800</v>
      </c>
      <c r="Y1007">
        <v>26209600</v>
      </c>
      <c r="Z1007">
        <v>19156200</v>
      </c>
      <c r="AA1007">
        <v>16402200</v>
      </c>
      <c r="AB1007">
        <v>15617800</v>
      </c>
      <c r="AC1007">
        <v>13104000</v>
      </c>
      <c r="AD1007">
        <v>26875800</v>
      </c>
      <c r="AE1007">
        <v>28367600</v>
      </c>
      <c r="AF1007">
        <v>22808600</v>
      </c>
      <c r="AG1007">
        <v>26806400</v>
      </c>
      <c r="AH1007">
        <v>22318800</v>
      </c>
      <c r="AI1007">
        <v>24318200</v>
      </c>
      <c r="AJ1007">
        <v>20271600</v>
      </c>
      <c r="AK1007">
        <v>30542000</v>
      </c>
      <c r="AL1007">
        <v>16823600</v>
      </c>
      <c r="AM1007">
        <v>15112600</v>
      </c>
      <c r="AN1007">
        <v>19403800</v>
      </c>
      <c r="AO1007">
        <v>28005800</v>
      </c>
      <c r="AP1007">
        <v>21743200</v>
      </c>
      <c r="AQ1007">
        <v>18721400</v>
      </c>
      <c r="AR1007">
        <v>21792600</v>
      </c>
      <c r="AS1007">
        <v>30983000</v>
      </c>
      <c r="AT1007">
        <v>33155400</v>
      </c>
      <c r="AU1007">
        <v>22645400</v>
      </c>
      <c r="AV1007">
        <v>19250200</v>
      </c>
      <c r="AW1007">
        <v>19439400</v>
      </c>
      <c r="AX1007">
        <v>29926400</v>
      </c>
      <c r="AY1007">
        <v>21194800</v>
      </c>
      <c r="AZ1007">
        <v>14215000</v>
      </c>
      <c r="BA1007">
        <v>24064000</v>
      </c>
      <c r="BB1007">
        <v>34210200</v>
      </c>
      <c r="BC1007">
        <v>29143800</v>
      </c>
      <c r="BD1007">
        <v>27069400</v>
      </c>
      <c r="BE1007">
        <v>22711600</v>
      </c>
      <c r="BF1007">
        <v>19957200</v>
      </c>
      <c r="BG1007">
        <v>33106400</v>
      </c>
      <c r="BH1007">
        <v>22122600</v>
      </c>
      <c r="BI1007">
        <v>23927000</v>
      </c>
      <c r="BJ1007">
        <v>28551600</v>
      </c>
      <c r="BK1007">
        <v>18364400</v>
      </c>
      <c r="BL1007">
        <v>31203600</v>
      </c>
      <c r="BM1007">
        <v>33143800</v>
      </c>
      <c r="BN1007">
        <v>52427800</v>
      </c>
      <c r="BO1007">
        <v>26329400</v>
      </c>
      <c r="BP1007">
        <v>45225600</v>
      </c>
      <c r="BQ1007">
        <v>30879600</v>
      </c>
      <c r="BR1007">
        <v>27232800</v>
      </c>
      <c r="BS1007">
        <v>29374600</v>
      </c>
      <c r="BT1007">
        <v>28525800</v>
      </c>
      <c r="BU1007">
        <v>33522400</v>
      </c>
      <c r="BV1007">
        <v>27416000</v>
      </c>
      <c r="BW1007">
        <v>18171200</v>
      </c>
      <c r="BX1007">
        <v>26116400</v>
      </c>
      <c r="BY1007">
        <v>24386400</v>
      </c>
      <c r="BZ1007">
        <v>31441000</v>
      </c>
      <c r="CA1007">
        <v>17971000</v>
      </c>
      <c r="CB1007">
        <v>31136600</v>
      </c>
      <c r="CC1007">
        <v>26710400</v>
      </c>
      <c r="CD1007">
        <v>23523400</v>
      </c>
      <c r="CE1007">
        <v>45099400</v>
      </c>
      <c r="CF1007">
        <v>25252000</v>
      </c>
      <c r="CG1007">
        <v>32879200</v>
      </c>
      <c r="CH1007">
        <v>38122400</v>
      </c>
      <c r="CI1007">
        <v>23714400</v>
      </c>
      <c r="CJ1007">
        <v>45552400</v>
      </c>
      <c r="CK1007">
        <v>35729400</v>
      </c>
      <c r="CL1007">
        <v>34320800</v>
      </c>
      <c r="CM1007">
        <v>20787600</v>
      </c>
      <c r="CN1007">
        <v>26217600</v>
      </c>
      <c r="CO1007">
        <v>20568200</v>
      </c>
      <c r="CP1007">
        <v>24609800</v>
      </c>
      <c r="CQ1007">
        <v>19899200</v>
      </c>
      <c r="CR1007">
        <v>25532300</v>
      </c>
      <c r="CS1007">
        <v>34241500</v>
      </c>
      <c r="CT1007">
        <v>27246600</v>
      </c>
      <c r="CU1007">
        <v>23725800</v>
      </c>
      <c r="CV1007">
        <v>18151400</v>
      </c>
      <c r="CW1007">
        <v>20264000</v>
      </c>
      <c r="CX1007">
        <v>28759600</v>
      </c>
      <c r="CY1007">
        <v>18463900</v>
      </c>
      <c r="CZ1007">
        <v>19824300</v>
      </c>
      <c r="DA1007">
        <v>18838000</v>
      </c>
      <c r="DB1007">
        <v>14663800</v>
      </c>
      <c r="DC1007">
        <v>14915600</v>
      </c>
      <c r="DD1007">
        <v>17403500</v>
      </c>
      <c r="DE1007">
        <v>22102800</v>
      </c>
      <c r="DF1007">
        <v>25449200</v>
      </c>
      <c r="DG1007">
        <v>27159100</v>
      </c>
      <c r="DH1007">
        <v>17198100</v>
      </c>
      <c r="DI1007">
        <v>19274300</v>
      </c>
      <c r="DJ1007">
        <v>14808200</v>
      </c>
      <c r="DK1007">
        <v>16412300</v>
      </c>
      <c r="DL1007">
        <v>30381600</v>
      </c>
      <c r="DM1007">
        <v>17098000</v>
      </c>
      <c r="DN1007">
        <v>16360000</v>
      </c>
      <c r="DO1007">
        <v>11322400</v>
      </c>
      <c r="DP1007">
        <v>12519624</v>
      </c>
      <c r="DQ1007">
        <v>13867821</v>
      </c>
      <c r="DR1007">
        <v>15621295</v>
      </c>
      <c r="DS1007">
        <v>9848836</v>
      </c>
      <c r="DT1007">
        <v>12262874</v>
      </c>
      <c r="DU1007">
        <v>11372338</v>
      </c>
      <c r="DV1007">
        <v>12618108</v>
      </c>
      <c r="DW1007">
        <v>9890891</v>
      </c>
      <c r="DX1007">
        <v>13976196</v>
      </c>
      <c r="DY1007">
        <v>12780900</v>
      </c>
      <c r="DZ1007">
        <v>9093029</v>
      </c>
      <c r="EA1007">
        <v>16998926</v>
      </c>
      <c r="EB1007">
        <v>12062981</v>
      </c>
      <c r="EC1007">
        <v>11639981</v>
      </c>
      <c r="ED1007">
        <v>12014660</v>
      </c>
      <c r="EE1007">
        <v>11756307</v>
      </c>
      <c r="EF1007">
        <v>9381685</v>
      </c>
      <c r="EG1007">
        <v>8767505</v>
      </c>
      <c r="EH1007">
        <v>10625011</v>
      </c>
      <c r="EI1007">
        <v>8838190</v>
      </c>
      <c r="EJ1007">
        <v>12957475</v>
      </c>
      <c r="EK1007">
        <v>12533505</v>
      </c>
      <c r="EL1007">
        <v>9150565</v>
      </c>
      <c r="EM1007">
        <v>7679012</v>
      </c>
      <c r="EN1007">
        <v>8062298</v>
      </c>
      <c r="EO1007">
        <v>6495786</v>
      </c>
      <c r="EP1007">
        <v>11417860</v>
      </c>
      <c r="EQ1007">
        <v>9022879</v>
      </c>
      <c r="ER1007">
        <v>6400698</v>
      </c>
      <c r="ES1007">
        <v>7214975</v>
      </c>
      <c r="ET1007">
        <v>6746055</v>
      </c>
      <c r="EU1007">
        <v>9474788</v>
      </c>
      <c r="EV1007">
        <v>9078473</v>
      </c>
      <c r="EW1007">
        <v>7592196</v>
      </c>
      <c r="EX1007">
        <v>7303800</v>
      </c>
      <c r="EY1007">
        <v>7826160</v>
      </c>
      <c r="EZ1007">
        <v>6941932</v>
      </c>
      <c r="FA1007">
        <v>7875774</v>
      </c>
      <c r="FB1007">
        <v>7540588</v>
      </c>
      <c r="FC1007">
        <v>5980872</v>
      </c>
      <c r="FD1007">
        <v>7287919</v>
      </c>
      <c r="FE1007">
        <v>7060529</v>
      </c>
      <c r="FF1007">
        <v>6934585</v>
      </c>
      <c r="FG1007">
        <v>5551225</v>
      </c>
      <c r="FH1007">
        <v>5558379</v>
      </c>
      <c r="FI1007">
        <v>5732203</v>
      </c>
      <c r="FJ1007">
        <v>4783485</v>
      </c>
      <c r="FK1007">
        <v>4403166</v>
      </c>
      <c r="FL1007">
        <v>6813039</v>
      </c>
      <c r="FM1007">
        <v>10056343</v>
      </c>
      <c r="FN1007">
        <v>8792722</v>
      </c>
      <c r="FO1007">
        <v>15560297</v>
      </c>
      <c r="FP1007">
        <v>11353204</v>
      </c>
      <c r="FQ1007">
        <v>10463118</v>
      </c>
      <c r="FR1007">
        <v>7414257</v>
      </c>
      <c r="FS1007">
        <v>6281142</v>
      </c>
      <c r="FT1007">
        <v>6384049</v>
      </c>
      <c r="FU1007">
        <v>6913773</v>
      </c>
      <c r="FV1007">
        <v>8834396</v>
      </c>
      <c r="FW1007">
        <v>9586708</v>
      </c>
      <c r="FX1007">
        <v>9764369</v>
      </c>
      <c r="FY1007">
        <v>11085182</v>
      </c>
      <c r="FZ1007">
        <v>10490080</v>
      </c>
      <c r="GA1007">
        <v>12413563</v>
      </c>
      <c r="GB1007">
        <v>11518666</v>
      </c>
      <c r="GC1007">
        <v>11346221</v>
      </c>
      <c r="GD1007">
        <v>11429866</v>
      </c>
      <c r="GE1007">
        <v>10009262</v>
      </c>
      <c r="GF1007">
        <v>10407536</v>
      </c>
      <c r="GG1007">
        <v>9897005</v>
      </c>
      <c r="GH1007">
        <v>6388365</v>
      </c>
      <c r="GI1007">
        <v>7624740</v>
      </c>
      <c r="GJ1007">
        <v>7468938</v>
      </c>
      <c r="GK1007">
        <v>7704029</v>
      </c>
      <c r="GL1007">
        <v>14319832</v>
      </c>
      <c r="GM1007">
        <v>8525718</v>
      </c>
      <c r="GN1007">
        <v>6594702</v>
      </c>
      <c r="GO1007">
        <v>6597846</v>
      </c>
      <c r="GP1007">
        <v>8145948</v>
      </c>
      <c r="GQ1007">
        <v>6595454</v>
      </c>
      <c r="GR1007">
        <v>9026360</v>
      </c>
      <c r="GS1007">
        <v>8014956</v>
      </c>
      <c r="GT1007">
        <v>8130119</v>
      </c>
      <c r="GU1007">
        <v>13683287</v>
      </c>
      <c r="GV1007">
        <v>8259781</v>
      </c>
      <c r="GW1007">
        <v>7787286</v>
      </c>
      <c r="GX1007">
        <v>8180396</v>
      </c>
      <c r="GY1007">
        <v>6343016</v>
      </c>
      <c r="GZ1007">
        <v>8659488</v>
      </c>
      <c r="HA1007">
        <v>8002835</v>
      </c>
      <c r="HB1007">
        <v>6379031</v>
      </c>
      <c r="HC1007">
        <v>5936447</v>
      </c>
      <c r="HD1007">
        <v>12063298</v>
      </c>
      <c r="HE1007">
        <v>8205453</v>
      </c>
      <c r="HF1007">
        <v>5955310</v>
      </c>
      <c r="HG1007">
        <v>6603285</v>
      </c>
      <c r="HH1007">
        <v>4822579</v>
      </c>
      <c r="HI1007">
        <v>11170325</v>
      </c>
      <c r="HJ1007">
        <v>12377483</v>
      </c>
      <c r="HK1007">
        <v>12915755</v>
      </c>
      <c r="HL1007">
        <v>9635925</v>
      </c>
      <c r="HM1007">
        <v>10327157</v>
      </c>
      <c r="HN1007">
        <v>7850953</v>
      </c>
      <c r="HO1007">
        <v>6686014</v>
      </c>
      <c r="HP1007">
        <v>15816145</v>
      </c>
      <c r="HQ1007">
        <v>26296343</v>
      </c>
      <c r="HR1007">
        <v>6480850</v>
      </c>
      <c r="HS1007">
        <v>20555942</v>
      </c>
      <c r="HT1007">
        <v>14544997</v>
      </c>
      <c r="HU1007">
        <v>12941123</v>
      </c>
      <c r="HV1007">
        <v>19425425</v>
      </c>
      <c r="HW1007">
        <v>15170026</v>
      </c>
    </row>
    <row r="1008" spans="1:277" x14ac:dyDescent="0.25">
      <c r="A1008" s="1" t="s">
        <v>505</v>
      </c>
      <c r="B1008" t="s">
        <v>1158</v>
      </c>
      <c r="C1008" t="s">
        <v>1190</v>
      </c>
      <c r="D1008" s="2">
        <f>_xll.BDH(A1008, "volume", B1008, C1008, "Direction", "H", "Period", "M","cols=24;rows=2")</f>
        <v>36922</v>
      </c>
      <c r="E1008" s="2">
        <v>36950</v>
      </c>
      <c r="F1008" s="2">
        <v>36980</v>
      </c>
      <c r="G1008" s="2">
        <v>37011</v>
      </c>
      <c r="H1008" s="2">
        <v>37042</v>
      </c>
      <c r="I1008" s="2">
        <v>37071</v>
      </c>
      <c r="J1008" s="2">
        <v>37103</v>
      </c>
      <c r="K1008" s="2">
        <v>37134</v>
      </c>
      <c r="L1008" s="2">
        <v>37162</v>
      </c>
      <c r="M1008" s="2">
        <v>37195</v>
      </c>
      <c r="N1008" s="2">
        <v>37225</v>
      </c>
      <c r="O1008" s="2">
        <v>37256</v>
      </c>
      <c r="P1008" s="2">
        <v>37287</v>
      </c>
      <c r="Q1008" s="2">
        <v>37315</v>
      </c>
      <c r="R1008" s="2">
        <v>37344</v>
      </c>
      <c r="S1008" s="2">
        <v>37376</v>
      </c>
      <c r="T1008" s="2">
        <v>37407</v>
      </c>
      <c r="U1008" s="2">
        <v>37435</v>
      </c>
      <c r="V1008" s="2">
        <v>37468</v>
      </c>
      <c r="W1008" s="2">
        <v>37498</v>
      </c>
      <c r="X1008" s="2">
        <v>37529</v>
      </c>
      <c r="Y1008" s="2">
        <v>37560</v>
      </c>
      <c r="Z1008" s="2">
        <v>37589</v>
      </c>
      <c r="AA1008" s="2">
        <v>37621</v>
      </c>
    </row>
    <row r="1009" spans="1:265" x14ac:dyDescent="0.25">
      <c r="A1009" s="4"/>
      <c r="D1009" s="3">
        <v>25880090</v>
      </c>
      <c r="E1009">
        <v>21475900</v>
      </c>
      <c r="F1009">
        <v>44523690</v>
      </c>
      <c r="G1009">
        <v>30968010</v>
      </c>
      <c r="H1009">
        <v>53853920</v>
      </c>
      <c r="I1009">
        <v>37894560</v>
      </c>
      <c r="J1009">
        <v>16204400</v>
      </c>
      <c r="K1009">
        <v>16508720</v>
      </c>
      <c r="L1009">
        <v>19319100</v>
      </c>
      <c r="M1009">
        <v>32017820</v>
      </c>
      <c r="N1009">
        <v>43242150</v>
      </c>
      <c r="O1009">
        <v>35107470</v>
      </c>
      <c r="P1009">
        <v>26823320</v>
      </c>
      <c r="Q1009">
        <v>22912340</v>
      </c>
      <c r="R1009">
        <v>40221630</v>
      </c>
      <c r="S1009">
        <v>16702650</v>
      </c>
      <c r="T1009">
        <v>26429870</v>
      </c>
      <c r="U1009">
        <v>32836970</v>
      </c>
      <c r="V1009">
        <v>21371680</v>
      </c>
      <c r="W1009">
        <v>77516050</v>
      </c>
      <c r="X1009">
        <v>94911970</v>
      </c>
      <c r="Y1009">
        <v>42944180</v>
      </c>
      <c r="Z1009">
        <v>35935800</v>
      </c>
      <c r="AA1009">
        <v>32793000</v>
      </c>
    </row>
    <row r="1010" spans="1:265" x14ac:dyDescent="0.25">
      <c r="A1010" s="1" t="s">
        <v>506</v>
      </c>
      <c r="B1010" t="s">
        <v>1158</v>
      </c>
      <c r="C1010" t="s">
        <v>1182</v>
      </c>
      <c r="D1010" s="2">
        <f>_xll.BDH(A1010, "volume", B1010, C1010, "Direction", "H", "Period", "M","cols=108;rows=2")</f>
        <v>36922</v>
      </c>
      <c r="E1010" s="2">
        <v>36950</v>
      </c>
      <c r="F1010" s="2">
        <v>36980</v>
      </c>
      <c r="G1010" s="2">
        <v>37011</v>
      </c>
      <c r="H1010" s="2">
        <v>37042</v>
      </c>
      <c r="I1010" s="2">
        <v>37071</v>
      </c>
      <c r="J1010" s="2">
        <v>37103</v>
      </c>
      <c r="K1010" s="2">
        <v>37134</v>
      </c>
      <c r="L1010" s="2">
        <v>37162</v>
      </c>
      <c r="M1010" s="2">
        <v>37195</v>
      </c>
      <c r="N1010" s="2">
        <v>37225</v>
      </c>
      <c r="O1010" s="2">
        <v>37256</v>
      </c>
      <c r="P1010" s="2">
        <v>37287</v>
      </c>
      <c r="Q1010" s="2">
        <v>37315</v>
      </c>
      <c r="R1010" s="2">
        <v>37344</v>
      </c>
      <c r="S1010" s="2">
        <v>37376</v>
      </c>
      <c r="T1010" s="2">
        <v>37407</v>
      </c>
      <c r="U1010" s="2">
        <v>37435</v>
      </c>
      <c r="V1010" s="2">
        <v>37468</v>
      </c>
      <c r="W1010" s="2">
        <v>37498</v>
      </c>
      <c r="X1010" s="2">
        <v>37529</v>
      </c>
      <c r="Y1010" s="2">
        <v>37560</v>
      </c>
      <c r="Z1010" s="2">
        <v>37589</v>
      </c>
      <c r="AA1010" s="2">
        <v>37621</v>
      </c>
      <c r="AB1010" s="2">
        <v>37652</v>
      </c>
      <c r="AC1010" s="2">
        <v>37680</v>
      </c>
      <c r="AD1010" s="2">
        <v>37711</v>
      </c>
      <c r="AE1010" s="2">
        <v>37741</v>
      </c>
      <c r="AF1010" s="2">
        <v>37771</v>
      </c>
      <c r="AG1010" s="2">
        <v>37802</v>
      </c>
      <c r="AH1010" s="2">
        <v>37833</v>
      </c>
      <c r="AI1010" s="2">
        <v>37862</v>
      </c>
      <c r="AJ1010" s="2">
        <v>37894</v>
      </c>
      <c r="AK1010" s="2">
        <v>37925</v>
      </c>
      <c r="AL1010" s="2">
        <v>37953</v>
      </c>
      <c r="AM1010" s="2">
        <v>37986</v>
      </c>
      <c r="AN1010" s="2">
        <v>38016</v>
      </c>
      <c r="AO1010" s="2">
        <v>38044</v>
      </c>
      <c r="AP1010" s="2">
        <v>38077</v>
      </c>
      <c r="AQ1010" s="2">
        <v>38107</v>
      </c>
      <c r="AR1010" s="2">
        <v>38138</v>
      </c>
      <c r="AS1010" s="2">
        <v>38168</v>
      </c>
      <c r="AT1010" s="2">
        <v>38198</v>
      </c>
      <c r="AU1010" s="2">
        <v>38230</v>
      </c>
      <c r="AV1010" s="2">
        <v>38260</v>
      </c>
      <c r="AW1010" s="2">
        <v>38289</v>
      </c>
      <c r="AX1010" s="2">
        <v>38321</v>
      </c>
      <c r="AY1010" s="2">
        <v>38352</v>
      </c>
      <c r="AZ1010" s="2">
        <v>38383</v>
      </c>
      <c r="BA1010" s="2">
        <v>38411</v>
      </c>
      <c r="BB1010" s="2">
        <v>38442</v>
      </c>
      <c r="BC1010" s="2">
        <v>38471</v>
      </c>
      <c r="BD1010" s="2">
        <v>38503</v>
      </c>
      <c r="BE1010" s="2">
        <v>38533</v>
      </c>
      <c r="BF1010" s="2">
        <v>38562</v>
      </c>
      <c r="BG1010" s="2">
        <v>38595</v>
      </c>
      <c r="BH1010" s="2">
        <v>38625</v>
      </c>
      <c r="BI1010" s="2">
        <v>38656</v>
      </c>
      <c r="BJ1010" s="2">
        <v>38686</v>
      </c>
      <c r="BK1010" s="2">
        <v>38716</v>
      </c>
      <c r="BL1010" s="2">
        <v>38748</v>
      </c>
      <c r="BM1010" s="2">
        <v>38776</v>
      </c>
      <c r="BN1010" s="2">
        <v>38807</v>
      </c>
      <c r="BO1010" s="2">
        <v>38835</v>
      </c>
      <c r="BP1010" s="2">
        <v>38868</v>
      </c>
      <c r="BQ1010" s="2">
        <v>38898</v>
      </c>
      <c r="BR1010" s="2">
        <v>38929</v>
      </c>
      <c r="BS1010" s="2">
        <v>38960</v>
      </c>
      <c r="BT1010" s="2">
        <v>38989</v>
      </c>
      <c r="BU1010" s="2">
        <v>39021</v>
      </c>
      <c r="BV1010" s="2">
        <v>39051</v>
      </c>
      <c r="BW1010" s="2">
        <v>39080</v>
      </c>
      <c r="BX1010" s="2">
        <v>39113</v>
      </c>
      <c r="BY1010" s="2">
        <v>39141</v>
      </c>
      <c r="BZ1010" s="2">
        <v>39171</v>
      </c>
      <c r="CA1010" s="2">
        <v>39202</v>
      </c>
      <c r="CB1010" s="2">
        <v>39233</v>
      </c>
      <c r="CC1010" s="2">
        <v>39262</v>
      </c>
      <c r="CD1010" s="2">
        <v>39294</v>
      </c>
      <c r="CE1010" s="2">
        <v>39325</v>
      </c>
      <c r="CF1010" s="2">
        <v>39353</v>
      </c>
      <c r="CG1010" s="2">
        <v>39386</v>
      </c>
      <c r="CH1010" s="2">
        <v>39416</v>
      </c>
      <c r="CI1010" s="2">
        <v>39447</v>
      </c>
      <c r="CJ1010" s="2">
        <v>39478</v>
      </c>
      <c r="CK1010" s="2">
        <v>39507</v>
      </c>
      <c r="CL1010" s="2">
        <v>39538</v>
      </c>
      <c r="CM1010" s="2">
        <v>39568</v>
      </c>
      <c r="CN1010" s="2">
        <v>39598</v>
      </c>
      <c r="CO1010" s="2">
        <v>39629</v>
      </c>
      <c r="CP1010" s="2">
        <v>39660</v>
      </c>
      <c r="CQ1010" s="2">
        <v>39689</v>
      </c>
      <c r="CR1010" s="2">
        <v>39721</v>
      </c>
      <c r="CS1010" s="2">
        <v>39752</v>
      </c>
      <c r="CT1010" s="2">
        <v>39780</v>
      </c>
      <c r="CU1010" s="2">
        <v>39813</v>
      </c>
      <c r="CV1010" s="2">
        <v>39843</v>
      </c>
      <c r="CW1010" s="2">
        <v>39871</v>
      </c>
      <c r="CX1010" s="2">
        <v>39903</v>
      </c>
      <c r="CY1010" s="2">
        <v>39933</v>
      </c>
      <c r="CZ1010" s="2">
        <v>39962</v>
      </c>
      <c r="DA1010" s="2">
        <v>39994</v>
      </c>
      <c r="DB1010" s="2">
        <v>40025</v>
      </c>
      <c r="DC1010" s="2">
        <v>40056</v>
      </c>
      <c r="DD1010" s="2">
        <v>40086</v>
      </c>
      <c r="DE1010" s="2">
        <v>40116</v>
      </c>
      <c r="DF1010" s="2">
        <v>40147</v>
      </c>
      <c r="DG1010" s="2">
        <v>40178</v>
      </c>
    </row>
    <row r="1011" spans="1:265" x14ac:dyDescent="0.25">
      <c r="A1011" s="4"/>
      <c r="D1011" s="3">
        <v>12806400</v>
      </c>
      <c r="E1011">
        <v>10339500</v>
      </c>
      <c r="F1011">
        <v>17518800</v>
      </c>
      <c r="G1011">
        <v>14634600</v>
      </c>
      <c r="H1011">
        <v>11102700</v>
      </c>
      <c r="I1011">
        <v>24924700</v>
      </c>
      <c r="J1011">
        <v>22555800</v>
      </c>
      <c r="K1011">
        <v>13390000</v>
      </c>
      <c r="L1011">
        <v>11964100</v>
      </c>
      <c r="M1011">
        <v>15065300</v>
      </c>
      <c r="N1011">
        <v>11058300</v>
      </c>
      <c r="O1011">
        <v>12199900</v>
      </c>
      <c r="P1011">
        <v>19039000</v>
      </c>
      <c r="Q1011">
        <v>12580800</v>
      </c>
      <c r="R1011">
        <v>17848800</v>
      </c>
      <c r="S1011">
        <v>19959000</v>
      </c>
      <c r="T1011">
        <v>14363600</v>
      </c>
      <c r="U1011">
        <v>28625700</v>
      </c>
      <c r="V1011">
        <v>35712800</v>
      </c>
      <c r="W1011">
        <v>18904600</v>
      </c>
      <c r="X1011">
        <v>17174300</v>
      </c>
      <c r="Y1011">
        <v>25603000</v>
      </c>
      <c r="Z1011">
        <v>16024400</v>
      </c>
      <c r="AA1011">
        <v>15918500</v>
      </c>
      <c r="AB1011">
        <v>22460000</v>
      </c>
      <c r="AC1011">
        <v>11976300</v>
      </c>
      <c r="AD1011">
        <v>15813000</v>
      </c>
      <c r="AE1011">
        <v>17149400</v>
      </c>
      <c r="AF1011">
        <v>18413500</v>
      </c>
      <c r="AG1011">
        <v>24773500</v>
      </c>
      <c r="AH1011">
        <v>20043900</v>
      </c>
      <c r="AI1011">
        <v>11677500</v>
      </c>
      <c r="AJ1011">
        <v>15228500</v>
      </c>
      <c r="AK1011">
        <v>33241300</v>
      </c>
      <c r="AL1011">
        <v>13171100</v>
      </c>
      <c r="AM1011">
        <v>16005800</v>
      </c>
      <c r="AN1011">
        <v>16797400</v>
      </c>
      <c r="AO1011">
        <v>16038100</v>
      </c>
      <c r="AP1011">
        <v>11146600</v>
      </c>
      <c r="AQ1011">
        <v>14779000</v>
      </c>
      <c r="AR1011">
        <v>10661700</v>
      </c>
      <c r="AS1011">
        <v>8661200</v>
      </c>
      <c r="AT1011">
        <v>11675900</v>
      </c>
      <c r="AU1011">
        <v>10980700</v>
      </c>
      <c r="AV1011">
        <v>9042200</v>
      </c>
      <c r="AW1011">
        <v>12464200</v>
      </c>
      <c r="AX1011">
        <v>11026000</v>
      </c>
      <c r="AY1011">
        <v>10659500</v>
      </c>
      <c r="AZ1011">
        <v>11604200</v>
      </c>
      <c r="BA1011">
        <v>8649100</v>
      </c>
      <c r="BB1011">
        <v>10805200</v>
      </c>
      <c r="BC1011">
        <v>10935800</v>
      </c>
      <c r="BD1011">
        <v>10259700</v>
      </c>
      <c r="BE1011">
        <v>10536600</v>
      </c>
      <c r="BF1011">
        <v>10767200</v>
      </c>
      <c r="BG1011">
        <v>7083600</v>
      </c>
      <c r="BH1011">
        <v>6733600</v>
      </c>
      <c r="BI1011">
        <v>14598900</v>
      </c>
      <c r="BJ1011">
        <v>9931700</v>
      </c>
      <c r="BK1011">
        <v>13925800</v>
      </c>
      <c r="BL1011">
        <v>16940800</v>
      </c>
      <c r="BM1011">
        <v>8458400</v>
      </c>
      <c r="BN1011">
        <v>9910600</v>
      </c>
      <c r="BO1011">
        <v>10815900</v>
      </c>
      <c r="BP1011">
        <v>14486200</v>
      </c>
      <c r="BQ1011">
        <v>14691100</v>
      </c>
      <c r="BR1011">
        <v>12169400</v>
      </c>
      <c r="BS1011">
        <v>12953400</v>
      </c>
      <c r="BT1011">
        <v>10062600</v>
      </c>
      <c r="BU1011">
        <v>13789900</v>
      </c>
      <c r="BV1011">
        <v>15617400</v>
      </c>
      <c r="BW1011">
        <v>8113900</v>
      </c>
      <c r="BX1011">
        <v>15482900</v>
      </c>
      <c r="BY1011">
        <v>10524500</v>
      </c>
      <c r="BZ1011">
        <v>12187600</v>
      </c>
      <c r="CA1011">
        <v>9919100</v>
      </c>
      <c r="CB1011">
        <v>12633400</v>
      </c>
      <c r="CC1011">
        <v>11969500</v>
      </c>
      <c r="CD1011">
        <v>21942100</v>
      </c>
      <c r="CE1011">
        <v>30144500</v>
      </c>
      <c r="CF1011">
        <v>17076400</v>
      </c>
      <c r="CG1011">
        <v>16643300</v>
      </c>
      <c r="CH1011">
        <v>13493600</v>
      </c>
      <c r="CI1011">
        <v>11923500</v>
      </c>
      <c r="CJ1011">
        <v>15750600</v>
      </c>
      <c r="CK1011">
        <v>8446000</v>
      </c>
      <c r="CL1011">
        <v>10310400</v>
      </c>
      <c r="CM1011">
        <v>8200000</v>
      </c>
      <c r="CN1011">
        <v>6784300</v>
      </c>
      <c r="CO1011">
        <v>7952900</v>
      </c>
      <c r="CP1011">
        <v>14282300</v>
      </c>
      <c r="CQ1011">
        <v>8669400</v>
      </c>
      <c r="CR1011">
        <v>11769300</v>
      </c>
      <c r="CS1011">
        <v>12408900</v>
      </c>
      <c r="CT1011">
        <v>8538900</v>
      </c>
      <c r="CU1011">
        <v>8754500</v>
      </c>
      <c r="CV1011">
        <v>10514100</v>
      </c>
      <c r="CW1011">
        <v>6678300</v>
      </c>
      <c r="CX1011">
        <v>6884200</v>
      </c>
      <c r="CY1011">
        <v>5713600</v>
      </c>
      <c r="CZ1011">
        <v>7047300</v>
      </c>
      <c r="DA1011">
        <v>8770900</v>
      </c>
      <c r="DB1011">
        <v>6245800</v>
      </c>
      <c r="DC1011">
        <v>5375700</v>
      </c>
      <c r="DD1011">
        <v>8212000</v>
      </c>
      <c r="DE1011">
        <v>11026100</v>
      </c>
      <c r="DF1011">
        <v>6970000</v>
      </c>
      <c r="DG1011">
        <v>18666400</v>
      </c>
    </row>
    <row r="1012" spans="1:265" x14ac:dyDescent="0.25">
      <c r="A1012" s="1" t="s">
        <v>507</v>
      </c>
      <c r="B1012" t="s">
        <v>1158</v>
      </c>
      <c r="C1012" t="s">
        <v>1199</v>
      </c>
      <c r="D1012" s="2">
        <f>_xll.BDH(A1012, "volume", B1012, C1012, "Direction", "H", "Period", "M","cols=262;rows=2")</f>
        <v>36922</v>
      </c>
      <c r="E1012" s="2">
        <v>36950</v>
      </c>
      <c r="F1012" s="2">
        <v>36980</v>
      </c>
      <c r="G1012" s="2">
        <v>37011</v>
      </c>
      <c r="H1012" s="2">
        <v>37042</v>
      </c>
      <c r="I1012" s="2">
        <v>37071</v>
      </c>
      <c r="J1012" s="2">
        <v>37103</v>
      </c>
      <c r="K1012" s="2">
        <v>37134</v>
      </c>
      <c r="L1012" s="2">
        <v>37162</v>
      </c>
      <c r="M1012" s="2">
        <v>37195</v>
      </c>
      <c r="N1012" s="2">
        <v>37225</v>
      </c>
      <c r="O1012" s="2">
        <v>37256</v>
      </c>
      <c r="P1012" s="2">
        <v>37287</v>
      </c>
      <c r="Q1012" s="2">
        <v>37315</v>
      </c>
      <c r="R1012" s="2">
        <v>37344</v>
      </c>
      <c r="S1012" s="2">
        <v>37376</v>
      </c>
      <c r="T1012" s="2">
        <v>37407</v>
      </c>
      <c r="U1012" s="2">
        <v>37435</v>
      </c>
      <c r="V1012" s="2">
        <v>37468</v>
      </c>
      <c r="W1012" s="2">
        <v>37498</v>
      </c>
      <c r="X1012" s="2">
        <v>37529</v>
      </c>
      <c r="Y1012" s="2">
        <v>37560</v>
      </c>
      <c r="Z1012" s="2">
        <v>37589</v>
      </c>
      <c r="AA1012" s="2">
        <v>37621</v>
      </c>
      <c r="AB1012" s="2">
        <v>37652</v>
      </c>
      <c r="AC1012" s="2">
        <v>37680</v>
      </c>
      <c r="AD1012" s="2">
        <v>37711</v>
      </c>
      <c r="AE1012" s="2">
        <v>37741</v>
      </c>
      <c r="AF1012" s="2">
        <v>37771</v>
      </c>
      <c r="AG1012" s="2">
        <v>37802</v>
      </c>
      <c r="AH1012" s="2">
        <v>37833</v>
      </c>
      <c r="AI1012" s="2">
        <v>37862</v>
      </c>
      <c r="AJ1012" s="2">
        <v>37894</v>
      </c>
      <c r="AK1012" s="2">
        <v>37925</v>
      </c>
      <c r="AL1012" s="2">
        <v>37953</v>
      </c>
      <c r="AM1012" s="2">
        <v>37986</v>
      </c>
      <c r="AN1012" s="2">
        <v>38016</v>
      </c>
      <c r="AO1012" s="2">
        <v>38044</v>
      </c>
      <c r="AP1012" s="2">
        <v>38077</v>
      </c>
      <c r="AQ1012" s="2">
        <v>38107</v>
      </c>
      <c r="AR1012" s="2">
        <v>38138</v>
      </c>
      <c r="AS1012" s="2">
        <v>38168</v>
      </c>
      <c r="AT1012" s="2">
        <v>38198</v>
      </c>
      <c r="AU1012" s="2">
        <v>38230</v>
      </c>
      <c r="AV1012" s="2">
        <v>38260</v>
      </c>
      <c r="AW1012" s="2">
        <v>38289</v>
      </c>
      <c r="AX1012" s="2">
        <v>38321</v>
      </c>
      <c r="AY1012" s="2">
        <v>38352</v>
      </c>
      <c r="AZ1012" s="2">
        <v>38383</v>
      </c>
      <c r="BA1012" s="2">
        <v>38411</v>
      </c>
      <c r="BB1012" s="2">
        <v>38442</v>
      </c>
      <c r="BC1012" s="2">
        <v>38471</v>
      </c>
      <c r="BD1012" s="2">
        <v>38503</v>
      </c>
      <c r="BE1012" s="2">
        <v>38533</v>
      </c>
      <c r="BF1012" s="2">
        <v>38562</v>
      </c>
      <c r="BG1012" s="2">
        <v>38595</v>
      </c>
      <c r="BH1012" s="2">
        <v>38625</v>
      </c>
      <c r="BI1012" s="2">
        <v>38656</v>
      </c>
      <c r="BJ1012" s="2">
        <v>38686</v>
      </c>
      <c r="BK1012" s="2">
        <v>38716</v>
      </c>
      <c r="BL1012" s="2">
        <v>38748</v>
      </c>
      <c r="BM1012" s="2">
        <v>38776</v>
      </c>
      <c r="BN1012" s="2">
        <v>38807</v>
      </c>
      <c r="BO1012" s="2">
        <v>38835</v>
      </c>
      <c r="BP1012" s="2">
        <v>38868</v>
      </c>
      <c r="BQ1012" s="2">
        <v>38898</v>
      </c>
      <c r="BR1012" s="2">
        <v>38929</v>
      </c>
      <c r="BS1012" s="2">
        <v>38960</v>
      </c>
      <c r="BT1012" s="2">
        <v>38989</v>
      </c>
      <c r="BU1012" s="2">
        <v>39021</v>
      </c>
      <c r="BV1012" s="2">
        <v>39051</v>
      </c>
      <c r="BW1012" s="2">
        <v>39080</v>
      </c>
      <c r="BX1012" s="2">
        <v>39113</v>
      </c>
      <c r="BY1012" s="2">
        <v>39141</v>
      </c>
      <c r="BZ1012" s="2">
        <v>39171</v>
      </c>
      <c r="CA1012" s="2">
        <v>39202</v>
      </c>
      <c r="CB1012" s="2">
        <v>39233</v>
      </c>
      <c r="CC1012" s="2">
        <v>39262</v>
      </c>
      <c r="CD1012" s="2">
        <v>39294</v>
      </c>
      <c r="CE1012" s="2">
        <v>39325</v>
      </c>
      <c r="CF1012" s="2">
        <v>39353</v>
      </c>
      <c r="CG1012" s="2">
        <v>39386</v>
      </c>
      <c r="CH1012" s="2">
        <v>39416</v>
      </c>
      <c r="CI1012" s="2">
        <v>39447</v>
      </c>
      <c r="CJ1012" s="2">
        <v>39478</v>
      </c>
      <c r="CK1012" s="2">
        <v>39507</v>
      </c>
      <c r="CL1012" s="2">
        <v>39538</v>
      </c>
      <c r="CM1012" s="2">
        <v>39568</v>
      </c>
      <c r="CN1012" s="2">
        <v>39598</v>
      </c>
      <c r="CO1012" s="2">
        <v>39629</v>
      </c>
      <c r="CP1012" s="2">
        <v>39660</v>
      </c>
      <c r="CQ1012" s="2">
        <v>39689</v>
      </c>
      <c r="CR1012" s="2">
        <v>39721</v>
      </c>
      <c r="CS1012" s="2">
        <v>39752</v>
      </c>
      <c r="CT1012" s="2">
        <v>39780</v>
      </c>
      <c r="CU1012" s="2">
        <v>39813</v>
      </c>
      <c r="CV1012" s="2">
        <v>39843</v>
      </c>
      <c r="CW1012" s="2">
        <v>39871</v>
      </c>
      <c r="CX1012" s="2">
        <v>39903</v>
      </c>
      <c r="CY1012" s="2">
        <v>39933</v>
      </c>
      <c r="CZ1012" s="2">
        <v>39962</v>
      </c>
      <c r="DA1012" s="2">
        <v>39994</v>
      </c>
      <c r="DB1012" s="2">
        <v>40025</v>
      </c>
      <c r="DC1012" s="2">
        <v>40056</v>
      </c>
      <c r="DD1012" s="2">
        <v>40086</v>
      </c>
      <c r="DE1012" s="2">
        <v>40116</v>
      </c>
      <c r="DF1012" s="2">
        <v>40147</v>
      </c>
      <c r="DG1012" s="2">
        <v>40178</v>
      </c>
      <c r="DH1012" s="2">
        <v>40207</v>
      </c>
      <c r="DI1012" s="2">
        <v>40235</v>
      </c>
      <c r="DJ1012" s="2">
        <v>40268</v>
      </c>
      <c r="DK1012" s="2">
        <v>40298</v>
      </c>
      <c r="DL1012" s="2">
        <v>40329</v>
      </c>
      <c r="DM1012" s="2">
        <v>40359</v>
      </c>
      <c r="DN1012" s="2">
        <v>40389</v>
      </c>
      <c r="DO1012" s="2">
        <v>40421</v>
      </c>
      <c r="DP1012" s="2">
        <v>40451</v>
      </c>
      <c r="DQ1012" s="2">
        <v>40480</v>
      </c>
      <c r="DR1012" s="2">
        <v>40512</v>
      </c>
      <c r="DS1012" s="2">
        <v>40543</v>
      </c>
      <c r="DT1012" s="2">
        <v>40574</v>
      </c>
      <c r="DU1012" s="2">
        <v>40602</v>
      </c>
      <c r="DV1012" s="2">
        <v>40633</v>
      </c>
      <c r="DW1012" s="2">
        <v>40662</v>
      </c>
      <c r="DX1012" s="2">
        <v>40694</v>
      </c>
      <c r="DY1012" s="2">
        <v>40724</v>
      </c>
      <c r="DZ1012" s="2">
        <v>40753</v>
      </c>
      <c r="EA1012" s="2">
        <v>40786</v>
      </c>
      <c r="EB1012" s="2">
        <v>40816</v>
      </c>
      <c r="EC1012" s="2">
        <v>40847</v>
      </c>
      <c r="ED1012" s="2">
        <v>40877</v>
      </c>
      <c r="EE1012" s="2">
        <v>40907</v>
      </c>
      <c r="EF1012" s="2">
        <v>40939</v>
      </c>
      <c r="EG1012" s="2">
        <v>40968</v>
      </c>
      <c r="EH1012" s="2">
        <v>40998</v>
      </c>
      <c r="EI1012" s="2">
        <v>41029</v>
      </c>
      <c r="EJ1012" s="2">
        <v>41060</v>
      </c>
      <c r="EK1012" s="2">
        <v>41089</v>
      </c>
      <c r="EL1012" s="2">
        <v>41121</v>
      </c>
      <c r="EM1012" s="2">
        <v>41152</v>
      </c>
      <c r="EN1012" s="2">
        <v>41180</v>
      </c>
      <c r="EO1012" s="2">
        <v>41213</v>
      </c>
      <c r="EP1012" s="2">
        <v>41243</v>
      </c>
      <c r="EQ1012" s="2">
        <v>41274</v>
      </c>
      <c r="ER1012" s="2">
        <v>41305</v>
      </c>
      <c r="ES1012" s="2">
        <v>41333</v>
      </c>
      <c r="ET1012" s="2">
        <v>41362</v>
      </c>
      <c r="EU1012" s="2">
        <v>41394</v>
      </c>
      <c r="EV1012" s="2">
        <v>41425</v>
      </c>
      <c r="EW1012" s="2">
        <v>41453</v>
      </c>
      <c r="EX1012" s="2">
        <v>41486</v>
      </c>
      <c r="EY1012" s="2">
        <v>41516</v>
      </c>
      <c r="EZ1012" s="2">
        <v>41547</v>
      </c>
      <c r="FA1012" s="2">
        <v>41578</v>
      </c>
      <c r="FB1012" s="2">
        <v>41607</v>
      </c>
      <c r="FC1012" s="2">
        <v>41639</v>
      </c>
      <c r="FD1012" s="2">
        <v>41670</v>
      </c>
      <c r="FE1012" s="2">
        <v>41698</v>
      </c>
      <c r="FF1012" s="2">
        <v>41729</v>
      </c>
      <c r="FG1012" s="2">
        <v>41759</v>
      </c>
      <c r="FH1012" s="2">
        <v>41789</v>
      </c>
      <c r="FI1012" s="2">
        <v>41820</v>
      </c>
      <c r="FJ1012" s="2">
        <v>41851</v>
      </c>
      <c r="FK1012" s="2">
        <v>41880</v>
      </c>
      <c r="FL1012" s="2">
        <v>41912</v>
      </c>
      <c r="FM1012" s="2">
        <v>41943</v>
      </c>
      <c r="FN1012" s="2">
        <v>41971</v>
      </c>
      <c r="FO1012" s="2">
        <v>42004</v>
      </c>
      <c r="FP1012" s="2">
        <v>42034</v>
      </c>
      <c r="FQ1012" s="2">
        <v>42062</v>
      </c>
      <c r="FR1012" s="2">
        <v>42094</v>
      </c>
      <c r="FS1012" s="2">
        <v>42124</v>
      </c>
      <c r="FT1012" s="2">
        <v>42153</v>
      </c>
      <c r="FU1012" s="2">
        <v>42185</v>
      </c>
      <c r="FV1012" s="2">
        <v>42216</v>
      </c>
      <c r="FW1012" s="2">
        <v>42247</v>
      </c>
      <c r="FX1012" s="2">
        <v>42277</v>
      </c>
      <c r="FY1012" s="2">
        <v>42307</v>
      </c>
      <c r="FZ1012" s="2">
        <v>42338</v>
      </c>
      <c r="GA1012" s="2">
        <v>42369</v>
      </c>
      <c r="GB1012" s="2">
        <v>42398</v>
      </c>
      <c r="GC1012" s="2">
        <v>42429</v>
      </c>
      <c r="GD1012" s="2">
        <v>42460</v>
      </c>
      <c r="GE1012" s="2">
        <v>42489</v>
      </c>
      <c r="GF1012" s="2">
        <v>42521</v>
      </c>
      <c r="GG1012" s="2">
        <v>42551</v>
      </c>
      <c r="GH1012" s="2">
        <v>42580</v>
      </c>
      <c r="GI1012" s="2">
        <v>42613</v>
      </c>
      <c r="GJ1012" s="2">
        <v>42643</v>
      </c>
      <c r="GK1012" s="2">
        <v>42674</v>
      </c>
      <c r="GL1012" s="2">
        <v>42704</v>
      </c>
      <c r="GM1012" s="2">
        <v>42734</v>
      </c>
      <c r="GN1012" s="2">
        <v>42766</v>
      </c>
      <c r="GO1012" s="2">
        <v>42794</v>
      </c>
      <c r="GP1012" s="2">
        <v>42825</v>
      </c>
      <c r="GQ1012" s="2">
        <v>42853</v>
      </c>
      <c r="GR1012" s="2">
        <v>42886</v>
      </c>
      <c r="GS1012" s="2">
        <v>42916</v>
      </c>
      <c r="GT1012" s="2">
        <v>42947</v>
      </c>
      <c r="GU1012" s="2">
        <v>42978</v>
      </c>
      <c r="GV1012" s="2">
        <v>43007</v>
      </c>
      <c r="GW1012" s="2">
        <v>43039</v>
      </c>
      <c r="GX1012" s="2">
        <v>43069</v>
      </c>
      <c r="GY1012" s="2">
        <v>43098</v>
      </c>
      <c r="GZ1012" s="2">
        <v>43131</v>
      </c>
      <c r="HA1012" s="2">
        <v>43159</v>
      </c>
      <c r="HB1012" s="2">
        <v>43189</v>
      </c>
      <c r="HC1012" s="2">
        <v>43220</v>
      </c>
      <c r="HD1012" s="2">
        <v>43251</v>
      </c>
      <c r="HE1012" s="2">
        <v>43280</v>
      </c>
      <c r="HF1012" s="2">
        <v>43312</v>
      </c>
      <c r="HG1012" s="2">
        <v>43343</v>
      </c>
      <c r="HH1012" s="2">
        <v>43371</v>
      </c>
      <c r="HI1012" s="2">
        <v>43404</v>
      </c>
      <c r="HJ1012" s="2">
        <v>43434</v>
      </c>
      <c r="HK1012" s="2">
        <v>43465</v>
      </c>
      <c r="HL1012" s="2">
        <v>43496</v>
      </c>
      <c r="HM1012" s="2">
        <v>43524</v>
      </c>
      <c r="HN1012" s="2">
        <v>43553</v>
      </c>
      <c r="HO1012" s="2">
        <v>43585</v>
      </c>
      <c r="HP1012" s="2">
        <v>43616</v>
      </c>
      <c r="HQ1012" s="2">
        <v>43644</v>
      </c>
      <c r="HR1012" s="2">
        <v>43677</v>
      </c>
      <c r="HS1012" s="2">
        <v>43707</v>
      </c>
      <c r="HT1012" s="2">
        <v>43738</v>
      </c>
      <c r="HU1012" s="2">
        <v>43769</v>
      </c>
      <c r="HV1012" s="2">
        <v>43798</v>
      </c>
      <c r="HW1012" s="2">
        <v>43830</v>
      </c>
      <c r="HX1012" s="2">
        <v>43861</v>
      </c>
      <c r="HY1012" s="2">
        <v>43889</v>
      </c>
      <c r="HZ1012" s="2">
        <v>43921</v>
      </c>
      <c r="IA1012" s="2">
        <v>43951</v>
      </c>
      <c r="IB1012" s="2">
        <v>43980</v>
      </c>
      <c r="IC1012" s="2">
        <v>44012</v>
      </c>
      <c r="ID1012" s="2">
        <v>44043</v>
      </c>
      <c r="IE1012" s="2">
        <v>44074</v>
      </c>
      <c r="IF1012" s="2">
        <v>44104</v>
      </c>
      <c r="IG1012" s="2">
        <v>44134</v>
      </c>
      <c r="IH1012" s="2">
        <v>44165</v>
      </c>
      <c r="II1012" s="2">
        <v>44196</v>
      </c>
      <c r="IJ1012" s="2">
        <v>44225</v>
      </c>
      <c r="IK1012" s="2">
        <v>44253</v>
      </c>
      <c r="IL1012" s="2">
        <v>44286</v>
      </c>
      <c r="IM1012" s="2">
        <v>44316</v>
      </c>
      <c r="IN1012" s="2">
        <v>44347</v>
      </c>
      <c r="IO1012" s="2">
        <v>44377</v>
      </c>
      <c r="IP1012" s="2">
        <v>44407</v>
      </c>
      <c r="IQ1012" s="2">
        <v>44439</v>
      </c>
      <c r="IR1012" s="2">
        <v>44469</v>
      </c>
      <c r="IS1012" s="2">
        <v>44498</v>
      </c>
      <c r="IT1012" s="2">
        <v>44530</v>
      </c>
      <c r="IU1012" s="2">
        <v>44561</v>
      </c>
      <c r="IV1012" s="2">
        <v>44592</v>
      </c>
      <c r="IW1012" s="2">
        <v>44620</v>
      </c>
      <c r="IX1012" s="2">
        <v>44651</v>
      </c>
      <c r="IY1012" s="2">
        <v>44680</v>
      </c>
      <c r="IZ1012" s="2">
        <v>44712</v>
      </c>
      <c r="JA1012" s="2">
        <v>44742</v>
      </c>
      <c r="JB1012" s="2">
        <v>44771</v>
      </c>
      <c r="JC1012" s="2">
        <v>44804</v>
      </c>
      <c r="JD1012" s="2">
        <v>44834</v>
      </c>
      <c r="JE1012" s="2">
        <v>44865</v>
      </c>
    </row>
    <row r="1013" spans="1:265" x14ac:dyDescent="0.25">
      <c r="A1013" s="4"/>
      <c r="D1013" s="3">
        <v>16866300</v>
      </c>
      <c r="E1013">
        <v>13862400</v>
      </c>
      <c r="F1013">
        <v>18861300</v>
      </c>
      <c r="G1013">
        <v>16713100</v>
      </c>
      <c r="H1013">
        <v>14043000</v>
      </c>
      <c r="I1013">
        <v>17447700</v>
      </c>
      <c r="J1013">
        <v>21110400</v>
      </c>
      <c r="K1013">
        <v>17206700</v>
      </c>
      <c r="L1013">
        <v>11841400</v>
      </c>
      <c r="M1013">
        <v>14750400</v>
      </c>
      <c r="N1013">
        <v>25214200</v>
      </c>
      <c r="O1013">
        <v>14993200</v>
      </c>
      <c r="P1013">
        <v>17517200</v>
      </c>
      <c r="Q1013">
        <v>14737400</v>
      </c>
      <c r="R1013">
        <v>11198200</v>
      </c>
      <c r="S1013">
        <v>13643700</v>
      </c>
      <c r="T1013">
        <v>12251000</v>
      </c>
      <c r="U1013">
        <v>15045600</v>
      </c>
      <c r="V1013">
        <v>20283500</v>
      </c>
      <c r="W1013">
        <v>13845600</v>
      </c>
      <c r="X1013">
        <v>13382600</v>
      </c>
      <c r="Y1013">
        <v>28273400</v>
      </c>
      <c r="Z1013">
        <v>37049100</v>
      </c>
      <c r="AA1013">
        <v>15198100</v>
      </c>
      <c r="AB1013">
        <v>28222200</v>
      </c>
      <c r="AC1013">
        <v>22369500</v>
      </c>
      <c r="AD1013">
        <v>19194700</v>
      </c>
      <c r="AE1013">
        <v>18371000</v>
      </c>
      <c r="AF1013">
        <v>31302700</v>
      </c>
      <c r="AG1013">
        <v>21777900</v>
      </c>
      <c r="AH1013">
        <v>32518200</v>
      </c>
      <c r="AI1013">
        <v>14142800</v>
      </c>
      <c r="AJ1013">
        <v>15653300</v>
      </c>
      <c r="AK1013">
        <v>18884500</v>
      </c>
      <c r="AL1013">
        <v>10337100</v>
      </c>
      <c r="AM1013">
        <v>13133200</v>
      </c>
      <c r="AN1013">
        <v>18080200</v>
      </c>
      <c r="AO1013">
        <v>16659000</v>
      </c>
      <c r="AP1013">
        <v>22283600</v>
      </c>
      <c r="AQ1013">
        <v>19037300</v>
      </c>
      <c r="AR1013">
        <v>22105000</v>
      </c>
      <c r="AS1013">
        <v>14726300</v>
      </c>
      <c r="AT1013">
        <v>16791200</v>
      </c>
      <c r="AU1013">
        <v>15101100</v>
      </c>
      <c r="AV1013">
        <v>16253900</v>
      </c>
      <c r="AW1013">
        <v>17349500</v>
      </c>
      <c r="AX1013">
        <v>26761000</v>
      </c>
      <c r="AY1013">
        <v>22613800</v>
      </c>
      <c r="AZ1013">
        <v>19905400</v>
      </c>
      <c r="BA1013">
        <v>16842300</v>
      </c>
      <c r="BB1013">
        <v>17179500</v>
      </c>
      <c r="BC1013">
        <v>17036100</v>
      </c>
      <c r="BD1013">
        <v>18187800</v>
      </c>
      <c r="BE1013">
        <v>16064800</v>
      </c>
      <c r="BF1013">
        <v>19341500</v>
      </c>
      <c r="BG1013">
        <v>16324100</v>
      </c>
      <c r="BH1013">
        <v>15319200</v>
      </c>
      <c r="BI1013">
        <v>17940700</v>
      </c>
      <c r="BJ1013">
        <v>19067900</v>
      </c>
      <c r="BK1013">
        <v>17679100</v>
      </c>
      <c r="BL1013">
        <v>19245600</v>
      </c>
      <c r="BM1013">
        <v>27214500</v>
      </c>
      <c r="BN1013">
        <v>23892900</v>
      </c>
      <c r="BO1013">
        <v>19718700</v>
      </c>
      <c r="BP1013">
        <v>20120200</v>
      </c>
      <c r="BQ1013">
        <v>16834800</v>
      </c>
      <c r="BR1013">
        <v>17169600</v>
      </c>
      <c r="BS1013">
        <v>17103300</v>
      </c>
      <c r="BT1013">
        <v>11272300</v>
      </c>
      <c r="BU1013">
        <v>15165400</v>
      </c>
      <c r="BV1013">
        <v>15937100</v>
      </c>
      <c r="BW1013">
        <v>14103900</v>
      </c>
      <c r="BX1013">
        <v>18826100</v>
      </c>
      <c r="BY1013">
        <v>14823600</v>
      </c>
      <c r="BZ1013">
        <v>17410000</v>
      </c>
      <c r="CA1013">
        <v>18159900</v>
      </c>
      <c r="CB1013">
        <v>25616500</v>
      </c>
      <c r="CC1013">
        <v>29440600</v>
      </c>
      <c r="CD1013">
        <v>30645500</v>
      </c>
      <c r="CE1013">
        <v>38922900</v>
      </c>
      <c r="CF1013">
        <v>14972900</v>
      </c>
      <c r="CG1013">
        <v>18918100</v>
      </c>
      <c r="CH1013">
        <v>25634100</v>
      </c>
      <c r="CI1013">
        <v>18843000</v>
      </c>
      <c r="CJ1013">
        <v>28807000</v>
      </c>
      <c r="CK1013">
        <v>20277200</v>
      </c>
      <c r="CL1013">
        <v>20833900</v>
      </c>
      <c r="CM1013">
        <v>23637200</v>
      </c>
      <c r="CN1013">
        <v>22449000</v>
      </c>
      <c r="CO1013">
        <v>20903900</v>
      </c>
      <c r="CP1013">
        <v>19816300</v>
      </c>
      <c r="CQ1013">
        <v>14551900</v>
      </c>
      <c r="CR1013">
        <v>21366500</v>
      </c>
      <c r="CS1013">
        <v>32333600</v>
      </c>
      <c r="CT1013">
        <v>21882400</v>
      </c>
      <c r="CU1013">
        <v>27739300</v>
      </c>
      <c r="CV1013">
        <v>30096800</v>
      </c>
      <c r="CW1013">
        <v>35848400</v>
      </c>
      <c r="CX1013">
        <v>29977100</v>
      </c>
      <c r="CY1013">
        <v>25755800</v>
      </c>
      <c r="CZ1013">
        <v>27497700</v>
      </c>
      <c r="DA1013">
        <v>23689300</v>
      </c>
      <c r="DB1013">
        <v>25889700</v>
      </c>
      <c r="DC1013">
        <v>21355300</v>
      </c>
      <c r="DD1013">
        <v>18762100</v>
      </c>
      <c r="DE1013">
        <v>20378100</v>
      </c>
      <c r="DF1013">
        <v>19941100</v>
      </c>
      <c r="DG1013">
        <v>14183800</v>
      </c>
      <c r="DH1013">
        <v>16037900</v>
      </c>
      <c r="DI1013">
        <v>14423400</v>
      </c>
      <c r="DJ1013">
        <v>10871600</v>
      </c>
      <c r="DK1013">
        <v>13594100</v>
      </c>
      <c r="DL1013">
        <v>22939900</v>
      </c>
      <c r="DM1013">
        <v>18431300</v>
      </c>
      <c r="DN1013">
        <v>16888100</v>
      </c>
      <c r="DO1013">
        <v>18114700</v>
      </c>
      <c r="DP1013">
        <v>20001881</v>
      </c>
      <c r="DQ1013">
        <v>14108436</v>
      </c>
      <c r="DR1013">
        <v>14516399</v>
      </c>
      <c r="DS1013">
        <v>15289742</v>
      </c>
      <c r="DT1013">
        <v>15928570</v>
      </c>
      <c r="DU1013">
        <v>13135617</v>
      </c>
      <c r="DV1013">
        <v>16056734</v>
      </c>
      <c r="DW1013">
        <v>10495061</v>
      </c>
      <c r="DX1013">
        <v>17156430</v>
      </c>
      <c r="DY1013">
        <v>17123821</v>
      </c>
      <c r="DZ1013">
        <v>17400949</v>
      </c>
      <c r="EA1013">
        <v>31220207</v>
      </c>
      <c r="EB1013">
        <v>22318689</v>
      </c>
      <c r="EC1013">
        <v>22936765</v>
      </c>
      <c r="ED1013">
        <v>21550637</v>
      </c>
      <c r="EE1013">
        <v>15936788</v>
      </c>
      <c r="EF1013">
        <v>16559859</v>
      </c>
      <c r="EG1013">
        <v>16665666</v>
      </c>
      <c r="EH1013">
        <v>15399373</v>
      </c>
      <c r="EI1013">
        <v>13795200</v>
      </c>
      <c r="EJ1013">
        <v>15712802</v>
      </c>
      <c r="EK1013">
        <v>13546559</v>
      </c>
      <c r="EL1013">
        <v>12549018</v>
      </c>
      <c r="EM1013">
        <v>11976047</v>
      </c>
      <c r="EN1013">
        <v>13465037</v>
      </c>
      <c r="EO1013">
        <v>9211033</v>
      </c>
      <c r="EP1013">
        <v>16228049</v>
      </c>
      <c r="EQ1013">
        <v>18472336</v>
      </c>
      <c r="ER1013">
        <v>13479854</v>
      </c>
      <c r="ES1013">
        <v>10778857</v>
      </c>
      <c r="ET1013">
        <v>9932947</v>
      </c>
      <c r="EU1013">
        <v>11784656</v>
      </c>
      <c r="EV1013">
        <v>14041221</v>
      </c>
      <c r="EW1013">
        <v>11163921</v>
      </c>
      <c r="EX1013">
        <v>10259449</v>
      </c>
      <c r="EY1013">
        <v>9307602</v>
      </c>
      <c r="EZ1013">
        <v>12025455</v>
      </c>
      <c r="FA1013">
        <v>11473867</v>
      </c>
      <c r="FB1013">
        <v>10873977</v>
      </c>
      <c r="FC1013">
        <v>12179970</v>
      </c>
      <c r="FD1013">
        <v>11350067</v>
      </c>
      <c r="FE1013">
        <v>10595926</v>
      </c>
      <c r="FF1013">
        <v>10418535</v>
      </c>
      <c r="FG1013">
        <v>10867608</v>
      </c>
      <c r="FH1013">
        <v>9169731</v>
      </c>
      <c r="FI1013">
        <v>10901215</v>
      </c>
      <c r="FJ1013">
        <v>9049086</v>
      </c>
      <c r="FK1013">
        <v>8053117</v>
      </c>
      <c r="FL1013">
        <v>11444943</v>
      </c>
      <c r="FM1013">
        <v>12147896</v>
      </c>
      <c r="FN1013">
        <v>8757124</v>
      </c>
      <c r="FO1013">
        <v>9178236</v>
      </c>
      <c r="FP1013">
        <v>7901451</v>
      </c>
      <c r="FQ1013">
        <v>9825008</v>
      </c>
      <c r="FR1013">
        <v>11870955</v>
      </c>
      <c r="FS1013">
        <v>10488310</v>
      </c>
      <c r="FT1013">
        <v>12598214</v>
      </c>
      <c r="FU1013">
        <v>15138371</v>
      </c>
      <c r="FV1013">
        <v>31622886</v>
      </c>
      <c r="FW1013">
        <v>21153481</v>
      </c>
      <c r="FX1013">
        <v>19021132</v>
      </c>
      <c r="FY1013">
        <v>18479431</v>
      </c>
      <c r="FZ1013">
        <v>14628110</v>
      </c>
      <c r="GA1013">
        <v>13742283</v>
      </c>
      <c r="GB1013">
        <v>16462369</v>
      </c>
      <c r="GC1013">
        <v>18737261</v>
      </c>
      <c r="GD1013">
        <v>14278772</v>
      </c>
      <c r="GE1013">
        <v>16873902</v>
      </c>
      <c r="GF1013">
        <v>25368314</v>
      </c>
      <c r="GG1013">
        <v>20055340</v>
      </c>
      <c r="GH1013">
        <v>19457151</v>
      </c>
      <c r="GI1013">
        <v>22163294</v>
      </c>
      <c r="GJ1013">
        <v>15754648</v>
      </c>
      <c r="GK1013">
        <v>15206084</v>
      </c>
      <c r="GL1013">
        <v>17566119</v>
      </c>
      <c r="GM1013">
        <v>16783792</v>
      </c>
      <c r="GN1013">
        <v>14321169</v>
      </c>
      <c r="GO1013">
        <v>18309394</v>
      </c>
      <c r="GP1013">
        <v>19070683</v>
      </c>
      <c r="GQ1013">
        <v>16949943</v>
      </c>
      <c r="GR1013">
        <v>16297679</v>
      </c>
      <c r="GS1013">
        <v>16666226</v>
      </c>
      <c r="GT1013">
        <v>10890646</v>
      </c>
      <c r="GU1013">
        <v>11739499</v>
      </c>
      <c r="GV1013">
        <v>10603256</v>
      </c>
      <c r="GW1013">
        <v>13379436</v>
      </c>
      <c r="GX1013">
        <v>16204675</v>
      </c>
      <c r="GY1013">
        <v>17119121</v>
      </c>
      <c r="GZ1013">
        <v>16217600</v>
      </c>
      <c r="HA1013">
        <v>21245877</v>
      </c>
      <c r="HB1013">
        <v>28155990</v>
      </c>
      <c r="HC1013">
        <v>18020242</v>
      </c>
      <c r="HD1013">
        <v>17363331</v>
      </c>
      <c r="HE1013">
        <v>20189250</v>
      </c>
      <c r="HF1013">
        <v>14566659</v>
      </c>
      <c r="HG1013">
        <v>13580091</v>
      </c>
      <c r="HH1013">
        <v>24710988</v>
      </c>
      <c r="HI1013">
        <v>16636309</v>
      </c>
      <c r="HJ1013">
        <v>21656161</v>
      </c>
      <c r="HK1013">
        <v>17890089</v>
      </c>
      <c r="HL1013">
        <v>15342824</v>
      </c>
      <c r="HM1013">
        <v>20111732</v>
      </c>
      <c r="HN1013">
        <v>17407812</v>
      </c>
      <c r="HO1013">
        <v>13229987</v>
      </c>
      <c r="HP1013">
        <v>19654756</v>
      </c>
      <c r="HQ1013">
        <v>14744711</v>
      </c>
      <c r="HR1013">
        <v>12209285</v>
      </c>
      <c r="HS1013">
        <v>25248899</v>
      </c>
      <c r="HT1013">
        <v>16418509</v>
      </c>
      <c r="HU1013">
        <v>20109947</v>
      </c>
      <c r="HV1013">
        <v>25070196</v>
      </c>
      <c r="HW1013">
        <v>24900301</v>
      </c>
      <c r="HX1013">
        <v>22467856</v>
      </c>
      <c r="HY1013">
        <v>23571479</v>
      </c>
      <c r="HZ1013">
        <v>33758485</v>
      </c>
      <c r="IA1013">
        <v>18443163</v>
      </c>
      <c r="IB1013">
        <v>21289918</v>
      </c>
      <c r="IC1013">
        <v>20281579</v>
      </c>
      <c r="ID1013">
        <v>18937816</v>
      </c>
      <c r="IE1013">
        <v>16024604</v>
      </c>
      <c r="IF1013">
        <v>22363343</v>
      </c>
      <c r="IG1013">
        <v>20444350</v>
      </c>
      <c r="IH1013">
        <v>18827566</v>
      </c>
      <c r="II1013">
        <v>18989919</v>
      </c>
      <c r="IJ1013">
        <v>17739974</v>
      </c>
      <c r="IK1013">
        <v>15781747</v>
      </c>
      <c r="IL1013">
        <v>35964464</v>
      </c>
      <c r="IM1013">
        <v>23087219</v>
      </c>
      <c r="IN1013">
        <v>17179385</v>
      </c>
      <c r="IO1013">
        <v>23033685</v>
      </c>
      <c r="IP1013">
        <v>20543202</v>
      </c>
      <c r="IQ1013">
        <v>15815481</v>
      </c>
      <c r="IR1013">
        <v>21456835</v>
      </c>
      <c r="IS1013">
        <v>16726073</v>
      </c>
      <c r="IT1013">
        <v>25642101</v>
      </c>
      <c r="IU1013">
        <v>23485556</v>
      </c>
      <c r="IV1013">
        <v>33184238</v>
      </c>
      <c r="IW1013">
        <v>31850732</v>
      </c>
      <c r="IX1013">
        <v>32419655</v>
      </c>
      <c r="IY1013">
        <v>25628793</v>
      </c>
      <c r="IZ1013">
        <v>29419280</v>
      </c>
      <c r="JA1013">
        <v>32509931</v>
      </c>
      <c r="JB1013">
        <v>28006536</v>
      </c>
      <c r="JC1013">
        <v>20574175</v>
      </c>
      <c r="JD1013">
        <v>25246560</v>
      </c>
      <c r="JE1013">
        <v>34438589</v>
      </c>
    </row>
    <row r="1014" spans="1:265" x14ac:dyDescent="0.25">
      <c r="A1014" s="1" t="s">
        <v>508</v>
      </c>
      <c r="B1014" t="s">
        <v>1158</v>
      </c>
      <c r="C1014" t="s">
        <v>1190</v>
      </c>
      <c r="D1014" s="2">
        <f>_xll.BDH(A1014, "volume", B1014, C1014, "Direction", "H", "Period", "M","cols=24;rows=2")</f>
        <v>36922</v>
      </c>
      <c r="E1014" s="2">
        <v>36950</v>
      </c>
      <c r="F1014" s="2">
        <v>36980</v>
      </c>
      <c r="G1014" s="2">
        <v>37011</v>
      </c>
      <c r="H1014" s="2">
        <v>37042</v>
      </c>
      <c r="I1014" s="2">
        <v>37071</v>
      </c>
      <c r="J1014" s="2">
        <v>37103</v>
      </c>
      <c r="K1014" s="2">
        <v>37134</v>
      </c>
      <c r="L1014" s="2">
        <v>37162</v>
      </c>
      <c r="M1014" s="2">
        <v>37195</v>
      </c>
      <c r="N1014" s="2">
        <v>37225</v>
      </c>
      <c r="O1014" s="2">
        <v>37256</v>
      </c>
      <c r="P1014" s="2">
        <v>37287</v>
      </c>
      <c r="Q1014" s="2">
        <v>37315</v>
      </c>
      <c r="R1014" s="2">
        <v>37344</v>
      </c>
      <c r="S1014" s="2">
        <v>37376</v>
      </c>
      <c r="T1014" s="2">
        <v>37407</v>
      </c>
      <c r="U1014" s="2">
        <v>37435</v>
      </c>
      <c r="V1014" s="2">
        <v>37468</v>
      </c>
      <c r="W1014" s="2">
        <v>37498</v>
      </c>
      <c r="X1014" s="2">
        <v>37529</v>
      </c>
      <c r="Y1014" s="2">
        <v>37560</v>
      </c>
      <c r="Z1014" s="2">
        <v>37589</v>
      </c>
      <c r="AA1014" s="2">
        <v>37621</v>
      </c>
    </row>
    <row r="1015" spans="1:265" x14ac:dyDescent="0.25">
      <c r="A1015" s="4"/>
      <c r="D1015" s="3">
        <v>9908960</v>
      </c>
      <c r="E1015">
        <v>7260910</v>
      </c>
      <c r="F1015">
        <v>6539160</v>
      </c>
      <c r="G1015">
        <v>9248200</v>
      </c>
      <c r="H1015">
        <v>7023630</v>
      </c>
      <c r="I1015">
        <v>5738200</v>
      </c>
      <c r="J1015">
        <v>6461570</v>
      </c>
      <c r="K1015">
        <v>10457870</v>
      </c>
      <c r="L1015">
        <v>6397890</v>
      </c>
      <c r="M1015">
        <v>10649720</v>
      </c>
      <c r="N1015">
        <v>14506720</v>
      </c>
      <c r="O1015">
        <v>14486480</v>
      </c>
      <c r="P1015">
        <v>12047090</v>
      </c>
      <c r="Q1015">
        <v>6821250</v>
      </c>
      <c r="R1015">
        <v>6525740</v>
      </c>
      <c r="S1015">
        <v>7221650</v>
      </c>
      <c r="T1015">
        <v>9375050</v>
      </c>
      <c r="U1015">
        <v>19783190</v>
      </c>
      <c r="V1015">
        <v>19368060</v>
      </c>
      <c r="W1015">
        <v>6879460</v>
      </c>
      <c r="X1015">
        <v>6050360</v>
      </c>
      <c r="Y1015">
        <v>11633220</v>
      </c>
      <c r="Z1015">
        <v>12698980</v>
      </c>
      <c r="AA1015">
        <v>10258170</v>
      </c>
    </row>
    <row r="1016" spans="1:265" x14ac:dyDescent="0.25">
      <c r="A1016" s="1" t="s">
        <v>509</v>
      </c>
      <c r="B1016" t="s">
        <v>1158</v>
      </c>
      <c r="C1016" t="s">
        <v>1191</v>
      </c>
      <c r="D1016" s="2">
        <f>_xll.BDH(A1016, "volume", B1016, C1016, "Direction", "H", "Period", "M","cols=6;rows=2")</f>
        <v>36922</v>
      </c>
      <c r="E1016" s="2">
        <v>36950</v>
      </c>
      <c r="F1016" s="2">
        <v>36980</v>
      </c>
      <c r="G1016" s="2">
        <v>37011</v>
      </c>
      <c r="H1016" s="2">
        <v>37042</v>
      </c>
      <c r="I1016" s="2">
        <v>37071</v>
      </c>
    </row>
    <row r="1017" spans="1:265" x14ac:dyDescent="0.25">
      <c r="A1017" s="4"/>
      <c r="D1017" s="3">
        <v>30677100</v>
      </c>
      <c r="E1017">
        <v>16038800</v>
      </c>
      <c r="F1017">
        <v>84013800</v>
      </c>
      <c r="G1017">
        <v>43002300</v>
      </c>
      <c r="H1017">
        <v>24419100</v>
      </c>
      <c r="I1017">
        <v>2863400</v>
      </c>
    </row>
    <row r="1018" spans="1:265" x14ac:dyDescent="0.25">
      <c r="A1018" s="1" t="s">
        <v>510</v>
      </c>
      <c r="B1018" t="s">
        <v>1158</v>
      </c>
      <c r="C1018" t="s">
        <v>1180</v>
      </c>
      <c r="D1018" s="2">
        <f>_xll.BDH(A1018, "volume", B1018, C1018, "Direction", "H", "Period", "M","cols=122;rows=2")</f>
        <v>36922</v>
      </c>
      <c r="E1018" s="2">
        <v>36950</v>
      </c>
      <c r="F1018" s="2">
        <v>36980</v>
      </c>
      <c r="G1018" s="2">
        <v>37011</v>
      </c>
      <c r="H1018" s="2">
        <v>37042</v>
      </c>
      <c r="I1018" s="2">
        <v>37071</v>
      </c>
      <c r="J1018" s="2">
        <v>37103</v>
      </c>
      <c r="K1018" s="2">
        <v>37134</v>
      </c>
      <c r="L1018" s="2">
        <v>37162</v>
      </c>
      <c r="M1018" s="2">
        <v>37195</v>
      </c>
      <c r="N1018" s="2">
        <v>37225</v>
      </c>
      <c r="O1018" s="2">
        <v>37256</v>
      </c>
      <c r="P1018" s="2">
        <v>37287</v>
      </c>
      <c r="Q1018" s="2">
        <v>37315</v>
      </c>
      <c r="R1018" s="2">
        <v>37344</v>
      </c>
      <c r="S1018" s="2">
        <v>37376</v>
      </c>
      <c r="T1018" s="2">
        <v>37407</v>
      </c>
      <c r="U1018" s="2">
        <v>37435</v>
      </c>
      <c r="V1018" s="2">
        <v>37468</v>
      </c>
      <c r="W1018" s="2">
        <v>37498</v>
      </c>
      <c r="X1018" s="2">
        <v>37529</v>
      </c>
      <c r="Y1018" s="2">
        <v>37560</v>
      </c>
      <c r="Z1018" s="2">
        <v>37589</v>
      </c>
      <c r="AA1018" s="2">
        <v>37621</v>
      </c>
      <c r="AB1018" s="2">
        <v>37652</v>
      </c>
      <c r="AC1018" s="2">
        <v>37680</v>
      </c>
      <c r="AD1018" s="2">
        <v>37711</v>
      </c>
      <c r="AE1018" s="2">
        <v>37741</v>
      </c>
      <c r="AF1018" s="2">
        <v>37771</v>
      </c>
      <c r="AG1018" s="2">
        <v>37802</v>
      </c>
      <c r="AH1018" s="2">
        <v>37833</v>
      </c>
      <c r="AI1018" s="2">
        <v>37862</v>
      </c>
      <c r="AJ1018" s="2">
        <v>37894</v>
      </c>
      <c r="AK1018" s="2">
        <v>37925</v>
      </c>
      <c r="AL1018" s="2">
        <v>37953</v>
      </c>
      <c r="AM1018" s="2">
        <v>37986</v>
      </c>
      <c r="AN1018" s="2">
        <v>38016</v>
      </c>
      <c r="AO1018" s="2">
        <v>38044</v>
      </c>
      <c r="AP1018" s="2">
        <v>38077</v>
      </c>
      <c r="AQ1018" s="2">
        <v>38107</v>
      </c>
      <c r="AR1018" s="2">
        <v>38138</v>
      </c>
      <c r="AS1018" s="2">
        <v>38168</v>
      </c>
      <c r="AT1018" s="2">
        <v>38198</v>
      </c>
      <c r="AU1018" s="2">
        <v>38230</v>
      </c>
      <c r="AV1018" s="2">
        <v>38260</v>
      </c>
      <c r="AW1018" s="2">
        <v>38289</v>
      </c>
      <c r="AX1018" s="2">
        <v>38321</v>
      </c>
      <c r="AY1018" s="2">
        <v>38352</v>
      </c>
      <c r="AZ1018" s="2">
        <v>38383</v>
      </c>
      <c r="BA1018" s="2">
        <v>38411</v>
      </c>
      <c r="BB1018" s="2">
        <v>38442</v>
      </c>
      <c r="BC1018" s="2">
        <v>38471</v>
      </c>
      <c r="BD1018" s="2">
        <v>38503</v>
      </c>
      <c r="BE1018" s="2">
        <v>38533</v>
      </c>
      <c r="BF1018" s="2">
        <v>38562</v>
      </c>
      <c r="BG1018" s="2">
        <v>38595</v>
      </c>
      <c r="BH1018" s="2">
        <v>38625</v>
      </c>
      <c r="BI1018" s="2">
        <v>38656</v>
      </c>
      <c r="BJ1018" s="2">
        <v>38686</v>
      </c>
      <c r="BK1018" s="2">
        <v>38716</v>
      </c>
      <c r="BL1018" s="2">
        <v>38748</v>
      </c>
      <c r="BM1018" s="2">
        <v>38776</v>
      </c>
      <c r="BN1018" s="2">
        <v>38807</v>
      </c>
      <c r="BO1018" s="2">
        <v>38835</v>
      </c>
      <c r="BP1018" s="2">
        <v>38868</v>
      </c>
      <c r="BQ1018" s="2">
        <v>38898</v>
      </c>
      <c r="BR1018" s="2">
        <v>38929</v>
      </c>
      <c r="BS1018" s="2">
        <v>38960</v>
      </c>
      <c r="BT1018" s="2">
        <v>38989</v>
      </c>
      <c r="BU1018" s="2">
        <v>39021</v>
      </c>
      <c r="BV1018" s="2">
        <v>39051</v>
      </c>
      <c r="BW1018" s="2">
        <v>39080</v>
      </c>
      <c r="BX1018" s="2">
        <v>39113</v>
      </c>
      <c r="BY1018" s="2">
        <v>39141</v>
      </c>
      <c r="BZ1018" s="2">
        <v>39171</v>
      </c>
      <c r="CA1018" s="2">
        <v>39202</v>
      </c>
      <c r="CB1018" s="2">
        <v>39233</v>
      </c>
      <c r="CC1018" s="2">
        <v>39262</v>
      </c>
      <c r="CD1018" s="2">
        <v>39294</v>
      </c>
      <c r="CE1018" s="2">
        <v>39325</v>
      </c>
      <c r="CF1018" s="2">
        <v>39353</v>
      </c>
      <c r="CG1018" s="2">
        <v>39386</v>
      </c>
      <c r="CH1018" s="2">
        <v>39416</v>
      </c>
      <c r="CI1018" s="2">
        <v>39447</v>
      </c>
      <c r="CJ1018" s="2">
        <v>39478</v>
      </c>
      <c r="CK1018" s="2">
        <v>39507</v>
      </c>
      <c r="CL1018" s="2">
        <v>39538</v>
      </c>
      <c r="CM1018" s="2">
        <v>39568</v>
      </c>
      <c r="CN1018" s="2">
        <v>39598</v>
      </c>
      <c r="CO1018" s="2">
        <v>39629</v>
      </c>
      <c r="CP1018" s="2">
        <v>39660</v>
      </c>
      <c r="CQ1018" s="2">
        <v>39689</v>
      </c>
      <c r="CR1018" s="2">
        <v>39721</v>
      </c>
      <c r="CS1018" s="2">
        <v>39752</v>
      </c>
      <c r="CT1018" s="2">
        <v>39780</v>
      </c>
      <c r="CU1018" s="2">
        <v>39813</v>
      </c>
      <c r="CV1018" s="2">
        <v>39843</v>
      </c>
      <c r="CW1018" s="2">
        <v>39871</v>
      </c>
      <c r="CX1018" s="2">
        <v>39903</v>
      </c>
      <c r="CY1018" s="2">
        <v>39933</v>
      </c>
      <c r="CZ1018" s="2">
        <v>39962</v>
      </c>
      <c r="DA1018" s="2">
        <v>39994</v>
      </c>
      <c r="DB1018" s="2">
        <v>40025</v>
      </c>
      <c r="DC1018" s="2">
        <v>40056</v>
      </c>
      <c r="DD1018" s="2">
        <v>40086</v>
      </c>
      <c r="DE1018" s="2">
        <v>40116</v>
      </c>
      <c r="DF1018" s="2">
        <v>40147</v>
      </c>
      <c r="DG1018" s="2">
        <v>40178</v>
      </c>
      <c r="DH1018" s="2">
        <v>40207</v>
      </c>
      <c r="DI1018" s="2">
        <v>40235</v>
      </c>
      <c r="DJ1018" s="2">
        <v>40268</v>
      </c>
      <c r="DK1018" s="2">
        <v>40298</v>
      </c>
      <c r="DL1018" s="2">
        <v>40329</v>
      </c>
      <c r="DM1018" s="2">
        <v>40359</v>
      </c>
      <c r="DN1018" s="2">
        <v>40389</v>
      </c>
      <c r="DO1018" s="2">
        <v>40421</v>
      </c>
      <c r="DP1018" s="2">
        <v>40451</v>
      </c>
      <c r="DQ1018" s="2">
        <v>40480</v>
      </c>
      <c r="DR1018" s="2">
        <v>40512</v>
      </c>
      <c r="DS1018" s="2">
        <v>40543</v>
      </c>
      <c r="DT1018" s="2">
        <v>40574</v>
      </c>
      <c r="DU1018" s="2">
        <v>40602</v>
      </c>
    </row>
    <row r="1019" spans="1:265" x14ac:dyDescent="0.25">
      <c r="A1019" s="4"/>
      <c r="D1019" s="3">
        <v>11924200</v>
      </c>
      <c r="E1019">
        <v>6015300</v>
      </c>
      <c r="F1019">
        <v>7856400</v>
      </c>
      <c r="G1019">
        <v>15940500</v>
      </c>
      <c r="H1019">
        <v>10309600</v>
      </c>
      <c r="I1019">
        <v>12024300</v>
      </c>
      <c r="J1019">
        <v>12573400</v>
      </c>
      <c r="K1019">
        <v>9157400</v>
      </c>
      <c r="L1019">
        <v>8038000</v>
      </c>
      <c r="M1019">
        <v>13717300</v>
      </c>
      <c r="N1019">
        <v>9841700</v>
      </c>
      <c r="O1019">
        <v>13646500</v>
      </c>
      <c r="P1019">
        <v>11575600</v>
      </c>
      <c r="Q1019">
        <v>9124400</v>
      </c>
      <c r="R1019">
        <v>15015600</v>
      </c>
      <c r="S1019">
        <v>12420400</v>
      </c>
      <c r="T1019">
        <v>17877300</v>
      </c>
      <c r="U1019">
        <v>21657900</v>
      </c>
      <c r="V1019">
        <v>44564800</v>
      </c>
      <c r="W1019">
        <v>23059800</v>
      </c>
      <c r="X1019">
        <v>47118500</v>
      </c>
      <c r="Y1019">
        <v>65863300</v>
      </c>
      <c r="Z1019">
        <v>25082100</v>
      </c>
      <c r="AA1019">
        <v>41847900</v>
      </c>
      <c r="AB1019">
        <v>39349900</v>
      </c>
      <c r="AC1019">
        <v>37961600</v>
      </c>
      <c r="AD1019">
        <v>21673700</v>
      </c>
      <c r="AE1019">
        <v>18172700</v>
      </c>
      <c r="AF1019">
        <v>25735100</v>
      </c>
      <c r="AG1019">
        <v>31283000</v>
      </c>
      <c r="AH1019">
        <v>32165300</v>
      </c>
      <c r="AI1019">
        <v>14484000</v>
      </c>
      <c r="AJ1019">
        <v>22921600</v>
      </c>
      <c r="AK1019">
        <v>29751900</v>
      </c>
      <c r="AL1019">
        <v>15537900</v>
      </c>
      <c r="AM1019">
        <v>22150300</v>
      </c>
      <c r="AN1019">
        <v>20872900</v>
      </c>
      <c r="AO1019">
        <v>19786200</v>
      </c>
      <c r="AP1019">
        <v>32593100</v>
      </c>
      <c r="AQ1019">
        <v>36342700</v>
      </c>
      <c r="AR1019">
        <v>18051100</v>
      </c>
      <c r="AS1019">
        <v>19042300</v>
      </c>
      <c r="AT1019">
        <v>16355300</v>
      </c>
      <c r="AU1019">
        <v>13811900</v>
      </c>
      <c r="AV1019">
        <v>15633000</v>
      </c>
      <c r="AW1019">
        <v>24605100</v>
      </c>
      <c r="AX1019">
        <v>21587800</v>
      </c>
      <c r="AY1019">
        <v>17292200</v>
      </c>
      <c r="AZ1019">
        <v>11486900</v>
      </c>
      <c r="BA1019">
        <v>12532100</v>
      </c>
      <c r="BB1019">
        <v>19019400</v>
      </c>
      <c r="BC1019">
        <v>25792000</v>
      </c>
      <c r="BD1019">
        <v>21479300</v>
      </c>
      <c r="BE1019">
        <v>11372300</v>
      </c>
      <c r="BF1019">
        <v>13134900</v>
      </c>
      <c r="BG1019">
        <v>12979400</v>
      </c>
      <c r="BH1019">
        <v>12395900</v>
      </c>
      <c r="BI1019">
        <v>18957400</v>
      </c>
      <c r="BJ1019">
        <v>20336900</v>
      </c>
      <c r="BK1019">
        <v>21722200</v>
      </c>
      <c r="BL1019">
        <v>17569200</v>
      </c>
      <c r="BM1019">
        <v>17478800</v>
      </c>
      <c r="BN1019">
        <v>12911000</v>
      </c>
      <c r="BO1019">
        <v>11051300</v>
      </c>
      <c r="BP1019">
        <v>13646200</v>
      </c>
      <c r="BQ1019">
        <v>20390100</v>
      </c>
      <c r="BR1019">
        <v>17136500</v>
      </c>
      <c r="BS1019">
        <v>12509600</v>
      </c>
      <c r="BT1019">
        <v>11116500</v>
      </c>
      <c r="BU1019">
        <v>13127100</v>
      </c>
      <c r="BV1019">
        <v>11184100</v>
      </c>
      <c r="BW1019">
        <v>8542600</v>
      </c>
      <c r="BX1019">
        <v>12365000</v>
      </c>
      <c r="BY1019">
        <v>10700200</v>
      </c>
      <c r="BZ1019">
        <v>14436400</v>
      </c>
      <c r="CA1019">
        <v>15565000</v>
      </c>
      <c r="CB1019">
        <v>15072200</v>
      </c>
      <c r="CC1019">
        <v>19097300</v>
      </c>
      <c r="CD1019">
        <v>18991000</v>
      </c>
      <c r="CE1019">
        <v>20672600</v>
      </c>
      <c r="CF1019">
        <v>12345400</v>
      </c>
      <c r="CG1019">
        <v>13313600</v>
      </c>
      <c r="CH1019">
        <v>13708500</v>
      </c>
      <c r="CI1019">
        <v>12324400</v>
      </c>
      <c r="CJ1019">
        <v>19232800</v>
      </c>
      <c r="CK1019">
        <v>13698000</v>
      </c>
      <c r="CL1019">
        <v>15809600</v>
      </c>
      <c r="CM1019">
        <v>9637900</v>
      </c>
      <c r="CN1019">
        <v>11719600</v>
      </c>
      <c r="CO1019">
        <v>10065300</v>
      </c>
      <c r="CP1019">
        <v>14280500</v>
      </c>
      <c r="CQ1019">
        <v>10901400</v>
      </c>
      <c r="CR1019">
        <v>17212100</v>
      </c>
      <c r="CS1019">
        <v>23743500</v>
      </c>
      <c r="CT1019">
        <v>17588700</v>
      </c>
      <c r="CU1019">
        <v>15880300</v>
      </c>
      <c r="CV1019">
        <v>11031800</v>
      </c>
      <c r="CW1019">
        <v>20068400</v>
      </c>
      <c r="CX1019">
        <v>15196100</v>
      </c>
      <c r="CY1019">
        <v>14983400</v>
      </c>
      <c r="CZ1019">
        <v>19524700</v>
      </c>
      <c r="DA1019">
        <v>14226300</v>
      </c>
      <c r="DB1019">
        <v>13145900</v>
      </c>
      <c r="DC1019">
        <v>14339900</v>
      </c>
      <c r="DD1019">
        <v>14403300</v>
      </c>
      <c r="DE1019">
        <v>16027200</v>
      </c>
      <c r="DF1019">
        <v>14777500</v>
      </c>
      <c r="DG1019">
        <v>14047100</v>
      </c>
      <c r="DH1019">
        <v>15017900</v>
      </c>
      <c r="DI1019">
        <v>24896300</v>
      </c>
      <c r="DJ1019">
        <v>12632000</v>
      </c>
      <c r="DK1019">
        <v>18783200</v>
      </c>
      <c r="DL1019">
        <v>23575000</v>
      </c>
      <c r="DM1019">
        <v>14795300</v>
      </c>
      <c r="DN1019">
        <v>11663200</v>
      </c>
      <c r="DO1019">
        <v>13890000</v>
      </c>
      <c r="DP1019">
        <v>12898087</v>
      </c>
      <c r="DQ1019">
        <v>11664650</v>
      </c>
      <c r="DR1019">
        <v>9190847</v>
      </c>
      <c r="DS1019">
        <v>9670245</v>
      </c>
      <c r="DT1019">
        <v>10793534</v>
      </c>
      <c r="DU1019">
        <v>14057351</v>
      </c>
    </row>
    <row r="1020" spans="1:265" x14ac:dyDescent="0.25">
      <c r="A1020" s="1" t="s">
        <v>511</v>
      </c>
      <c r="B1020" t="s">
        <v>1158</v>
      </c>
      <c r="C1020" t="s">
        <v>1186</v>
      </c>
      <c r="D1020" s="2">
        <f>_xll.BDH(A1020, "volume", B1020, C1020, "Direction", "H", "Period", "M","cols=75;rows=2")</f>
        <v>36922</v>
      </c>
      <c r="E1020" s="2">
        <v>36950</v>
      </c>
      <c r="F1020" s="2">
        <v>36980</v>
      </c>
      <c r="G1020" s="2">
        <v>37011</v>
      </c>
      <c r="H1020" s="2">
        <v>37042</v>
      </c>
      <c r="I1020" s="2">
        <v>37071</v>
      </c>
      <c r="J1020" s="2">
        <v>37103</v>
      </c>
      <c r="K1020" s="2">
        <v>37134</v>
      </c>
      <c r="L1020" s="2">
        <v>37162</v>
      </c>
      <c r="M1020" s="2">
        <v>37195</v>
      </c>
      <c r="N1020" s="2">
        <v>37225</v>
      </c>
      <c r="O1020" s="2">
        <v>37256</v>
      </c>
      <c r="P1020" s="2">
        <v>37287</v>
      </c>
      <c r="Q1020" s="2">
        <v>37315</v>
      </c>
      <c r="R1020" s="2">
        <v>37344</v>
      </c>
      <c r="S1020" s="2">
        <v>37376</v>
      </c>
      <c r="T1020" s="2">
        <v>37407</v>
      </c>
      <c r="U1020" s="2">
        <v>37435</v>
      </c>
      <c r="V1020" s="2">
        <v>37468</v>
      </c>
      <c r="W1020" s="2">
        <v>37498</v>
      </c>
      <c r="X1020" s="2">
        <v>37529</v>
      </c>
      <c r="Y1020" s="2">
        <v>37560</v>
      </c>
      <c r="Z1020" s="2">
        <v>37589</v>
      </c>
      <c r="AA1020" s="2">
        <v>37621</v>
      </c>
      <c r="AB1020" s="2">
        <v>37652</v>
      </c>
      <c r="AC1020" s="2">
        <v>37680</v>
      </c>
      <c r="AD1020" s="2">
        <v>37711</v>
      </c>
      <c r="AE1020" s="2">
        <v>37741</v>
      </c>
      <c r="AF1020" s="2">
        <v>37771</v>
      </c>
      <c r="AG1020" s="2">
        <v>37802</v>
      </c>
      <c r="AH1020" s="2">
        <v>37833</v>
      </c>
      <c r="AI1020" s="2">
        <v>37862</v>
      </c>
      <c r="AJ1020" s="2">
        <v>37894</v>
      </c>
      <c r="AK1020" s="2">
        <v>37925</v>
      </c>
      <c r="AL1020" s="2">
        <v>37953</v>
      </c>
      <c r="AM1020" s="2">
        <v>37986</v>
      </c>
      <c r="AN1020" s="2">
        <v>38016</v>
      </c>
      <c r="AO1020" s="2">
        <v>38044</v>
      </c>
      <c r="AP1020" s="2">
        <v>38077</v>
      </c>
      <c r="AQ1020" s="2">
        <v>38107</v>
      </c>
      <c r="AR1020" s="2">
        <v>38138</v>
      </c>
      <c r="AS1020" s="2">
        <v>38168</v>
      </c>
      <c r="AT1020" s="2">
        <v>38198</v>
      </c>
      <c r="AU1020" s="2">
        <v>38230</v>
      </c>
      <c r="AV1020" s="2">
        <v>38260</v>
      </c>
      <c r="AW1020" s="2">
        <v>38289</v>
      </c>
      <c r="AX1020" s="2">
        <v>38321</v>
      </c>
      <c r="AY1020" s="2">
        <v>38352</v>
      </c>
      <c r="AZ1020" s="2">
        <v>38383</v>
      </c>
      <c r="BA1020" s="2">
        <v>38411</v>
      </c>
      <c r="BB1020" s="2">
        <v>38442</v>
      </c>
      <c r="BC1020" s="2">
        <v>38471</v>
      </c>
      <c r="BD1020" s="2">
        <v>38503</v>
      </c>
      <c r="BE1020" s="2">
        <v>38533</v>
      </c>
      <c r="BF1020" s="2">
        <v>38562</v>
      </c>
      <c r="BG1020" s="2">
        <v>38595</v>
      </c>
      <c r="BH1020" s="2">
        <v>38625</v>
      </c>
      <c r="BI1020" s="2">
        <v>38656</v>
      </c>
      <c r="BJ1020" s="2">
        <v>38686</v>
      </c>
      <c r="BK1020" s="2">
        <v>38716</v>
      </c>
      <c r="BL1020" s="2">
        <v>38748</v>
      </c>
      <c r="BM1020" s="2">
        <v>38776</v>
      </c>
      <c r="BN1020" s="2">
        <v>38807</v>
      </c>
      <c r="BO1020" s="2">
        <v>38835</v>
      </c>
      <c r="BP1020" s="2">
        <v>38868</v>
      </c>
      <c r="BQ1020" s="2">
        <v>38898</v>
      </c>
      <c r="BR1020" s="2">
        <v>38929</v>
      </c>
      <c r="BS1020" s="2">
        <v>38960</v>
      </c>
      <c r="BT1020" s="2">
        <v>38989</v>
      </c>
      <c r="BU1020" s="2">
        <v>39021</v>
      </c>
      <c r="BV1020" s="2">
        <v>39051</v>
      </c>
      <c r="BW1020" s="2">
        <v>39080</v>
      </c>
      <c r="BX1020" s="2">
        <v>39113</v>
      </c>
      <c r="BY1020" s="2">
        <v>39141</v>
      </c>
      <c r="BZ1020" s="2">
        <v>39171</v>
      </c>
    </row>
    <row r="1021" spans="1:265" x14ac:dyDescent="0.25">
      <c r="A1021" s="4"/>
      <c r="D1021" s="3">
        <v>13936700</v>
      </c>
      <c r="E1021">
        <v>8560800</v>
      </c>
      <c r="F1021">
        <v>18444400</v>
      </c>
      <c r="G1021">
        <v>13545900</v>
      </c>
      <c r="H1021">
        <v>14336400</v>
      </c>
      <c r="I1021">
        <v>15530100</v>
      </c>
      <c r="J1021">
        <v>14239900</v>
      </c>
      <c r="K1021">
        <v>12471600</v>
      </c>
      <c r="L1021">
        <v>30889100</v>
      </c>
      <c r="M1021">
        <v>23001400</v>
      </c>
      <c r="N1021">
        <v>19121900</v>
      </c>
      <c r="O1021">
        <v>15320500</v>
      </c>
      <c r="P1021">
        <v>19531400</v>
      </c>
      <c r="Q1021">
        <v>15050500</v>
      </c>
      <c r="R1021">
        <v>15379300</v>
      </c>
      <c r="S1021">
        <v>23647500</v>
      </c>
      <c r="T1021">
        <v>24362300</v>
      </c>
      <c r="U1021">
        <v>15544000</v>
      </c>
      <c r="V1021">
        <v>30351800</v>
      </c>
      <c r="W1021">
        <v>22844000</v>
      </c>
      <c r="X1021">
        <v>16596300</v>
      </c>
      <c r="Y1021">
        <v>23977400</v>
      </c>
      <c r="Z1021">
        <v>27640300</v>
      </c>
      <c r="AA1021">
        <v>27788200</v>
      </c>
      <c r="AB1021">
        <v>17937400</v>
      </c>
      <c r="AC1021">
        <v>13743800</v>
      </c>
      <c r="AD1021">
        <v>18940600</v>
      </c>
      <c r="AE1021">
        <v>19503500</v>
      </c>
      <c r="AF1021">
        <v>21248400</v>
      </c>
      <c r="AG1021">
        <v>20202900</v>
      </c>
      <c r="AH1021">
        <v>21432200</v>
      </c>
      <c r="AI1021">
        <v>8701600</v>
      </c>
      <c r="AJ1021">
        <v>20290800</v>
      </c>
      <c r="AK1021">
        <v>17829900</v>
      </c>
      <c r="AL1021">
        <v>10510300</v>
      </c>
      <c r="AM1021">
        <v>15651400</v>
      </c>
      <c r="AN1021">
        <v>18674900</v>
      </c>
      <c r="AO1021">
        <v>13452900</v>
      </c>
      <c r="AP1021">
        <v>21891000</v>
      </c>
      <c r="AQ1021">
        <v>18255200</v>
      </c>
      <c r="AR1021">
        <v>12632100</v>
      </c>
      <c r="AS1021">
        <v>17804700</v>
      </c>
      <c r="AT1021">
        <v>13521500</v>
      </c>
      <c r="AU1021">
        <v>22752600</v>
      </c>
      <c r="AV1021">
        <v>26545800</v>
      </c>
      <c r="AW1021">
        <v>19579800</v>
      </c>
      <c r="AX1021">
        <v>17236400</v>
      </c>
      <c r="AY1021">
        <v>15668600</v>
      </c>
      <c r="AZ1021">
        <v>23234100</v>
      </c>
      <c r="BA1021">
        <v>17832300</v>
      </c>
      <c r="BB1021">
        <v>15409200</v>
      </c>
      <c r="BC1021">
        <v>17326300</v>
      </c>
      <c r="BD1021">
        <v>19470800</v>
      </c>
      <c r="BE1021">
        <v>11271000</v>
      </c>
      <c r="BF1021">
        <v>16504000</v>
      </c>
      <c r="BG1021">
        <v>15741000</v>
      </c>
      <c r="BH1021">
        <v>15141400</v>
      </c>
      <c r="BI1021">
        <v>13854700</v>
      </c>
      <c r="BJ1021">
        <v>11460200</v>
      </c>
      <c r="BK1021">
        <v>17010100</v>
      </c>
      <c r="BL1021">
        <v>13454800</v>
      </c>
      <c r="BM1021">
        <v>12685900</v>
      </c>
      <c r="BN1021">
        <v>11435000</v>
      </c>
      <c r="BO1021">
        <v>9725200</v>
      </c>
      <c r="BP1021">
        <v>15707200</v>
      </c>
      <c r="BQ1021">
        <v>13759100</v>
      </c>
      <c r="BR1021">
        <v>8638100</v>
      </c>
      <c r="BS1021">
        <v>10554700</v>
      </c>
      <c r="BT1021">
        <v>9096600</v>
      </c>
      <c r="BU1021">
        <v>11483400</v>
      </c>
      <c r="BV1021">
        <v>10791800</v>
      </c>
      <c r="BW1021">
        <v>27559000</v>
      </c>
      <c r="BX1021">
        <v>16937400</v>
      </c>
      <c r="BY1021">
        <v>13570500</v>
      </c>
      <c r="BZ1021">
        <v>19236700</v>
      </c>
    </row>
    <row r="1022" spans="1:265" x14ac:dyDescent="0.25">
      <c r="A1022" s="1" t="s">
        <v>512</v>
      </c>
      <c r="B1022" t="s">
        <v>1158</v>
      </c>
      <c r="C1022" t="s">
        <v>1189</v>
      </c>
      <c r="D1022" s="2">
        <f>_xll.BDH(A1022, "volume", B1022, C1022, "Direction", "H", "Period", "M","cols=60;rows=2")</f>
        <v>36922</v>
      </c>
      <c r="E1022" s="2">
        <v>36950</v>
      </c>
      <c r="F1022" s="2">
        <v>36980</v>
      </c>
      <c r="G1022" s="2">
        <v>37011</v>
      </c>
      <c r="H1022" s="2">
        <v>37042</v>
      </c>
      <c r="I1022" s="2">
        <v>37071</v>
      </c>
      <c r="J1022" s="2">
        <v>37103</v>
      </c>
      <c r="K1022" s="2">
        <v>37134</v>
      </c>
      <c r="L1022" s="2">
        <v>37162</v>
      </c>
      <c r="M1022" s="2">
        <v>37195</v>
      </c>
      <c r="N1022" s="2">
        <v>37225</v>
      </c>
      <c r="O1022" s="2">
        <v>37256</v>
      </c>
      <c r="P1022" s="2">
        <v>37287</v>
      </c>
      <c r="Q1022" s="2">
        <v>37315</v>
      </c>
      <c r="R1022" s="2">
        <v>37344</v>
      </c>
      <c r="S1022" s="2">
        <v>37376</v>
      </c>
      <c r="T1022" s="2">
        <v>37407</v>
      </c>
      <c r="U1022" s="2">
        <v>37435</v>
      </c>
      <c r="V1022" s="2">
        <v>37468</v>
      </c>
      <c r="W1022" s="2">
        <v>37498</v>
      </c>
      <c r="X1022" s="2">
        <v>37529</v>
      </c>
      <c r="Y1022" s="2">
        <v>37560</v>
      </c>
      <c r="Z1022" s="2">
        <v>37589</v>
      </c>
      <c r="AA1022" s="2">
        <v>37621</v>
      </c>
      <c r="AB1022" s="2">
        <v>37652</v>
      </c>
      <c r="AC1022" s="2">
        <v>37680</v>
      </c>
      <c r="AD1022" s="2">
        <v>37711</v>
      </c>
      <c r="AE1022" s="2">
        <v>37741</v>
      </c>
      <c r="AF1022" s="2">
        <v>37771</v>
      </c>
      <c r="AG1022" s="2">
        <v>37802</v>
      </c>
      <c r="AH1022" s="2">
        <v>37833</v>
      </c>
      <c r="AI1022" s="2">
        <v>37862</v>
      </c>
      <c r="AJ1022" s="2">
        <v>37894</v>
      </c>
      <c r="AK1022" s="2">
        <v>37925</v>
      </c>
      <c r="AL1022" s="2">
        <v>37953</v>
      </c>
      <c r="AM1022" s="2">
        <v>37986</v>
      </c>
      <c r="AN1022" s="2">
        <v>38016</v>
      </c>
      <c r="AO1022" s="2">
        <v>38044</v>
      </c>
      <c r="AP1022" s="2">
        <v>38077</v>
      </c>
      <c r="AQ1022" s="2">
        <v>38107</v>
      </c>
      <c r="AR1022" s="2">
        <v>38138</v>
      </c>
      <c r="AS1022" s="2">
        <v>38168</v>
      </c>
      <c r="AT1022" s="2">
        <v>38198</v>
      </c>
      <c r="AU1022" s="2">
        <v>38230</v>
      </c>
      <c r="AV1022" s="2">
        <v>38260</v>
      </c>
      <c r="AW1022" s="2">
        <v>38289</v>
      </c>
      <c r="AX1022" s="2">
        <v>38321</v>
      </c>
      <c r="AY1022" s="2">
        <v>38352</v>
      </c>
      <c r="AZ1022" s="2">
        <v>38383</v>
      </c>
      <c r="BA1022" s="2">
        <v>38411</v>
      </c>
      <c r="BB1022" s="2">
        <v>38442</v>
      </c>
      <c r="BC1022" s="2">
        <v>38471</v>
      </c>
      <c r="BD1022" s="2">
        <v>38503</v>
      </c>
      <c r="BE1022" s="2">
        <v>38533</v>
      </c>
      <c r="BF1022" s="2">
        <v>38562</v>
      </c>
      <c r="BG1022" s="2">
        <v>38595</v>
      </c>
      <c r="BH1022" s="2">
        <v>38625</v>
      </c>
      <c r="BI1022" s="2">
        <v>38656</v>
      </c>
      <c r="BJ1022" s="2">
        <v>38686</v>
      </c>
      <c r="BK1022" s="2">
        <v>38716</v>
      </c>
    </row>
    <row r="1023" spans="1:265" x14ac:dyDescent="0.25">
      <c r="A1023" s="4"/>
      <c r="D1023" s="3">
        <v>81434900</v>
      </c>
      <c r="E1023">
        <v>48260400</v>
      </c>
      <c r="F1023">
        <v>65680300</v>
      </c>
      <c r="G1023">
        <v>74825200</v>
      </c>
      <c r="H1023">
        <v>60817200</v>
      </c>
      <c r="I1023">
        <v>96186900</v>
      </c>
      <c r="J1023">
        <v>86676700</v>
      </c>
      <c r="K1023">
        <v>87606500</v>
      </c>
      <c r="L1023">
        <v>76735800</v>
      </c>
      <c r="M1023">
        <v>90406900</v>
      </c>
      <c r="N1023">
        <v>77961400</v>
      </c>
      <c r="O1023">
        <v>303220800</v>
      </c>
      <c r="P1023">
        <v>156625200</v>
      </c>
      <c r="Q1023">
        <v>217514100</v>
      </c>
      <c r="R1023">
        <v>196012800</v>
      </c>
      <c r="S1023">
        <v>129636800</v>
      </c>
      <c r="T1023">
        <v>100875300</v>
      </c>
      <c r="U1023">
        <v>97914100</v>
      </c>
      <c r="V1023">
        <v>122705200</v>
      </c>
      <c r="W1023">
        <v>122174100</v>
      </c>
      <c r="X1023">
        <v>73624100</v>
      </c>
      <c r="Y1023">
        <v>98271200</v>
      </c>
      <c r="Z1023">
        <v>101511100</v>
      </c>
      <c r="AA1023">
        <v>63357900</v>
      </c>
      <c r="AB1023">
        <v>77266900</v>
      </c>
      <c r="AC1023">
        <v>69539400</v>
      </c>
      <c r="AD1023">
        <v>59007600</v>
      </c>
      <c r="AE1023">
        <v>103987800</v>
      </c>
      <c r="AF1023">
        <v>117504300</v>
      </c>
      <c r="AG1023">
        <v>145432000</v>
      </c>
      <c r="AH1023">
        <v>117116400</v>
      </c>
      <c r="AI1023">
        <v>100890000</v>
      </c>
      <c r="AJ1023">
        <v>76418000</v>
      </c>
      <c r="AK1023">
        <v>70835000</v>
      </c>
      <c r="AL1023">
        <v>126053200</v>
      </c>
      <c r="AM1023">
        <v>80535800</v>
      </c>
      <c r="AN1023">
        <v>177942000</v>
      </c>
      <c r="AO1023">
        <v>149815500</v>
      </c>
      <c r="AP1023">
        <v>132900800</v>
      </c>
      <c r="AQ1023">
        <v>67742900</v>
      </c>
      <c r="AR1023">
        <v>155080300</v>
      </c>
      <c r="AS1023">
        <v>110541200</v>
      </c>
      <c r="AT1023">
        <v>64248200</v>
      </c>
      <c r="AU1023">
        <v>74921400</v>
      </c>
      <c r="AV1023">
        <v>157631800</v>
      </c>
      <c r="AW1023">
        <v>153777900</v>
      </c>
      <c r="AX1023">
        <v>157263900</v>
      </c>
      <c r="AY1023">
        <v>118628100</v>
      </c>
      <c r="AZ1023">
        <v>99122200</v>
      </c>
      <c r="BA1023">
        <v>87934500</v>
      </c>
      <c r="BB1023">
        <v>102589700</v>
      </c>
      <c r="BC1023">
        <v>186934400</v>
      </c>
      <c r="BD1023">
        <v>151760100</v>
      </c>
      <c r="BE1023">
        <v>151681800</v>
      </c>
      <c r="BF1023">
        <v>60896300</v>
      </c>
      <c r="BG1023">
        <v>126333300</v>
      </c>
      <c r="BH1023">
        <v>120409300</v>
      </c>
      <c r="BI1023">
        <v>107685900</v>
      </c>
      <c r="BJ1023">
        <v>269344200</v>
      </c>
      <c r="BK1023">
        <v>266811700</v>
      </c>
    </row>
    <row r="1024" spans="1:265" x14ac:dyDescent="0.25">
      <c r="A1024" s="1" t="s">
        <v>513</v>
      </c>
      <c r="B1024" t="s">
        <v>1158</v>
      </c>
      <c r="C1024" t="s">
        <v>1200</v>
      </c>
      <c r="D1024" s="2">
        <f>_xll.BDH(A1024, "volume", B1024, C1024, "Direction", "H", "Period", "M","cols=240;rows=2")</f>
        <v>36922</v>
      </c>
      <c r="E1024" s="2">
        <v>36950</v>
      </c>
      <c r="F1024" s="2">
        <v>36980</v>
      </c>
      <c r="G1024" s="2">
        <v>37011</v>
      </c>
      <c r="H1024" s="2">
        <v>37042</v>
      </c>
      <c r="I1024" s="2">
        <v>37071</v>
      </c>
      <c r="J1024" s="2">
        <v>37103</v>
      </c>
      <c r="K1024" s="2">
        <v>37134</v>
      </c>
      <c r="L1024" s="2">
        <v>37162</v>
      </c>
      <c r="M1024" s="2">
        <v>37195</v>
      </c>
      <c r="N1024" s="2">
        <v>37225</v>
      </c>
      <c r="O1024" s="2">
        <v>37256</v>
      </c>
      <c r="P1024" s="2">
        <v>37287</v>
      </c>
      <c r="Q1024" s="2">
        <v>37315</v>
      </c>
      <c r="R1024" s="2">
        <v>37344</v>
      </c>
      <c r="S1024" s="2">
        <v>37376</v>
      </c>
      <c r="T1024" s="2">
        <v>37407</v>
      </c>
      <c r="U1024" s="2">
        <v>37435</v>
      </c>
      <c r="V1024" s="2">
        <v>37468</v>
      </c>
      <c r="W1024" s="2">
        <v>37498</v>
      </c>
      <c r="X1024" s="2">
        <v>37529</v>
      </c>
      <c r="Y1024" s="2">
        <v>37560</v>
      </c>
      <c r="Z1024" s="2">
        <v>37589</v>
      </c>
      <c r="AA1024" s="2">
        <v>37621</v>
      </c>
      <c r="AB1024" s="2">
        <v>37652</v>
      </c>
      <c r="AC1024" s="2">
        <v>37680</v>
      </c>
      <c r="AD1024" s="2">
        <v>37711</v>
      </c>
      <c r="AE1024" s="2">
        <v>37741</v>
      </c>
      <c r="AF1024" s="2">
        <v>37771</v>
      </c>
      <c r="AG1024" s="2">
        <v>37802</v>
      </c>
      <c r="AH1024" s="2">
        <v>37833</v>
      </c>
      <c r="AI1024" s="2">
        <v>37862</v>
      </c>
      <c r="AJ1024" s="2">
        <v>37894</v>
      </c>
      <c r="AK1024" s="2">
        <v>37925</v>
      </c>
      <c r="AL1024" s="2">
        <v>37953</v>
      </c>
      <c r="AM1024" s="2">
        <v>37986</v>
      </c>
      <c r="AN1024" s="2">
        <v>38016</v>
      </c>
      <c r="AO1024" s="2">
        <v>38044</v>
      </c>
      <c r="AP1024" s="2">
        <v>38077</v>
      </c>
      <c r="AQ1024" s="2">
        <v>38107</v>
      </c>
      <c r="AR1024" s="2">
        <v>38138</v>
      </c>
      <c r="AS1024" s="2">
        <v>38168</v>
      </c>
      <c r="AT1024" s="2">
        <v>38198</v>
      </c>
      <c r="AU1024" s="2">
        <v>38230</v>
      </c>
      <c r="AV1024" s="2">
        <v>38260</v>
      </c>
      <c r="AW1024" s="2">
        <v>38289</v>
      </c>
      <c r="AX1024" s="2">
        <v>38321</v>
      </c>
      <c r="AY1024" s="2">
        <v>38352</v>
      </c>
      <c r="AZ1024" s="2">
        <v>38383</v>
      </c>
      <c r="BA1024" s="2">
        <v>38411</v>
      </c>
      <c r="BB1024" s="2">
        <v>38442</v>
      </c>
      <c r="BC1024" s="2">
        <v>38471</v>
      </c>
      <c r="BD1024" s="2">
        <v>38503</v>
      </c>
      <c r="BE1024" s="2">
        <v>38533</v>
      </c>
      <c r="BF1024" s="2">
        <v>38562</v>
      </c>
      <c r="BG1024" s="2">
        <v>38595</v>
      </c>
      <c r="BH1024" s="2">
        <v>38625</v>
      </c>
      <c r="BI1024" s="2">
        <v>38656</v>
      </c>
      <c r="BJ1024" s="2">
        <v>38686</v>
      </c>
      <c r="BK1024" s="2">
        <v>38716</v>
      </c>
      <c r="BL1024" s="2">
        <v>38748</v>
      </c>
      <c r="BM1024" s="2">
        <v>38776</v>
      </c>
      <c r="BN1024" s="2">
        <v>38807</v>
      </c>
      <c r="BO1024" s="2">
        <v>38835</v>
      </c>
      <c r="BP1024" s="2">
        <v>38868</v>
      </c>
      <c r="BQ1024" s="2">
        <v>38898</v>
      </c>
      <c r="BR1024" s="2">
        <v>38929</v>
      </c>
      <c r="BS1024" s="2">
        <v>38960</v>
      </c>
      <c r="BT1024" s="2">
        <v>38989</v>
      </c>
      <c r="BU1024" s="2">
        <v>39021</v>
      </c>
      <c r="BV1024" s="2">
        <v>39051</v>
      </c>
      <c r="BW1024" s="2">
        <v>39080</v>
      </c>
      <c r="BX1024" s="2">
        <v>39113</v>
      </c>
      <c r="BY1024" s="2">
        <v>39141</v>
      </c>
      <c r="BZ1024" s="2">
        <v>39171</v>
      </c>
      <c r="CA1024" s="2">
        <v>39202</v>
      </c>
      <c r="CB1024" s="2">
        <v>39233</v>
      </c>
      <c r="CC1024" s="2">
        <v>39262</v>
      </c>
      <c r="CD1024" s="2">
        <v>39294</v>
      </c>
      <c r="CE1024" s="2">
        <v>39325</v>
      </c>
      <c r="CF1024" s="2">
        <v>39353</v>
      </c>
      <c r="CG1024" s="2">
        <v>39386</v>
      </c>
      <c r="CH1024" s="2">
        <v>39416</v>
      </c>
      <c r="CI1024" s="2">
        <v>39447</v>
      </c>
      <c r="CJ1024" s="2">
        <v>39478</v>
      </c>
      <c r="CK1024" s="2">
        <v>39507</v>
      </c>
      <c r="CL1024" s="2">
        <v>39538</v>
      </c>
      <c r="CM1024" s="2">
        <v>39568</v>
      </c>
      <c r="CN1024" s="2">
        <v>39598</v>
      </c>
      <c r="CO1024" s="2">
        <v>39629</v>
      </c>
      <c r="CP1024" s="2">
        <v>39660</v>
      </c>
      <c r="CQ1024" s="2">
        <v>39689</v>
      </c>
      <c r="CR1024" s="2">
        <v>39721</v>
      </c>
      <c r="CS1024" s="2">
        <v>39752</v>
      </c>
      <c r="CT1024" s="2">
        <v>39780</v>
      </c>
      <c r="CU1024" s="2">
        <v>39813</v>
      </c>
      <c r="CV1024" s="2">
        <v>39843</v>
      </c>
      <c r="CW1024" s="2">
        <v>39871</v>
      </c>
      <c r="CX1024" s="2">
        <v>39903</v>
      </c>
      <c r="CY1024" s="2">
        <v>39933</v>
      </c>
      <c r="CZ1024" s="2">
        <v>39962</v>
      </c>
      <c r="DA1024" s="2">
        <v>39994</v>
      </c>
      <c r="DB1024" s="2">
        <v>40025</v>
      </c>
      <c r="DC1024" s="2">
        <v>40056</v>
      </c>
      <c r="DD1024" s="2">
        <v>40086</v>
      </c>
      <c r="DE1024" s="2">
        <v>40116</v>
      </c>
      <c r="DF1024" s="2">
        <v>40147</v>
      </c>
      <c r="DG1024" s="2">
        <v>40178</v>
      </c>
      <c r="DH1024" s="2">
        <v>40207</v>
      </c>
      <c r="DI1024" s="2">
        <v>40235</v>
      </c>
      <c r="DJ1024" s="2">
        <v>40268</v>
      </c>
      <c r="DK1024" s="2">
        <v>40298</v>
      </c>
      <c r="DL1024" s="2">
        <v>40329</v>
      </c>
      <c r="DM1024" s="2">
        <v>40359</v>
      </c>
      <c r="DN1024" s="2">
        <v>40389</v>
      </c>
      <c r="DO1024" s="2">
        <v>40421</v>
      </c>
      <c r="DP1024" s="2">
        <v>40451</v>
      </c>
      <c r="DQ1024" s="2">
        <v>40480</v>
      </c>
      <c r="DR1024" s="2">
        <v>40512</v>
      </c>
      <c r="DS1024" s="2">
        <v>40543</v>
      </c>
      <c r="DT1024" s="2">
        <v>40574</v>
      </c>
      <c r="DU1024" s="2">
        <v>40602</v>
      </c>
      <c r="DV1024" s="2">
        <v>40633</v>
      </c>
      <c r="DW1024" s="2">
        <v>40662</v>
      </c>
      <c r="DX1024" s="2">
        <v>40694</v>
      </c>
      <c r="DY1024" s="2">
        <v>40724</v>
      </c>
      <c r="DZ1024" s="2">
        <v>40753</v>
      </c>
      <c r="EA1024" s="2">
        <v>40786</v>
      </c>
      <c r="EB1024" s="2">
        <v>40816</v>
      </c>
      <c r="EC1024" s="2">
        <v>40847</v>
      </c>
      <c r="ED1024" s="2">
        <v>40877</v>
      </c>
      <c r="EE1024" s="2">
        <v>40907</v>
      </c>
      <c r="EF1024" s="2">
        <v>40939</v>
      </c>
      <c r="EG1024" s="2">
        <v>40968</v>
      </c>
      <c r="EH1024" s="2">
        <v>40998</v>
      </c>
      <c r="EI1024" s="2">
        <v>41029</v>
      </c>
      <c r="EJ1024" s="2">
        <v>41060</v>
      </c>
      <c r="EK1024" s="2">
        <v>41089</v>
      </c>
      <c r="EL1024" s="2">
        <v>41121</v>
      </c>
      <c r="EM1024" s="2">
        <v>41152</v>
      </c>
      <c r="EN1024" s="2">
        <v>41180</v>
      </c>
      <c r="EO1024" s="2">
        <v>41213</v>
      </c>
      <c r="EP1024" s="2">
        <v>41243</v>
      </c>
      <c r="EQ1024" s="2">
        <v>41274</v>
      </c>
      <c r="ER1024" s="2">
        <v>41305</v>
      </c>
      <c r="ES1024" s="2">
        <v>41333</v>
      </c>
      <c r="ET1024" s="2">
        <v>41362</v>
      </c>
      <c r="EU1024" s="2">
        <v>41394</v>
      </c>
      <c r="EV1024" s="2">
        <v>41425</v>
      </c>
      <c r="EW1024" s="2">
        <v>41453</v>
      </c>
      <c r="EX1024" s="2">
        <v>41486</v>
      </c>
      <c r="EY1024" s="2">
        <v>41516</v>
      </c>
      <c r="EZ1024" s="2">
        <v>41547</v>
      </c>
      <c r="FA1024" s="2">
        <v>41578</v>
      </c>
      <c r="FB1024" s="2">
        <v>41607</v>
      </c>
      <c r="FC1024" s="2">
        <v>41639</v>
      </c>
      <c r="FD1024" s="2">
        <v>41670</v>
      </c>
      <c r="FE1024" s="2">
        <v>41698</v>
      </c>
      <c r="FF1024" s="2">
        <v>41729</v>
      </c>
      <c r="FG1024" s="2">
        <v>41759</v>
      </c>
      <c r="FH1024" s="2">
        <v>41789</v>
      </c>
      <c r="FI1024" s="2">
        <v>41820</v>
      </c>
      <c r="FJ1024" s="2">
        <v>41851</v>
      </c>
      <c r="FK1024" s="2">
        <v>41880</v>
      </c>
      <c r="FL1024" s="2">
        <v>41912</v>
      </c>
      <c r="FM1024" s="2">
        <v>41943</v>
      </c>
      <c r="FN1024" s="2">
        <v>41971</v>
      </c>
      <c r="FO1024" s="2">
        <v>42004</v>
      </c>
      <c r="FP1024" s="2">
        <v>42034</v>
      </c>
      <c r="FQ1024" s="2">
        <v>42062</v>
      </c>
      <c r="FR1024" s="2">
        <v>42094</v>
      </c>
      <c r="FS1024" s="2">
        <v>42124</v>
      </c>
      <c r="FT1024" s="2">
        <v>42153</v>
      </c>
      <c r="FU1024" s="2">
        <v>42185</v>
      </c>
      <c r="FV1024" s="2">
        <v>42216</v>
      </c>
      <c r="FW1024" s="2">
        <v>42247</v>
      </c>
      <c r="FX1024" s="2">
        <v>42277</v>
      </c>
      <c r="FY1024" s="2">
        <v>42307</v>
      </c>
      <c r="FZ1024" s="2">
        <v>42338</v>
      </c>
      <c r="GA1024" s="2">
        <v>42369</v>
      </c>
      <c r="GB1024" s="2">
        <v>42398</v>
      </c>
      <c r="GC1024" s="2">
        <v>42429</v>
      </c>
      <c r="GD1024" s="2">
        <v>42460</v>
      </c>
      <c r="GE1024" s="2">
        <v>42489</v>
      </c>
      <c r="GF1024" s="2">
        <v>42521</v>
      </c>
      <c r="GG1024" s="2">
        <v>42551</v>
      </c>
      <c r="GH1024" s="2">
        <v>42580</v>
      </c>
      <c r="GI1024" s="2">
        <v>42613</v>
      </c>
      <c r="GJ1024" s="2">
        <v>42643</v>
      </c>
      <c r="GK1024" s="2">
        <v>42674</v>
      </c>
      <c r="GL1024" s="2">
        <v>42704</v>
      </c>
      <c r="GM1024" s="2">
        <v>42734</v>
      </c>
      <c r="GN1024" s="2">
        <v>42766</v>
      </c>
      <c r="GO1024" s="2">
        <v>42794</v>
      </c>
      <c r="GP1024" s="2">
        <v>42825</v>
      </c>
      <c r="GQ1024" s="2">
        <v>42853</v>
      </c>
      <c r="GR1024" s="2">
        <v>42886</v>
      </c>
      <c r="GS1024" s="2">
        <v>42916</v>
      </c>
      <c r="GT1024" s="2">
        <v>42947</v>
      </c>
      <c r="GU1024" s="2">
        <v>42978</v>
      </c>
      <c r="GV1024" s="2">
        <v>43007</v>
      </c>
      <c r="GW1024" s="2">
        <v>43039</v>
      </c>
      <c r="GX1024" s="2">
        <v>43069</v>
      </c>
      <c r="GY1024" s="2">
        <v>43098</v>
      </c>
      <c r="GZ1024" s="2">
        <v>43131</v>
      </c>
      <c r="HA1024" s="2">
        <v>43159</v>
      </c>
      <c r="HB1024" s="2">
        <v>43189</v>
      </c>
      <c r="HC1024" s="2">
        <v>43220</v>
      </c>
      <c r="HD1024" s="2">
        <v>43251</v>
      </c>
      <c r="HE1024" s="2">
        <v>43280</v>
      </c>
      <c r="HF1024" s="2">
        <v>43312</v>
      </c>
      <c r="HG1024" s="2">
        <v>43343</v>
      </c>
      <c r="HH1024" s="2">
        <v>43371</v>
      </c>
      <c r="HI1024" s="2">
        <v>43404</v>
      </c>
      <c r="HJ1024" s="2">
        <v>43434</v>
      </c>
      <c r="HK1024" s="2">
        <v>43465</v>
      </c>
      <c r="HL1024" s="2">
        <v>43496</v>
      </c>
      <c r="HM1024" s="2">
        <v>43524</v>
      </c>
      <c r="HN1024" s="2">
        <v>43553</v>
      </c>
      <c r="HO1024" s="2">
        <v>43585</v>
      </c>
      <c r="HP1024" s="2">
        <v>43616</v>
      </c>
      <c r="HQ1024" s="2">
        <v>43644</v>
      </c>
      <c r="HR1024" s="2">
        <v>43677</v>
      </c>
      <c r="HS1024" s="2">
        <v>43707</v>
      </c>
      <c r="HT1024" s="2">
        <v>43738</v>
      </c>
      <c r="HU1024" s="2">
        <v>43769</v>
      </c>
      <c r="HV1024" s="2">
        <v>43798</v>
      </c>
      <c r="HW1024" s="2">
        <v>43830</v>
      </c>
      <c r="HX1024" s="2">
        <v>43861</v>
      </c>
      <c r="HY1024" s="2">
        <v>43889</v>
      </c>
      <c r="HZ1024" s="2">
        <v>43921</v>
      </c>
      <c r="IA1024" s="2">
        <v>43951</v>
      </c>
      <c r="IB1024" s="2">
        <v>43980</v>
      </c>
      <c r="IC1024" s="2">
        <v>44012</v>
      </c>
      <c r="ID1024" s="2">
        <v>44043</v>
      </c>
      <c r="IE1024" s="2">
        <v>44074</v>
      </c>
      <c r="IF1024" s="2">
        <v>44104</v>
      </c>
      <c r="IG1024" s="2">
        <v>44134</v>
      </c>
      <c r="IH1024" s="2">
        <v>44165</v>
      </c>
      <c r="II1024" s="2">
        <v>44196</v>
      </c>
    </row>
    <row r="1025" spans="1:265" x14ac:dyDescent="0.25">
      <c r="A1025" s="4"/>
      <c r="D1025" s="3">
        <v>33762000</v>
      </c>
      <c r="E1025">
        <v>27531700</v>
      </c>
      <c r="F1025">
        <v>39006900</v>
      </c>
      <c r="G1025">
        <v>30753500</v>
      </c>
      <c r="H1025">
        <v>23294900</v>
      </c>
      <c r="I1025">
        <v>20541100</v>
      </c>
      <c r="J1025">
        <v>36171600</v>
      </c>
      <c r="K1025">
        <v>25875300</v>
      </c>
      <c r="L1025">
        <v>34243900</v>
      </c>
      <c r="M1025">
        <v>42340400</v>
      </c>
      <c r="N1025">
        <v>28503200</v>
      </c>
      <c r="O1025">
        <v>22458100</v>
      </c>
      <c r="P1025">
        <v>24869700</v>
      </c>
      <c r="Q1025">
        <v>33500400</v>
      </c>
      <c r="R1025">
        <v>21021500</v>
      </c>
      <c r="S1025">
        <v>24110200</v>
      </c>
      <c r="T1025">
        <v>23255400</v>
      </c>
      <c r="U1025">
        <v>32006900</v>
      </c>
      <c r="V1025">
        <v>42683800</v>
      </c>
      <c r="W1025">
        <v>24495900</v>
      </c>
      <c r="X1025">
        <v>28362100</v>
      </c>
      <c r="Y1025">
        <v>49536500</v>
      </c>
      <c r="Z1025">
        <v>35114800</v>
      </c>
      <c r="AA1025">
        <v>31636000</v>
      </c>
      <c r="AB1025">
        <v>51759400</v>
      </c>
      <c r="AC1025">
        <v>30606100</v>
      </c>
      <c r="AD1025">
        <v>43646900</v>
      </c>
      <c r="AE1025">
        <v>57212700</v>
      </c>
      <c r="AF1025">
        <v>46722600</v>
      </c>
      <c r="AG1025">
        <v>51646100</v>
      </c>
      <c r="AH1025">
        <v>63356700</v>
      </c>
      <c r="AI1025">
        <v>28002500</v>
      </c>
      <c r="AJ1025">
        <v>29887700</v>
      </c>
      <c r="AK1025">
        <v>41291400</v>
      </c>
      <c r="AL1025">
        <v>26106200</v>
      </c>
      <c r="AM1025">
        <v>31053200</v>
      </c>
      <c r="AN1025">
        <v>49645300</v>
      </c>
      <c r="AO1025">
        <v>35080400</v>
      </c>
      <c r="AP1025">
        <v>30617800</v>
      </c>
      <c r="AQ1025">
        <v>34014400</v>
      </c>
      <c r="AR1025">
        <v>26903700</v>
      </c>
      <c r="AS1025">
        <v>25337400</v>
      </c>
      <c r="AT1025">
        <v>30977700</v>
      </c>
      <c r="AU1025">
        <v>22365300</v>
      </c>
      <c r="AV1025">
        <v>21143600</v>
      </c>
      <c r="AW1025">
        <v>28855500</v>
      </c>
      <c r="AX1025">
        <v>25567400</v>
      </c>
      <c r="AY1025">
        <v>21719100</v>
      </c>
      <c r="AZ1025">
        <v>26613400</v>
      </c>
      <c r="BA1025">
        <v>19673100</v>
      </c>
      <c r="BB1025">
        <v>23998600</v>
      </c>
      <c r="BC1025">
        <v>92022200</v>
      </c>
      <c r="BD1025">
        <v>44946400</v>
      </c>
      <c r="BE1025">
        <v>36408200</v>
      </c>
      <c r="BF1025">
        <v>38397700</v>
      </c>
      <c r="BG1025">
        <v>23736900</v>
      </c>
      <c r="BH1025">
        <v>36569700</v>
      </c>
      <c r="BI1025">
        <v>51085000</v>
      </c>
      <c r="BJ1025">
        <v>31481000</v>
      </c>
      <c r="BK1025">
        <v>27926900</v>
      </c>
      <c r="BL1025">
        <v>40042500</v>
      </c>
      <c r="BM1025">
        <v>25326300</v>
      </c>
      <c r="BN1025">
        <v>39444200</v>
      </c>
      <c r="BO1025">
        <v>29148000</v>
      </c>
      <c r="BP1025">
        <v>28826300</v>
      </c>
      <c r="BQ1025">
        <v>36445900</v>
      </c>
      <c r="BR1025">
        <v>32806100</v>
      </c>
      <c r="BS1025">
        <v>27312300</v>
      </c>
      <c r="BT1025">
        <v>27272200</v>
      </c>
      <c r="BU1025">
        <v>38398700</v>
      </c>
      <c r="BV1025">
        <v>35184200</v>
      </c>
      <c r="BW1025">
        <v>27667000</v>
      </c>
      <c r="BX1025">
        <v>31361700</v>
      </c>
      <c r="BY1025">
        <v>25300700</v>
      </c>
      <c r="BZ1025">
        <v>34366000</v>
      </c>
      <c r="CA1025">
        <v>26791800</v>
      </c>
      <c r="CB1025">
        <v>22898000</v>
      </c>
      <c r="CC1025">
        <v>21365100</v>
      </c>
      <c r="CD1025">
        <v>27173000</v>
      </c>
      <c r="CE1025">
        <v>29488400</v>
      </c>
      <c r="CF1025">
        <v>28928700</v>
      </c>
      <c r="CG1025">
        <v>24115900</v>
      </c>
      <c r="CH1025">
        <v>19425600</v>
      </c>
      <c r="CI1025">
        <v>16448900</v>
      </c>
      <c r="CJ1025">
        <v>32342000</v>
      </c>
      <c r="CK1025">
        <v>21242200</v>
      </c>
      <c r="CL1025">
        <v>19456600</v>
      </c>
      <c r="CM1025">
        <v>18171500</v>
      </c>
      <c r="CN1025">
        <v>14038400</v>
      </c>
      <c r="CO1025">
        <v>16043500</v>
      </c>
      <c r="CP1025">
        <v>22637400</v>
      </c>
      <c r="CQ1025">
        <v>19081700</v>
      </c>
      <c r="CR1025">
        <v>23609900</v>
      </c>
      <c r="CS1025">
        <v>35193000</v>
      </c>
      <c r="CT1025">
        <v>30444700</v>
      </c>
      <c r="CU1025">
        <v>23507400</v>
      </c>
      <c r="CV1025">
        <v>36315300</v>
      </c>
      <c r="CW1025">
        <v>39543800</v>
      </c>
      <c r="CX1025">
        <v>37136500</v>
      </c>
      <c r="CY1025">
        <v>36829200</v>
      </c>
      <c r="CZ1025">
        <v>27002800</v>
      </c>
      <c r="DA1025">
        <v>27835700</v>
      </c>
      <c r="DB1025">
        <v>33737000</v>
      </c>
      <c r="DC1025">
        <v>23408000</v>
      </c>
      <c r="DD1025">
        <v>25686500</v>
      </c>
      <c r="DE1025">
        <v>38272400</v>
      </c>
      <c r="DF1025">
        <v>20009400</v>
      </c>
      <c r="DG1025">
        <v>19930200</v>
      </c>
      <c r="DH1025">
        <v>24704400</v>
      </c>
      <c r="DI1025">
        <v>16764700</v>
      </c>
      <c r="DJ1025">
        <v>22838200</v>
      </c>
      <c r="DK1025">
        <v>28637100</v>
      </c>
      <c r="DL1025">
        <v>31325500</v>
      </c>
      <c r="DM1025">
        <v>32470900</v>
      </c>
      <c r="DN1025">
        <v>29669300</v>
      </c>
      <c r="DO1025">
        <v>17754200</v>
      </c>
      <c r="DP1025">
        <v>13846221</v>
      </c>
      <c r="DQ1025">
        <v>17894706</v>
      </c>
      <c r="DR1025">
        <v>12610564</v>
      </c>
      <c r="DS1025">
        <v>9347680</v>
      </c>
      <c r="DT1025">
        <v>12316517</v>
      </c>
      <c r="DU1025">
        <v>10141151</v>
      </c>
      <c r="DV1025">
        <v>13197942</v>
      </c>
      <c r="DW1025">
        <v>15992949</v>
      </c>
      <c r="DX1025">
        <v>13557509</v>
      </c>
      <c r="DY1025">
        <v>15221386</v>
      </c>
      <c r="DZ1025">
        <v>15311208</v>
      </c>
      <c r="EA1025">
        <v>25603091</v>
      </c>
      <c r="EB1025">
        <v>13083941</v>
      </c>
      <c r="EC1025">
        <v>17608568</v>
      </c>
      <c r="ED1025">
        <v>10832780</v>
      </c>
      <c r="EE1025">
        <v>10257856</v>
      </c>
      <c r="EF1025">
        <v>10857187</v>
      </c>
      <c r="EG1025">
        <v>8152394</v>
      </c>
      <c r="EH1025">
        <v>9857119</v>
      </c>
      <c r="EI1025">
        <v>12281612</v>
      </c>
      <c r="EJ1025">
        <v>13290230</v>
      </c>
      <c r="EK1025">
        <v>12821265</v>
      </c>
      <c r="EL1025">
        <v>11039730</v>
      </c>
      <c r="EM1025">
        <v>13861454</v>
      </c>
      <c r="EN1025">
        <v>9732850</v>
      </c>
      <c r="EO1025">
        <v>11583264</v>
      </c>
      <c r="EP1025">
        <v>10887592</v>
      </c>
      <c r="EQ1025">
        <v>7986200</v>
      </c>
      <c r="ER1025">
        <v>8579700</v>
      </c>
      <c r="ES1025">
        <v>6808016</v>
      </c>
      <c r="ET1025">
        <v>6812485</v>
      </c>
      <c r="EU1025">
        <v>9443397</v>
      </c>
      <c r="EV1025">
        <v>7131039</v>
      </c>
      <c r="EW1025">
        <v>9498978</v>
      </c>
      <c r="EX1025">
        <v>7024581</v>
      </c>
      <c r="EY1025">
        <v>7423549</v>
      </c>
      <c r="EZ1025">
        <v>6191421</v>
      </c>
      <c r="FA1025">
        <v>7224167</v>
      </c>
      <c r="FB1025">
        <v>5387017</v>
      </c>
      <c r="FC1025">
        <v>7334901</v>
      </c>
      <c r="FD1025">
        <v>6601080</v>
      </c>
      <c r="FE1025">
        <v>7279637</v>
      </c>
      <c r="FF1025">
        <v>6350188</v>
      </c>
      <c r="FG1025">
        <v>8643127</v>
      </c>
      <c r="FH1025">
        <v>6624247</v>
      </c>
      <c r="FI1025">
        <v>7930542</v>
      </c>
      <c r="FJ1025">
        <v>9807485</v>
      </c>
      <c r="FK1025">
        <v>6100137</v>
      </c>
      <c r="FL1025">
        <v>6836553</v>
      </c>
      <c r="FM1025">
        <v>12080465</v>
      </c>
      <c r="FN1025">
        <v>7091212</v>
      </c>
      <c r="FO1025">
        <v>8259944</v>
      </c>
      <c r="FP1025">
        <v>10377385</v>
      </c>
      <c r="FQ1025">
        <v>7972492</v>
      </c>
      <c r="FR1025">
        <v>11019188</v>
      </c>
      <c r="FS1025">
        <v>11172470</v>
      </c>
      <c r="FT1025">
        <v>10004632</v>
      </c>
      <c r="FU1025">
        <v>13272002</v>
      </c>
      <c r="FV1025">
        <v>10767283</v>
      </c>
      <c r="FW1025">
        <v>9999632</v>
      </c>
      <c r="FX1025">
        <v>11531833</v>
      </c>
      <c r="FY1025">
        <v>21249182</v>
      </c>
      <c r="FZ1025">
        <v>14444718</v>
      </c>
      <c r="GA1025">
        <v>11796522</v>
      </c>
      <c r="GB1025">
        <v>17592754</v>
      </c>
      <c r="GC1025">
        <v>13975858</v>
      </c>
      <c r="GD1025">
        <v>14399695</v>
      </c>
      <c r="GE1025">
        <v>18419648</v>
      </c>
      <c r="GF1025">
        <v>11473540</v>
      </c>
      <c r="GG1025">
        <v>13035459</v>
      </c>
      <c r="GH1025">
        <v>18687416</v>
      </c>
      <c r="GI1025">
        <v>11123667</v>
      </c>
      <c r="GJ1025">
        <v>10527849</v>
      </c>
      <c r="GK1025">
        <v>12250218</v>
      </c>
      <c r="GL1025">
        <v>9966015</v>
      </c>
      <c r="GM1025">
        <v>10300622</v>
      </c>
      <c r="GN1025">
        <v>7999338</v>
      </c>
      <c r="GO1025">
        <v>8448168</v>
      </c>
      <c r="GP1025">
        <v>9746244</v>
      </c>
      <c r="GQ1025">
        <v>11199273</v>
      </c>
      <c r="GR1025">
        <v>9811520</v>
      </c>
      <c r="GS1025">
        <v>10655473</v>
      </c>
      <c r="GT1025">
        <v>17838145</v>
      </c>
      <c r="GU1025">
        <v>9692774</v>
      </c>
      <c r="GV1025">
        <v>8921247</v>
      </c>
      <c r="GW1025">
        <v>11798137</v>
      </c>
      <c r="GX1025">
        <v>10295913</v>
      </c>
      <c r="GY1025">
        <v>9463270</v>
      </c>
      <c r="GZ1025">
        <v>14572359</v>
      </c>
      <c r="HA1025">
        <v>12898090</v>
      </c>
      <c r="HB1025">
        <v>11885521</v>
      </c>
      <c r="HC1025">
        <v>10724532</v>
      </c>
      <c r="HD1025">
        <v>8073384</v>
      </c>
      <c r="HE1025">
        <v>12489351</v>
      </c>
      <c r="HF1025">
        <v>10272285</v>
      </c>
      <c r="HG1025">
        <v>9337455</v>
      </c>
      <c r="HH1025">
        <v>8629895</v>
      </c>
      <c r="HI1025">
        <v>14975161</v>
      </c>
      <c r="HJ1025">
        <v>15019383</v>
      </c>
      <c r="HK1025">
        <v>12872878</v>
      </c>
      <c r="HL1025">
        <v>12924564</v>
      </c>
      <c r="HM1025">
        <v>8729790</v>
      </c>
      <c r="HN1025">
        <v>15068520</v>
      </c>
      <c r="HO1025">
        <v>11851746</v>
      </c>
      <c r="HP1025">
        <v>7964123</v>
      </c>
      <c r="HQ1025">
        <v>10829329</v>
      </c>
      <c r="HR1025">
        <v>10857070</v>
      </c>
      <c r="HS1025">
        <v>9340459</v>
      </c>
      <c r="HT1025">
        <v>11916534</v>
      </c>
      <c r="HU1025">
        <v>11583597</v>
      </c>
      <c r="HV1025">
        <v>9590571</v>
      </c>
      <c r="HW1025">
        <v>10591133</v>
      </c>
      <c r="HX1025">
        <v>10316302</v>
      </c>
      <c r="HY1025">
        <v>9342723</v>
      </c>
      <c r="HZ1025">
        <v>20588422</v>
      </c>
      <c r="IA1025">
        <v>16513364</v>
      </c>
      <c r="IB1025">
        <v>21399858</v>
      </c>
      <c r="IC1025">
        <v>30636932</v>
      </c>
      <c r="ID1025">
        <v>15239459</v>
      </c>
      <c r="IE1025">
        <v>8716628</v>
      </c>
      <c r="IF1025">
        <v>13771792</v>
      </c>
      <c r="IG1025">
        <v>14023817</v>
      </c>
      <c r="IH1025">
        <v>8439121</v>
      </c>
      <c r="II1025">
        <v>12380663</v>
      </c>
    </row>
    <row r="1026" spans="1:265" x14ac:dyDescent="0.25">
      <c r="A1026" s="1" t="s">
        <v>514</v>
      </c>
      <c r="B1026" t="s">
        <v>1158</v>
      </c>
      <c r="C1026" t="s">
        <v>1199</v>
      </c>
      <c r="D1026" s="2">
        <f>_xll.BDH(A1026, "volume", B1026, C1026, "Direction", "H", "Period", "M","cols=262;rows=2")</f>
        <v>36922</v>
      </c>
      <c r="E1026" s="2">
        <v>36950</v>
      </c>
      <c r="F1026" s="2">
        <v>36980</v>
      </c>
      <c r="G1026" s="2">
        <v>37011</v>
      </c>
      <c r="H1026" s="2">
        <v>37042</v>
      </c>
      <c r="I1026" s="2">
        <v>37071</v>
      </c>
      <c r="J1026" s="2">
        <v>37103</v>
      </c>
      <c r="K1026" s="2">
        <v>37134</v>
      </c>
      <c r="L1026" s="2">
        <v>37162</v>
      </c>
      <c r="M1026" s="2">
        <v>37195</v>
      </c>
      <c r="N1026" s="2">
        <v>37225</v>
      </c>
      <c r="O1026" s="2">
        <v>37256</v>
      </c>
      <c r="P1026" s="2">
        <v>37287</v>
      </c>
      <c r="Q1026" s="2">
        <v>37315</v>
      </c>
      <c r="R1026" s="2">
        <v>37344</v>
      </c>
      <c r="S1026" s="2">
        <v>37376</v>
      </c>
      <c r="T1026" s="2">
        <v>37407</v>
      </c>
      <c r="U1026" s="2">
        <v>37435</v>
      </c>
      <c r="V1026" s="2">
        <v>37468</v>
      </c>
      <c r="W1026" s="2">
        <v>37498</v>
      </c>
      <c r="X1026" s="2">
        <v>37529</v>
      </c>
      <c r="Y1026" s="2">
        <v>37560</v>
      </c>
      <c r="Z1026" s="2">
        <v>37589</v>
      </c>
      <c r="AA1026" s="2">
        <v>37621</v>
      </c>
      <c r="AB1026" s="2">
        <v>37652</v>
      </c>
      <c r="AC1026" s="2">
        <v>37680</v>
      </c>
      <c r="AD1026" s="2">
        <v>37711</v>
      </c>
      <c r="AE1026" s="2">
        <v>37741</v>
      </c>
      <c r="AF1026" s="2">
        <v>37771</v>
      </c>
      <c r="AG1026" s="2">
        <v>37802</v>
      </c>
      <c r="AH1026" s="2">
        <v>37833</v>
      </c>
      <c r="AI1026" s="2">
        <v>37862</v>
      </c>
      <c r="AJ1026" s="2">
        <v>37894</v>
      </c>
      <c r="AK1026" s="2">
        <v>37925</v>
      </c>
      <c r="AL1026" s="2">
        <v>37953</v>
      </c>
      <c r="AM1026" s="2">
        <v>37986</v>
      </c>
      <c r="AN1026" s="2">
        <v>38016</v>
      </c>
      <c r="AO1026" s="2">
        <v>38044</v>
      </c>
      <c r="AP1026" s="2">
        <v>38077</v>
      </c>
      <c r="AQ1026" s="2">
        <v>38107</v>
      </c>
      <c r="AR1026" s="2">
        <v>38138</v>
      </c>
      <c r="AS1026" s="2">
        <v>38168</v>
      </c>
      <c r="AT1026" s="2">
        <v>38198</v>
      </c>
      <c r="AU1026" s="2">
        <v>38230</v>
      </c>
      <c r="AV1026" s="2">
        <v>38260</v>
      </c>
      <c r="AW1026" s="2">
        <v>38289</v>
      </c>
      <c r="AX1026" s="2">
        <v>38321</v>
      </c>
      <c r="AY1026" s="2">
        <v>38352</v>
      </c>
      <c r="AZ1026" s="2">
        <v>38383</v>
      </c>
      <c r="BA1026" s="2">
        <v>38411</v>
      </c>
      <c r="BB1026" s="2">
        <v>38442</v>
      </c>
      <c r="BC1026" s="2">
        <v>38471</v>
      </c>
      <c r="BD1026" s="2">
        <v>38503</v>
      </c>
      <c r="BE1026" s="2">
        <v>38533</v>
      </c>
      <c r="BF1026" s="2">
        <v>38562</v>
      </c>
      <c r="BG1026" s="2">
        <v>38595</v>
      </c>
      <c r="BH1026" s="2">
        <v>38625</v>
      </c>
      <c r="BI1026" s="2">
        <v>38656</v>
      </c>
      <c r="BJ1026" s="2">
        <v>38686</v>
      </c>
      <c r="BK1026" s="2">
        <v>38716</v>
      </c>
      <c r="BL1026" s="2">
        <v>38748</v>
      </c>
      <c r="BM1026" s="2">
        <v>38776</v>
      </c>
      <c r="BN1026" s="2">
        <v>38807</v>
      </c>
      <c r="BO1026" s="2">
        <v>38835</v>
      </c>
      <c r="BP1026" s="2">
        <v>38868</v>
      </c>
      <c r="BQ1026" s="2">
        <v>38898</v>
      </c>
      <c r="BR1026" s="2">
        <v>38929</v>
      </c>
      <c r="BS1026" s="2">
        <v>38960</v>
      </c>
      <c r="BT1026" s="2">
        <v>38989</v>
      </c>
      <c r="BU1026" s="2">
        <v>39021</v>
      </c>
      <c r="BV1026" s="2">
        <v>39051</v>
      </c>
      <c r="BW1026" s="2">
        <v>39080</v>
      </c>
      <c r="BX1026" s="2">
        <v>39113</v>
      </c>
      <c r="BY1026" s="2">
        <v>39141</v>
      </c>
      <c r="BZ1026" s="2">
        <v>39171</v>
      </c>
      <c r="CA1026" s="2">
        <v>39202</v>
      </c>
      <c r="CB1026" s="2">
        <v>39233</v>
      </c>
      <c r="CC1026" s="2">
        <v>39262</v>
      </c>
      <c r="CD1026" s="2">
        <v>39294</v>
      </c>
      <c r="CE1026" s="2">
        <v>39325</v>
      </c>
      <c r="CF1026" s="2">
        <v>39353</v>
      </c>
      <c r="CG1026" s="2">
        <v>39386</v>
      </c>
      <c r="CH1026" s="2">
        <v>39416</v>
      </c>
      <c r="CI1026" s="2">
        <v>39447</v>
      </c>
      <c r="CJ1026" s="2">
        <v>39478</v>
      </c>
      <c r="CK1026" s="2">
        <v>39507</v>
      </c>
      <c r="CL1026" s="2">
        <v>39538</v>
      </c>
      <c r="CM1026" s="2">
        <v>39568</v>
      </c>
      <c r="CN1026" s="2">
        <v>39598</v>
      </c>
      <c r="CO1026" s="2">
        <v>39629</v>
      </c>
      <c r="CP1026" s="2">
        <v>39660</v>
      </c>
      <c r="CQ1026" s="2">
        <v>39689</v>
      </c>
      <c r="CR1026" s="2">
        <v>39721</v>
      </c>
      <c r="CS1026" s="2">
        <v>39752</v>
      </c>
      <c r="CT1026" s="2">
        <v>39780</v>
      </c>
      <c r="CU1026" s="2">
        <v>39813</v>
      </c>
      <c r="CV1026" s="2">
        <v>39843</v>
      </c>
      <c r="CW1026" s="2">
        <v>39871</v>
      </c>
      <c r="CX1026" s="2">
        <v>39903</v>
      </c>
      <c r="CY1026" s="2">
        <v>39933</v>
      </c>
      <c r="CZ1026" s="2">
        <v>39962</v>
      </c>
      <c r="DA1026" s="2">
        <v>39994</v>
      </c>
      <c r="DB1026" s="2">
        <v>40025</v>
      </c>
      <c r="DC1026" s="2">
        <v>40056</v>
      </c>
      <c r="DD1026" s="2">
        <v>40086</v>
      </c>
      <c r="DE1026" s="2">
        <v>40116</v>
      </c>
      <c r="DF1026" s="2">
        <v>40147</v>
      </c>
      <c r="DG1026" s="2">
        <v>40178</v>
      </c>
      <c r="DH1026" s="2">
        <v>40207</v>
      </c>
      <c r="DI1026" s="2">
        <v>40235</v>
      </c>
      <c r="DJ1026" s="2">
        <v>40268</v>
      </c>
      <c r="DK1026" s="2">
        <v>40298</v>
      </c>
      <c r="DL1026" s="2">
        <v>40329</v>
      </c>
      <c r="DM1026" s="2">
        <v>40359</v>
      </c>
      <c r="DN1026" s="2">
        <v>40389</v>
      </c>
      <c r="DO1026" s="2">
        <v>40421</v>
      </c>
      <c r="DP1026" s="2">
        <v>40451</v>
      </c>
      <c r="DQ1026" s="2">
        <v>40480</v>
      </c>
      <c r="DR1026" s="2">
        <v>40512</v>
      </c>
      <c r="DS1026" s="2">
        <v>40543</v>
      </c>
      <c r="DT1026" s="2">
        <v>40574</v>
      </c>
      <c r="DU1026" s="2">
        <v>40602</v>
      </c>
      <c r="DV1026" s="2">
        <v>40633</v>
      </c>
      <c r="DW1026" s="2">
        <v>40662</v>
      </c>
      <c r="DX1026" s="2">
        <v>40694</v>
      </c>
      <c r="DY1026" s="2">
        <v>40724</v>
      </c>
      <c r="DZ1026" s="2">
        <v>40753</v>
      </c>
      <c r="EA1026" s="2">
        <v>40786</v>
      </c>
      <c r="EB1026" s="2">
        <v>40816</v>
      </c>
      <c r="EC1026" s="2">
        <v>40847</v>
      </c>
      <c r="ED1026" s="2">
        <v>40877</v>
      </c>
      <c r="EE1026" s="2">
        <v>40907</v>
      </c>
      <c r="EF1026" s="2">
        <v>40939</v>
      </c>
      <c r="EG1026" s="2">
        <v>40968</v>
      </c>
      <c r="EH1026" s="2">
        <v>40998</v>
      </c>
      <c r="EI1026" s="2">
        <v>41029</v>
      </c>
      <c r="EJ1026" s="2">
        <v>41060</v>
      </c>
      <c r="EK1026" s="2">
        <v>41089</v>
      </c>
      <c r="EL1026" s="2">
        <v>41121</v>
      </c>
      <c r="EM1026" s="2">
        <v>41152</v>
      </c>
      <c r="EN1026" s="2">
        <v>41180</v>
      </c>
      <c r="EO1026" s="2">
        <v>41213</v>
      </c>
      <c r="EP1026" s="2">
        <v>41243</v>
      </c>
      <c r="EQ1026" s="2">
        <v>41274</v>
      </c>
      <c r="ER1026" s="2">
        <v>41305</v>
      </c>
      <c r="ES1026" s="2">
        <v>41333</v>
      </c>
      <c r="ET1026" s="2">
        <v>41362</v>
      </c>
      <c r="EU1026" s="2">
        <v>41394</v>
      </c>
      <c r="EV1026" s="2">
        <v>41425</v>
      </c>
      <c r="EW1026" s="2">
        <v>41453</v>
      </c>
      <c r="EX1026" s="2">
        <v>41486</v>
      </c>
      <c r="EY1026" s="2">
        <v>41516</v>
      </c>
      <c r="EZ1026" s="2">
        <v>41547</v>
      </c>
      <c r="FA1026" s="2">
        <v>41578</v>
      </c>
      <c r="FB1026" s="2">
        <v>41607</v>
      </c>
      <c r="FC1026" s="2">
        <v>41639</v>
      </c>
      <c r="FD1026" s="2">
        <v>41670</v>
      </c>
      <c r="FE1026" s="2">
        <v>41698</v>
      </c>
      <c r="FF1026" s="2">
        <v>41729</v>
      </c>
      <c r="FG1026" s="2">
        <v>41759</v>
      </c>
      <c r="FH1026" s="2">
        <v>41789</v>
      </c>
      <c r="FI1026" s="2">
        <v>41820</v>
      </c>
      <c r="FJ1026" s="2">
        <v>41851</v>
      </c>
      <c r="FK1026" s="2">
        <v>41880</v>
      </c>
      <c r="FL1026" s="2">
        <v>41912</v>
      </c>
      <c r="FM1026" s="2">
        <v>41943</v>
      </c>
      <c r="FN1026" s="2">
        <v>41971</v>
      </c>
      <c r="FO1026" s="2">
        <v>42004</v>
      </c>
      <c r="FP1026" s="2">
        <v>42034</v>
      </c>
      <c r="FQ1026" s="2">
        <v>42062</v>
      </c>
      <c r="FR1026" s="2">
        <v>42094</v>
      </c>
      <c r="FS1026" s="2">
        <v>42124</v>
      </c>
      <c r="FT1026" s="2">
        <v>42153</v>
      </c>
      <c r="FU1026" s="2">
        <v>42185</v>
      </c>
      <c r="FV1026" s="2">
        <v>42216</v>
      </c>
      <c r="FW1026" s="2">
        <v>42247</v>
      </c>
      <c r="FX1026" s="2">
        <v>42277</v>
      </c>
      <c r="FY1026" s="2">
        <v>42307</v>
      </c>
      <c r="FZ1026" s="2">
        <v>42338</v>
      </c>
      <c r="GA1026" s="2">
        <v>42369</v>
      </c>
      <c r="GB1026" s="2">
        <v>42398</v>
      </c>
      <c r="GC1026" s="2">
        <v>42429</v>
      </c>
      <c r="GD1026" s="2">
        <v>42460</v>
      </c>
      <c r="GE1026" s="2">
        <v>42489</v>
      </c>
      <c r="GF1026" s="2">
        <v>42521</v>
      </c>
      <c r="GG1026" s="2">
        <v>42551</v>
      </c>
      <c r="GH1026" s="2">
        <v>42580</v>
      </c>
      <c r="GI1026" s="2">
        <v>42613</v>
      </c>
      <c r="GJ1026" s="2">
        <v>42643</v>
      </c>
      <c r="GK1026" s="2">
        <v>42674</v>
      </c>
      <c r="GL1026" s="2">
        <v>42704</v>
      </c>
      <c r="GM1026" s="2">
        <v>42734</v>
      </c>
      <c r="GN1026" s="2">
        <v>42766</v>
      </c>
      <c r="GO1026" s="2">
        <v>42794</v>
      </c>
      <c r="GP1026" s="2">
        <v>42825</v>
      </c>
      <c r="GQ1026" s="2">
        <v>42853</v>
      </c>
      <c r="GR1026" s="2">
        <v>42886</v>
      </c>
      <c r="GS1026" s="2">
        <v>42916</v>
      </c>
      <c r="GT1026" s="2">
        <v>42947</v>
      </c>
      <c r="GU1026" s="2">
        <v>42978</v>
      </c>
      <c r="GV1026" s="2">
        <v>43007</v>
      </c>
      <c r="GW1026" s="2">
        <v>43039</v>
      </c>
      <c r="GX1026" s="2">
        <v>43069</v>
      </c>
      <c r="GY1026" s="2">
        <v>43098</v>
      </c>
      <c r="GZ1026" s="2">
        <v>43131</v>
      </c>
      <c r="HA1026" s="2">
        <v>43159</v>
      </c>
      <c r="HB1026" s="2">
        <v>43189</v>
      </c>
      <c r="HC1026" s="2">
        <v>43220</v>
      </c>
      <c r="HD1026" s="2">
        <v>43251</v>
      </c>
      <c r="HE1026" s="2">
        <v>43280</v>
      </c>
      <c r="HF1026" s="2">
        <v>43312</v>
      </c>
      <c r="HG1026" s="2">
        <v>43343</v>
      </c>
      <c r="HH1026" s="2">
        <v>43371</v>
      </c>
      <c r="HI1026" s="2">
        <v>43404</v>
      </c>
      <c r="HJ1026" s="2">
        <v>43434</v>
      </c>
      <c r="HK1026" s="2">
        <v>43465</v>
      </c>
      <c r="HL1026" s="2">
        <v>43496</v>
      </c>
      <c r="HM1026" s="2">
        <v>43524</v>
      </c>
      <c r="HN1026" s="2">
        <v>43553</v>
      </c>
      <c r="HO1026" s="2">
        <v>43585</v>
      </c>
      <c r="HP1026" s="2">
        <v>43616</v>
      </c>
      <c r="HQ1026" s="2">
        <v>43644</v>
      </c>
      <c r="HR1026" s="2">
        <v>43677</v>
      </c>
      <c r="HS1026" s="2">
        <v>43707</v>
      </c>
      <c r="HT1026" s="2">
        <v>43738</v>
      </c>
      <c r="HU1026" s="2">
        <v>43769</v>
      </c>
      <c r="HV1026" s="2">
        <v>43798</v>
      </c>
      <c r="HW1026" s="2">
        <v>43830</v>
      </c>
      <c r="HX1026" s="2">
        <v>43861</v>
      </c>
      <c r="HY1026" s="2">
        <v>43889</v>
      </c>
      <c r="HZ1026" s="2">
        <v>43921</v>
      </c>
      <c r="IA1026" s="2">
        <v>43951</v>
      </c>
      <c r="IB1026" s="2">
        <v>43980</v>
      </c>
      <c r="IC1026" s="2">
        <v>44012</v>
      </c>
      <c r="ID1026" s="2">
        <v>44043</v>
      </c>
      <c r="IE1026" s="2">
        <v>44074</v>
      </c>
      <c r="IF1026" s="2">
        <v>44104</v>
      </c>
      <c r="IG1026" s="2">
        <v>44134</v>
      </c>
      <c r="IH1026" s="2">
        <v>44165</v>
      </c>
      <c r="II1026" s="2">
        <v>44196</v>
      </c>
      <c r="IJ1026" s="2">
        <v>44225</v>
      </c>
      <c r="IK1026" s="2">
        <v>44253</v>
      </c>
      <c r="IL1026" s="2">
        <v>44286</v>
      </c>
      <c r="IM1026" s="2">
        <v>44316</v>
      </c>
      <c r="IN1026" s="2">
        <v>44347</v>
      </c>
      <c r="IO1026" s="2">
        <v>44377</v>
      </c>
      <c r="IP1026" s="2">
        <v>44407</v>
      </c>
      <c r="IQ1026" s="2">
        <v>44439</v>
      </c>
      <c r="IR1026" s="2">
        <v>44469</v>
      </c>
      <c r="IS1026" s="2">
        <v>44498</v>
      </c>
      <c r="IT1026" s="2">
        <v>44530</v>
      </c>
      <c r="IU1026" s="2">
        <v>44561</v>
      </c>
      <c r="IV1026" s="2">
        <v>44592</v>
      </c>
      <c r="IW1026" s="2">
        <v>44620</v>
      </c>
      <c r="IX1026" s="2">
        <v>44651</v>
      </c>
      <c r="IY1026" s="2">
        <v>44680</v>
      </c>
      <c r="IZ1026" s="2">
        <v>44712</v>
      </c>
      <c r="JA1026" s="2">
        <v>44742</v>
      </c>
      <c r="JB1026" s="2">
        <v>44771</v>
      </c>
      <c r="JC1026" s="2">
        <v>44804</v>
      </c>
      <c r="JD1026" s="2">
        <v>44834</v>
      </c>
      <c r="JE1026" s="2">
        <v>44865</v>
      </c>
    </row>
    <row r="1027" spans="1:265" x14ac:dyDescent="0.25">
      <c r="A1027" s="4"/>
      <c r="D1027" s="3">
        <v>42164200</v>
      </c>
      <c r="E1027">
        <v>27528100</v>
      </c>
      <c r="F1027">
        <v>37866300</v>
      </c>
      <c r="G1027">
        <v>28878900</v>
      </c>
      <c r="H1027">
        <v>35063000</v>
      </c>
      <c r="I1027">
        <v>25679600</v>
      </c>
      <c r="J1027">
        <v>21735500</v>
      </c>
      <c r="K1027">
        <v>33351200</v>
      </c>
      <c r="L1027">
        <v>38234100</v>
      </c>
      <c r="M1027">
        <v>37663800</v>
      </c>
      <c r="N1027">
        <v>31255400</v>
      </c>
      <c r="O1027">
        <v>49730900</v>
      </c>
      <c r="P1027">
        <v>27349500</v>
      </c>
      <c r="Q1027">
        <v>27616200</v>
      </c>
      <c r="R1027">
        <v>37167300</v>
      </c>
      <c r="S1027">
        <v>29780000</v>
      </c>
      <c r="T1027">
        <v>45447600</v>
      </c>
      <c r="U1027">
        <v>42150200</v>
      </c>
      <c r="V1027">
        <v>49029700</v>
      </c>
      <c r="W1027">
        <v>31666200</v>
      </c>
      <c r="X1027">
        <v>49132200</v>
      </c>
      <c r="Y1027">
        <v>60016600</v>
      </c>
      <c r="Z1027">
        <v>55803600</v>
      </c>
      <c r="AA1027">
        <v>45265200</v>
      </c>
      <c r="AB1027">
        <v>42702600</v>
      </c>
      <c r="AC1027">
        <v>44617100</v>
      </c>
      <c r="AD1027">
        <v>35534700</v>
      </c>
      <c r="AE1027">
        <v>30996700</v>
      </c>
      <c r="AF1027">
        <v>53265400</v>
      </c>
      <c r="AG1027">
        <v>39351300</v>
      </c>
      <c r="AH1027">
        <v>37753600</v>
      </c>
      <c r="AI1027">
        <v>43113100</v>
      </c>
      <c r="AJ1027">
        <v>30002100</v>
      </c>
      <c r="AK1027">
        <v>35243200</v>
      </c>
      <c r="AL1027">
        <v>28970100</v>
      </c>
      <c r="AM1027">
        <v>30001200</v>
      </c>
      <c r="AN1027">
        <v>30230300</v>
      </c>
      <c r="AO1027">
        <v>32119600</v>
      </c>
      <c r="AP1027">
        <v>43203400</v>
      </c>
      <c r="AQ1027">
        <v>31156900</v>
      </c>
      <c r="AR1027">
        <v>35344700</v>
      </c>
      <c r="AS1027">
        <v>29292700</v>
      </c>
      <c r="AT1027">
        <v>28375300</v>
      </c>
      <c r="AU1027">
        <v>35796200</v>
      </c>
      <c r="AV1027">
        <v>34689400</v>
      </c>
      <c r="AW1027">
        <v>65666800</v>
      </c>
      <c r="AX1027">
        <v>40952100</v>
      </c>
      <c r="AY1027">
        <v>37318800</v>
      </c>
      <c r="AZ1027">
        <v>33486400</v>
      </c>
      <c r="BA1027">
        <v>39672900</v>
      </c>
      <c r="BB1027">
        <v>32600300</v>
      </c>
      <c r="BC1027">
        <v>32685500</v>
      </c>
      <c r="BD1027">
        <v>44686700</v>
      </c>
      <c r="BE1027">
        <v>52763700</v>
      </c>
      <c r="BF1027">
        <v>38150900</v>
      </c>
      <c r="BG1027">
        <v>31133600</v>
      </c>
      <c r="BH1027">
        <v>37325300</v>
      </c>
      <c r="BI1027">
        <v>42372300</v>
      </c>
      <c r="BJ1027">
        <v>33888700</v>
      </c>
      <c r="BK1027">
        <v>38016900</v>
      </c>
      <c r="BL1027">
        <v>37484200</v>
      </c>
      <c r="BM1027">
        <v>36102100</v>
      </c>
      <c r="BN1027">
        <v>42402900</v>
      </c>
      <c r="BO1027">
        <v>39895600</v>
      </c>
      <c r="BP1027">
        <v>39712100</v>
      </c>
      <c r="BQ1027">
        <v>41889200</v>
      </c>
      <c r="BR1027">
        <v>33473800</v>
      </c>
      <c r="BS1027">
        <v>40424100</v>
      </c>
      <c r="BT1027">
        <v>30234200</v>
      </c>
      <c r="BU1027">
        <v>40034400</v>
      </c>
      <c r="BV1027">
        <v>31628300</v>
      </c>
      <c r="BW1027">
        <v>32722300</v>
      </c>
      <c r="BX1027">
        <v>39102300</v>
      </c>
      <c r="BY1027">
        <v>31655300</v>
      </c>
      <c r="BZ1027">
        <v>35997900</v>
      </c>
      <c r="CA1027">
        <v>25271100</v>
      </c>
      <c r="CB1027">
        <v>32736700</v>
      </c>
      <c r="CC1027">
        <v>39634000</v>
      </c>
      <c r="CD1027">
        <v>43817500</v>
      </c>
      <c r="CE1027">
        <v>63309000</v>
      </c>
      <c r="CF1027">
        <v>32878700</v>
      </c>
      <c r="CG1027">
        <v>31892300</v>
      </c>
      <c r="CH1027">
        <v>53563000</v>
      </c>
      <c r="CI1027">
        <v>36003700</v>
      </c>
      <c r="CJ1027">
        <v>65076300</v>
      </c>
      <c r="CK1027">
        <v>47923400</v>
      </c>
      <c r="CL1027">
        <v>45727400</v>
      </c>
      <c r="CM1027">
        <v>35693100</v>
      </c>
      <c r="CN1027">
        <v>28226800</v>
      </c>
      <c r="CO1027">
        <v>35841900</v>
      </c>
      <c r="CP1027">
        <v>47030300</v>
      </c>
      <c r="CQ1027">
        <v>34182900</v>
      </c>
      <c r="CR1027">
        <v>121466600</v>
      </c>
      <c r="CS1027">
        <v>127051900</v>
      </c>
      <c r="CT1027">
        <v>74139100</v>
      </c>
      <c r="CU1027">
        <v>67747400</v>
      </c>
      <c r="CV1027">
        <v>56879300</v>
      </c>
      <c r="CW1027">
        <v>66164700</v>
      </c>
      <c r="CX1027">
        <v>127616900</v>
      </c>
      <c r="CY1027">
        <v>83686900</v>
      </c>
      <c r="CZ1027">
        <v>71854900</v>
      </c>
      <c r="DA1027">
        <v>51530600</v>
      </c>
      <c r="DB1027">
        <v>37735600</v>
      </c>
      <c r="DC1027">
        <v>34785100</v>
      </c>
      <c r="DD1027">
        <v>41268800</v>
      </c>
      <c r="DE1027">
        <v>48151500</v>
      </c>
      <c r="DF1027">
        <v>35406500</v>
      </c>
      <c r="DG1027">
        <v>43482000</v>
      </c>
      <c r="DH1027">
        <v>40349400</v>
      </c>
      <c r="DI1027">
        <v>48317900</v>
      </c>
      <c r="DJ1027">
        <v>44394500</v>
      </c>
      <c r="DK1027">
        <v>43310000</v>
      </c>
      <c r="DL1027">
        <v>53263100</v>
      </c>
      <c r="DM1027">
        <v>49934600</v>
      </c>
      <c r="DN1027">
        <v>50898700</v>
      </c>
      <c r="DO1027">
        <v>100269400</v>
      </c>
      <c r="DP1027">
        <v>50233856</v>
      </c>
      <c r="DQ1027">
        <v>41150633</v>
      </c>
      <c r="DR1027">
        <v>45791172</v>
      </c>
      <c r="DS1027">
        <v>43107280</v>
      </c>
      <c r="DT1027">
        <v>31245911</v>
      </c>
      <c r="DU1027">
        <v>38928435</v>
      </c>
      <c r="DV1027">
        <v>111940424</v>
      </c>
      <c r="DW1027">
        <v>36458073</v>
      </c>
      <c r="DX1027">
        <v>40561763</v>
      </c>
      <c r="DY1027">
        <v>52976297</v>
      </c>
      <c r="DZ1027">
        <v>38254815</v>
      </c>
      <c r="EA1027">
        <v>86674076</v>
      </c>
      <c r="EB1027">
        <v>65869422</v>
      </c>
      <c r="EC1027">
        <v>65477136</v>
      </c>
      <c r="ED1027">
        <v>51924538</v>
      </c>
      <c r="EE1027">
        <v>41210224</v>
      </c>
      <c r="EF1027">
        <v>46279257</v>
      </c>
      <c r="EG1027">
        <v>34088843</v>
      </c>
      <c r="EH1027">
        <v>45260847</v>
      </c>
      <c r="EI1027">
        <v>33665786</v>
      </c>
      <c r="EJ1027">
        <v>57341719</v>
      </c>
      <c r="EK1027">
        <v>44402230</v>
      </c>
      <c r="EL1027">
        <v>30331653</v>
      </c>
      <c r="EM1027">
        <v>38097707</v>
      </c>
      <c r="EN1027">
        <v>37871267</v>
      </c>
      <c r="EO1027">
        <v>33975840</v>
      </c>
      <c r="EP1027">
        <v>42156992</v>
      </c>
      <c r="EQ1027">
        <v>49519928</v>
      </c>
      <c r="ER1027">
        <v>41249818</v>
      </c>
      <c r="ES1027">
        <v>36259432</v>
      </c>
      <c r="ET1027">
        <v>43554441</v>
      </c>
      <c r="EU1027">
        <v>37203499</v>
      </c>
      <c r="EV1027">
        <v>36596918</v>
      </c>
      <c r="EW1027">
        <v>40676577</v>
      </c>
      <c r="EX1027">
        <v>31163334</v>
      </c>
      <c r="EY1027">
        <v>24247227</v>
      </c>
      <c r="EZ1027">
        <v>28088413</v>
      </c>
      <c r="FA1027">
        <v>23272723</v>
      </c>
      <c r="FB1027">
        <v>23796828</v>
      </c>
      <c r="FC1027">
        <v>29402522</v>
      </c>
      <c r="FD1027">
        <v>22810391</v>
      </c>
      <c r="FE1027">
        <v>23992135</v>
      </c>
      <c r="FF1027">
        <v>27770820</v>
      </c>
      <c r="FG1027">
        <v>26729975</v>
      </c>
      <c r="FH1027">
        <v>23296028</v>
      </c>
      <c r="FI1027">
        <v>25257397</v>
      </c>
      <c r="FJ1027">
        <v>20851231</v>
      </c>
      <c r="FK1027">
        <v>21012361</v>
      </c>
      <c r="FL1027">
        <v>20926689</v>
      </c>
      <c r="FM1027">
        <v>34102252</v>
      </c>
      <c r="FN1027">
        <v>21203309</v>
      </c>
      <c r="FO1027">
        <v>32273063</v>
      </c>
      <c r="FP1027">
        <v>39635603</v>
      </c>
      <c r="FQ1027">
        <v>31655374</v>
      </c>
      <c r="FR1027">
        <v>42162340</v>
      </c>
      <c r="FS1027">
        <v>32116569</v>
      </c>
      <c r="FT1027">
        <v>28079729</v>
      </c>
      <c r="FU1027">
        <v>43788636</v>
      </c>
      <c r="FV1027">
        <v>34945652</v>
      </c>
      <c r="FW1027">
        <v>41956881</v>
      </c>
      <c r="FX1027">
        <v>48174406</v>
      </c>
      <c r="FY1027">
        <v>34537389</v>
      </c>
      <c r="FZ1027">
        <v>33568072</v>
      </c>
      <c r="GA1027">
        <v>37924929</v>
      </c>
      <c r="GB1027">
        <v>48208683</v>
      </c>
      <c r="GC1027">
        <v>49926205</v>
      </c>
      <c r="GD1027">
        <v>42858957</v>
      </c>
      <c r="GE1027">
        <v>33431358</v>
      </c>
      <c r="GF1027">
        <v>34652638</v>
      </c>
      <c r="GG1027">
        <v>51173090</v>
      </c>
      <c r="GH1027">
        <v>39633899</v>
      </c>
      <c r="GI1027">
        <v>41479838</v>
      </c>
      <c r="GJ1027">
        <v>41103959</v>
      </c>
      <c r="GK1027">
        <v>38012093</v>
      </c>
      <c r="GL1027">
        <v>42233929</v>
      </c>
      <c r="GM1027">
        <v>29982144</v>
      </c>
      <c r="GN1027">
        <v>27680606</v>
      </c>
      <c r="GO1027">
        <v>30055030</v>
      </c>
      <c r="GP1027">
        <v>34926578</v>
      </c>
      <c r="GQ1027">
        <v>25679303</v>
      </c>
      <c r="GR1027">
        <v>29528766</v>
      </c>
      <c r="GS1027">
        <v>33165229</v>
      </c>
      <c r="GT1027">
        <v>21586273</v>
      </c>
      <c r="GU1027">
        <v>32289131</v>
      </c>
      <c r="GV1027">
        <v>31401771</v>
      </c>
      <c r="GW1027">
        <v>23262249</v>
      </c>
      <c r="GX1027">
        <v>22665195</v>
      </c>
      <c r="GY1027">
        <v>29999448</v>
      </c>
      <c r="GZ1027">
        <v>33806029</v>
      </c>
      <c r="HA1027">
        <v>33406095</v>
      </c>
      <c r="HB1027">
        <v>32621316</v>
      </c>
      <c r="HC1027">
        <v>26889360</v>
      </c>
      <c r="HD1027">
        <v>29760871</v>
      </c>
      <c r="HE1027">
        <v>37027532</v>
      </c>
      <c r="HF1027">
        <v>25958629</v>
      </c>
      <c r="HG1027">
        <v>28965518</v>
      </c>
      <c r="HH1027">
        <v>30450218</v>
      </c>
      <c r="HI1027">
        <v>40930781</v>
      </c>
      <c r="HJ1027">
        <v>41591639</v>
      </c>
      <c r="HK1027">
        <v>51739997</v>
      </c>
      <c r="HL1027">
        <v>31395028</v>
      </c>
      <c r="HM1027">
        <v>34466986</v>
      </c>
      <c r="HN1027">
        <v>38237820</v>
      </c>
      <c r="HO1027">
        <v>25433782</v>
      </c>
      <c r="HP1027">
        <v>34643722</v>
      </c>
      <c r="HQ1027">
        <v>25287324</v>
      </c>
      <c r="HR1027">
        <v>22246636</v>
      </c>
      <c r="HS1027">
        <v>41394910</v>
      </c>
      <c r="HT1027">
        <v>50571937</v>
      </c>
      <c r="HU1027">
        <v>29374363</v>
      </c>
      <c r="HV1027">
        <v>27237460</v>
      </c>
      <c r="HW1027">
        <v>34750034</v>
      </c>
      <c r="HX1027">
        <v>37969087</v>
      </c>
      <c r="HY1027">
        <v>40245792</v>
      </c>
      <c r="HZ1027">
        <v>67763854</v>
      </c>
      <c r="IA1027">
        <v>39996423</v>
      </c>
      <c r="IB1027">
        <v>32126744</v>
      </c>
      <c r="IC1027">
        <v>44702054</v>
      </c>
      <c r="ID1027">
        <v>30056480</v>
      </c>
      <c r="IE1027">
        <v>32103700</v>
      </c>
      <c r="IF1027">
        <v>35402743</v>
      </c>
      <c r="IG1027">
        <v>31833982</v>
      </c>
      <c r="IH1027">
        <v>35090613</v>
      </c>
      <c r="II1027">
        <v>36688289</v>
      </c>
      <c r="IJ1027">
        <v>33937994</v>
      </c>
      <c r="IK1027">
        <v>34707159</v>
      </c>
      <c r="IL1027">
        <v>44764969</v>
      </c>
      <c r="IM1027">
        <v>25505125</v>
      </c>
      <c r="IN1027">
        <v>30074199</v>
      </c>
      <c r="IO1027">
        <v>37294931</v>
      </c>
      <c r="IP1027">
        <v>33059802</v>
      </c>
      <c r="IQ1027">
        <v>24580235</v>
      </c>
      <c r="IR1027">
        <v>30310196</v>
      </c>
      <c r="IS1027">
        <v>21051073</v>
      </c>
      <c r="IT1027">
        <v>29143713</v>
      </c>
      <c r="IU1027">
        <v>26068472</v>
      </c>
      <c r="IV1027">
        <v>25808098</v>
      </c>
      <c r="IW1027">
        <v>24969095</v>
      </c>
      <c r="IX1027">
        <v>36184898</v>
      </c>
      <c r="IY1027">
        <v>18721969</v>
      </c>
      <c r="IZ1027">
        <v>29822321</v>
      </c>
      <c r="JA1027">
        <v>28864512</v>
      </c>
      <c r="JB1027">
        <v>29151707</v>
      </c>
      <c r="JC1027">
        <v>32808040</v>
      </c>
      <c r="JD1027">
        <v>41589536</v>
      </c>
      <c r="JE1027">
        <v>31063287</v>
      </c>
    </row>
    <row r="1028" spans="1:265" x14ac:dyDescent="0.25">
      <c r="A1028" s="1" t="s">
        <v>515</v>
      </c>
      <c r="B1028" t="s">
        <v>1158</v>
      </c>
      <c r="C1028" t="s">
        <v>1181</v>
      </c>
      <c r="D1028" s="2">
        <f>_xll.BDH(A1028, "volume", B1028, C1028, "Direction", "H", "Period", "M","cols=120;rows=2")</f>
        <v>36922</v>
      </c>
      <c r="E1028" s="2">
        <v>36950</v>
      </c>
      <c r="F1028" s="2">
        <v>36980</v>
      </c>
      <c r="G1028" s="2">
        <v>37011</v>
      </c>
      <c r="H1028" s="2">
        <v>37042</v>
      </c>
      <c r="I1028" s="2">
        <v>37071</v>
      </c>
      <c r="J1028" s="2">
        <v>37103</v>
      </c>
      <c r="K1028" s="2">
        <v>37134</v>
      </c>
      <c r="L1028" s="2">
        <v>37162</v>
      </c>
      <c r="M1028" s="2">
        <v>37195</v>
      </c>
      <c r="N1028" s="2">
        <v>37225</v>
      </c>
      <c r="O1028" s="2">
        <v>37256</v>
      </c>
      <c r="P1028" s="2">
        <v>37287</v>
      </c>
      <c r="Q1028" s="2">
        <v>37315</v>
      </c>
      <c r="R1028" s="2">
        <v>37344</v>
      </c>
      <c r="S1028" s="2">
        <v>37376</v>
      </c>
      <c r="T1028" s="2">
        <v>37407</v>
      </c>
      <c r="U1028" s="2">
        <v>37435</v>
      </c>
      <c r="V1028" s="2">
        <v>37468</v>
      </c>
      <c r="W1028" s="2">
        <v>37498</v>
      </c>
      <c r="X1028" s="2">
        <v>37529</v>
      </c>
      <c r="Y1028" s="2">
        <v>37560</v>
      </c>
      <c r="Z1028" s="2">
        <v>37589</v>
      </c>
      <c r="AA1028" s="2">
        <v>37621</v>
      </c>
      <c r="AB1028" s="2">
        <v>37652</v>
      </c>
      <c r="AC1028" s="2">
        <v>37680</v>
      </c>
      <c r="AD1028" s="2">
        <v>37711</v>
      </c>
      <c r="AE1028" s="2">
        <v>37741</v>
      </c>
      <c r="AF1028" s="2">
        <v>37771</v>
      </c>
      <c r="AG1028" s="2">
        <v>37802</v>
      </c>
      <c r="AH1028" s="2">
        <v>37833</v>
      </c>
      <c r="AI1028" s="2">
        <v>37862</v>
      </c>
      <c r="AJ1028" s="2">
        <v>37894</v>
      </c>
      <c r="AK1028" s="2">
        <v>37925</v>
      </c>
      <c r="AL1028" s="2">
        <v>37953</v>
      </c>
      <c r="AM1028" s="2">
        <v>37986</v>
      </c>
      <c r="AN1028" s="2">
        <v>38016</v>
      </c>
      <c r="AO1028" s="2">
        <v>38044</v>
      </c>
      <c r="AP1028" s="2">
        <v>38077</v>
      </c>
      <c r="AQ1028" s="2">
        <v>38107</v>
      </c>
      <c r="AR1028" s="2">
        <v>38138</v>
      </c>
      <c r="AS1028" s="2">
        <v>38168</v>
      </c>
      <c r="AT1028" s="2">
        <v>38198</v>
      </c>
      <c r="AU1028" s="2">
        <v>38230</v>
      </c>
      <c r="AV1028" s="2">
        <v>38260</v>
      </c>
      <c r="AW1028" s="2">
        <v>38289</v>
      </c>
      <c r="AX1028" s="2">
        <v>38321</v>
      </c>
      <c r="AY1028" s="2">
        <v>38352</v>
      </c>
      <c r="AZ1028" s="2">
        <v>38383</v>
      </c>
      <c r="BA1028" s="2">
        <v>38411</v>
      </c>
      <c r="BB1028" s="2">
        <v>38442</v>
      </c>
      <c r="BC1028" s="2">
        <v>38471</v>
      </c>
      <c r="BD1028" s="2">
        <v>38503</v>
      </c>
      <c r="BE1028" s="2">
        <v>38533</v>
      </c>
      <c r="BF1028" s="2">
        <v>38562</v>
      </c>
      <c r="BG1028" s="2">
        <v>38595</v>
      </c>
      <c r="BH1028" s="2">
        <v>38625</v>
      </c>
      <c r="BI1028" s="2">
        <v>38656</v>
      </c>
      <c r="BJ1028" s="2">
        <v>38686</v>
      </c>
      <c r="BK1028" s="2">
        <v>38716</v>
      </c>
      <c r="BL1028" s="2">
        <v>38748</v>
      </c>
      <c r="BM1028" s="2">
        <v>38776</v>
      </c>
      <c r="BN1028" s="2">
        <v>38807</v>
      </c>
      <c r="BO1028" s="2">
        <v>38835</v>
      </c>
      <c r="BP1028" s="2">
        <v>38868</v>
      </c>
      <c r="BQ1028" s="2">
        <v>38898</v>
      </c>
      <c r="BR1028" s="2">
        <v>38929</v>
      </c>
      <c r="BS1028" s="2">
        <v>38960</v>
      </c>
      <c r="BT1028" s="2">
        <v>38989</v>
      </c>
      <c r="BU1028" s="2">
        <v>39021</v>
      </c>
      <c r="BV1028" s="2">
        <v>39051</v>
      </c>
      <c r="BW1028" s="2">
        <v>39080</v>
      </c>
      <c r="BX1028" s="2">
        <v>39113</v>
      </c>
      <c r="BY1028" s="2">
        <v>39141</v>
      </c>
      <c r="BZ1028" s="2">
        <v>39171</v>
      </c>
      <c r="CA1028" s="2">
        <v>39202</v>
      </c>
      <c r="CB1028" s="2">
        <v>39233</v>
      </c>
      <c r="CC1028" s="2">
        <v>39262</v>
      </c>
      <c r="CD1028" s="2">
        <v>39294</v>
      </c>
      <c r="CE1028" s="2">
        <v>39325</v>
      </c>
      <c r="CF1028" s="2">
        <v>39353</v>
      </c>
      <c r="CG1028" s="2">
        <v>39386</v>
      </c>
      <c r="CH1028" s="2">
        <v>39416</v>
      </c>
      <c r="CI1028" s="2">
        <v>39447</v>
      </c>
      <c r="CJ1028" s="2">
        <v>39478</v>
      </c>
      <c r="CK1028" s="2">
        <v>39507</v>
      </c>
      <c r="CL1028" s="2">
        <v>39538</v>
      </c>
      <c r="CM1028" s="2">
        <v>39568</v>
      </c>
      <c r="CN1028" s="2">
        <v>39598</v>
      </c>
      <c r="CO1028" s="2">
        <v>39629</v>
      </c>
      <c r="CP1028" s="2">
        <v>39660</v>
      </c>
      <c r="CQ1028" s="2">
        <v>39689</v>
      </c>
      <c r="CR1028" s="2">
        <v>39721</v>
      </c>
      <c r="CS1028" s="2">
        <v>39752</v>
      </c>
      <c r="CT1028" s="2">
        <v>39780</v>
      </c>
      <c r="CU1028" s="2">
        <v>39813</v>
      </c>
      <c r="CV1028" s="2">
        <v>39843</v>
      </c>
      <c r="CW1028" s="2">
        <v>39871</v>
      </c>
      <c r="CX1028" s="2">
        <v>39903</v>
      </c>
      <c r="CY1028" s="2">
        <v>39933</v>
      </c>
      <c r="CZ1028" s="2">
        <v>39962</v>
      </c>
      <c r="DA1028" s="2">
        <v>39994</v>
      </c>
      <c r="DB1028" s="2">
        <v>40025</v>
      </c>
      <c r="DC1028" s="2">
        <v>40056</v>
      </c>
      <c r="DD1028" s="2">
        <v>40086</v>
      </c>
      <c r="DE1028" s="2">
        <v>40116</v>
      </c>
      <c r="DF1028" s="2">
        <v>40147</v>
      </c>
      <c r="DG1028" s="2">
        <v>40178</v>
      </c>
      <c r="DH1028" s="2">
        <v>40207</v>
      </c>
      <c r="DI1028" s="2">
        <v>40235</v>
      </c>
      <c r="DJ1028" s="2">
        <v>40268</v>
      </c>
      <c r="DK1028" s="2">
        <v>40298</v>
      </c>
      <c r="DL1028" s="2">
        <v>40329</v>
      </c>
      <c r="DM1028" s="2">
        <v>40359</v>
      </c>
      <c r="DN1028" s="2">
        <v>40389</v>
      </c>
      <c r="DO1028" s="2">
        <v>40421</v>
      </c>
      <c r="DP1028" s="2">
        <v>40451</v>
      </c>
      <c r="DQ1028" s="2">
        <v>40480</v>
      </c>
      <c r="DR1028" s="2">
        <v>40512</v>
      </c>
      <c r="DS1028" s="2">
        <v>40543</v>
      </c>
    </row>
    <row r="1029" spans="1:265" x14ac:dyDescent="0.25">
      <c r="A1029" s="4"/>
      <c r="D1029" s="3">
        <v>29390659</v>
      </c>
      <c r="E1029">
        <v>15947596</v>
      </c>
      <c r="F1029">
        <v>43150256</v>
      </c>
      <c r="G1029">
        <v>28147593</v>
      </c>
      <c r="H1029">
        <v>22260528</v>
      </c>
      <c r="I1029">
        <v>37900391</v>
      </c>
      <c r="J1029">
        <v>36965761</v>
      </c>
      <c r="K1029">
        <v>28572400</v>
      </c>
      <c r="L1029">
        <v>24203200</v>
      </c>
      <c r="M1029">
        <v>39543500</v>
      </c>
      <c r="N1029">
        <v>47284700</v>
      </c>
      <c r="O1029">
        <v>23509100</v>
      </c>
      <c r="P1029">
        <v>21287300</v>
      </c>
      <c r="Q1029">
        <v>42897000</v>
      </c>
      <c r="R1029">
        <v>44519600</v>
      </c>
      <c r="S1029">
        <v>35070900</v>
      </c>
      <c r="T1029">
        <v>39605700</v>
      </c>
      <c r="U1029">
        <v>49947400</v>
      </c>
      <c r="V1029">
        <v>45409300</v>
      </c>
      <c r="W1029">
        <v>29971100</v>
      </c>
      <c r="X1029">
        <v>29116900</v>
      </c>
      <c r="Y1029">
        <v>39497000</v>
      </c>
      <c r="Z1029">
        <v>31837000</v>
      </c>
      <c r="AA1029">
        <v>24878200</v>
      </c>
      <c r="AB1029">
        <v>52214100</v>
      </c>
      <c r="AC1029">
        <v>33445200</v>
      </c>
      <c r="AD1029">
        <v>57573700</v>
      </c>
      <c r="AE1029">
        <v>51833700</v>
      </c>
      <c r="AF1029">
        <v>43288000</v>
      </c>
      <c r="AG1029">
        <v>30619700</v>
      </c>
      <c r="AH1029">
        <v>32889000</v>
      </c>
      <c r="AI1029">
        <v>21095600</v>
      </c>
      <c r="AJ1029">
        <v>23350900</v>
      </c>
      <c r="AK1029">
        <v>41913800</v>
      </c>
      <c r="AL1029">
        <v>30763900</v>
      </c>
      <c r="AM1029">
        <v>25237600</v>
      </c>
      <c r="AN1029">
        <v>26422700</v>
      </c>
      <c r="AO1029">
        <v>40552700</v>
      </c>
      <c r="AP1029">
        <v>33942400</v>
      </c>
      <c r="AQ1029">
        <v>31112300</v>
      </c>
      <c r="AR1029">
        <v>61921300</v>
      </c>
      <c r="AS1029">
        <v>35527600</v>
      </c>
      <c r="AT1029">
        <v>51553700</v>
      </c>
      <c r="AU1029">
        <v>41879800</v>
      </c>
      <c r="AV1029">
        <v>29489100</v>
      </c>
      <c r="AW1029">
        <v>29904400</v>
      </c>
      <c r="AX1029">
        <v>36991200</v>
      </c>
      <c r="AY1029">
        <v>24571100</v>
      </c>
      <c r="AZ1029">
        <v>29116500</v>
      </c>
      <c r="BA1029">
        <v>27526600</v>
      </c>
      <c r="BB1029">
        <v>44689100</v>
      </c>
      <c r="BC1029">
        <v>43947100</v>
      </c>
      <c r="BD1029">
        <v>26319100</v>
      </c>
      <c r="BE1029">
        <v>17926100</v>
      </c>
      <c r="BF1029">
        <v>16248500</v>
      </c>
      <c r="BG1029">
        <v>39653500</v>
      </c>
      <c r="BH1029">
        <v>31325500</v>
      </c>
      <c r="BI1029">
        <v>24118200</v>
      </c>
      <c r="BJ1029">
        <v>39448100</v>
      </c>
      <c r="BK1029">
        <v>24557300</v>
      </c>
      <c r="BL1029">
        <v>25614100</v>
      </c>
      <c r="BM1029">
        <v>28233800</v>
      </c>
      <c r="BN1029">
        <v>40024500</v>
      </c>
      <c r="BO1029">
        <v>17484700</v>
      </c>
      <c r="BP1029">
        <v>23704900</v>
      </c>
      <c r="BQ1029">
        <v>25154900</v>
      </c>
      <c r="BR1029">
        <v>18985900</v>
      </c>
      <c r="BS1029">
        <v>24892100</v>
      </c>
      <c r="BT1029">
        <v>28876500</v>
      </c>
      <c r="BU1029">
        <v>19062800</v>
      </c>
      <c r="BV1029">
        <v>26101900</v>
      </c>
      <c r="BW1029">
        <v>17326400</v>
      </c>
      <c r="BX1029">
        <v>29246500</v>
      </c>
      <c r="BY1029">
        <v>23318100</v>
      </c>
      <c r="BZ1029">
        <v>27887800</v>
      </c>
      <c r="CA1029">
        <v>24164500</v>
      </c>
      <c r="CB1029">
        <v>29140400</v>
      </c>
      <c r="CC1029">
        <v>26443500</v>
      </c>
      <c r="CD1029">
        <v>35421900</v>
      </c>
      <c r="CE1029">
        <v>41500700</v>
      </c>
      <c r="CF1029">
        <v>35686600</v>
      </c>
      <c r="CG1029">
        <v>34437200</v>
      </c>
      <c r="CH1029">
        <v>32541800</v>
      </c>
      <c r="CI1029">
        <v>25727800</v>
      </c>
      <c r="CJ1029">
        <v>39668100</v>
      </c>
      <c r="CK1029">
        <v>18752100</v>
      </c>
      <c r="CL1029">
        <v>23465700</v>
      </c>
      <c r="CM1029">
        <v>16883500</v>
      </c>
      <c r="CN1029">
        <v>17118400</v>
      </c>
      <c r="CO1029">
        <v>16947500</v>
      </c>
      <c r="CP1029">
        <v>15697400</v>
      </c>
      <c r="CQ1029">
        <v>17356200</v>
      </c>
      <c r="CR1029">
        <v>17050700</v>
      </c>
      <c r="CS1029">
        <v>19286100</v>
      </c>
      <c r="CT1029">
        <v>20473800</v>
      </c>
      <c r="CU1029">
        <v>19010100</v>
      </c>
      <c r="CV1029">
        <v>20215100</v>
      </c>
      <c r="CW1029">
        <v>25464700</v>
      </c>
      <c r="CX1029">
        <v>42783500</v>
      </c>
      <c r="CY1029">
        <v>37439500</v>
      </c>
      <c r="CZ1029">
        <v>34693000</v>
      </c>
      <c r="DA1029">
        <v>33073600</v>
      </c>
      <c r="DB1029">
        <v>24639400</v>
      </c>
      <c r="DC1029">
        <v>27801300</v>
      </c>
      <c r="DD1029">
        <v>24113900</v>
      </c>
      <c r="DE1029">
        <v>22416400</v>
      </c>
      <c r="DF1029">
        <v>18967100</v>
      </c>
      <c r="DG1029">
        <v>15308000</v>
      </c>
      <c r="DH1029">
        <v>14275200</v>
      </c>
      <c r="DI1029">
        <v>14126700</v>
      </c>
      <c r="DJ1029">
        <v>19396900</v>
      </c>
      <c r="DK1029">
        <v>35156100</v>
      </c>
      <c r="DL1029">
        <v>38500500</v>
      </c>
      <c r="DM1029">
        <v>25742100</v>
      </c>
      <c r="DN1029">
        <v>23213300</v>
      </c>
      <c r="DO1029">
        <v>19119800</v>
      </c>
      <c r="DP1029">
        <v>14715270</v>
      </c>
      <c r="DQ1029">
        <v>72307552</v>
      </c>
      <c r="DR1029">
        <v>20230488</v>
      </c>
      <c r="DS1029">
        <v>37575399</v>
      </c>
    </row>
    <row r="1030" spans="1:265" x14ac:dyDescent="0.25">
      <c r="A1030" s="1" t="s">
        <v>516</v>
      </c>
      <c r="B1030" t="s">
        <v>1158</v>
      </c>
      <c r="C1030" t="s">
        <v>1198</v>
      </c>
      <c r="D1030" s="2">
        <f>_xll.BDH(A1030, "volume", B1030, C1030, "Direction", "H", "Period", "M","cols=96;rows=2")</f>
        <v>36922</v>
      </c>
      <c r="E1030" s="2">
        <v>36950</v>
      </c>
      <c r="F1030" s="2">
        <v>36980</v>
      </c>
      <c r="G1030" s="2">
        <v>37011</v>
      </c>
      <c r="H1030" s="2">
        <v>37042</v>
      </c>
      <c r="I1030" s="2">
        <v>37071</v>
      </c>
      <c r="J1030" s="2">
        <v>37103</v>
      </c>
      <c r="K1030" s="2">
        <v>37134</v>
      </c>
      <c r="L1030" s="2">
        <v>37162</v>
      </c>
      <c r="M1030" s="2">
        <v>37195</v>
      </c>
      <c r="N1030" s="2">
        <v>37225</v>
      </c>
      <c r="O1030" s="2">
        <v>37256</v>
      </c>
      <c r="P1030" s="2">
        <v>37287</v>
      </c>
      <c r="Q1030" s="2">
        <v>37315</v>
      </c>
      <c r="R1030" s="2">
        <v>37344</v>
      </c>
      <c r="S1030" s="2">
        <v>37376</v>
      </c>
      <c r="T1030" s="2">
        <v>37407</v>
      </c>
      <c r="U1030" s="2">
        <v>37435</v>
      </c>
      <c r="V1030" s="2">
        <v>37468</v>
      </c>
      <c r="W1030" s="2">
        <v>37498</v>
      </c>
      <c r="X1030" s="2">
        <v>37529</v>
      </c>
      <c r="Y1030" s="2">
        <v>37560</v>
      </c>
      <c r="Z1030" s="2">
        <v>37589</v>
      </c>
      <c r="AA1030" s="2">
        <v>37621</v>
      </c>
      <c r="AB1030" s="2">
        <v>37652</v>
      </c>
      <c r="AC1030" s="2">
        <v>37680</v>
      </c>
      <c r="AD1030" s="2">
        <v>37711</v>
      </c>
      <c r="AE1030" s="2">
        <v>37741</v>
      </c>
      <c r="AF1030" s="2">
        <v>37771</v>
      </c>
      <c r="AG1030" s="2">
        <v>37802</v>
      </c>
      <c r="AH1030" s="2">
        <v>37833</v>
      </c>
      <c r="AI1030" s="2">
        <v>37862</v>
      </c>
      <c r="AJ1030" s="2">
        <v>37894</v>
      </c>
      <c r="AK1030" s="2">
        <v>37925</v>
      </c>
      <c r="AL1030" s="2">
        <v>37953</v>
      </c>
      <c r="AM1030" s="2">
        <v>37986</v>
      </c>
      <c r="AN1030" s="2">
        <v>38016</v>
      </c>
      <c r="AO1030" s="2">
        <v>38044</v>
      </c>
      <c r="AP1030" s="2">
        <v>38077</v>
      </c>
      <c r="AQ1030" s="2">
        <v>38107</v>
      </c>
      <c r="AR1030" s="2">
        <v>38138</v>
      </c>
      <c r="AS1030" s="2">
        <v>38168</v>
      </c>
      <c r="AT1030" s="2">
        <v>38198</v>
      </c>
      <c r="AU1030" s="2">
        <v>38230</v>
      </c>
      <c r="AV1030" s="2">
        <v>38260</v>
      </c>
      <c r="AW1030" s="2">
        <v>38289</v>
      </c>
      <c r="AX1030" s="2">
        <v>38321</v>
      </c>
      <c r="AY1030" s="2">
        <v>38352</v>
      </c>
      <c r="AZ1030" s="2">
        <v>38383</v>
      </c>
      <c r="BA1030" s="2">
        <v>38411</v>
      </c>
      <c r="BB1030" s="2">
        <v>38442</v>
      </c>
      <c r="BC1030" s="2">
        <v>38471</v>
      </c>
      <c r="BD1030" s="2">
        <v>38503</v>
      </c>
      <c r="BE1030" s="2">
        <v>38533</v>
      </c>
      <c r="BF1030" s="2">
        <v>38562</v>
      </c>
      <c r="BG1030" s="2">
        <v>38595</v>
      </c>
      <c r="BH1030" s="2">
        <v>38625</v>
      </c>
      <c r="BI1030" s="2">
        <v>38656</v>
      </c>
      <c r="BJ1030" s="2">
        <v>38686</v>
      </c>
      <c r="BK1030" s="2">
        <v>38716</v>
      </c>
      <c r="BL1030" s="2">
        <v>38748</v>
      </c>
      <c r="BM1030" s="2">
        <v>38776</v>
      </c>
      <c r="BN1030" s="2">
        <v>38807</v>
      </c>
      <c r="BO1030" s="2">
        <v>38835</v>
      </c>
      <c r="BP1030" s="2">
        <v>38868</v>
      </c>
      <c r="BQ1030" s="2">
        <v>38898</v>
      </c>
      <c r="BR1030" s="2">
        <v>38929</v>
      </c>
      <c r="BS1030" s="2">
        <v>38960</v>
      </c>
      <c r="BT1030" s="2">
        <v>38989</v>
      </c>
      <c r="BU1030" s="2">
        <v>39021</v>
      </c>
      <c r="BV1030" s="2">
        <v>39051</v>
      </c>
      <c r="BW1030" s="2">
        <v>39080</v>
      </c>
      <c r="BX1030" s="2">
        <v>39113</v>
      </c>
      <c r="BY1030" s="2">
        <v>39141</v>
      </c>
      <c r="BZ1030" s="2">
        <v>39171</v>
      </c>
      <c r="CA1030" s="2">
        <v>39202</v>
      </c>
      <c r="CB1030" s="2">
        <v>39233</v>
      </c>
      <c r="CC1030" s="2">
        <v>39262</v>
      </c>
      <c r="CD1030" s="2">
        <v>39294</v>
      </c>
      <c r="CE1030" s="2">
        <v>39325</v>
      </c>
      <c r="CF1030" s="2">
        <v>39353</v>
      </c>
      <c r="CG1030" s="2">
        <v>39386</v>
      </c>
      <c r="CH1030" s="2">
        <v>39416</v>
      </c>
      <c r="CI1030" s="2">
        <v>39447</v>
      </c>
      <c r="CJ1030" s="2">
        <v>39478</v>
      </c>
      <c r="CK1030" s="2">
        <v>39507</v>
      </c>
      <c r="CL1030" s="2">
        <v>39538</v>
      </c>
      <c r="CM1030" s="2">
        <v>39568</v>
      </c>
      <c r="CN1030" s="2">
        <v>39598</v>
      </c>
      <c r="CO1030" s="2">
        <v>39629</v>
      </c>
      <c r="CP1030" s="2">
        <v>39660</v>
      </c>
      <c r="CQ1030" s="2">
        <v>39689</v>
      </c>
      <c r="CR1030" s="2">
        <v>39721</v>
      </c>
      <c r="CS1030" s="2">
        <v>39752</v>
      </c>
      <c r="CT1030" s="2">
        <v>39780</v>
      </c>
      <c r="CU1030" s="2">
        <v>39813</v>
      </c>
    </row>
    <row r="1031" spans="1:265" x14ac:dyDescent="0.25">
      <c r="A1031" s="4"/>
      <c r="D1031" s="3">
        <v>203030000</v>
      </c>
      <c r="E1031">
        <v>149821400</v>
      </c>
      <c r="F1031">
        <v>215233200</v>
      </c>
      <c r="G1031">
        <v>219546100</v>
      </c>
      <c r="H1031">
        <v>142578400</v>
      </c>
      <c r="I1031">
        <v>157475700</v>
      </c>
      <c r="J1031">
        <v>171155000</v>
      </c>
      <c r="K1031">
        <v>151738600</v>
      </c>
      <c r="L1031">
        <v>146717100</v>
      </c>
      <c r="M1031">
        <v>204419600</v>
      </c>
      <c r="N1031">
        <v>148642300</v>
      </c>
      <c r="O1031">
        <v>145736300</v>
      </c>
      <c r="P1031">
        <v>143219000</v>
      </c>
      <c r="Q1031">
        <v>153360400</v>
      </c>
      <c r="R1031">
        <v>128191900</v>
      </c>
      <c r="S1031">
        <v>164673300</v>
      </c>
      <c r="T1031">
        <v>176963800</v>
      </c>
      <c r="U1031">
        <v>232705700</v>
      </c>
      <c r="V1031">
        <v>224802400</v>
      </c>
      <c r="W1031">
        <v>149789100</v>
      </c>
      <c r="X1031">
        <v>129306500</v>
      </c>
      <c r="Y1031">
        <v>172332500</v>
      </c>
      <c r="Z1031">
        <v>158548500</v>
      </c>
      <c r="AA1031">
        <v>100841400</v>
      </c>
      <c r="AB1031">
        <v>170401500</v>
      </c>
      <c r="AC1031">
        <v>123749100</v>
      </c>
      <c r="AD1031">
        <v>159208300</v>
      </c>
      <c r="AE1031">
        <v>145413300</v>
      </c>
      <c r="AF1031">
        <v>142863000</v>
      </c>
      <c r="AG1031">
        <v>125045500</v>
      </c>
      <c r="AH1031">
        <v>120744100</v>
      </c>
      <c r="AI1031">
        <v>90346900</v>
      </c>
      <c r="AJ1031">
        <v>92852900</v>
      </c>
      <c r="AK1031">
        <v>125198600</v>
      </c>
      <c r="AL1031">
        <v>80720163</v>
      </c>
      <c r="AM1031">
        <v>68506589</v>
      </c>
      <c r="AN1031">
        <v>95888773</v>
      </c>
      <c r="AO1031">
        <v>47793572</v>
      </c>
      <c r="AP1031">
        <v>55807414</v>
      </c>
      <c r="AQ1031">
        <v>51771007</v>
      </c>
      <c r="AR1031">
        <v>53467637</v>
      </c>
      <c r="AS1031">
        <v>57000815</v>
      </c>
      <c r="AT1031">
        <v>61014829</v>
      </c>
      <c r="AU1031">
        <v>45709561</v>
      </c>
      <c r="AV1031">
        <v>87651289</v>
      </c>
      <c r="AW1031">
        <v>69924135</v>
      </c>
      <c r="AX1031">
        <v>67405517</v>
      </c>
      <c r="AY1031">
        <v>81951244</v>
      </c>
      <c r="AZ1031">
        <v>78266708</v>
      </c>
      <c r="BA1031">
        <v>61601014</v>
      </c>
      <c r="BB1031">
        <v>80787184</v>
      </c>
      <c r="BC1031">
        <v>71547922</v>
      </c>
      <c r="BD1031">
        <v>54277372</v>
      </c>
      <c r="BE1031">
        <v>64389376</v>
      </c>
      <c r="BF1031">
        <v>53399773</v>
      </c>
      <c r="BG1031">
        <v>56807971</v>
      </c>
      <c r="BH1031">
        <v>84263052</v>
      </c>
      <c r="BI1031">
        <v>86469733</v>
      </c>
      <c r="BJ1031">
        <v>49368184</v>
      </c>
      <c r="BK1031">
        <v>54048419</v>
      </c>
      <c r="BL1031">
        <v>69024684</v>
      </c>
      <c r="BM1031">
        <v>77677873</v>
      </c>
      <c r="BN1031">
        <v>91405743</v>
      </c>
      <c r="BO1031">
        <v>67255395</v>
      </c>
      <c r="BP1031">
        <v>103496933</v>
      </c>
      <c r="BQ1031">
        <v>71239555</v>
      </c>
      <c r="BR1031">
        <v>61732553</v>
      </c>
      <c r="BS1031">
        <v>50943986</v>
      </c>
      <c r="BT1031">
        <v>56794444</v>
      </c>
      <c r="BU1031">
        <v>72457319</v>
      </c>
      <c r="BV1031">
        <v>63046159</v>
      </c>
      <c r="BW1031">
        <v>56135613</v>
      </c>
      <c r="BX1031">
        <v>62977345</v>
      </c>
      <c r="BY1031">
        <v>59714641</v>
      </c>
      <c r="BZ1031">
        <v>89523264</v>
      </c>
      <c r="CA1031">
        <v>70269271</v>
      </c>
      <c r="CB1031">
        <v>69251226</v>
      </c>
      <c r="CC1031">
        <v>72393312</v>
      </c>
      <c r="CD1031">
        <v>82080141</v>
      </c>
      <c r="CE1031">
        <v>97294561</v>
      </c>
      <c r="CF1031">
        <v>48078970</v>
      </c>
      <c r="CG1031">
        <v>76851273</v>
      </c>
      <c r="CH1031">
        <v>82484021</v>
      </c>
      <c r="CI1031">
        <v>56325903</v>
      </c>
      <c r="CJ1031">
        <v>104387306</v>
      </c>
      <c r="CK1031">
        <v>80097807</v>
      </c>
      <c r="CL1031">
        <v>76539426</v>
      </c>
      <c r="CM1031">
        <v>72488425</v>
      </c>
      <c r="CN1031">
        <v>58155872</v>
      </c>
      <c r="CO1031">
        <v>84635168</v>
      </c>
      <c r="CP1031">
        <v>116512007</v>
      </c>
      <c r="CQ1031">
        <v>62295051</v>
      </c>
      <c r="CR1031">
        <v>101933453</v>
      </c>
      <c r="CS1031">
        <v>141916915</v>
      </c>
      <c r="CT1031">
        <v>75050689</v>
      </c>
      <c r="CU1031">
        <v>81778246</v>
      </c>
    </row>
    <row r="1032" spans="1:265" x14ac:dyDescent="0.25">
      <c r="A1032" s="1" t="s">
        <v>517</v>
      </c>
      <c r="B1032" t="s">
        <v>1158</v>
      </c>
      <c r="C1032" t="s">
        <v>1183</v>
      </c>
      <c r="D1032" s="2">
        <f>_xll.BDH(A1032, "volume", B1032, C1032, "Direction", "H", "Period", "M","cols=72;rows=2")</f>
        <v>36922</v>
      </c>
      <c r="E1032" s="2">
        <v>36950</v>
      </c>
      <c r="F1032" s="2">
        <v>36980</v>
      </c>
      <c r="G1032" s="2">
        <v>37011</v>
      </c>
      <c r="H1032" s="2">
        <v>37042</v>
      </c>
      <c r="I1032" s="2">
        <v>37071</v>
      </c>
      <c r="J1032" s="2">
        <v>37103</v>
      </c>
      <c r="K1032" s="2">
        <v>37134</v>
      </c>
      <c r="L1032" s="2">
        <v>37162</v>
      </c>
      <c r="M1032" s="2">
        <v>37195</v>
      </c>
      <c r="N1032" s="2">
        <v>37225</v>
      </c>
      <c r="O1032" s="2">
        <v>37256</v>
      </c>
      <c r="P1032" s="2">
        <v>37287</v>
      </c>
      <c r="Q1032" s="2">
        <v>37315</v>
      </c>
      <c r="R1032" s="2">
        <v>37344</v>
      </c>
      <c r="S1032" s="2">
        <v>37376</v>
      </c>
      <c r="T1032" s="2">
        <v>37407</v>
      </c>
      <c r="U1032" s="2">
        <v>37435</v>
      </c>
      <c r="V1032" s="2">
        <v>37468</v>
      </c>
      <c r="W1032" s="2">
        <v>37498</v>
      </c>
      <c r="X1032" s="2">
        <v>37529</v>
      </c>
      <c r="Y1032" s="2">
        <v>37560</v>
      </c>
      <c r="Z1032" s="2">
        <v>37589</v>
      </c>
      <c r="AA1032" s="2">
        <v>37621</v>
      </c>
      <c r="AB1032" s="2">
        <v>37652</v>
      </c>
      <c r="AC1032" s="2">
        <v>37680</v>
      </c>
      <c r="AD1032" s="2">
        <v>37711</v>
      </c>
      <c r="AE1032" s="2">
        <v>37741</v>
      </c>
      <c r="AF1032" s="2">
        <v>37771</v>
      </c>
      <c r="AG1032" s="2">
        <v>37802</v>
      </c>
      <c r="AH1032" s="2">
        <v>37833</v>
      </c>
      <c r="AI1032" s="2">
        <v>37862</v>
      </c>
      <c r="AJ1032" s="2">
        <v>37894</v>
      </c>
      <c r="AK1032" s="2">
        <v>37925</v>
      </c>
      <c r="AL1032" s="2">
        <v>37953</v>
      </c>
      <c r="AM1032" s="2">
        <v>37986</v>
      </c>
      <c r="AN1032" s="2">
        <v>38016</v>
      </c>
      <c r="AO1032" s="2">
        <v>38044</v>
      </c>
      <c r="AP1032" s="2">
        <v>38077</v>
      </c>
      <c r="AQ1032" s="2">
        <v>38107</v>
      </c>
      <c r="AR1032" s="2">
        <v>38138</v>
      </c>
      <c r="AS1032" s="2">
        <v>38168</v>
      </c>
      <c r="AT1032" s="2">
        <v>38198</v>
      </c>
      <c r="AU1032" s="2">
        <v>38230</v>
      </c>
      <c r="AV1032" s="2">
        <v>38260</v>
      </c>
      <c r="AW1032" s="2">
        <v>38289</v>
      </c>
      <c r="AX1032" s="2">
        <v>38321</v>
      </c>
      <c r="AY1032" s="2">
        <v>38352</v>
      </c>
      <c r="AZ1032" s="2">
        <v>38383</v>
      </c>
      <c r="BA1032" s="2">
        <v>38411</v>
      </c>
      <c r="BB1032" s="2">
        <v>38442</v>
      </c>
      <c r="BC1032" s="2">
        <v>38471</v>
      </c>
      <c r="BD1032" s="2">
        <v>38503</v>
      </c>
      <c r="BE1032" s="2">
        <v>38533</v>
      </c>
      <c r="BF1032" s="2">
        <v>38562</v>
      </c>
      <c r="BG1032" s="2">
        <v>38595</v>
      </c>
      <c r="BH1032" s="2">
        <v>38625</v>
      </c>
      <c r="BI1032" s="2">
        <v>38656</v>
      </c>
      <c r="BJ1032" s="2">
        <v>38686</v>
      </c>
      <c r="BK1032" s="2">
        <v>38716</v>
      </c>
      <c r="BL1032" s="2">
        <v>38748</v>
      </c>
      <c r="BM1032" s="2">
        <v>38776</v>
      </c>
      <c r="BN1032" s="2">
        <v>38807</v>
      </c>
      <c r="BO1032" s="2">
        <v>38835</v>
      </c>
      <c r="BP1032" s="2">
        <v>38868</v>
      </c>
      <c r="BQ1032" s="2">
        <v>38898</v>
      </c>
      <c r="BR1032" s="2">
        <v>38929</v>
      </c>
      <c r="BS1032" s="2">
        <v>38960</v>
      </c>
      <c r="BT1032" s="2">
        <v>38989</v>
      </c>
      <c r="BU1032" s="2">
        <v>39021</v>
      </c>
      <c r="BV1032" s="2">
        <v>39051</v>
      </c>
      <c r="BW1032" s="2">
        <v>39080</v>
      </c>
    </row>
    <row r="1033" spans="1:265" x14ac:dyDescent="0.25">
      <c r="A1033" s="4"/>
      <c r="D1033" s="3">
        <v>105449100</v>
      </c>
      <c r="E1033">
        <v>99153500</v>
      </c>
      <c r="F1033">
        <v>133405500</v>
      </c>
      <c r="G1033">
        <v>161477600</v>
      </c>
      <c r="H1033">
        <v>84955300</v>
      </c>
      <c r="I1033">
        <v>86959100</v>
      </c>
      <c r="J1033">
        <v>101580100</v>
      </c>
      <c r="K1033">
        <v>99619000</v>
      </c>
      <c r="L1033">
        <v>100357700</v>
      </c>
      <c r="M1033">
        <v>147599300</v>
      </c>
      <c r="N1033">
        <v>117819000</v>
      </c>
      <c r="O1033">
        <v>95710300</v>
      </c>
      <c r="P1033">
        <v>130672500</v>
      </c>
      <c r="Q1033">
        <v>114417800</v>
      </c>
      <c r="R1033">
        <v>96748600</v>
      </c>
      <c r="S1033">
        <v>116381800</v>
      </c>
      <c r="T1033">
        <v>111896300</v>
      </c>
      <c r="U1033">
        <v>159373200</v>
      </c>
      <c r="V1033">
        <v>189189800</v>
      </c>
      <c r="W1033">
        <v>129197900</v>
      </c>
      <c r="X1033">
        <v>158263200</v>
      </c>
      <c r="Y1033">
        <v>219557200</v>
      </c>
      <c r="Z1033">
        <v>140257800</v>
      </c>
      <c r="AA1033">
        <v>111934000</v>
      </c>
      <c r="AB1033">
        <v>119220900</v>
      </c>
      <c r="AC1033">
        <v>96615600</v>
      </c>
      <c r="AD1033">
        <v>113420900</v>
      </c>
      <c r="AE1033">
        <v>97325700</v>
      </c>
      <c r="AF1033">
        <v>86772100</v>
      </c>
      <c r="AG1033">
        <v>97466000</v>
      </c>
      <c r="AH1033">
        <v>67428700</v>
      </c>
      <c r="AI1033">
        <v>48104700</v>
      </c>
      <c r="AJ1033">
        <v>63132400</v>
      </c>
      <c r="AK1033">
        <v>52215800</v>
      </c>
      <c r="AL1033">
        <v>34674573</v>
      </c>
      <c r="AM1033">
        <v>31758982</v>
      </c>
      <c r="AN1033">
        <v>44534215</v>
      </c>
      <c r="AO1033">
        <v>35392386</v>
      </c>
      <c r="AP1033">
        <v>43283835</v>
      </c>
      <c r="AQ1033">
        <v>42898582</v>
      </c>
      <c r="AR1033">
        <v>35787626</v>
      </c>
      <c r="AS1033">
        <v>27017291</v>
      </c>
      <c r="AT1033">
        <v>48190112</v>
      </c>
      <c r="AU1033">
        <v>33946831</v>
      </c>
      <c r="AV1033">
        <v>50224566</v>
      </c>
      <c r="AW1033">
        <v>49873922</v>
      </c>
      <c r="AX1033">
        <v>34862277</v>
      </c>
      <c r="AY1033">
        <v>29774847</v>
      </c>
      <c r="AZ1033">
        <v>43953595</v>
      </c>
      <c r="BA1033">
        <v>35122136</v>
      </c>
      <c r="BB1033">
        <v>38356195</v>
      </c>
      <c r="BC1033">
        <v>48651696</v>
      </c>
      <c r="BD1033">
        <v>30325115</v>
      </c>
      <c r="BE1033">
        <v>30569825</v>
      </c>
      <c r="BF1033">
        <v>40031512</v>
      </c>
      <c r="BG1033">
        <v>43129626</v>
      </c>
      <c r="BH1033">
        <v>30980035</v>
      </c>
      <c r="BI1033">
        <v>45508272</v>
      </c>
      <c r="BJ1033">
        <v>39950078</v>
      </c>
      <c r="BK1033">
        <v>32031283</v>
      </c>
      <c r="BL1033">
        <v>48699019</v>
      </c>
      <c r="BM1033">
        <v>52152539</v>
      </c>
      <c r="BN1033">
        <v>54375644</v>
      </c>
      <c r="BO1033">
        <v>60065092</v>
      </c>
      <c r="BP1033">
        <v>72502942</v>
      </c>
      <c r="BQ1033">
        <v>71594551</v>
      </c>
      <c r="BR1033">
        <v>71578189</v>
      </c>
      <c r="BS1033">
        <v>44325317</v>
      </c>
      <c r="BT1033">
        <v>43617389</v>
      </c>
      <c r="BU1033">
        <v>57912651</v>
      </c>
      <c r="BV1033">
        <v>44009646</v>
      </c>
      <c r="BW1033">
        <v>37597225</v>
      </c>
    </row>
    <row r="1034" spans="1:265" x14ac:dyDescent="0.25">
      <c r="A1034" s="1" t="s">
        <v>518</v>
      </c>
      <c r="B1034" t="s">
        <v>1158</v>
      </c>
      <c r="C1034" t="s">
        <v>1183</v>
      </c>
      <c r="D1034" s="2">
        <f>_xll.BDH(A1034, "volume", B1034, C1034, "Direction", "H", "Period", "M","cols=72;rows=2")</f>
        <v>36922</v>
      </c>
      <c r="E1034" s="2">
        <v>36950</v>
      </c>
      <c r="F1034" s="2">
        <v>36980</v>
      </c>
      <c r="G1034" s="2">
        <v>37011</v>
      </c>
      <c r="H1034" s="2">
        <v>37042</v>
      </c>
      <c r="I1034" s="2">
        <v>37071</v>
      </c>
      <c r="J1034" s="2">
        <v>37103</v>
      </c>
      <c r="K1034" s="2">
        <v>37134</v>
      </c>
      <c r="L1034" s="2">
        <v>37162</v>
      </c>
      <c r="M1034" s="2">
        <v>37195</v>
      </c>
      <c r="N1034" s="2">
        <v>37225</v>
      </c>
      <c r="O1034" s="2">
        <v>37256</v>
      </c>
      <c r="P1034" s="2">
        <v>37287</v>
      </c>
      <c r="Q1034" s="2">
        <v>37315</v>
      </c>
      <c r="R1034" s="2">
        <v>37344</v>
      </c>
      <c r="S1034" s="2">
        <v>37376</v>
      </c>
      <c r="T1034" s="2">
        <v>37407</v>
      </c>
      <c r="U1034" s="2">
        <v>37435</v>
      </c>
      <c r="V1034" s="2">
        <v>37468</v>
      </c>
      <c r="W1034" s="2">
        <v>37498</v>
      </c>
      <c r="X1034" s="2">
        <v>37529</v>
      </c>
      <c r="Y1034" s="2">
        <v>37560</v>
      </c>
      <c r="Z1034" s="2">
        <v>37589</v>
      </c>
      <c r="AA1034" s="2">
        <v>37621</v>
      </c>
      <c r="AB1034" s="2">
        <v>37652</v>
      </c>
      <c r="AC1034" s="2">
        <v>37680</v>
      </c>
      <c r="AD1034" s="2">
        <v>37711</v>
      </c>
      <c r="AE1034" s="2">
        <v>37741</v>
      </c>
      <c r="AF1034" s="2">
        <v>37771</v>
      </c>
      <c r="AG1034" s="2">
        <v>37802</v>
      </c>
      <c r="AH1034" s="2">
        <v>37833</v>
      </c>
      <c r="AI1034" s="2">
        <v>37862</v>
      </c>
      <c r="AJ1034" s="2">
        <v>37894</v>
      </c>
      <c r="AK1034" s="2">
        <v>37925</v>
      </c>
      <c r="AL1034" s="2">
        <v>37953</v>
      </c>
      <c r="AM1034" s="2">
        <v>37986</v>
      </c>
      <c r="AN1034" s="2">
        <v>38016</v>
      </c>
      <c r="AO1034" s="2">
        <v>38044</v>
      </c>
      <c r="AP1034" s="2">
        <v>38077</v>
      </c>
      <c r="AQ1034" s="2">
        <v>38107</v>
      </c>
      <c r="AR1034" s="2">
        <v>38138</v>
      </c>
      <c r="AS1034" s="2">
        <v>38168</v>
      </c>
      <c r="AT1034" s="2">
        <v>38198</v>
      </c>
      <c r="AU1034" s="2">
        <v>38230</v>
      </c>
      <c r="AV1034" s="2">
        <v>38260</v>
      </c>
      <c r="AW1034" s="2">
        <v>38289</v>
      </c>
      <c r="AX1034" s="2">
        <v>38321</v>
      </c>
      <c r="AY1034" s="2">
        <v>38352</v>
      </c>
      <c r="AZ1034" s="2">
        <v>38383</v>
      </c>
      <c r="BA1034" s="2">
        <v>38411</v>
      </c>
      <c r="BB1034" s="2">
        <v>38442</v>
      </c>
      <c r="BC1034" s="2">
        <v>38471</v>
      </c>
      <c r="BD1034" s="2">
        <v>38503</v>
      </c>
      <c r="BE1034" s="2">
        <v>38533</v>
      </c>
      <c r="BF1034" s="2">
        <v>38562</v>
      </c>
      <c r="BG1034" s="2">
        <v>38595</v>
      </c>
      <c r="BH1034" s="2">
        <v>38625</v>
      </c>
      <c r="BI1034" s="2">
        <v>38656</v>
      </c>
      <c r="BJ1034" s="2">
        <v>38686</v>
      </c>
      <c r="BK1034" s="2">
        <v>38716</v>
      </c>
      <c r="BL1034" s="2">
        <v>38748</v>
      </c>
      <c r="BM1034" s="2">
        <v>38776</v>
      </c>
      <c r="BN1034" s="2">
        <v>38807</v>
      </c>
      <c r="BO1034" s="2">
        <v>38835</v>
      </c>
      <c r="BP1034" s="2">
        <v>38868</v>
      </c>
      <c r="BQ1034" s="2">
        <v>38898</v>
      </c>
      <c r="BR1034" s="2">
        <v>38929</v>
      </c>
      <c r="BS1034" s="2">
        <v>38960</v>
      </c>
      <c r="BT1034" s="2">
        <v>38989</v>
      </c>
      <c r="BU1034" s="2">
        <v>39021</v>
      </c>
      <c r="BV1034" s="2">
        <v>39051</v>
      </c>
      <c r="BW1034" s="2">
        <v>39080</v>
      </c>
    </row>
    <row r="1035" spans="1:265" x14ac:dyDescent="0.25">
      <c r="A1035" s="4"/>
      <c r="D1035" s="3">
        <v>403072800</v>
      </c>
      <c r="E1035">
        <v>326708000</v>
      </c>
      <c r="F1035">
        <v>470836000</v>
      </c>
      <c r="G1035">
        <v>598638400</v>
      </c>
      <c r="H1035">
        <v>376975200</v>
      </c>
      <c r="I1035">
        <v>295090000</v>
      </c>
      <c r="J1035">
        <v>376596800</v>
      </c>
      <c r="K1035">
        <v>348581600</v>
      </c>
      <c r="L1035">
        <v>339482400</v>
      </c>
      <c r="M1035">
        <v>388954000</v>
      </c>
      <c r="N1035">
        <v>377273200</v>
      </c>
      <c r="O1035">
        <v>285038800</v>
      </c>
      <c r="P1035">
        <v>421439200</v>
      </c>
      <c r="Q1035">
        <v>223231200</v>
      </c>
      <c r="R1035">
        <v>257947600</v>
      </c>
      <c r="S1035">
        <v>315556800</v>
      </c>
      <c r="T1035">
        <v>348857600</v>
      </c>
      <c r="U1035">
        <v>355533600</v>
      </c>
      <c r="V1035">
        <v>463327600</v>
      </c>
      <c r="W1035">
        <v>298832400</v>
      </c>
      <c r="X1035">
        <v>259320800</v>
      </c>
      <c r="Y1035">
        <v>383802800</v>
      </c>
      <c r="Z1035">
        <v>270120400</v>
      </c>
      <c r="AA1035">
        <v>254638800</v>
      </c>
      <c r="AB1035">
        <v>322409600</v>
      </c>
      <c r="AC1035">
        <v>258960400</v>
      </c>
      <c r="AD1035">
        <v>311462800</v>
      </c>
      <c r="AE1035">
        <v>296061600</v>
      </c>
      <c r="AF1035">
        <v>255386400</v>
      </c>
      <c r="AG1035">
        <v>185621200</v>
      </c>
      <c r="AH1035">
        <v>211464800</v>
      </c>
      <c r="AI1035">
        <v>107508000</v>
      </c>
      <c r="AJ1035">
        <v>192304000</v>
      </c>
      <c r="AK1035">
        <v>125387200</v>
      </c>
      <c r="AL1035">
        <v>101755348</v>
      </c>
      <c r="AM1035">
        <v>97132700</v>
      </c>
      <c r="AN1035">
        <v>128333676</v>
      </c>
      <c r="AO1035">
        <v>119457808</v>
      </c>
      <c r="AP1035">
        <v>125561808</v>
      </c>
      <c r="AQ1035">
        <v>105609596</v>
      </c>
      <c r="AR1035">
        <v>101520840</v>
      </c>
      <c r="AS1035">
        <v>113140400</v>
      </c>
      <c r="AT1035">
        <v>136101480</v>
      </c>
      <c r="AU1035">
        <v>139634336</v>
      </c>
      <c r="AV1035">
        <v>116874064</v>
      </c>
      <c r="AW1035">
        <v>151169572</v>
      </c>
      <c r="AX1035">
        <v>130860240</v>
      </c>
      <c r="AY1035">
        <v>149191756</v>
      </c>
      <c r="AZ1035">
        <v>255416152</v>
      </c>
      <c r="BA1035">
        <v>175187256</v>
      </c>
      <c r="BB1035">
        <v>155358192</v>
      </c>
      <c r="BC1035">
        <v>248119820</v>
      </c>
      <c r="BD1035">
        <v>145671284</v>
      </c>
      <c r="BE1035">
        <v>128582100</v>
      </c>
      <c r="BF1035">
        <v>161042236</v>
      </c>
      <c r="BG1035">
        <v>131644076</v>
      </c>
      <c r="BH1035">
        <v>162814488</v>
      </c>
      <c r="BI1035">
        <v>151941278</v>
      </c>
      <c r="BJ1035">
        <v>131518208</v>
      </c>
      <c r="BK1035">
        <v>110004114</v>
      </c>
      <c r="BL1035">
        <v>107289114</v>
      </c>
      <c r="BM1035">
        <v>198728304</v>
      </c>
      <c r="BN1035">
        <v>186540182</v>
      </c>
      <c r="BO1035">
        <v>157575202</v>
      </c>
      <c r="BP1035">
        <v>261914786</v>
      </c>
      <c r="BQ1035">
        <v>188923062</v>
      </c>
      <c r="BR1035">
        <v>230689160</v>
      </c>
      <c r="BS1035">
        <v>258339388</v>
      </c>
      <c r="BT1035">
        <v>156497790</v>
      </c>
      <c r="BU1035">
        <v>185980838</v>
      </c>
      <c r="BV1035">
        <v>161993322</v>
      </c>
      <c r="BW1035">
        <v>102901246</v>
      </c>
    </row>
    <row r="1036" spans="1:265" x14ac:dyDescent="0.25">
      <c r="A1036" s="1" t="s">
        <v>519</v>
      </c>
      <c r="B1036" t="s">
        <v>1158</v>
      </c>
      <c r="C1036" t="s">
        <v>1182</v>
      </c>
      <c r="D1036" s="2">
        <f>_xll.BDH(A1036, "volume", B1036, C1036, "Direction", "H", "Period", "M","cols=108;rows=2")</f>
        <v>36922</v>
      </c>
      <c r="E1036" s="2">
        <v>36950</v>
      </c>
      <c r="F1036" s="2">
        <v>36980</v>
      </c>
      <c r="G1036" s="2">
        <v>37011</v>
      </c>
      <c r="H1036" s="2">
        <v>37042</v>
      </c>
      <c r="I1036" s="2">
        <v>37071</v>
      </c>
      <c r="J1036" s="2">
        <v>37103</v>
      </c>
      <c r="K1036" s="2">
        <v>37134</v>
      </c>
      <c r="L1036" s="2">
        <v>37162</v>
      </c>
      <c r="M1036" s="2">
        <v>37195</v>
      </c>
      <c r="N1036" s="2">
        <v>37225</v>
      </c>
      <c r="O1036" s="2">
        <v>37256</v>
      </c>
      <c r="P1036" s="2">
        <v>37287</v>
      </c>
      <c r="Q1036" s="2">
        <v>37315</v>
      </c>
      <c r="R1036" s="2">
        <v>37344</v>
      </c>
      <c r="S1036" s="2">
        <v>37376</v>
      </c>
      <c r="T1036" s="2">
        <v>37407</v>
      </c>
      <c r="U1036" s="2">
        <v>37435</v>
      </c>
      <c r="V1036" s="2">
        <v>37468</v>
      </c>
      <c r="W1036" s="2">
        <v>37498</v>
      </c>
      <c r="X1036" s="2">
        <v>37529</v>
      </c>
      <c r="Y1036" s="2">
        <v>37560</v>
      </c>
      <c r="Z1036" s="2">
        <v>37589</v>
      </c>
      <c r="AA1036" s="2">
        <v>37621</v>
      </c>
      <c r="AB1036" s="2">
        <v>37652</v>
      </c>
      <c r="AC1036" s="2">
        <v>37680</v>
      </c>
      <c r="AD1036" s="2">
        <v>37711</v>
      </c>
      <c r="AE1036" s="2">
        <v>37741</v>
      </c>
      <c r="AF1036" s="2">
        <v>37771</v>
      </c>
      <c r="AG1036" s="2">
        <v>37802</v>
      </c>
      <c r="AH1036" s="2">
        <v>37833</v>
      </c>
      <c r="AI1036" s="2">
        <v>37862</v>
      </c>
      <c r="AJ1036" s="2">
        <v>37894</v>
      </c>
      <c r="AK1036" s="2">
        <v>37925</v>
      </c>
      <c r="AL1036" s="2">
        <v>37953</v>
      </c>
      <c r="AM1036" s="2">
        <v>37986</v>
      </c>
      <c r="AN1036" s="2">
        <v>38016</v>
      </c>
      <c r="AO1036" s="2">
        <v>38044</v>
      </c>
      <c r="AP1036" s="2">
        <v>38077</v>
      </c>
      <c r="AQ1036" s="2">
        <v>38107</v>
      </c>
      <c r="AR1036" s="2">
        <v>38138</v>
      </c>
      <c r="AS1036" s="2">
        <v>38168</v>
      </c>
      <c r="AT1036" s="2">
        <v>38198</v>
      </c>
      <c r="AU1036" s="2">
        <v>38230</v>
      </c>
      <c r="AV1036" s="2">
        <v>38260</v>
      </c>
      <c r="AW1036" s="2">
        <v>38289</v>
      </c>
      <c r="AX1036" s="2">
        <v>38321</v>
      </c>
      <c r="AY1036" s="2">
        <v>38352</v>
      </c>
      <c r="AZ1036" s="2">
        <v>38383</v>
      </c>
      <c r="BA1036" s="2">
        <v>38411</v>
      </c>
      <c r="BB1036" s="2">
        <v>38442</v>
      </c>
      <c r="BC1036" s="2">
        <v>38471</v>
      </c>
      <c r="BD1036" s="2">
        <v>38503</v>
      </c>
      <c r="BE1036" s="2">
        <v>38533</v>
      </c>
      <c r="BF1036" s="2">
        <v>38562</v>
      </c>
      <c r="BG1036" s="2">
        <v>38595</v>
      </c>
      <c r="BH1036" s="2">
        <v>38625</v>
      </c>
      <c r="BI1036" s="2">
        <v>38656</v>
      </c>
      <c r="BJ1036" s="2">
        <v>38686</v>
      </c>
      <c r="BK1036" s="2">
        <v>38716</v>
      </c>
      <c r="BL1036" s="2">
        <v>38748</v>
      </c>
      <c r="BM1036" s="2">
        <v>38776</v>
      </c>
      <c r="BN1036" s="2">
        <v>38807</v>
      </c>
      <c r="BO1036" s="2">
        <v>38835</v>
      </c>
      <c r="BP1036" s="2">
        <v>38868</v>
      </c>
      <c r="BQ1036" s="2">
        <v>38898</v>
      </c>
      <c r="BR1036" s="2">
        <v>38929</v>
      </c>
      <c r="BS1036" s="2">
        <v>38960</v>
      </c>
      <c r="BT1036" s="2">
        <v>38989</v>
      </c>
      <c r="BU1036" s="2">
        <v>39021</v>
      </c>
      <c r="BV1036" s="2">
        <v>39051</v>
      </c>
      <c r="BW1036" s="2">
        <v>39080</v>
      </c>
      <c r="BX1036" s="2">
        <v>39113</v>
      </c>
      <c r="BY1036" s="2">
        <v>39141</v>
      </c>
      <c r="BZ1036" s="2">
        <v>39171</v>
      </c>
      <c r="CA1036" s="2">
        <v>39202</v>
      </c>
      <c r="CB1036" s="2">
        <v>39233</v>
      </c>
      <c r="CC1036" s="2">
        <v>39262</v>
      </c>
      <c r="CD1036" s="2">
        <v>39294</v>
      </c>
      <c r="CE1036" s="2">
        <v>39325</v>
      </c>
      <c r="CF1036" s="2">
        <v>39353</v>
      </c>
      <c r="CG1036" s="2">
        <v>39386</v>
      </c>
      <c r="CH1036" s="2">
        <v>39416</v>
      </c>
      <c r="CI1036" s="2">
        <v>39447</v>
      </c>
      <c r="CJ1036" s="2">
        <v>39478</v>
      </c>
      <c r="CK1036" s="2">
        <v>39507</v>
      </c>
      <c r="CL1036" s="2">
        <v>39538</v>
      </c>
      <c r="CM1036" s="2">
        <v>39568</v>
      </c>
      <c r="CN1036" s="2">
        <v>39598</v>
      </c>
      <c r="CO1036" s="2">
        <v>39629</v>
      </c>
      <c r="CP1036" s="2">
        <v>39660</v>
      </c>
      <c r="CQ1036" s="2">
        <v>39689</v>
      </c>
      <c r="CR1036" s="2">
        <v>39721</v>
      </c>
      <c r="CS1036" s="2">
        <v>39752</v>
      </c>
      <c r="CT1036" s="2">
        <v>39780</v>
      </c>
      <c r="CU1036" s="2">
        <v>39813</v>
      </c>
      <c r="CV1036" s="2">
        <v>39843</v>
      </c>
      <c r="CW1036" s="2">
        <v>39871</v>
      </c>
      <c r="CX1036" s="2">
        <v>39903</v>
      </c>
      <c r="CY1036" s="2">
        <v>39933</v>
      </c>
      <c r="CZ1036" s="2">
        <v>39962</v>
      </c>
      <c r="DA1036" s="2">
        <v>39994</v>
      </c>
      <c r="DB1036" s="2">
        <v>40025</v>
      </c>
      <c r="DC1036" s="2">
        <v>40056</v>
      </c>
      <c r="DD1036" s="2">
        <v>40086</v>
      </c>
      <c r="DE1036" s="2">
        <v>40116</v>
      </c>
      <c r="DF1036" s="2">
        <v>40147</v>
      </c>
      <c r="DG1036" s="2">
        <v>40178</v>
      </c>
    </row>
    <row r="1037" spans="1:265" x14ac:dyDescent="0.25">
      <c r="A1037" s="4"/>
      <c r="D1037" s="3">
        <v>10312160</v>
      </c>
      <c r="E1037">
        <v>4391560</v>
      </c>
      <c r="F1037">
        <v>7237500</v>
      </c>
      <c r="G1037">
        <v>7169980</v>
      </c>
      <c r="H1037">
        <v>6946020</v>
      </c>
      <c r="I1037">
        <v>10931020</v>
      </c>
      <c r="J1037">
        <v>6971820</v>
      </c>
      <c r="K1037">
        <v>6516580</v>
      </c>
      <c r="L1037">
        <v>5134320</v>
      </c>
      <c r="M1037">
        <v>10523960</v>
      </c>
      <c r="N1037">
        <v>29853000</v>
      </c>
      <c r="O1037">
        <v>32013420</v>
      </c>
      <c r="P1037">
        <v>10675180</v>
      </c>
      <c r="Q1037">
        <v>8923840</v>
      </c>
      <c r="R1037">
        <v>8256320</v>
      </c>
      <c r="S1037">
        <v>22049300</v>
      </c>
      <c r="T1037">
        <v>35177740</v>
      </c>
      <c r="U1037">
        <v>13872340</v>
      </c>
      <c r="V1037">
        <v>30395280</v>
      </c>
      <c r="W1037">
        <v>19888340</v>
      </c>
      <c r="X1037">
        <v>10568040</v>
      </c>
      <c r="Y1037">
        <v>10015800</v>
      </c>
      <c r="Z1037">
        <v>13816060</v>
      </c>
      <c r="AA1037">
        <v>8208760</v>
      </c>
      <c r="AB1037">
        <v>25721360</v>
      </c>
      <c r="AC1037">
        <v>11347120</v>
      </c>
      <c r="AD1037">
        <v>11830740</v>
      </c>
      <c r="AE1037">
        <v>17642260</v>
      </c>
      <c r="AF1037">
        <v>13386060</v>
      </c>
      <c r="AG1037">
        <v>10076820</v>
      </c>
      <c r="AH1037">
        <v>12325800</v>
      </c>
      <c r="AI1037">
        <v>15433640</v>
      </c>
      <c r="AJ1037">
        <v>9449400</v>
      </c>
      <c r="AK1037">
        <v>6152680</v>
      </c>
      <c r="AL1037">
        <v>8035240</v>
      </c>
      <c r="AM1037">
        <v>6497320</v>
      </c>
      <c r="AN1037">
        <v>14842380</v>
      </c>
      <c r="AO1037">
        <v>7660920</v>
      </c>
      <c r="AP1037">
        <v>8136460</v>
      </c>
      <c r="AQ1037">
        <v>7305480</v>
      </c>
      <c r="AR1037">
        <v>5758460</v>
      </c>
      <c r="AS1037">
        <v>4977700</v>
      </c>
      <c r="AT1037">
        <v>5342880</v>
      </c>
      <c r="AU1037">
        <v>4445260</v>
      </c>
      <c r="AV1037">
        <v>5985020</v>
      </c>
      <c r="AW1037">
        <v>9683220</v>
      </c>
      <c r="AX1037">
        <v>8015460</v>
      </c>
      <c r="AY1037">
        <v>11612340</v>
      </c>
      <c r="AZ1037">
        <v>5620340</v>
      </c>
      <c r="BA1037">
        <v>5393860</v>
      </c>
      <c r="BB1037">
        <v>8050740</v>
      </c>
      <c r="BC1037">
        <v>5560260</v>
      </c>
      <c r="BD1037">
        <v>9384400</v>
      </c>
      <c r="BE1037">
        <v>6155880</v>
      </c>
      <c r="BF1037">
        <v>6258860</v>
      </c>
      <c r="BG1037">
        <v>8932180</v>
      </c>
      <c r="BH1037">
        <v>4723400</v>
      </c>
      <c r="BI1037">
        <v>4333920</v>
      </c>
      <c r="BJ1037">
        <v>6274280</v>
      </c>
      <c r="BK1037">
        <v>7266280</v>
      </c>
      <c r="BL1037">
        <v>12291260</v>
      </c>
      <c r="BM1037">
        <v>7683040</v>
      </c>
      <c r="BN1037">
        <v>11135420</v>
      </c>
      <c r="BO1037">
        <v>5048220</v>
      </c>
      <c r="BP1037">
        <v>14728100</v>
      </c>
      <c r="BQ1037">
        <v>9500840</v>
      </c>
      <c r="BR1037">
        <v>5976840</v>
      </c>
      <c r="BS1037">
        <v>8576040</v>
      </c>
      <c r="BT1037">
        <v>10448940</v>
      </c>
      <c r="BU1037">
        <v>9166420</v>
      </c>
      <c r="BV1037">
        <v>7231420</v>
      </c>
      <c r="BW1037">
        <v>6619980</v>
      </c>
      <c r="BX1037">
        <v>7725400</v>
      </c>
      <c r="BY1037">
        <v>10083400</v>
      </c>
      <c r="BZ1037">
        <v>12339980</v>
      </c>
      <c r="CA1037">
        <v>12210880</v>
      </c>
      <c r="CB1037">
        <v>18141420</v>
      </c>
      <c r="CC1037">
        <v>12774920</v>
      </c>
      <c r="CD1037">
        <v>13026500</v>
      </c>
      <c r="CE1037">
        <v>15683620</v>
      </c>
      <c r="CF1037">
        <v>12083820</v>
      </c>
      <c r="CG1037">
        <v>8255820</v>
      </c>
      <c r="CH1037">
        <v>8945340</v>
      </c>
      <c r="CI1037">
        <v>9700220</v>
      </c>
      <c r="CJ1037">
        <v>13787080</v>
      </c>
      <c r="CK1037">
        <v>11862800</v>
      </c>
      <c r="CL1037">
        <v>10879760</v>
      </c>
      <c r="CM1037">
        <v>8456360</v>
      </c>
      <c r="CN1037">
        <v>10050920</v>
      </c>
      <c r="CO1037">
        <v>9349580</v>
      </c>
      <c r="CP1037">
        <v>11258760</v>
      </c>
      <c r="CQ1037">
        <v>8941060</v>
      </c>
      <c r="CR1037">
        <v>11705440</v>
      </c>
      <c r="CS1037">
        <v>12590340</v>
      </c>
      <c r="CT1037">
        <v>6965880</v>
      </c>
      <c r="CU1037">
        <v>9295440</v>
      </c>
      <c r="CV1037">
        <v>10366660</v>
      </c>
      <c r="CW1037">
        <v>12524940</v>
      </c>
      <c r="CX1037">
        <v>11843600</v>
      </c>
      <c r="CY1037">
        <v>8775380</v>
      </c>
      <c r="CZ1037">
        <v>14631240</v>
      </c>
      <c r="DA1037">
        <v>13308760</v>
      </c>
      <c r="DB1037">
        <v>13543840</v>
      </c>
      <c r="DC1037">
        <v>11410580</v>
      </c>
      <c r="DD1037">
        <v>15471080</v>
      </c>
      <c r="DE1037">
        <v>13838740</v>
      </c>
      <c r="DF1037">
        <v>10989860</v>
      </c>
      <c r="DG1037">
        <v>18158620</v>
      </c>
    </row>
    <row r="1038" spans="1:265" x14ac:dyDescent="0.25">
      <c r="A1038" s="1" t="s">
        <v>520</v>
      </c>
      <c r="B1038" t="s">
        <v>1158</v>
      </c>
      <c r="C1038" t="s">
        <v>1199</v>
      </c>
      <c r="D1038" s="2">
        <f>_xll.BDH(A1038, "volume", B1038, C1038, "Direction", "H", "Period", "M","cols=262;rows=2")</f>
        <v>36922</v>
      </c>
      <c r="E1038" s="2">
        <v>36950</v>
      </c>
      <c r="F1038" s="2">
        <v>36980</v>
      </c>
      <c r="G1038" s="2">
        <v>37011</v>
      </c>
      <c r="H1038" s="2">
        <v>37042</v>
      </c>
      <c r="I1038" s="2">
        <v>37071</v>
      </c>
      <c r="J1038" s="2">
        <v>37103</v>
      </c>
      <c r="K1038" s="2">
        <v>37134</v>
      </c>
      <c r="L1038" s="2">
        <v>37162</v>
      </c>
      <c r="M1038" s="2">
        <v>37195</v>
      </c>
      <c r="N1038" s="2">
        <v>37225</v>
      </c>
      <c r="O1038" s="2">
        <v>37256</v>
      </c>
      <c r="P1038" s="2">
        <v>37287</v>
      </c>
      <c r="Q1038" s="2">
        <v>37315</v>
      </c>
      <c r="R1038" s="2">
        <v>37344</v>
      </c>
      <c r="S1038" s="2">
        <v>37376</v>
      </c>
      <c r="T1038" s="2">
        <v>37407</v>
      </c>
      <c r="U1038" s="2">
        <v>37435</v>
      </c>
      <c r="V1038" s="2">
        <v>37468</v>
      </c>
      <c r="W1038" s="2">
        <v>37498</v>
      </c>
      <c r="X1038" s="2">
        <v>37529</v>
      </c>
      <c r="Y1038" s="2">
        <v>37560</v>
      </c>
      <c r="Z1038" s="2">
        <v>37589</v>
      </c>
      <c r="AA1038" s="2">
        <v>37621</v>
      </c>
      <c r="AB1038" s="2">
        <v>37652</v>
      </c>
      <c r="AC1038" s="2">
        <v>37680</v>
      </c>
      <c r="AD1038" s="2">
        <v>37711</v>
      </c>
      <c r="AE1038" s="2">
        <v>37741</v>
      </c>
      <c r="AF1038" s="2">
        <v>37771</v>
      </c>
      <c r="AG1038" s="2">
        <v>37802</v>
      </c>
      <c r="AH1038" s="2">
        <v>37833</v>
      </c>
      <c r="AI1038" s="2">
        <v>37862</v>
      </c>
      <c r="AJ1038" s="2">
        <v>37894</v>
      </c>
      <c r="AK1038" s="2">
        <v>37925</v>
      </c>
      <c r="AL1038" s="2">
        <v>37953</v>
      </c>
      <c r="AM1038" s="2">
        <v>37986</v>
      </c>
      <c r="AN1038" s="2">
        <v>38016</v>
      </c>
      <c r="AO1038" s="2">
        <v>38044</v>
      </c>
      <c r="AP1038" s="2">
        <v>38077</v>
      </c>
      <c r="AQ1038" s="2">
        <v>38107</v>
      </c>
      <c r="AR1038" s="2">
        <v>38138</v>
      </c>
      <c r="AS1038" s="2">
        <v>38168</v>
      </c>
      <c r="AT1038" s="2">
        <v>38198</v>
      </c>
      <c r="AU1038" s="2">
        <v>38230</v>
      </c>
      <c r="AV1038" s="2">
        <v>38260</v>
      </c>
      <c r="AW1038" s="2">
        <v>38289</v>
      </c>
      <c r="AX1038" s="2">
        <v>38321</v>
      </c>
      <c r="AY1038" s="2">
        <v>38352</v>
      </c>
      <c r="AZ1038" s="2">
        <v>38383</v>
      </c>
      <c r="BA1038" s="2">
        <v>38411</v>
      </c>
      <c r="BB1038" s="2">
        <v>38442</v>
      </c>
      <c r="BC1038" s="2">
        <v>38471</v>
      </c>
      <c r="BD1038" s="2">
        <v>38503</v>
      </c>
      <c r="BE1038" s="2">
        <v>38533</v>
      </c>
      <c r="BF1038" s="2">
        <v>38562</v>
      </c>
      <c r="BG1038" s="2">
        <v>38595</v>
      </c>
      <c r="BH1038" s="2">
        <v>38625</v>
      </c>
      <c r="BI1038" s="2">
        <v>38656</v>
      </c>
      <c r="BJ1038" s="2">
        <v>38686</v>
      </c>
      <c r="BK1038" s="2">
        <v>38716</v>
      </c>
      <c r="BL1038" s="2">
        <v>38748</v>
      </c>
      <c r="BM1038" s="2">
        <v>38776</v>
      </c>
      <c r="BN1038" s="2">
        <v>38807</v>
      </c>
      <c r="BO1038" s="2">
        <v>38835</v>
      </c>
      <c r="BP1038" s="2">
        <v>38868</v>
      </c>
      <c r="BQ1038" s="2">
        <v>38898</v>
      </c>
      <c r="BR1038" s="2">
        <v>38929</v>
      </c>
      <c r="BS1038" s="2">
        <v>38960</v>
      </c>
      <c r="BT1038" s="2">
        <v>38989</v>
      </c>
      <c r="BU1038" s="2">
        <v>39021</v>
      </c>
      <c r="BV1038" s="2">
        <v>39051</v>
      </c>
      <c r="BW1038" s="2">
        <v>39080</v>
      </c>
      <c r="BX1038" s="2">
        <v>39113</v>
      </c>
      <c r="BY1038" s="2">
        <v>39141</v>
      </c>
      <c r="BZ1038" s="2">
        <v>39171</v>
      </c>
      <c r="CA1038" s="2">
        <v>39202</v>
      </c>
      <c r="CB1038" s="2">
        <v>39233</v>
      </c>
      <c r="CC1038" s="2">
        <v>39262</v>
      </c>
      <c r="CD1038" s="2">
        <v>39294</v>
      </c>
      <c r="CE1038" s="2">
        <v>39325</v>
      </c>
      <c r="CF1038" s="2">
        <v>39353</v>
      </c>
      <c r="CG1038" s="2">
        <v>39386</v>
      </c>
      <c r="CH1038" s="2">
        <v>39416</v>
      </c>
      <c r="CI1038" s="2">
        <v>39447</v>
      </c>
      <c r="CJ1038" s="2">
        <v>39478</v>
      </c>
      <c r="CK1038" s="2">
        <v>39507</v>
      </c>
      <c r="CL1038" s="2">
        <v>39538</v>
      </c>
      <c r="CM1038" s="2">
        <v>39568</v>
      </c>
      <c r="CN1038" s="2">
        <v>39598</v>
      </c>
      <c r="CO1038" s="2">
        <v>39629</v>
      </c>
      <c r="CP1038" s="2">
        <v>39660</v>
      </c>
      <c r="CQ1038" s="2">
        <v>39689</v>
      </c>
      <c r="CR1038" s="2">
        <v>39721</v>
      </c>
      <c r="CS1038" s="2">
        <v>39752</v>
      </c>
      <c r="CT1038" s="2">
        <v>39780</v>
      </c>
      <c r="CU1038" s="2">
        <v>39813</v>
      </c>
      <c r="CV1038" s="2">
        <v>39843</v>
      </c>
      <c r="CW1038" s="2">
        <v>39871</v>
      </c>
      <c r="CX1038" s="2">
        <v>39903</v>
      </c>
      <c r="CY1038" s="2">
        <v>39933</v>
      </c>
      <c r="CZ1038" s="2">
        <v>39962</v>
      </c>
      <c r="DA1038" s="2">
        <v>39994</v>
      </c>
      <c r="DB1038" s="2">
        <v>40025</v>
      </c>
      <c r="DC1038" s="2">
        <v>40056</v>
      </c>
      <c r="DD1038" s="2">
        <v>40086</v>
      </c>
      <c r="DE1038" s="2">
        <v>40116</v>
      </c>
      <c r="DF1038" s="2">
        <v>40147</v>
      </c>
      <c r="DG1038" s="2">
        <v>40178</v>
      </c>
      <c r="DH1038" s="2">
        <v>40207</v>
      </c>
      <c r="DI1038" s="2">
        <v>40235</v>
      </c>
      <c r="DJ1038" s="2">
        <v>40268</v>
      </c>
      <c r="DK1038" s="2">
        <v>40298</v>
      </c>
      <c r="DL1038" s="2">
        <v>40329</v>
      </c>
      <c r="DM1038" s="2">
        <v>40359</v>
      </c>
      <c r="DN1038" s="2">
        <v>40389</v>
      </c>
      <c r="DO1038" s="2">
        <v>40421</v>
      </c>
      <c r="DP1038" s="2">
        <v>40451</v>
      </c>
      <c r="DQ1038" s="2">
        <v>40480</v>
      </c>
      <c r="DR1038" s="2">
        <v>40512</v>
      </c>
      <c r="DS1038" s="2">
        <v>40543</v>
      </c>
      <c r="DT1038" s="2">
        <v>40574</v>
      </c>
      <c r="DU1038" s="2">
        <v>40602</v>
      </c>
      <c r="DV1038" s="2">
        <v>40633</v>
      </c>
      <c r="DW1038" s="2">
        <v>40662</v>
      </c>
      <c r="DX1038" s="2">
        <v>40694</v>
      </c>
      <c r="DY1038" s="2">
        <v>40724</v>
      </c>
      <c r="DZ1038" s="2">
        <v>40753</v>
      </c>
      <c r="EA1038" s="2">
        <v>40786</v>
      </c>
      <c r="EB1038" s="2">
        <v>40816</v>
      </c>
      <c r="EC1038" s="2">
        <v>40847</v>
      </c>
      <c r="ED1038" s="2">
        <v>40877</v>
      </c>
      <c r="EE1038" s="2">
        <v>40907</v>
      </c>
      <c r="EF1038" s="2">
        <v>40939</v>
      </c>
      <c r="EG1038" s="2">
        <v>40968</v>
      </c>
      <c r="EH1038" s="2">
        <v>40998</v>
      </c>
      <c r="EI1038" s="2">
        <v>41029</v>
      </c>
      <c r="EJ1038" s="2">
        <v>41060</v>
      </c>
      <c r="EK1038" s="2">
        <v>41089</v>
      </c>
      <c r="EL1038" s="2">
        <v>41121</v>
      </c>
      <c r="EM1038" s="2">
        <v>41152</v>
      </c>
      <c r="EN1038" s="2">
        <v>41180</v>
      </c>
      <c r="EO1038" s="2">
        <v>41213</v>
      </c>
      <c r="EP1038" s="2">
        <v>41243</v>
      </c>
      <c r="EQ1038" s="2">
        <v>41274</v>
      </c>
      <c r="ER1038" s="2">
        <v>41305</v>
      </c>
      <c r="ES1038" s="2">
        <v>41333</v>
      </c>
      <c r="ET1038" s="2">
        <v>41362</v>
      </c>
      <c r="EU1038" s="2">
        <v>41394</v>
      </c>
      <c r="EV1038" s="2">
        <v>41425</v>
      </c>
      <c r="EW1038" s="2">
        <v>41453</v>
      </c>
      <c r="EX1038" s="2">
        <v>41486</v>
      </c>
      <c r="EY1038" s="2">
        <v>41516</v>
      </c>
      <c r="EZ1038" s="2">
        <v>41547</v>
      </c>
      <c r="FA1038" s="2">
        <v>41578</v>
      </c>
      <c r="FB1038" s="2">
        <v>41607</v>
      </c>
      <c r="FC1038" s="2">
        <v>41639</v>
      </c>
      <c r="FD1038" s="2">
        <v>41670</v>
      </c>
      <c r="FE1038" s="2">
        <v>41698</v>
      </c>
      <c r="FF1038" s="2">
        <v>41729</v>
      </c>
      <c r="FG1038" s="2">
        <v>41759</v>
      </c>
      <c r="FH1038" s="2">
        <v>41789</v>
      </c>
      <c r="FI1038" s="2">
        <v>41820</v>
      </c>
      <c r="FJ1038" s="2">
        <v>41851</v>
      </c>
      <c r="FK1038" s="2">
        <v>41880</v>
      </c>
      <c r="FL1038" s="2">
        <v>41912</v>
      </c>
      <c r="FM1038" s="2">
        <v>41943</v>
      </c>
      <c r="FN1038" s="2">
        <v>41971</v>
      </c>
      <c r="FO1038" s="2">
        <v>42004</v>
      </c>
      <c r="FP1038" s="2">
        <v>42034</v>
      </c>
      <c r="FQ1038" s="2">
        <v>42062</v>
      </c>
      <c r="FR1038" s="2">
        <v>42094</v>
      </c>
      <c r="FS1038" s="2">
        <v>42124</v>
      </c>
      <c r="FT1038" s="2">
        <v>42153</v>
      </c>
      <c r="FU1038" s="2">
        <v>42185</v>
      </c>
      <c r="FV1038" s="2">
        <v>42216</v>
      </c>
      <c r="FW1038" s="2">
        <v>42247</v>
      </c>
      <c r="FX1038" s="2">
        <v>42277</v>
      </c>
      <c r="FY1038" s="2">
        <v>42307</v>
      </c>
      <c r="FZ1038" s="2">
        <v>42338</v>
      </c>
      <c r="GA1038" s="2">
        <v>42369</v>
      </c>
      <c r="GB1038" s="2">
        <v>42398</v>
      </c>
      <c r="GC1038" s="2">
        <v>42429</v>
      </c>
      <c r="GD1038" s="2">
        <v>42460</v>
      </c>
      <c r="GE1038" s="2">
        <v>42489</v>
      </c>
      <c r="GF1038" s="2">
        <v>42521</v>
      </c>
      <c r="GG1038" s="2">
        <v>42551</v>
      </c>
      <c r="GH1038" s="2">
        <v>42580</v>
      </c>
      <c r="GI1038" s="2">
        <v>42613</v>
      </c>
      <c r="GJ1038" s="2">
        <v>42643</v>
      </c>
      <c r="GK1038" s="2">
        <v>42674</v>
      </c>
      <c r="GL1038" s="2">
        <v>42704</v>
      </c>
      <c r="GM1038" s="2">
        <v>42734</v>
      </c>
      <c r="GN1038" s="2">
        <v>42766</v>
      </c>
      <c r="GO1038" s="2">
        <v>42794</v>
      </c>
      <c r="GP1038" s="2">
        <v>42825</v>
      </c>
      <c r="GQ1038" s="2">
        <v>42853</v>
      </c>
      <c r="GR1038" s="2">
        <v>42886</v>
      </c>
      <c r="GS1038" s="2">
        <v>42916</v>
      </c>
      <c r="GT1038" s="2">
        <v>42947</v>
      </c>
      <c r="GU1038" s="2">
        <v>42978</v>
      </c>
      <c r="GV1038" s="2">
        <v>43007</v>
      </c>
      <c r="GW1038" s="2">
        <v>43039</v>
      </c>
      <c r="GX1038" s="2">
        <v>43069</v>
      </c>
      <c r="GY1038" s="2">
        <v>43098</v>
      </c>
      <c r="GZ1038" s="2">
        <v>43131</v>
      </c>
      <c r="HA1038" s="2">
        <v>43159</v>
      </c>
      <c r="HB1038" s="2">
        <v>43189</v>
      </c>
      <c r="HC1038" s="2">
        <v>43220</v>
      </c>
      <c r="HD1038" s="2">
        <v>43251</v>
      </c>
      <c r="HE1038" s="2">
        <v>43280</v>
      </c>
      <c r="HF1038" s="2">
        <v>43312</v>
      </c>
      <c r="HG1038" s="2">
        <v>43343</v>
      </c>
      <c r="HH1038" s="2">
        <v>43371</v>
      </c>
      <c r="HI1038" s="2">
        <v>43404</v>
      </c>
      <c r="HJ1038" s="2">
        <v>43434</v>
      </c>
      <c r="HK1038" s="2">
        <v>43465</v>
      </c>
      <c r="HL1038" s="2">
        <v>43496</v>
      </c>
      <c r="HM1038" s="2">
        <v>43524</v>
      </c>
      <c r="HN1038" s="2">
        <v>43553</v>
      </c>
      <c r="HO1038" s="2">
        <v>43585</v>
      </c>
      <c r="HP1038" s="2">
        <v>43616</v>
      </c>
      <c r="HQ1038" s="2">
        <v>43644</v>
      </c>
      <c r="HR1038" s="2">
        <v>43677</v>
      </c>
      <c r="HS1038" s="2">
        <v>43707</v>
      </c>
      <c r="HT1038" s="2">
        <v>43738</v>
      </c>
      <c r="HU1038" s="2">
        <v>43769</v>
      </c>
      <c r="HV1038" s="2">
        <v>43798</v>
      </c>
      <c r="HW1038" s="2">
        <v>43830</v>
      </c>
      <c r="HX1038" s="2">
        <v>43861</v>
      </c>
      <c r="HY1038" s="2">
        <v>43889</v>
      </c>
      <c r="HZ1038" s="2">
        <v>43921</v>
      </c>
      <c r="IA1038" s="2">
        <v>43951</v>
      </c>
      <c r="IB1038" s="2">
        <v>43980</v>
      </c>
      <c r="IC1038" s="2">
        <v>44012</v>
      </c>
      <c r="ID1038" s="2">
        <v>44043</v>
      </c>
      <c r="IE1038" s="2">
        <v>44074</v>
      </c>
      <c r="IF1038" s="2">
        <v>44104</v>
      </c>
      <c r="IG1038" s="2">
        <v>44134</v>
      </c>
      <c r="IH1038" s="2">
        <v>44165</v>
      </c>
      <c r="II1038" s="2">
        <v>44196</v>
      </c>
      <c r="IJ1038" s="2">
        <v>44225</v>
      </c>
      <c r="IK1038" s="2">
        <v>44253</v>
      </c>
      <c r="IL1038" s="2">
        <v>44286</v>
      </c>
      <c r="IM1038" s="2">
        <v>44316</v>
      </c>
      <c r="IN1038" s="2">
        <v>44347</v>
      </c>
      <c r="IO1038" s="2">
        <v>44377</v>
      </c>
      <c r="IP1038" s="2">
        <v>44407</v>
      </c>
      <c r="IQ1038" s="2">
        <v>44439</v>
      </c>
      <c r="IR1038" s="2">
        <v>44469</v>
      </c>
      <c r="IS1038" s="2">
        <v>44498</v>
      </c>
      <c r="IT1038" s="2">
        <v>44530</v>
      </c>
      <c r="IU1038" s="2">
        <v>44561</v>
      </c>
      <c r="IV1038" s="2">
        <v>44592</v>
      </c>
      <c r="IW1038" s="2">
        <v>44620</v>
      </c>
      <c r="IX1038" s="2">
        <v>44651</v>
      </c>
      <c r="IY1038" s="2">
        <v>44680</v>
      </c>
      <c r="IZ1038" s="2">
        <v>44712</v>
      </c>
      <c r="JA1038" s="2">
        <v>44742</v>
      </c>
      <c r="JB1038" s="2">
        <v>44771</v>
      </c>
      <c r="JC1038" s="2">
        <v>44804</v>
      </c>
      <c r="JD1038" s="2">
        <v>44834</v>
      </c>
      <c r="JE1038" s="2">
        <v>44865</v>
      </c>
    </row>
    <row r="1039" spans="1:265" x14ac:dyDescent="0.25">
      <c r="A1039" s="4"/>
      <c r="D1039" s="3">
        <v>46106700</v>
      </c>
      <c r="E1039">
        <v>48009300</v>
      </c>
      <c r="F1039">
        <v>52244000</v>
      </c>
      <c r="G1039">
        <v>39066700</v>
      </c>
      <c r="H1039">
        <v>40579700</v>
      </c>
      <c r="I1039">
        <v>39501200</v>
      </c>
      <c r="J1039">
        <v>29820300</v>
      </c>
      <c r="K1039">
        <v>31874300</v>
      </c>
      <c r="L1039">
        <v>28243700</v>
      </c>
      <c r="M1039">
        <v>33141400</v>
      </c>
      <c r="N1039">
        <v>57944700</v>
      </c>
      <c r="O1039">
        <v>39274400</v>
      </c>
      <c r="P1039">
        <v>33605600</v>
      </c>
      <c r="Q1039">
        <v>36410200</v>
      </c>
      <c r="R1039">
        <v>47326800</v>
      </c>
      <c r="S1039">
        <v>51402800</v>
      </c>
      <c r="T1039">
        <v>39299500</v>
      </c>
      <c r="U1039">
        <v>40359500</v>
      </c>
      <c r="V1039">
        <v>49776500</v>
      </c>
      <c r="W1039">
        <v>48292500</v>
      </c>
      <c r="X1039">
        <v>46401800</v>
      </c>
      <c r="Y1039">
        <v>53082100</v>
      </c>
      <c r="Z1039">
        <v>46503500</v>
      </c>
      <c r="AA1039">
        <v>33539000</v>
      </c>
      <c r="AB1039">
        <v>37418200</v>
      </c>
      <c r="AC1039">
        <v>53773000</v>
      </c>
      <c r="AD1039">
        <v>31374300</v>
      </c>
      <c r="AE1039">
        <v>31966200</v>
      </c>
      <c r="AF1039">
        <v>37444500</v>
      </c>
      <c r="AG1039">
        <v>37477500</v>
      </c>
      <c r="AH1039">
        <v>46307200</v>
      </c>
      <c r="AI1039">
        <v>32682000</v>
      </c>
      <c r="AJ1039">
        <v>42886600</v>
      </c>
      <c r="AK1039">
        <v>34578300</v>
      </c>
      <c r="AL1039">
        <v>38903700</v>
      </c>
      <c r="AM1039">
        <v>36320700</v>
      </c>
      <c r="AN1039">
        <v>68114300</v>
      </c>
      <c r="AO1039">
        <v>47561100</v>
      </c>
      <c r="AP1039">
        <v>59902300</v>
      </c>
      <c r="AQ1039">
        <v>39499200</v>
      </c>
      <c r="AR1039">
        <v>63932900</v>
      </c>
      <c r="AS1039">
        <v>53331100</v>
      </c>
      <c r="AT1039">
        <v>51163300</v>
      </c>
      <c r="AU1039">
        <v>54982100</v>
      </c>
      <c r="AV1039">
        <v>43182300</v>
      </c>
      <c r="AW1039">
        <v>49322500</v>
      </c>
      <c r="AX1039">
        <v>53483800</v>
      </c>
      <c r="AY1039">
        <v>33113900</v>
      </c>
      <c r="AZ1039">
        <v>43192800</v>
      </c>
      <c r="BA1039">
        <v>40702300</v>
      </c>
      <c r="BB1039">
        <v>47054200</v>
      </c>
      <c r="BC1039">
        <v>45381800</v>
      </c>
      <c r="BD1039">
        <v>40230200</v>
      </c>
      <c r="BE1039">
        <v>32801100</v>
      </c>
      <c r="BF1039">
        <v>34111100</v>
      </c>
      <c r="BG1039">
        <v>74893200</v>
      </c>
      <c r="BH1039">
        <v>61222900</v>
      </c>
      <c r="BI1039">
        <v>45366400</v>
      </c>
      <c r="BJ1039">
        <v>49048300</v>
      </c>
      <c r="BK1039">
        <v>75827200</v>
      </c>
      <c r="BL1039">
        <v>43072300</v>
      </c>
      <c r="BM1039">
        <v>48034800</v>
      </c>
      <c r="BN1039">
        <v>48316400</v>
      </c>
      <c r="BO1039">
        <v>33936600</v>
      </c>
      <c r="BP1039">
        <v>51019100</v>
      </c>
      <c r="BQ1039">
        <v>54003100</v>
      </c>
      <c r="BR1039">
        <v>41928800</v>
      </c>
      <c r="BS1039">
        <v>37564000</v>
      </c>
      <c r="BT1039">
        <v>37951200</v>
      </c>
      <c r="BU1039">
        <v>33649000</v>
      </c>
      <c r="BV1039">
        <v>44563000</v>
      </c>
      <c r="BW1039">
        <v>28497400</v>
      </c>
      <c r="BX1039">
        <v>28891000</v>
      </c>
      <c r="BY1039">
        <v>34705000</v>
      </c>
      <c r="BZ1039">
        <v>38183500</v>
      </c>
      <c r="CA1039">
        <v>30501600</v>
      </c>
      <c r="CB1039">
        <v>38252400</v>
      </c>
      <c r="CC1039">
        <v>25092100</v>
      </c>
      <c r="CD1039">
        <v>27403000</v>
      </c>
      <c r="CE1039">
        <v>42504600</v>
      </c>
      <c r="CF1039">
        <v>20728400</v>
      </c>
      <c r="CG1039">
        <v>20145100</v>
      </c>
      <c r="CH1039">
        <v>25069500</v>
      </c>
      <c r="CI1039">
        <v>19008300</v>
      </c>
      <c r="CJ1039">
        <v>33172300</v>
      </c>
      <c r="CK1039">
        <v>31439400</v>
      </c>
      <c r="CL1039">
        <v>25634500</v>
      </c>
      <c r="CM1039">
        <v>20463300</v>
      </c>
      <c r="CN1039">
        <v>23988100</v>
      </c>
      <c r="CO1039">
        <v>22067600</v>
      </c>
      <c r="CP1039">
        <v>22433800</v>
      </c>
      <c r="CQ1039">
        <v>13773500</v>
      </c>
      <c r="CR1039">
        <v>23931000</v>
      </c>
      <c r="CS1039">
        <v>23757400</v>
      </c>
      <c r="CT1039">
        <v>19047100</v>
      </c>
      <c r="CU1039">
        <v>29465100</v>
      </c>
      <c r="CV1039">
        <v>34054200</v>
      </c>
      <c r="CW1039">
        <v>24854800</v>
      </c>
      <c r="CX1039">
        <v>27456200</v>
      </c>
      <c r="CY1039">
        <v>22810300</v>
      </c>
      <c r="CZ1039">
        <v>17536800</v>
      </c>
      <c r="DA1039">
        <v>20883900</v>
      </c>
      <c r="DB1039">
        <v>19981600</v>
      </c>
      <c r="DC1039">
        <v>24871400</v>
      </c>
      <c r="DD1039">
        <v>25710400</v>
      </c>
      <c r="DE1039">
        <v>20730500</v>
      </c>
      <c r="DF1039">
        <v>15839400</v>
      </c>
      <c r="DG1039">
        <v>15606200</v>
      </c>
      <c r="DH1039">
        <v>15137100</v>
      </c>
      <c r="DI1039">
        <v>19705500</v>
      </c>
      <c r="DJ1039">
        <v>20486800</v>
      </c>
      <c r="DK1039">
        <v>19741900</v>
      </c>
      <c r="DL1039">
        <v>25802300</v>
      </c>
      <c r="DM1039">
        <v>25306700</v>
      </c>
      <c r="DN1039">
        <v>22245400</v>
      </c>
      <c r="DO1039">
        <v>20937700</v>
      </c>
      <c r="DP1039">
        <v>19613318</v>
      </c>
      <c r="DQ1039">
        <v>17810949</v>
      </c>
      <c r="DR1039">
        <v>18415554</v>
      </c>
      <c r="DS1039">
        <v>20016974</v>
      </c>
      <c r="DT1039">
        <v>17375030</v>
      </c>
      <c r="DU1039">
        <v>20395553</v>
      </c>
      <c r="DV1039">
        <v>22201885</v>
      </c>
      <c r="DW1039">
        <v>14796537</v>
      </c>
      <c r="DX1039">
        <v>18874424</v>
      </c>
      <c r="DY1039">
        <v>18960439</v>
      </c>
      <c r="DZ1039">
        <v>18884744</v>
      </c>
      <c r="EA1039">
        <v>37414091</v>
      </c>
      <c r="EB1039">
        <v>26940473</v>
      </c>
      <c r="EC1039">
        <v>26100091</v>
      </c>
      <c r="ED1039">
        <v>20969228</v>
      </c>
      <c r="EE1039">
        <v>13646204</v>
      </c>
      <c r="EF1039">
        <v>15730404</v>
      </c>
      <c r="EG1039">
        <v>13090684</v>
      </c>
      <c r="EH1039">
        <v>15402236</v>
      </c>
      <c r="EI1039">
        <v>14019039</v>
      </c>
      <c r="EJ1039">
        <v>16438742</v>
      </c>
      <c r="EK1039">
        <v>15222336</v>
      </c>
      <c r="EL1039">
        <v>11824971</v>
      </c>
      <c r="EM1039">
        <v>16356905</v>
      </c>
      <c r="EN1039">
        <v>15099992</v>
      </c>
      <c r="EO1039">
        <v>14613745</v>
      </c>
      <c r="EP1039">
        <v>16831511</v>
      </c>
      <c r="EQ1039">
        <v>16520883</v>
      </c>
      <c r="ER1039">
        <v>13910776</v>
      </c>
      <c r="ES1039">
        <v>14434192</v>
      </c>
      <c r="ET1039">
        <v>12116241</v>
      </c>
      <c r="EU1039">
        <v>17227889</v>
      </c>
      <c r="EV1039">
        <v>20932435</v>
      </c>
      <c r="EW1039">
        <v>16406400</v>
      </c>
      <c r="EX1039">
        <v>12840315</v>
      </c>
      <c r="EY1039">
        <v>12070202</v>
      </c>
      <c r="EZ1039">
        <v>13377868</v>
      </c>
      <c r="FA1039">
        <v>11342574</v>
      </c>
      <c r="FB1039">
        <v>13048804</v>
      </c>
      <c r="FC1039">
        <v>10866296</v>
      </c>
      <c r="FD1039">
        <v>11082683</v>
      </c>
      <c r="FE1039">
        <v>13410279</v>
      </c>
      <c r="FF1039">
        <v>11622713</v>
      </c>
      <c r="FG1039">
        <v>10765050</v>
      </c>
      <c r="FH1039">
        <v>10605729</v>
      </c>
      <c r="FI1039">
        <v>8238292</v>
      </c>
      <c r="FJ1039">
        <v>9829418</v>
      </c>
      <c r="FK1039">
        <v>10143737</v>
      </c>
      <c r="FL1039">
        <v>10125169</v>
      </c>
      <c r="FM1039">
        <v>12173718</v>
      </c>
      <c r="FN1039">
        <v>11311311</v>
      </c>
      <c r="FO1039">
        <v>12079479</v>
      </c>
      <c r="FP1039">
        <v>12922224</v>
      </c>
      <c r="FQ1039">
        <v>12763264</v>
      </c>
      <c r="FR1039">
        <v>11722615</v>
      </c>
      <c r="FS1039">
        <v>11740214</v>
      </c>
      <c r="FT1039">
        <v>13107156</v>
      </c>
      <c r="FU1039">
        <v>18182615</v>
      </c>
      <c r="FV1039">
        <v>16403437</v>
      </c>
      <c r="FW1039">
        <v>18148293</v>
      </c>
      <c r="FX1039">
        <v>17648804</v>
      </c>
      <c r="FY1039">
        <v>18325862</v>
      </c>
      <c r="FZ1039">
        <v>16479213</v>
      </c>
      <c r="GA1039">
        <v>16025563</v>
      </c>
      <c r="GB1039">
        <v>15399079</v>
      </c>
      <c r="GC1039">
        <v>16150624</v>
      </c>
      <c r="GD1039">
        <v>9726348</v>
      </c>
      <c r="GE1039">
        <v>9953547</v>
      </c>
      <c r="GF1039">
        <v>14287676</v>
      </c>
      <c r="GG1039">
        <v>14427093</v>
      </c>
      <c r="GH1039">
        <v>11971437</v>
      </c>
      <c r="GI1039">
        <v>12855116</v>
      </c>
      <c r="GJ1039">
        <v>12660409</v>
      </c>
      <c r="GK1039">
        <v>11011801</v>
      </c>
      <c r="GL1039">
        <v>16328164</v>
      </c>
      <c r="GM1039">
        <v>10485903</v>
      </c>
      <c r="GN1039">
        <v>12276513</v>
      </c>
      <c r="GO1039">
        <v>11287266</v>
      </c>
      <c r="GP1039">
        <v>12009409</v>
      </c>
      <c r="GQ1039">
        <v>9174495</v>
      </c>
      <c r="GR1039">
        <v>14257208</v>
      </c>
      <c r="GS1039">
        <v>12887722</v>
      </c>
      <c r="GT1039">
        <v>8899462</v>
      </c>
      <c r="GU1039">
        <v>11701596</v>
      </c>
      <c r="GV1039">
        <v>8598415</v>
      </c>
      <c r="GW1039">
        <v>9571084</v>
      </c>
      <c r="GX1039">
        <v>11471105</v>
      </c>
      <c r="GY1039">
        <v>11934255</v>
      </c>
      <c r="GZ1039">
        <v>9827908</v>
      </c>
      <c r="HA1039">
        <v>12931033</v>
      </c>
      <c r="HB1039">
        <v>11771501</v>
      </c>
      <c r="HC1039">
        <v>12273535</v>
      </c>
      <c r="HD1039">
        <v>17203391</v>
      </c>
      <c r="HE1039">
        <v>15693706</v>
      </c>
      <c r="HF1039">
        <v>9121770</v>
      </c>
      <c r="HG1039">
        <v>12963336</v>
      </c>
      <c r="HH1039">
        <v>9856967</v>
      </c>
      <c r="HI1039">
        <v>14658355</v>
      </c>
      <c r="HJ1039">
        <v>14083791</v>
      </c>
      <c r="HK1039">
        <v>13152253</v>
      </c>
      <c r="HL1039">
        <v>12436223</v>
      </c>
      <c r="HM1039">
        <v>9554459</v>
      </c>
      <c r="HN1039">
        <v>8868140</v>
      </c>
      <c r="HO1039">
        <v>9861988</v>
      </c>
      <c r="HP1039">
        <v>15525268</v>
      </c>
      <c r="HQ1039">
        <v>11391202</v>
      </c>
      <c r="HR1039">
        <v>12254663</v>
      </c>
      <c r="HS1039">
        <v>12870505</v>
      </c>
      <c r="HT1039">
        <v>11621381</v>
      </c>
      <c r="HU1039">
        <v>9404873</v>
      </c>
      <c r="HV1039">
        <v>10386576</v>
      </c>
      <c r="HW1039">
        <v>10279733</v>
      </c>
      <c r="HX1039">
        <v>11652731</v>
      </c>
      <c r="HY1039">
        <v>12575690</v>
      </c>
      <c r="HZ1039">
        <v>19840976</v>
      </c>
      <c r="IA1039">
        <v>11236894</v>
      </c>
      <c r="IB1039">
        <v>12497296</v>
      </c>
      <c r="IC1039">
        <v>11401297</v>
      </c>
      <c r="ID1039">
        <v>9857747</v>
      </c>
      <c r="IE1039">
        <v>7467113</v>
      </c>
      <c r="IF1039">
        <v>8263759</v>
      </c>
      <c r="IG1039">
        <v>6669957</v>
      </c>
      <c r="IH1039">
        <v>12056109</v>
      </c>
      <c r="II1039">
        <v>11779762</v>
      </c>
      <c r="IJ1039">
        <v>10486697</v>
      </c>
      <c r="IK1039">
        <v>9421854</v>
      </c>
      <c r="IL1039">
        <v>11723532</v>
      </c>
      <c r="IM1039">
        <v>10024521</v>
      </c>
      <c r="IN1039">
        <v>8952339</v>
      </c>
      <c r="IO1039">
        <v>13018815</v>
      </c>
      <c r="IP1039">
        <v>10148055</v>
      </c>
      <c r="IQ1039">
        <v>10960410</v>
      </c>
      <c r="IR1039">
        <v>10007748</v>
      </c>
      <c r="IS1039">
        <v>10533332</v>
      </c>
      <c r="IT1039">
        <v>11429107</v>
      </c>
      <c r="IU1039">
        <v>11326786</v>
      </c>
      <c r="IV1039">
        <v>13099225</v>
      </c>
      <c r="IW1039">
        <v>13338828</v>
      </c>
      <c r="IX1039">
        <v>13624811</v>
      </c>
      <c r="IY1039">
        <v>14051759</v>
      </c>
      <c r="IZ1039">
        <v>12426622</v>
      </c>
      <c r="JA1039">
        <v>10521426</v>
      </c>
      <c r="JB1039">
        <v>7596203</v>
      </c>
      <c r="JC1039">
        <v>8176779</v>
      </c>
      <c r="JD1039">
        <v>9151659</v>
      </c>
      <c r="JE1039">
        <v>7779610</v>
      </c>
    </row>
    <row r="1040" spans="1:265" x14ac:dyDescent="0.25">
      <c r="A1040" s="1" t="s">
        <v>521</v>
      </c>
      <c r="B1040" t="s">
        <v>1158</v>
      </c>
      <c r="C1040" t="s">
        <v>1180</v>
      </c>
      <c r="D1040" s="2">
        <f>_xll.BDH(A1040, "volume", B1040, C1040, "Direction", "H", "Period", "M","cols=132;rows=2")</f>
        <v>36922</v>
      </c>
      <c r="E1040" s="2">
        <v>36950</v>
      </c>
      <c r="F1040" s="2">
        <v>36980</v>
      </c>
      <c r="G1040" s="2">
        <v>37011</v>
      </c>
      <c r="H1040" s="2">
        <v>37042</v>
      </c>
      <c r="I1040" s="2">
        <v>37071</v>
      </c>
      <c r="J1040" s="2">
        <v>37103</v>
      </c>
      <c r="K1040" s="2">
        <v>37134</v>
      </c>
      <c r="L1040" s="2">
        <v>37162</v>
      </c>
      <c r="M1040" s="2">
        <v>37195</v>
      </c>
      <c r="N1040" s="2">
        <v>37225</v>
      </c>
      <c r="O1040" s="2">
        <v>37256</v>
      </c>
      <c r="P1040" s="2">
        <v>37287</v>
      </c>
      <c r="Q1040" s="2">
        <v>37315</v>
      </c>
      <c r="R1040" s="2">
        <v>37344</v>
      </c>
      <c r="S1040" s="2">
        <v>37376</v>
      </c>
      <c r="T1040" s="2">
        <v>37407</v>
      </c>
      <c r="U1040" s="2">
        <v>37435</v>
      </c>
      <c r="V1040" s="2">
        <v>37468</v>
      </c>
      <c r="W1040" s="2">
        <v>37498</v>
      </c>
      <c r="X1040" s="2">
        <v>37529</v>
      </c>
      <c r="Y1040" s="2">
        <v>37560</v>
      </c>
      <c r="Z1040" s="2">
        <v>37589</v>
      </c>
      <c r="AA1040" s="2">
        <v>37621</v>
      </c>
      <c r="AB1040" s="2">
        <v>37652</v>
      </c>
      <c r="AC1040" s="2">
        <v>37680</v>
      </c>
      <c r="AD1040" s="2">
        <v>37711</v>
      </c>
      <c r="AE1040" s="2">
        <v>37741</v>
      </c>
      <c r="AF1040" s="2">
        <v>37771</v>
      </c>
      <c r="AG1040" s="2">
        <v>37802</v>
      </c>
      <c r="AH1040" s="2">
        <v>37833</v>
      </c>
      <c r="AI1040" s="2">
        <v>37862</v>
      </c>
      <c r="AJ1040" s="2">
        <v>37894</v>
      </c>
      <c r="AK1040" s="2">
        <v>37925</v>
      </c>
      <c r="AL1040" s="2">
        <v>37953</v>
      </c>
      <c r="AM1040" s="2">
        <v>37986</v>
      </c>
      <c r="AN1040" s="2">
        <v>38016</v>
      </c>
      <c r="AO1040" s="2">
        <v>38044</v>
      </c>
      <c r="AP1040" s="2">
        <v>38077</v>
      </c>
      <c r="AQ1040" s="2">
        <v>38107</v>
      </c>
      <c r="AR1040" s="2">
        <v>38138</v>
      </c>
      <c r="AS1040" s="2">
        <v>38168</v>
      </c>
      <c r="AT1040" s="2">
        <v>38198</v>
      </c>
      <c r="AU1040" s="2">
        <v>38230</v>
      </c>
      <c r="AV1040" s="2">
        <v>38260</v>
      </c>
      <c r="AW1040" s="2">
        <v>38289</v>
      </c>
      <c r="AX1040" s="2">
        <v>38321</v>
      </c>
      <c r="AY1040" s="2">
        <v>38352</v>
      </c>
      <c r="AZ1040" s="2">
        <v>38383</v>
      </c>
      <c r="BA1040" s="2">
        <v>38411</v>
      </c>
      <c r="BB1040" s="2">
        <v>38442</v>
      </c>
      <c r="BC1040" s="2">
        <v>38471</v>
      </c>
      <c r="BD1040" s="2">
        <v>38503</v>
      </c>
      <c r="BE1040" s="2">
        <v>38533</v>
      </c>
      <c r="BF1040" s="2">
        <v>38562</v>
      </c>
      <c r="BG1040" s="2">
        <v>38595</v>
      </c>
      <c r="BH1040" s="2">
        <v>38625</v>
      </c>
      <c r="BI1040" s="2">
        <v>38656</v>
      </c>
      <c r="BJ1040" s="2">
        <v>38686</v>
      </c>
      <c r="BK1040" s="2">
        <v>38716</v>
      </c>
      <c r="BL1040" s="2">
        <v>38748</v>
      </c>
      <c r="BM1040" s="2">
        <v>38776</v>
      </c>
      <c r="BN1040" s="2">
        <v>38807</v>
      </c>
      <c r="BO1040" s="2">
        <v>38835</v>
      </c>
      <c r="BP1040" s="2">
        <v>38868</v>
      </c>
      <c r="BQ1040" s="2">
        <v>38898</v>
      </c>
      <c r="BR1040" s="2">
        <v>38929</v>
      </c>
      <c r="BS1040" s="2">
        <v>38960</v>
      </c>
      <c r="BT1040" s="2">
        <v>38989</v>
      </c>
      <c r="BU1040" s="2">
        <v>39021</v>
      </c>
      <c r="BV1040" s="2">
        <v>39051</v>
      </c>
      <c r="BW1040" s="2">
        <v>39080</v>
      </c>
      <c r="BX1040" s="2">
        <v>39113</v>
      </c>
      <c r="BY1040" s="2">
        <v>39141</v>
      </c>
      <c r="BZ1040" s="2">
        <v>39171</v>
      </c>
      <c r="CA1040" s="2">
        <v>39202</v>
      </c>
      <c r="CB1040" s="2">
        <v>39233</v>
      </c>
      <c r="CC1040" s="2">
        <v>39262</v>
      </c>
      <c r="CD1040" s="2">
        <v>39294</v>
      </c>
      <c r="CE1040" s="2">
        <v>39325</v>
      </c>
      <c r="CF1040" s="2">
        <v>39353</v>
      </c>
      <c r="CG1040" s="2">
        <v>39386</v>
      </c>
      <c r="CH1040" s="2">
        <v>39416</v>
      </c>
      <c r="CI1040" s="2">
        <v>39447</v>
      </c>
      <c r="CJ1040" s="2">
        <v>39478</v>
      </c>
      <c r="CK1040" s="2">
        <v>39507</v>
      </c>
      <c r="CL1040" s="2">
        <v>39538</v>
      </c>
      <c r="CM1040" s="2">
        <v>39568</v>
      </c>
      <c r="CN1040" s="2">
        <v>39598</v>
      </c>
      <c r="CO1040" s="2">
        <v>39629</v>
      </c>
      <c r="CP1040" s="2">
        <v>39660</v>
      </c>
      <c r="CQ1040" s="2">
        <v>39689</v>
      </c>
      <c r="CR1040" s="2">
        <v>39721</v>
      </c>
      <c r="CS1040" s="2">
        <v>39752</v>
      </c>
      <c r="CT1040" s="2">
        <v>39780</v>
      </c>
      <c r="CU1040" s="2">
        <v>39813</v>
      </c>
      <c r="CV1040" s="2">
        <v>39843</v>
      </c>
      <c r="CW1040" s="2">
        <v>39871</v>
      </c>
      <c r="CX1040" s="2">
        <v>39903</v>
      </c>
      <c r="CY1040" s="2">
        <v>39933</v>
      </c>
      <c r="CZ1040" s="2">
        <v>39962</v>
      </c>
      <c r="DA1040" s="2">
        <v>39994</v>
      </c>
      <c r="DB1040" s="2">
        <v>40025</v>
      </c>
      <c r="DC1040" s="2">
        <v>40056</v>
      </c>
      <c r="DD1040" s="2">
        <v>40086</v>
      </c>
      <c r="DE1040" s="2">
        <v>40116</v>
      </c>
      <c r="DF1040" s="2">
        <v>40147</v>
      </c>
      <c r="DG1040" s="2">
        <v>40178</v>
      </c>
      <c r="DH1040" s="2">
        <v>40207</v>
      </c>
      <c r="DI1040" s="2">
        <v>40235</v>
      </c>
      <c r="DJ1040" s="2">
        <v>40268</v>
      </c>
      <c r="DK1040" s="2">
        <v>40298</v>
      </c>
      <c r="DL1040" s="2">
        <v>40329</v>
      </c>
      <c r="DM1040" s="2">
        <v>40359</v>
      </c>
      <c r="DN1040" s="2">
        <v>40389</v>
      </c>
      <c r="DO1040" s="2">
        <v>40421</v>
      </c>
      <c r="DP1040" s="2">
        <v>40451</v>
      </c>
      <c r="DQ1040" s="2">
        <v>40480</v>
      </c>
      <c r="DR1040" s="2">
        <v>40512</v>
      </c>
      <c r="DS1040" s="2">
        <v>40543</v>
      </c>
      <c r="DT1040" s="2">
        <v>40574</v>
      </c>
      <c r="DU1040" s="2">
        <v>40602</v>
      </c>
      <c r="DV1040" s="2">
        <v>40633</v>
      </c>
      <c r="DW1040" s="2">
        <v>40662</v>
      </c>
      <c r="DX1040" s="2">
        <v>40694</v>
      </c>
      <c r="DY1040" s="2">
        <v>40724</v>
      </c>
      <c r="DZ1040" s="2">
        <v>40753</v>
      </c>
      <c r="EA1040" s="2">
        <v>40786</v>
      </c>
      <c r="EB1040" s="2">
        <v>40816</v>
      </c>
      <c r="EC1040" s="2">
        <v>40847</v>
      </c>
      <c r="ED1040" s="2">
        <v>40877</v>
      </c>
      <c r="EE1040" s="2">
        <v>40907</v>
      </c>
    </row>
    <row r="1041" spans="1:218" x14ac:dyDescent="0.25">
      <c r="A1041" s="4"/>
      <c r="D1041" s="3">
        <v>28234500</v>
      </c>
      <c r="E1041">
        <v>28583300</v>
      </c>
      <c r="F1041">
        <v>29237300</v>
      </c>
      <c r="G1041">
        <v>31806100</v>
      </c>
      <c r="H1041">
        <v>27370300</v>
      </c>
      <c r="I1041">
        <v>20427200</v>
      </c>
      <c r="J1041">
        <v>21304200</v>
      </c>
      <c r="K1041">
        <v>13715500</v>
      </c>
      <c r="L1041">
        <v>25963900</v>
      </c>
      <c r="M1041">
        <v>30860400</v>
      </c>
      <c r="N1041">
        <v>25609800</v>
      </c>
      <c r="O1041">
        <v>31511900</v>
      </c>
      <c r="P1041">
        <v>27409200</v>
      </c>
      <c r="Q1041">
        <v>24937600</v>
      </c>
      <c r="R1041">
        <v>21183600</v>
      </c>
      <c r="S1041">
        <v>33331600</v>
      </c>
      <c r="T1041">
        <v>25631300</v>
      </c>
      <c r="U1041">
        <v>25208900</v>
      </c>
      <c r="V1041">
        <v>28165900</v>
      </c>
      <c r="W1041">
        <v>24839200</v>
      </c>
      <c r="X1041">
        <v>27366000</v>
      </c>
      <c r="Y1041">
        <v>48365900</v>
      </c>
      <c r="Z1041">
        <v>29415000</v>
      </c>
      <c r="AA1041">
        <v>34040700</v>
      </c>
      <c r="AB1041">
        <v>42452100</v>
      </c>
      <c r="AC1041">
        <v>18727300</v>
      </c>
      <c r="AD1041">
        <v>26824600</v>
      </c>
      <c r="AE1041">
        <v>23760900</v>
      </c>
      <c r="AF1041">
        <v>26358400</v>
      </c>
      <c r="AG1041">
        <v>31424300</v>
      </c>
      <c r="AH1041">
        <v>27072800</v>
      </c>
      <c r="AI1041">
        <v>23485800</v>
      </c>
      <c r="AJ1041">
        <v>72245100</v>
      </c>
      <c r="AK1041">
        <v>41914300</v>
      </c>
      <c r="AL1041">
        <v>27093100</v>
      </c>
      <c r="AM1041">
        <v>23094900</v>
      </c>
      <c r="AN1041">
        <v>23301500</v>
      </c>
      <c r="AO1041">
        <v>15806800</v>
      </c>
      <c r="AP1041">
        <v>27976300</v>
      </c>
      <c r="AQ1041">
        <v>32539100</v>
      </c>
      <c r="AR1041">
        <v>21901300</v>
      </c>
      <c r="AS1041">
        <v>18607000</v>
      </c>
      <c r="AT1041">
        <v>28416200</v>
      </c>
      <c r="AU1041">
        <v>20404300</v>
      </c>
      <c r="AV1041">
        <v>17630000</v>
      </c>
      <c r="AW1041">
        <v>20140700</v>
      </c>
      <c r="AX1041">
        <v>24088800</v>
      </c>
      <c r="AY1041">
        <v>19210000</v>
      </c>
      <c r="AZ1041">
        <v>25584800</v>
      </c>
      <c r="BA1041">
        <v>27977100</v>
      </c>
      <c r="BB1041">
        <v>30163400</v>
      </c>
      <c r="BC1041">
        <v>29680100</v>
      </c>
      <c r="BD1041">
        <v>33642000</v>
      </c>
      <c r="BE1041">
        <v>22949400</v>
      </c>
      <c r="BF1041">
        <v>18097700</v>
      </c>
      <c r="BG1041">
        <v>26941300</v>
      </c>
      <c r="BH1041">
        <v>17999500</v>
      </c>
      <c r="BI1041">
        <v>35223300</v>
      </c>
      <c r="BJ1041">
        <v>31834700</v>
      </c>
      <c r="BK1041">
        <v>21042100</v>
      </c>
      <c r="BL1041">
        <v>37164100</v>
      </c>
      <c r="BM1041">
        <v>29280600</v>
      </c>
      <c r="BN1041">
        <v>26873600</v>
      </c>
      <c r="BO1041">
        <v>29705400</v>
      </c>
      <c r="BP1041">
        <v>39176000</v>
      </c>
      <c r="BQ1041">
        <v>24226000</v>
      </c>
      <c r="BR1041">
        <v>21675400</v>
      </c>
      <c r="BS1041">
        <v>25450100</v>
      </c>
      <c r="BT1041">
        <v>17409900</v>
      </c>
      <c r="BU1041">
        <v>30171400</v>
      </c>
      <c r="BV1041">
        <v>21328000</v>
      </c>
      <c r="BW1041">
        <v>18329600</v>
      </c>
      <c r="BX1041">
        <v>22461900</v>
      </c>
      <c r="BY1041">
        <v>23016400</v>
      </c>
      <c r="BZ1041">
        <v>25926600</v>
      </c>
      <c r="CA1041">
        <v>29812400</v>
      </c>
      <c r="CB1041">
        <v>24865000</v>
      </c>
      <c r="CC1041">
        <v>37608500</v>
      </c>
      <c r="CD1041">
        <v>29423500</v>
      </c>
      <c r="CE1041">
        <v>45937500</v>
      </c>
      <c r="CF1041">
        <v>18854900</v>
      </c>
      <c r="CG1041">
        <v>32602900</v>
      </c>
      <c r="CH1041">
        <v>35075300</v>
      </c>
      <c r="CI1041">
        <v>18658900</v>
      </c>
      <c r="CJ1041">
        <v>44393700</v>
      </c>
      <c r="CK1041">
        <v>26671600</v>
      </c>
      <c r="CL1041">
        <v>29896400</v>
      </c>
      <c r="CM1041">
        <v>21660100</v>
      </c>
      <c r="CN1041">
        <v>17929700</v>
      </c>
      <c r="CO1041">
        <v>20035100</v>
      </c>
      <c r="CP1041">
        <v>31150400</v>
      </c>
      <c r="CQ1041">
        <v>19718300</v>
      </c>
      <c r="CR1041">
        <v>26332700</v>
      </c>
      <c r="CS1041">
        <v>26779300</v>
      </c>
      <c r="CT1041">
        <v>21952500</v>
      </c>
      <c r="CU1041">
        <v>20220500</v>
      </c>
      <c r="CV1041">
        <v>19262500</v>
      </c>
      <c r="CW1041">
        <v>25117300</v>
      </c>
      <c r="CX1041">
        <v>37006600</v>
      </c>
      <c r="CY1041">
        <v>27938000</v>
      </c>
      <c r="CZ1041">
        <v>21847900</v>
      </c>
      <c r="DA1041">
        <v>14401800</v>
      </c>
      <c r="DB1041">
        <v>31385400</v>
      </c>
      <c r="DC1041">
        <v>13633900</v>
      </c>
      <c r="DD1041">
        <v>18116900</v>
      </c>
      <c r="DE1041">
        <v>23189500</v>
      </c>
      <c r="DF1041">
        <v>14453100</v>
      </c>
      <c r="DG1041">
        <v>10477700</v>
      </c>
      <c r="DH1041">
        <v>13996400</v>
      </c>
      <c r="DI1041">
        <v>15703300</v>
      </c>
      <c r="DJ1041">
        <v>13419500</v>
      </c>
      <c r="DK1041">
        <v>22493600</v>
      </c>
      <c r="DL1041">
        <v>26977000</v>
      </c>
      <c r="DM1041">
        <v>23980200</v>
      </c>
      <c r="DN1041">
        <v>21973400</v>
      </c>
      <c r="DO1041">
        <v>16528000</v>
      </c>
      <c r="DP1041">
        <v>15112921</v>
      </c>
      <c r="DQ1041">
        <v>23213138</v>
      </c>
      <c r="DR1041">
        <v>20226655</v>
      </c>
      <c r="DS1041">
        <v>17728009</v>
      </c>
      <c r="DT1041">
        <v>18763145</v>
      </c>
      <c r="DU1041">
        <v>15045746</v>
      </c>
      <c r="DV1041">
        <v>18499456</v>
      </c>
      <c r="DW1041">
        <v>16648023</v>
      </c>
      <c r="DX1041">
        <v>17230497</v>
      </c>
      <c r="DY1041">
        <v>21397655</v>
      </c>
      <c r="DZ1041">
        <v>22731030</v>
      </c>
      <c r="EA1041">
        <v>43532293</v>
      </c>
      <c r="EB1041">
        <v>30567946</v>
      </c>
      <c r="EC1041">
        <v>31751747</v>
      </c>
      <c r="ED1041">
        <v>44784897</v>
      </c>
      <c r="EE1041">
        <v>20416003</v>
      </c>
    </row>
    <row r="1042" spans="1:218" x14ac:dyDescent="0.25">
      <c r="A1042" s="1" t="s">
        <v>522</v>
      </c>
      <c r="B1042" t="s">
        <v>1158</v>
      </c>
      <c r="C1042" t="s">
        <v>1186</v>
      </c>
      <c r="D1042" s="2">
        <f>_xll.BDH(A1042, "volume", B1042, C1042, "Direction", "H", "Period", "M","cols=73;rows=2")</f>
        <v>36922</v>
      </c>
      <c r="E1042" s="2">
        <v>36950</v>
      </c>
      <c r="F1042" s="2">
        <v>36980</v>
      </c>
      <c r="G1042" s="2">
        <v>37011</v>
      </c>
      <c r="H1042" s="2">
        <v>37042</v>
      </c>
      <c r="I1042" s="2">
        <v>37071</v>
      </c>
      <c r="J1042" s="2">
        <v>37103</v>
      </c>
      <c r="K1042" s="2">
        <v>37134</v>
      </c>
      <c r="L1042" s="2">
        <v>37162</v>
      </c>
      <c r="M1042" s="2">
        <v>37195</v>
      </c>
      <c r="N1042" s="2">
        <v>37225</v>
      </c>
      <c r="O1042" s="2">
        <v>37256</v>
      </c>
      <c r="P1042" s="2">
        <v>37287</v>
      </c>
      <c r="Q1042" s="2">
        <v>37315</v>
      </c>
      <c r="R1042" s="2">
        <v>37344</v>
      </c>
      <c r="S1042" s="2">
        <v>37376</v>
      </c>
      <c r="T1042" s="2">
        <v>37407</v>
      </c>
      <c r="U1042" s="2">
        <v>37435</v>
      </c>
      <c r="V1042" s="2">
        <v>37468</v>
      </c>
      <c r="W1042" s="2">
        <v>37498</v>
      </c>
      <c r="X1042" s="2">
        <v>37529</v>
      </c>
      <c r="Y1042" s="2">
        <v>37560</v>
      </c>
      <c r="Z1042" s="2">
        <v>37589</v>
      </c>
      <c r="AA1042" s="2">
        <v>37621</v>
      </c>
      <c r="AB1042" s="2">
        <v>37652</v>
      </c>
      <c r="AC1042" s="2">
        <v>37680</v>
      </c>
      <c r="AD1042" s="2">
        <v>37711</v>
      </c>
      <c r="AE1042" s="2">
        <v>37741</v>
      </c>
      <c r="AF1042" s="2">
        <v>37771</v>
      </c>
      <c r="AG1042" s="2">
        <v>37802</v>
      </c>
      <c r="AH1042" s="2">
        <v>37833</v>
      </c>
      <c r="AI1042" s="2">
        <v>37862</v>
      </c>
      <c r="AJ1042" s="2">
        <v>37894</v>
      </c>
      <c r="AK1042" s="2">
        <v>37925</v>
      </c>
      <c r="AL1042" s="2">
        <v>37953</v>
      </c>
      <c r="AM1042" s="2">
        <v>37986</v>
      </c>
      <c r="AN1042" s="2">
        <v>38016</v>
      </c>
      <c r="AO1042" s="2">
        <v>38044</v>
      </c>
      <c r="AP1042" s="2">
        <v>38077</v>
      </c>
      <c r="AQ1042" s="2">
        <v>38107</v>
      </c>
      <c r="AR1042" s="2">
        <v>38138</v>
      </c>
      <c r="AS1042" s="2">
        <v>38168</v>
      </c>
      <c r="AT1042" s="2">
        <v>38198</v>
      </c>
      <c r="AU1042" s="2">
        <v>38230</v>
      </c>
      <c r="AV1042" s="2">
        <v>38260</v>
      </c>
      <c r="AW1042" s="2">
        <v>38289</v>
      </c>
      <c r="AX1042" s="2">
        <v>38321</v>
      </c>
      <c r="AY1042" s="2">
        <v>38352</v>
      </c>
      <c r="AZ1042" s="2">
        <v>38383</v>
      </c>
      <c r="BA1042" s="2">
        <v>38411</v>
      </c>
      <c r="BB1042" s="2">
        <v>38442</v>
      </c>
      <c r="BC1042" s="2">
        <v>38471</v>
      </c>
      <c r="BD1042" s="2">
        <v>38503</v>
      </c>
      <c r="BE1042" s="2">
        <v>38533</v>
      </c>
      <c r="BF1042" s="2">
        <v>38562</v>
      </c>
      <c r="BG1042" s="2">
        <v>38595</v>
      </c>
      <c r="BH1042" s="2">
        <v>38625</v>
      </c>
      <c r="BI1042" s="2">
        <v>38656</v>
      </c>
      <c r="BJ1042" s="2">
        <v>38686</v>
      </c>
      <c r="BK1042" s="2">
        <v>38716</v>
      </c>
      <c r="BL1042" s="2">
        <v>38748</v>
      </c>
      <c r="BM1042" s="2">
        <v>38776</v>
      </c>
      <c r="BN1042" s="2">
        <v>38807</v>
      </c>
      <c r="BO1042" s="2">
        <v>38835</v>
      </c>
      <c r="BP1042" s="2">
        <v>38868</v>
      </c>
      <c r="BQ1042" s="2">
        <v>38898</v>
      </c>
      <c r="BR1042" s="2">
        <v>38929</v>
      </c>
      <c r="BS1042" s="2">
        <v>38960</v>
      </c>
      <c r="BT1042" s="2">
        <v>38989</v>
      </c>
      <c r="BU1042" s="2">
        <v>39021</v>
      </c>
      <c r="BV1042" s="2">
        <v>39051</v>
      </c>
      <c r="BW1042" s="2">
        <v>39080</v>
      </c>
      <c r="BX1042" s="2">
        <v>39113</v>
      </c>
    </row>
    <row r="1043" spans="1:218" x14ac:dyDescent="0.25">
      <c r="A1043" s="4"/>
      <c r="D1043" s="3">
        <v>31803900</v>
      </c>
      <c r="E1043">
        <v>29058750</v>
      </c>
      <c r="F1043">
        <v>54450000</v>
      </c>
      <c r="G1043">
        <v>30562700</v>
      </c>
      <c r="H1043">
        <v>30019100</v>
      </c>
      <c r="I1043">
        <v>24122100</v>
      </c>
      <c r="J1043">
        <v>51556900</v>
      </c>
      <c r="K1043">
        <v>24579800</v>
      </c>
      <c r="L1043">
        <v>16577500</v>
      </c>
      <c r="M1043">
        <v>28527200</v>
      </c>
      <c r="N1043">
        <v>19987300</v>
      </c>
      <c r="O1043">
        <v>16597700</v>
      </c>
      <c r="P1043">
        <v>25352600</v>
      </c>
      <c r="Q1043">
        <v>102474300</v>
      </c>
      <c r="R1043">
        <v>32800500</v>
      </c>
      <c r="S1043">
        <v>37204900</v>
      </c>
      <c r="T1043">
        <v>25401600</v>
      </c>
      <c r="U1043">
        <v>23963200</v>
      </c>
      <c r="V1043">
        <v>29510300</v>
      </c>
      <c r="W1043">
        <v>33500900</v>
      </c>
      <c r="X1043">
        <v>16040700</v>
      </c>
      <c r="Y1043">
        <v>28153600</v>
      </c>
      <c r="Z1043">
        <v>24968100</v>
      </c>
      <c r="AA1043">
        <v>22423600</v>
      </c>
      <c r="AB1043">
        <v>20089500</v>
      </c>
      <c r="AC1043">
        <v>34213000</v>
      </c>
      <c r="AD1043">
        <v>45624100</v>
      </c>
      <c r="AE1043">
        <v>39298400</v>
      </c>
      <c r="AF1043">
        <v>26886400</v>
      </c>
      <c r="AG1043">
        <v>35256100</v>
      </c>
      <c r="AH1043">
        <v>25054600</v>
      </c>
      <c r="AI1043">
        <v>15987300</v>
      </c>
      <c r="AJ1043">
        <v>28588100</v>
      </c>
      <c r="AK1043">
        <v>22846600</v>
      </c>
      <c r="AL1043">
        <v>20227300</v>
      </c>
      <c r="AM1043">
        <v>25540700</v>
      </c>
      <c r="AN1043">
        <v>20498000</v>
      </c>
      <c r="AO1043">
        <v>16033600</v>
      </c>
      <c r="AP1043">
        <v>45167600</v>
      </c>
      <c r="AQ1043">
        <v>20854200</v>
      </c>
      <c r="AR1043">
        <v>28299100</v>
      </c>
      <c r="AS1043">
        <v>16015100</v>
      </c>
      <c r="AT1043">
        <v>34744300</v>
      </c>
      <c r="AU1043">
        <v>17021000</v>
      </c>
      <c r="AV1043">
        <v>20135900</v>
      </c>
      <c r="AW1043">
        <v>26773400</v>
      </c>
      <c r="AX1043">
        <v>33596100</v>
      </c>
      <c r="AY1043">
        <v>24911100</v>
      </c>
      <c r="AZ1043">
        <v>39704100</v>
      </c>
      <c r="BA1043">
        <v>23597100</v>
      </c>
      <c r="BB1043">
        <v>41415600</v>
      </c>
      <c r="BC1043">
        <v>23193500</v>
      </c>
      <c r="BD1043">
        <v>40095400</v>
      </c>
      <c r="BE1043">
        <v>33784700</v>
      </c>
      <c r="BF1043">
        <v>36512400</v>
      </c>
      <c r="BG1043">
        <v>60372100</v>
      </c>
      <c r="BH1043">
        <v>38700300</v>
      </c>
      <c r="BI1043">
        <v>37156500</v>
      </c>
      <c r="BJ1043">
        <v>47810500</v>
      </c>
      <c r="BK1043">
        <v>31451900</v>
      </c>
      <c r="BL1043">
        <v>34354200</v>
      </c>
      <c r="BM1043">
        <v>42203600</v>
      </c>
      <c r="BN1043">
        <v>41981800</v>
      </c>
      <c r="BO1043">
        <v>21674700</v>
      </c>
      <c r="BP1043">
        <v>31921900</v>
      </c>
      <c r="BQ1043">
        <v>25951200</v>
      </c>
      <c r="BR1043">
        <v>25183300</v>
      </c>
      <c r="BS1043">
        <v>27656700</v>
      </c>
      <c r="BT1043">
        <v>63432300</v>
      </c>
      <c r="BU1043">
        <v>31306800</v>
      </c>
      <c r="BV1043">
        <v>24770600</v>
      </c>
      <c r="BW1043">
        <v>15548700</v>
      </c>
      <c r="BX1043">
        <v>7483200</v>
      </c>
    </row>
    <row r="1044" spans="1:218" x14ac:dyDescent="0.25">
      <c r="A1044" s="1" t="s">
        <v>523</v>
      </c>
      <c r="B1044" t="s">
        <v>1158</v>
      </c>
      <c r="C1044" t="s">
        <v>1186</v>
      </c>
      <c r="D1044" s="2">
        <f>_xll.BDH(A1044, "volume", B1044, C1044, "Direction", "H", "Period", "M","cols=80;rows=2")</f>
        <v>36922</v>
      </c>
      <c r="E1044" s="2">
        <v>36950</v>
      </c>
      <c r="F1044" s="2">
        <v>36980</v>
      </c>
      <c r="G1044" s="2">
        <v>37011</v>
      </c>
      <c r="H1044" s="2">
        <v>37042</v>
      </c>
      <c r="I1044" s="2">
        <v>37071</v>
      </c>
      <c r="J1044" s="2">
        <v>37103</v>
      </c>
      <c r="K1044" s="2">
        <v>37134</v>
      </c>
      <c r="L1044" s="2">
        <v>37162</v>
      </c>
      <c r="M1044" s="2">
        <v>37195</v>
      </c>
      <c r="N1044" s="2">
        <v>37225</v>
      </c>
      <c r="O1044" s="2">
        <v>37256</v>
      </c>
      <c r="P1044" s="2">
        <v>37287</v>
      </c>
      <c r="Q1044" s="2">
        <v>37315</v>
      </c>
      <c r="R1044" s="2">
        <v>37344</v>
      </c>
      <c r="S1044" s="2">
        <v>37376</v>
      </c>
      <c r="T1044" s="2">
        <v>37407</v>
      </c>
      <c r="U1044" s="2">
        <v>37435</v>
      </c>
      <c r="V1044" s="2">
        <v>37468</v>
      </c>
      <c r="W1044" s="2">
        <v>37498</v>
      </c>
      <c r="X1044" s="2">
        <v>37529</v>
      </c>
      <c r="Y1044" s="2">
        <v>37560</v>
      </c>
      <c r="Z1044" s="2">
        <v>37589</v>
      </c>
      <c r="AA1044" s="2">
        <v>37621</v>
      </c>
      <c r="AB1044" s="2">
        <v>37652</v>
      </c>
      <c r="AC1044" s="2">
        <v>37680</v>
      </c>
      <c r="AD1044" s="2">
        <v>37711</v>
      </c>
      <c r="AE1044" s="2">
        <v>37741</v>
      </c>
      <c r="AF1044" s="2">
        <v>37771</v>
      </c>
      <c r="AG1044" s="2">
        <v>37802</v>
      </c>
      <c r="AH1044" s="2">
        <v>37833</v>
      </c>
      <c r="AI1044" s="2">
        <v>37862</v>
      </c>
      <c r="AJ1044" s="2">
        <v>37894</v>
      </c>
      <c r="AK1044" s="2">
        <v>37925</v>
      </c>
      <c r="AL1044" s="2">
        <v>37953</v>
      </c>
      <c r="AM1044" s="2">
        <v>37986</v>
      </c>
      <c r="AN1044" s="2">
        <v>38016</v>
      </c>
      <c r="AO1044" s="2">
        <v>38044</v>
      </c>
      <c r="AP1044" s="2">
        <v>38077</v>
      </c>
      <c r="AQ1044" s="2">
        <v>38107</v>
      </c>
      <c r="AR1044" s="2">
        <v>38138</v>
      </c>
      <c r="AS1044" s="2">
        <v>38168</v>
      </c>
      <c r="AT1044" s="2">
        <v>38198</v>
      </c>
      <c r="AU1044" s="2">
        <v>38230</v>
      </c>
      <c r="AV1044" s="2">
        <v>38260</v>
      </c>
      <c r="AW1044" s="2">
        <v>38289</v>
      </c>
      <c r="AX1044" s="2">
        <v>38321</v>
      </c>
      <c r="AY1044" s="2">
        <v>38352</v>
      </c>
      <c r="AZ1044" s="2">
        <v>38383</v>
      </c>
      <c r="BA1044" s="2">
        <v>38411</v>
      </c>
      <c r="BB1044" s="2">
        <v>38442</v>
      </c>
      <c r="BC1044" s="2">
        <v>38471</v>
      </c>
      <c r="BD1044" s="2">
        <v>38503</v>
      </c>
      <c r="BE1044" s="2">
        <v>38533</v>
      </c>
      <c r="BF1044" s="2">
        <v>38562</v>
      </c>
      <c r="BG1044" s="2">
        <v>38595</v>
      </c>
      <c r="BH1044" s="2">
        <v>38625</v>
      </c>
      <c r="BI1044" s="2">
        <v>38656</v>
      </c>
      <c r="BJ1044" s="2">
        <v>38686</v>
      </c>
      <c r="BK1044" s="2">
        <v>38716</v>
      </c>
      <c r="BL1044" s="2">
        <v>38748</v>
      </c>
      <c r="BM1044" s="2">
        <v>38776</v>
      </c>
      <c r="BN1044" s="2">
        <v>38807</v>
      </c>
      <c r="BO1044" s="2">
        <v>38835</v>
      </c>
      <c r="BP1044" s="2">
        <v>38868</v>
      </c>
      <c r="BQ1044" s="2">
        <v>38898</v>
      </c>
      <c r="BR1044" s="2">
        <v>38929</v>
      </c>
      <c r="BS1044" s="2">
        <v>38960</v>
      </c>
      <c r="BT1044" s="2">
        <v>38989</v>
      </c>
      <c r="BU1044" s="2">
        <v>39021</v>
      </c>
      <c r="BV1044" s="2">
        <v>39051</v>
      </c>
      <c r="BW1044" s="2">
        <v>39080</v>
      </c>
      <c r="BX1044" s="2">
        <v>39113</v>
      </c>
      <c r="BY1044" s="2">
        <v>39141</v>
      </c>
      <c r="BZ1044" s="2">
        <v>39171</v>
      </c>
      <c r="CA1044" s="2">
        <v>39202</v>
      </c>
      <c r="CB1044" s="2">
        <v>39233</v>
      </c>
      <c r="CC1044" s="2">
        <v>39262</v>
      </c>
      <c r="CD1044" s="2">
        <v>39294</v>
      </c>
      <c r="CE1044" s="2">
        <v>39325</v>
      </c>
    </row>
    <row r="1045" spans="1:218" x14ac:dyDescent="0.25">
      <c r="A1045" s="4"/>
      <c r="D1045" s="3">
        <v>10574700</v>
      </c>
      <c r="E1045">
        <v>5323800</v>
      </c>
      <c r="F1045">
        <v>9681500</v>
      </c>
      <c r="G1045">
        <v>10608900</v>
      </c>
      <c r="H1045">
        <v>6150900</v>
      </c>
      <c r="I1045">
        <v>6890200</v>
      </c>
      <c r="J1045">
        <v>10002700</v>
      </c>
      <c r="K1045">
        <v>7519300</v>
      </c>
      <c r="L1045">
        <v>6270500</v>
      </c>
      <c r="M1045">
        <v>7601200</v>
      </c>
      <c r="N1045">
        <v>6121800</v>
      </c>
      <c r="O1045">
        <v>5735100</v>
      </c>
      <c r="P1045">
        <v>5485300</v>
      </c>
      <c r="Q1045">
        <v>5934300</v>
      </c>
      <c r="R1045">
        <v>6069300</v>
      </c>
      <c r="S1045">
        <v>10440700</v>
      </c>
      <c r="T1045">
        <v>10818900</v>
      </c>
      <c r="U1045">
        <v>9199500</v>
      </c>
      <c r="V1045">
        <v>13496900</v>
      </c>
      <c r="W1045">
        <v>8589400</v>
      </c>
      <c r="X1045">
        <v>8878500</v>
      </c>
      <c r="Y1045">
        <v>12634100</v>
      </c>
      <c r="Z1045">
        <v>8069000</v>
      </c>
      <c r="AA1045">
        <v>9335400</v>
      </c>
      <c r="AB1045">
        <v>17417500</v>
      </c>
      <c r="AC1045">
        <v>9748300</v>
      </c>
      <c r="AD1045">
        <v>10099300</v>
      </c>
      <c r="AE1045">
        <v>9487400</v>
      </c>
      <c r="AF1045">
        <v>15104100</v>
      </c>
      <c r="AG1045">
        <v>12377500</v>
      </c>
      <c r="AH1045">
        <v>14869300</v>
      </c>
      <c r="AI1045">
        <v>8411100</v>
      </c>
      <c r="AJ1045">
        <v>8246500</v>
      </c>
      <c r="AK1045">
        <v>8570800</v>
      </c>
      <c r="AL1045">
        <v>6349200</v>
      </c>
      <c r="AM1045">
        <v>7924300</v>
      </c>
      <c r="AN1045">
        <v>8995600</v>
      </c>
      <c r="AO1045">
        <v>9866700</v>
      </c>
      <c r="AP1045">
        <v>9358700</v>
      </c>
      <c r="AQ1045">
        <v>9077200</v>
      </c>
      <c r="AR1045">
        <v>9180200</v>
      </c>
      <c r="AS1045">
        <v>7665800</v>
      </c>
      <c r="AT1045">
        <v>8873700</v>
      </c>
      <c r="AU1045">
        <v>7347100</v>
      </c>
      <c r="AV1045">
        <v>7407900</v>
      </c>
      <c r="AW1045">
        <v>8526000</v>
      </c>
      <c r="AX1045">
        <v>10640000</v>
      </c>
      <c r="AY1045">
        <v>10098500</v>
      </c>
      <c r="AZ1045">
        <v>8371900</v>
      </c>
      <c r="BA1045">
        <v>9551000</v>
      </c>
      <c r="BB1045">
        <v>11735000</v>
      </c>
      <c r="BC1045">
        <v>12548300</v>
      </c>
      <c r="BD1045">
        <v>18021500</v>
      </c>
      <c r="BE1045">
        <v>10254300</v>
      </c>
      <c r="BF1045">
        <v>7859600</v>
      </c>
      <c r="BG1045">
        <v>13430700</v>
      </c>
      <c r="BH1045">
        <v>12909600</v>
      </c>
      <c r="BI1045">
        <v>18227300</v>
      </c>
      <c r="BJ1045">
        <v>14253200</v>
      </c>
      <c r="BK1045">
        <v>15229000</v>
      </c>
      <c r="BL1045">
        <v>14346500</v>
      </c>
      <c r="BM1045">
        <v>31955200</v>
      </c>
      <c r="BN1045">
        <v>22086800</v>
      </c>
      <c r="BO1045">
        <v>14519200</v>
      </c>
      <c r="BP1045">
        <v>12997400</v>
      </c>
      <c r="BQ1045">
        <v>10018200</v>
      </c>
      <c r="BR1045">
        <v>8973000</v>
      </c>
      <c r="BS1045">
        <v>9847400</v>
      </c>
      <c r="BT1045">
        <v>9017900</v>
      </c>
      <c r="BU1045">
        <v>8863500</v>
      </c>
      <c r="BV1045">
        <v>6666400</v>
      </c>
      <c r="BW1045">
        <v>4383700</v>
      </c>
      <c r="BX1045">
        <v>6187300</v>
      </c>
      <c r="BY1045">
        <v>6473500</v>
      </c>
      <c r="BZ1045">
        <v>12388700</v>
      </c>
      <c r="CA1045">
        <v>6667700</v>
      </c>
      <c r="CB1045">
        <v>10646600</v>
      </c>
      <c r="CC1045">
        <v>15934700</v>
      </c>
      <c r="CD1045">
        <v>25327900</v>
      </c>
      <c r="CE1045">
        <v>42488700</v>
      </c>
    </row>
    <row r="1046" spans="1:218" x14ac:dyDescent="0.25">
      <c r="A1046" s="1" t="s">
        <v>524</v>
      </c>
      <c r="B1046" t="s">
        <v>1158</v>
      </c>
      <c r="C1046" t="s">
        <v>1191</v>
      </c>
      <c r="D1046" s="2">
        <f>_xll.BDH(A1046, "volume", B1046, C1046, "Direction", "H", "Period", "M","cols=12;rows=2")</f>
        <v>36922</v>
      </c>
      <c r="E1046" s="2">
        <v>36950</v>
      </c>
      <c r="F1046" s="2">
        <v>36980</v>
      </c>
      <c r="G1046" s="2">
        <v>37011</v>
      </c>
      <c r="H1046" s="2">
        <v>37042</v>
      </c>
      <c r="I1046" s="2">
        <v>37071</v>
      </c>
      <c r="J1046" s="2">
        <v>37103</v>
      </c>
      <c r="K1046" s="2">
        <v>37134</v>
      </c>
      <c r="L1046" s="2">
        <v>37162</v>
      </c>
      <c r="M1046" s="2">
        <v>37195</v>
      </c>
      <c r="N1046" s="2">
        <v>37225</v>
      </c>
      <c r="O1046" s="2">
        <v>37256</v>
      </c>
    </row>
    <row r="1047" spans="1:218" x14ac:dyDescent="0.25">
      <c r="A1047" s="4"/>
      <c r="D1047" s="3">
        <v>143196100</v>
      </c>
      <c r="E1047">
        <v>84175300</v>
      </c>
      <c r="F1047">
        <v>95288200</v>
      </c>
      <c r="G1047">
        <v>141894000</v>
      </c>
      <c r="H1047">
        <v>111608800</v>
      </c>
      <c r="I1047">
        <v>184371200</v>
      </c>
      <c r="J1047">
        <v>103990100</v>
      </c>
      <c r="K1047">
        <v>191868600</v>
      </c>
      <c r="L1047">
        <v>152714300</v>
      </c>
      <c r="M1047">
        <v>459615300</v>
      </c>
      <c r="N1047">
        <v>160507100</v>
      </c>
      <c r="O1047">
        <v>146133200</v>
      </c>
    </row>
    <row r="1048" spans="1:218" x14ac:dyDescent="0.25">
      <c r="A1048" s="1" t="s">
        <v>525</v>
      </c>
      <c r="B1048" t="s">
        <v>1158</v>
      </c>
      <c r="C1048" t="s">
        <v>1190</v>
      </c>
      <c r="D1048" s="2">
        <f>_xll.BDH(A1048, "volume", B1048, C1048, "Direction", "H", "Period", "M","cols=24;rows=2")</f>
        <v>36922</v>
      </c>
      <c r="E1048" s="2">
        <v>36950</v>
      </c>
      <c r="F1048" s="2">
        <v>36980</v>
      </c>
      <c r="G1048" s="2">
        <v>37011</v>
      </c>
      <c r="H1048" s="2">
        <v>37042</v>
      </c>
      <c r="I1048" s="2">
        <v>37071</v>
      </c>
      <c r="J1048" s="2">
        <v>37103</v>
      </c>
      <c r="K1048" s="2">
        <v>37134</v>
      </c>
      <c r="L1048" s="2">
        <v>37162</v>
      </c>
      <c r="M1048" s="2">
        <v>37195</v>
      </c>
      <c r="N1048" s="2">
        <v>37225</v>
      </c>
      <c r="O1048" s="2">
        <v>37256</v>
      </c>
      <c r="P1048" s="2">
        <v>37287</v>
      </c>
      <c r="Q1048" s="2">
        <v>37315</v>
      </c>
      <c r="R1048" s="2">
        <v>37344</v>
      </c>
      <c r="S1048" s="2">
        <v>37376</v>
      </c>
      <c r="T1048" s="2">
        <v>37407</v>
      </c>
      <c r="U1048" s="2">
        <v>37435</v>
      </c>
      <c r="V1048" s="2">
        <v>37468</v>
      </c>
      <c r="W1048" s="2">
        <v>37498</v>
      </c>
      <c r="X1048" s="2">
        <v>37529</v>
      </c>
      <c r="Y1048" s="2">
        <v>37560</v>
      </c>
      <c r="Z1048" s="2">
        <v>37589</v>
      </c>
      <c r="AA1048" s="2">
        <v>37621</v>
      </c>
    </row>
    <row r="1049" spans="1:218" x14ac:dyDescent="0.25">
      <c r="A1049" s="4"/>
      <c r="D1049" s="3">
        <v>6788340</v>
      </c>
      <c r="E1049">
        <v>7025580</v>
      </c>
      <c r="F1049">
        <v>10269945</v>
      </c>
      <c r="G1049">
        <v>9744140</v>
      </c>
      <c r="H1049">
        <v>6039380</v>
      </c>
      <c r="I1049">
        <v>7989735</v>
      </c>
      <c r="J1049">
        <v>5546765</v>
      </c>
      <c r="K1049">
        <v>6363835</v>
      </c>
      <c r="L1049">
        <v>4558430</v>
      </c>
      <c r="M1049">
        <v>7039050</v>
      </c>
      <c r="N1049">
        <v>8219075</v>
      </c>
      <c r="O1049">
        <v>6372950</v>
      </c>
      <c r="P1049">
        <v>6415465</v>
      </c>
      <c r="Q1049">
        <v>5847770</v>
      </c>
      <c r="R1049">
        <v>5731690</v>
      </c>
      <c r="S1049">
        <v>5209825</v>
      </c>
      <c r="T1049">
        <v>4804885</v>
      </c>
      <c r="U1049">
        <v>4349350</v>
      </c>
      <c r="V1049">
        <v>3627675</v>
      </c>
      <c r="W1049">
        <v>8708705</v>
      </c>
      <c r="X1049">
        <v>5355085</v>
      </c>
      <c r="Y1049">
        <v>10853755</v>
      </c>
      <c r="Z1049">
        <v>12333690</v>
      </c>
      <c r="AA1049">
        <v>8251055</v>
      </c>
    </row>
    <row r="1050" spans="1:218" x14ac:dyDescent="0.25">
      <c r="A1050" s="1" t="s">
        <v>526</v>
      </c>
      <c r="B1050" t="s">
        <v>1158</v>
      </c>
      <c r="C1050" t="s">
        <v>1190</v>
      </c>
      <c r="D1050" s="2">
        <f>_xll.BDH(A1050, "volume", B1050, C1050, "Direction", "H", "Period", "M","cols=24;rows=2")</f>
        <v>36922</v>
      </c>
      <c r="E1050" s="2">
        <v>36950</v>
      </c>
      <c r="F1050" s="2">
        <v>36980</v>
      </c>
      <c r="G1050" s="2">
        <v>37011</v>
      </c>
      <c r="H1050" s="2">
        <v>37042</v>
      </c>
      <c r="I1050" s="2">
        <v>37071</v>
      </c>
      <c r="J1050" s="2">
        <v>37103</v>
      </c>
      <c r="K1050" s="2">
        <v>37134</v>
      </c>
      <c r="L1050" s="2">
        <v>37162</v>
      </c>
      <c r="M1050" s="2">
        <v>37195</v>
      </c>
      <c r="N1050" s="2">
        <v>37225</v>
      </c>
      <c r="O1050" s="2">
        <v>37256</v>
      </c>
      <c r="P1050" s="2">
        <v>37287</v>
      </c>
      <c r="Q1050" s="2">
        <v>37315</v>
      </c>
      <c r="R1050" s="2">
        <v>37344</v>
      </c>
      <c r="S1050" s="2">
        <v>37376</v>
      </c>
      <c r="T1050" s="2">
        <v>37407</v>
      </c>
      <c r="U1050" s="2">
        <v>37435</v>
      </c>
      <c r="V1050" s="2">
        <v>37468</v>
      </c>
      <c r="W1050" s="2">
        <v>37498</v>
      </c>
      <c r="X1050" s="2">
        <v>37529</v>
      </c>
      <c r="Y1050" s="2">
        <v>37560</v>
      </c>
      <c r="Z1050" s="2">
        <v>37589</v>
      </c>
      <c r="AA1050" s="2">
        <v>37621</v>
      </c>
    </row>
    <row r="1051" spans="1:218" x14ac:dyDescent="0.25">
      <c r="A1051" s="4"/>
      <c r="D1051" s="3">
        <v>75940500</v>
      </c>
      <c r="E1051">
        <v>25147200</v>
      </c>
      <c r="F1051">
        <v>36926700</v>
      </c>
      <c r="G1051">
        <v>38736400</v>
      </c>
      <c r="H1051">
        <v>33780100</v>
      </c>
      <c r="I1051">
        <v>28371000</v>
      </c>
      <c r="J1051">
        <v>35880500</v>
      </c>
      <c r="K1051">
        <v>21888600</v>
      </c>
      <c r="L1051">
        <v>13735600</v>
      </c>
      <c r="M1051">
        <v>14577200</v>
      </c>
      <c r="N1051">
        <v>14706400</v>
      </c>
      <c r="O1051">
        <v>15835600</v>
      </c>
      <c r="P1051">
        <v>17048500</v>
      </c>
      <c r="Q1051">
        <v>14352000</v>
      </c>
      <c r="R1051">
        <v>11922300</v>
      </c>
      <c r="S1051">
        <v>11566100</v>
      </c>
      <c r="T1051">
        <v>55833100</v>
      </c>
      <c r="U1051">
        <v>9784600</v>
      </c>
      <c r="V1051">
        <v>26556100</v>
      </c>
      <c r="W1051">
        <v>16383400</v>
      </c>
      <c r="X1051">
        <v>5089600</v>
      </c>
      <c r="Y1051">
        <v>10874400</v>
      </c>
      <c r="Z1051">
        <v>12127400</v>
      </c>
      <c r="AA1051">
        <v>10879600</v>
      </c>
    </row>
    <row r="1052" spans="1:218" x14ac:dyDescent="0.25">
      <c r="A1052" s="1" t="s">
        <v>527</v>
      </c>
      <c r="B1052" t="s">
        <v>1158</v>
      </c>
      <c r="C1052" t="s">
        <v>1183</v>
      </c>
      <c r="D1052" s="2">
        <f>_xll.BDH(A1052, "volume", B1052, C1052, "Direction", "H", "Period", "M","cols=72;rows=2")</f>
        <v>36922</v>
      </c>
      <c r="E1052" s="2">
        <v>36950</v>
      </c>
      <c r="F1052" s="2">
        <v>36980</v>
      </c>
      <c r="G1052" s="2">
        <v>37011</v>
      </c>
      <c r="H1052" s="2">
        <v>37042</v>
      </c>
      <c r="I1052" s="2">
        <v>37071</v>
      </c>
      <c r="J1052" s="2">
        <v>37103</v>
      </c>
      <c r="K1052" s="2">
        <v>37134</v>
      </c>
      <c r="L1052" s="2">
        <v>37162</v>
      </c>
      <c r="M1052" s="2">
        <v>37195</v>
      </c>
      <c r="N1052" s="2">
        <v>37225</v>
      </c>
      <c r="O1052" s="2">
        <v>37256</v>
      </c>
      <c r="P1052" s="2">
        <v>37287</v>
      </c>
      <c r="Q1052" s="2">
        <v>37315</v>
      </c>
      <c r="R1052" s="2">
        <v>37344</v>
      </c>
      <c r="S1052" s="2">
        <v>37376</v>
      </c>
      <c r="T1052" s="2">
        <v>37407</v>
      </c>
      <c r="U1052" s="2">
        <v>37435</v>
      </c>
      <c r="V1052" s="2">
        <v>37468</v>
      </c>
      <c r="W1052" s="2">
        <v>37498</v>
      </c>
      <c r="X1052" s="2">
        <v>37529</v>
      </c>
      <c r="Y1052" s="2">
        <v>37560</v>
      </c>
      <c r="Z1052" s="2">
        <v>37589</v>
      </c>
      <c r="AA1052" s="2">
        <v>37621</v>
      </c>
      <c r="AB1052" s="2">
        <v>37652</v>
      </c>
      <c r="AC1052" s="2">
        <v>37680</v>
      </c>
      <c r="AD1052" s="2">
        <v>37711</v>
      </c>
      <c r="AE1052" s="2">
        <v>37741</v>
      </c>
      <c r="AF1052" s="2">
        <v>37771</v>
      </c>
      <c r="AG1052" s="2">
        <v>37802</v>
      </c>
      <c r="AH1052" s="2">
        <v>37833</v>
      </c>
      <c r="AI1052" s="2">
        <v>37862</v>
      </c>
      <c r="AJ1052" s="2">
        <v>37894</v>
      </c>
      <c r="AK1052" s="2">
        <v>37925</v>
      </c>
      <c r="AL1052" s="2">
        <v>37953</v>
      </c>
      <c r="AM1052" s="2">
        <v>37986</v>
      </c>
      <c r="AN1052" s="2">
        <v>38016</v>
      </c>
      <c r="AO1052" s="2">
        <v>38044</v>
      </c>
      <c r="AP1052" s="2">
        <v>38077</v>
      </c>
      <c r="AQ1052" s="2">
        <v>38107</v>
      </c>
      <c r="AR1052" s="2">
        <v>38138</v>
      </c>
      <c r="AS1052" s="2">
        <v>38168</v>
      </c>
      <c r="AT1052" s="2">
        <v>38198</v>
      </c>
      <c r="AU1052" s="2">
        <v>38230</v>
      </c>
      <c r="AV1052" s="2">
        <v>38260</v>
      </c>
      <c r="AW1052" s="2">
        <v>38289</v>
      </c>
      <c r="AX1052" s="2">
        <v>38321</v>
      </c>
      <c r="AY1052" s="2">
        <v>38352</v>
      </c>
      <c r="AZ1052" s="2">
        <v>38383</v>
      </c>
      <c r="BA1052" s="2">
        <v>38411</v>
      </c>
      <c r="BB1052" s="2">
        <v>38442</v>
      </c>
      <c r="BC1052" s="2">
        <v>38471</v>
      </c>
      <c r="BD1052" s="2">
        <v>38503</v>
      </c>
      <c r="BE1052" s="2">
        <v>38533</v>
      </c>
      <c r="BF1052" s="2">
        <v>38562</v>
      </c>
      <c r="BG1052" s="2">
        <v>38595</v>
      </c>
      <c r="BH1052" s="2">
        <v>38625</v>
      </c>
      <c r="BI1052" s="2">
        <v>38656</v>
      </c>
      <c r="BJ1052" s="2">
        <v>38686</v>
      </c>
      <c r="BK1052" s="2">
        <v>38716</v>
      </c>
      <c r="BL1052" s="2">
        <v>38748</v>
      </c>
      <c r="BM1052" s="2">
        <v>38776</v>
      </c>
      <c r="BN1052" s="2">
        <v>38807</v>
      </c>
      <c r="BO1052" s="2">
        <v>38835</v>
      </c>
      <c r="BP1052" s="2">
        <v>38868</v>
      </c>
      <c r="BQ1052" s="2">
        <v>38898</v>
      </c>
      <c r="BR1052" s="2">
        <v>38929</v>
      </c>
      <c r="BS1052" s="2">
        <v>38960</v>
      </c>
      <c r="BT1052" s="2">
        <v>38989</v>
      </c>
      <c r="BU1052" s="2">
        <v>39021</v>
      </c>
      <c r="BV1052" s="2">
        <v>39051</v>
      </c>
      <c r="BW1052" s="2">
        <v>39080</v>
      </c>
    </row>
    <row r="1053" spans="1:218" x14ac:dyDescent="0.25">
      <c r="A1053" s="4"/>
      <c r="D1053" s="3">
        <v>261265800</v>
      </c>
      <c r="E1053">
        <v>265521600</v>
      </c>
      <c r="F1053">
        <v>255108400</v>
      </c>
      <c r="G1053">
        <v>235266200</v>
      </c>
      <c r="H1053">
        <v>276477000</v>
      </c>
      <c r="I1053">
        <v>292981400</v>
      </c>
      <c r="J1053">
        <v>375708200</v>
      </c>
      <c r="K1053">
        <v>276623000</v>
      </c>
      <c r="L1053">
        <v>250901400</v>
      </c>
      <c r="M1053">
        <v>692954000</v>
      </c>
      <c r="N1053">
        <v>482335000</v>
      </c>
      <c r="O1053">
        <v>357105600</v>
      </c>
      <c r="P1053">
        <v>406475200</v>
      </c>
      <c r="Q1053">
        <v>371328800</v>
      </c>
      <c r="R1053">
        <v>397901800</v>
      </c>
      <c r="S1053">
        <v>416335000</v>
      </c>
      <c r="T1053">
        <v>497633600</v>
      </c>
      <c r="U1053">
        <v>466085000</v>
      </c>
      <c r="V1053">
        <v>541036600</v>
      </c>
      <c r="W1053">
        <v>474759000</v>
      </c>
      <c r="X1053">
        <v>423410600</v>
      </c>
      <c r="Y1053">
        <v>650135600</v>
      </c>
      <c r="Z1053">
        <v>559875400</v>
      </c>
      <c r="AA1053">
        <v>325246400</v>
      </c>
      <c r="AB1053">
        <v>384867000</v>
      </c>
      <c r="AC1053">
        <v>241318000</v>
      </c>
      <c r="AD1053">
        <v>240660400</v>
      </c>
      <c r="AE1053">
        <v>167472400</v>
      </c>
      <c r="AF1053">
        <v>128084400</v>
      </c>
      <c r="AG1053">
        <v>104049800</v>
      </c>
      <c r="AH1053">
        <v>147010800</v>
      </c>
      <c r="AI1053">
        <v>101765000</v>
      </c>
      <c r="AJ1053">
        <v>82815400</v>
      </c>
      <c r="AK1053">
        <v>111487000</v>
      </c>
      <c r="AL1053">
        <v>61349644</v>
      </c>
      <c r="AM1053">
        <v>64030566</v>
      </c>
      <c r="AN1053">
        <v>100042990</v>
      </c>
      <c r="AO1053">
        <v>54741470</v>
      </c>
      <c r="AP1053">
        <v>87480300</v>
      </c>
      <c r="AQ1053">
        <v>120855370</v>
      </c>
      <c r="AR1053">
        <v>49963284</v>
      </c>
      <c r="AS1053">
        <v>76627652</v>
      </c>
      <c r="AT1053">
        <v>55893960</v>
      </c>
      <c r="AU1053">
        <v>37357696</v>
      </c>
      <c r="AV1053">
        <v>74986720</v>
      </c>
      <c r="AW1053">
        <v>71567134</v>
      </c>
      <c r="AX1053">
        <v>54461646</v>
      </c>
      <c r="AY1053">
        <v>51206178</v>
      </c>
      <c r="AZ1053">
        <v>79935756</v>
      </c>
      <c r="BA1053">
        <v>70348108</v>
      </c>
      <c r="BB1053">
        <v>57755622</v>
      </c>
      <c r="BC1053">
        <v>70682180</v>
      </c>
      <c r="BD1053">
        <v>80539488</v>
      </c>
      <c r="BE1053">
        <v>57306512</v>
      </c>
      <c r="BF1053">
        <v>54413986</v>
      </c>
      <c r="BG1053">
        <v>43590882</v>
      </c>
      <c r="BH1053">
        <v>42734094</v>
      </c>
      <c r="BI1053">
        <v>54009026</v>
      </c>
      <c r="BJ1053">
        <v>41625960</v>
      </c>
      <c r="BK1053">
        <v>31902666</v>
      </c>
      <c r="BL1053">
        <v>56285872</v>
      </c>
      <c r="BM1053">
        <v>57294200</v>
      </c>
      <c r="BN1053">
        <v>40850821</v>
      </c>
      <c r="BO1053">
        <v>28301296</v>
      </c>
      <c r="BP1053">
        <v>48682432</v>
      </c>
      <c r="BQ1053">
        <v>29984167</v>
      </c>
      <c r="BR1053">
        <v>29376351</v>
      </c>
      <c r="BS1053">
        <v>22670180</v>
      </c>
      <c r="BT1053">
        <v>21891573</v>
      </c>
      <c r="BU1053">
        <v>31620008</v>
      </c>
      <c r="BV1053">
        <v>24060405</v>
      </c>
      <c r="BW1053">
        <v>15568076</v>
      </c>
    </row>
    <row r="1054" spans="1:218" x14ac:dyDescent="0.25">
      <c r="A1054" s="1" t="s">
        <v>528</v>
      </c>
      <c r="B1054" t="s">
        <v>1158</v>
      </c>
      <c r="C1054" t="s">
        <v>1189</v>
      </c>
      <c r="D1054" s="2">
        <f>_xll.BDH(A1054, "volume", B1054, C1054, "Direction", "H", "Period", "M","cols=59;rows=2")</f>
        <v>36922</v>
      </c>
      <c r="E1054" s="2">
        <v>36950</v>
      </c>
      <c r="F1054" s="2">
        <v>36980</v>
      </c>
      <c r="G1054" s="2">
        <v>37011</v>
      </c>
      <c r="H1054" s="2">
        <v>37042</v>
      </c>
      <c r="I1054" s="2">
        <v>37071</v>
      </c>
      <c r="J1054" s="2">
        <v>37103</v>
      </c>
      <c r="K1054" s="2">
        <v>37134</v>
      </c>
      <c r="L1054" s="2">
        <v>37162</v>
      </c>
      <c r="M1054" s="2">
        <v>37195</v>
      </c>
      <c r="N1054" s="2">
        <v>37225</v>
      </c>
      <c r="O1054" s="2">
        <v>37256</v>
      </c>
      <c r="P1054" s="2">
        <v>37287</v>
      </c>
      <c r="Q1054" s="2">
        <v>37315</v>
      </c>
      <c r="R1054" s="2">
        <v>37344</v>
      </c>
      <c r="S1054" s="2">
        <v>37376</v>
      </c>
      <c r="T1054" s="2">
        <v>37407</v>
      </c>
      <c r="U1054" s="2">
        <v>37435</v>
      </c>
      <c r="V1054" s="2">
        <v>37468</v>
      </c>
      <c r="W1054" s="2">
        <v>37498</v>
      </c>
      <c r="X1054" s="2">
        <v>37529</v>
      </c>
      <c r="Y1054" s="2">
        <v>37560</v>
      </c>
      <c r="Z1054" s="2">
        <v>37589</v>
      </c>
      <c r="AA1054" s="2">
        <v>37621</v>
      </c>
      <c r="AB1054" s="2">
        <v>37652</v>
      </c>
      <c r="AC1054" s="2">
        <v>37680</v>
      </c>
      <c r="AD1054" s="2">
        <v>37711</v>
      </c>
      <c r="AE1054" s="2">
        <v>37741</v>
      </c>
      <c r="AF1054" s="2">
        <v>37771</v>
      </c>
      <c r="AG1054" s="2">
        <v>37802</v>
      </c>
      <c r="AH1054" s="2">
        <v>37833</v>
      </c>
      <c r="AI1054" s="2">
        <v>37862</v>
      </c>
      <c r="AJ1054" s="2">
        <v>37894</v>
      </c>
      <c r="AK1054" s="2">
        <v>37925</v>
      </c>
      <c r="AL1054" s="2">
        <v>37953</v>
      </c>
      <c r="AM1054" s="2">
        <v>37986</v>
      </c>
      <c r="AN1054" s="2">
        <v>38016</v>
      </c>
      <c r="AO1054" s="2">
        <v>38044</v>
      </c>
      <c r="AP1054" s="2">
        <v>38077</v>
      </c>
      <c r="AQ1054" s="2">
        <v>38107</v>
      </c>
      <c r="AR1054" s="2">
        <v>38138</v>
      </c>
      <c r="AS1054" s="2">
        <v>38168</v>
      </c>
      <c r="AT1054" s="2">
        <v>38198</v>
      </c>
      <c r="AU1054" s="2">
        <v>38230</v>
      </c>
      <c r="AV1054" s="2">
        <v>38260</v>
      </c>
      <c r="AW1054" s="2">
        <v>38289</v>
      </c>
      <c r="AX1054" s="2">
        <v>38321</v>
      </c>
      <c r="AY1054" s="2">
        <v>38352</v>
      </c>
      <c r="AZ1054" s="2">
        <v>38383</v>
      </c>
      <c r="BA1054" s="2">
        <v>38411</v>
      </c>
      <c r="BB1054" s="2">
        <v>38442</v>
      </c>
      <c r="BC1054" s="2">
        <v>38471</v>
      </c>
      <c r="BD1054" s="2">
        <v>38503</v>
      </c>
      <c r="BE1054" s="2">
        <v>38533</v>
      </c>
      <c r="BF1054" s="2">
        <v>38562</v>
      </c>
      <c r="BG1054" s="2">
        <v>38595</v>
      </c>
      <c r="BH1054" s="2">
        <v>38625</v>
      </c>
      <c r="BI1054" s="2">
        <v>38656</v>
      </c>
      <c r="BJ1054" s="2">
        <v>38686</v>
      </c>
    </row>
    <row r="1055" spans="1:218" x14ac:dyDescent="0.25">
      <c r="A1055" s="4"/>
      <c r="D1055" s="3">
        <v>1244672</v>
      </c>
      <c r="E1055">
        <v>1199352</v>
      </c>
      <c r="F1055">
        <v>1167216</v>
      </c>
      <c r="G1055">
        <v>1192504</v>
      </c>
      <c r="H1055">
        <v>1458052</v>
      </c>
      <c r="I1055">
        <v>1987780</v>
      </c>
      <c r="J1055">
        <v>2674488</v>
      </c>
      <c r="K1055">
        <v>1916156</v>
      </c>
      <c r="L1055">
        <v>1373064</v>
      </c>
      <c r="M1055">
        <v>2162600</v>
      </c>
      <c r="N1055">
        <v>1991584</v>
      </c>
      <c r="O1055">
        <v>1301292</v>
      </c>
      <c r="P1055">
        <v>1835920</v>
      </c>
      <c r="Q1055">
        <v>1211216</v>
      </c>
      <c r="R1055">
        <v>1516260</v>
      </c>
      <c r="S1055">
        <v>1582368</v>
      </c>
      <c r="T1055">
        <v>1550372</v>
      </c>
      <c r="U1055">
        <v>1718560</v>
      </c>
      <c r="V1055">
        <v>1855944</v>
      </c>
      <c r="W1055">
        <v>1376584</v>
      </c>
      <c r="X1055">
        <v>1382324</v>
      </c>
      <c r="Y1055">
        <v>1680720</v>
      </c>
      <c r="Z1055">
        <v>1118796</v>
      </c>
      <c r="AA1055">
        <v>1065740</v>
      </c>
      <c r="AB1055">
        <v>1544044</v>
      </c>
      <c r="AC1055">
        <v>1329684</v>
      </c>
      <c r="AD1055">
        <v>1232932</v>
      </c>
      <c r="AE1055">
        <v>1014120</v>
      </c>
      <c r="AF1055">
        <v>1213272</v>
      </c>
      <c r="AG1055">
        <v>1604688</v>
      </c>
      <c r="AH1055">
        <v>1776908</v>
      </c>
      <c r="AI1055">
        <v>1145660</v>
      </c>
      <c r="AJ1055">
        <v>1107380</v>
      </c>
      <c r="AK1055">
        <v>1212612</v>
      </c>
      <c r="AL1055">
        <v>786488</v>
      </c>
      <c r="AM1055">
        <v>1134472</v>
      </c>
      <c r="AN1055">
        <v>1448616</v>
      </c>
      <c r="AO1055">
        <v>865820</v>
      </c>
      <c r="AP1055">
        <v>1132184</v>
      </c>
      <c r="AQ1055">
        <v>895792</v>
      </c>
      <c r="AR1055">
        <v>1271448</v>
      </c>
      <c r="AS1055">
        <v>1174104</v>
      </c>
      <c r="AT1055">
        <v>1053916</v>
      </c>
      <c r="AU1055">
        <v>1095160</v>
      </c>
      <c r="AV1055">
        <v>946552</v>
      </c>
      <c r="AW1055">
        <v>1239812</v>
      </c>
      <c r="AX1055">
        <v>1225548</v>
      </c>
      <c r="AY1055">
        <v>1059836</v>
      </c>
      <c r="AZ1055">
        <v>1298940</v>
      </c>
      <c r="BA1055">
        <v>1280300</v>
      </c>
      <c r="BB1055">
        <v>1615300</v>
      </c>
      <c r="BC1055">
        <v>1289932</v>
      </c>
      <c r="BD1055">
        <v>1168860</v>
      </c>
      <c r="BE1055">
        <v>1261620</v>
      </c>
      <c r="BF1055">
        <v>981852</v>
      </c>
      <c r="BG1055">
        <v>1052596</v>
      </c>
      <c r="BH1055">
        <v>1147460</v>
      </c>
      <c r="BI1055">
        <v>1500632</v>
      </c>
      <c r="BJ1055">
        <v>133848</v>
      </c>
    </row>
    <row r="1056" spans="1:218" x14ac:dyDescent="0.25">
      <c r="A1056" s="1" t="s">
        <v>529</v>
      </c>
      <c r="B1056" t="s">
        <v>1158</v>
      </c>
      <c r="C1056" t="s">
        <v>1196</v>
      </c>
      <c r="D1056" s="2">
        <f>_xll.BDH(A1056, "volume", B1056, C1056, "Direction", "H", "Period", "M","cols=215;rows=2")</f>
        <v>36922</v>
      </c>
      <c r="E1056" s="2">
        <v>36950</v>
      </c>
      <c r="F1056" s="2">
        <v>36980</v>
      </c>
      <c r="G1056" s="2">
        <v>37011</v>
      </c>
      <c r="H1056" s="2">
        <v>37042</v>
      </c>
      <c r="I1056" s="2">
        <v>37071</v>
      </c>
      <c r="J1056" s="2">
        <v>37103</v>
      </c>
      <c r="K1056" s="2">
        <v>37134</v>
      </c>
      <c r="L1056" s="2">
        <v>37162</v>
      </c>
      <c r="M1056" s="2">
        <v>37195</v>
      </c>
      <c r="N1056" s="2">
        <v>37225</v>
      </c>
      <c r="O1056" s="2">
        <v>37256</v>
      </c>
      <c r="P1056" s="2">
        <v>37287</v>
      </c>
      <c r="Q1056" s="2">
        <v>37315</v>
      </c>
      <c r="R1056" s="2">
        <v>37344</v>
      </c>
      <c r="S1056" s="2">
        <v>37376</v>
      </c>
      <c r="T1056" s="2">
        <v>37407</v>
      </c>
      <c r="U1056" s="2">
        <v>37435</v>
      </c>
      <c r="V1056" s="2">
        <v>37468</v>
      </c>
      <c r="W1056" s="2">
        <v>37498</v>
      </c>
      <c r="X1056" s="2">
        <v>37529</v>
      </c>
      <c r="Y1056" s="2">
        <v>37560</v>
      </c>
      <c r="Z1056" s="2">
        <v>37589</v>
      </c>
      <c r="AA1056" s="2">
        <v>37621</v>
      </c>
      <c r="AB1056" s="2">
        <v>37652</v>
      </c>
      <c r="AC1056" s="2">
        <v>37680</v>
      </c>
      <c r="AD1056" s="2">
        <v>37711</v>
      </c>
      <c r="AE1056" s="2">
        <v>37741</v>
      </c>
      <c r="AF1056" s="2">
        <v>37771</v>
      </c>
      <c r="AG1056" s="2">
        <v>37802</v>
      </c>
      <c r="AH1056" s="2">
        <v>37833</v>
      </c>
      <c r="AI1056" s="2">
        <v>37862</v>
      </c>
      <c r="AJ1056" s="2">
        <v>37894</v>
      </c>
      <c r="AK1056" s="2">
        <v>37925</v>
      </c>
      <c r="AL1056" s="2">
        <v>37953</v>
      </c>
      <c r="AM1056" s="2">
        <v>37986</v>
      </c>
      <c r="AN1056" s="2">
        <v>38016</v>
      </c>
      <c r="AO1056" s="2">
        <v>38044</v>
      </c>
      <c r="AP1056" s="2">
        <v>38077</v>
      </c>
      <c r="AQ1056" s="2">
        <v>38107</v>
      </c>
      <c r="AR1056" s="2">
        <v>38138</v>
      </c>
      <c r="AS1056" s="2">
        <v>38168</v>
      </c>
      <c r="AT1056" s="2">
        <v>38198</v>
      </c>
      <c r="AU1056" s="2">
        <v>38230</v>
      </c>
      <c r="AV1056" s="2">
        <v>38260</v>
      </c>
      <c r="AW1056" s="2">
        <v>38289</v>
      </c>
      <c r="AX1056" s="2">
        <v>38321</v>
      </c>
      <c r="AY1056" s="2">
        <v>38352</v>
      </c>
      <c r="AZ1056" s="2">
        <v>38383</v>
      </c>
      <c r="BA1056" s="2">
        <v>38411</v>
      </c>
      <c r="BB1056" s="2">
        <v>38442</v>
      </c>
      <c r="BC1056" s="2">
        <v>38471</v>
      </c>
      <c r="BD1056" s="2">
        <v>38503</v>
      </c>
      <c r="BE1056" s="2">
        <v>38533</v>
      </c>
      <c r="BF1056" s="2">
        <v>38562</v>
      </c>
      <c r="BG1056" s="2">
        <v>38595</v>
      </c>
      <c r="BH1056" s="2">
        <v>38625</v>
      </c>
      <c r="BI1056" s="2">
        <v>38656</v>
      </c>
      <c r="BJ1056" s="2">
        <v>38686</v>
      </c>
      <c r="BK1056" s="2">
        <v>38716</v>
      </c>
      <c r="BL1056" s="2">
        <v>38748</v>
      </c>
      <c r="BM1056" s="2">
        <v>38776</v>
      </c>
      <c r="BN1056" s="2">
        <v>38807</v>
      </c>
      <c r="BO1056" s="2">
        <v>38835</v>
      </c>
      <c r="BP1056" s="2">
        <v>38868</v>
      </c>
      <c r="BQ1056" s="2">
        <v>38898</v>
      </c>
      <c r="BR1056" s="2">
        <v>38929</v>
      </c>
      <c r="BS1056" s="2">
        <v>38960</v>
      </c>
      <c r="BT1056" s="2">
        <v>38989</v>
      </c>
      <c r="BU1056" s="2">
        <v>39021</v>
      </c>
      <c r="BV1056" s="2">
        <v>39051</v>
      </c>
      <c r="BW1056" s="2">
        <v>39080</v>
      </c>
      <c r="BX1056" s="2">
        <v>39113</v>
      </c>
      <c r="BY1056" s="2">
        <v>39141</v>
      </c>
      <c r="BZ1056" s="2">
        <v>39171</v>
      </c>
      <c r="CA1056" s="2">
        <v>39202</v>
      </c>
      <c r="CB1056" s="2">
        <v>39233</v>
      </c>
      <c r="CC1056" s="2">
        <v>39262</v>
      </c>
      <c r="CD1056" s="2">
        <v>39294</v>
      </c>
      <c r="CE1056" s="2">
        <v>39325</v>
      </c>
      <c r="CF1056" s="2">
        <v>39353</v>
      </c>
      <c r="CG1056" s="2">
        <v>39386</v>
      </c>
      <c r="CH1056" s="2">
        <v>39416</v>
      </c>
      <c r="CI1056" s="2">
        <v>39447</v>
      </c>
      <c r="CJ1056" s="2">
        <v>39478</v>
      </c>
      <c r="CK1056" s="2">
        <v>39507</v>
      </c>
      <c r="CL1056" s="2">
        <v>39538</v>
      </c>
      <c r="CM1056" s="2">
        <v>39568</v>
      </c>
      <c r="CN1056" s="2">
        <v>39598</v>
      </c>
      <c r="CO1056" s="2">
        <v>39629</v>
      </c>
      <c r="CP1056" s="2">
        <v>39660</v>
      </c>
      <c r="CQ1056" s="2">
        <v>39689</v>
      </c>
      <c r="CR1056" s="2">
        <v>39721</v>
      </c>
      <c r="CS1056" s="2">
        <v>39752</v>
      </c>
      <c r="CT1056" s="2">
        <v>39780</v>
      </c>
      <c r="CU1056" s="2">
        <v>39813</v>
      </c>
      <c r="CV1056" s="2">
        <v>39843</v>
      </c>
      <c r="CW1056" s="2">
        <v>39871</v>
      </c>
      <c r="CX1056" s="2">
        <v>39903</v>
      </c>
      <c r="CY1056" s="2">
        <v>39933</v>
      </c>
      <c r="CZ1056" s="2">
        <v>39962</v>
      </c>
      <c r="DA1056" s="2">
        <v>39994</v>
      </c>
      <c r="DB1056" s="2">
        <v>40025</v>
      </c>
      <c r="DC1056" s="2">
        <v>40056</v>
      </c>
      <c r="DD1056" s="2">
        <v>40086</v>
      </c>
      <c r="DE1056" s="2">
        <v>40116</v>
      </c>
      <c r="DF1056" s="2">
        <v>40147</v>
      </c>
      <c r="DG1056" s="2">
        <v>40178</v>
      </c>
      <c r="DH1056" s="2">
        <v>40207</v>
      </c>
      <c r="DI1056" s="2">
        <v>40235</v>
      </c>
      <c r="DJ1056" s="2">
        <v>40268</v>
      </c>
      <c r="DK1056" s="2">
        <v>40298</v>
      </c>
      <c r="DL1056" s="2">
        <v>40329</v>
      </c>
      <c r="DM1056" s="2">
        <v>40359</v>
      </c>
      <c r="DN1056" s="2">
        <v>40389</v>
      </c>
      <c r="DO1056" s="2">
        <v>40421</v>
      </c>
      <c r="DP1056" s="2">
        <v>40451</v>
      </c>
      <c r="DQ1056" s="2">
        <v>40480</v>
      </c>
      <c r="DR1056" s="2">
        <v>40512</v>
      </c>
      <c r="DS1056" s="2">
        <v>40543</v>
      </c>
      <c r="DT1056" s="2">
        <v>40574</v>
      </c>
      <c r="DU1056" s="2">
        <v>40602</v>
      </c>
      <c r="DV1056" s="2">
        <v>40633</v>
      </c>
      <c r="DW1056" s="2">
        <v>40662</v>
      </c>
      <c r="DX1056" s="2">
        <v>40694</v>
      </c>
      <c r="DY1056" s="2">
        <v>40724</v>
      </c>
      <c r="DZ1056" s="2">
        <v>40753</v>
      </c>
      <c r="EA1056" s="2">
        <v>40786</v>
      </c>
      <c r="EB1056" s="2">
        <v>40816</v>
      </c>
      <c r="EC1056" s="2">
        <v>40847</v>
      </c>
      <c r="ED1056" s="2">
        <v>40877</v>
      </c>
      <c r="EE1056" s="2">
        <v>40907</v>
      </c>
      <c r="EF1056" s="2">
        <v>40939</v>
      </c>
      <c r="EG1056" s="2">
        <v>40968</v>
      </c>
      <c r="EH1056" s="2">
        <v>40998</v>
      </c>
      <c r="EI1056" s="2">
        <v>41029</v>
      </c>
      <c r="EJ1056" s="2">
        <v>41060</v>
      </c>
      <c r="EK1056" s="2">
        <v>41089</v>
      </c>
      <c r="EL1056" s="2">
        <v>41121</v>
      </c>
      <c r="EM1056" s="2">
        <v>41152</v>
      </c>
      <c r="EN1056" s="2">
        <v>41180</v>
      </c>
      <c r="EO1056" s="2">
        <v>41213</v>
      </c>
      <c r="EP1056" s="2">
        <v>41243</v>
      </c>
      <c r="EQ1056" s="2">
        <v>41274</v>
      </c>
      <c r="ER1056" s="2">
        <v>41305</v>
      </c>
      <c r="ES1056" s="2">
        <v>41333</v>
      </c>
      <c r="ET1056" s="2">
        <v>41362</v>
      </c>
      <c r="EU1056" s="2">
        <v>41394</v>
      </c>
      <c r="EV1056" s="2">
        <v>41425</v>
      </c>
      <c r="EW1056" s="2">
        <v>41453</v>
      </c>
      <c r="EX1056" s="2">
        <v>41486</v>
      </c>
      <c r="EY1056" s="2">
        <v>41516</v>
      </c>
      <c r="EZ1056" s="2">
        <v>41547</v>
      </c>
      <c r="FA1056" s="2">
        <v>41578</v>
      </c>
      <c r="FB1056" s="2">
        <v>41607</v>
      </c>
      <c r="FC1056" s="2">
        <v>41639</v>
      </c>
      <c r="FD1056" s="2">
        <v>41670</v>
      </c>
      <c r="FE1056" s="2">
        <v>41698</v>
      </c>
      <c r="FF1056" s="2">
        <v>41729</v>
      </c>
      <c r="FG1056" s="2">
        <v>41759</v>
      </c>
      <c r="FH1056" s="2">
        <v>41789</v>
      </c>
      <c r="FI1056" s="2">
        <v>41820</v>
      </c>
      <c r="FJ1056" s="2">
        <v>41851</v>
      </c>
      <c r="FK1056" s="2">
        <v>41880</v>
      </c>
      <c r="FL1056" s="2">
        <v>41912</v>
      </c>
      <c r="FM1056" s="2">
        <v>41943</v>
      </c>
      <c r="FN1056" s="2">
        <v>41971</v>
      </c>
      <c r="FO1056" s="2">
        <v>42004</v>
      </c>
      <c r="FP1056" s="2">
        <v>42034</v>
      </c>
      <c r="FQ1056" s="2">
        <v>42062</v>
      </c>
      <c r="FR1056" s="2">
        <v>42094</v>
      </c>
      <c r="FS1056" s="2">
        <v>42124</v>
      </c>
      <c r="FT1056" s="2">
        <v>42153</v>
      </c>
      <c r="FU1056" s="2">
        <v>42185</v>
      </c>
      <c r="FV1056" s="2">
        <v>42216</v>
      </c>
      <c r="FW1056" s="2">
        <v>42247</v>
      </c>
      <c r="FX1056" s="2">
        <v>42277</v>
      </c>
      <c r="FY1056" s="2">
        <v>42307</v>
      </c>
      <c r="FZ1056" s="2">
        <v>42338</v>
      </c>
      <c r="GA1056" s="2">
        <v>42369</v>
      </c>
      <c r="GB1056" s="2">
        <v>42398</v>
      </c>
      <c r="GC1056" s="2">
        <v>42429</v>
      </c>
      <c r="GD1056" s="2">
        <v>42460</v>
      </c>
      <c r="GE1056" s="2">
        <v>42489</v>
      </c>
      <c r="GF1056" s="2">
        <v>42521</v>
      </c>
      <c r="GG1056" s="2">
        <v>42551</v>
      </c>
      <c r="GH1056" s="2">
        <v>42580</v>
      </c>
      <c r="GI1056" s="2">
        <v>42613</v>
      </c>
      <c r="GJ1056" s="2">
        <v>42643</v>
      </c>
      <c r="GK1056" s="2">
        <v>42674</v>
      </c>
      <c r="GL1056" s="2">
        <v>42704</v>
      </c>
      <c r="GM1056" s="2">
        <v>42734</v>
      </c>
      <c r="GN1056" s="2">
        <v>42766</v>
      </c>
      <c r="GO1056" s="2">
        <v>42794</v>
      </c>
      <c r="GP1056" s="2">
        <v>42825</v>
      </c>
      <c r="GQ1056" s="2">
        <v>42853</v>
      </c>
      <c r="GR1056" s="2">
        <v>42886</v>
      </c>
      <c r="GS1056" s="2">
        <v>42916</v>
      </c>
      <c r="GT1056" s="2">
        <v>42947</v>
      </c>
      <c r="GU1056" s="2">
        <v>42978</v>
      </c>
      <c r="GV1056" s="2">
        <v>43007</v>
      </c>
      <c r="GW1056" s="2">
        <v>43039</v>
      </c>
      <c r="GX1056" s="2">
        <v>43069</v>
      </c>
      <c r="GY1056" s="2">
        <v>43098</v>
      </c>
      <c r="GZ1056" s="2">
        <v>43131</v>
      </c>
      <c r="HA1056" s="2">
        <v>43159</v>
      </c>
      <c r="HB1056" s="2">
        <v>43189</v>
      </c>
      <c r="HC1056" s="2">
        <v>43220</v>
      </c>
      <c r="HD1056" s="2">
        <v>43251</v>
      </c>
      <c r="HE1056" s="2">
        <v>43280</v>
      </c>
      <c r="HF1056" s="2">
        <v>43312</v>
      </c>
      <c r="HG1056" s="2">
        <v>43343</v>
      </c>
      <c r="HH1056" s="2">
        <v>43371</v>
      </c>
      <c r="HI1056" s="2">
        <v>43404</v>
      </c>
      <c r="HJ1056" s="2">
        <v>43434</v>
      </c>
    </row>
    <row r="1057" spans="1:265" x14ac:dyDescent="0.25">
      <c r="A1057" s="4"/>
      <c r="D1057" s="3">
        <v>62274800</v>
      </c>
      <c r="E1057">
        <v>50815200</v>
      </c>
      <c r="F1057">
        <v>66417200</v>
      </c>
      <c r="G1057">
        <v>107253600</v>
      </c>
      <c r="H1057">
        <v>76351600</v>
      </c>
      <c r="I1057">
        <v>73052000</v>
      </c>
      <c r="J1057">
        <v>53126400</v>
      </c>
      <c r="K1057">
        <v>73099600</v>
      </c>
      <c r="L1057">
        <v>53015600</v>
      </c>
      <c r="M1057">
        <v>51520400</v>
      </c>
      <c r="N1057">
        <v>87825600</v>
      </c>
      <c r="O1057">
        <v>57564400</v>
      </c>
      <c r="P1057">
        <v>81552400</v>
      </c>
      <c r="Q1057">
        <v>73296400</v>
      </c>
      <c r="R1057">
        <v>65640000</v>
      </c>
      <c r="S1057">
        <v>105951600</v>
      </c>
      <c r="T1057">
        <v>88052800</v>
      </c>
      <c r="U1057">
        <v>124966000</v>
      </c>
      <c r="V1057">
        <v>139262400</v>
      </c>
      <c r="W1057">
        <v>84130800</v>
      </c>
      <c r="X1057">
        <v>119123200</v>
      </c>
      <c r="Y1057">
        <v>196018400</v>
      </c>
      <c r="Z1057">
        <v>110932000</v>
      </c>
      <c r="AA1057">
        <v>79663600</v>
      </c>
      <c r="AB1057">
        <v>74622400</v>
      </c>
      <c r="AC1057">
        <v>83382400</v>
      </c>
      <c r="AD1057">
        <v>102464400</v>
      </c>
      <c r="AE1057">
        <v>154008800</v>
      </c>
      <c r="AF1057">
        <v>147498800</v>
      </c>
      <c r="AG1057">
        <v>139700400</v>
      </c>
      <c r="AH1057">
        <v>162236000</v>
      </c>
      <c r="AI1057">
        <v>185068400</v>
      </c>
      <c r="AJ1057">
        <v>100872400</v>
      </c>
      <c r="AK1057">
        <v>140064800</v>
      </c>
      <c r="AL1057">
        <v>106470000</v>
      </c>
      <c r="AM1057">
        <v>68698400</v>
      </c>
      <c r="AN1057">
        <v>80522000</v>
      </c>
      <c r="AO1057">
        <v>122808400</v>
      </c>
      <c r="AP1057">
        <v>125863200</v>
      </c>
      <c r="AQ1057">
        <v>136220000</v>
      </c>
      <c r="AR1057">
        <v>101490000</v>
      </c>
      <c r="AS1057">
        <v>88066800</v>
      </c>
      <c r="AT1057">
        <v>123736400</v>
      </c>
      <c r="AU1057">
        <v>125203200</v>
      </c>
      <c r="AV1057">
        <v>90222000</v>
      </c>
      <c r="AW1057">
        <v>215571600</v>
      </c>
      <c r="AX1057">
        <v>139846400</v>
      </c>
      <c r="AY1057">
        <v>115993600</v>
      </c>
      <c r="AZ1057">
        <v>89829200</v>
      </c>
      <c r="BA1057">
        <v>98853200</v>
      </c>
      <c r="BB1057">
        <v>93353000</v>
      </c>
      <c r="BC1057">
        <v>75148600</v>
      </c>
      <c r="BD1057">
        <v>66024400</v>
      </c>
      <c r="BE1057">
        <v>63811000</v>
      </c>
      <c r="BF1057">
        <v>79807800</v>
      </c>
      <c r="BG1057">
        <v>67177000</v>
      </c>
      <c r="BH1057">
        <v>60841200</v>
      </c>
      <c r="BI1057">
        <v>67481800</v>
      </c>
      <c r="BJ1057">
        <v>54679800</v>
      </c>
      <c r="BK1057">
        <v>43764000</v>
      </c>
      <c r="BL1057">
        <v>63436000</v>
      </c>
      <c r="BM1057">
        <v>53872600</v>
      </c>
      <c r="BN1057">
        <v>38147100</v>
      </c>
      <c r="BO1057">
        <v>96566000</v>
      </c>
      <c r="BP1057">
        <v>109274900</v>
      </c>
      <c r="BQ1057">
        <v>75430700</v>
      </c>
      <c r="BR1057">
        <v>84306600</v>
      </c>
      <c r="BS1057">
        <v>91864300</v>
      </c>
      <c r="BT1057">
        <v>55461200</v>
      </c>
      <c r="BU1057">
        <v>50975600</v>
      </c>
      <c r="BV1057">
        <v>50783000</v>
      </c>
      <c r="BW1057">
        <v>33226800</v>
      </c>
      <c r="BX1057">
        <v>33231500</v>
      </c>
      <c r="BY1057">
        <v>45418500</v>
      </c>
      <c r="BZ1057">
        <v>42709500</v>
      </c>
      <c r="CA1057">
        <v>33812100</v>
      </c>
      <c r="CB1057">
        <v>40907900</v>
      </c>
      <c r="CC1057">
        <v>37183500</v>
      </c>
      <c r="CD1057">
        <v>32267100</v>
      </c>
      <c r="CE1057">
        <v>47429100</v>
      </c>
      <c r="CF1057">
        <v>29349900</v>
      </c>
      <c r="CG1057">
        <v>28198400</v>
      </c>
      <c r="CH1057">
        <v>25851200</v>
      </c>
      <c r="CI1057">
        <v>26166800</v>
      </c>
      <c r="CJ1057">
        <v>37353600</v>
      </c>
      <c r="CK1057">
        <v>39111000</v>
      </c>
      <c r="CL1057">
        <v>47051000</v>
      </c>
      <c r="CM1057">
        <v>32127000</v>
      </c>
      <c r="CN1057">
        <v>27694000</v>
      </c>
      <c r="CO1057">
        <v>33672100</v>
      </c>
      <c r="CP1057">
        <v>38988100</v>
      </c>
      <c r="CQ1057">
        <v>24145600</v>
      </c>
      <c r="CR1057">
        <v>26209800</v>
      </c>
      <c r="CS1057">
        <v>36558900</v>
      </c>
      <c r="CT1057">
        <v>31312800</v>
      </c>
      <c r="CU1057">
        <v>27942900</v>
      </c>
      <c r="CV1057">
        <v>27862400</v>
      </c>
      <c r="CW1057">
        <v>31175900</v>
      </c>
      <c r="CX1057">
        <v>39762600</v>
      </c>
      <c r="CY1057">
        <v>35060600</v>
      </c>
      <c r="CZ1057">
        <v>29528000</v>
      </c>
      <c r="DA1057">
        <v>38412000</v>
      </c>
      <c r="DB1057">
        <v>41559800</v>
      </c>
      <c r="DC1057">
        <v>31492500</v>
      </c>
      <c r="DD1057">
        <v>46319600</v>
      </c>
      <c r="DE1057">
        <v>52146500</v>
      </c>
      <c r="DF1057">
        <v>36759700</v>
      </c>
      <c r="DG1057">
        <v>35769100</v>
      </c>
      <c r="DH1057">
        <v>38825500</v>
      </c>
      <c r="DI1057">
        <v>35428600</v>
      </c>
      <c r="DJ1057">
        <v>40015100</v>
      </c>
      <c r="DK1057">
        <v>37787300</v>
      </c>
      <c r="DL1057">
        <v>33120800</v>
      </c>
      <c r="DM1057">
        <v>41159900</v>
      </c>
      <c r="DN1057">
        <v>32055200</v>
      </c>
      <c r="DO1057">
        <v>26778400</v>
      </c>
      <c r="DP1057">
        <v>34419028</v>
      </c>
      <c r="DQ1057">
        <v>19656273</v>
      </c>
      <c r="DR1057">
        <v>26644858</v>
      </c>
      <c r="DS1057">
        <v>20969773</v>
      </c>
      <c r="DT1057">
        <v>17580507</v>
      </c>
      <c r="DU1057">
        <v>26781700</v>
      </c>
      <c r="DV1057">
        <v>24646159</v>
      </c>
      <c r="DW1057">
        <v>18533559</v>
      </c>
      <c r="DX1057">
        <v>28741727</v>
      </c>
      <c r="DY1057">
        <v>23620214</v>
      </c>
      <c r="DZ1057">
        <v>19756940</v>
      </c>
      <c r="EA1057">
        <v>39788472</v>
      </c>
      <c r="EB1057">
        <v>28646749</v>
      </c>
      <c r="EC1057">
        <v>26008198</v>
      </c>
      <c r="ED1057">
        <v>19288374</v>
      </c>
      <c r="EE1057">
        <v>17248790</v>
      </c>
      <c r="EF1057">
        <v>18741165</v>
      </c>
      <c r="EG1057">
        <v>19505064</v>
      </c>
      <c r="EH1057">
        <v>21980868</v>
      </c>
      <c r="EI1057">
        <v>17372972</v>
      </c>
      <c r="EJ1057">
        <v>21441274</v>
      </c>
      <c r="EK1057">
        <v>24138944</v>
      </c>
      <c r="EL1057">
        <v>17978742</v>
      </c>
      <c r="EM1057">
        <v>17575747</v>
      </c>
      <c r="EN1057">
        <v>16030211</v>
      </c>
      <c r="EO1057">
        <v>19223346</v>
      </c>
      <c r="EP1057">
        <v>18232386</v>
      </c>
      <c r="EQ1057">
        <v>14296443</v>
      </c>
      <c r="ER1057">
        <v>14221033</v>
      </c>
      <c r="ES1057">
        <v>12781619</v>
      </c>
      <c r="ET1057">
        <v>13551758</v>
      </c>
      <c r="EU1057">
        <v>16265713</v>
      </c>
      <c r="EV1057">
        <v>17194345</v>
      </c>
      <c r="EW1057">
        <v>15459778</v>
      </c>
      <c r="EX1057">
        <v>13509595</v>
      </c>
      <c r="EY1057">
        <v>13825348</v>
      </c>
      <c r="EZ1057">
        <v>16692266</v>
      </c>
      <c r="FA1057">
        <v>15063366</v>
      </c>
      <c r="FB1057">
        <v>11588484</v>
      </c>
      <c r="FC1057">
        <v>12862711</v>
      </c>
      <c r="FD1057">
        <v>11196720</v>
      </c>
      <c r="FE1057">
        <v>14954484</v>
      </c>
      <c r="FF1057">
        <v>11452168</v>
      </c>
      <c r="FG1057">
        <v>15649009</v>
      </c>
      <c r="FH1057">
        <v>9903955</v>
      </c>
      <c r="FI1057">
        <v>10446038</v>
      </c>
      <c r="FJ1057">
        <v>11964615</v>
      </c>
      <c r="FK1057">
        <v>10550459</v>
      </c>
      <c r="FL1057">
        <v>10017186</v>
      </c>
      <c r="FM1057">
        <v>19130294</v>
      </c>
      <c r="FN1057">
        <v>10074047</v>
      </c>
      <c r="FO1057">
        <v>12137686</v>
      </c>
      <c r="FP1057">
        <v>14066925</v>
      </c>
      <c r="FQ1057">
        <v>12188142</v>
      </c>
      <c r="FR1057">
        <v>14069942</v>
      </c>
      <c r="FS1057">
        <v>9715490</v>
      </c>
      <c r="FT1057">
        <v>8889576</v>
      </c>
      <c r="FU1057">
        <v>16952893</v>
      </c>
      <c r="FV1057">
        <v>20297018</v>
      </c>
      <c r="FW1057">
        <v>13404034</v>
      </c>
      <c r="FX1057">
        <v>11120682</v>
      </c>
      <c r="FY1057">
        <v>14550904</v>
      </c>
      <c r="FZ1057">
        <v>12140387</v>
      </c>
      <c r="GA1057">
        <v>16385626</v>
      </c>
      <c r="GB1057">
        <v>17618715</v>
      </c>
      <c r="GC1057">
        <v>12165905</v>
      </c>
      <c r="GD1057">
        <v>12937826</v>
      </c>
      <c r="GE1057">
        <v>12147323</v>
      </c>
      <c r="GF1057">
        <v>12424628</v>
      </c>
      <c r="GG1057">
        <v>15051123</v>
      </c>
      <c r="GH1057">
        <v>18362068</v>
      </c>
      <c r="GI1057">
        <v>11773381</v>
      </c>
      <c r="GJ1057">
        <v>9463458</v>
      </c>
      <c r="GK1057">
        <v>12627436</v>
      </c>
      <c r="GL1057">
        <v>15920490</v>
      </c>
      <c r="GM1057">
        <v>14713508</v>
      </c>
      <c r="GN1057">
        <v>15984984</v>
      </c>
      <c r="GO1057">
        <v>13146894</v>
      </c>
      <c r="GP1057">
        <v>14093518</v>
      </c>
      <c r="GQ1057">
        <v>13285289</v>
      </c>
      <c r="GR1057">
        <v>13838179</v>
      </c>
      <c r="GS1057">
        <v>11134232</v>
      </c>
      <c r="GT1057">
        <v>9271379</v>
      </c>
      <c r="GU1057">
        <v>10977559</v>
      </c>
      <c r="GV1057">
        <v>9798928</v>
      </c>
      <c r="GW1057">
        <v>12885660</v>
      </c>
      <c r="GX1057">
        <v>10249031</v>
      </c>
      <c r="GY1057">
        <v>16020467</v>
      </c>
      <c r="GZ1057">
        <v>13869848</v>
      </c>
      <c r="HA1057">
        <v>12320332</v>
      </c>
      <c r="HB1057">
        <v>10836251</v>
      </c>
      <c r="HC1057">
        <v>13438662</v>
      </c>
      <c r="HD1057">
        <v>13539916</v>
      </c>
      <c r="HE1057">
        <v>10469487</v>
      </c>
      <c r="HF1057">
        <v>9422711</v>
      </c>
      <c r="HG1057">
        <v>9327308</v>
      </c>
      <c r="HH1057">
        <v>10039696</v>
      </c>
      <c r="HI1057">
        <v>11440476</v>
      </c>
      <c r="HJ1057">
        <v>23294289</v>
      </c>
    </row>
    <row r="1058" spans="1:265" x14ac:dyDescent="0.25">
      <c r="A1058" s="1" t="s">
        <v>530</v>
      </c>
      <c r="B1058" t="s">
        <v>1158</v>
      </c>
      <c r="C1058" t="s">
        <v>1183</v>
      </c>
      <c r="D1058" s="2">
        <f>_xll.BDH(A1058, "volume", B1058, C1058, "Direction", "H", "Period", "M","cols=72;rows=2")</f>
        <v>36922</v>
      </c>
      <c r="E1058" s="2">
        <v>36950</v>
      </c>
      <c r="F1058" s="2">
        <v>36980</v>
      </c>
      <c r="G1058" s="2">
        <v>37011</v>
      </c>
      <c r="H1058" s="2">
        <v>37042</v>
      </c>
      <c r="I1058" s="2">
        <v>37071</v>
      </c>
      <c r="J1058" s="2">
        <v>37103</v>
      </c>
      <c r="K1058" s="2">
        <v>37134</v>
      </c>
      <c r="L1058" s="2">
        <v>37162</v>
      </c>
      <c r="M1058" s="2">
        <v>37195</v>
      </c>
      <c r="N1058" s="2">
        <v>37225</v>
      </c>
      <c r="O1058" s="2">
        <v>37256</v>
      </c>
      <c r="P1058" s="2">
        <v>37287</v>
      </c>
      <c r="Q1058" s="2">
        <v>37315</v>
      </c>
      <c r="R1058" s="2">
        <v>37344</v>
      </c>
      <c r="S1058" s="2">
        <v>37376</v>
      </c>
      <c r="T1058" s="2">
        <v>37407</v>
      </c>
      <c r="U1058" s="2">
        <v>37435</v>
      </c>
      <c r="V1058" s="2">
        <v>37468</v>
      </c>
      <c r="W1058" s="2">
        <v>37498</v>
      </c>
      <c r="X1058" s="2">
        <v>37529</v>
      </c>
      <c r="Y1058" s="2">
        <v>37560</v>
      </c>
      <c r="Z1058" s="2">
        <v>37589</v>
      </c>
      <c r="AA1058" s="2">
        <v>37621</v>
      </c>
      <c r="AB1058" s="2">
        <v>37652</v>
      </c>
      <c r="AC1058" s="2">
        <v>37680</v>
      </c>
      <c r="AD1058" s="2">
        <v>37711</v>
      </c>
      <c r="AE1058" s="2">
        <v>37741</v>
      </c>
      <c r="AF1058" s="2">
        <v>37771</v>
      </c>
      <c r="AG1058" s="2">
        <v>37802</v>
      </c>
      <c r="AH1058" s="2">
        <v>37833</v>
      </c>
      <c r="AI1058" s="2">
        <v>37862</v>
      </c>
      <c r="AJ1058" s="2">
        <v>37894</v>
      </c>
      <c r="AK1058" s="2">
        <v>37925</v>
      </c>
      <c r="AL1058" s="2">
        <v>37953</v>
      </c>
      <c r="AM1058" s="2">
        <v>37986</v>
      </c>
      <c r="AN1058" s="2">
        <v>38016</v>
      </c>
      <c r="AO1058" s="2">
        <v>38044</v>
      </c>
      <c r="AP1058" s="2">
        <v>38077</v>
      </c>
      <c r="AQ1058" s="2">
        <v>38107</v>
      </c>
      <c r="AR1058" s="2">
        <v>38138</v>
      </c>
      <c r="AS1058" s="2">
        <v>38168</v>
      </c>
      <c r="AT1058" s="2">
        <v>38198</v>
      </c>
      <c r="AU1058" s="2">
        <v>38230</v>
      </c>
      <c r="AV1058" s="2">
        <v>38260</v>
      </c>
      <c r="AW1058" s="2">
        <v>38289</v>
      </c>
      <c r="AX1058" s="2">
        <v>38321</v>
      </c>
      <c r="AY1058" s="2">
        <v>38352</v>
      </c>
      <c r="AZ1058" s="2">
        <v>38383</v>
      </c>
      <c r="BA1058" s="2">
        <v>38411</v>
      </c>
      <c r="BB1058" s="2">
        <v>38442</v>
      </c>
      <c r="BC1058" s="2">
        <v>38471</v>
      </c>
      <c r="BD1058" s="2">
        <v>38503</v>
      </c>
      <c r="BE1058" s="2">
        <v>38533</v>
      </c>
      <c r="BF1058" s="2">
        <v>38562</v>
      </c>
      <c r="BG1058" s="2">
        <v>38595</v>
      </c>
      <c r="BH1058" s="2">
        <v>38625</v>
      </c>
      <c r="BI1058" s="2">
        <v>38656</v>
      </c>
      <c r="BJ1058" s="2">
        <v>38686</v>
      </c>
      <c r="BK1058" s="2">
        <v>38716</v>
      </c>
      <c r="BL1058" s="2">
        <v>38748</v>
      </c>
      <c r="BM1058" s="2">
        <v>38776</v>
      </c>
      <c r="BN1058" s="2">
        <v>38807</v>
      </c>
      <c r="BO1058" s="2">
        <v>38835</v>
      </c>
      <c r="BP1058" s="2">
        <v>38868</v>
      </c>
      <c r="BQ1058" s="2">
        <v>38898</v>
      </c>
      <c r="BR1058" s="2">
        <v>38929</v>
      </c>
      <c r="BS1058" s="2">
        <v>38960</v>
      </c>
      <c r="BT1058" s="2">
        <v>38989</v>
      </c>
      <c r="BU1058" s="2">
        <v>39021</v>
      </c>
      <c r="BV1058" s="2">
        <v>39051</v>
      </c>
      <c r="BW1058" s="2">
        <v>39080</v>
      </c>
    </row>
    <row r="1059" spans="1:265" x14ac:dyDescent="0.25">
      <c r="A1059" s="4"/>
      <c r="D1059" s="3">
        <v>130357800</v>
      </c>
      <c r="E1059">
        <v>127757000</v>
      </c>
      <c r="F1059">
        <v>248059700</v>
      </c>
      <c r="G1059">
        <v>248342200</v>
      </c>
      <c r="H1059">
        <v>157636100</v>
      </c>
      <c r="I1059">
        <v>149213700</v>
      </c>
      <c r="J1059">
        <v>161298000</v>
      </c>
      <c r="K1059">
        <v>139124700</v>
      </c>
      <c r="L1059">
        <v>154282200</v>
      </c>
      <c r="M1059">
        <v>209381000</v>
      </c>
      <c r="N1059">
        <v>135589100</v>
      </c>
      <c r="O1059">
        <v>120151800</v>
      </c>
      <c r="P1059">
        <v>149711600</v>
      </c>
      <c r="Q1059">
        <v>154591800</v>
      </c>
      <c r="R1059">
        <v>157385900</v>
      </c>
      <c r="S1059">
        <v>194480100</v>
      </c>
      <c r="T1059">
        <v>216475600</v>
      </c>
      <c r="U1059">
        <v>195647500</v>
      </c>
      <c r="V1059">
        <v>238880900</v>
      </c>
      <c r="W1059">
        <v>159297000</v>
      </c>
      <c r="X1059">
        <v>146058000</v>
      </c>
      <c r="Y1059">
        <v>219806600</v>
      </c>
      <c r="Z1059">
        <v>200273800</v>
      </c>
      <c r="AA1059">
        <v>157342300</v>
      </c>
      <c r="AB1059">
        <v>208400800</v>
      </c>
      <c r="AC1059">
        <v>130293900</v>
      </c>
      <c r="AD1059">
        <v>157561400</v>
      </c>
      <c r="AE1059">
        <v>105697200</v>
      </c>
      <c r="AF1059">
        <v>106936600</v>
      </c>
      <c r="AG1059">
        <v>127918600</v>
      </c>
      <c r="AH1059">
        <v>98734200</v>
      </c>
      <c r="AI1059">
        <v>77313400</v>
      </c>
      <c r="AJ1059">
        <v>84027600</v>
      </c>
      <c r="AK1059">
        <v>74782200</v>
      </c>
      <c r="AL1059">
        <v>60387741</v>
      </c>
      <c r="AM1059">
        <v>41091219</v>
      </c>
      <c r="AN1059">
        <v>81097700</v>
      </c>
      <c r="AO1059">
        <v>54459709</v>
      </c>
      <c r="AP1059">
        <v>46584285</v>
      </c>
      <c r="AQ1059">
        <v>53591145</v>
      </c>
      <c r="AR1059">
        <v>38587031</v>
      </c>
      <c r="AS1059">
        <v>33604028</v>
      </c>
      <c r="AT1059">
        <v>54029294</v>
      </c>
      <c r="AU1059">
        <v>27287066</v>
      </c>
      <c r="AV1059">
        <v>39882575</v>
      </c>
      <c r="AW1059">
        <v>49537548</v>
      </c>
      <c r="AX1059">
        <v>32668487</v>
      </c>
      <c r="AY1059">
        <v>32440968</v>
      </c>
      <c r="AZ1059">
        <v>33724067</v>
      </c>
      <c r="BA1059">
        <v>34926822</v>
      </c>
      <c r="BB1059">
        <v>41184131</v>
      </c>
      <c r="BC1059">
        <v>34954317</v>
      </c>
      <c r="BD1059">
        <v>30013042</v>
      </c>
      <c r="BE1059">
        <v>30342821</v>
      </c>
      <c r="BF1059">
        <v>31102043</v>
      </c>
      <c r="BG1059">
        <v>29096785</v>
      </c>
      <c r="BH1059">
        <v>30699378</v>
      </c>
      <c r="BI1059">
        <v>51694000</v>
      </c>
      <c r="BJ1059">
        <v>28041690</v>
      </c>
      <c r="BK1059">
        <v>30116714</v>
      </c>
      <c r="BL1059">
        <v>54402652</v>
      </c>
      <c r="BM1059">
        <v>38684593</v>
      </c>
      <c r="BN1059">
        <v>58942526</v>
      </c>
      <c r="BO1059">
        <v>62255314</v>
      </c>
      <c r="BP1059">
        <v>45750118</v>
      </c>
      <c r="BQ1059">
        <v>46280884</v>
      </c>
      <c r="BR1059">
        <v>47958345</v>
      </c>
      <c r="BS1059">
        <v>41876542</v>
      </c>
      <c r="BT1059">
        <v>30117902</v>
      </c>
      <c r="BU1059">
        <v>52317022</v>
      </c>
      <c r="BV1059">
        <v>51339620</v>
      </c>
      <c r="BW1059">
        <v>55919430</v>
      </c>
    </row>
    <row r="1060" spans="1:265" x14ac:dyDescent="0.25">
      <c r="A1060" s="1" t="s">
        <v>531</v>
      </c>
      <c r="B1060" t="s">
        <v>1158</v>
      </c>
      <c r="C1060" t="s">
        <v>1180</v>
      </c>
      <c r="D1060" s="2">
        <f>_xll.BDH(A1060, "volume", B1060, C1060, "Direction", "H", "Period", "M","cols=123;rows=2")</f>
        <v>36922</v>
      </c>
      <c r="E1060" s="2">
        <v>36950</v>
      </c>
      <c r="F1060" s="2">
        <v>36980</v>
      </c>
      <c r="G1060" s="2">
        <v>37011</v>
      </c>
      <c r="H1060" s="2">
        <v>37042</v>
      </c>
      <c r="I1060" s="2">
        <v>37071</v>
      </c>
      <c r="J1060" s="2">
        <v>37103</v>
      </c>
      <c r="K1060" s="2">
        <v>37134</v>
      </c>
      <c r="L1060" s="2">
        <v>37162</v>
      </c>
      <c r="M1060" s="2">
        <v>37195</v>
      </c>
      <c r="N1060" s="2">
        <v>37225</v>
      </c>
      <c r="O1060" s="2">
        <v>37256</v>
      </c>
      <c r="P1060" s="2">
        <v>37287</v>
      </c>
      <c r="Q1060" s="2">
        <v>37315</v>
      </c>
      <c r="R1060" s="2">
        <v>37344</v>
      </c>
      <c r="S1060" s="2">
        <v>37376</v>
      </c>
      <c r="T1060" s="2">
        <v>37407</v>
      </c>
      <c r="U1060" s="2">
        <v>37435</v>
      </c>
      <c r="V1060" s="2">
        <v>37468</v>
      </c>
      <c r="W1060" s="2">
        <v>37498</v>
      </c>
      <c r="X1060" s="2">
        <v>37529</v>
      </c>
      <c r="Y1060" s="2">
        <v>37560</v>
      </c>
      <c r="Z1060" s="2">
        <v>37589</v>
      </c>
      <c r="AA1060" s="2">
        <v>37621</v>
      </c>
      <c r="AB1060" s="2">
        <v>37652</v>
      </c>
      <c r="AC1060" s="2">
        <v>37680</v>
      </c>
      <c r="AD1060" s="2">
        <v>37711</v>
      </c>
      <c r="AE1060" s="2">
        <v>37741</v>
      </c>
      <c r="AF1060" s="2">
        <v>37771</v>
      </c>
      <c r="AG1060" s="2">
        <v>37802</v>
      </c>
      <c r="AH1060" s="2">
        <v>37833</v>
      </c>
      <c r="AI1060" s="2">
        <v>37862</v>
      </c>
      <c r="AJ1060" s="2">
        <v>37894</v>
      </c>
      <c r="AK1060" s="2">
        <v>37925</v>
      </c>
      <c r="AL1060" s="2">
        <v>37953</v>
      </c>
      <c r="AM1060" s="2">
        <v>37986</v>
      </c>
      <c r="AN1060" s="2">
        <v>38016</v>
      </c>
      <c r="AO1060" s="2">
        <v>38044</v>
      </c>
      <c r="AP1060" s="2">
        <v>38077</v>
      </c>
      <c r="AQ1060" s="2">
        <v>38107</v>
      </c>
      <c r="AR1060" s="2">
        <v>38138</v>
      </c>
      <c r="AS1060" s="2">
        <v>38168</v>
      </c>
      <c r="AT1060" s="2">
        <v>38198</v>
      </c>
      <c r="AU1060" s="2">
        <v>38230</v>
      </c>
      <c r="AV1060" s="2">
        <v>38260</v>
      </c>
      <c r="AW1060" s="2">
        <v>38289</v>
      </c>
      <c r="AX1060" s="2">
        <v>38321</v>
      </c>
      <c r="AY1060" s="2">
        <v>38352</v>
      </c>
      <c r="AZ1060" s="2">
        <v>38383</v>
      </c>
      <c r="BA1060" s="2">
        <v>38411</v>
      </c>
      <c r="BB1060" s="2">
        <v>38442</v>
      </c>
      <c r="BC1060" s="2">
        <v>38471</v>
      </c>
      <c r="BD1060" s="2">
        <v>38503</v>
      </c>
      <c r="BE1060" s="2">
        <v>38533</v>
      </c>
      <c r="BF1060" s="2">
        <v>38562</v>
      </c>
      <c r="BG1060" s="2">
        <v>38595</v>
      </c>
      <c r="BH1060" s="2">
        <v>38625</v>
      </c>
      <c r="BI1060" s="2">
        <v>38656</v>
      </c>
      <c r="BJ1060" s="2">
        <v>38686</v>
      </c>
      <c r="BK1060" s="2">
        <v>38716</v>
      </c>
      <c r="BL1060" s="2">
        <v>38748</v>
      </c>
      <c r="BM1060" s="2">
        <v>38776</v>
      </c>
      <c r="BN1060" s="2">
        <v>38807</v>
      </c>
      <c r="BO1060" s="2">
        <v>38835</v>
      </c>
      <c r="BP1060" s="2">
        <v>38868</v>
      </c>
      <c r="BQ1060" s="2">
        <v>38898</v>
      </c>
      <c r="BR1060" s="2">
        <v>38929</v>
      </c>
      <c r="BS1060" s="2">
        <v>38960</v>
      </c>
      <c r="BT1060" s="2">
        <v>38989</v>
      </c>
      <c r="BU1060" s="2">
        <v>39021</v>
      </c>
      <c r="BV1060" s="2">
        <v>39051</v>
      </c>
      <c r="BW1060" s="2">
        <v>39080</v>
      </c>
      <c r="BX1060" s="2">
        <v>39113</v>
      </c>
      <c r="BY1060" s="2">
        <v>39141</v>
      </c>
      <c r="BZ1060" s="2">
        <v>39171</v>
      </c>
      <c r="CA1060" s="2">
        <v>39202</v>
      </c>
      <c r="CB1060" s="2">
        <v>39233</v>
      </c>
      <c r="CC1060" s="2">
        <v>39262</v>
      </c>
      <c r="CD1060" s="2">
        <v>39294</v>
      </c>
      <c r="CE1060" s="2">
        <v>39325</v>
      </c>
      <c r="CF1060" s="2">
        <v>39353</v>
      </c>
      <c r="CG1060" s="2">
        <v>39386</v>
      </c>
      <c r="CH1060" s="2">
        <v>39416</v>
      </c>
      <c r="CI1060" s="2">
        <v>39447</v>
      </c>
      <c r="CJ1060" s="2">
        <v>39478</v>
      </c>
      <c r="CK1060" s="2">
        <v>39507</v>
      </c>
      <c r="CL1060" s="2">
        <v>39538</v>
      </c>
      <c r="CM1060" s="2">
        <v>39568</v>
      </c>
      <c r="CN1060" s="2">
        <v>39598</v>
      </c>
      <c r="CO1060" s="2">
        <v>39629</v>
      </c>
      <c r="CP1060" s="2">
        <v>39660</v>
      </c>
      <c r="CQ1060" s="2">
        <v>39689</v>
      </c>
      <c r="CR1060" s="2">
        <v>39721</v>
      </c>
      <c r="CS1060" s="2">
        <v>39752</v>
      </c>
      <c r="CT1060" s="2">
        <v>39780</v>
      </c>
      <c r="CU1060" s="2">
        <v>39813</v>
      </c>
      <c r="CV1060" s="2">
        <v>39843</v>
      </c>
      <c r="CW1060" s="2">
        <v>39871</v>
      </c>
      <c r="CX1060" s="2">
        <v>39903</v>
      </c>
      <c r="CY1060" s="2">
        <v>39933</v>
      </c>
      <c r="CZ1060" s="2">
        <v>39962</v>
      </c>
      <c r="DA1060" s="2">
        <v>39994</v>
      </c>
      <c r="DB1060" s="2">
        <v>40025</v>
      </c>
      <c r="DC1060" s="2">
        <v>40056</v>
      </c>
      <c r="DD1060" s="2">
        <v>40086</v>
      </c>
      <c r="DE1060" s="2">
        <v>40116</v>
      </c>
      <c r="DF1060" s="2">
        <v>40147</v>
      </c>
      <c r="DG1060" s="2">
        <v>40178</v>
      </c>
      <c r="DH1060" s="2">
        <v>40207</v>
      </c>
      <c r="DI1060" s="2">
        <v>40235</v>
      </c>
      <c r="DJ1060" s="2">
        <v>40268</v>
      </c>
      <c r="DK1060" s="2">
        <v>40298</v>
      </c>
      <c r="DL1060" s="2">
        <v>40329</v>
      </c>
      <c r="DM1060" s="2">
        <v>40359</v>
      </c>
      <c r="DN1060" s="2">
        <v>40389</v>
      </c>
      <c r="DO1060" s="2">
        <v>40421</v>
      </c>
      <c r="DP1060" s="2">
        <v>40451</v>
      </c>
      <c r="DQ1060" s="2">
        <v>40480</v>
      </c>
      <c r="DR1060" s="2">
        <v>40512</v>
      </c>
      <c r="DS1060" s="2">
        <v>40543</v>
      </c>
      <c r="DT1060" s="2">
        <v>40574</v>
      </c>
      <c r="DU1060" s="2">
        <v>40602</v>
      </c>
      <c r="DV1060" s="2">
        <v>40633</v>
      </c>
    </row>
    <row r="1061" spans="1:265" x14ac:dyDescent="0.25">
      <c r="A1061" s="4"/>
      <c r="D1061" s="3">
        <v>124377900</v>
      </c>
      <c r="E1061">
        <v>92157900</v>
      </c>
      <c r="F1061">
        <v>104041600</v>
      </c>
      <c r="G1061">
        <v>122200300</v>
      </c>
      <c r="H1061">
        <v>110683400</v>
      </c>
      <c r="I1061">
        <v>133874300</v>
      </c>
      <c r="J1061">
        <v>103310800</v>
      </c>
      <c r="K1061">
        <v>221296400</v>
      </c>
      <c r="L1061">
        <v>183895800</v>
      </c>
      <c r="M1061">
        <v>202770800</v>
      </c>
      <c r="N1061">
        <v>190582900</v>
      </c>
      <c r="O1061">
        <v>206451900</v>
      </c>
      <c r="P1061">
        <v>158652200</v>
      </c>
      <c r="Q1061">
        <v>356094700</v>
      </c>
      <c r="R1061">
        <v>190031400</v>
      </c>
      <c r="S1061">
        <v>221845000</v>
      </c>
      <c r="T1061">
        <v>168240300</v>
      </c>
      <c r="U1061">
        <v>236737900</v>
      </c>
      <c r="V1061">
        <v>383004700</v>
      </c>
      <c r="W1061">
        <v>285908200</v>
      </c>
      <c r="X1061">
        <v>189123300</v>
      </c>
      <c r="Y1061">
        <v>123384500</v>
      </c>
      <c r="Z1061">
        <v>156318900</v>
      </c>
      <c r="AA1061">
        <v>125220000</v>
      </c>
      <c r="AB1061">
        <v>123701400</v>
      </c>
      <c r="AC1061">
        <v>94209800</v>
      </c>
      <c r="AD1061">
        <v>66369800</v>
      </c>
      <c r="AE1061">
        <v>74326700</v>
      </c>
      <c r="AF1061">
        <v>69843100</v>
      </c>
      <c r="AG1061">
        <v>83353300</v>
      </c>
      <c r="AH1061">
        <v>67884100</v>
      </c>
      <c r="AI1061">
        <v>59306700</v>
      </c>
      <c r="AJ1061">
        <v>111591800</v>
      </c>
      <c r="AK1061">
        <v>84073300</v>
      </c>
      <c r="AL1061">
        <v>89254200</v>
      </c>
      <c r="AM1061">
        <v>90618700</v>
      </c>
      <c r="AN1061">
        <v>103973400</v>
      </c>
      <c r="AO1061">
        <v>95251000</v>
      </c>
      <c r="AP1061">
        <v>110851300</v>
      </c>
      <c r="AQ1061">
        <v>70902400</v>
      </c>
      <c r="AR1061">
        <v>94972800</v>
      </c>
      <c r="AS1061">
        <v>101875000</v>
      </c>
      <c r="AT1061">
        <v>67594800</v>
      </c>
      <c r="AU1061">
        <v>134771600</v>
      </c>
      <c r="AV1061">
        <v>115717300</v>
      </c>
      <c r="AW1061">
        <v>107327500</v>
      </c>
      <c r="AX1061">
        <v>88583000</v>
      </c>
      <c r="AY1061">
        <v>139513300</v>
      </c>
      <c r="AZ1061">
        <v>180808900</v>
      </c>
      <c r="BA1061">
        <v>226971400</v>
      </c>
      <c r="BB1061">
        <v>176808500</v>
      </c>
      <c r="BC1061">
        <v>190812200</v>
      </c>
      <c r="BD1061">
        <v>150566600</v>
      </c>
      <c r="BE1061">
        <v>77904900</v>
      </c>
      <c r="BF1061">
        <v>50498100</v>
      </c>
      <c r="BG1061">
        <v>80119900</v>
      </c>
      <c r="BH1061">
        <v>108254000</v>
      </c>
      <c r="BI1061">
        <v>80552400</v>
      </c>
      <c r="BJ1061">
        <v>194590600</v>
      </c>
      <c r="BK1061">
        <v>153971300</v>
      </c>
      <c r="BL1061">
        <v>170542800</v>
      </c>
      <c r="BM1061">
        <v>118749400</v>
      </c>
      <c r="BN1061">
        <v>193674600</v>
      </c>
      <c r="BO1061">
        <v>63758800</v>
      </c>
      <c r="BP1061">
        <v>129844000</v>
      </c>
      <c r="BQ1061">
        <v>191625000</v>
      </c>
      <c r="BR1061">
        <v>114693700</v>
      </c>
      <c r="BS1061">
        <v>151095500</v>
      </c>
      <c r="BT1061">
        <v>115879800</v>
      </c>
      <c r="BU1061">
        <v>191078300</v>
      </c>
      <c r="BV1061">
        <v>209707400</v>
      </c>
      <c r="BW1061">
        <v>132644700</v>
      </c>
      <c r="BX1061">
        <v>128786800</v>
      </c>
      <c r="BY1061">
        <v>167232800</v>
      </c>
      <c r="BZ1061">
        <v>161697400</v>
      </c>
      <c r="CA1061">
        <v>136545500</v>
      </c>
      <c r="CB1061">
        <v>127433400</v>
      </c>
      <c r="CC1061">
        <v>133515600</v>
      </c>
      <c r="CD1061">
        <v>116466500</v>
      </c>
      <c r="CE1061">
        <v>153849200</v>
      </c>
      <c r="CF1061">
        <v>95076900</v>
      </c>
      <c r="CG1061">
        <v>163171500</v>
      </c>
      <c r="CH1061">
        <v>125655100</v>
      </c>
      <c r="CI1061">
        <v>125323900</v>
      </c>
      <c r="CJ1061">
        <v>164823600</v>
      </c>
      <c r="CK1061">
        <v>114892100</v>
      </c>
      <c r="CL1061">
        <v>91502700</v>
      </c>
      <c r="CM1061">
        <v>100696900</v>
      </c>
      <c r="CN1061">
        <v>94918900</v>
      </c>
      <c r="CO1061">
        <v>104796200</v>
      </c>
      <c r="CP1061">
        <v>103104600</v>
      </c>
      <c r="CQ1061">
        <v>102842900</v>
      </c>
      <c r="CR1061">
        <v>130157700</v>
      </c>
      <c r="CS1061">
        <v>130315600</v>
      </c>
      <c r="CT1061">
        <v>81790700</v>
      </c>
      <c r="CU1061">
        <v>87339200</v>
      </c>
      <c r="CV1061">
        <v>101289000</v>
      </c>
      <c r="CW1061">
        <v>101976300</v>
      </c>
      <c r="CX1061">
        <v>118244700</v>
      </c>
      <c r="CY1061">
        <v>95472600</v>
      </c>
      <c r="CZ1061">
        <v>126467700</v>
      </c>
      <c r="DA1061">
        <v>108570500</v>
      </c>
      <c r="DB1061">
        <v>101683500</v>
      </c>
      <c r="DC1061">
        <v>84080100</v>
      </c>
      <c r="DD1061">
        <v>137440800</v>
      </c>
      <c r="DE1061">
        <v>123272200</v>
      </c>
      <c r="DF1061">
        <v>100154700</v>
      </c>
      <c r="DG1061">
        <v>105066500</v>
      </c>
      <c r="DH1061">
        <v>110862300</v>
      </c>
      <c r="DI1061">
        <v>111879700</v>
      </c>
      <c r="DJ1061">
        <v>119925800</v>
      </c>
      <c r="DK1061">
        <v>151382600</v>
      </c>
      <c r="DL1061">
        <v>156933600</v>
      </c>
      <c r="DM1061">
        <v>101186800</v>
      </c>
      <c r="DN1061">
        <v>102000400</v>
      </c>
      <c r="DO1061">
        <v>90084400</v>
      </c>
      <c r="DP1061">
        <v>141073918</v>
      </c>
      <c r="DQ1061">
        <v>68854370</v>
      </c>
      <c r="DR1061">
        <v>68212951</v>
      </c>
      <c r="DS1061">
        <v>146823424</v>
      </c>
      <c r="DT1061">
        <v>72461531</v>
      </c>
      <c r="DU1061">
        <v>67933905</v>
      </c>
      <c r="DV1061">
        <v>96185101</v>
      </c>
    </row>
    <row r="1062" spans="1:265" x14ac:dyDescent="0.25">
      <c r="A1062" s="1" t="s">
        <v>532</v>
      </c>
      <c r="B1062" t="s">
        <v>1158</v>
      </c>
      <c r="C1062" t="s">
        <v>1202</v>
      </c>
      <c r="D1062" s="2">
        <f>_xll.BDH(A1062, "volume", B1062, C1062, "Direction", "H", "Period", "M","cols=241;rows=2")</f>
        <v>36922</v>
      </c>
      <c r="E1062" s="2">
        <v>36950</v>
      </c>
      <c r="F1062" s="2">
        <v>36980</v>
      </c>
      <c r="G1062" s="2">
        <v>37011</v>
      </c>
      <c r="H1062" s="2">
        <v>37042</v>
      </c>
      <c r="I1062" s="2">
        <v>37071</v>
      </c>
      <c r="J1062" s="2">
        <v>37103</v>
      </c>
      <c r="K1062" s="2">
        <v>37134</v>
      </c>
      <c r="L1062" s="2">
        <v>37162</v>
      </c>
      <c r="M1062" s="2">
        <v>37195</v>
      </c>
      <c r="N1062" s="2">
        <v>37225</v>
      </c>
      <c r="O1062" s="2">
        <v>37256</v>
      </c>
      <c r="P1062" s="2">
        <v>37287</v>
      </c>
      <c r="Q1062" s="2">
        <v>37315</v>
      </c>
      <c r="R1062" s="2">
        <v>37344</v>
      </c>
      <c r="S1062" s="2">
        <v>37376</v>
      </c>
      <c r="T1062" s="2">
        <v>37407</v>
      </c>
      <c r="U1062" s="2">
        <v>37435</v>
      </c>
      <c r="V1062" s="2">
        <v>37468</v>
      </c>
      <c r="W1062" s="2">
        <v>37498</v>
      </c>
      <c r="X1062" s="2">
        <v>37529</v>
      </c>
      <c r="Y1062" s="2">
        <v>37560</v>
      </c>
      <c r="Z1062" s="2">
        <v>37589</v>
      </c>
      <c r="AA1062" s="2">
        <v>37621</v>
      </c>
      <c r="AB1062" s="2">
        <v>37652</v>
      </c>
      <c r="AC1062" s="2">
        <v>37680</v>
      </c>
      <c r="AD1062" s="2">
        <v>37711</v>
      </c>
      <c r="AE1062" s="2">
        <v>37741</v>
      </c>
      <c r="AF1062" s="2">
        <v>37771</v>
      </c>
      <c r="AG1062" s="2">
        <v>37802</v>
      </c>
      <c r="AH1062" s="2">
        <v>37833</v>
      </c>
      <c r="AI1062" s="2">
        <v>37862</v>
      </c>
      <c r="AJ1062" s="2">
        <v>37894</v>
      </c>
      <c r="AK1062" s="2">
        <v>37925</v>
      </c>
      <c r="AL1062" s="2">
        <v>37953</v>
      </c>
      <c r="AM1062" s="2">
        <v>37986</v>
      </c>
      <c r="AN1062" s="2">
        <v>38016</v>
      </c>
      <c r="AO1062" s="2">
        <v>38044</v>
      </c>
      <c r="AP1062" s="2">
        <v>38077</v>
      </c>
      <c r="AQ1062" s="2">
        <v>38107</v>
      </c>
      <c r="AR1062" s="2">
        <v>38138</v>
      </c>
      <c r="AS1062" s="2">
        <v>38168</v>
      </c>
      <c r="AT1062" s="2">
        <v>38198</v>
      </c>
      <c r="AU1062" s="2">
        <v>38230</v>
      </c>
      <c r="AV1062" s="2">
        <v>38260</v>
      </c>
      <c r="AW1062" s="2">
        <v>38289</v>
      </c>
      <c r="AX1062" s="2">
        <v>38321</v>
      </c>
      <c r="AY1062" s="2">
        <v>38352</v>
      </c>
      <c r="AZ1062" s="2">
        <v>38383</v>
      </c>
      <c r="BA1062" s="2">
        <v>38411</v>
      </c>
      <c r="BB1062" s="2">
        <v>38442</v>
      </c>
      <c r="BC1062" s="2">
        <v>38471</v>
      </c>
      <c r="BD1062" s="2">
        <v>38503</v>
      </c>
      <c r="BE1062" s="2">
        <v>38533</v>
      </c>
      <c r="BF1062" s="2">
        <v>38562</v>
      </c>
      <c r="BG1062" s="2">
        <v>38595</v>
      </c>
      <c r="BH1062" s="2">
        <v>38625</v>
      </c>
      <c r="BI1062" s="2">
        <v>38656</v>
      </c>
      <c r="BJ1062" s="2">
        <v>38686</v>
      </c>
      <c r="BK1062" s="2">
        <v>38716</v>
      </c>
      <c r="BL1062" s="2">
        <v>38748</v>
      </c>
      <c r="BM1062" s="2">
        <v>38776</v>
      </c>
      <c r="BN1062" s="2">
        <v>38807</v>
      </c>
      <c r="BO1062" s="2">
        <v>38835</v>
      </c>
      <c r="BP1062" s="2">
        <v>38868</v>
      </c>
      <c r="BQ1062" s="2">
        <v>38898</v>
      </c>
      <c r="BR1062" s="2">
        <v>38929</v>
      </c>
      <c r="BS1062" s="2">
        <v>38960</v>
      </c>
      <c r="BT1062" s="2">
        <v>38989</v>
      </c>
      <c r="BU1062" s="2">
        <v>39021</v>
      </c>
      <c r="BV1062" s="2">
        <v>39051</v>
      </c>
      <c r="BW1062" s="2">
        <v>39080</v>
      </c>
      <c r="BX1062" s="2">
        <v>39113</v>
      </c>
      <c r="BY1062" s="2">
        <v>39141</v>
      </c>
      <c r="BZ1062" s="2">
        <v>39171</v>
      </c>
      <c r="CA1062" s="2">
        <v>39202</v>
      </c>
      <c r="CB1062" s="2">
        <v>39233</v>
      </c>
      <c r="CC1062" s="2">
        <v>39262</v>
      </c>
      <c r="CD1062" s="2">
        <v>39294</v>
      </c>
      <c r="CE1062" s="2">
        <v>39325</v>
      </c>
      <c r="CF1062" s="2">
        <v>39353</v>
      </c>
      <c r="CG1062" s="2">
        <v>39386</v>
      </c>
      <c r="CH1062" s="2">
        <v>39416</v>
      </c>
      <c r="CI1062" s="2">
        <v>39447</v>
      </c>
      <c r="CJ1062" s="2">
        <v>39478</v>
      </c>
      <c r="CK1062" s="2">
        <v>39507</v>
      </c>
      <c r="CL1062" s="2">
        <v>39538</v>
      </c>
      <c r="CM1062" s="2">
        <v>39568</v>
      </c>
      <c r="CN1062" s="2">
        <v>39598</v>
      </c>
      <c r="CO1062" s="2">
        <v>39629</v>
      </c>
      <c r="CP1062" s="2">
        <v>39660</v>
      </c>
      <c r="CQ1062" s="2">
        <v>39689</v>
      </c>
      <c r="CR1062" s="2">
        <v>39721</v>
      </c>
      <c r="CS1062" s="2">
        <v>39752</v>
      </c>
      <c r="CT1062" s="2">
        <v>39780</v>
      </c>
      <c r="CU1062" s="2">
        <v>39813</v>
      </c>
      <c r="CV1062" s="2">
        <v>39843</v>
      </c>
      <c r="CW1062" s="2">
        <v>39871</v>
      </c>
      <c r="CX1062" s="2">
        <v>39903</v>
      </c>
      <c r="CY1062" s="2">
        <v>39933</v>
      </c>
      <c r="CZ1062" s="2">
        <v>39962</v>
      </c>
      <c r="DA1062" s="2">
        <v>39994</v>
      </c>
      <c r="DB1062" s="2">
        <v>40025</v>
      </c>
      <c r="DC1062" s="2">
        <v>40056</v>
      </c>
      <c r="DD1062" s="2">
        <v>40086</v>
      </c>
      <c r="DE1062" s="2">
        <v>40116</v>
      </c>
      <c r="DF1062" s="2">
        <v>40147</v>
      </c>
      <c r="DG1062" s="2">
        <v>40178</v>
      </c>
      <c r="DH1062" s="2">
        <v>40207</v>
      </c>
      <c r="DI1062" s="2">
        <v>40235</v>
      </c>
      <c r="DJ1062" s="2">
        <v>40268</v>
      </c>
      <c r="DK1062" s="2">
        <v>40298</v>
      </c>
      <c r="DL1062" s="2">
        <v>40329</v>
      </c>
      <c r="DM1062" s="2">
        <v>40359</v>
      </c>
      <c r="DN1062" s="2">
        <v>40389</v>
      </c>
      <c r="DO1062" s="2">
        <v>40421</v>
      </c>
      <c r="DP1062" s="2">
        <v>40451</v>
      </c>
      <c r="DQ1062" s="2">
        <v>40480</v>
      </c>
      <c r="DR1062" s="2">
        <v>40512</v>
      </c>
      <c r="DS1062" s="2">
        <v>40543</v>
      </c>
      <c r="DT1062" s="2">
        <v>40574</v>
      </c>
      <c r="DU1062" s="2">
        <v>40602</v>
      </c>
      <c r="DV1062" s="2">
        <v>40633</v>
      </c>
      <c r="DW1062" s="2">
        <v>40662</v>
      </c>
      <c r="DX1062" s="2">
        <v>40694</v>
      </c>
      <c r="DY1062" s="2">
        <v>40724</v>
      </c>
      <c r="DZ1062" s="2">
        <v>40753</v>
      </c>
      <c r="EA1062" s="2">
        <v>40786</v>
      </c>
      <c r="EB1062" s="2">
        <v>40816</v>
      </c>
      <c r="EC1062" s="2">
        <v>40847</v>
      </c>
      <c r="ED1062" s="2">
        <v>40877</v>
      </c>
      <c r="EE1062" s="2">
        <v>40907</v>
      </c>
      <c r="EF1062" s="2">
        <v>40939</v>
      </c>
      <c r="EG1062" s="2">
        <v>40968</v>
      </c>
      <c r="EH1062" s="2">
        <v>40998</v>
      </c>
      <c r="EI1062" s="2">
        <v>41029</v>
      </c>
      <c r="EJ1062" s="2">
        <v>41060</v>
      </c>
      <c r="EK1062" s="2">
        <v>41089</v>
      </c>
      <c r="EL1062" s="2">
        <v>41121</v>
      </c>
      <c r="EM1062" s="2">
        <v>41152</v>
      </c>
      <c r="EN1062" s="2">
        <v>41180</v>
      </c>
      <c r="EO1062" s="2">
        <v>41213</v>
      </c>
      <c r="EP1062" s="2">
        <v>41243</v>
      </c>
      <c r="EQ1062" s="2">
        <v>41274</v>
      </c>
      <c r="ER1062" s="2">
        <v>41305</v>
      </c>
      <c r="ES1062" s="2">
        <v>41333</v>
      </c>
      <c r="ET1062" s="2">
        <v>41362</v>
      </c>
      <c r="EU1062" s="2">
        <v>41394</v>
      </c>
      <c r="EV1062" s="2">
        <v>41425</v>
      </c>
      <c r="EW1062" s="2">
        <v>41453</v>
      </c>
      <c r="EX1062" s="2">
        <v>41486</v>
      </c>
      <c r="EY1062" s="2">
        <v>41516</v>
      </c>
      <c r="EZ1062" s="2">
        <v>41547</v>
      </c>
      <c r="FA1062" s="2">
        <v>41578</v>
      </c>
      <c r="FB1062" s="2">
        <v>41607</v>
      </c>
      <c r="FC1062" s="2">
        <v>41639</v>
      </c>
      <c r="FD1062" s="2">
        <v>41670</v>
      </c>
      <c r="FE1062" s="2">
        <v>41698</v>
      </c>
      <c r="FF1062" s="2">
        <v>41729</v>
      </c>
      <c r="FG1062" s="2">
        <v>41759</v>
      </c>
      <c r="FH1062" s="2">
        <v>41789</v>
      </c>
      <c r="FI1062" s="2">
        <v>41820</v>
      </c>
      <c r="FJ1062" s="2">
        <v>41851</v>
      </c>
      <c r="FK1062" s="2">
        <v>41880</v>
      </c>
      <c r="FL1062" s="2">
        <v>41912</v>
      </c>
      <c r="FM1062" s="2">
        <v>41943</v>
      </c>
      <c r="FN1062" s="2">
        <v>41971</v>
      </c>
      <c r="FO1062" s="2">
        <v>42004</v>
      </c>
      <c r="FP1062" s="2">
        <v>42034</v>
      </c>
      <c r="FQ1062" s="2">
        <v>42062</v>
      </c>
      <c r="FR1062" s="2">
        <v>42094</v>
      </c>
      <c r="FS1062" s="2">
        <v>42124</v>
      </c>
      <c r="FT1062" s="2">
        <v>42153</v>
      </c>
      <c r="FU1062" s="2">
        <v>42185</v>
      </c>
      <c r="FV1062" s="2">
        <v>42216</v>
      </c>
      <c r="FW1062" s="2">
        <v>42247</v>
      </c>
      <c r="FX1062" s="2">
        <v>42277</v>
      </c>
      <c r="FY1062" s="2">
        <v>42307</v>
      </c>
      <c r="FZ1062" s="2">
        <v>42338</v>
      </c>
      <c r="GA1062" s="2">
        <v>42369</v>
      </c>
      <c r="GB1062" s="2">
        <v>42398</v>
      </c>
      <c r="GC1062" s="2">
        <v>42429</v>
      </c>
      <c r="GD1062" s="2">
        <v>42460</v>
      </c>
      <c r="GE1062" s="2">
        <v>42489</v>
      </c>
      <c r="GF1062" s="2">
        <v>42521</v>
      </c>
      <c r="GG1062" s="2">
        <v>42551</v>
      </c>
      <c r="GH1062" s="2">
        <v>42580</v>
      </c>
      <c r="GI1062" s="2">
        <v>42613</v>
      </c>
      <c r="GJ1062" s="2">
        <v>42643</v>
      </c>
      <c r="GK1062" s="2">
        <v>42674</v>
      </c>
      <c r="GL1062" s="2">
        <v>42704</v>
      </c>
      <c r="GM1062" s="2">
        <v>42734</v>
      </c>
      <c r="GN1062" s="2">
        <v>42766</v>
      </c>
      <c r="GO1062" s="2">
        <v>42794</v>
      </c>
      <c r="GP1062" s="2">
        <v>42825</v>
      </c>
      <c r="GQ1062" s="2">
        <v>42853</v>
      </c>
      <c r="GR1062" s="2">
        <v>42886</v>
      </c>
      <c r="GS1062" s="2">
        <v>42916</v>
      </c>
      <c r="GT1062" s="2">
        <v>42947</v>
      </c>
      <c r="GU1062" s="2">
        <v>42978</v>
      </c>
      <c r="GV1062" s="2">
        <v>43007</v>
      </c>
      <c r="GW1062" s="2">
        <v>43039</v>
      </c>
      <c r="GX1062" s="2">
        <v>43069</v>
      </c>
      <c r="GY1062" s="2">
        <v>43098</v>
      </c>
      <c r="GZ1062" s="2">
        <v>43131</v>
      </c>
      <c r="HA1062" s="2">
        <v>43159</v>
      </c>
      <c r="HB1062" s="2">
        <v>43189</v>
      </c>
      <c r="HC1062" s="2">
        <v>43220</v>
      </c>
      <c r="HD1062" s="2">
        <v>43251</v>
      </c>
      <c r="HE1062" s="2">
        <v>43280</v>
      </c>
      <c r="HF1062" s="2">
        <v>43312</v>
      </c>
      <c r="HG1062" s="2">
        <v>43343</v>
      </c>
      <c r="HH1062" s="2">
        <v>43371</v>
      </c>
      <c r="HI1062" s="2">
        <v>43404</v>
      </c>
      <c r="HJ1062" s="2">
        <v>43434</v>
      </c>
      <c r="HK1062" s="2">
        <v>43465</v>
      </c>
      <c r="HL1062" s="2">
        <v>43496</v>
      </c>
      <c r="HM1062" s="2">
        <v>43524</v>
      </c>
      <c r="HN1062" s="2">
        <v>43553</v>
      </c>
      <c r="HO1062" s="2">
        <v>43585</v>
      </c>
      <c r="HP1062" s="2">
        <v>43616</v>
      </c>
      <c r="HQ1062" s="2">
        <v>43644</v>
      </c>
      <c r="HR1062" s="2">
        <v>43677</v>
      </c>
      <c r="HS1062" s="2">
        <v>43707</v>
      </c>
      <c r="HT1062" s="2">
        <v>43738</v>
      </c>
      <c r="HU1062" s="2">
        <v>43769</v>
      </c>
      <c r="HV1062" s="2">
        <v>43798</v>
      </c>
      <c r="HW1062" s="2">
        <v>43830</v>
      </c>
      <c r="HX1062" s="2">
        <v>43861</v>
      </c>
      <c r="HY1062" s="2">
        <v>43889</v>
      </c>
      <c r="HZ1062" s="2">
        <v>43921</v>
      </c>
      <c r="IA1062" s="2">
        <v>43951</v>
      </c>
      <c r="IB1062" s="2">
        <v>43980</v>
      </c>
      <c r="IC1062" s="2">
        <v>44012</v>
      </c>
      <c r="ID1062" s="2">
        <v>44043</v>
      </c>
      <c r="IE1062" s="2">
        <v>44074</v>
      </c>
      <c r="IF1062" s="2">
        <v>44104</v>
      </c>
      <c r="IG1062" s="2">
        <v>44134</v>
      </c>
      <c r="IH1062" s="2">
        <v>44165</v>
      </c>
      <c r="II1062" s="2">
        <v>44196</v>
      </c>
      <c r="IJ1062" s="2">
        <v>44225</v>
      </c>
    </row>
    <row r="1063" spans="1:265" x14ac:dyDescent="0.25">
      <c r="A1063" s="4"/>
      <c r="D1063" s="3">
        <v>40811300</v>
      </c>
      <c r="E1063">
        <v>17285100</v>
      </c>
      <c r="F1063">
        <v>21332800</v>
      </c>
      <c r="G1063">
        <v>19670100</v>
      </c>
      <c r="H1063">
        <v>21218300</v>
      </c>
      <c r="I1063">
        <v>17205000</v>
      </c>
      <c r="J1063">
        <v>18177300</v>
      </c>
      <c r="K1063">
        <v>15089400</v>
      </c>
      <c r="L1063">
        <v>31762800</v>
      </c>
      <c r="M1063">
        <v>28165700</v>
      </c>
      <c r="N1063">
        <v>19473600</v>
      </c>
      <c r="O1063">
        <v>14278400</v>
      </c>
      <c r="P1063">
        <v>20185500</v>
      </c>
      <c r="Q1063">
        <v>14398400</v>
      </c>
      <c r="R1063">
        <v>14925300</v>
      </c>
      <c r="S1063">
        <v>12855000</v>
      </c>
      <c r="T1063">
        <v>13150400</v>
      </c>
      <c r="U1063">
        <v>16469200</v>
      </c>
      <c r="V1063">
        <v>34074100</v>
      </c>
      <c r="W1063">
        <v>26885100</v>
      </c>
      <c r="X1063">
        <v>15335900</v>
      </c>
      <c r="Y1063">
        <v>27618900</v>
      </c>
      <c r="Z1063">
        <v>26110600</v>
      </c>
      <c r="AA1063">
        <v>20681300</v>
      </c>
      <c r="AB1063">
        <v>23907100</v>
      </c>
      <c r="AC1063">
        <v>15126200</v>
      </c>
      <c r="AD1063">
        <v>19948000</v>
      </c>
      <c r="AE1063">
        <v>22423600</v>
      </c>
      <c r="AF1063">
        <v>24336000</v>
      </c>
      <c r="AG1063">
        <v>14443800</v>
      </c>
      <c r="AH1063">
        <v>14623400</v>
      </c>
      <c r="AI1063">
        <v>24060500</v>
      </c>
      <c r="AJ1063">
        <v>18141800</v>
      </c>
      <c r="AK1063">
        <v>23184900</v>
      </c>
      <c r="AL1063">
        <v>26339100</v>
      </c>
      <c r="AM1063">
        <v>15884800</v>
      </c>
      <c r="AN1063">
        <v>22993800</v>
      </c>
      <c r="AO1063">
        <v>20754800</v>
      </c>
      <c r="AP1063">
        <v>19859700</v>
      </c>
      <c r="AQ1063">
        <v>16887100</v>
      </c>
      <c r="AR1063">
        <v>28107500</v>
      </c>
      <c r="AS1063">
        <v>19409700</v>
      </c>
      <c r="AT1063">
        <v>15950800</v>
      </c>
      <c r="AU1063">
        <v>41418200</v>
      </c>
      <c r="AV1063">
        <v>18638400</v>
      </c>
      <c r="AW1063">
        <v>24397000</v>
      </c>
      <c r="AX1063">
        <v>43878200</v>
      </c>
      <c r="AY1063">
        <v>33024200</v>
      </c>
      <c r="AZ1063">
        <v>27104100</v>
      </c>
      <c r="BA1063">
        <v>19472200</v>
      </c>
      <c r="BB1063">
        <v>28513000</v>
      </c>
      <c r="BC1063">
        <v>20849600</v>
      </c>
      <c r="BD1063">
        <v>23600500</v>
      </c>
      <c r="BE1063">
        <v>18561200</v>
      </c>
      <c r="BF1063">
        <v>11557600</v>
      </c>
      <c r="BG1063">
        <v>24141700</v>
      </c>
      <c r="BH1063">
        <v>30394200</v>
      </c>
      <c r="BI1063">
        <v>27168300</v>
      </c>
      <c r="BJ1063">
        <v>33296900</v>
      </c>
      <c r="BK1063">
        <v>22450400</v>
      </c>
      <c r="BL1063">
        <v>24212200</v>
      </c>
      <c r="BM1063">
        <v>21621100</v>
      </c>
      <c r="BN1063">
        <v>25052400</v>
      </c>
      <c r="BO1063">
        <v>21613700</v>
      </c>
      <c r="BP1063">
        <v>28836000</v>
      </c>
      <c r="BQ1063">
        <v>27806100</v>
      </c>
      <c r="BR1063">
        <v>15520300</v>
      </c>
      <c r="BS1063">
        <v>22647600</v>
      </c>
      <c r="BT1063">
        <v>22239800</v>
      </c>
      <c r="BU1063">
        <v>17664100</v>
      </c>
      <c r="BV1063">
        <v>18088200</v>
      </c>
      <c r="BW1063">
        <v>17093000</v>
      </c>
      <c r="BX1063">
        <v>19664800</v>
      </c>
      <c r="BY1063">
        <v>18862800</v>
      </c>
      <c r="BZ1063">
        <v>24081000</v>
      </c>
      <c r="CA1063">
        <v>20693900</v>
      </c>
      <c r="CB1063">
        <v>23820100</v>
      </c>
      <c r="CC1063">
        <v>23084300</v>
      </c>
      <c r="CD1063">
        <v>28127100</v>
      </c>
      <c r="CE1063">
        <v>38596800</v>
      </c>
      <c r="CF1063">
        <v>20961400</v>
      </c>
      <c r="CG1063">
        <v>22533900</v>
      </c>
      <c r="CH1063">
        <v>29951800</v>
      </c>
      <c r="CI1063">
        <v>18005300</v>
      </c>
      <c r="CJ1063">
        <v>36786900</v>
      </c>
      <c r="CK1063">
        <v>22699500</v>
      </c>
      <c r="CL1063">
        <v>25366000</v>
      </c>
      <c r="CM1063">
        <v>13587700</v>
      </c>
      <c r="CN1063">
        <v>17012700</v>
      </c>
      <c r="CO1063">
        <v>15038800</v>
      </c>
      <c r="CP1063">
        <v>18554500</v>
      </c>
      <c r="CQ1063">
        <v>15911400</v>
      </c>
      <c r="CR1063">
        <v>19462300</v>
      </c>
      <c r="CS1063">
        <v>25422700</v>
      </c>
      <c r="CT1063">
        <v>22206100</v>
      </c>
      <c r="CU1063">
        <v>20092900</v>
      </c>
      <c r="CV1063">
        <v>18075700</v>
      </c>
      <c r="CW1063">
        <v>16032700</v>
      </c>
      <c r="CX1063">
        <v>19495600</v>
      </c>
      <c r="CY1063">
        <v>17090100</v>
      </c>
      <c r="CZ1063">
        <v>12837300</v>
      </c>
      <c r="DA1063">
        <v>15300400</v>
      </c>
      <c r="DB1063">
        <v>15363400</v>
      </c>
      <c r="DC1063">
        <v>15458600</v>
      </c>
      <c r="DD1063">
        <v>18830300</v>
      </c>
      <c r="DE1063">
        <v>19018600</v>
      </c>
      <c r="DF1063">
        <v>20949200</v>
      </c>
      <c r="DG1063">
        <v>14825300</v>
      </c>
      <c r="DH1063">
        <v>20104700</v>
      </c>
      <c r="DI1063">
        <v>12840900</v>
      </c>
      <c r="DJ1063">
        <v>14464600</v>
      </c>
      <c r="DK1063">
        <v>10974000</v>
      </c>
      <c r="DL1063">
        <v>29603300</v>
      </c>
      <c r="DM1063">
        <v>27652500</v>
      </c>
      <c r="DN1063">
        <v>24666800</v>
      </c>
      <c r="DO1063">
        <v>28130600</v>
      </c>
      <c r="DP1063">
        <v>18574173</v>
      </c>
      <c r="DQ1063">
        <v>14462785</v>
      </c>
      <c r="DR1063">
        <v>17280096</v>
      </c>
      <c r="DS1063">
        <v>10367456</v>
      </c>
      <c r="DT1063">
        <v>10908301</v>
      </c>
      <c r="DU1063">
        <v>9167643</v>
      </c>
      <c r="DV1063">
        <v>17442262</v>
      </c>
      <c r="DW1063">
        <v>9452192</v>
      </c>
      <c r="DX1063">
        <v>11276435</v>
      </c>
      <c r="DY1063">
        <v>12246335</v>
      </c>
      <c r="DZ1063">
        <v>9153878</v>
      </c>
      <c r="EA1063">
        <v>21469748</v>
      </c>
      <c r="EB1063">
        <v>12633115</v>
      </c>
      <c r="EC1063">
        <v>11108113</v>
      </c>
      <c r="ED1063">
        <v>14497592</v>
      </c>
      <c r="EE1063">
        <v>12995038</v>
      </c>
      <c r="EF1063">
        <v>18209791</v>
      </c>
      <c r="EG1063">
        <v>8629165</v>
      </c>
      <c r="EH1063">
        <v>14277753</v>
      </c>
      <c r="EI1063">
        <v>10066659</v>
      </c>
      <c r="EJ1063">
        <v>14130158</v>
      </c>
      <c r="EK1063">
        <v>13965556</v>
      </c>
      <c r="EL1063">
        <v>12198463</v>
      </c>
      <c r="EM1063">
        <v>12391838</v>
      </c>
      <c r="EN1063">
        <v>9838045</v>
      </c>
      <c r="EO1063">
        <v>6357530</v>
      </c>
      <c r="EP1063">
        <v>10150097</v>
      </c>
      <c r="EQ1063">
        <v>8163360</v>
      </c>
      <c r="ER1063">
        <v>13907861</v>
      </c>
      <c r="ES1063">
        <v>7730562</v>
      </c>
      <c r="ET1063">
        <v>10387672</v>
      </c>
      <c r="EU1063">
        <v>6172144</v>
      </c>
      <c r="EV1063">
        <v>6410223</v>
      </c>
      <c r="EW1063">
        <v>6960596</v>
      </c>
      <c r="EX1063">
        <v>4774922</v>
      </c>
      <c r="EY1063">
        <v>6750534</v>
      </c>
      <c r="EZ1063">
        <v>5537637</v>
      </c>
      <c r="FA1063">
        <v>4669855</v>
      </c>
      <c r="FB1063">
        <v>5712509</v>
      </c>
      <c r="FC1063">
        <v>4283561</v>
      </c>
      <c r="FD1063">
        <v>5501683</v>
      </c>
      <c r="FE1063">
        <v>4617407</v>
      </c>
      <c r="FF1063">
        <v>6195157</v>
      </c>
      <c r="FG1063">
        <v>5694945</v>
      </c>
      <c r="FH1063">
        <v>6042328</v>
      </c>
      <c r="FI1063">
        <v>3438703</v>
      </c>
      <c r="FJ1063">
        <v>3172014</v>
      </c>
      <c r="FK1063">
        <v>3936614</v>
      </c>
      <c r="FL1063">
        <v>4421367</v>
      </c>
      <c r="FM1063">
        <v>5392700</v>
      </c>
      <c r="FN1063">
        <v>4481077</v>
      </c>
      <c r="FO1063">
        <v>5850963</v>
      </c>
      <c r="FP1063">
        <v>7804557</v>
      </c>
      <c r="FQ1063">
        <v>4151518</v>
      </c>
      <c r="FR1063">
        <v>9526269</v>
      </c>
      <c r="FS1063">
        <v>5207231</v>
      </c>
      <c r="FT1063">
        <v>6834854</v>
      </c>
      <c r="FU1063">
        <v>5189790</v>
      </c>
      <c r="FV1063">
        <v>6339670</v>
      </c>
      <c r="FW1063">
        <v>7216973</v>
      </c>
      <c r="FX1063">
        <v>5304765</v>
      </c>
      <c r="FY1063">
        <v>5559347</v>
      </c>
      <c r="FZ1063">
        <v>8489176</v>
      </c>
      <c r="GA1063">
        <v>6965277</v>
      </c>
      <c r="GB1063">
        <v>10986945</v>
      </c>
      <c r="GC1063">
        <v>10419289</v>
      </c>
      <c r="GD1063">
        <v>9477895</v>
      </c>
      <c r="GE1063">
        <v>6751391</v>
      </c>
      <c r="GF1063">
        <v>11322530</v>
      </c>
      <c r="GG1063">
        <v>13029168</v>
      </c>
      <c r="GH1063">
        <v>9361097</v>
      </c>
      <c r="GI1063">
        <v>11876330</v>
      </c>
      <c r="GJ1063">
        <v>10510393</v>
      </c>
      <c r="GK1063">
        <v>5386856</v>
      </c>
      <c r="GL1063">
        <v>9227919</v>
      </c>
      <c r="GM1063">
        <v>7872995</v>
      </c>
      <c r="GN1063">
        <v>8017837</v>
      </c>
      <c r="GO1063">
        <v>7623996</v>
      </c>
      <c r="GP1063">
        <v>13371504</v>
      </c>
      <c r="GQ1063">
        <v>6488165</v>
      </c>
      <c r="GR1063">
        <v>9354888</v>
      </c>
      <c r="GS1063">
        <v>10712622</v>
      </c>
      <c r="GT1063">
        <v>6128605</v>
      </c>
      <c r="GU1063">
        <v>9548001</v>
      </c>
      <c r="GV1063">
        <v>9874420</v>
      </c>
      <c r="GW1063">
        <v>6361565</v>
      </c>
      <c r="GX1063">
        <v>7667116</v>
      </c>
      <c r="GY1063">
        <v>7990306</v>
      </c>
      <c r="GZ1063">
        <v>8494120</v>
      </c>
      <c r="HA1063">
        <v>5982141</v>
      </c>
      <c r="HB1063">
        <v>8383320</v>
      </c>
      <c r="HC1063">
        <v>8065548</v>
      </c>
      <c r="HD1063">
        <v>9236315</v>
      </c>
      <c r="HE1063">
        <v>8994921</v>
      </c>
      <c r="HF1063">
        <v>6064956</v>
      </c>
      <c r="HG1063">
        <v>8879804</v>
      </c>
      <c r="HH1063">
        <v>8134222</v>
      </c>
      <c r="HI1063">
        <v>8965007</v>
      </c>
      <c r="HJ1063">
        <v>8822541</v>
      </c>
      <c r="HK1063">
        <v>9448215</v>
      </c>
      <c r="HL1063">
        <v>8576377</v>
      </c>
      <c r="HM1063">
        <v>5982590</v>
      </c>
      <c r="HN1063">
        <v>8021917</v>
      </c>
      <c r="HO1063">
        <v>6027409</v>
      </c>
      <c r="HP1063">
        <v>7473165</v>
      </c>
      <c r="HQ1063">
        <v>7077358</v>
      </c>
      <c r="HR1063">
        <v>6444308</v>
      </c>
      <c r="HS1063">
        <v>11059303</v>
      </c>
      <c r="HT1063">
        <v>8147229</v>
      </c>
      <c r="HU1063">
        <v>11337904</v>
      </c>
      <c r="HV1063">
        <v>13141181</v>
      </c>
      <c r="HW1063">
        <v>11662929</v>
      </c>
      <c r="HX1063">
        <v>8364387</v>
      </c>
      <c r="HY1063">
        <v>12120617</v>
      </c>
      <c r="HZ1063">
        <v>25929786</v>
      </c>
      <c r="IA1063">
        <v>12468820</v>
      </c>
      <c r="IB1063">
        <v>10107961</v>
      </c>
      <c r="IC1063">
        <v>15199202</v>
      </c>
      <c r="ID1063">
        <v>6697694</v>
      </c>
      <c r="IE1063">
        <v>6336874</v>
      </c>
      <c r="IF1063">
        <v>10147856</v>
      </c>
      <c r="IG1063">
        <v>9222083</v>
      </c>
      <c r="IH1063">
        <v>12547023</v>
      </c>
      <c r="II1063">
        <v>11901598</v>
      </c>
      <c r="IJ1063">
        <v>4670169</v>
      </c>
    </row>
    <row r="1064" spans="1:265" x14ac:dyDescent="0.25">
      <c r="A1064" s="1" t="s">
        <v>533</v>
      </c>
      <c r="B1064" t="s">
        <v>1158</v>
      </c>
      <c r="C1064" t="s">
        <v>1187</v>
      </c>
      <c r="D1064" s="2">
        <f>_xll.BDH(A1064, "volume", B1064, C1064, "Direction", "H", "Period", "M","cols=46;rows=2")</f>
        <v>36922</v>
      </c>
      <c r="E1064" s="2">
        <v>36950</v>
      </c>
      <c r="F1064" s="2">
        <v>36980</v>
      </c>
      <c r="G1064" s="2">
        <v>37011</v>
      </c>
      <c r="H1064" s="2">
        <v>37042</v>
      </c>
      <c r="I1064" s="2">
        <v>37071</v>
      </c>
      <c r="J1064" s="2">
        <v>37103</v>
      </c>
      <c r="K1064" s="2">
        <v>37134</v>
      </c>
      <c r="L1064" s="2">
        <v>37162</v>
      </c>
      <c r="M1064" s="2">
        <v>37195</v>
      </c>
      <c r="N1064" s="2">
        <v>37225</v>
      </c>
      <c r="O1064" s="2">
        <v>37256</v>
      </c>
      <c r="P1064" s="2">
        <v>37287</v>
      </c>
      <c r="Q1064" s="2">
        <v>37315</v>
      </c>
      <c r="R1064" s="2">
        <v>37344</v>
      </c>
      <c r="S1064" s="2">
        <v>37376</v>
      </c>
      <c r="T1064" s="2">
        <v>37407</v>
      </c>
      <c r="U1064" s="2">
        <v>37435</v>
      </c>
      <c r="V1064" s="2">
        <v>37468</v>
      </c>
      <c r="W1064" s="2">
        <v>37498</v>
      </c>
      <c r="X1064" s="2">
        <v>37529</v>
      </c>
      <c r="Y1064" s="2">
        <v>37560</v>
      </c>
      <c r="Z1064" s="2">
        <v>37589</v>
      </c>
      <c r="AA1064" s="2">
        <v>37621</v>
      </c>
      <c r="AB1064" s="2">
        <v>37652</v>
      </c>
      <c r="AC1064" s="2">
        <v>37680</v>
      </c>
      <c r="AD1064" s="2">
        <v>37711</v>
      </c>
      <c r="AE1064" s="2">
        <v>37741</v>
      </c>
      <c r="AF1064" s="2">
        <v>37771</v>
      </c>
      <c r="AG1064" s="2">
        <v>37802</v>
      </c>
      <c r="AH1064" s="2">
        <v>37833</v>
      </c>
      <c r="AI1064" s="2">
        <v>37862</v>
      </c>
      <c r="AJ1064" s="2">
        <v>37894</v>
      </c>
      <c r="AK1064" s="2">
        <v>37925</v>
      </c>
      <c r="AL1064" s="2">
        <v>37953</v>
      </c>
      <c r="AM1064" s="2">
        <v>37986</v>
      </c>
      <c r="AN1064" s="2">
        <v>38016</v>
      </c>
      <c r="AO1064" s="2">
        <v>38044</v>
      </c>
      <c r="AP1064" s="2">
        <v>38077</v>
      </c>
      <c r="AQ1064" s="2">
        <v>38107</v>
      </c>
      <c r="AR1064" s="2">
        <v>38138</v>
      </c>
      <c r="AS1064" s="2">
        <v>38168</v>
      </c>
      <c r="AT1064" s="2">
        <v>38198</v>
      </c>
      <c r="AU1064" s="2">
        <v>38230</v>
      </c>
      <c r="AV1064" s="2">
        <v>38260</v>
      </c>
      <c r="AW1064" s="2">
        <v>38289</v>
      </c>
    </row>
    <row r="1065" spans="1:265" x14ac:dyDescent="0.25">
      <c r="A1065" s="4"/>
      <c r="D1065" s="3">
        <v>33643600</v>
      </c>
      <c r="E1065">
        <v>29414000</v>
      </c>
      <c r="F1065">
        <v>39760200</v>
      </c>
      <c r="G1065">
        <v>34758400</v>
      </c>
      <c r="H1065">
        <v>44240400</v>
      </c>
      <c r="I1065">
        <v>36395200</v>
      </c>
      <c r="J1065">
        <v>43756400</v>
      </c>
      <c r="K1065">
        <v>50249800</v>
      </c>
      <c r="L1065">
        <v>59526800</v>
      </c>
      <c r="M1065">
        <v>53344800</v>
      </c>
      <c r="N1065">
        <v>46112000</v>
      </c>
      <c r="O1065">
        <v>38307800</v>
      </c>
      <c r="P1065">
        <v>47175200</v>
      </c>
      <c r="Q1065">
        <v>40626000</v>
      </c>
      <c r="R1065">
        <v>42700200</v>
      </c>
      <c r="S1065">
        <v>47672800</v>
      </c>
      <c r="T1065">
        <v>34869200</v>
      </c>
      <c r="U1065">
        <v>36029600</v>
      </c>
      <c r="V1065">
        <v>52471000</v>
      </c>
      <c r="W1065">
        <v>34162000</v>
      </c>
      <c r="X1065">
        <v>34565200</v>
      </c>
      <c r="Y1065">
        <v>44591800</v>
      </c>
      <c r="Z1065">
        <v>40073200</v>
      </c>
      <c r="AA1065">
        <v>42131000</v>
      </c>
      <c r="AB1065">
        <v>40848400</v>
      </c>
      <c r="AC1065">
        <v>54852600</v>
      </c>
      <c r="AD1065">
        <v>49856000</v>
      </c>
      <c r="AE1065">
        <v>48151000</v>
      </c>
      <c r="AF1065">
        <v>67467400</v>
      </c>
      <c r="AG1065">
        <v>59294000</v>
      </c>
      <c r="AH1065">
        <v>57513200</v>
      </c>
      <c r="AI1065">
        <v>44507200</v>
      </c>
      <c r="AJ1065">
        <v>48243000</v>
      </c>
      <c r="AK1065">
        <v>59263600</v>
      </c>
      <c r="AL1065">
        <v>33414600</v>
      </c>
      <c r="AM1065">
        <v>53597400</v>
      </c>
      <c r="AN1065">
        <v>45013000</v>
      </c>
      <c r="AO1065">
        <v>58376200</v>
      </c>
      <c r="AP1065">
        <v>49897800</v>
      </c>
      <c r="AQ1065">
        <v>47194400</v>
      </c>
      <c r="AR1065">
        <v>58437000</v>
      </c>
      <c r="AS1065">
        <v>44358800</v>
      </c>
      <c r="AT1065">
        <v>42669600</v>
      </c>
      <c r="AU1065">
        <v>49752400</v>
      </c>
      <c r="AV1065">
        <v>56661800</v>
      </c>
      <c r="AW1065">
        <v>20669000</v>
      </c>
    </row>
    <row r="1066" spans="1:265" x14ac:dyDescent="0.25">
      <c r="A1066" s="1" t="s">
        <v>534</v>
      </c>
      <c r="B1066" t="s">
        <v>1158</v>
      </c>
      <c r="C1066" t="s">
        <v>1199</v>
      </c>
      <c r="D1066" s="2">
        <f>_xll.BDH(A1066, "volume", B1066, C1066, "Direction", "H", "Period", "M","cols=262;rows=2")</f>
        <v>36922</v>
      </c>
      <c r="E1066" s="2">
        <v>36950</v>
      </c>
      <c r="F1066" s="2">
        <v>36980</v>
      </c>
      <c r="G1066" s="2">
        <v>37011</v>
      </c>
      <c r="H1066" s="2">
        <v>37042</v>
      </c>
      <c r="I1066" s="2">
        <v>37071</v>
      </c>
      <c r="J1066" s="2">
        <v>37103</v>
      </c>
      <c r="K1066" s="2">
        <v>37134</v>
      </c>
      <c r="L1066" s="2">
        <v>37162</v>
      </c>
      <c r="M1066" s="2">
        <v>37195</v>
      </c>
      <c r="N1066" s="2">
        <v>37225</v>
      </c>
      <c r="O1066" s="2">
        <v>37256</v>
      </c>
      <c r="P1066" s="2">
        <v>37287</v>
      </c>
      <c r="Q1066" s="2">
        <v>37315</v>
      </c>
      <c r="R1066" s="2">
        <v>37344</v>
      </c>
      <c r="S1066" s="2">
        <v>37376</v>
      </c>
      <c r="T1066" s="2">
        <v>37407</v>
      </c>
      <c r="U1066" s="2">
        <v>37435</v>
      </c>
      <c r="V1066" s="2">
        <v>37468</v>
      </c>
      <c r="W1066" s="2">
        <v>37498</v>
      </c>
      <c r="X1066" s="2">
        <v>37529</v>
      </c>
      <c r="Y1066" s="2">
        <v>37560</v>
      </c>
      <c r="Z1066" s="2">
        <v>37589</v>
      </c>
      <c r="AA1066" s="2">
        <v>37621</v>
      </c>
      <c r="AB1066" s="2">
        <v>37652</v>
      </c>
      <c r="AC1066" s="2">
        <v>37680</v>
      </c>
      <c r="AD1066" s="2">
        <v>37711</v>
      </c>
      <c r="AE1066" s="2">
        <v>37741</v>
      </c>
      <c r="AF1066" s="2">
        <v>37771</v>
      </c>
      <c r="AG1066" s="2">
        <v>37802</v>
      </c>
      <c r="AH1066" s="2">
        <v>37833</v>
      </c>
      <c r="AI1066" s="2">
        <v>37862</v>
      </c>
      <c r="AJ1066" s="2">
        <v>37894</v>
      </c>
      <c r="AK1066" s="2">
        <v>37925</v>
      </c>
      <c r="AL1066" s="2">
        <v>37953</v>
      </c>
      <c r="AM1066" s="2">
        <v>37986</v>
      </c>
      <c r="AN1066" s="2">
        <v>38016</v>
      </c>
      <c r="AO1066" s="2">
        <v>38044</v>
      </c>
      <c r="AP1066" s="2">
        <v>38077</v>
      </c>
      <c r="AQ1066" s="2">
        <v>38107</v>
      </c>
      <c r="AR1066" s="2">
        <v>38138</v>
      </c>
      <c r="AS1066" s="2">
        <v>38168</v>
      </c>
      <c r="AT1066" s="2">
        <v>38198</v>
      </c>
      <c r="AU1066" s="2">
        <v>38230</v>
      </c>
      <c r="AV1066" s="2">
        <v>38260</v>
      </c>
      <c r="AW1066" s="2">
        <v>38289</v>
      </c>
      <c r="AX1066" s="2">
        <v>38321</v>
      </c>
      <c r="AY1066" s="2">
        <v>38352</v>
      </c>
      <c r="AZ1066" s="2">
        <v>38383</v>
      </c>
      <c r="BA1066" s="2">
        <v>38411</v>
      </c>
      <c r="BB1066" s="2">
        <v>38442</v>
      </c>
      <c r="BC1066" s="2">
        <v>38471</v>
      </c>
      <c r="BD1066" s="2">
        <v>38503</v>
      </c>
      <c r="BE1066" s="2">
        <v>38533</v>
      </c>
      <c r="BF1066" s="2">
        <v>38562</v>
      </c>
      <c r="BG1066" s="2">
        <v>38595</v>
      </c>
      <c r="BH1066" s="2">
        <v>38625</v>
      </c>
      <c r="BI1066" s="2">
        <v>38656</v>
      </c>
      <c r="BJ1066" s="2">
        <v>38686</v>
      </c>
      <c r="BK1066" s="2">
        <v>38716</v>
      </c>
      <c r="BL1066" s="2">
        <v>38748</v>
      </c>
      <c r="BM1066" s="2">
        <v>38776</v>
      </c>
      <c r="BN1066" s="2">
        <v>38807</v>
      </c>
      <c r="BO1066" s="2">
        <v>38835</v>
      </c>
      <c r="BP1066" s="2">
        <v>38868</v>
      </c>
      <c r="BQ1066" s="2">
        <v>38898</v>
      </c>
      <c r="BR1066" s="2">
        <v>38929</v>
      </c>
      <c r="BS1066" s="2">
        <v>38960</v>
      </c>
      <c r="BT1066" s="2">
        <v>38989</v>
      </c>
      <c r="BU1066" s="2">
        <v>39021</v>
      </c>
      <c r="BV1066" s="2">
        <v>39051</v>
      </c>
      <c r="BW1066" s="2">
        <v>39080</v>
      </c>
      <c r="BX1066" s="2">
        <v>39113</v>
      </c>
      <c r="BY1066" s="2">
        <v>39141</v>
      </c>
      <c r="BZ1066" s="2">
        <v>39171</v>
      </c>
      <c r="CA1066" s="2">
        <v>39202</v>
      </c>
      <c r="CB1066" s="2">
        <v>39233</v>
      </c>
      <c r="CC1066" s="2">
        <v>39262</v>
      </c>
      <c r="CD1066" s="2">
        <v>39294</v>
      </c>
      <c r="CE1066" s="2">
        <v>39325</v>
      </c>
      <c r="CF1066" s="2">
        <v>39353</v>
      </c>
      <c r="CG1066" s="2">
        <v>39386</v>
      </c>
      <c r="CH1066" s="2">
        <v>39416</v>
      </c>
      <c r="CI1066" s="2">
        <v>39447</v>
      </c>
      <c r="CJ1066" s="2">
        <v>39478</v>
      </c>
      <c r="CK1066" s="2">
        <v>39507</v>
      </c>
      <c r="CL1066" s="2">
        <v>39538</v>
      </c>
      <c r="CM1066" s="2">
        <v>39568</v>
      </c>
      <c r="CN1066" s="2">
        <v>39598</v>
      </c>
      <c r="CO1066" s="2">
        <v>39629</v>
      </c>
      <c r="CP1066" s="2">
        <v>39660</v>
      </c>
      <c r="CQ1066" s="2">
        <v>39689</v>
      </c>
      <c r="CR1066" s="2">
        <v>39721</v>
      </c>
      <c r="CS1066" s="2">
        <v>39752</v>
      </c>
      <c r="CT1066" s="2">
        <v>39780</v>
      </c>
      <c r="CU1066" s="2">
        <v>39813</v>
      </c>
      <c r="CV1066" s="2">
        <v>39843</v>
      </c>
      <c r="CW1066" s="2">
        <v>39871</v>
      </c>
      <c r="CX1066" s="2">
        <v>39903</v>
      </c>
      <c r="CY1066" s="2">
        <v>39933</v>
      </c>
      <c r="CZ1066" s="2">
        <v>39962</v>
      </c>
      <c r="DA1066" s="2">
        <v>39994</v>
      </c>
      <c r="DB1066" s="2">
        <v>40025</v>
      </c>
      <c r="DC1066" s="2">
        <v>40056</v>
      </c>
      <c r="DD1066" s="2">
        <v>40086</v>
      </c>
      <c r="DE1066" s="2">
        <v>40116</v>
      </c>
      <c r="DF1066" s="2">
        <v>40147</v>
      </c>
      <c r="DG1066" s="2">
        <v>40178</v>
      </c>
      <c r="DH1066" s="2">
        <v>40207</v>
      </c>
      <c r="DI1066" s="2">
        <v>40235</v>
      </c>
      <c r="DJ1066" s="2">
        <v>40268</v>
      </c>
      <c r="DK1066" s="2">
        <v>40298</v>
      </c>
      <c r="DL1066" s="2">
        <v>40329</v>
      </c>
      <c r="DM1066" s="2">
        <v>40359</v>
      </c>
      <c r="DN1066" s="2">
        <v>40389</v>
      </c>
      <c r="DO1066" s="2">
        <v>40421</v>
      </c>
      <c r="DP1066" s="2">
        <v>40451</v>
      </c>
      <c r="DQ1066" s="2">
        <v>40480</v>
      </c>
      <c r="DR1066" s="2">
        <v>40512</v>
      </c>
      <c r="DS1066" s="2">
        <v>40543</v>
      </c>
      <c r="DT1066" s="2">
        <v>40574</v>
      </c>
      <c r="DU1066" s="2">
        <v>40602</v>
      </c>
      <c r="DV1066" s="2">
        <v>40633</v>
      </c>
      <c r="DW1066" s="2">
        <v>40662</v>
      </c>
      <c r="DX1066" s="2">
        <v>40694</v>
      </c>
      <c r="DY1066" s="2">
        <v>40724</v>
      </c>
      <c r="DZ1066" s="2">
        <v>40753</v>
      </c>
      <c r="EA1066" s="2">
        <v>40786</v>
      </c>
      <c r="EB1066" s="2">
        <v>40816</v>
      </c>
      <c r="EC1066" s="2">
        <v>40847</v>
      </c>
      <c r="ED1066" s="2">
        <v>40877</v>
      </c>
      <c r="EE1066" s="2">
        <v>40907</v>
      </c>
      <c r="EF1066" s="2">
        <v>40939</v>
      </c>
      <c r="EG1066" s="2">
        <v>40968</v>
      </c>
      <c r="EH1066" s="2">
        <v>40998</v>
      </c>
      <c r="EI1066" s="2">
        <v>41029</v>
      </c>
      <c r="EJ1066" s="2">
        <v>41060</v>
      </c>
      <c r="EK1066" s="2">
        <v>41089</v>
      </c>
      <c r="EL1066" s="2">
        <v>41121</v>
      </c>
      <c r="EM1066" s="2">
        <v>41152</v>
      </c>
      <c r="EN1066" s="2">
        <v>41180</v>
      </c>
      <c r="EO1066" s="2">
        <v>41213</v>
      </c>
      <c r="EP1066" s="2">
        <v>41243</v>
      </c>
      <c r="EQ1066" s="2">
        <v>41274</v>
      </c>
      <c r="ER1066" s="2">
        <v>41305</v>
      </c>
      <c r="ES1066" s="2">
        <v>41333</v>
      </c>
      <c r="ET1066" s="2">
        <v>41362</v>
      </c>
      <c r="EU1066" s="2">
        <v>41394</v>
      </c>
      <c r="EV1066" s="2">
        <v>41425</v>
      </c>
      <c r="EW1066" s="2">
        <v>41453</v>
      </c>
      <c r="EX1066" s="2">
        <v>41486</v>
      </c>
      <c r="EY1066" s="2">
        <v>41516</v>
      </c>
      <c r="EZ1066" s="2">
        <v>41547</v>
      </c>
      <c r="FA1066" s="2">
        <v>41578</v>
      </c>
      <c r="FB1066" s="2">
        <v>41607</v>
      </c>
      <c r="FC1066" s="2">
        <v>41639</v>
      </c>
      <c r="FD1066" s="2">
        <v>41670</v>
      </c>
      <c r="FE1066" s="2">
        <v>41698</v>
      </c>
      <c r="FF1066" s="2">
        <v>41729</v>
      </c>
      <c r="FG1066" s="2">
        <v>41759</v>
      </c>
      <c r="FH1066" s="2">
        <v>41789</v>
      </c>
      <c r="FI1066" s="2">
        <v>41820</v>
      </c>
      <c r="FJ1066" s="2">
        <v>41851</v>
      </c>
      <c r="FK1066" s="2">
        <v>41880</v>
      </c>
      <c r="FL1066" s="2">
        <v>41912</v>
      </c>
      <c r="FM1066" s="2">
        <v>41943</v>
      </c>
      <c r="FN1066" s="2">
        <v>41971</v>
      </c>
      <c r="FO1066" s="2">
        <v>42004</v>
      </c>
      <c r="FP1066" s="2">
        <v>42034</v>
      </c>
      <c r="FQ1066" s="2">
        <v>42062</v>
      </c>
      <c r="FR1066" s="2">
        <v>42094</v>
      </c>
      <c r="FS1066" s="2">
        <v>42124</v>
      </c>
      <c r="FT1066" s="2">
        <v>42153</v>
      </c>
      <c r="FU1066" s="2">
        <v>42185</v>
      </c>
      <c r="FV1066" s="2">
        <v>42216</v>
      </c>
      <c r="FW1066" s="2">
        <v>42247</v>
      </c>
      <c r="FX1066" s="2">
        <v>42277</v>
      </c>
      <c r="FY1066" s="2">
        <v>42307</v>
      </c>
      <c r="FZ1066" s="2">
        <v>42338</v>
      </c>
      <c r="GA1066" s="2">
        <v>42369</v>
      </c>
      <c r="GB1066" s="2">
        <v>42398</v>
      </c>
      <c r="GC1066" s="2">
        <v>42429</v>
      </c>
      <c r="GD1066" s="2">
        <v>42460</v>
      </c>
      <c r="GE1066" s="2">
        <v>42489</v>
      </c>
      <c r="GF1066" s="2">
        <v>42521</v>
      </c>
      <c r="GG1066" s="2">
        <v>42551</v>
      </c>
      <c r="GH1066" s="2">
        <v>42580</v>
      </c>
      <c r="GI1066" s="2">
        <v>42613</v>
      </c>
      <c r="GJ1066" s="2">
        <v>42643</v>
      </c>
      <c r="GK1066" s="2">
        <v>42674</v>
      </c>
      <c r="GL1066" s="2">
        <v>42704</v>
      </c>
      <c r="GM1066" s="2">
        <v>42734</v>
      </c>
      <c r="GN1066" s="2">
        <v>42766</v>
      </c>
      <c r="GO1066" s="2">
        <v>42794</v>
      </c>
      <c r="GP1066" s="2">
        <v>42825</v>
      </c>
      <c r="GQ1066" s="2">
        <v>42853</v>
      </c>
      <c r="GR1066" s="2">
        <v>42886</v>
      </c>
      <c r="GS1066" s="2">
        <v>42916</v>
      </c>
      <c r="GT1066" s="2">
        <v>42947</v>
      </c>
      <c r="GU1066" s="2">
        <v>42978</v>
      </c>
      <c r="GV1066" s="2">
        <v>43007</v>
      </c>
      <c r="GW1066" s="2">
        <v>43039</v>
      </c>
      <c r="GX1066" s="2">
        <v>43069</v>
      </c>
      <c r="GY1066" s="2">
        <v>43098</v>
      </c>
      <c r="GZ1066" s="2">
        <v>43131</v>
      </c>
      <c r="HA1066" s="2">
        <v>43159</v>
      </c>
      <c r="HB1066" s="2">
        <v>43189</v>
      </c>
      <c r="HC1066" s="2">
        <v>43220</v>
      </c>
      <c r="HD1066" s="2">
        <v>43251</v>
      </c>
      <c r="HE1066" s="2">
        <v>43280</v>
      </c>
      <c r="HF1066" s="2">
        <v>43312</v>
      </c>
      <c r="HG1066" s="2">
        <v>43343</v>
      </c>
      <c r="HH1066" s="2">
        <v>43371</v>
      </c>
      <c r="HI1066" s="2">
        <v>43404</v>
      </c>
      <c r="HJ1066" s="2">
        <v>43434</v>
      </c>
      <c r="HK1066" s="2">
        <v>43465</v>
      </c>
      <c r="HL1066" s="2">
        <v>43496</v>
      </c>
      <c r="HM1066" s="2">
        <v>43524</v>
      </c>
      <c r="HN1066" s="2">
        <v>43553</v>
      </c>
      <c r="HO1066" s="2">
        <v>43585</v>
      </c>
      <c r="HP1066" s="2">
        <v>43616</v>
      </c>
      <c r="HQ1066" s="2">
        <v>43644</v>
      </c>
      <c r="HR1066" s="2">
        <v>43677</v>
      </c>
      <c r="HS1066" s="2">
        <v>43707</v>
      </c>
      <c r="HT1066" s="2">
        <v>43738</v>
      </c>
      <c r="HU1066" s="2">
        <v>43769</v>
      </c>
      <c r="HV1066" s="2">
        <v>43798</v>
      </c>
      <c r="HW1066" s="2">
        <v>43830</v>
      </c>
      <c r="HX1066" s="2">
        <v>43861</v>
      </c>
      <c r="HY1066" s="2">
        <v>43889</v>
      </c>
      <c r="HZ1066" s="2">
        <v>43921</v>
      </c>
      <c r="IA1066" s="2">
        <v>43951</v>
      </c>
      <c r="IB1066" s="2">
        <v>43980</v>
      </c>
      <c r="IC1066" s="2">
        <v>44012</v>
      </c>
      <c r="ID1066" s="2">
        <v>44043</v>
      </c>
      <c r="IE1066" s="2">
        <v>44074</v>
      </c>
      <c r="IF1066" s="2">
        <v>44104</v>
      </c>
      <c r="IG1066" s="2">
        <v>44134</v>
      </c>
      <c r="IH1066" s="2">
        <v>44165</v>
      </c>
      <c r="II1066" s="2">
        <v>44196</v>
      </c>
      <c r="IJ1066" s="2">
        <v>44225</v>
      </c>
      <c r="IK1066" s="2">
        <v>44253</v>
      </c>
      <c r="IL1066" s="2">
        <v>44286</v>
      </c>
      <c r="IM1066" s="2">
        <v>44316</v>
      </c>
      <c r="IN1066" s="2">
        <v>44347</v>
      </c>
      <c r="IO1066" s="2">
        <v>44377</v>
      </c>
      <c r="IP1066" s="2">
        <v>44407</v>
      </c>
      <c r="IQ1066" s="2">
        <v>44439</v>
      </c>
      <c r="IR1066" s="2">
        <v>44469</v>
      </c>
      <c r="IS1066" s="2">
        <v>44498</v>
      </c>
      <c r="IT1066" s="2">
        <v>44530</v>
      </c>
      <c r="IU1066" s="2">
        <v>44561</v>
      </c>
      <c r="IV1066" s="2">
        <v>44592</v>
      </c>
      <c r="IW1066" s="2">
        <v>44620</v>
      </c>
      <c r="IX1066" s="2">
        <v>44651</v>
      </c>
      <c r="IY1066" s="2">
        <v>44680</v>
      </c>
      <c r="IZ1066" s="2">
        <v>44712</v>
      </c>
      <c r="JA1066" s="2">
        <v>44742</v>
      </c>
      <c r="JB1066" s="2">
        <v>44771</v>
      </c>
      <c r="JC1066" s="2">
        <v>44804</v>
      </c>
      <c r="JD1066" s="2">
        <v>44834</v>
      </c>
      <c r="JE1066" s="2">
        <v>44865</v>
      </c>
    </row>
    <row r="1067" spans="1:265" x14ac:dyDescent="0.25">
      <c r="A1067" s="4"/>
      <c r="D1067" s="3">
        <v>25086800</v>
      </c>
      <c r="E1067">
        <v>24392600</v>
      </c>
      <c r="F1067">
        <v>26818600</v>
      </c>
      <c r="G1067">
        <v>25648400</v>
      </c>
      <c r="H1067">
        <v>20313400</v>
      </c>
      <c r="I1067">
        <v>14910000</v>
      </c>
      <c r="J1067">
        <v>19575000</v>
      </c>
      <c r="K1067">
        <v>20713800</v>
      </c>
      <c r="L1067">
        <v>16656400</v>
      </c>
      <c r="M1067">
        <v>22199800</v>
      </c>
      <c r="N1067">
        <v>18535600</v>
      </c>
      <c r="O1067">
        <v>15958000</v>
      </c>
      <c r="P1067">
        <v>22185600</v>
      </c>
      <c r="Q1067">
        <v>27366200</v>
      </c>
      <c r="R1067">
        <v>23941000</v>
      </c>
      <c r="S1067">
        <v>23280600</v>
      </c>
      <c r="T1067">
        <v>20696000</v>
      </c>
      <c r="U1067">
        <v>27225400</v>
      </c>
      <c r="V1067">
        <v>39068600</v>
      </c>
      <c r="W1067">
        <v>19873800</v>
      </c>
      <c r="X1067">
        <v>28544200</v>
      </c>
      <c r="Y1067">
        <v>36345600</v>
      </c>
      <c r="Z1067">
        <v>30337200</v>
      </c>
      <c r="AA1067">
        <v>21981400</v>
      </c>
      <c r="AB1067">
        <v>29534200</v>
      </c>
      <c r="AC1067">
        <v>27930800</v>
      </c>
      <c r="AD1067">
        <v>29963200</v>
      </c>
      <c r="AE1067">
        <v>40892400</v>
      </c>
      <c r="AF1067">
        <v>34396800</v>
      </c>
      <c r="AG1067">
        <v>27914600</v>
      </c>
      <c r="AH1067">
        <v>36552200</v>
      </c>
      <c r="AI1067">
        <v>21017200</v>
      </c>
      <c r="AJ1067">
        <v>27934600</v>
      </c>
      <c r="AK1067">
        <v>29092600</v>
      </c>
      <c r="AL1067">
        <v>16586600</v>
      </c>
      <c r="AM1067">
        <v>16356400</v>
      </c>
      <c r="AN1067">
        <v>20603600</v>
      </c>
      <c r="AO1067">
        <v>16822200</v>
      </c>
      <c r="AP1067">
        <v>24023400</v>
      </c>
      <c r="AQ1067">
        <v>29619000</v>
      </c>
      <c r="AR1067">
        <v>24748300</v>
      </c>
      <c r="AS1067">
        <v>21649100</v>
      </c>
      <c r="AT1067">
        <v>47833300</v>
      </c>
      <c r="AU1067">
        <v>23051800</v>
      </c>
      <c r="AV1067">
        <v>20598100</v>
      </c>
      <c r="AW1067">
        <v>40395400</v>
      </c>
      <c r="AX1067">
        <v>25084800</v>
      </c>
      <c r="AY1067">
        <v>29509200</v>
      </c>
      <c r="AZ1067">
        <v>44129800</v>
      </c>
      <c r="BA1067">
        <v>27653300</v>
      </c>
      <c r="BB1067">
        <v>38902900</v>
      </c>
      <c r="BC1067">
        <v>33451400</v>
      </c>
      <c r="BD1067">
        <v>21757400</v>
      </c>
      <c r="BE1067">
        <v>24427600</v>
      </c>
      <c r="BF1067">
        <v>24880100</v>
      </c>
      <c r="BG1067">
        <v>28090400</v>
      </c>
      <c r="BH1067">
        <v>46783200</v>
      </c>
      <c r="BI1067">
        <v>50046800</v>
      </c>
      <c r="BJ1067">
        <v>28986500</v>
      </c>
      <c r="BK1067">
        <v>29691900</v>
      </c>
      <c r="BL1067">
        <v>33145400</v>
      </c>
      <c r="BM1067">
        <v>19072700</v>
      </c>
      <c r="BN1067">
        <v>27476000</v>
      </c>
      <c r="BO1067">
        <v>27228500</v>
      </c>
      <c r="BP1067">
        <v>27576400</v>
      </c>
      <c r="BQ1067">
        <v>25289300</v>
      </c>
      <c r="BR1067">
        <v>20965300</v>
      </c>
      <c r="BS1067">
        <v>18252400</v>
      </c>
      <c r="BT1067">
        <v>16340700</v>
      </c>
      <c r="BU1067">
        <v>23940700</v>
      </c>
      <c r="BV1067">
        <v>16228000</v>
      </c>
      <c r="BW1067">
        <v>15320000</v>
      </c>
      <c r="BX1067">
        <v>21921400</v>
      </c>
      <c r="BY1067">
        <v>19304000</v>
      </c>
      <c r="BZ1067">
        <v>20167000</v>
      </c>
      <c r="CA1067">
        <v>20266000</v>
      </c>
      <c r="CB1067">
        <v>15315200</v>
      </c>
      <c r="CC1067">
        <v>15912800</v>
      </c>
      <c r="CD1067">
        <v>17674500</v>
      </c>
      <c r="CE1067">
        <v>16489000</v>
      </c>
      <c r="CF1067">
        <v>17771900</v>
      </c>
      <c r="CG1067">
        <v>13668200</v>
      </c>
      <c r="CH1067">
        <v>11860300</v>
      </c>
      <c r="CI1067">
        <v>9042500</v>
      </c>
      <c r="CJ1067">
        <v>24299500</v>
      </c>
      <c r="CK1067">
        <v>12444800</v>
      </c>
      <c r="CL1067">
        <v>17085500</v>
      </c>
      <c r="CM1067">
        <v>13418300</v>
      </c>
      <c r="CN1067">
        <v>12176800</v>
      </c>
      <c r="CO1067">
        <v>9939100</v>
      </c>
      <c r="CP1067">
        <v>13219900</v>
      </c>
      <c r="CQ1067">
        <v>10997500</v>
      </c>
      <c r="CR1067">
        <v>16109600</v>
      </c>
      <c r="CS1067">
        <v>21053200</v>
      </c>
      <c r="CT1067">
        <v>18882600</v>
      </c>
      <c r="CU1067">
        <v>16974800</v>
      </c>
      <c r="CV1067">
        <v>17542800</v>
      </c>
      <c r="CW1067">
        <v>16036900</v>
      </c>
      <c r="CX1067">
        <v>20926400</v>
      </c>
      <c r="CY1067">
        <v>15927900</v>
      </c>
      <c r="CZ1067">
        <v>12484200</v>
      </c>
      <c r="DA1067">
        <v>15996200</v>
      </c>
      <c r="DB1067">
        <v>15355400</v>
      </c>
      <c r="DC1067">
        <v>13526200</v>
      </c>
      <c r="DD1067">
        <v>25753200</v>
      </c>
      <c r="DE1067">
        <v>19060200</v>
      </c>
      <c r="DF1067">
        <v>9665900</v>
      </c>
      <c r="DG1067">
        <v>12506100</v>
      </c>
      <c r="DH1067">
        <v>16523200</v>
      </c>
      <c r="DI1067">
        <v>10193600</v>
      </c>
      <c r="DJ1067">
        <v>11839700</v>
      </c>
      <c r="DK1067">
        <v>12320300</v>
      </c>
      <c r="DL1067">
        <v>19830800</v>
      </c>
      <c r="DM1067">
        <v>20119000</v>
      </c>
      <c r="DN1067">
        <v>18034000</v>
      </c>
      <c r="DO1067">
        <v>16606300</v>
      </c>
      <c r="DP1067">
        <v>26212682</v>
      </c>
      <c r="DQ1067">
        <v>18947768</v>
      </c>
      <c r="DR1067">
        <v>14116663</v>
      </c>
      <c r="DS1067">
        <v>11412068</v>
      </c>
      <c r="DT1067">
        <v>13234936</v>
      </c>
      <c r="DU1067">
        <v>11071785</v>
      </c>
      <c r="DV1067">
        <v>12942965</v>
      </c>
      <c r="DW1067">
        <v>13167274</v>
      </c>
      <c r="DX1067">
        <v>14200533</v>
      </c>
      <c r="DY1067">
        <v>11465211</v>
      </c>
      <c r="DZ1067">
        <v>10421041</v>
      </c>
      <c r="EA1067">
        <v>20537316</v>
      </c>
      <c r="EB1067">
        <v>16349493</v>
      </c>
      <c r="EC1067">
        <v>12442595</v>
      </c>
      <c r="ED1067">
        <v>12175665</v>
      </c>
      <c r="EE1067">
        <v>13119949</v>
      </c>
      <c r="EF1067">
        <v>12024913</v>
      </c>
      <c r="EG1067">
        <v>9677808</v>
      </c>
      <c r="EH1067">
        <v>9728177</v>
      </c>
      <c r="EI1067">
        <v>11713466</v>
      </c>
      <c r="EJ1067">
        <v>9447802</v>
      </c>
      <c r="EK1067">
        <v>10973059</v>
      </c>
      <c r="EL1067">
        <v>9086007</v>
      </c>
      <c r="EM1067">
        <v>8318643</v>
      </c>
      <c r="EN1067">
        <v>11341685</v>
      </c>
      <c r="EO1067">
        <v>12266207</v>
      </c>
      <c r="EP1067">
        <v>9392807</v>
      </c>
      <c r="EQ1067">
        <v>9152749</v>
      </c>
      <c r="ER1067">
        <v>10462405</v>
      </c>
      <c r="ES1067">
        <v>8268395</v>
      </c>
      <c r="ET1067">
        <v>8038221</v>
      </c>
      <c r="EU1067">
        <v>8486205</v>
      </c>
      <c r="EV1067">
        <v>9348149</v>
      </c>
      <c r="EW1067">
        <v>8275726</v>
      </c>
      <c r="EX1067">
        <v>8248078</v>
      </c>
      <c r="EY1067">
        <v>6117222</v>
      </c>
      <c r="EZ1067">
        <v>8559761</v>
      </c>
      <c r="FA1067">
        <v>9246795</v>
      </c>
      <c r="FB1067">
        <v>7119463</v>
      </c>
      <c r="FC1067">
        <v>6402382</v>
      </c>
      <c r="FD1067">
        <v>8094510</v>
      </c>
      <c r="FE1067">
        <v>10453634</v>
      </c>
      <c r="FF1067">
        <v>7508648</v>
      </c>
      <c r="FG1067">
        <v>10065101</v>
      </c>
      <c r="FH1067">
        <v>8513966</v>
      </c>
      <c r="FI1067">
        <v>7512311</v>
      </c>
      <c r="FJ1067">
        <v>6784608</v>
      </c>
      <c r="FK1067">
        <v>5808707</v>
      </c>
      <c r="FL1067">
        <v>7119514</v>
      </c>
      <c r="FM1067">
        <v>12535750</v>
      </c>
      <c r="FN1067">
        <v>5911197</v>
      </c>
      <c r="FO1067">
        <v>8290741</v>
      </c>
      <c r="FP1067">
        <v>8534510</v>
      </c>
      <c r="FQ1067">
        <v>6538100</v>
      </c>
      <c r="FR1067">
        <v>8439176</v>
      </c>
      <c r="FS1067">
        <v>7014245</v>
      </c>
      <c r="FT1067">
        <v>6355129</v>
      </c>
      <c r="FU1067">
        <v>7734630</v>
      </c>
      <c r="FV1067">
        <v>7766340</v>
      </c>
      <c r="FW1067">
        <v>7190091</v>
      </c>
      <c r="FX1067">
        <v>10125928</v>
      </c>
      <c r="FY1067">
        <v>8936759</v>
      </c>
      <c r="FZ1067">
        <v>8338575</v>
      </c>
      <c r="GA1067">
        <v>8946260</v>
      </c>
      <c r="GB1067">
        <v>12299166</v>
      </c>
      <c r="GC1067">
        <v>8144481</v>
      </c>
      <c r="GD1067">
        <v>8630309</v>
      </c>
      <c r="GE1067">
        <v>9209178</v>
      </c>
      <c r="GF1067">
        <v>6949631</v>
      </c>
      <c r="GG1067">
        <v>9362320</v>
      </c>
      <c r="GH1067">
        <v>8631352</v>
      </c>
      <c r="GI1067">
        <v>6196466</v>
      </c>
      <c r="GJ1067">
        <v>8141053</v>
      </c>
      <c r="GK1067">
        <v>6745337</v>
      </c>
      <c r="GL1067">
        <v>10534776</v>
      </c>
      <c r="GM1067">
        <v>7435165</v>
      </c>
      <c r="GN1067">
        <v>8976720</v>
      </c>
      <c r="GO1067">
        <v>5866780</v>
      </c>
      <c r="GP1067">
        <v>7948288</v>
      </c>
      <c r="GQ1067">
        <v>5987908</v>
      </c>
      <c r="GR1067">
        <v>6840662</v>
      </c>
      <c r="GS1067">
        <v>7519425</v>
      </c>
      <c r="GT1067">
        <v>5887889</v>
      </c>
      <c r="GU1067">
        <v>7731388</v>
      </c>
      <c r="GV1067">
        <v>7140888</v>
      </c>
      <c r="GW1067">
        <v>7808290</v>
      </c>
      <c r="GX1067">
        <v>7140254</v>
      </c>
      <c r="GY1067">
        <v>6981829</v>
      </c>
      <c r="GZ1067">
        <v>8273991</v>
      </c>
      <c r="HA1067">
        <v>8084773</v>
      </c>
      <c r="HB1067">
        <v>7060189</v>
      </c>
      <c r="HC1067">
        <v>7336935</v>
      </c>
      <c r="HD1067">
        <v>6030468</v>
      </c>
      <c r="HE1067">
        <v>10413858</v>
      </c>
      <c r="HF1067">
        <v>5457779</v>
      </c>
      <c r="HG1067">
        <v>5306692</v>
      </c>
      <c r="HH1067">
        <v>7247296</v>
      </c>
      <c r="HI1067">
        <v>8402709</v>
      </c>
      <c r="HJ1067">
        <v>8022875</v>
      </c>
      <c r="HK1067">
        <v>8586227</v>
      </c>
      <c r="HL1067">
        <v>9032025</v>
      </c>
      <c r="HM1067">
        <v>6604453</v>
      </c>
      <c r="HN1067">
        <v>6027474</v>
      </c>
      <c r="HO1067">
        <v>7062874</v>
      </c>
      <c r="HP1067">
        <v>6256202</v>
      </c>
      <c r="HQ1067">
        <v>6074737</v>
      </c>
      <c r="HR1067">
        <v>5740699</v>
      </c>
      <c r="HS1067">
        <v>5988669</v>
      </c>
      <c r="HT1067">
        <v>7655339</v>
      </c>
      <c r="HU1067">
        <v>5963932</v>
      </c>
      <c r="HV1067">
        <v>7777688</v>
      </c>
      <c r="HW1067">
        <v>8687850</v>
      </c>
      <c r="HX1067">
        <v>9401543</v>
      </c>
      <c r="HY1067">
        <v>8703551</v>
      </c>
      <c r="HZ1067">
        <v>19019388</v>
      </c>
      <c r="IA1067">
        <v>10826489</v>
      </c>
      <c r="IB1067">
        <v>8659627</v>
      </c>
      <c r="IC1067">
        <v>9975493</v>
      </c>
      <c r="ID1067">
        <v>8066234</v>
      </c>
      <c r="IE1067">
        <v>6161701</v>
      </c>
      <c r="IF1067">
        <v>8096173</v>
      </c>
      <c r="IG1067">
        <v>6566809</v>
      </c>
      <c r="IH1067">
        <v>6940425</v>
      </c>
      <c r="II1067">
        <v>7699485</v>
      </c>
      <c r="IJ1067">
        <v>7595660</v>
      </c>
      <c r="IK1067">
        <v>7736215</v>
      </c>
      <c r="IL1067">
        <v>9329359</v>
      </c>
      <c r="IM1067">
        <v>7114804</v>
      </c>
      <c r="IN1067">
        <v>8621996</v>
      </c>
      <c r="IO1067">
        <v>7596261</v>
      </c>
      <c r="IP1067">
        <v>8192954</v>
      </c>
      <c r="IQ1067">
        <v>7835940</v>
      </c>
      <c r="IR1067">
        <v>8232406</v>
      </c>
      <c r="IS1067">
        <v>8388953</v>
      </c>
      <c r="IT1067">
        <v>9297393</v>
      </c>
      <c r="IU1067">
        <v>10510044</v>
      </c>
      <c r="IV1067">
        <v>10665011</v>
      </c>
      <c r="IW1067">
        <v>8583356</v>
      </c>
      <c r="IX1067">
        <v>9991183</v>
      </c>
      <c r="IY1067">
        <v>9051882</v>
      </c>
      <c r="IZ1067">
        <v>9100926</v>
      </c>
      <c r="JA1067">
        <v>9059487</v>
      </c>
      <c r="JB1067">
        <v>10230572</v>
      </c>
      <c r="JC1067">
        <v>8115455</v>
      </c>
      <c r="JD1067">
        <v>8794050</v>
      </c>
      <c r="JE1067">
        <v>7268753</v>
      </c>
    </row>
    <row r="1068" spans="1:265" x14ac:dyDescent="0.25">
      <c r="A1068" s="1" t="s">
        <v>535</v>
      </c>
      <c r="B1068" t="s">
        <v>1158</v>
      </c>
      <c r="C1068" t="s">
        <v>1183</v>
      </c>
      <c r="D1068" s="2">
        <f>_xll.BDH(A1068, "volume", B1068, C1068, "Direction", "H", "Period", "M","cols=72;rows=2")</f>
        <v>36922</v>
      </c>
      <c r="E1068" s="2">
        <v>36950</v>
      </c>
      <c r="F1068" s="2">
        <v>36980</v>
      </c>
      <c r="G1068" s="2">
        <v>37011</v>
      </c>
      <c r="H1068" s="2">
        <v>37042</v>
      </c>
      <c r="I1068" s="2">
        <v>37071</v>
      </c>
      <c r="J1068" s="2">
        <v>37103</v>
      </c>
      <c r="K1068" s="2">
        <v>37134</v>
      </c>
      <c r="L1068" s="2">
        <v>37162</v>
      </c>
      <c r="M1068" s="2">
        <v>37195</v>
      </c>
      <c r="N1068" s="2">
        <v>37225</v>
      </c>
      <c r="O1068" s="2">
        <v>37256</v>
      </c>
      <c r="P1068" s="2">
        <v>37287</v>
      </c>
      <c r="Q1068" s="2">
        <v>37315</v>
      </c>
      <c r="R1068" s="2">
        <v>37344</v>
      </c>
      <c r="S1068" s="2">
        <v>37376</v>
      </c>
      <c r="T1068" s="2">
        <v>37407</v>
      </c>
      <c r="U1068" s="2">
        <v>37435</v>
      </c>
      <c r="V1068" s="2">
        <v>37468</v>
      </c>
      <c r="W1068" s="2">
        <v>37498</v>
      </c>
      <c r="X1068" s="2">
        <v>37529</v>
      </c>
      <c r="Y1068" s="2">
        <v>37560</v>
      </c>
      <c r="Z1068" s="2">
        <v>37589</v>
      </c>
      <c r="AA1068" s="2">
        <v>37621</v>
      </c>
      <c r="AB1068" s="2">
        <v>37652</v>
      </c>
      <c r="AC1068" s="2">
        <v>37680</v>
      </c>
      <c r="AD1068" s="2">
        <v>37711</v>
      </c>
      <c r="AE1068" s="2">
        <v>37741</v>
      </c>
      <c r="AF1068" s="2">
        <v>37771</v>
      </c>
      <c r="AG1068" s="2">
        <v>37802</v>
      </c>
      <c r="AH1068" s="2">
        <v>37833</v>
      </c>
      <c r="AI1068" s="2">
        <v>37862</v>
      </c>
      <c r="AJ1068" s="2">
        <v>37894</v>
      </c>
      <c r="AK1068" s="2">
        <v>37925</v>
      </c>
      <c r="AL1068" s="2">
        <v>37953</v>
      </c>
      <c r="AM1068" s="2">
        <v>37986</v>
      </c>
      <c r="AN1068" s="2">
        <v>38016</v>
      </c>
      <c r="AO1068" s="2">
        <v>38044</v>
      </c>
      <c r="AP1068" s="2">
        <v>38077</v>
      </c>
      <c r="AQ1068" s="2">
        <v>38107</v>
      </c>
      <c r="AR1068" s="2">
        <v>38138</v>
      </c>
      <c r="AS1068" s="2">
        <v>38168</v>
      </c>
      <c r="AT1068" s="2">
        <v>38198</v>
      </c>
      <c r="AU1068" s="2">
        <v>38230</v>
      </c>
      <c r="AV1068" s="2">
        <v>38260</v>
      </c>
      <c r="AW1068" s="2">
        <v>38289</v>
      </c>
      <c r="AX1068" s="2">
        <v>38321</v>
      </c>
      <c r="AY1068" s="2">
        <v>38352</v>
      </c>
      <c r="AZ1068" s="2">
        <v>38383</v>
      </c>
      <c r="BA1068" s="2">
        <v>38411</v>
      </c>
      <c r="BB1068" s="2">
        <v>38442</v>
      </c>
      <c r="BC1068" s="2">
        <v>38471</v>
      </c>
      <c r="BD1068" s="2">
        <v>38503</v>
      </c>
      <c r="BE1068" s="2">
        <v>38533</v>
      </c>
      <c r="BF1068" s="2">
        <v>38562</v>
      </c>
      <c r="BG1068" s="2">
        <v>38595</v>
      </c>
      <c r="BH1068" s="2">
        <v>38625</v>
      </c>
      <c r="BI1068" s="2">
        <v>38656</v>
      </c>
      <c r="BJ1068" s="2">
        <v>38686</v>
      </c>
      <c r="BK1068" s="2">
        <v>38716</v>
      </c>
      <c r="BL1068" s="2">
        <v>38748</v>
      </c>
      <c r="BM1068" s="2">
        <v>38776</v>
      </c>
      <c r="BN1068" s="2">
        <v>38807</v>
      </c>
      <c r="BO1068" s="2">
        <v>38835</v>
      </c>
      <c r="BP1068" s="2">
        <v>38868</v>
      </c>
      <c r="BQ1068" s="2">
        <v>38898</v>
      </c>
      <c r="BR1068" s="2">
        <v>38929</v>
      </c>
      <c r="BS1068" s="2">
        <v>38960</v>
      </c>
      <c r="BT1068" s="2">
        <v>38989</v>
      </c>
      <c r="BU1068" s="2">
        <v>39021</v>
      </c>
      <c r="BV1068" s="2">
        <v>39051</v>
      </c>
      <c r="BW1068" s="2">
        <v>39080</v>
      </c>
    </row>
    <row r="1069" spans="1:265" x14ac:dyDescent="0.25">
      <c r="A1069" s="4"/>
      <c r="D1069" s="3">
        <v>117090700</v>
      </c>
      <c r="E1069">
        <v>100855500</v>
      </c>
      <c r="F1069">
        <v>136140200</v>
      </c>
      <c r="G1069">
        <v>142255100</v>
      </c>
      <c r="H1069">
        <v>96217900</v>
      </c>
      <c r="I1069">
        <v>96955300</v>
      </c>
      <c r="J1069">
        <v>101678700</v>
      </c>
      <c r="K1069">
        <v>105730600</v>
      </c>
      <c r="L1069">
        <v>107675600</v>
      </c>
      <c r="M1069">
        <v>138954800</v>
      </c>
      <c r="N1069">
        <v>133043400</v>
      </c>
      <c r="O1069">
        <v>104853000</v>
      </c>
      <c r="P1069">
        <v>115626800</v>
      </c>
      <c r="Q1069">
        <v>120525500</v>
      </c>
      <c r="R1069">
        <v>116774900</v>
      </c>
      <c r="S1069">
        <v>132036100</v>
      </c>
      <c r="T1069">
        <v>143038200</v>
      </c>
      <c r="U1069">
        <v>172481300</v>
      </c>
      <c r="V1069">
        <v>200020700</v>
      </c>
      <c r="W1069">
        <v>158298400</v>
      </c>
      <c r="X1069">
        <v>157286000</v>
      </c>
      <c r="Y1069">
        <v>226193600</v>
      </c>
      <c r="Z1069">
        <v>182583900</v>
      </c>
      <c r="AA1069">
        <v>145724000</v>
      </c>
      <c r="AB1069">
        <v>154688700</v>
      </c>
      <c r="AC1069">
        <v>107909600</v>
      </c>
      <c r="AD1069">
        <v>152000700</v>
      </c>
      <c r="AE1069">
        <v>103964500</v>
      </c>
      <c r="AF1069">
        <v>93706500</v>
      </c>
      <c r="AG1069">
        <v>102554000</v>
      </c>
      <c r="AH1069">
        <v>75639300</v>
      </c>
      <c r="AI1069">
        <v>61491200</v>
      </c>
      <c r="AJ1069">
        <v>66451800</v>
      </c>
      <c r="AK1069">
        <v>57290100</v>
      </c>
      <c r="AL1069">
        <v>49864220</v>
      </c>
      <c r="AM1069">
        <v>40429128</v>
      </c>
      <c r="AN1069">
        <v>52043198</v>
      </c>
      <c r="AO1069">
        <v>36411169</v>
      </c>
      <c r="AP1069">
        <v>53808569</v>
      </c>
      <c r="AQ1069">
        <v>45877523</v>
      </c>
      <c r="AR1069">
        <v>57997868</v>
      </c>
      <c r="AS1069">
        <v>39167693</v>
      </c>
      <c r="AT1069">
        <v>38754962</v>
      </c>
      <c r="AU1069">
        <v>44754294</v>
      </c>
      <c r="AV1069">
        <v>63754751</v>
      </c>
      <c r="AW1069">
        <v>42685918</v>
      </c>
      <c r="AX1069">
        <v>50793764</v>
      </c>
      <c r="AY1069">
        <v>46595615</v>
      </c>
      <c r="AZ1069">
        <v>56376681</v>
      </c>
      <c r="BA1069">
        <v>51379916</v>
      </c>
      <c r="BB1069">
        <v>50608495</v>
      </c>
      <c r="BC1069">
        <v>51807513</v>
      </c>
      <c r="BD1069">
        <v>39828636</v>
      </c>
      <c r="BE1069">
        <v>53487098</v>
      </c>
      <c r="BF1069">
        <v>41544959</v>
      </c>
      <c r="BG1069">
        <v>50435377</v>
      </c>
      <c r="BH1069">
        <v>43223877</v>
      </c>
      <c r="BI1069">
        <v>65159043</v>
      </c>
      <c r="BJ1069">
        <v>47780969</v>
      </c>
      <c r="BK1069">
        <v>41904267</v>
      </c>
      <c r="BL1069">
        <v>62453341</v>
      </c>
      <c r="BM1069">
        <v>51986738</v>
      </c>
      <c r="BN1069">
        <v>70645977</v>
      </c>
      <c r="BO1069">
        <v>64696182</v>
      </c>
      <c r="BP1069">
        <v>107224644</v>
      </c>
      <c r="BQ1069">
        <v>93689574</v>
      </c>
      <c r="BR1069">
        <v>87176313</v>
      </c>
      <c r="BS1069">
        <v>63175060</v>
      </c>
      <c r="BT1069">
        <v>62482016</v>
      </c>
      <c r="BU1069">
        <v>48973239</v>
      </c>
      <c r="BV1069">
        <v>52221351</v>
      </c>
      <c r="BW1069">
        <v>40737504</v>
      </c>
    </row>
    <row r="1070" spans="1:265" x14ac:dyDescent="0.25">
      <c r="A1070" s="1" t="s">
        <v>536</v>
      </c>
      <c r="B1070" t="s">
        <v>1158</v>
      </c>
      <c r="C1070" t="s">
        <v>1195</v>
      </c>
      <c r="D1070" s="2">
        <f>_xll.BDH(A1070, "volume", B1070, C1070, "Direction", "H", "Period", "M","cols=162;rows=2")</f>
        <v>36922</v>
      </c>
      <c r="E1070" s="2">
        <v>36950</v>
      </c>
      <c r="F1070" s="2">
        <v>36980</v>
      </c>
      <c r="G1070" s="2">
        <v>37011</v>
      </c>
      <c r="H1070" s="2">
        <v>37042</v>
      </c>
      <c r="I1070" s="2">
        <v>37071</v>
      </c>
      <c r="J1070" s="2">
        <v>37103</v>
      </c>
      <c r="K1070" s="2">
        <v>37134</v>
      </c>
      <c r="L1070" s="2">
        <v>37162</v>
      </c>
      <c r="M1070" s="2">
        <v>37195</v>
      </c>
      <c r="N1070" s="2">
        <v>37225</v>
      </c>
      <c r="O1070" s="2">
        <v>37256</v>
      </c>
      <c r="P1070" s="2">
        <v>37287</v>
      </c>
      <c r="Q1070" s="2">
        <v>37315</v>
      </c>
      <c r="R1070" s="2">
        <v>37344</v>
      </c>
      <c r="S1070" s="2">
        <v>37376</v>
      </c>
      <c r="T1070" s="2">
        <v>37407</v>
      </c>
      <c r="U1070" s="2">
        <v>37435</v>
      </c>
      <c r="V1070" s="2">
        <v>37468</v>
      </c>
      <c r="W1070" s="2">
        <v>37498</v>
      </c>
      <c r="X1070" s="2">
        <v>37529</v>
      </c>
      <c r="Y1070" s="2">
        <v>37560</v>
      </c>
      <c r="Z1070" s="2">
        <v>37589</v>
      </c>
      <c r="AA1070" s="2">
        <v>37621</v>
      </c>
      <c r="AB1070" s="2">
        <v>37652</v>
      </c>
      <c r="AC1070" s="2">
        <v>37680</v>
      </c>
      <c r="AD1070" s="2">
        <v>37711</v>
      </c>
      <c r="AE1070" s="2">
        <v>37741</v>
      </c>
      <c r="AF1070" s="2">
        <v>37771</v>
      </c>
      <c r="AG1070" s="2">
        <v>37802</v>
      </c>
      <c r="AH1070" s="2">
        <v>37833</v>
      </c>
      <c r="AI1070" s="2">
        <v>37862</v>
      </c>
      <c r="AJ1070" s="2">
        <v>37894</v>
      </c>
      <c r="AK1070" s="2">
        <v>37925</v>
      </c>
      <c r="AL1070" s="2">
        <v>37953</v>
      </c>
      <c r="AM1070" s="2">
        <v>37986</v>
      </c>
      <c r="AN1070" s="2">
        <v>38016</v>
      </c>
      <c r="AO1070" s="2">
        <v>38044</v>
      </c>
      <c r="AP1070" s="2">
        <v>38077</v>
      </c>
      <c r="AQ1070" s="2">
        <v>38107</v>
      </c>
      <c r="AR1070" s="2">
        <v>38138</v>
      </c>
      <c r="AS1070" s="2">
        <v>38168</v>
      </c>
      <c r="AT1070" s="2">
        <v>38198</v>
      </c>
      <c r="AU1070" s="2">
        <v>38230</v>
      </c>
      <c r="AV1070" s="2">
        <v>38260</v>
      </c>
      <c r="AW1070" s="2">
        <v>38289</v>
      </c>
      <c r="AX1070" s="2">
        <v>38321</v>
      </c>
      <c r="AY1070" s="2">
        <v>38352</v>
      </c>
      <c r="AZ1070" s="2">
        <v>38383</v>
      </c>
      <c r="BA1070" s="2">
        <v>38411</v>
      </c>
      <c r="BB1070" s="2">
        <v>38442</v>
      </c>
      <c r="BC1070" s="2">
        <v>38471</v>
      </c>
      <c r="BD1070" s="2">
        <v>38503</v>
      </c>
      <c r="BE1070" s="2">
        <v>38533</v>
      </c>
      <c r="BF1070" s="2">
        <v>38562</v>
      </c>
      <c r="BG1070" s="2">
        <v>38595</v>
      </c>
      <c r="BH1070" s="2">
        <v>38625</v>
      </c>
      <c r="BI1070" s="2">
        <v>38656</v>
      </c>
      <c r="BJ1070" s="2">
        <v>38686</v>
      </c>
      <c r="BK1070" s="2">
        <v>38716</v>
      </c>
      <c r="BL1070" s="2">
        <v>38748</v>
      </c>
      <c r="BM1070" s="2">
        <v>38776</v>
      </c>
      <c r="BN1070" s="2">
        <v>38807</v>
      </c>
      <c r="BO1070" s="2">
        <v>38835</v>
      </c>
      <c r="BP1070" s="2">
        <v>38868</v>
      </c>
      <c r="BQ1070" s="2">
        <v>38898</v>
      </c>
      <c r="BR1070" s="2">
        <v>38929</v>
      </c>
      <c r="BS1070" s="2">
        <v>38960</v>
      </c>
      <c r="BT1070" s="2">
        <v>38989</v>
      </c>
      <c r="BU1070" s="2">
        <v>39021</v>
      </c>
      <c r="BV1070" s="2">
        <v>39051</v>
      </c>
      <c r="BW1070" s="2">
        <v>39080</v>
      </c>
      <c r="BX1070" s="2">
        <v>39113</v>
      </c>
      <c r="BY1070" s="2">
        <v>39141</v>
      </c>
      <c r="BZ1070" s="2">
        <v>39171</v>
      </c>
      <c r="CA1070" s="2">
        <v>39202</v>
      </c>
      <c r="CB1070" s="2">
        <v>39233</v>
      </c>
      <c r="CC1070" s="2">
        <v>39262</v>
      </c>
      <c r="CD1070" s="2">
        <v>39294</v>
      </c>
      <c r="CE1070" s="2">
        <v>39325</v>
      </c>
      <c r="CF1070" s="2">
        <v>39353</v>
      </c>
      <c r="CG1070" s="2">
        <v>39386</v>
      </c>
      <c r="CH1070" s="2">
        <v>39416</v>
      </c>
      <c r="CI1070" s="2">
        <v>39447</v>
      </c>
      <c r="CJ1070" s="2">
        <v>39478</v>
      </c>
      <c r="CK1070" s="2">
        <v>39507</v>
      </c>
      <c r="CL1070" s="2">
        <v>39538</v>
      </c>
      <c r="CM1070" s="2">
        <v>39568</v>
      </c>
      <c r="CN1070" s="2">
        <v>39598</v>
      </c>
      <c r="CO1070" s="2">
        <v>39629</v>
      </c>
      <c r="CP1070" s="2">
        <v>39660</v>
      </c>
      <c r="CQ1070" s="2">
        <v>39689</v>
      </c>
      <c r="CR1070" s="2">
        <v>39721</v>
      </c>
      <c r="CS1070" s="2">
        <v>39752</v>
      </c>
      <c r="CT1070" s="2">
        <v>39780</v>
      </c>
      <c r="CU1070" s="2">
        <v>39813</v>
      </c>
      <c r="CV1070" s="2">
        <v>39843</v>
      </c>
      <c r="CW1070" s="2">
        <v>39871</v>
      </c>
      <c r="CX1070" s="2">
        <v>39903</v>
      </c>
      <c r="CY1070" s="2">
        <v>39933</v>
      </c>
      <c r="CZ1070" s="2">
        <v>39962</v>
      </c>
      <c r="DA1070" s="2">
        <v>39994</v>
      </c>
      <c r="DB1070" s="2">
        <v>40025</v>
      </c>
      <c r="DC1070" s="2">
        <v>40056</v>
      </c>
      <c r="DD1070" s="2">
        <v>40086</v>
      </c>
      <c r="DE1070" s="2">
        <v>40116</v>
      </c>
      <c r="DF1070" s="2">
        <v>40147</v>
      </c>
      <c r="DG1070" s="2">
        <v>40178</v>
      </c>
      <c r="DH1070" s="2">
        <v>40207</v>
      </c>
      <c r="DI1070" s="2">
        <v>40235</v>
      </c>
      <c r="DJ1070" s="2">
        <v>40268</v>
      </c>
      <c r="DK1070" s="2">
        <v>40298</v>
      </c>
      <c r="DL1070" s="2">
        <v>40329</v>
      </c>
      <c r="DM1070" s="2">
        <v>40359</v>
      </c>
      <c r="DN1070" s="2">
        <v>40389</v>
      </c>
      <c r="DO1070" s="2">
        <v>40421</v>
      </c>
      <c r="DP1070" s="2">
        <v>40451</v>
      </c>
      <c r="DQ1070" s="2">
        <v>40480</v>
      </c>
      <c r="DR1070" s="2">
        <v>40512</v>
      </c>
      <c r="DS1070" s="2">
        <v>40543</v>
      </c>
      <c r="DT1070" s="2">
        <v>40574</v>
      </c>
      <c r="DU1070" s="2">
        <v>40602</v>
      </c>
      <c r="DV1070" s="2">
        <v>40633</v>
      </c>
      <c r="DW1070" s="2">
        <v>40662</v>
      </c>
      <c r="DX1070" s="2">
        <v>40694</v>
      </c>
      <c r="DY1070" s="2">
        <v>40724</v>
      </c>
      <c r="DZ1070" s="2">
        <v>40753</v>
      </c>
      <c r="EA1070" s="2">
        <v>40786</v>
      </c>
      <c r="EB1070" s="2">
        <v>40816</v>
      </c>
      <c r="EC1070" s="2">
        <v>40847</v>
      </c>
      <c r="ED1070" s="2">
        <v>40877</v>
      </c>
      <c r="EE1070" s="2">
        <v>40907</v>
      </c>
      <c r="EF1070" s="2">
        <v>40939</v>
      </c>
      <c r="EG1070" s="2">
        <v>40968</v>
      </c>
      <c r="EH1070" s="2">
        <v>40998</v>
      </c>
      <c r="EI1070" s="2">
        <v>41029</v>
      </c>
      <c r="EJ1070" s="2">
        <v>41060</v>
      </c>
      <c r="EK1070" s="2">
        <v>41089</v>
      </c>
      <c r="EL1070" s="2">
        <v>41121</v>
      </c>
      <c r="EM1070" s="2">
        <v>41152</v>
      </c>
      <c r="EN1070" s="2">
        <v>41180</v>
      </c>
      <c r="EO1070" s="2">
        <v>41213</v>
      </c>
      <c r="EP1070" s="2">
        <v>41243</v>
      </c>
      <c r="EQ1070" s="2">
        <v>41274</v>
      </c>
      <c r="ER1070" s="2">
        <v>41305</v>
      </c>
      <c r="ES1070" s="2">
        <v>41333</v>
      </c>
      <c r="ET1070" s="2">
        <v>41362</v>
      </c>
      <c r="EU1070" s="2">
        <v>41394</v>
      </c>
      <c r="EV1070" s="2">
        <v>41425</v>
      </c>
      <c r="EW1070" s="2">
        <v>41453</v>
      </c>
      <c r="EX1070" s="2">
        <v>41486</v>
      </c>
      <c r="EY1070" s="2">
        <v>41516</v>
      </c>
      <c r="EZ1070" s="2">
        <v>41547</v>
      </c>
      <c r="FA1070" s="2">
        <v>41578</v>
      </c>
      <c r="FB1070" s="2">
        <v>41607</v>
      </c>
      <c r="FC1070" s="2">
        <v>41639</v>
      </c>
      <c r="FD1070" s="2">
        <v>41670</v>
      </c>
      <c r="FE1070" s="2">
        <v>41698</v>
      </c>
      <c r="FF1070" s="2">
        <v>41729</v>
      </c>
      <c r="FG1070" s="2">
        <v>41759</v>
      </c>
      <c r="FH1070" s="2">
        <v>41789</v>
      </c>
      <c r="FI1070" s="2">
        <v>41820</v>
      </c>
    </row>
    <row r="1071" spans="1:265" x14ac:dyDescent="0.25">
      <c r="A1071" s="4"/>
      <c r="D1071" s="3">
        <v>68739800</v>
      </c>
      <c r="E1071">
        <v>38689000</v>
      </c>
      <c r="F1071">
        <v>56470000</v>
      </c>
      <c r="G1071">
        <v>46396200</v>
      </c>
      <c r="H1071">
        <v>55480600</v>
      </c>
      <c r="I1071">
        <v>54609200</v>
      </c>
      <c r="J1071">
        <v>50993800</v>
      </c>
      <c r="K1071">
        <v>52099000</v>
      </c>
      <c r="L1071">
        <v>45127000</v>
      </c>
      <c r="M1071">
        <v>49946200</v>
      </c>
      <c r="N1071">
        <v>49452200</v>
      </c>
      <c r="O1071">
        <v>48520200</v>
      </c>
      <c r="P1071">
        <v>49314600</v>
      </c>
      <c r="Q1071">
        <v>46140200</v>
      </c>
      <c r="R1071">
        <v>45793200</v>
      </c>
      <c r="S1071">
        <v>62284000</v>
      </c>
      <c r="T1071">
        <v>44925600</v>
      </c>
      <c r="U1071">
        <v>47849400</v>
      </c>
      <c r="V1071">
        <v>76714600</v>
      </c>
      <c r="W1071">
        <v>82181200</v>
      </c>
      <c r="X1071">
        <v>60501400</v>
      </c>
      <c r="Y1071">
        <v>95819800</v>
      </c>
      <c r="Z1071">
        <v>48707400</v>
      </c>
      <c r="AA1071">
        <v>88381000</v>
      </c>
      <c r="AB1071">
        <v>51044200</v>
      </c>
      <c r="AC1071">
        <v>37068700</v>
      </c>
      <c r="AD1071">
        <v>43955000</v>
      </c>
      <c r="AE1071">
        <v>59565800</v>
      </c>
      <c r="AF1071">
        <v>45147000</v>
      </c>
      <c r="AG1071">
        <v>52846600</v>
      </c>
      <c r="AH1071">
        <v>62946300</v>
      </c>
      <c r="AI1071">
        <v>55109300</v>
      </c>
      <c r="AJ1071">
        <v>70372600</v>
      </c>
      <c r="AK1071">
        <v>67160600</v>
      </c>
      <c r="AL1071">
        <v>31455900</v>
      </c>
      <c r="AM1071">
        <v>40530200</v>
      </c>
      <c r="AN1071">
        <v>54827300</v>
      </c>
      <c r="AO1071">
        <v>32598900</v>
      </c>
      <c r="AP1071">
        <v>36277700</v>
      </c>
      <c r="AQ1071">
        <v>40936500</v>
      </c>
      <c r="AR1071">
        <v>37475500</v>
      </c>
      <c r="AS1071">
        <v>47336400</v>
      </c>
      <c r="AT1071">
        <v>45717100</v>
      </c>
      <c r="AU1071">
        <v>34700400</v>
      </c>
      <c r="AV1071">
        <v>46852700</v>
      </c>
      <c r="AW1071">
        <v>61183600</v>
      </c>
      <c r="AX1071">
        <v>77062500</v>
      </c>
      <c r="AY1071">
        <v>54344200</v>
      </c>
      <c r="AZ1071">
        <v>51353900</v>
      </c>
      <c r="BA1071">
        <v>30764400</v>
      </c>
      <c r="BB1071">
        <v>52989400</v>
      </c>
      <c r="BC1071">
        <v>64066600</v>
      </c>
      <c r="BD1071">
        <v>27171500</v>
      </c>
      <c r="BE1071">
        <v>33856200</v>
      </c>
      <c r="BF1071">
        <v>26983300</v>
      </c>
      <c r="BG1071">
        <v>34033900</v>
      </c>
      <c r="BH1071">
        <v>35565300</v>
      </c>
      <c r="BI1071">
        <v>42056700</v>
      </c>
      <c r="BJ1071">
        <v>23849900</v>
      </c>
      <c r="BK1071">
        <v>24359500</v>
      </c>
      <c r="BL1071">
        <v>46918000</v>
      </c>
      <c r="BM1071">
        <v>40603800</v>
      </c>
      <c r="BN1071">
        <v>36072000</v>
      </c>
      <c r="BO1071">
        <v>27859900</v>
      </c>
      <c r="BP1071">
        <v>33952300</v>
      </c>
      <c r="BQ1071">
        <v>24911800</v>
      </c>
      <c r="BR1071">
        <v>38107000</v>
      </c>
      <c r="BS1071">
        <v>27381400</v>
      </c>
      <c r="BT1071">
        <v>34767600</v>
      </c>
      <c r="BU1071">
        <v>43927300</v>
      </c>
      <c r="BV1071">
        <v>27097100</v>
      </c>
      <c r="BW1071">
        <v>18912400</v>
      </c>
      <c r="BX1071">
        <v>29242100</v>
      </c>
      <c r="BY1071">
        <v>27594100</v>
      </c>
      <c r="BZ1071">
        <v>25115600</v>
      </c>
      <c r="CA1071">
        <v>21204900</v>
      </c>
      <c r="CB1071">
        <v>32506300</v>
      </c>
      <c r="CC1071">
        <v>35184200</v>
      </c>
      <c r="CD1071">
        <v>37495200</v>
      </c>
      <c r="CE1071">
        <v>42251400</v>
      </c>
      <c r="CF1071">
        <v>35603900</v>
      </c>
      <c r="CG1071">
        <v>30506700</v>
      </c>
      <c r="CH1071">
        <v>23860100</v>
      </c>
      <c r="CI1071">
        <v>18710500</v>
      </c>
      <c r="CJ1071">
        <v>30254600</v>
      </c>
      <c r="CK1071">
        <v>23616700</v>
      </c>
      <c r="CL1071">
        <v>19655800</v>
      </c>
      <c r="CM1071">
        <v>28553000</v>
      </c>
      <c r="CN1071">
        <v>24201000</v>
      </c>
      <c r="CO1071">
        <v>14736700</v>
      </c>
      <c r="CP1071">
        <v>14809300</v>
      </c>
      <c r="CQ1071">
        <v>13791300</v>
      </c>
      <c r="CR1071">
        <v>30738700</v>
      </c>
      <c r="CS1071">
        <v>26411700</v>
      </c>
      <c r="CT1071">
        <v>17343100</v>
      </c>
      <c r="CU1071">
        <v>14645100</v>
      </c>
      <c r="CV1071">
        <v>16214100</v>
      </c>
      <c r="CW1071">
        <v>17295300</v>
      </c>
      <c r="CX1071">
        <v>18575900</v>
      </c>
      <c r="CY1071">
        <v>22052200</v>
      </c>
      <c r="CZ1071">
        <v>15657100</v>
      </c>
      <c r="DA1071">
        <v>20763600</v>
      </c>
      <c r="DB1071">
        <v>18441500</v>
      </c>
      <c r="DC1071">
        <v>14156200</v>
      </c>
      <c r="DD1071">
        <v>17359400</v>
      </c>
      <c r="DE1071">
        <v>18908700</v>
      </c>
      <c r="DF1071">
        <v>17598200</v>
      </c>
      <c r="DG1071">
        <v>13207200</v>
      </c>
      <c r="DH1071">
        <v>19690500</v>
      </c>
      <c r="DI1071">
        <v>18314400</v>
      </c>
      <c r="DJ1071">
        <v>18095000</v>
      </c>
      <c r="DK1071">
        <v>33965000</v>
      </c>
      <c r="DL1071">
        <v>33751200</v>
      </c>
      <c r="DM1071">
        <v>29082200</v>
      </c>
      <c r="DN1071">
        <v>19954700</v>
      </c>
      <c r="DO1071">
        <v>21009900</v>
      </c>
      <c r="DP1071">
        <v>21591534</v>
      </c>
      <c r="DQ1071">
        <v>16969767</v>
      </c>
      <c r="DR1071">
        <v>15893329</v>
      </c>
      <c r="DS1071">
        <v>13027132</v>
      </c>
      <c r="DT1071">
        <v>15798446</v>
      </c>
      <c r="DU1071">
        <v>14281398</v>
      </c>
      <c r="DV1071">
        <v>17179908</v>
      </c>
      <c r="DW1071">
        <v>16063766</v>
      </c>
      <c r="DX1071">
        <v>17668480</v>
      </c>
      <c r="DY1071">
        <v>25301321</v>
      </c>
      <c r="DZ1071">
        <v>16463503</v>
      </c>
      <c r="EA1071">
        <v>31493651</v>
      </c>
      <c r="EB1071">
        <v>21051350</v>
      </c>
      <c r="EC1071">
        <v>17497641</v>
      </c>
      <c r="ED1071">
        <v>13054225</v>
      </c>
      <c r="EE1071">
        <v>12324906</v>
      </c>
      <c r="EF1071">
        <v>11640923</v>
      </c>
      <c r="EG1071">
        <v>9186612</v>
      </c>
      <c r="EH1071">
        <v>10720490</v>
      </c>
      <c r="EI1071">
        <v>11320430</v>
      </c>
      <c r="EJ1071">
        <v>10755516</v>
      </c>
      <c r="EK1071">
        <v>10030686</v>
      </c>
      <c r="EL1071">
        <v>9582382</v>
      </c>
      <c r="EM1071">
        <v>11222249</v>
      </c>
      <c r="EN1071">
        <v>12471734</v>
      </c>
      <c r="EO1071">
        <v>9756104</v>
      </c>
      <c r="EP1071">
        <v>12578484</v>
      </c>
      <c r="EQ1071">
        <v>8766453</v>
      </c>
      <c r="ER1071">
        <v>10496945</v>
      </c>
      <c r="ES1071">
        <v>9313988</v>
      </c>
      <c r="ET1071">
        <v>7206511</v>
      </c>
      <c r="EU1071">
        <v>8091612</v>
      </c>
      <c r="EV1071">
        <v>8774396</v>
      </c>
      <c r="EW1071">
        <v>10144739</v>
      </c>
      <c r="EX1071">
        <v>7161502</v>
      </c>
      <c r="EY1071">
        <v>5017173</v>
      </c>
      <c r="EZ1071">
        <v>4997839</v>
      </c>
      <c r="FA1071">
        <v>7699464</v>
      </c>
      <c r="FB1071">
        <v>6363085</v>
      </c>
      <c r="FC1071">
        <v>8049547</v>
      </c>
      <c r="FD1071">
        <v>10528279</v>
      </c>
      <c r="FE1071">
        <v>13808565</v>
      </c>
      <c r="FF1071">
        <v>11332871</v>
      </c>
      <c r="FG1071">
        <v>6039771</v>
      </c>
      <c r="FH1071">
        <v>7369426</v>
      </c>
      <c r="FI1071">
        <v>15406701</v>
      </c>
    </row>
    <row r="1072" spans="1:265" x14ac:dyDescent="0.25">
      <c r="A1072" s="1" t="s">
        <v>537</v>
      </c>
      <c r="B1072" t="s">
        <v>1158</v>
      </c>
      <c r="C1072" t="s">
        <v>1197</v>
      </c>
      <c r="D1072" s="2">
        <f>_xll.BDH(A1072, "volume", B1072, C1072, "Direction", "H", "Period", "M","cols=35;rows=2")</f>
        <v>36922</v>
      </c>
      <c r="E1072" s="2">
        <v>36950</v>
      </c>
      <c r="F1072" s="2">
        <v>36980</v>
      </c>
      <c r="G1072" s="2">
        <v>37011</v>
      </c>
      <c r="H1072" s="2">
        <v>37042</v>
      </c>
      <c r="I1072" s="2">
        <v>37071</v>
      </c>
      <c r="J1072" s="2">
        <v>37103</v>
      </c>
      <c r="K1072" s="2">
        <v>37134</v>
      </c>
      <c r="L1072" s="2">
        <v>37162</v>
      </c>
      <c r="M1072" s="2">
        <v>37195</v>
      </c>
      <c r="N1072" s="2">
        <v>37225</v>
      </c>
      <c r="O1072" s="2">
        <v>37256</v>
      </c>
      <c r="P1072" s="2">
        <v>37287</v>
      </c>
      <c r="Q1072" s="2">
        <v>37315</v>
      </c>
      <c r="R1072" s="2">
        <v>37344</v>
      </c>
      <c r="S1072" s="2">
        <v>37376</v>
      </c>
      <c r="T1072" s="2">
        <v>37407</v>
      </c>
      <c r="U1072" s="2">
        <v>37435</v>
      </c>
      <c r="V1072" s="2">
        <v>37468</v>
      </c>
      <c r="W1072" s="2">
        <v>37498</v>
      </c>
      <c r="X1072" s="2">
        <v>37529</v>
      </c>
      <c r="Y1072" s="2">
        <v>37560</v>
      </c>
      <c r="Z1072" s="2">
        <v>37589</v>
      </c>
      <c r="AA1072" s="2">
        <v>37621</v>
      </c>
      <c r="AB1072" s="2">
        <v>37652</v>
      </c>
      <c r="AC1072" s="2">
        <v>37680</v>
      </c>
      <c r="AD1072" s="2">
        <v>37711</v>
      </c>
      <c r="AE1072" s="2">
        <v>37741</v>
      </c>
      <c r="AF1072" s="2">
        <v>37771</v>
      </c>
      <c r="AG1072" s="2">
        <v>37802</v>
      </c>
      <c r="AH1072" s="2">
        <v>37833</v>
      </c>
      <c r="AI1072" s="2">
        <v>37862</v>
      </c>
      <c r="AJ1072" s="2">
        <v>37894</v>
      </c>
      <c r="AK1072" s="2">
        <v>37925</v>
      </c>
      <c r="AL1072" s="2">
        <v>37953</v>
      </c>
    </row>
    <row r="1073" spans="1:265" x14ac:dyDescent="0.25">
      <c r="A1073" s="4"/>
      <c r="D1073" s="3">
        <v>80791400</v>
      </c>
      <c r="E1073">
        <v>64996700</v>
      </c>
      <c r="F1073">
        <v>87041900</v>
      </c>
      <c r="G1073">
        <v>60149100</v>
      </c>
      <c r="H1073">
        <v>82539200</v>
      </c>
      <c r="I1073">
        <v>77362300</v>
      </c>
      <c r="J1073">
        <v>59824900</v>
      </c>
      <c r="K1073">
        <v>54432600</v>
      </c>
      <c r="L1073">
        <v>60287600</v>
      </c>
      <c r="M1073">
        <v>83784900</v>
      </c>
      <c r="N1073">
        <v>56647700</v>
      </c>
      <c r="O1073">
        <v>66666200</v>
      </c>
      <c r="P1073">
        <v>56722800</v>
      </c>
      <c r="Q1073">
        <v>55241900</v>
      </c>
      <c r="R1073">
        <v>81146000</v>
      </c>
      <c r="S1073">
        <v>85678700</v>
      </c>
      <c r="T1073">
        <v>135501000</v>
      </c>
      <c r="U1073">
        <v>90377500</v>
      </c>
      <c r="V1073">
        <v>93656100</v>
      </c>
      <c r="W1073">
        <v>58115200</v>
      </c>
      <c r="X1073">
        <v>65962400</v>
      </c>
      <c r="Y1073">
        <v>72934800</v>
      </c>
      <c r="Z1073">
        <v>64824100</v>
      </c>
      <c r="AA1073">
        <v>45778800</v>
      </c>
      <c r="AB1073">
        <v>77338100</v>
      </c>
      <c r="AC1073">
        <v>69546800</v>
      </c>
      <c r="AD1073">
        <v>63867700</v>
      </c>
      <c r="AE1073">
        <v>66413300</v>
      </c>
      <c r="AF1073">
        <v>52388100</v>
      </c>
      <c r="AG1073">
        <v>80486500</v>
      </c>
      <c r="AH1073">
        <v>42273300</v>
      </c>
      <c r="AI1073">
        <v>18606400</v>
      </c>
      <c r="AJ1073">
        <v>24200600</v>
      </c>
      <c r="AK1073">
        <v>25705300</v>
      </c>
      <c r="AL1073">
        <v>20244544</v>
      </c>
    </row>
    <row r="1074" spans="1:265" x14ac:dyDescent="0.25">
      <c r="A1074" s="1" t="s">
        <v>538</v>
      </c>
      <c r="B1074" t="s">
        <v>1158</v>
      </c>
      <c r="C1074" t="s">
        <v>1199</v>
      </c>
      <c r="D1074" s="2">
        <f>_xll.BDH(A1074, "volume", B1074, C1074, "Direction", "H", "Period", "M","cols=262;rows=2")</f>
        <v>36922</v>
      </c>
      <c r="E1074" s="2">
        <v>36950</v>
      </c>
      <c r="F1074" s="2">
        <v>36980</v>
      </c>
      <c r="G1074" s="2">
        <v>37011</v>
      </c>
      <c r="H1074" s="2">
        <v>37042</v>
      </c>
      <c r="I1074" s="2">
        <v>37071</v>
      </c>
      <c r="J1074" s="2">
        <v>37103</v>
      </c>
      <c r="K1074" s="2">
        <v>37134</v>
      </c>
      <c r="L1074" s="2">
        <v>37162</v>
      </c>
      <c r="M1074" s="2">
        <v>37195</v>
      </c>
      <c r="N1074" s="2">
        <v>37225</v>
      </c>
      <c r="O1074" s="2">
        <v>37256</v>
      </c>
      <c r="P1074" s="2">
        <v>37287</v>
      </c>
      <c r="Q1074" s="2">
        <v>37315</v>
      </c>
      <c r="R1074" s="2">
        <v>37344</v>
      </c>
      <c r="S1074" s="2">
        <v>37376</v>
      </c>
      <c r="T1074" s="2">
        <v>37407</v>
      </c>
      <c r="U1074" s="2">
        <v>37435</v>
      </c>
      <c r="V1074" s="2">
        <v>37468</v>
      </c>
      <c r="W1074" s="2">
        <v>37498</v>
      </c>
      <c r="X1074" s="2">
        <v>37529</v>
      </c>
      <c r="Y1074" s="2">
        <v>37560</v>
      </c>
      <c r="Z1074" s="2">
        <v>37589</v>
      </c>
      <c r="AA1074" s="2">
        <v>37621</v>
      </c>
      <c r="AB1074" s="2">
        <v>37652</v>
      </c>
      <c r="AC1074" s="2">
        <v>37680</v>
      </c>
      <c r="AD1074" s="2">
        <v>37711</v>
      </c>
      <c r="AE1074" s="2">
        <v>37741</v>
      </c>
      <c r="AF1074" s="2">
        <v>37771</v>
      </c>
      <c r="AG1074" s="2">
        <v>37802</v>
      </c>
      <c r="AH1074" s="2">
        <v>37833</v>
      </c>
      <c r="AI1074" s="2">
        <v>37862</v>
      </c>
      <c r="AJ1074" s="2">
        <v>37894</v>
      </c>
      <c r="AK1074" s="2">
        <v>37925</v>
      </c>
      <c r="AL1074" s="2">
        <v>37953</v>
      </c>
      <c r="AM1074" s="2">
        <v>37986</v>
      </c>
      <c r="AN1074" s="2">
        <v>38016</v>
      </c>
      <c r="AO1074" s="2">
        <v>38044</v>
      </c>
      <c r="AP1074" s="2">
        <v>38077</v>
      </c>
      <c r="AQ1074" s="2">
        <v>38107</v>
      </c>
      <c r="AR1074" s="2">
        <v>38138</v>
      </c>
      <c r="AS1074" s="2">
        <v>38168</v>
      </c>
      <c r="AT1074" s="2">
        <v>38198</v>
      </c>
      <c r="AU1074" s="2">
        <v>38230</v>
      </c>
      <c r="AV1074" s="2">
        <v>38260</v>
      </c>
      <c r="AW1074" s="2">
        <v>38289</v>
      </c>
      <c r="AX1074" s="2">
        <v>38321</v>
      </c>
      <c r="AY1074" s="2">
        <v>38352</v>
      </c>
      <c r="AZ1074" s="2">
        <v>38383</v>
      </c>
      <c r="BA1074" s="2">
        <v>38411</v>
      </c>
      <c r="BB1074" s="2">
        <v>38442</v>
      </c>
      <c r="BC1074" s="2">
        <v>38471</v>
      </c>
      <c r="BD1074" s="2">
        <v>38503</v>
      </c>
      <c r="BE1074" s="2">
        <v>38533</v>
      </c>
      <c r="BF1074" s="2">
        <v>38562</v>
      </c>
      <c r="BG1074" s="2">
        <v>38595</v>
      </c>
      <c r="BH1074" s="2">
        <v>38625</v>
      </c>
      <c r="BI1074" s="2">
        <v>38656</v>
      </c>
      <c r="BJ1074" s="2">
        <v>38686</v>
      </c>
      <c r="BK1074" s="2">
        <v>38716</v>
      </c>
      <c r="BL1074" s="2">
        <v>38748</v>
      </c>
      <c r="BM1074" s="2">
        <v>38776</v>
      </c>
      <c r="BN1074" s="2">
        <v>38807</v>
      </c>
      <c r="BO1074" s="2">
        <v>38835</v>
      </c>
      <c r="BP1074" s="2">
        <v>38868</v>
      </c>
      <c r="BQ1074" s="2">
        <v>38898</v>
      </c>
      <c r="BR1074" s="2">
        <v>38929</v>
      </c>
      <c r="BS1074" s="2">
        <v>38960</v>
      </c>
      <c r="BT1074" s="2">
        <v>38989</v>
      </c>
      <c r="BU1074" s="2">
        <v>39021</v>
      </c>
      <c r="BV1074" s="2">
        <v>39051</v>
      </c>
      <c r="BW1074" s="2">
        <v>39080</v>
      </c>
      <c r="BX1074" s="2">
        <v>39113</v>
      </c>
      <c r="BY1074" s="2">
        <v>39141</v>
      </c>
      <c r="BZ1074" s="2">
        <v>39171</v>
      </c>
      <c r="CA1074" s="2">
        <v>39202</v>
      </c>
      <c r="CB1074" s="2">
        <v>39233</v>
      </c>
      <c r="CC1074" s="2">
        <v>39262</v>
      </c>
      <c r="CD1074" s="2">
        <v>39294</v>
      </c>
      <c r="CE1074" s="2">
        <v>39325</v>
      </c>
      <c r="CF1074" s="2">
        <v>39353</v>
      </c>
      <c r="CG1074" s="2">
        <v>39386</v>
      </c>
      <c r="CH1074" s="2">
        <v>39416</v>
      </c>
      <c r="CI1074" s="2">
        <v>39447</v>
      </c>
      <c r="CJ1074" s="2">
        <v>39478</v>
      </c>
      <c r="CK1074" s="2">
        <v>39507</v>
      </c>
      <c r="CL1074" s="2">
        <v>39538</v>
      </c>
      <c r="CM1074" s="2">
        <v>39568</v>
      </c>
      <c r="CN1074" s="2">
        <v>39598</v>
      </c>
      <c r="CO1074" s="2">
        <v>39629</v>
      </c>
      <c r="CP1074" s="2">
        <v>39660</v>
      </c>
      <c r="CQ1074" s="2">
        <v>39689</v>
      </c>
      <c r="CR1074" s="2">
        <v>39721</v>
      </c>
      <c r="CS1074" s="2">
        <v>39752</v>
      </c>
      <c r="CT1074" s="2">
        <v>39780</v>
      </c>
      <c r="CU1074" s="2">
        <v>39813</v>
      </c>
      <c r="CV1074" s="2">
        <v>39843</v>
      </c>
      <c r="CW1074" s="2">
        <v>39871</v>
      </c>
      <c r="CX1074" s="2">
        <v>39903</v>
      </c>
      <c r="CY1074" s="2">
        <v>39933</v>
      </c>
      <c r="CZ1074" s="2">
        <v>39962</v>
      </c>
      <c r="DA1074" s="2">
        <v>39994</v>
      </c>
      <c r="DB1074" s="2">
        <v>40025</v>
      </c>
      <c r="DC1074" s="2">
        <v>40056</v>
      </c>
      <c r="DD1074" s="2">
        <v>40086</v>
      </c>
      <c r="DE1074" s="2">
        <v>40116</v>
      </c>
      <c r="DF1074" s="2">
        <v>40147</v>
      </c>
      <c r="DG1074" s="2">
        <v>40178</v>
      </c>
      <c r="DH1074" s="2">
        <v>40207</v>
      </c>
      <c r="DI1074" s="2">
        <v>40235</v>
      </c>
      <c r="DJ1074" s="2">
        <v>40268</v>
      </c>
      <c r="DK1074" s="2">
        <v>40298</v>
      </c>
      <c r="DL1074" s="2">
        <v>40329</v>
      </c>
      <c r="DM1074" s="2">
        <v>40359</v>
      </c>
      <c r="DN1074" s="2">
        <v>40389</v>
      </c>
      <c r="DO1074" s="2">
        <v>40421</v>
      </c>
      <c r="DP1074" s="2">
        <v>40451</v>
      </c>
      <c r="DQ1074" s="2">
        <v>40480</v>
      </c>
      <c r="DR1074" s="2">
        <v>40512</v>
      </c>
      <c r="DS1074" s="2">
        <v>40543</v>
      </c>
      <c r="DT1074" s="2">
        <v>40574</v>
      </c>
      <c r="DU1074" s="2">
        <v>40602</v>
      </c>
      <c r="DV1074" s="2">
        <v>40633</v>
      </c>
      <c r="DW1074" s="2">
        <v>40662</v>
      </c>
      <c r="DX1074" s="2">
        <v>40694</v>
      </c>
      <c r="DY1074" s="2">
        <v>40724</v>
      </c>
      <c r="DZ1074" s="2">
        <v>40753</v>
      </c>
      <c r="EA1074" s="2">
        <v>40786</v>
      </c>
      <c r="EB1074" s="2">
        <v>40816</v>
      </c>
      <c r="EC1074" s="2">
        <v>40847</v>
      </c>
      <c r="ED1074" s="2">
        <v>40877</v>
      </c>
      <c r="EE1074" s="2">
        <v>40907</v>
      </c>
      <c r="EF1074" s="2">
        <v>40939</v>
      </c>
      <c r="EG1074" s="2">
        <v>40968</v>
      </c>
      <c r="EH1074" s="2">
        <v>40998</v>
      </c>
      <c r="EI1074" s="2">
        <v>41029</v>
      </c>
      <c r="EJ1074" s="2">
        <v>41060</v>
      </c>
      <c r="EK1074" s="2">
        <v>41089</v>
      </c>
      <c r="EL1074" s="2">
        <v>41121</v>
      </c>
      <c r="EM1074" s="2">
        <v>41152</v>
      </c>
      <c r="EN1074" s="2">
        <v>41180</v>
      </c>
      <c r="EO1074" s="2">
        <v>41213</v>
      </c>
      <c r="EP1074" s="2">
        <v>41243</v>
      </c>
      <c r="EQ1074" s="2">
        <v>41274</v>
      </c>
      <c r="ER1074" s="2">
        <v>41305</v>
      </c>
      <c r="ES1074" s="2">
        <v>41333</v>
      </c>
      <c r="ET1074" s="2">
        <v>41362</v>
      </c>
      <c r="EU1074" s="2">
        <v>41394</v>
      </c>
      <c r="EV1074" s="2">
        <v>41425</v>
      </c>
      <c r="EW1074" s="2">
        <v>41453</v>
      </c>
      <c r="EX1074" s="2">
        <v>41486</v>
      </c>
      <c r="EY1074" s="2">
        <v>41516</v>
      </c>
      <c r="EZ1074" s="2">
        <v>41547</v>
      </c>
      <c r="FA1074" s="2">
        <v>41578</v>
      </c>
      <c r="FB1074" s="2">
        <v>41607</v>
      </c>
      <c r="FC1074" s="2">
        <v>41639</v>
      </c>
      <c r="FD1074" s="2">
        <v>41670</v>
      </c>
      <c r="FE1074" s="2">
        <v>41698</v>
      </c>
      <c r="FF1074" s="2">
        <v>41729</v>
      </c>
      <c r="FG1074" s="2">
        <v>41759</v>
      </c>
      <c r="FH1074" s="2">
        <v>41789</v>
      </c>
      <c r="FI1074" s="2">
        <v>41820</v>
      </c>
      <c r="FJ1074" s="2">
        <v>41851</v>
      </c>
      <c r="FK1074" s="2">
        <v>41880</v>
      </c>
      <c r="FL1074" s="2">
        <v>41912</v>
      </c>
      <c r="FM1074" s="2">
        <v>41943</v>
      </c>
      <c r="FN1074" s="2">
        <v>41971</v>
      </c>
      <c r="FO1074" s="2">
        <v>42004</v>
      </c>
      <c r="FP1074" s="2">
        <v>42034</v>
      </c>
      <c r="FQ1074" s="2">
        <v>42062</v>
      </c>
      <c r="FR1074" s="2">
        <v>42094</v>
      </c>
      <c r="FS1074" s="2">
        <v>42124</v>
      </c>
      <c r="FT1074" s="2">
        <v>42153</v>
      </c>
      <c r="FU1074" s="2">
        <v>42185</v>
      </c>
      <c r="FV1074" s="2">
        <v>42216</v>
      </c>
      <c r="FW1074" s="2">
        <v>42247</v>
      </c>
      <c r="FX1074" s="2">
        <v>42277</v>
      </c>
      <c r="FY1074" s="2">
        <v>42307</v>
      </c>
      <c r="FZ1074" s="2">
        <v>42338</v>
      </c>
      <c r="GA1074" s="2">
        <v>42369</v>
      </c>
      <c r="GB1074" s="2">
        <v>42398</v>
      </c>
      <c r="GC1074" s="2">
        <v>42429</v>
      </c>
      <c r="GD1074" s="2">
        <v>42460</v>
      </c>
      <c r="GE1074" s="2">
        <v>42489</v>
      </c>
      <c r="GF1074" s="2">
        <v>42521</v>
      </c>
      <c r="GG1074" s="2">
        <v>42551</v>
      </c>
      <c r="GH1074" s="2">
        <v>42580</v>
      </c>
      <c r="GI1074" s="2">
        <v>42613</v>
      </c>
      <c r="GJ1074" s="2">
        <v>42643</v>
      </c>
      <c r="GK1074" s="2">
        <v>42674</v>
      </c>
      <c r="GL1074" s="2">
        <v>42704</v>
      </c>
      <c r="GM1074" s="2">
        <v>42734</v>
      </c>
      <c r="GN1074" s="2">
        <v>42766</v>
      </c>
      <c r="GO1074" s="2">
        <v>42794</v>
      </c>
      <c r="GP1074" s="2">
        <v>42825</v>
      </c>
      <c r="GQ1074" s="2">
        <v>42853</v>
      </c>
      <c r="GR1074" s="2">
        <v>42886</v>
      </c>
      <c r="GS1074" s="2">
        <v>42916</v>
      </c>
      <c r="GT1074" s="2">
        <v>42947</v>
      </c>
      <c r="GU1074" s="2">
        <v>42978</v>
      </c>
      <c r="GV1074" s="2">
        <v>43007</v>
      </c>
      <c r="GW1074" s="2">
        <v>43039</v>
      </c>
      <c r="GX1074" s="2">
        <v>43069</v>
      </c>
      <c r="GY1074" s="2">
        <v>43098</v>
      </c>
      <c r="GZ1074" s="2">
        <v>43131</v>
      </c>
      <c r="HA1074" s="2">
        <v>43159</v>
      </c>
      <c r="HB1074" s="2">
        <v>43189</v>
      </c>
      <c r="HC1074" s="2">
        <v>43220</v>
      </c>
      <c r="HD1074" s="2">
        <v>43251</v>
      </c>
      <c r="HE1074" s="2">
        <v>43280</v>
      </c>
      <c r="HF1074" s="2">
        <v>43312</v>
      </c>
      <c r="HG1074" s="2">
        <v>43343</v>
      </c>
      <c r="HH1074" s="2">
        <v>43371</v>
      </c>
      <c r="HI1074" s="2">
        <v>43404</v>
      </c>
      <c r="HJ1074" s="2">
        <v>43434</v>
      </c>
      <c r="HK1074" s="2">
        <v>43465</v>
      </c>
      <c r="HL1074" s="2">
        <v>43496</v>
      </c>
      <c r="HM1074" s="2">
        <v>43524</v>
      </c>
      <c r="HN1074" s="2">
        <v>43553</v>
      </c>
      <c r="HO1074" s="2">
        <v>43585</v>
      </c>
      <c r="HP1074" s="2">
        <v>43616</v>
      </c>
      <c r="HQ1074" s="2">
        <v>43644</v>
      </c>
      <c r="HR1074" s="2">
        <v>43677</v>
      </c>
      <c r="HS1074" s="2">
        <v>43707</v>
      </c>
      <c r="HT1074" s="2">
        <v>43738</v>
      </c>
      <c r="HU1074" s="2">
        <v>43769</v>
      </c>
      <c r="HV1074" s="2">
        <v>43798</v>
      </c>
      <c r="HW1074" s="2">
        <v>43830</v>
      </c>
      <c r="HX1074" s="2">
        <v>43861</v>
      </c>
      <c r="HY1074" s="2">
        <v>43889</v>
      </c>
      <c r="HZ1074" s="2">
        <v>43921</v>
      </c>
      <c r="IA1074" s="2">
        <v>43951</v>
      </c>
      <c r="IB1074" s="2">
        <v>43980</v>
      </c>
      <c r="IC1074" s="2">
        <v>44012</v>
      </c>
      <c r="ID1074" s="2">
        <v>44043</v>
      </c>
      <c r="IE1074" s="2">
        <v>44074</v>
      </c>
      <c r="IF1074" s="2">
        <v>44104</v>
      </c>
      <c r="IG1074" s="2">
        <v>44134</v>
      </c>
      <c r="IH1074" s="2">
        <v>44165</v>
      </c>
      <c r="II1074" s="2">
        <v>44196</v>
      </c>
      <c r="IJ1074" s="2">
        <v>44225</v>
      </c>
      <c r="IK1074" s="2">
        <v>44253</v>
      </c>
      <c r="IL1074" s="2">
        <v>44286</v>
      </c>
      <c r="IM1074" s="2">
        <v>44316</v>
      </c>
      <c r="IN1074" s="2">
        <v>44347</v>
      </c>
      <c r="IO1074" s="2">
        <v>44377</v>
      </c>
      <c r="IP1074" s="2">
        <v>44407</v>
      </c>
      <c r="IQ1074" s="2">
        <v>44439</v>
      </c>
      <c r="IR1074" s="2">
        <v>44469</v>
      </c>
      <c r="IS1074" s="2">
        <v>44498</v>
      </c>
      <c r="IT1074" s="2">
        <v>44530</v>
      </c>
      <c r="IU1074" s="2">
        <v>44561</v>
      </c>
      <c r="IV1074" s="2">
        <v>44592</v>
      </c>
      <c r="IW1074" s="2">
        <v>44620</v>
      </c>
      <c r="IX1074" s="2">
        <v>44651</v>
      </c>
      <c r="IY1074" s="2">
        <v>44680</v>
      </c>
      <c r="IZ1074" s="2">
        <v>44712</v>
      </c>
      <c r="JA1074" s="2">
        <v>44742</v>
      </c>
      <c r="JB1074" s="2">
        <v>44771</v>
      </c>
      <c r="JC1074" s="2">
        <v>44804</v>
      </c>
      <c r="JD1074" s="2">
        <v>44834</v>
      </c>
      <c r="JE1074" s="2">
        <v>44865</v>
      </c>
    </row>
    <row r="1075" spans="1:265" x14ac:dyDescent="0.25">
      <c r="A1075" s="4"/>
      <c r="D1075" s="3">
        <v>129844400</v>
      </c>
      <c r="E1075">
        <v>63918400</v>
      </c>
      <c r="F1075">
        <v>97697600</v>
      </c>
      <c r="G1075">
        <v>98944400</v>
      </c>
      <c r="H1075">
        <v>110443200</v>
      </c>
      <c r="I1075">
        <v>116562400</v>
      </c>
      <c r="J1075">
        <v>99592800</v>
      </c>
      <c r="K1075">
        <v>80896000</v>
      </c>
      <c r="L1075">
        <v>72579600</v>
      </c>
      <c r="M1075">
        <v>135958800</v>
      </c>
      <c r="N1075">
        <v>107676800</v>
      </c>
      <c r="O1075">
        <v>91372400</v>
      </c>
      <c r="P1075">
        <v>106990000</v>
      </c>
      <c r="Q1075">
        <v>59779200</v>
      </c>
      <c r="R1075">
        <v>81908400</v>
      </c>
      <c r="S1075">
        <v>57702400</v>
      </c>
      <c r="T1075">
        <v>59617200</v>
      </c>
      <c r="U1075">
        <v>65130800</v>
      </c>
      <c r="V1075">
        <v>69493600</v>
      </c>
      <c r="W1075">
        <v>47378800</v>
      </c>
      <c r="X1075">
        <v>48092800</v>
      </c>
      <c r="Y1075">
        <v>74804000</v>
      </c>
      <c r="Z1075">
        <v>71428000</v>
      </c>
      <c r="AA1075">
        <v>62406400</v>
      </c>
      <c r="AB1075">
        <v>76936800</v>
      </c>
      <c r="AC1075">
        <v>72051200</v>
      </c>
      <c r="AD1075">
        <v>84359200</v>
      </c>
      <c r="AE1075">
        <v>78202800</v>
      </c>
      <c r="AF1075">
        <v>87041600</v>
      </c>
      <c r="AG1075">
        <v>99232800</v>
      </c>
      <c r="AH1075">
        <v>72146400</v>
      </c>
      <c r="AI1075">
        <v>70532400</v>
      </c>
      <c r="AJ1075">
        <v>61495600</v>
      </c>
      <c r="AK1075">
        <v>64339200</v>
      </c>
      <c r="AL1075">
        <v>50789200</v>
      </c>
      <c r="AM1075">
        <v>66808800</v>
      </c>
      <c r="AN1075">
        <v>70692000</v>
      </c>
      <c r="AO1075">
        <v>65338000</v>
      </c>
      <c r="AP1075">
        <v>75614000</v>
      </c>
      <c r="AQ1075">
        <v>76866800</v>
      </c>
      <c r="AR1075">
        <v>108278400</v>
      </c>
      <c r="AS1075">
        <v>92462800</v>
      </c>
      <c r="AT1075">
        <v>79904000</v>
      </c>
      <c r="AU1075">
        <v>100160400</v>
      </c>
      <c r="AV1075">
        <v>82810800</v>
      </c>
      <c r="AW1075">
        <v>85860400</v>
      </c>
      <c r="AX1075">
        <v>105328000</v>
      </c>
      <c r="AY1075">
        <v>82544800</v>
      </c>
      <c r="AZ1075">
        <v>108321200</v>
      </c>
      <c r="BA1075">
        <v>116801200</v>
      </c>
      <c r="BB1075">
        <v>100779200</v>
      </c>
      <c r="BC1075">
        <v>93556600</v>
      </c>
      <c r="BD1075">
        <v>83886000</v>
      </c>
      <c r="BE1075">
        <v>74313400</v>
      </c>
      <c r="BF1075">
        <v>69795600</v>
      </c>
      <c r="BG1075">
        <v>73381600</v>
      </c>
      <c r="BH1075">
        <v>90157000</v>
      </c>
      <c r="BI1075">
        <v>110672800</v>
      </c>
      <c r="BJ1075">
        <v>94325400</v>
      </c>
      <c r="BK1075">
        <v>83609400</v>
      </c>
      <c r="BL1075">
        <v>95785200</v>
      </c>
      <c r="BM1075">
        <v>129274400</v>
      </c>
      <c r="BN1075">
        <v>118117200</v>
      </c>
      <c r="BO1075">
        <v>74823400</v>
      </c>
      <c r="BP1075">
        <v>117660200</v>
      </c>
      <c r="BQ1075">
        <v>131855400</v>
      </c>
      <c r="BR1075">
        <v>91152200</v>
      </c>
      <c r="BS1075">
        <v>94203800</v>
      </c>
      <c r="BT1075">
        <v>107481800</v>
      </c>
      <c r="BU1075">
        <v>108788000</v>
      </c>
      <c r="BV1075">
        <v>85279000</v>
      </c>
      <c r="BW1075">
        <v>59601400</v>
      </c>
      <c r="BX1075">
        <v>101770800</v>
      </c>
      <c r="BY1075">
        <v>64947600</v>
      </c>
      <c r="BZ1075">
        <v>62017400</v>
      </c>
      <c r="CA1075">
        <v>51992400</v>
      </c>
      <c r="CB1075">
        <v>59776400</v>
      </c>
      <c r="CC1075">
        <v>65243800</v>
      </c>
      <c r="CD1075">
        <v>70667600</v>
      </c>
      <c r="CE1075">
        <v>76973800</v>
      </c>
      <c r="CF1075">
        <v>47067600</v>
      </c>
      <c r="CG1075">
        <v>55881800</v>
      </c>
      <c r="CH1075">
        <v>46727400</v>
      </c>
      <c r="CI1075">
        <v>35216600</v>
      </c>
      <c r="CJ1075">
        <v>53749800</v>
      </c>
      <c r="CK1075">
        <v>65211200</v>
      </c>
      <c r="CL1075">
        <v>53344400</v>
      </c>
      <c r="CM1075">
        <v>38620600</v>
      </c>
      <c r="CN1075">
        <v>40897200</v>
      </c>
      <c r="CO1075">
        <v>37819400</v>
      </c>
      <c r="CP1075">
        <v>53552000</v>
      </c>
      <c r="CQ1075">
        <v>40725200</v>
      </c>
      <c r="CR1075">
        <v>55627200</v>
      </c>
      <c r="CS1075">
        <v>72104400</v>
      </c>
      <c r="CT1075">
        <v>52440200</v>
      </c>
      <c r="CU1075">
        <v>47586400</v>
      </c>
      <c r="CV1075">
        <v>39658200</v>
      </c>
      <c r="CW1075">
        <v>43874800</v>
      </c>
      <c r="CX1075">
        <v>57544200</v>
      </c>
      <c r="CY1075">
        <v>44237600</v>
      </c>
      <c r="CZ1075">
        <v>38388000</v>
      </c>
      <c r="DA1075">
        <v>43319800</v>
      </c>
      <c r="DB1075">
        <v>42778600</v>
      </c>
      <c r="DC1075">
        <v>32685000</v>
      </c>
      <c r="DD1075">
        <v>44649200</v>
      </c>
      <c r="DE1075">
        <v>49188000</v>
      </c>
      <c r="DF1075">
        <v>41071400</v>
      </c>
      <c r="DG1075">
        <v>36810400</v>
      </c>
      <c r="DH1075">
        <v>30337400</v>
      </c>
      <c r="DI1075">
        <v>31825400</v>
      </c>
      <c r="DJ1075">
        <v>41054600</v>
      </c>
      <c r="DK1075">
        <v>42257800</v>
      </c>
      <c r="DL1075">
        <v>44532800</v>
      </c>
      <c r="DM1075">
        <v>51159400</v>
      </c>
      <c r="DN1075">
        <v>32562000</v>
      </c>
      <c r="DO1075">
        <v>39780200</v>
      </c>
      <c r="DP1075">
        <v>34158130</v>
      </c>
      <c r="DQ1075">
        <v>25578162</v>
      </c>
      <c r="DR1075">
        <v>33351598</v>
      </c>
      <c r="DS1075">
        <v>19111188</v>
      </c>
      <c r="DT1075">
        <v>24397812</v>
      </c>
      <c r="DU1075">
        <v>20084698</v>
      </c>
      <c r="DV1075">
        <v>35839192</v>
      </c>
      <c r="DW1075">
        <v>21286060</v>
      </c>
      <c r="DX1075">
        <v>29265222</v>
      </c>
      <c r="DY1075">
        <v>36359528</v>
      </c>
      <c r="DZ1075">
        <v>25504668</v>
      </c>
      <c r="EA1075">
        <v>44096810</v>
      </c>
      <c r="EB1075">
        <v>29868832</v>
      </c>
      <c r="EC1075">
        <v>31723458</v>
      </c>
      <c r="ED1075">
        <v>28279510</v>
      </c>
      <c r="EE1075">
        <v>23333080</v>
      </c>
      <c r="EF1075">
        <v>22800420</v>
      </c>
      <c r="EG1075">
        <v>25461926</v>
      </c>
      <c r="EH1075">
        <v>21674294</v>
      </c>
      <c r="EI1075">
        <v>24426428</v>
      </c>
      <c r="EJ1075">
        <v>28493700</v>
      </c>
      <c r="EK1075">
        <v>37648630</v>
      </c>
      <c r="EL1075">
        <v>29336670</v>
      </c>
      <c r="EM1075">
        <v>22983050</v>
      </c>
      <c r="EN1075">
        <v>17097434</v>
      </c>
      <c r="EO1075">
        <v>19155602</v>
      </c>
      <c r="EP1075">
        <v>21614062</v>
      </c>
      <c r="EQ1075">
        <v>14902264</v>
      </c>
      <c r="ER1075">
        <v>15090130</v>
      </c>
      <c r="ES1075">
        <v>16633686</v>
      </c>
      <c r="ET1075">
        <v>18191732</v>
      </c>
      <c r="EU1075">
        <v>19673054</v>
      </c>
      <c r="EV1075">
        <v>18890512</v>
      </c>
      <c r="EW1075">
        <v>15281238</v>
      </c>
      <c r="EX1075">
        <v>16375664</v>
      </c>
      <c r="EY1075">
        <v>16817182</v>
      </c>
      <c r="EZ1075">
        <v>14342138</v>
      </c>
      <c r="FA1075">
        <v>18155034</v>
      </c>
      <c r="FB1075">
        <v>17650364</v>
      </c>
      <c r="FC1075">
        <v>20864118</v>
      </c>
      <c r="FD1075">
        <v>15736516</v>
      </c>
      <c r="FE1075">
        <v>17035538</v>
      </c>
      <c r="FF1075">
        <v>19430460</v>
      </c>
      <c r="FG1075">
        <v>19260066</v>
      </c>
      <c r="FH1075">
        <v>15350272</v>
      </c>
      <c r="FI1075">
        <v>18156317</v>
      </c>
      <c r="FJ1075">
        <v>13555189</v>
      </c>
      <c r="FK1075">
        <v>13797490</v>
      </c>
      <c r="FL1075">
        <v>18177098</v>
      </c>
      <c r="FM1075">
        <v>30982114</v>
      </c>
      <c r="FN1075">
        <v>21398219</v>
      </c>
      <c r="FO1075">
        <v>27285897</v>
      </c>
      <c r="FP1075">
        <v>22268614</v>
      </c>
      <c r="FQ1075">
        <v>22622041</v>
      </c>
      <c r="FR1075">
        <v>23816169</v>
      </c>
      <c r="FS1075">
        <v>19703905</v>
      </c>
      <c r="FT1075">
        <v>21136080</v>
      </c>
      <c r="FU1075">
        <v>22533802</v>
      </c>
      <c r="FV1075">
        <v>29230079</v>
      </c>
      <c r="FW1075">
        <v>35509169</v>
      </c>
      <c r="FX1075">
        <v>28725040</v>
      </c>
      <c r="FY1075">
        <v>29080393</v>
      </c>
      <c r="FZ1075">
        <v>19592366</v>
      </c>
      <c r="GA1075">
        <v>28738046</v>
      </c>
      <c r="GB1075">
        <v>32336298</v>
      </c>
      <c r="GC1075">
        <v>32072830</v>
      </c>
      <c r="GD1075">
        <v>32166988</v>
      </c>
      <c r="GE1075">
        <v>23390375</v>
      </c>
      <c r="GF1075">
        <v>21442022</v>
      </c>
      <c r="GG1075">
        <v>19340803</v>
      </c>
      <c r="GH1075">
        <v>15733529</v>
      </c>
      <c r="GI1075">
        <v>21145592</v>
      </c>
      <c r="GJ1075">
        <v>20896560</v>
      </c>
      <c r="GK1075">
        <v>13589874</v>
      </c>
      <c r="GL1075">
        <v>19677588</v>
      </c>
      <c r="GM1075">
        <v>22368278</v>
      </c>
      <c r="GN1075">
        <v>15019785</v>
      </c>
      <c r="GO1075">
        <v>16447801</v>
      </c>
      <c r="GP1075">
        <v>22786175</v>
      </c>
      <c r="GQ1075">
        <v>11993313</v>
      </c>
      <c r="GR1075">
        <v>18429453</v>
      </c>
      <c r="GS1075">
        <v>21112792</v>
      </c>
      <c r="GT1075">
        <v>14896988</v>
      </c>
      <c r="GU1075">
        <v>19498918</v>
      </c>
      <c r="GV1075">
        <v>15166041</v>
      </c>
      <c r="GW1075">
        <v>13944378</v>
      </c>
      <c r="GX1075">
        <v>16890011</v>
      </c>
      <c r="GY1075">
        <v>15076012</v>
      </c>
      <c r="GZ1075">
        <v>18274514</v>
      </c>
      <c r="HA1075">
        <v>21404078</v>
      </c>
      <c r="HB1075">
        <v>23382836</v>
      </c>
      <c r="HC1075">
        <v>19904123</v>
      </c>
      <c r="HD1075">
        <v>21063226</v>
      </c>
      <c r="HE1075">
        <v>19318871</v>
      </c>
      <c r="HF1075">
        <v>13705149</v>
      </c>
      <c r="HG1075">
        <v>15092082</v>
      </c>
      <c r="HH1075">
        <v>14079717</v>
      </c>
      <c r="HI1075">
        <v>20277124</v>
      </c>
      <c r="HJ1075">
        <v>22327966</v>
      </c>
      <c r="HK1075">
        <v>22004685</v>
      </c>
      <c r="HL1075">
        <v>17582217</v>
      </c>
      <c r="HM1075">
        <v>16256050</v>
      </c>
      <c r="HN1075">
        <v>28939350</v>
      </c>
      <c r="HO1075">
        <v>19661092</v>
      </c>
      <c r="HP1075">
        <v>19933349</v>
      </c>
      <c r="HQ1075">
        <v>18464235</v>
      </c>
      <c r="HR1075">
        <v>17015795</v>
      </c>
      <c r="HS1075">
        <v>25085714</v>
      </c>
      <c r="HT1075">
        <v>20609083</v>
      </c>
      <c r="HU1075">
        <v>26720253</v>
      </c>
      <c r="HV1075">
        <v>17919859</v>
      </c>
      <c r="HW1075">
        <v>22130413</v>
      </c>
      <c r="HX1075">
        <v>22835783</v>
      </c>
      <c r="HY1075">
        <v>21634134</v>
      </c>
      <c r="HZ1075">
        <v>56730014</v>
      </c>
      <c r="IA1075">
        <v>35709975</v>
      </c>
      <c r="IB1075">
        <v>26312227</v>
      </c>
      <c r="IC1075">
        <v>28966112</v>
      </c>
      <c r="ID1075">
        <v>20538745</v>
      </c>
      <c r="IE1075">
        <v>22925689</v>
      </c>
      <c r="IF1075">
        <v>28664240</v>
      </c>
      <c r="IG1075">
        <v>33204935</v>
      </c>
      <c r="IH1075">
        <v>34842167</v>
      </c>
      <c r="II1075">
        <v>32431520</v>
      </c>
      <c r="IJ1075">
        <v>30556485</v>
      </c>
      <c r="IK1075">
        <v>22662959</v>
      </c>
      <c r="IL1075">
        <v>31122301</v>
      </c>
      <c r="IM1075">
        <v>21402681</v>
      </c>
      <c r="IN1075">
        <v>26347296</v>
      </c>
      <c r="IO1075">
        <v>25897989</v>
      </c>
      <c r="IP1075">
        <v>24308149</v>
      </c>
      <c r="IQ1075">
        <v>31533119</v>
      </c>
      <c r="IR1075">
        <v>28165154</v>
      </c>
      <c r="IS1075">
        <v>22035223</v>
      </c>
      <c r="IT1075">
        <v>25121312</v>
      </c>
      <c r="IU1075">
        <v>23365592</v>
      </c>
      <c r="IV1075">
        <v>25128362</v>
      </c>
      <c r="IW1075">
        <v>21468658</v>
      </c>
      <c r="IX1075">
        <v>38159492</v>
      </c>
      <c r="IY1075">
        <v>19246094</v>
      </c>
      <c r="IZ1075">
        <v>24590251</v>
      </c>
      <c r="JA1075">
        <v>34757272</v>
      </c>
      <c r="JB1075">
        <v>23946656</v>
      </c>
      <c r="JC1075">
        <v>22796059</v>
      </c>
      <c r="JD1075">
        <v>21274145</v>
      </c>
      <c r="JE1075">
        <v>22189507</v>
      </c>
    </row>
    <row r="1076" spans="1:265" x14ac:dyDescent="0.25">
      <c r="A1076" s="1" t="s">
        <v>539</v>
      </c>
      <c r="B1076" t="s">
        <v>1158</v>
      </c>
      <c r="C1076" t="s">
        <v>1198</v>
      </c>
      <c r="D1076" s="2">
        <f>_xll.BDH(A1076, "volume", B1076, C1076, "Direction", "H", "Period", "M","cols=96;rows=2")</f>
        <v>36922</v>
      </c>
      <c r="E1076" s="2">
        <v>36950</v>
      </c>
      <c r="F1076" s="2">
        <v>36980</v>
      </c>
      <c r="G1076" s="2">
        <v>37011</v>
      </c>
      <c r="H1076" s="2">
        <v>37042</v>
      </c>
      <c r="I1076" s="2">
        <v>37071</v>
      </c>
      <c r="J1076" s="2">
        <v>37103</v>
      </c>
      <c r="K1076" s="2">
        <v>37134</v>
      </c>
      <c r="L1076" s="2">
        <v>37162</v>
      </c>
      <c r="M1076" s="2">
        <v>37195</v>
      </c>
      <c r="N1076" s="2">
        <v>37225</v>
      </c>
      <c r="O1076" s="2">
        <v>37256</v>
      </c>
      <c r="P1076" s="2">
        <v>37287</v>
      </c>
      <c r="Q1076" s="2">
        <v>37315</v>
      </c>
      <c r="R1076" s="2">
        <v>37344</v>
      </c>
      <c r="S1076" s="2">
        <v>37376</v>
      </c>
      <c r="T1076" s="2">
        <v>37407</v>
      </c>
      <c r="U1076" s="2">
        <v>37435</v>
      </c>
      <c r="V1076" s="2">
        <v>37468</v>
      </c>
      <c r="W1076" s="2">
        <v>37498</v>
      </c>
      <c r="X1076" s="2">
        <v>37529</v>
      </c>
      <c r="Y1076" s="2">
        <v>37560</v>
      </c>
      <c r="Z1076" s="2">
        <v>37589</v>
      </c>
      <c r="AA1076" s="2">
        <v>37621</v>
      </c>
      <c r="AB1076" s="2">
        <v>37652</v>
      </c>
      <c r="AC1076" s="2">
        <v>37680</v>
      </c>
      <c r="AD1076" s="2">
        <v>37711</v>
      </c>
      <c r="AE1076" s="2">
        <v>37741</v>
      </c>
      <c r="AF1076" s="2">
        <v>37771</v>
      </c>
      <c r="AG1076" s="2">
        <v>37802</v>
      </c>
      <c r="AH1076" s="2">
        <v>37833</v>
      </c>
      <c r="AI1076" s="2">
        <v>37862</v>
      </c>
      <c r="AJ1076" s="2">
        <v>37894</v>
      </c>
      <c r="AK1076" s="2">
        <v>37925</v>
      </c>
      <c r="AL1076" s="2">
        <v>37953</v>
      </c>
      <c r="AM1076" s="2">
        <v>37986</v>
      </c>
      <c r="AN1076" s="2">
        <v>38016</v>
      </c>
      <c r="AO1076" s="2">
        <v>38044</v>
      </c>
      <c r="AP1076" s="2">
        <v>38077</v>
      </c>
      <c r="AQ1076" s="2">
        <v>38107</v>
      </c>
      <c r="AR1076" s="2">
        <v>38138</v>
      </c>
      <c r="AS1076" s="2">
        <v>38168</v>
      </c>
      <c r="AT1076" s="2">
        <v>38198</v>
      </c>
      <c r="AU1076" s="2">
        <v>38230</v>
      </c>
      <c r="AV1076" s="2">
        <v>38260</v>
      </c>
      <c r="AW1076" s="2">
        <v>38289</v>
      </c>
      <c r="AX1076" s="2">
        <v>38321</v>
      </c>
      <c r="AY1076" s="2">
        <v>38352</v>
      </c>
      <c r="AZ1076" s="2">
        <v>38383</v>
      </c>
      <c r="BA1076" s="2">
        <v>38411</v>
      </c>
      <c r="BB1076" s="2">
        <v>38442</v>
      </c>
      <c r="BC1076" s="2">
        <v>38471</v>
      </c>
      <c r="BD1076" s="2">
        <v>38503</v>
      </c>
      <c r="BE1076" s="2">
        <v>38533</v>
      </c>
      <c r="BF1076" s="2">
        <v>38562</v>
      </c>
      <c r="BG1076" s="2">
        <v>38595</v>
      </c>
      <c r="BH1076" s="2">
        <v>38625</v>
      </c>
      <c r="BI1076" s="2">
        <v>38656</v>
      </c>
      <c r="BJ1076" s="2">
        <v>38686</v>
      </c>
      <c r="BK1076" s="2">
        <v>38716</v>
      </c>
      <c r="BL1076" s="2">
        <v>38748</v>
      </c>
      <c r="BM1076" s="2">
        <v>38776</v>
      </c>
      <c r="BN1076" s="2">
        <v>38807</v>
      </c>
      <c r="BO1076" s="2">
        <v>38835</v>
      </c>
      <c r="BP1076" s="2">
        <v>38868</v>
      </c>
      <c r="BQ1076" s="2">
        <v>38898</v>
      </c>
      <c r="BR1076" s="2">
        <v>38929</v>
      </c>
      <c r="BS1076" s="2">
        <v>38960</v>
      </c>
      <c r="BT1076" s="2">
        <v>38989</v>
      </c>
      <c r="BU1076" s="2">
        <v>39021</v>
      </c>
      <c r="BV1076" s="2">
        <v>39051</v>
      </c>
      <c r="BW1076" s="2">
        <v>39080</v>
      </c>
      <c r="BX1076" s="2">
        <v>39113</v>
      </c>
      <c r="BY1076" s="2">
        <v>39141</v>
      </c>
      <c r="BZ1076" s="2">
        <v>39171</v>
      </c>
      <c r="CA1076" s="2">
        <v>39202</v>
      </c>
      <c r="CB1076" s="2">
        <v>39233</v>
      </c>
      <c r="CC1076" s="2">
        <v>39262</v>
      </c>
      <c r="CD1076" s="2">
        <v>39294</v>
      </c>
      <c r="CE1076" s="2">
        <v>39325</v>
      </c>
      <c r="CF1076" s="2">
        <v>39353</v>
      </c>
      <c r="CG1076" s="2">
        <v>39386</v>
      </c>
      <c r="CH1076" s="2">
        <v>39416</v>
      </c>
      <c r="CI1076" s="2">
        <v>39447</v>
      </c>
      <c r="CJ1076" s="2">
        <v>39478</v>
      </c>
      <c r="CK1076" s="2">
        <v>39507</v>
      </c>
      <c r="CL1076" s="2">
        <v>39538</v>
      </c>
      <c r="CM1076" s="2">
        <v>39568</v>
      </c>
      <c r="CN1076" s="2">
        <v>39598</v>
      </c>
      <c r="CO1076" s="2">
        <v>39629</v>
      </c>
      <c r="CP1076" s="2">
        <v>39660</v>
      </c>
      <c r="CQ1076" s="2">
        <v>39689</v>
      </c>
      <c r="CR1076" s="2">
        <v>39721</v>
      </c>
      <c r="CS1076" s="2">
        <v>39752</v>
      </c>
      <c r="CT1076" s="2">
        <v>39780</v>
      </c>
      <c r="CU1076" s="2">
        <v>39813</v>
      </c>
    </row>
    <row r="1077" spans="1:265" x14ac:dyDescent="0.25">
      <c r="A1077" s="4"/>
      <c r="D1077" s="3">
        <v>18714500</v>
      </c>
      <c r="E1077">
        <v>12383800</v>
      </c>
      <c r="F1077">
        <v>18722200</v>
      </c>
      <c r="G1077">
        <v>21356200</v>
      </c>
      <c r="H1077">
        <v>15568900</v>
      </c>
      <c r="I1077">
        <v>10791600</v>
      </c>
      <c r="J1077">
        <v>9411200</v>
      </c>
      <c r="K1077">
        <v>8418200</v>
      </c>
      <c r="L1077">
        <v>12451000</v>
      </c>
      <c r="M1077">
        <v>15452900</v>
      </c>
      <c r="N1077">
        <v>9490000</v>
      </c>
      <c r="O1077">
        <v>8945100</v>
      </c>
      <c r="P1077">
        <v>9457500</v>
      </c>
      <c r="Q1077">
        <v>8428400</v>
      </c>
      <c r="R1077">
        <v>13073100</v>
      </c>
      <c r="S1077">
        <v>12737100</v>
      </c>
      <c r="T1077">
        <v>12821500</v>
      </c>
      <c r="U1077">
        <v>14878600</v>
      </c>
      <c r="V1077">
        <v>20585700</v>
      </c>
      <c r="W1077">
        <v>14466100</v>
      </c>
      <c r="X1077">
        <v>15622400</v>
      </c>
      <c r="Y1077">
        <v>20525100</v>
      </c>
      <c r="Z1077">
        <v>18007900</v>
      </c>
      <c r="AA1077">
        <v>13812600</v>
      </c>
      <c r="AB1077">
        <v>13106300</v>
      </c>
      <c r="AC1077">
        <v>13909900</v>
      </c>
      <c r="AD1077">
        <v>18263300</v>
      </c>
      <c r="AE1077">
        <v>13440600</v>
      </c>
      <c r="AF1077">
        <v>17658700</v>
      </c>
      <c r="AG1077">
        <v>15562000</v>
      </c>
      <c r="AH1077">
        <v>16848200</v>
      </c>
      <c r="AI1077">
        <v>10404000</v>
      </c>
      <c r="AJ1077">
        <v>10563500</v>
      </c>
      <c r="AK1077">
        <v>11129600</v>
      </c>
      <c r="AL1077">
        <v>7190400</v>
      </c>
      <c r="AM1077">
        <v>8630000</v>
      </c>
      <c r="AN1077">
        <v>10993900</v>
      </c>
      <c r="AO1077">
        <v>7552600</v>
      </c>
      <c r="AP1077">
        <v>10399000</v>
      </c>
      <c r="AQ1077">
        <v>10186500</v>
      </c>
      <c r="AR1077">
        <v>13706300</v>
      </c>
      <c r="AS1077">
        <v>10979000</v>
      </c>
      <c r="AT1077">
        <v>11269900</v>
      </c>
      <c r="AU1077">
        <v>7252900</v>
      </c>
      <c r="AV1077">
        <v>7030300</v>
      </c>
      <c r="AW1077">
        <v>13027000</v>
      </c>
      <c r="AX1077">
        <v>8596900</v>
      </c>
      <c r="AY1077">
        <v>6112700</v>
      </c>
      <c r="AZ1077">
        <v>10377800</v>
      </c>
      <c r="BA1077">
        <v>11387000</v>
      </c>
      <c r="BB1077">
        <v>9165000</v>
      </c>
      <c r="BC1077">
        <v>29479500</v>
      </c>
      <c r="BD1077">
        <v>16213000</v>
      </c>
      <c r="BE1077">
        <v>9696600</v>
      </c>
      <c r="BF1077">
        <v>11815400</v>
      </c>
      <c r="BG1077">
        <v>14192600</v>
      </c>
      <c r="BH1077">
        <v>14226700</v>
      </c>
      <c r="BI1077">
        <v>12129500</v>
      </c>
      <c r="BJ1077">
        <v>9437900</v>
      </c>
      <c r="BK1077">
        <v>6715000</v>
      </c>
      <c r="BL1077">
        <v>9153000</v>
      </c>
      <c r="BM1077">
        <v>7812400</v>
      </c>
      <c r="BN1077">
        <v>10750600</v>
      </c>
      <c r="BO1077">
        <v>10316400</v>
      </c>
      <c r="BP1077">
        <v>15621000</v>
      </c>
      <c r="BQ1077">
        <v>13011100</v>
      </c>
      <c r="BR1077">
        <v>13226900</v>
      </c>
      <c r="BS1077">
        <v>12246100</v>
      </c>
      <c r="BT1077">
        <v>9709900</v>
      </c>
      <c r="BU1077">
        <v>9830200</v>
      </c>
      <c r="BV1077">
        <v>10710300</v>
      </c>
      <c r="BW1077">
        <v>6432600</v>
      </c>
      <c r="BX1077">
        <v>7670600</v>
      </c>
      <c r="BY1077">
        <v>10021600</v>
      </c>
      <c r="BZ1077">
        <v>15500500</v>
      </c>
      <c r="CA1077">
        <v>13173800</v>
      </c>
      <c r="CB1077">
        <v>12960200</v>
      </c>
      <c r="CC1077">
        <v>16546700</v>
      </c>
      <c r="CD1077">
        <v>26575700</v>
      </c>
      <c r="CE1077">
        <v>54072100</v>
      </c>
      <c r="CF1077">
        <v>18704500</v>
      </c>
      <c r="CG1077">
        <v>44491800</v>
      </c>
      <c r="CH1077">
        <v>94072200</v>
      </c>
      <c r="CI1077">
        <v>62345000</v>
      </c>
      <c r="CJ1077">
        <v>93367700</v>
      </c>
      <c r="CK1077">
        <v>52454400</v>
      </c>
      <c r="CL1077">
        <v>88343300</v>
      </c>
      <c r="CM1077">
        <v>53339600</v>
      </c>
      <c r="CN1077">
        <v>52948200</v>
      </c>
      <c r="CO1077">
        <v>116244200</v>
      </c>
      <c r="CP1077">
        <v>89164600</v>
      </c>
      <c r="CQ1077">
        <v>97231000</v>
      </c>
      <c r="CR1077">
        <v>101730400</v>
      </c>
      <c r="CS1077">
        <v>83423900</v>
      </c>
      <c r="CT1077">
        <v>59210800</v>
      </c>
      <c r="CU1077">
        <v>32966200</v>
      </c>
    </row>
    <row r="1078" spans="1:265" x14ac:dyDescent="0.25">
      <c r="A1078" s="1" t="s">
        <v>540</v>
      </c>
      <c r="B1078" t="s">
        <v>1158</v>
      </c>
      <c r="C1078" t="s">
        <v>1183</v>
      </c>
      <c r="D1078" s="2">
        <f>_xll.BDH(A1078, "volume", B1078, C1078, "Direction", "H", "Period", "M","cols=64;rows=2")</f>
        <v>36922</v>
      </c>
      <c r="E1078" s="2">
        <v>36950</v>
      </c>
      <c r="F1078" s="2">
        <v>36980</v>
      </c>
      <c r="G1078" s="2">
        <v>37011</v>
      </c>
      <c r="H1078" s="2">
        <v>37042</v>
      </c>
      <c r="I1078" s="2">
        <v>37071</v>
      </c>
      <c r="J1078" s="2">
        <v>37103</v>
      </c>
      <c r="K1078" s="2">
        <v>37134</v>
      </c>
      <c r="L1078" s="2">
        <v>37162</v>
      </c>
      <c r="M1078" s="2">
        <v>37195</v>
      </c>
      <c r="N1078" s="2">
        <v>37225</v>
      </c>
      <c r="O1078" s="2">
        <v>37256</v>
      </c>
      <c r="P1078" s="2">
        <v>37287</v>
      </c>
      <c r="Q1078" s="2">
        <v>37315</v>
      </c>
      <c r="R1078" s="2">
        <v>37344</v>
      </c>
      <c r="S1078" s="2">
        <v>37376</v>
      </c>
      <c r="T1078" s="2">
        <v>37407</v>
      </c>
      <c r="U1078" s="2">
        <v>37435</v>
      </c>
      <c r="V1078" s="2">
        <v>37468</v>
      </c>
      <c r="W1078" s="2">
        <v>37498</v>
      </c>
      <c r="X1078" s="2">
        <v>37529</v>
      </c>
      <c r="Y1078" s="2">
        <v>37560</v>
      </c>
      <c r="Z1078" s="2">
        <v>37589</v>
      </c>
      <c r="AA1078" s="2">
        <v>37621</v>
      </c>
      <c r="AB1078" s="2">
        <v>37652</v>
      </c>
      <c r="AC1078" s="2">
        <v>37680</v>
      </c>
      <c r="AD1078" s="2">
        <v>37711</v>
      </c>
      <c r="AE1078" s="2">
        <v>37741</v>
      </c>
      <c r="AF1078" s="2">
        <v>37771</v>
      </c>
      <c r="AG1078" s="2">
        <v>37802</v>
      </c>
      <c r="AH1078" s="2">
        <v>37833</v>
      </c>
      <c r="AI1078" s="2">
        <v>37862</v>
      </c>
      <c r="AJ1078" s="2">
        <v>37894</v>
      </c>
      <c r="AK1078" s="2">
        <v>37925</v>
      </c>
      <c r="AL1078" s="2">
        <v>37953</v>
      </c>
      <c r="AM1078" s="2">
        <v>37986</v>
      </c>
      <c r="AN1078" s="2">
        <v>38016</v>
      </c>
      <c r="AO1078" s="2">
        <v>38044</v>
      </c>
      <c r="AP1078" s="2">
        <v>38077</v>
      </c>
      <c r="AQ1078" s="2">
        <v>38107</v>
      </c>
      <c r="AR1078" s="2">
        <v>38138</v>
      </c>
      <c r="AS1078" s="2">
        <v>38168</v>
      </c>
      <c r="AT1078" s="2">
        <v>38198</v>
      </c>
      <c r="AU1078" s="2">
        <v>38230</v>
      </c>
      <c r="AV1078" s="2">
        <v>38260</v>
      </c>
      <c r="AW1078" s="2">
        <v>38289</v>
      </c>
      <c r="AX1078" s="2">
        <v>38321</v>
      </c>
      <c r="AY1078" s="2">
        <v>38352</v>
      </c>
      <c r="AZ1078" s="2">
        <v>38383</v>
      </c>
      <c r="BA1078" s="2">
        <v>38411</v>
      </c>
      <c r="BB1078" s="2">
        <v>38442</v>
      </c>
      <c r="BC1078" s="2">
        <v>38471</v>
      </c>
      <c r="BD1078" s="2">
        <v>38503</v>
      </c>
      <c r="BE1078" s="2">
        <v>38533</v>
      </c>
      <c r="BF1078" s="2">
        <v>38562</v>
      </c>
      <c r="BG1078" s="2">
        <v>38595</v>
      </c>
      <c r="BH1078" s="2">
        <v>38625</v>
      </c>
      <c r="BI1078" s="2">
        <v>38656</v>
      </c>
      <c r="BJ1078" s="2">
        <v>38686</v>
      </c>
      <c r="BK1078" s="2">
        <v>38716</v>
      </c>
      <c r="BL1078" s="2">
        <v>38748</v>
      </c>
      <c r="BM1078" s="2">
        <v>38776</v>
      </c>
      <c r="BN1078" s="2">
        <v>38807</v>
      </c>
      <c r="BO1078" s="2">
        <v>38835</v>
      </c>
    </row>
    <row r="1079" spans="1:265" x14ac:dyDescent="0.25">
      <c r="A1079" s="4"/>
      <c r="D1079" s="3">
        <v>37531800</v>
      </c>
      <c r="E1079">
        <v>38127000</v>
      </c>
      <c r="F1079">
        <v>42859500</v>
      </c>
      <c r="G1079">
        <v>42439900</v>
      </c>
      <c r="H1079">
        <v>32231200</v>
      </c>
      <c r="I1079">
        <v>41171600</v>
      </c>
      <c r="J1079">
        <v>41671600</v>
      </c>
      <c r="K1079">
        <v>32931100</v>
      </c>
      <c r="L1079">
        <v>27952800</v>
      </c>
      <c r="M1079">
        <v>56120800</v>
      </c>
      <c r="N1079">
        <v>92267700</v>
      </c>
      <c r="O1079">
        <v>44444500</v>
      </c>
      <c r="P1079">
        <v>42618600</v>
      </c>
      <c r="Q1079">
        <v>33423300</v>
      </c>
      <c r="R1079">
        <v>38184600</v>
      </c>
      <c r="S1079">
        <v>43546400</v>
      </c>
      <c r="T1079">
        <v>52439500</v>
      </c>
      <c r="U1079">
        <v>51862800</v>
      </c>
      <c r="V1079">
        <v>65618300</v>
      </c>
      <c r="W1079">
        <v>54228000</v>
      </c>
      <c r="X1079">
        <v>42648700</v>
      </c>
      <c r="Y1079">
        <v>59244500</v>
      </c>
      <c r="Z1079">
        <v>34051200</v>
      </c>
      <c r="AA1079">
        <v>29549700</v>
      </c>
      <c r="AB1079">
        <v>35312700</v>
      </c>
      <c r="AC1079">
        <v>27092500</v>
      </c>
      <c r="AD1079">
        <v>31616400</v>
      </c>
      <c r="AE1079">
        <v>21204400</v>
      </c>
      <c r="AF1079">
        <v>21407600</v>
      </c>
      <c r="AG1079">
        <v>23023000</v>
      </c>
      <c r="AH1079">
        <v>23440800</v>
      </c>
      <c r="AI1079">
        <v>20837900</v>
      </c>
      <c r="AJ1079">
        <v>27028700</v>
      </c>
      <c r="AK1079">
        <v>21609600</v>
      </c>
      <c r="AL1079">
        <v>14304316</v>
      </c>
      <c r="AM1079">
        <v>15318776</v>
      </c>
      <c r="AN1079">
        <v>21613273</v>
      </c>
      <c r="AO1079">
        <v>12309902</v>
      </c>
      <c r="AP1079">
        <v>14367646</v>
      </c>
      <c r="AQ1079">
        <v>11757215</v>
      </c>
      <c r="AR1079">
        <v>10396847</v>
      </c>
      <c r="AS1079">
        <v>11891284</v>
      </c>
      <c r="AT1079">
        <v>14419702</v>
      </c>
      <c r="AU1079">
        <v>14667004</v>
      </c>
      <c r="AV1079">
        <v>15757048</v>
      </c>
      <c r="AW1079">
        <v>44827326</v>
      </c>
      <c r="AX1079">
        <v>18937335</v>
      </c>
      <c r="AY1079">
        <v>19240365</v>
      </c>
      <c r="AZ1079">
        <v>24692367</v>
      </c>
      <c r="BA1079">
        <v>14158012</v>
      </c>
      <c r="BB1079">
        <v>27279944</v>
      </c>
      <c r="BC1079">
        <v>14804369</v>
      </c>
      <c r="BD1079">
        <v>10769583</v>
      </c>
      <c r="BE1079">
        <v>13401214</v>
      </c>
      <c r="BF1079">
        <v>12461854</v>
      </c>
      <c r="BG1079">
        <v>10852493</v>
      </c>
      <c r="BH1079">
        <v>46529781</v>
      </c>
      <c r="BI1079">
        <v>21976353</v>
      </c>
      <c r="BJ1079">
        <v>13616734</v>
      </c>
      <c r="BK1079">
        <v>14131436</v>
      </c>
      <c r="BL1079">
        <v>10947512</v>
      </c>
      <c r="BM1079">
        <v>11990581</v>
      </c>
      <c r="BN1079">
        <v>14987400</v>
      </c>
      <c r="BO1079">
        <v>20387500</v>
      </c>
    </row>
    <row r="1080" spans="1:265" x14ac:dyDescent="0.25">
      <c r="A1080" s="1" t="s">
        <v>541</v>
      </c>
      <c r="B1080" t="s">
        <v>1158</v>
      </c>
      <c r="C1080" t="s">
        <v>1181</v>
      </c>
      <c r="D1080" s="2">
        <f>_xll.BDH(A1080, "volume", B1080, C1080, "Direction", "H", "Period", "M","cols=120;rows=2")</f>
        <v>36922</v>
      </c>
      <c r="E1080" s="2">
        <v>36950</v>
      </c>
      <c r="F1080" s="2">
        <v>36980</v>
      </c>
      <c r="G1080" s="2">
        <v>37011</v>
      </c>
      <c r="H1080" s="2">
        <v>37042</v>
      </c>
      <c r="I1080" s="2">
        <v>37071</v>
      </c>
      <c r="J1080" s="2">
        <v>37103</v>
      </c>
      <c r="K1080" s="2">
        <v>37134</v>
      </c>
      <c r="L1080" s="2">
        <v>37162</v>
      </c>
      <c r="M1080" s="2">
        <v>37195</v>
      </c>
      <c r="N1080" s="2">
        <v>37225</v>
      </c>
      <c r="O1080" s="2">
        <v>37256</v>
      </c>
      <c r="P1080" s="2">
        <v>37287</v>
      </c>
      <c r="Q1080" s="2">
        <v>37315</v>
      </c>
      <c r="R1080" s="2">
        <v>37344</v>
      </c>
      <c r="S1080" s="2">
        <v>37376</v>
      </c>
      <c r="T1080" s="2">
        <v>37407</v>
      </c>
      <c r="U1080" s="2">
        <v>37435</v>
      </c>
      <c r="V1080" s="2">
        <v>37468</v>
      </c>
      <c r="W1080" s="2">
        <v>37498</v>
      </c>
      <c r="X1080" s="2">
        <v>37529</v>
      </c>
      <c r="Y1080" s="2">
        <v>37560</v>
      </c>
      <c r="Z1080" s="2">
        <v>37589</v>
      </c>
      <c r="AA1080" s="2">
        <v>37621</v>
      </c>
      <c r="AB1080" s="2">
        <v>37652</v>
      </c>
      <c r="AC1080" s="2">
        <v>37680</v>
      </c>
      <c r="AD1080" s="2">
        <v>37711</v>
      </c>
      <c r="AE1080" s="2">
        <v>37741</v>
      </c>
      <c r="AF1080" s="2">
        <v>37771</v>
      </c>
      <c r="AG1080" s="2">
        <v>37802</v>
      </c>
      <c r="AH1080" s="2">
        <v>37833</v>
      </c>
      <c r="AI1080" s="2">
        <v>37862</v>
      </c>
      <c r="AJ1080" s="2">
        <v>37894</v>
      </c>
      <c r="AK1080" s="2">
        <v>37925</v>
      </c>
      <c r="AL1080" s="2">
        <v>37953</v>
      </c>
      <c r="AM1080" s="2">
        <v>37986</v>
      </c>
      <c r="AN1080" s="2">
        <v>38016</v>
      </c>
      <c r="AO1080" s="2">
        <v>38044</v>
      </c>
      <c r="AP1080" s="2">
        <v>38077</v>
      </c>
      <c r="AQ1080" s="2">
        <v>38107</v>
      </c>
      <c r="AR1080" s="2">
        <v>38138</v>
      </c>
      <c r="AS1080" s="2">
        <v>38168</v>
      </c>
      <c r="AT1080" s="2">
        <v>38198</v>
      </c>
      <c r="AU1080" s="2">
        <v>38230</v>
      </c>
      <c r="AV1080" s="2">
        <v>38260</v>
      </c>
      <c r="AW1080" s="2">
        <v>38289</v>
      </c>
      <c r="AX1080" s="2">
        <v>38321</v>
      </c>
      <c r="AY1080" s="2">
        <v>38352</v>
      </c>
      <c r="AZ1080" s="2">
        <v>38383</v>
      </c>
      <c r="BA1080" s="2">
        <v>38411</v>
      </c>
      <c r="BB1080" s="2">
        <v>38442</v>
      </c>
      <c r="BC1080" s="2">
        <v>38471</v>
      </c>
      <c r="BD1080" s="2">
        <v>38503</v>
      </c>
      <c r="BE1080" s="2">
        <v>38533</v>
      </c>
      <c r="BF1080" s="2">
        <v>38562</v>
      </c>
      <c r="BG1080" s="2">
        <v>38595</v>
      </c>
      <c r="BH1080" s="2">
        <v>38625</v>
      </c>
      <c r="BI1080" s="2">
        <v>38656</v>
      </c>
      <c r="BJ1080" s="2">
        <v>38686</v>
      </c>
      <c r="BK1080" s="2">
        <v>38716</v>
      </c>
      <c r="BL1080" s="2">
        <v>38748</v>
      </c>
      <c r="BM1080" s="2">
        <v>38776</v>
      </c>
      <c r="BN1080" s="2">
        <v>38807</v>
      </c>
      <c r="BO1080" s="2">
        <v>38835</v>
      </c>
      <c r="BP1080" s="2">
        <v>38868</v>
      </c>
      <c r="BQ1080" s="2">
        <v>38898</v>
      </c>
      <c r="BR1080" s="2">
        <v>38929</v>
      </c>
      <c r="BS1080" s="2">
        <v>38960</v>
      </c>
      <c r="BT1080" s="2">
        <v>38989</v>
      </c>
      <c r="BU1080" s="2">
        <v>39021</v>
      </c>
      <c r="BV1080" s="2">
        <v>39051</v>
      </c>
      <c r="BW1080" s="2">
        <v>39080</v>
      </c>
      <c r="BX1080" s="2">
        <v>39113</v>
      </c>
      <c r="BY1080" s="2">
        <v>39141</v>
      </c>
      <c r="BZ1080" s="2">
        <v>39171</v>
      </c>
      <c r="CA1080" s="2">
        <v>39202</v>
      </c>
      <c r="CB1080" s="2">
        <v>39233</v>
      </c>
      <c r="CC1080" s="2">
        <v>39262</v>
      </c>
      <c r="CD1080" s="2">
        <v>39294</v>
      </c>
      <c r="CE1080" s="2">
        <v>39325</v>
      </c>
      <c r="CF1080" s="2">
        <v>39353</v>
      </c>
      <c r="CG1080" s="2">
        <v>39386</v>
      </c>
      <c r="CH1080" s="2">
        <v>39416</v>
      </c>
      <c r="CI1080" s="2">
        <v>39447</v>
      </c>
      <c r="CJ1080" s="2">
        <v>39478</v>
      </c>
      <c r="CK1080" s="2">
        <v>39507</v>
      </c>
      <c r="CL1080" s="2">
        <v>39538</v>
      </c>
      <c r="CM1080" s="2">
        <v>39568</v>
      </c>
      <c r="CN1080" s="2">
        <v>39598</v>
      </c>
      <c r="CO1080" s="2">
        <v>39629</v>
      </c>
      <c r="CP1080" s="2">
        <v>39660</v>
      </c>
      <c r="CQ1080" s="2">
        <v>39689</v>
      </c>
      <c r="CR1080" s="2">
        <v>39721</v>
      </c>
      <c r="CS1080" s="2">
        <v>39752</v>
      </c>
      <c r="CT1080" s="2">
        <v>39780</v>
      </c>
      <c r="CU1080" s="2">
        <v>39813</v>
      </c>
      <c r="CV1080" s="2">
        <v>39843</v>
      </c>
      <c r="CW1080" s="2">
        <v>39871</v>
      </c>
      <c r="CX1080" s="2">
        <v>39903</v>
      </c>
      <c r="CY1080" s="2">
        <v>39933</v>
      </c>
      <c r="CZ1080" s="2">
        <v>39962</v>
      </c>
      <c r="DA1080" s="2">
        <v>39994</v>
      </c>
      <c r="DB1080" s="2">
        <v>40025</v>
      </c>
      <c r="DC1080" s="2">
        <v>40056</v>
      </c>
      <c r="DD1080" s="2">
        <v>40086</v>
      </c>
      <c r="DE1080" s="2">
        <v>40116</v>
      </c>
      <c r="DF1080" s="2">
        <v>40147</v>
      </c>
      <c r="DG1080" s="2">
        <v>40178</v>
      </c>
      <c r="DH1080" s="2">
        <v>40207</v>
      </c>
      <c r="DI1080" s="2">
        <v>40235</v>
      </c>
      <c r="DJ1080" s="2">
        <v>40268</v>
      </c>
      <c r="DK1080" s="2">
        <v>40298</v>
      </c>
      <c r="DL1080" s="2">
        <v>40329</v>
      </c>
      <c r="DM1080" s="2">
        <v>40359</v>
      </c>
      <c r="DN1080" s="2">
        <v>40389</v>
      </c>
      <c r="DO1080" s="2">
        <v>40421</v>
      </c>
      <c r="DP1080" s="2">
        <v>40451</v>
      </c>
      <c r="DQ1080" s="2">
        <v>40480</v>
      </c>
      <c r="DR1080" s="2">
        <v>40512</v>
      </c>
      <c r="DS1080" s="2">
        <v>40543</v>
      </c>
    </row>
    <row r="1081" spans="1:265" x14ac:dyDescent="0.25">
      <c r="A1081" s="4"/>
      <c r="D1081" s="3">
        <v>15039800</v>
      </c>
      <c r="E1081">
        <v>17875400</v>
      </c>
      <c r="F1081">
        <v>11162400</v>
      </c>
      <c r="G1081">
        <v>12578200</v>
      </c>
      <c r="H1081">
        <v>12786400</v>
      </c>
      <c r="I1081">
        <v>12381800</v>
      </c>
      <c r="J1081">
        <v>10346700</v>
      </c>
      <c r="K1081">
        <v>11174500</v>
      </c>
      <c r="L1081">
        <v>11316000</v>
      </c>
      <c r="M1081">
        <v>13202600</v>
      </c>
      <c r="N1081">
        <v>20948500</v>
      </c>
      <c r="O1081">
        <v>16862800</v>
      </c>
      <c r="P1081">
        <v>19858000</v>
      </c>
      <c r="Q1081">
        <v>33258700</v>
      </c>
      <c r="R1081">
        <v>17580600</v>
      </c>
      <c r="S1081">
        <v>11617800</v>
      </c>
      <c r="T1081">
        <v>16672400</v>
      </c>
      <c r="U1081">
        <v>15978200</v>
      </c>
      <c r="V1081">
        <v>16043800</v>
      </c>
      <c r="W1081">
        <v>14473300</v>
      </c>
      <c r="X1081">
        <v>17293900</v>
      </c>
      <c r="Y1081">
        <v>24802400</v>
      </c>
      <c r="Z1081">
        <v>18223900</v>
      </c>
      <c r="AA1081">
        <v>15867200</v>
      </c>
      <c r="AB1081">
        <v>13975600</v>
      </c>
      <c r="AC1081">
        <v>17486100</v>
      </c>
      <c r="AD1081">
        <v>21430100</v>
      </c>
      <c r="AE1081">
        <v>30631200</v>
      </c>
      <c r="AF1081">
        <v>21545300</v>
      </c>
      <c r="AG1081">
        <v>18125900</v>
      </c>
      <c r="AH1081">
        <v>21551400</v>
      </c>
      <c r="AI1081">
        <v>15513200</v>
      </c>
      <c r="AJ1081">
        <v>15689700</v>
      </c>
      <c r="AK1081">
        <v>29599900</v>
      </c>
      <c r="AL1081">
        <v>14701920</v>
      </c>
      <c r="AM1081">
        <v>27958100</v>
      </c>
      <c r="AN1081">
        <v>17949000</v>
      </c>
      <c r="AO1081">
        <v>22888200</v>
      </c>
      <c r="AP1081">
        <v>22118000</v>
      </c>
      <c r="AQ1081">
        <v>25450900</v>
      </c>
      <c r="AR1081">
        <v>23636300</v>
      </c>
      <c r="AS1081">
        <v>18955500</v>
      </c>
      <c r="AT1081">
        <v>25922000</v>
      </c>
      <c r="AU1081">
        <v>22563600</v>
      </c>
      <c r="AV1081">
        <v>13864800</v>
      </c>
      <c r="AW1081">
        <v>24187800</v>
      </c>
      <c r="AX1081">
        <v>13325500</v>
      </c>
      <c r="AY1081">
        <v>16236400</v>
      </c>
      <c r="AZ1081">
        <v>17872600</v>
      </c>
      <c r="BA1081">
        <v>21007800</v>
      </c>
      <c r="BB1081">
        <v>23563200</v>
      </c>
      <c r="BC1081">
        <v>24106800</v>
      </c>
      <c r="BD1081">
        <v>15038900</v>
      </c>
      <c r="BE1081">
        <v>12251000</v>
      </c>
      <c r="BF1081">
        <v>18532100</v>
      </c>
      <c r="BG1081">
        <v>15136600</v>
      </c>
      <c r="BH1081">
        <v>23255200</v>
      </c>
      <c r="BI1081">
        <v>21090500</v>
      </c>
      <c r="BJ1081">
        <v>13567200</v>
      </c>
      <c r="BK1081">
        <v>12983300</v>
      </c>
      <c r="BL1081">
        <v>18955200</v>
      </c>
      <c r="BM1081">
        <v>28080100</v>
      </c>
      <c r="BN1081">
        <v>22703700</v>
      </c>
      <c r="BO1081">
        <v>17818400</v>
      </c>
      <c r="BP1081">
        <v>32742100</v>
      </c>
      <c r="BQ1081">
        <v>37236300</v>
      </c>
      <c r="BR1081">
        <v>27378700</v>
      </c>
      <c r="BS1081">
        <v>25868700</v>
      </c>
      <c r="BT1081">
        <v>26037400</v>
      </c>
      <c r="BU1081">
        <v>45503000</v>
      </c>
      <c r="BV1081">
        <v>53649300</v>
      </c>
      <c r="BW1081">
        <v>34047100</v>
      </c>
      <c r="BX1081">
        <v>27467000</v>
      </c>
      <c r="BY1081">
        <v>34695658</v>
      </c>
      <c r="BZ1081">
        <v>33927942</v>
      </c>
      <c r="CA1081">
        <v>41362309</v>
      </c>
      <c r="CB1081">
        <v>46881624</v>
      </c>
      <c r="CC1081">
        <v>42251610</v>
      </c>
      <c r="CD1081">
        <v>53596815</v>
      </c>
      <c r="CE1081">
        <v>58226803</v>
      </c>
      <c r="CF1081">
        <v>29066419</v>
      </c>
      <c r="CG1081">
        <v>44120005</v>
      </c>
      <c r="CH1081">
        <v>46919205</v>
      </c>
      <c r="CI1081">
        <v>32137228</v>
      </c>
      <c r="CJ1081">
        <v>53841764</v>
      </c>
      <c r="CK1081">
        <v>38723584</v>
      </c>
      <c r="CL1081">
        <v>35424701</v>
      </c>
      <c r="CM1081">
        <v>54891578</v>
      </c>
      <c r="CN1081">
        <v>53139816</v>
      </c>
      <c r="CO1081">
        <v>52796743</v>
      </c>
      <c r="CP1081">
        <v>65805154</v>
      </c>
      <c r="CQ1081">
        <v>36832332</v>
      </c>
      <c r="CR1081">
        <v>54273504</v>
      </c>
      <c r="CS1081">
        <v>70196952</v>
      </c>
      <c r="CT1081">
        <v>46103127</v>
      </c>
      <c r="CU1081">
        <v>38077666</v>
      </c>
      <c r="CV1081">
        <v>37075931</v>
      </c>
      <c r="CW1081">
        <v>68474653</v>
      </c>
      <c r="CX1081">
        <v>64025546</v>
      </c>
      <c r="CY1081">
        <v>45821658</v>
      </c>
      <c r="CZ1081">
        <v>63275642</v>
      </c>
      <c r="DA1081">
        <v>57375139</v>
      </c>
      <c r="DB1081">
        <v>50591669</v>
      </c>
      <c r="DC1081">
        <v>43267485</v>
      </c>
      <c r="DD1081">
        <v>51149155</v>
      </c>
      <c r="DE1081">
        <v>51307828</v>
      </c>
      <c r="DF1081">
        <v>44005546</v>
      </c>
      <c r="DG1081">
        <v>30377273</v>
      </c>
      <c r="DH1081">
        <v>32170621</v>
      </c>
      <c r="DI1081">
        <v>53993663</v>
      </c>
      <c r="DJ1081">
        <v>34327596</v>
      </c>
      <c r="DK1081">
        <v>34996164</v>
      </c>
      <c r="DL1081">
        <v>61757904</v>
      </c>
      <c r="DM1081">
        <v>57903257</v>
      </c>
      <c r="DN1081">
        <v>49574882</v>
      </c>
      <c r="DO1081">
        <v>31877092</v>
      </c>
      <c r="DP1081">
        <v>26886742</v>
      </c>
      <c r="DQ1081">
        <v>26067821</v>
      </c>
      <c r="DR1081">
        <v>20608487</v>
      </c>
      <c r="DS1081">
        <v>19349786</v>
      </c>
    </row>
    <row r="1082" spans="1:265" x14ac:dyDescent="0.25">
      <c r="A1082" s="1" t="s">
        <v>542</v>
      </c>
      <c r="B1082" t="s">
        <v>1158</v>
      </c>
      <c r="C1082" t="s">
        <v>1187</v>
      </c>
      <c r="D1082" s="2">
        <f>_xll.BDH(A1082, "volume", B1082, C1082, "Direction", "H", "Period", "M","cols=44;rows=2")</f>
        <v>36922</v>
      </c>
      <c r="E1082" s="2">
        <v>36950</v>
      </c>
      <c r="F1082" s="2">
        <v>36980</v>
      </c>
      <c r="G1082" s="2">
        <v>37011</v>
      </c>
      <c r="H1082" s="2">
        <v>37042</v>
      </c>
      <c r="I1082" s="2">
        <v>37071</v>
      </c>
      <c r="J1082" s="2">
        <v>37103</v>
      </c>
      <c r="K1082" s="2">
        <v>37134</v>
      </c>
      <c r="L1082" s="2">
        <v>37162</v>
      </c>
      <c r="M1082" s="2">
        <v>37195</v>
      </c>
      <c r="N1082" s="2">
        <v>37225</v>
      </c>
      <c r="O1082" s="2">
        <v>37256</v>
      </c>
      <c r="P1082" s="2">
        <v>37287</v>
      </c>
      <c r="Q1082" s="2">
        <v>37315</v>
      </c>
      <c r="R1082" s="2">
        <v>37344</v>
      </c>
      <c r="S1082" s="2">
        <v>37376</v>
      </c>
      <c r="T1082" s="2">
        <v>37407</v>
      </c>
      <c r="U1082" s="2">
        <v>37435</v>
      </c>
      <c r="V1082" s="2">
        <v>37468</v>
      </c>
      <c r="W1082" s="2">
        <v>37498</v>
      </c>
      <c r="X1082" s="2">
        <v>37529</v>
      </c>
      <c r="Y1082" s="2">
        <v>37560</v>
      </c>
      <c r="Z1082" s="2">
        <v>37589</v>
      </c>
      <c r="AA1082" s="2">
        <v>37621</v>
      </c>
      <c r="AB1082" s="2">
        <v>37652</v>
      </c>
      <c r="AC1082" s="2">
        <v>37680</v>
      </c>
      <c r="AD1082" s="2">
        <v>37711</v>
      </c>
      <c r="AE1082" s="2">
        <v>37741</v>
      </c>
      <c r="AF1082" s="2">
        <v>37771</v>
      </c>
      <c r="AG1082" s="2">
        <v>37802</v>
      </c>
      <c r="AH1082" s="2">
        <v>37833</v>
      </c>
      <c r="AI1082" s="2">
        <v>37862</v>
      </c>
      <c r="AJ1082" s="2">
        <v>37894</v>
      </c>
      <c r="AK1082" s="2">
        <v>37925</v>
      </c>
      <c r="AL1082" s="2">
        <v>37953</v>
      </c>
      <c r="AM1082" s="2">
        <v>37986</v>
      </c>
      <c r="AN1082" s="2">
        <v>38016</v>
      </c>
      <c r="AO1082" s="2">
        <v>38044</v>
      </c>
      <c r="AP1082" s="2">
        <v>38077</v>
      </c>
      <c r="AQ1082" s="2">
        <v>38107</v>
      </c>
      <c r="AR1082" s="2">
        <v>38138</v>
      </c>
      <c r="AS1082" s="2">
        <v>38168</v>
      </c>
      <c r="AT1082" s="2">
        <v>38198</v>
      </c>
      <c r="AU1082" s="2">
        <v>38230</v>
      </c>
    </row>
    <row r="1083" spans="1:265" x14ac:dyDescent="0.25">
      <c r="A1083" s="4"/>
      <c r="D1083" s="3">
        <v>12468393</v>
      </c>
      <c r="E1083">
        <v>11686059</v>
      </c>
      <c r="F1083">
        <v>17171327</v>
      </c>
      <c r="G1083">
        <v>18187832</v>
      </c>
      <c r="H1083">
        <v>14952326</v>
      </c>
      <c r="I1083">
        <v>13477291</v>
      </c>
      <c r="J1083">
        <v>13373435</v>
      </c>
      <c r="K1083">
        <v>13478614</v>
      </c>
      <c r="L1083">
        <v>14500621</v>
      </c>
      <c r="M1083">
        <v>18713205</v>
      </c>
      <c r="N1083">
        <v>14679000</v>
      </c>
      <c r="O1083">
        <v>13311375</v>
      </c>
      <c r="P1083">
        <v>16663500</v>
      </c>
      <c r="Q1083">
        <v>18909135</v>
      </c>
      <c r="R1083">
        <v>18026085</v>
      </c>
      <c r="S1083">
        <v>24320940</v>
      </c>
      <c r="T1083">
        <v>19641615</v>
      </c>
      <c r="U1083">
        <v>15601845</v>
      </c>
      <c r="V1083">
        <v>30679320</v>
      </c>
      <c r="W1083">
        <v>17863020</v>
      </c>
      <c r="X1083">
        <v>20311565</v>
      </c>
      <c r="Y1083">
        <v>29405700</v>
      </c>
      <c r="Z1083">
        <v>18027100</v>
      </c>
      <c r="AA1083">
        <v>15649700</v>
      </c>
      <c r="AB1083">
        <v>20452900</v>
      </c>
      <c r="AC1083">
        <v>14569700</v>
      </c>
      <c r="AD1083">
        <v>21840200</v>
      </c>
      <c r="AE1083">
        <v>20518300</v>
      </c>
      <c r="AF1083">
        <v>20689100</v>
      </c>
      <c r="AG1083">
        <v>18296200</v>
      </c>
      <c r="AH1083">
        <v>20824500</v>
      </c>
      <c r="AI1083">
        <v>19151600</v>
      </c>
      <c r="AJ1083">
        <v>17138200</v>
      </c>
      <c r="AK1083">
        <v>24847600</v>
      </c>
      <c r="AL1083">
        <v>18009200</v>
      </c>
      <c r="AM1083">
        <v>17453300</v>
      </c>
      <c r="AN1083">
        <v>19848400</v>
      </c>
      <c r="AO1083">
        <v>13631400</v>
      </c>
      <c r="AP1083">
        <v>15202200</v>
      </c>
      <c r="AQ1083">
        <v>22584900</v>
      </c>
      <c r="AR1083">
        <v>90369500</v>
      </c>
      <c r="AS1083">
        <v>18573900</v>
      </c>
      <c r="AT1083">
        <v>13516500</v>
      </c>
      <c r="AU1083">
        <v>16863600</v>
      </c>
    </row>
    <row r="1084" spans="1:265" x14ac:dyDescent="0.25">
      <c r="A1084" s="1" t="s">
        <v>543</v>
      </c>
      <c r="B1084" t="s">
        <v>1158</v>
      </c>
      <c r="C1084" t="s">
        <v>1183</v>
      </c>
      <c r="D1084" s="2">
        <f>_xll.BDH(A1084, "volume", B1084, C1084, "Direction", "H", "Period", "M","cols=72;rows=2")</f>
        <v>36922</v>
      </c>
      <c r="E1084" s="2">
        <v>36950</v>
      </c>
      <c r="F1084" s="2">
        <v>36980</v>
      </c>
      <c r="G1084" s="2">
        <v>37011</v>
      </c>
      <c r="H1084" s="2">
        <v>37042</v>
      </c>
      <c r="I1084" s="2">
        <v>37071</v>
      </c>
      <c r="J1084" s="2">
        <v>37103</v>
      </c>
      <c r="K1084" s="2">
        <v>37134</v>
      </c>
      <c r="L1084" s="2">
        <v>37162</v>
      </c>
      <c r="M1084" s="2">
        <v>37195</v>
      </c>
      <c r="N1084" s="2">
        <v>37225</v>
      </c>
      <c r="O1084" s="2">
        <v>37256</v>
      </c>
      <c r="P1084" s="2">
        <v>37287</v>
      </c>
      <c r="Q1084" s="2">
        <v>37315</v>
      </c>
      <c r="R1084" s="2">
        <v>37344</v>
      </c>
      <c r="S1084" s="2">
        <v>37376</v>
      </c>
      <c r="T1084" s="2">
        <v>37407</v>
      </c>
      <c r="U1084" s="2">
        <v>37435</v>
      </c>
      <c r="V1084" s="2">
        <v>37468</v>
      </c>
      <c r="W1084" s="2">
        <v>37498</v>
      </c>
      <c r="X1084" s="2">
        <v>37529</v>
      </c>
      <c r="Y1084" s="2">
        <v>37560</v>
      </c>
      <c r="Z1084" s="2">
        <v>37589</v>
      </c>
      <c r="AA1084" s="2">
        <v>37621</v>
      </c>
      <c r="AB1084" s="2">
        <v>37652</v>
      </c>
      <c r="AC1084" s="2">
        <v>37680</v>
      </c>
      <c r="AD1084" s="2">
        <v>37711</v>
      </c>
      <c r="AE1084" s="2">
        <v>37741</v>
      </c>
      <c r="AF1084" s="2">
        <v>37771</v>
      </c>
      <c r="AG1084" s="2">
        <v>37802</v>
      </c>
      <c r="AH1084" s="2">
        <v>37833</v>
      </c>
      <c r="AI1084" s="2">
        <v>37862</v>
      </c>
      <c r="AJ1084" s="2">
        <v>37894</v>
      </c>
      <c r="AK1084" s="2">
        <v>37925</v>
      </c>
      <c r="AL1084" s="2">
        <v>37953</v>
      </c>
      <c r="AM1084" s="2">
        <v>37986</v>
      </c>
      <c r="AN1084" s="2">
        <v>38016</v>
      </c>
      <c r="AO1084" s="2">
        <v>38044</v>
      </c>
      <c r="AP1084" s="2">
        <v>38077</v>
      </c>
      <c r="AQ1084" s="2">
        <v>38107</v>
      </c>
      <c r="AR1084" s="2">
        <v>38138</v>
      </c>
      <c r="AS1084" s="2">
        <v>38168</v>
      </c>
      <c r="AT1084" s="2">
        <v>38198</v>
      </c>
      <c r="AU1084" s="2">
        <v>38230</v>
      </c>
      <c r="AV1084" s="2">
        <v>38260</v>
      </c>
      <c r="AW1084" s="2">
        <v>38289</v>
      </c>
      <c r="AX1084" s="2">
        <v>38321</v>
      </c>
      <c r="AY1084" s="2">
        <v>38352</v>
      </c>
      <c r="AZ1084" s="2">
        <v>38383</v>
      </c>
      <c r="BA1084" s="2">
        <v>38411</v>
      </c>
      <c r="BB1084" s="2">
        <v>38442</v>
      </c>
      <c r="BC1084" s="2">
        <v>38471</v>
      </c>
      <c r="BD1084" s="2">
        <v>38503</v>
      </c>
      <c r="BE1084" s="2">
        <v>38533</v>
      </c>
      <c r="BF1084" s="2">
        <v>38562</v>
      </c>
      <c r="BG1084" s="2">
        <v>38595</v>
      </c>
      <c r="BH1084" s="2">
        <v>38625</v>
      </c>
      <c r="BI1084" s="2">
        <v>38656</v>
      </c>
      <c r="BJ1084" s="2">
        <v>38686</v>
      </c>
      <c r="BK1084" s="2">
        <v>38716</v>
      </c>
      <c r="BL1084" s="2">
        <v>38748</v>
      </c>
      <c r="BM1084" s="2">
        <v>38776</v>
      </c>
      <c r="BN1084" s="2">
        <v>38807</v>
      </c>
      <c r="BO1084" s="2">
        <v>38835</v>
      </c>
      <c r="BP1084" s="2">
        <v>38868</v>
      </c>
      <c r="BQ1084" s="2">
        <v>38898</v>
      </c>
      <c r="BR1084" s="2">
        <v>38929</v>
      </c>
      <c r="BS1084" s="2">
        <v>38960</v>
      </c>
      <c r="BT1084" s="2">
        <v>38989</v>
      </c>
      <c r="BU1084" s="2">
        <v>39021</v>
      </c>
      <c r="BV1084" s="2">
        <v>39051</v>
      </c>
      <c r="BW1084" s="2">
        <v>39080</v>
      </c>
    </row>
    <row r="1085" spans="1:265" x14ac:dyDescent="0.25">
      <c r="A1085" s="4"/>
      <c r="D1085" s="3">
        <v>92143400</v>
      </c>
      <c r="E1085">
        <v>71197900</v>
      </c>
      <c r="F1085">
        <v>82228600</v>
      </c>
      <c r="G1085">
        <v>72898800</v>
      </c>
      <c r="H1085">
        <v>62847300</v>
      </c>
      <c r="I1085">
        <v>61299200</v>
      </c>
      <c r="J1085">
        <v>51273100</v>
      </c>
      <c r="K1085">
        <v>65755800</v>
      </c>
      <c r="L1085">
        <v>52393400</v>
      </c>
      <c r="M1085">
        <v>57726500</v>
      </c>
      <c r="N1085">
        <v>53886400</v>
      </c>
      <c r="O1085">
        <v>112260500</v>
      </c>
      <c r="P1085">
        <v>90689200</v>
      </c>
      <c r="Q1085">
        <v>62154300</v>
      </c>
      <c r="R1085">
        <v>71717500</v>
      </c>
      <c r="S1085">
        <v>108939000</v>
      </c>
      <c r="T1085">
        <v>99322700</v>
      </c>
      <c r="U1085">
        <v>102536200</v>
      </c>
      <c r="V1085">
        <v>150765000</v>
      </c>
      <c r="W1085">
        <v>81143200</v>
      </c>
      <c r="X1085">
        <v>72561600</v>
      </c>
      <c r="Y1085">
        <v>105387100</v>
      </c>
      <c r="Z1085">
        <v>74463300</v>
      </c>
      <c r="AA1085">
        <v>99048300</v>
      </c>
      <c r="AB1085">
        <v>86997600</v>
      </c>
      <c r="AC1085">
        <v>61677500</v>
      </c>
      <c r="AD1085">
        <v>76373200</v>
      </c>
      <c r="AE1085">
        <v>58086100</v>
      </c>
      <c r="AF1085">
        <v>54060700</v>
      </c>
      <c r="AG1085">
        <v>68505400</v>
      </c>
      <c r="AH1085">
        <v>49774300</v>
      </c>
      <c r="AI1085">
        <v>39617800</v>
      </c>
      <c r="AJ1085">
        <v>68210000</v>
      </c>
      <c r="AK1085">
        <v>107536800</v>
      </c>
      <c r="AL1085">
        <v>76645904</v>
      </c>
      <c r="AM1085">
        <v>85687700</v>
      </c>
      <c r="AN1085">
        <v>98311628</v>
      </c>
      <c r="AO1085">
        <v>51642196</v>
      </c>
      <c r="AP1085">
        <v>53517423</v>
      </c>
      <c r="AQ1085">
        <v>34569517</v>
      </c>
      <c r="AR1085">
        <v>17050053</v>
      </c>
      <c r="AS1085">
        <v>22743828</v>
      </c>
      <c r="AT1085">
        <v>20617497</v>
      </c>
      <c r="AU1085">
        <v>18474308</v>
      </c>
      <c r="AV1085">
        <v>19198213</v>
      </c>
      <c r="AW1085">
        <v>53695397</v>
      </c>
      <c r="AX1085">
        <v>24785290</v>
      </c>
      <c r="AY1085">
        <v>22747742</v>
      </c>
      <c r="AZ1085">
        <v>35578218</v>
      </c>
      <c r="BA1085">
        <v>22113653</v>
      </c>
      <c r="BB1085">
        <v>24081749</v>
      </c>
      <c r="BC1085">
        <v>27738116</v>
      </c>
      <c r="BD1085">
        <v>18575838</v>
      </c>
      <c r="BE1085">
        <v>17596420</v>
      </c>
      <c r="BF1085">
        <v>19073883</v>
      </c>
      <c r="BG1085">
        <v>22024519</v>
      </c>
      <c r="BH1085">
        <v>44970185</v>
      </c>
      <c r="BI1085">
        <v>34665925</v>
      </c>
      <c r="BJ1085">
        <v>21159495</v>
      </c>
      <c r="BK1085">
        <v>21943066</v>
      </c>
      <c r="BL1085">
        <v>26535575</v>
      </c>
      <c r="BM1085">
        <v>33514915</v>
      </c>
      <c r="BN1085">
        <v>29461736</v>
      </c>
      <c r="BO1085">
        <v>43212066</v>
      </c>
      <c r="BP1085">
        <v>43872111</v>
      </c>
      <c r="BQ1085">
        <v>61433693</v>
      </c>
      <c r="BR1085">
        <v>44711955</v>
      </c>
      <c r="BS1085">
        <v>30841758</v>
      </c>
      <c r="BT1085">
        <v>24824020</v>
      </c>
      <c r="BU1085">
        <v>29336354</v>
      </c>
      <c r="BV1085">
        <v>22143860</v>
      </c>
      <c r="BW1085">
        <v>22740798</v>
      </c>
    </row>
    <row r="1086" spans="1:265" x14ac:dyDescent="0.25">
      <c r="A1086" s="1" t="s">
        <v>544</v>
      </c>
      <c r="B1086" t="s">
        <v>1158</v>
      </c>
      <c r="C1086" t="s">
        <v>1183</v>
      </c>
      <c r="D1086" s="2">
        <f>_xll.BDH(A1086, "volume", B1086, C1086, "Direction", "H", "Period", "M","cols=72;rows=2")</f>
        <v>36922</v>
      </c>
      <c r="E1086" s="2">
        <v>36950</v>
      </c>
      <c r="F1086" s="2">
        <v>36980</v>
      </c>
      <c r="G1086" s="2">
        <v>37011</v>
      </c>
      <c r="H1086" s="2">
        <v>37042</v>
      </c>
      <c r="I1086" s="2">
        <v>37071</v>
      </c>
      <c r="J1086" s="2">
        <v>37103</v>
      </c>
      <c r="K1086" s="2">
        <v>37134</v>
      </c>
      <c r="L1086" s="2">
        <v>37162</v>
      </c>
      <c r="M1086" s="2">
        <v>37195</v>
      </c>
      <c r="N1086" s="2">
        <v>37225</v>
      </c>
      <c r="O1086" s="2">
        <v>37256</v>
      </c>
      <c r="P1086" s="2">
        <v>37287</v>
      </c>
      <c r="Q1086" s="2">
        <v>37315</v>
      </c>
      <c r="R1086" s="2">
        <v>37344</v>
      </c>
      <c r="S1086" s="2">
        <v>37376</v>
      </c>
      <c r="T1086" s="2">
        <v>37407</v>
      </c>
      <c r="U1086" s="2">
        <v>37435</v>
      </c>
      <c r="V1086" s="2">
        <v>37468</v>
      </c>
      <c r="W1086" s="2">
        <v>37498</v>
      </c>
      <c r="X1086" s="2">
        <v>37529</v>
      </c>
      <c r="Y1086" s="2">
        <v>37560</v>
      </c>
      <c r="Z1086" s="2">
        <v>37589</v>
      </c>
      <c r="AA1086" s="2">
        <v>37621</v>
      </c>
      <c r="AB1086" s="2">
        <v>37652</v>
      </c>
      <c r="AC1086" s="2">
        <v>37680</v>
      </c>
      <c r="AD1086" s="2">
        <v>37711</v>
      </c>
      <c r="AE1086" s="2">
        <v>37741</v>
      </c>
      <c r="AF1086" s="2">
        <v>37771</v>
      </c>
      <c r="AG1086" s="2">
        <v>37802</v>
      </c>
      <c r="AH1086" s="2">
        <v>37833</v>
      </c>
      <c r="AI1086" s="2">
        <v>37862</v>
      </c>
      <c r="AJ1086" s="2">
        <v>37894</v>
      </c>
      <c r="AK1086" s="2">
        <v>37925</v>
      </c>
      <c r="AL1086" s="2">
        <v>37953</v>
      </c>
      <c r="AM1086" s="2">
        <v>37986</v>
      </c>
      <c r="AN1086" s="2">
        <v>38016</v>
      </c>
      <c r="AO1086" s="2">
        <v>38044</v>
      </c>
      <c r="AP1086" s="2">
        <v>38077</v>
      </c>
      <c r="AQ1086" s="2">
        <v>38107</v>
      </c>
      <c r="AR1086" s="2">
        <v>38138</v>
      </c>
      <c r="AS1086" s="2">
        <v>38168</v>
      </c>
      <c r="AT1086" s="2">
        <v>38198</v>
      </c>
      <c r="AU1086" s="2">
        <v>38230</v>
      </c>
      <c r="AV1086" s="2">
        <v>38260</v>
      </c>
      <c r="AW1086" s="2">
        <v>38289</v>
      </c>
      <c r="AX1086" s="2">
        <v>38321</v>
      </c>
      <c r="AY1086" s="2">
        <v>38352</v>
      </c>
      <c r="AZ1086" s="2">
        <v>38383</v>
      </c>
      <c r="BA1086" s="2">
        <v>38411</v>
      </c>
      <c r="BB1086" s="2">
        <v>38442</v>
      </c>
      <c r="BC1086" s="2">
        <v>38471</v>
      </c>
      <c r="BD1086" s="2">
        <v>38503</v>
      </c>
      <c r="BE1086" s="2">
        <v>38533</v>
      </c>
      <c r="BF1086" s="2">
        <v>38562</v>
      </c>
      <c r="BG1086" s="2">
        <v>38595</v>
      </c>
      <c r="BH1086" s="2">
        <v>38625</v>
      </c>
      <c r="BI1086" s="2">
        <v>38656</v>
      </c>
      <c r="BJ1086" s="2">
        <v>38686</v>
      </c>
      <c r="BK1086" s="2">
        <v>38716</v>
      </c>
      <c r="BL1086" s="2">
        <v>38748</v>
      </c>
      <c r="BM1086" s="2">
        <v>38776</v>
      </c>
      <c r="BN1086" s="2">
        <v>38807</v>
      </c>
      <c r="BO1086" s="2">
        <v>38835</v>
      </c>
      <c r="BP1086" s="2">
        <v>38868</v>
      </c>
      <c r="BQ1086" s="2">
        <v>38898</v>
      </c>
      <c r="BR1086" s="2">
        <v>38929</v>
      </c>
      <c r="BS1086" s="2">
        <v>38960</v>
      </c>
      <c r="BT1086" s="2">
        <v>38989</v>
      </c>
      <c r="BU1086" s="2">
        <v>39021</v>
      </c>
      <c r="BV1086" s="2">
        <v>39051</v>
      </c>
      <c r="BW1086" s="2">
        <v>39080</v>
      </c>
    </row>
    <row r="1087" spans="1:265" x14ac:dyDescent="0.25">
      <c r="A1087" s="4"/>
      <c r="D1087" s="3">
        <v>102616263</v>
      </c>
      <c r="E1087">
        <v>125719038</v>
      </c>
      <c r="F1087">
        <v>108106913</v>
      </c>
      <c r="G1087">
        <v>115200250</v>
      </c>
      <c r="H1087">
        <v>85167088</v>
      </c>
      <c r="I1087">
        <v>93741913</v>
      </c>
      <c r="J1087">
        <v>70712563</v>
      </c>
      <c r="K1087">
        <v>59606963</v>
      </c>
      <c r="L1087">
        <v>63545475</v>
      </c>
      <c r="M1087">
        <v>112848538</v>
      </c>
      <c r="N1087">
        <v>92342788</v>
      </c>
      <c r="O1087">
        <v>76275638</v>
      </c>
      <c r="P1087">
        <v>89347200</v>
      </c>
      <c r="Q1087">
        <v>67955613</v>
      </c>
      <c r="R1087">
        <v>77110975</v>
      </c>
      <c r="S1087">
        <v>58840663</v>
      </c>
      <c r="T1087">
        <v>52023788</v>
      </c>
      <c r="U1087">
        <v>57272125</v>
      </c>
      <c r="V1087">
        <v>65298513</v>
      </c>
      <c r="W1087">
        <v>62067563</v>
      </c>
      <c r="X1087">
        <v>58489538</v>
      </c>
      <c r="Y1087">
        <v>62833775</v>
      </c>
      <c r="Z1087">
        <v>67686238</v>
      </c>
      <c r="AA1087">
        <v>54183725</v>
      </c>
      <c r="AB1087">
        <v>63272800</v>
      </c>
      <c r="AC1087">
        <v>44220025</v>
      </c>
      <c r="AD1087">
        <v>49467463</v>
      </c>
      <c r="AE1087">
        <v>48030563</v>
      </c>
      <c r="AF1087">
        <v>49613788</v>
      </c>
      <c r="AG1087">
        <v>46636275</v>
      </c>
      <c r="AH1087">
        <v>47942513</v>
      </c>
      <c r="AI1087">
        <v>29779275</v>
      </c>
      <c r="AJ1087">
        <v>44782175</v>
      </c>
      <c r="AK1087">
        <v>45553200</v>
      </c>
      <c r="AL1087">
        <v>35699635</v>
      </c>
      <c r="AM1087">
        <v>26980113</v>
      </c>
      <c r="AN1087">
        <v>92937364</v>
      </c>
      <c r="AO1087">
        <v>38993088</v>
      </c>
      <c r="AP1087">
        <v>33801131</v>
      </c>
      <c r="AQ1087">
        <v>32743419</v>
      </c>
      <c r="AR1087">
        <v>26264182</v>
      </c>
      <c r="AS1087">
        <v>26793343</v>
      </c>
      <c r="AT1087">
        <v>26323255</v>
      </c>
      <c r="AU1087">
        <v>18787795</v>
      </c>
      <c r="AV1087">
        <v>29697495</v>
      </c>
      <c r="AW1087">
        <v>39111259</v>
      </c>
      <c r="AX1087">
        <v>37334612</v>
      </c>
      <c r="AY1087">
        <v>54638328</v>
      </c>
      <c r="AZ1087">
        <v>48732585</v>
      </c>
      <c r="BA1087">
        <v>57785497</v>
      </c>
      <c r="BB1087">
        <v>49217820</v>
      </c>
      <c r="BC1087">
        <v>52924427</v>
      </c>
      <c r="BD1087">
        <v>48132833</v>
      </c>
      <c r="BE1087">
        <v>39682462</v>
      </c>
      <c r="BF1087">
        <v>32525243</v>
      </c>
      <c r="BG1087">
        <v>45825060</v>
      </c>
      <c r="BH1087">
        <v>75554891</v>
      </c>
      <c r="BI1087">
        <v>58796561</v>
      </c>
      <c r="BJ1087">
        <v>57618616</v>
      </c>
      <c r="BK1087">
        <v>49044916</v>
      </c>
      <c r="BL1087">
        <v>75557982</v>
      </c>
      <c r="BM1087">
        <v>64871030</v>
      </c>
      <c r="BN1087">
        <v>176434125</v>
      </c>
      <c r="BO1087">
        <v>111627958</v>
      </c>
      <c r="BP1087">
        <v>118573579</v>
      </c>
      <c r="BQ1087">
        <v>116503806</v>
      </c>
      <c r="BR1087">
        <v>69275403</v>
      </c>
      <c r="BS1087">
        <v>46593753</v>
      </c>
      <c r="BT1087">
        <v>39688860</v>
      </c>
      <c r="BU1087">
        <v>49818239</v>
      </c>
      <c r="BV1087">
        <v>52362435</v>
      </c>
      <c r="BW1087">
        <v>46851021</v>
      </c>
    </row>
    <row r="1088" spans="1:265" x14ac:dyDescent="0.25">
      <c r="A1088" s="1" t="s">
        <v>545</v>
      </c>
      <c r="B1088" t="s">
        <v>1158</v>
      </c>
      <c r="C1088" t="s">
        <v>1183</v>
      </c>
      <c r="D1088" s="2">
        <f>_xll.BDH(A1088, "volume", B1088, C1088, "Direction", "H", "Period", "M","cols=72;rows=2")</f>
        <v>36922</v>
      </c>
      <c r="E1088" s="2">
        <v>36950</v>
      </c>
      <c r="F1088" s="2">
        <v>36980</v>
      </c>
      <c r="G1088" s="2">
        <v>37011</v>
      </c>
      <c r="H1088" s="2">
        <v>37042</v>
      </c>
      <c r="I1088" s="2">
        <v>37071</v>
      </c>
      <c r="J1088" s="2">
        <v>37103</v>
      </c>
      <c r="K1088" s="2">
        <v>37134</v>
      </c>
      <c r="L1088" s="2">
        <v>37162</v>
      </c>
      <c r="M1088" s="2">
        <v>37195</v>
      </c>
      <c r="N1088" s="2">
        <v>37225</v>
      </c>
      <c r="O1088" s="2">
        <v>37256</v>
      </c>
      <c r="P1088" s="2">
        <v>37287</v>
      </c>
      <c r="Q1088" s="2">
        <v>37315</v>
      </c>
      <c r="R1088" s="2">
        <v>37344</v>
      </c>
      <c r="S1088" s="2">
        <v>37376</v>
      </c>
      <c r="T1088" s="2">
        <v>37407</v>
      </c>
      <c r="U1088" s="2">
        <v>37435</v>
      </c>
      <c r="V1088" s="2">
        <v>37468</v>
      </c>
      <c r="W1088" s="2">
        <v>37498</v>
      </c>
      <c r="X1088" s="2">
        <v>37529</v>
      </c>
      <c r="Y1088" s="2">
        <v>37560</v>
      </c>
      <c r="Z1088" s="2">
        <v>37589</v>
      </c>
      <c r="AA1088" s="2">
        <v>37621</v>
      </c>
      <c r="AB1088" s="2">
        <v>37652</v>
      </c>
      <c r="AC1088" s="2">
        <v>37680</v>
      </c>
      <c r="AD1088" s="2">
        <v>37711</v>
      </c>
      <c r="AE1088" s="2">
        <v>37741</v>
      </c>
      <c r="AF1088" s="2">
        <v>37771</v>
      </c>
      <c r="AG1088" s="2">
        <v>37802</v>
      </c>
      <c r="AH1088" s="2">
        <v>37833</v>
      </c>
      <c r="AI1088" s="2">
        <v>37862</v>
      </c>
      <c r="AJ1088" s="2">
        <v>37894</v>
      </c>
      <c r="AK1088" s="2">
        <v>37925</v>
      </c>
      <c r="AL1088" s="2">
        <v>37953</v>
      </c>
      <c r="AM1088" s="2">
        <v>37986</v>
      </c>
      <c r="AN1088" s="2">
        <v>38016</v>
      </c>
      <c r="AO1088" s="2">
        <v>38044</v>
      </c>
      <c r="AP1088" s="2">
        <v>38077</v>
      </c>
      <c r="AQ1088" s="2">
        <v>38107</v>
      </c>
      <c r="AR1088" s="2">
        <v>38138</v>
      </c>
      <c r="AS1088" s="2">
        <v>38168</v>
      </c>
      <c r="AT1088" s="2">
        <v>38198</v>
      </c>
      <c r="AU1088" s="2">
        <v>38230</v>
      </c>
      <c r="AV1088" s="2">
        <v>38260</v>
      </c>
      <c r="AW1088" s="2">
        <v>38289</v>
      </c>
      <c r="AX1088" s="2">
        <v>38321</v>
      </c>
      <c r="AY1088" s="2">
        <v>38352</v>
      </c>
      <c r="AZ1088" s="2">
        <v>38383</v>
      </c>
      <c r="BA1088" s="2">
        <v>38411</v>
      </c>
      <c r="BB1088" s="2">
        <v>38442</v>
      </c>
      <c r="BC1088" s="2">
        <v>38471</v>
      </c>
      <c r="BD1088" s="2">
        <v>38503</v>
      </c>
      <c r="BE1088" s="2">
        <v>38533</v>
      </c>
      <c r="BF1088" s="2">
        <v>38562</v>
      </c>
      <c r="BG1088" s="2">
        <v>38595</v>
      </c>
      <c r="BH1088" s="2">
        <v>38625</v>
      </c>
      <c r="BI1088" s="2">
        <v>38656</v>
      </c>
      <c r="BJ1088" s="2">
        <v>38686</v>
      </c>
      <c r="BK1088" s="2">
        <v>38716</v>
      </c>
      <c r="BL1088" s="2">
        <v>38748</v>
      </c>
      <c r="BM1088" s="2">
        <v>38776</v>
      </c>
      <c r="BN1088" s="2">
        <v>38807</v>
      </c>
      <c r="BO1088" s="2">
        <v>38835</v>
      </c>
      <c r="BP1088" s="2">
        <v>38868</v>
      </c>
      <c r="BQ1088" s="2">
        <v>38898</v>
      </c>
      <c r="BR1088" s="2">
        <v>38929</v>
      </c>
      <c r="BS1088" s="2">
        <v>38960</v>
      </c>
      <c r="BT1088" s="2">
        <v>38989</v>
      </c>
      <c r="BU1088" s="2">
        <v>39021</v>
      </c>
      <c r="BV1088" s="2">
        <v>39051</v>
      </c>
      <c r="BW1088" s="2">
        <v>39080</v>
      </c>
    </row>
    <row r="1089" spans="1:265" x14ac:dyDescent="0.25">
      <c r="A1089" s="4"/>
      <c r="D1089" s="3">
        <v>70555500</v>
      </c>
      <c r="E1089">
        <v>51078200</v>
      </c>
      <c r="F1089">
        <v>34779500</v>
      </c>
      <c r="G1089">
        <v>29305300</v>
      </c>
      <c r="H1089">
        <v>45661600</v>
      </c>
      <c r="I1089">
        <v>34349800</v>
      </c>
      <c r="J1089">
        <v>21976700</v>
      </c>
      <c r="K1089">
        <v>15147800</v>
      </c>
      <c r="L1089">
        <v>13334000</v>
      </c>
      <c r="M1089">
        <v>14175900</v>
      </c>
      <c r="N1089">
        <v>15275000</v>
      </c>
      <c r="O1089">
        <v>17244200</v>
      </c>
      <c r="P1089">
        <v>20530100</v>
      </c>
      <c r="Q1089">
        <v>25835300</v>
      </c>
      <c r="R1089">
        <v>17667200</v>
      </c>
      <c r="S1089">
        <v>18347700</v>
      </c>
      <c r="T1089">
        <v>19601200</v>
      </c>
      <c r="U1089">
        <v>14891700</v>
      </c>
      <c r="V1089">
        <v>19993900</v>
      </c>
      <c r="W1089">
        <v>12923700</v>
      </c>
      <c r="X1089">
        <v>16415400</v>
      </c>
      <c r="Y1089">
        <v>28473400</v>
      </c>
      <c r="Z1089">
        <v>35111200</v>
      </c>
      <c r="AA1089">
        <v>40015600</v>
      </c>
      <c r="AB1089">
        <v>38319200</v>
      </c>
      <c r="AC1089">
        <v>23880300</v>
      </c>
      <c r="AD1089">
        <v>25151800</v>
      </c>
      <c r="AE1089">
        <v>23313300</v>
      </c>
      <c r="AF1089">
        <v>19091600</v>
      </c>
      <c r="AG1089">
        <v>21220800</v>
      </c>
      <c r="AH1089">
        <v>14105300</v>
      </c>
      <c r="AI1089">
        <v>24347600</v>
      </c>
      <c r="AJ1089">
        <v>19078100</v>
      </c>
      <c r="AK1089">
        <v>25158000</v>
      </c>
      <c r="AL1089">
        <v>28435642</v>
      </c>
      <c r="AM1089">
        <v>16034109</v>
      </c>
      <c r="AN1089">
        <v>13547493</v>
      </c>
      <c r="AO1089">
        <v>22313164</v>
      </c>
      <c r="AP1089">
        <v>16474113</v>
      </c>
      <c r="AQ1089">
        <v>14062824</v>
      </c>
      <c r="AR1089">
        <v>23180096</v>
      </c>
      <c r="AS1089">
        <v>14140496</v>
      </c>
      <c r="AT1089">
        <v>22483557</v>
      </c>
      <c r="AU1089">
        <v>33373438</v>
      </c>
      <c r="AV1089">
        <v>12623114</v>
      </c>
      <c r="AW1089">
        <v>15723109</v>
      </c>
      <c r="AX1089">
        <v>14463805</v>
      </c>
      <c r="AY1089">
        <v>11515791</v>
      </c>
      <c r="AZ1089">
        <v>11429887</v>
      </c>
      <c r="BA1089">
        <v>15791047</v>
      </c>
      <c r="BB1089">
        <v>19324688</v>
      </c>
      <c r="BC1089">
        <v>15967351</v>
      </c>
      <c r="BD1089">
        <v>15104862</v>
      </c>
      <c r="BE1089">
        <v>12344049</v>
      </c>
      <c r="BF1089">
        <v>12004490</v>
      </c>
      <c r="BG1089">
        <v>11439862</v>
      </c>
      <c r="BH1089">
        <v>10458394</v>
      </c>
      <c r="BI1089">
        <v>24456019</v>
      </c>
      <c r="BJ1089">
        <v>20177463</v>
      </c>
      <c r="BK1089">
        <v>12970936</v>
      </c>
      <c r="BL1089">
        <v>13337813</v>
      </c>
      <c r="BM1089">
        <v>32543584</v>
      </c>
      <c r="BN1089">
        <v>27462680</v>
      </c>
      <c r="BO1089">
        <v>16164925</v>
      </c>
      <c r="BP1089">
        <v>25825439</v>
      </c>
      <c r="BQ1089">
        <v>22318777</v>
      </c>
      <c r="BR1089">
        <v>19793049</v>
      </c>
      <c r="BS1089">
        <v>14221078</v>
      </c>
      <c r="BT1089">
        <v>37212655</v>
      </c>
      <c r="BU1089">
        <v>68654763</v>
      </c>
      <c r="BV1089">
        <v>35061405</v>
      </c>
      <c r="BW1089">
        <v>23776867</v>
      </c>
    </row>
    <row r="1090" spans="1:265" x14ac:dyDescent="0.25">
      <c r="A1090" s="1" t="s">
        <v>546</v>
      </c>
      <c r="B1090" t="s">
        <v>1158</v>
      </c>
      <c r="C1090" t="s">
        <v>1183</v>
      </c>
      <c r="D1090" s="2">
        <f>_xll.BDH(A1090, "volume", B1090, C1090, "Direction", "H", "Period", "M","cols=72;rows=2")</f>
        <v>36922</v>
      </c>
      <c r="E1090" s="2">
        <v>36950</v>
      </c>
      <c r="F1090" s="2">
        <v>36980</v>
      </c>
      <c r="G1090" s="2">
        <v>37011</v>
      </c>
      <c r="H1090" s="2">
        <v>37042</v>
      </c>
      <c r="I1090" s="2">
        <v>37071</v>
      </c>
      <c r="J1090" s="2">
        <v>37103</v>
      </c>
      <c r="K1090" s="2">
        <v>37134</v>
      </c>
      <c r="L1090" s="2">
        <v>37162</v>
      </c>
      <c r="M1090" s="2">
        <v>37195</v>
      </c>
      <c r="N1090" s="2">
        <v>37225</v>
      </c>
      <c r="O1090" s="2">
        <v>37256</v>
      </c>
      <c r="P1090" s="2">
        <v>37287</v>
      </c>
      <c r="Q1090" s="2">
        <v>37315</v>
      </c>
      <c r="R1090" s="2">
        <v>37344</v>
      </c>
      <c r="S1090" s="2">
        <v>37376</v>
      </c>
      <c r="T1090" s="2">
        <v>37407</v>
      </c>
      <c r="U1090" s="2">
        <v>37435</v>
      </c>
      <c r="V1090" s="2">
        <v>37468</v>
      </c>
      <c r="W1090" s="2">
        <v>37498</v>
      </c>
      <c r="X1090" s="2">
        <v>37529</v>
      </c>
      <c r="Y1090" s="2">
        <v>37560</v>
      </c>
      <c r="Z1090" s="2">
        <v>37589</v>
      </c>
      <c r="AA1090" s="2">
        <v>37621</v>
      </c>
      <c r="AB1090" s="2">
        <v>37652</v>
      </c>
      <c r="AC1090" s="2">
        <v>37680</v>
      </c>
      <c r="AD1090" s="2">
        <v>37711</v>
      </c>
      <c r="AE1090" s="2">
        <v>37741</v>
      </c>
      <c r="AF1090" s="2">
        <v>37771</v>
      </c>
      <c r="AG1090" s="2">
        <v>37802</v>
      </c>
      <c r="AH1090" s="2">
        <v>37833</v>
      </c>
      <c r="AI1090" s="2">
        <v>37862</v>
      </c>
      <c r="AJ1090" s="2">
        <v>37894</v>
      </c>
      <c r="AK1090" s="2">
        <v>37925</v>
      </c>
      <c r="AL1090" s="2">
        <v>37953</v>
      </c>
      <c r="AM1090" s="2">
        <v>37986</v>
      </c>
      <c r="AN1090" s="2">
        <v>38016</v>
      </c>
      <c r="AO1090" s="2">
        <v>38044</v>
      </c>
      <c r="AP1090" s="2">
        <v>38077</v>
      </c>
      <c r="AQ1090" s="2">
        <v>38107</v>
      </c>
      <c r="AR1090" s="2">
        <v>38138</v>
      </c>
      <c r="AS1090" s="2">
        <v>38168</v>
      </c>
      <c r="AT1090" s="2">
        <v>38198</v>
      </c>
      <c r="AU1090" s="2">
        <v>38230</v>
      </c>
      <c r="AV1090" s="2">
        <v>38260</v>
      </c>
      <c r="AW1090" s="2">
        <v>38289</v>
      </c>
      <c r="AX1090" s="2">
        <v>38321</v>
      </c>
      <c r="AY1090" s="2">
        <v>38352</v>
      </c>
      <c r="AZ1090" s="2">
        <v>38383</v>
      </c>
      <c r="BA1090" s="2">
        <v>38411</v>
      </c>
      <c r="BB1090" s="2">
        <v>38442</v>
      </c>
      <c r="BC1090" s="2">
        <v>38471</v>
      </c>
      <c r="BD1090" s="2">
        <v>38503</v>
      </c>
      <c r="BE1090" s="2">
        <v>38533</v>
      </c>
      <c r="BF1090" s="2">
        <v>38562</v>
      </c>
      <c r="BG1090" s="2">
        <v>38595</v>
      </c>
      <c r="BH1090" s="2">
        <v>38625</v>
      </c>
      <c r="BI1090" s="2">
        <v>38656</v>
      </c>
      <c r="BJ1090" s="2">
        <v>38686</v>
      </c>
      <c r="BK1090" s="2">
        <v>38716</v>
      </c>
      <c r="BL1090" s="2">
        <v>38748</v>
      </c>
      <c r="BM1090" s="2">
        <v>38776</v>
      </c>
      <c r="BN1090" s="2">
        <v>38807</v>
      </c>
      <c r="BO1090" s="2">
        <v>38835</v>
      </c>
      <c r="BP1090" s="2">
        <v>38868</v>
      </c>
      <c r="BQ1090" s="2">
        <v>38898</v>
      </c>
      <c r="BR1090" s="2">
        <v>38929</v>
      </c>
      <c r="BS1090" s="2">
        <v>38960</v>
      </c>
      <c r="BT1090" s="2">
        <v>38989</v>
      </c>
      <c r="BU1090" s="2">
        <v>39021</v>
      </c>
      <c r="BV1090" s="2">
        <v>39051</v>
      </c>
      <c r="BW1090" s="2">
        <v>39080</v>
      </c>
    </row>
    <row r="1091" spans="1:265" x14ac:dyDescent="0.25">
      <c r="A1091" s="4"/>
      <c r="D1091" s="3">
        <v>33685834</v>
      </c>
      <c r="E1091">
        <v>32513765</v>
      </c>
      <c r="F1091">
        <v>34988937</v>
      </c>
      <c r="G1091">
        <v>26728653</v>
      </c>
      <c r="H1091">
        <v>27243138</v>
      </c>
      <c r="I1091">
        <v>27736805</v>
      </c>
      <c r="J1091">
        <v>29166458</v>
      </c>
      <c r="K1091">
        <v>28396007</v>
      </c>
      <c r="L1091">
        <v>26509503</v>
      </c>
      <c r="M1091">
        <v>28820858</v>
      </c>
      <c r="N1091">
        <v>28528924</v>
      </c>
      <c r="O1091">
        <v>47642629</v>
      </c>
      <c r="P1091">
        <v>51854404</v>
      </c>
      <c r="Q1091">
        <v>34783453</v>
      </c>
      <c r="R1091">
        <v>29748043</v>
      </c>
      <c r="S1091">
        <v>29446259</v>
      </c>
      <c r="T1091">
        <v>26985371</v>
      </c>
      <c r="U1091">
        <v>31696497</v>
      </c>
      <c r="V1091">
        <v>30213760</v>
      </c>
      <c r="W1091">
        <v>28694241</v>
      </c>
      <c r="X1091">
        <v>18130486</v>
      </c>
      <c r="Y1091">
        <v>30315694</v>
      </c>
      <c r="Z1091">
        <v>28722791</v>
      </c>
      <c r="AA1091">
        <v>20008340</v>
      </c>
      <c r="AB1091">
        <v>27019454</v>
      </c>
      <c r="AC1091">
        <v>14328862</v>
      </c>
      <c r="AD1091">
        <v>18064453</v>
      </c>
      <c r="AE1091">
        <v>13220860</v>
      </c>
      <c r="AF1091">
        <v>18203253</v>
      </c>
      <c r="AG1091">
        <v>16527483</v>
      </c>
      <c r="AH1091">
        <v>19306022</v>
      </c>
      <c r="AI1091">
        <v>12107391</v>
      </c>
      <c r="AJ1091">
        <v>14356895</v>
      </c>
      <c r="AK1091">
        <v>11976774</v>
      </c>
      <c r="AL1091">
        <v>8666185</v>
      </c>
      <c r="AM1091">
        <v>12032158</v>
      </c>
      <c r="AN1091">
        <v>13204407</v>
      </c>
      <c r="AO1091">
        <v>9070116</v>
      </c>
      <c r="AP1091">
        <v>9007030</v>
      </c>
      <c r="AQ1091">
        <v>8321120</v>
      </c>
      <c r="AR1091">
        <v>7586081</v>
      </c>
      <c r="AS1091">
        <v>10707851</v>
      </c>
      <c r="AT1091">
        <v>14931115</v>
      </c>
      <c r="AU1091">
        <v>10541474</v>
      </c>
      <c r="AV1091">
        <v>14243379</v>
      </c>
      <c r="AW1091">
        <v>12700176</v>
      </c>
      <c r="AX1091">
        <v>12158992</v>
      </c>
      <c r="AY1091">
        <v>14192357</v>
      </c>
      <c r="AZ1091">
        <v>16216041</v>
      </c>
      <c r="BA1091">
        <v>13043344</v>
      </c>
      <c r="BB1091">
        <v>25862754</v>
      </c>
      <c r="BC1091">
        <v>17794547</v>
      </c>
      <c r="BD1091">
        <v>14209989</v>
      </c>
      <c r="BE1091">
        <v>13391708</v>
      </c>
      <c r="BF1091">
        <v>10384187</v>
      </c>
      <c r="BG1091">
        <v>8933846</v>
      </c>
      <c r="BH1091">
        <v>10069092</v>
      </c>
      <c r="BI1091">
        <v>11039537</v>
      </c>
      <c r="BJ1091">
        <v>15834749</v>
      </c>
      <c r="BK1091">
        <v>17307418</v>
      </c>
      <c r="BL1091">
        <v>15632106</v>
      </c>
      <c r="BM1091">
        <v>17030779</v>
      </c>
      <c r="BN1091">
        <v>17681977</v>
      </c>
      <c r="BO1091">
        <v>23866673</v>
      </c>
      <c r="BP1091">
        <v>23554492</v>
      </c>
      <c r="BQ1091">
        <v>14227003</v>
      </c>
      <c r="BR1091">
        <v>14883097</v>
      </c>
      <c r="BS1091">
        <v>10330017</v>
      </c>
      <c r="BT1091">
        <v>8417814</v>
      </c>
      <c r="BU1091">
        <v>6932209</v>
      </c>
      <c r="BV1091">
        <v>6484438</v>
      </c>
      <c r="BW1091">
        <v>6270295</v>
      </c>
    </row>
    <row r="1092" spans="1:265" x14ac:dyDescent="0.25">
      <c r="A1092" s="1" t="s">
        <v>547</v>
      </c>
      <c r="B1092" t="s">
        <v>1158</v>
      </c>
      <c r="C1092" t="s">
        <v>1187</v>
      </c>
      <c r="D1092" s="2">
        <f>_xll.BDH(A1092, "volume", B1092, C1092, "Direction", "H", "Period", "M","cols=48;rows=2")</f>
        <v>36922</v>
      </c>
      <c r="E1092" s="2">
        <v>36950</v>
      </c>
      <c r="F1092" s="2">
        <v>36980</v>
      </c>
      <c r="G1092" s="2">
        <v>37011</v>
      </c>
      <c r="H1092" s="2">
        <v>37042</v>
      </c>
      <c r="I1092" s="2">
        <v>37071</v>
      </c>
      <c r="J1092" s="2">
        <v>37103</v>
      </c>
      <c r="K1092" s="2">
        <v>37134</v>
      </c>
      <c r="L1092" s="2">
        <v>37162</v>
      </c>
      <c r="M1092" s="2">
        <v>37195</v>
      </c>
      <c r="N1092" s="2">
        <v>37225</v>
      </c>
      <c r="O1092" s="2">
        <v>37256</v>
      </c>
      <c r="P1092" s="2">
        <v>37287</v>
      </c>
      <c r="Q1092" s="2">
        <v>37315</v>
      </c>
      <c r="R1092" s="2">
        <v>37344</v>
      </c>
      <c r="S1092" s="2">
        <v>37376</v>
      </c>
      <c r="T1092" s="2">
        <v>37407</v>
      </c>
      <c r="U1092" s="2">
        <v>37435</v>
      </c>
      <c r="V1092" s="2">
        <v>37468</v>
      </c>
      <c r="W1092" s="2">
        <v>37498</v>
      </c>
      <c r="X1092" s="2">
        <v>37529</v>
      </c>
      <c r="Y1092" s="2">
        <v>37560</v>
      </c>
      <c r="Z1092" s="2">
        <v>37589</v>
      </c>
      <c r="AA1092" s="2">
        <v>37621</v>
      </c>
      <c r="AB1092" s="2">
        <v>37652</v>
      </c>
      <c r="AC1092" s="2">
        <v>37680</v>
      </c>
      <c r="AD1092" s="2">
        <v>37711</v>
      </c>
      <c r="AE1092" s="2">
        <v>37741</v>
      </c>
      <c r="AF1092" s="2">
        <v>37771</v>
      </c>
      <c r="AG1092" s="2">
        <v>37802</v>
      </c>
      <c r="AH1092" s="2">
        <v>37833</v>
      </c>
      <c r="AI1092" s="2">
        <v>37862</v>
      </c>
      <c r="AJ1092" s="2">
        <v>37894</v>
      </c>
      <c r="AK1092" s="2">
        <v>37925</v>
      </c>
      <c r="AL1092" s="2">
        <v>37953</v>
      </c>
      <c r="AM1092" s="2">
        <v>37986</v>
      </c>
      <c r="AN1092" s="2">
        <v>38016</v>
      </c>
      <c r="AO1092" s="2">
        <v>38044</v>
      </c>
      <c r="AP1092" s="2">
        <v>38077</v>
      </c>
      <c r="AQ1092" s="2">
        <v>38107</v>
      </c>
      <c r="AR1092" s="2">
        <v>38138</v>
      </c>
      <c r="AS1092" s="2">
        <v>38168</v>
      </c>
      <c r="AT1092" s="2">
        <v>38198</v>
      </c>
      <c r="AU1092" s="2">
        <v>38230</v>
      </c>
      <c r="AV1092" s="2">
        <v>38260</v>
      </c>
      <c r="AW1092" s="2">
        <v>38289</v>
      </c>
      <c r="AX1092" s="2">
        <v>38321</v>
      </c>
      <c r="AY1092" s="2">
        <v>38352</v>
      </c>
    </row>
    <row r="1093" spans="1:265" x14ac:dyDescent="0.25">
      <c r="A1093" s="4"/>
      <c r="D1093" s="3">
        <v>4979900</v>
      </c>
      <c r="E1093">
        <v>3285300</v>
      </c>
      <c r="F1093">
        <v>3929800</v>
      </c>
      <c r="G1093">
        <v>4170700</v>
      </c>
      <c r="H1093">
        <v>4215500</v>
      </c>
      <c r="I1093">
        <v>4566100</v>
      </c>
      <c r="J1093">
        <v>3526600</v>
      </c>
      <c r="K1093">
        <v>2842600</v>
      </c>
      <c r="L1093">
        <v>3376800</v>
      </c>
      <c r="M1093">
        <v>3520800</v>
      </c>
      <c r="N1093">
        <v>3204700</v>
      </c>
      <c r="O1093">
        <v>3833000</v>
      </c>
      <c r="P1093">
        <v>3413000</v>
      </c>
      <c r="Q1093">
        <v>3616100</v>
      </c>
      <c r="R1093">
        <v>4338200</v>
      </c>
      <c r="S1093">
        <v>3906600</v>
      </c>
      <c r="T1093">
        <v>3414500</v>
      </c>
      <c r="U1093">
        <v>7346800</v>
      </c>
      <c r="V1093">
        <v>9452400</v>
      </c>
      <c r="W1093">
        <v>6385000</v>
      </c>
      <c r="X1093">
        <v>9422700</v>
      </c>
      <c r="Y1093">
        <v>15228300</v>
      </c>
      <c r="Z1093">
        <v>8012800</v>
      </c>
      <c r="AA1093">
        <v>8519300</v>
      </c>
      <c r="AB1093">
        <v>10191600</v>
      </c>
      <c r="AC1093">
        <v>6171500</v>
      </c>
      <c r="AD1093">
        <v>7638100</v>
      </c>
      <c r="AE1093">
        <v>7562800</v>
      </c>
      <c r="AF1093">
        <v>5424100</v>
      </c>
      <c r="AG1093">
        <v>10846600</v>
      </c>
      <c r="AH1093">
        <v>7410400</v>
      </c>
      <c r="AI1093">
        <v>4177700</v>
      </c>
      <c r="AJ1093">
        <v>8384100</v>
      </c>
      <c r="AK1093">
        <v>7826500</v>
      </c>
      <c r="AL1093">
        <v>6417900</v>
      </c>
      <c r="AM1093">
        <v>11293500</v>
      </c>
      <c r="AN1093">
        <v>7738000</v>
      </c>
      <c r="AO1093">
        <v>3981500</v>
      </c>
      <c r="AP1093">
        <v>10505200</v>
      </c>
      <c r="AQ1093">
        <v>8786400</v>
      </c>
      <c r="AR1093">
        <v>8018400</v>
      </c>
      <c r="AS1093">
        <v>8478300</v>
      </c>
      <c r="AT1093">
        <v>9971200</v>
      </c>
      <c r="AU1093">
        <v>5811400</v>
      </c>
      <c r="AV1093">
        <v>9260200</v>
      </c>
      <c r="AW1093">
        <v>13362000</v>
      </c>
      <c r="AX1093">
        <v>8726800</v>
      </c>
      <c r="AY1093">
        <v>22335600</v>
      </c>
    </row>
    <row r="1094" spans="1:265" x14ac:dyDescent="0.25">
      <c r="A1094" s="1" t="s">
        <v>548</v>
      </c>
      <c r="B1094" t="s">
        <v>1158</v>
      </c>
      <c r="C1094" t="s">
        <v>1189</v>
      </c>
      <c r="D1094" s="2">
        <f>_xll.BDH(A1094, "volume", B1094, C1094, "Direction", "H", "Period", "M","cols=60;rows=2")</f>
        <v>36922</v>
      </c>
      <c r="E1094" s="2">
        <v>36950</v>
      </c>
      <c r="F1094" s="2">
        <v>36980</v>
      </c>
      <c r="G1094" s="2">
        <v>37011</v>
      </c>
      <c r="H1094" s="2">
        <v>37042</v>
      </c>
      <c r="I1094" s="2">
        <v>37071</v>
      </c>
      <c r="J1094" s="2">
        <v>37103</v>
      </c>
      <c r="K1094" s="2">
        <v>37134</v>
      </c>
      <c r="L1094" s="2">
        <v>37162</v>
      </c>
      <c r="M1094" s="2">
        <v>37195</v>
      </c>
      <c r="N1094" s="2">
        <v>37225</v>
      </c>
      <c r="O1094" s="2">
        <v>37256</v>
      </c>
      <c r="P1094" s="2">
        <v>37287</v>
      </c>
      <c r="Q1094" s="2">
        <v>37315</v>
      </c>
      <c r="R1094" s="2">
        <v>37344</v>
      </c>
      <c r="S1094" s="2">
        <v>37376</v>
      </c>
      <c r="T1094" s="2">
        <v>37407</v>
      </c>
      <c r="U1094" s="2">
        <v>37435</v>
      </c>
      <c r="V1094" s="2">
        <v>37468</v>
      </c>
      <c r="W1094" s="2">
        <v>37498</v>
      </c>
      <c r="X1094" s="2">
        <v>37529</v>
      </c>
      <c r="Y1094" s="2">
        <v>37560</v>
      </c>
      <c r="Z1094" s="2">
        <v>37589</v>
      </c>
      <c r="AA1094" s="2">
        <v>37621</v>
      </c>
      <c r="AB1094" s="2">
        <v>37652</v>
      </c>
      <c r="AC1094" s="2">
        <v>37680</v>
      </c>
      <c r="AD1094" s="2">
        <v>37711</v>
      </c>
      <c r="AE1094" s="2">
        <v>37741</v>
      </c>
      <c r="AF1094" s="2">
        <v>37771</v>
      </c>
      <c r="AG1094" s="2">
        <v>37802</v>
      </c>
      <c r="AH1094" s="2">
        <v>37833</v>
      </c>
      <c r="AI1094" s="2">
        <v>37862</v>
      </c>
      <c r="AJ1094" s="2">
        <v>37894</v>
      </c>
      <c r="AK1094" s="2">
        <v>37925</v>
      </c>
      <c r="AL1094" s="2">
        <v>37953</v>
      </c>
      <c r="AM1094" s="2">
        <v>37986</v>
      </c>
      <c r="AN1094" s="2">
        <v>38016</v>
      </c>
      <c r="AO1094" s="2">
        <v>38044</v>
      </c>
      <c r="AP1094" s="2">
        <v>38077</v>
      </c>
      <c r="AQ1094" s="2">
        <v>38107</v>
      </c>
      <c r="AR1094" s="2">
        <v>38138</v>
      </c>
      <c r="AS1094" s="2">
        <v>38168</v>
      </c>
      <c r="AT1094" s="2">
        <v>38198</v>
      </c>
      <c r="AU1094" s="2">
        <v>38230</v>
      </c>
      <c r="AV1094" s="2">
        <v>38260</v>
      </c>
      <c r="AW1094" s="2">
        <v>38289</v>
      </c>
      <c r="AX1094" s="2">
        <v>38321</v>
      </c>
      <c r="AY1094" s="2">
        <v>38352</v>
      </c>
      <c r="AZ1094" s="2">
        <v>38383</v>
      </c>
      <c r="BA1094" s="2">
        <v>38411</v>
      </c>
      <c r="BB1094" s="2">
        <v>38442</v>
      </c>
      <c r="BC1094" s="2">
        <v>38471</v>
      </c>
      <c r="BD1094" s="2">
        <v>38503</v>
      </c>
      <c r="BE1094" s="2">
        <v>38533</v>
      </c>
      <c r="BF1094" s="2">
        <v>38562</v>
      </c>
      <c r="BG1094" s="2">
        <v>38595</v>
      </c>
      <c r="BH1094" s="2">
        <v>38625</v>
      </c>
      <c r="BI1094" s="2">
        <v>38656</v>
      </c>
      <c r="BJ1094" s="2">
        <v>38686</v>
      </c>
      <c r="BK1094" s="2">
        <v>38716</v>
      </c>
    </row>
    <row r="1095" spans="1:265" x14ac:dyDescent="0.25">
      <c r="A1095" s="4"/>
      <c r="D1095" s="3">
        <v>45855400</v>
      </c>
      <c r="E1095">
        <v>56319400</v>
      </c>
      <c r="F1095">
        <v>47227300</v>
      </c>
      <c r="G1095">
        <v>56498100</v>
      </c>
      <c r="H1095">
        <v>57929700</v>
      </c>
      <c r="I1095">
        <v>39093900</v>
      </c>
      <c r="J1095">
        <v>29982900</v>
      </c>
      <c r="K1095">
        <v>22781700</v>
      </c>
      <c r="L1095">
        <v>21075700</v>
      </c>
      <c r="M1095">
        <v>21771300</v>
      </c>
      <c r="N1095">
        <v>19600600</v>
      </c>
      <c r="O1095">
        <v>19462300</v>
      </c>
      <c r="P1095">
        <v>19545200</v>
      </c>
      <c r="Q1095">
        <v>17092400</v>
      </c>
      <c r="R1095">
        <v>14054000</v>
      </c>
      <c r="S1095">
        <v>9966800</v>
      </c>
      <c r="T1095">
        <v>11991700</v>
      </c>
      <c r="U1095">
        <v>15795000</v>
      </c>
      <c r="V1095">
        <v>13965400</v>
      </c>
      <c r="W1095">
        <v>7911900</v>
      </c>
      <c r="X1095">
        <v>19227600</v>
      </c>
      <c r="Y1095">
        <v>20294100</v>
      </c>
      <c r="Z1095">
        <v>17148100</v>
      </c>
      <c r="AA1095">
        <v>13749400</v>
      </c>
      <c r="AB1095">
        <v>13659000</v>
      </c>
      <c r="AC1095">
        <v>8424000</v>
      </c>
      <c r="AD1095">
        <v>10610800</v>
      </c>
      <c r="AE1095">
        <v>7772300</v>
      </c>
      <c r="AF1095">
        <v>8234600</v>
      </c>
      <c r="AG1095">
        <v>7802100</v>
      </c>
      <c r="AH1095">
        <v>11586400</v>
      </c>
      <c r="AI1095">
        <v>7212600</v>
      </c>
      <c r="AJ1095">
        <v>7243100</v>
      </c>
      <c r="AK1095">
        <v>11447700</v>
      </c>
      <c r="AL1095">
        <v>6929266</v>
      </c>
      <c r="AM1095">
        <v>7203679</v>
      </c>
      <c r="AN1095">
        <v>7708478</v>
      </c>
      <c r="AO1095">
        <v>5623782</v>
      </c>
      <c r="AP1095">
        <v>8363509</v>
      </c>
      <c r="AQ1095">
        <v>8644510</v>
      </c>
      <c r="AR1095">
        <v>7955198</v>
      </c>
      <c r="AS1095">
        <v>6552088</v>
      </c>
      <c r="AT1095">
        <v>7631284</v>
      </c>
      <c r="AU1095">
        <v>5891378</v>
      </c>
      <c r="AV1095">
        <v>9583850</v>
      </c>
      <c r="AW1095">
        <v>6403904</v>
      </c>
      <c r="AX1095">
        <v>7499200</v>
      </c>
      <c r="AY1095">
        <v>7451043</v>
      </c>
      <c r="AZ1095">
        <v>6397213</v>
      </c>
      <c r="BA1095">
        <v>8300008</v>
      </c>
      <c r="BB1095">
        <v>25301445</v>
      </c>
      <c r="BC1095">
        <v>6713218</v>
      </c>
      <c r="BD1095">
        <v>10656817</v>
      </c>
      <c r="BE1095">
        <v>7499672</v>
      </c>
      <c r="BF1095">
        <v>7779738</v>
      </c>
      <c r="BG1095">
        <v>6127707</v>
      </c>
      <c r="BH1095">
        <v>7581848</v>
      </c>
      <c r="BI1095">
        <v>8036286</v>
      </c>
      <c r="BJ1095">
        <v>6660003</v>
      </c>
      <c r="BK1095">
        <v>5465400</v>
      </c>
    </row>
    <row r="1096" spans="1:265" x14ac:dyDescent="0.25">
      <c r="A1096" s="1" t="s">
        <v>549</v>
      </c>
      <c r="B1096" t="s">
        <v>1158</v>
      </c>
      <c r="C1096" t="s">
        <v>1183</v>
      </c>
      <c r="D1096" s="2">
        <f>_xll.BDH(A1096, "volume", B1096, C1096, "Direction", "H", "Period", "M","cols=72;rows=2")</f>
        <v>36922</v>
      </c>
      <c r="E1096" s="2">
        <v>36950</v>
      </c>
      <c r="F1096" s="2">
        <v>36980</v>
      </c>
      <c r="G1096" s="2">
        <v>37011</v>
      </c>
      <c r="H1096" s="2">
        <v>37042</v>
      </c>
      <c r="I1096" s="2">
        <v>37071</v>
      </c>
      <c r="J1096" s="2">
        <v>37103</v>
      </c>
      <c r="K1096" s="2">
        <v>37134</v>
      </c>
      <c r="L1096" s="2">
        <v>37162</v>
      </c>
      <c r="M1096" s="2">
        <v>37195</v>
      </c>
      <c r="N1096" s="2">
        <v>37225</v>
      </c>
      <c r="O1096" s="2">
        <v>37256</v>
      </c>
      <c r="P1096" s="2">
        <v>37287</v>
      </c>
      <c r="Q1096" s="2">
        <v>37315</v>
      </c>
      <c r="R1096" s="2">
        <v>37344</v>
      </c>
      <c r="S1096" s="2">
        <v>37376</v>
      </c>
      <c r="T1096" s="2">
        <v>37407</v>
      </c>
      <c r="U1096" s="2">
        <v>37435</v>
      </c>
      <c r="V1096" s="2">
        <v>37468</v>
      </c>
      <c r="W1096" s="2">
        <v>37498</v>
      </c>
      <c r="X1096" s="2">
        <v>37529</v>
      </c>
      <c r="Y1096" s="2">
        <v>37560</v>
      </c>
      <c r="Z1096" s="2">
        <v>37589</v>
      </c>
      <c r="AA1096" s="2">
        <v>37621</v>
      </c>
      <c r="AB1096" s="2">
        <v>37652</v>
      </c>
      <c r="AC1096" s="2">
        <v>37680</v>
      </c>
      <c r="AD1096" s="2">
        <v>37711</v>
      </c>
      <c r="AE1096" s="2">
        <v>37741</v>
      </c>
      <c r="AF1096" s="2">
        <v>37771</v>
      </c>
      <c r="AG1096" s="2">
        <v>37802</v>
      </c>
      <c r="AH1096" s="2">
        <v>37833</v>
      </c>
      <c r="AI1096" s="2">
        <v>37862</v>
      </c>
      <c r="AJ1096" s="2">
        <v>37894</v>
      </c>
      <c r="AK1096" s="2">
        <v>37925</v>
      </c>
      <c r="AL1096" s="2">
        <v>37953</v>
      </c>
      <c r="AM1096" s="2">
        <v>37986</v>
      </c>
      <c r="AN1096" s="2">
        <v>38016</v>
      </c>
      <c r="AO1096" s="2">
        <v>38044</v>
      </c>
      <c r="AP1096" s="2">
        <v>38077</v>
      </c>
      <c r="AQ1096" s="2">
        <v>38107</v>
      </c>
      <c r="AR1096" s="2">
        <v>38138</v>
      </c>
      <c r="AS1096" s="2">
        <v>38168</v>
      </c>
      <c r="AT1096" s="2">
        <v>38198</v>
      </c>
      <c r="AU1096" s="2">
        <v>38230</v>
      </c>
      <c r="AV1096" s="2">
        <v>38260</v>
      </c>
      <c r="AW1096" s="2">
        <v>38289</v>
      </c>
      <c r="AX1096" s="2">
        <v>38321</v>
      </c>
      <c r="AY1096" s="2">
        <v>38352</v>
      </c>
      <c r="AZ1096" s="2">
        <v>38383</v>
      </c>
      <c r="BA1096" s="2">
        <v>38411</v>
      </c>
      <c r="BB1096" s="2">
        <v>38442</v>
      </c>
      <c r="BC1096" s="2">
        <v>38471</v>
      </c>
      <c r="BD1096" s="2">
        <v>38503</v>
      </c>
      <c r="BE1096" s="2">
        <v>38533</v>
      </c>
      <c r="BF1096" s="2">
        <v>38562</v>
      </c>
      <c r="BG1096" s="2">
        <v>38595</v>
      </c>
      <c r="BH1096" s="2">
        <v>38625</v>
      </c>
      <c r="BI1096" s="2">
        <v>38656</v>
      </c>
      <c r="BJ1096" s="2">
        <v>38686</v>
      </c>
      <c r="BK1096" s="2">
        <v>38716</v>
      </c>
      <c r="BL1096" s="2">
        <v>38748</v>
      </c>
      <c r="BM1096" s="2">
        <v>38776</v>
      </c>
      <c r="BN1096" s="2">
        <v>38807</v>
      </c>
      <c r="BO1096" s="2">
        <v>38835</v>
      </c>
      <c r="BP1096" s="2">
        <v>38868</v>
      </c>
      <c r="BQ1096" s="2">
        <v>38898</v>
      </c>
      <c r="BR1096" s="2">
        <v>38929</v>
      </c>
      <c r="BS1096" s="2">
        <v>38960</v>
      </c>
      <c r="BT1096" s="2">
        <v>38989</v>
      </c>
      <c r="BU1096" s="2">
        <v>39021</v>
      </c>
      <c r="BV1096" s="2">
        <v>39051</v>
      </c>
      <c r="BW1096" s="2">
        <v>39080</v>
      </c>
    </row>
    <row r="1097" spans="1:265" x14ac:dyDescent="0.25">
      <c r="A1097" s="4"/>
      <c r="D1097" s="3">
        <v>17152400</v>
      </c>
      <c r="E1097">
        <v>9433800</v>
      </c>
      <c r="F1097">
        <v>11618800</v>
      </c>
      <c r="G1097">
        <v>10729500</v>
      </c>
      <c r="H1097">
        <v>13625600</v>
      </c>
      <c r="I1097">
        <v>10161700</v>
      </c>
      <c r="J1097">
        <v>14132000</v>
      </c>
      <c r="K1097">
        <v>17185300</v>
      </c>
      <c r="L1097">
        <v>17092100</v>
      </c>
      <c r="M1097">
        <v>12533400</v>
      </c>
      <c r="N1097">
        <v>11136800</v>
      </c>
      <c r="O1097">
        <v>20833800</v>
      </c>
      <c r="P1097">
        <v>19196900</v>
      </c>
      <c r="Q1097">
        <v>12626000</v>
      </c>
      <c r="R1097">
        <v>16921500</v>
      </c>
      <c r="S1097">
        <v>16115500</v>
      </c>
      <c r="T1097">
        <v>19251800</v>
      </c>
      <c r="U1097">
        <v>18970300</v>
      </c>
      <c r="V1097">
        <v>16308200</v>
      </c>
      <c r="W1097">
        <v>10772700</v>
      </c>
      <c r="X1097">
        <v>12324700</v>
      </c>
      <c r="Y1097">
        <v>29170000</v>
      </c>
      <c r="Z1097">
        <v>16598600</v>
      </c>
      <c r="AA1097">
        <v>14746400</v>
      </c>
      <c r="AB1097">
        <v>10613400</v>
      </c>
      <c r="AC1097">
        <v>10142300</v>
      </c>
      <c r="AD1097">
        <v>17465000</v>
      </c>
      <c r="AE1097">
        <v>14109200</v>
      </c>
      <c r="AF1097">
        <v>18045700</v>
      </c>
      <c r="AG1097">
        <v>25133900</v>
      </c>
      <c r="AH1097">
        <v>18562200</v>
      </c>
      <c r="AI1097">
        <v>16014000</v>
      </c>
      <c r="AJ1097">
        <v>22450400</v>
      </c>
      <c r="AK1097">
        <v>17301700</v>
      </c>
      <c r="AL1097">
        <v>20463900</v>
      </c>
      <c r="AM1097">
        <v>30719000</v>
      </c>
      <c r="AN1097">
        <v>32085400</v>
      </c>
      <c r="AO1097">
        <v>21800700</v>
      </c>
      <c r="AP1097">
        <v>23794100</v>
      </c>
      <c r="AQ1097">
        <v>22132000</v>
      </c>
      <c r="AR1097">
        <v>21804600</v>
      </c>
      <c r="AS1097">
        <v>17180400</v>
      </c>
      <c r="AT1097">
        <v>27432900</v>
      </c>
      <c r="AU1097">
        <v>23452800</v>
      </c>
      <c r="AV1097">
        <v>29041600</v>
      </c>
      <c r="AW1097">
        <v>31565100</v>
      </c>
      <c r="AX1097">
        <v>28720200</v>
      </c>
      <c r="AY1097">
        <v>28909900</v>
      </c>
      <c r="AZ1097">
        <v>27734800</v>
      </c>
      <c r="BA1097">
        <v>22361500</v>
      </c>
      <c r="BB1097">
        <v>44069300</v>
      </c>
      <c r="BC1097">
        <v>30977800</v>
      </c>
      <c r="BD1097">
        <v>65493200</v>
      </c>
      <c r="BE1097">
        <v>27264100</v>
      </c>
      <c r="BF1097">
        <v>25504200</v>
      </c>
      <c r="BG1097">
        <v>29873300</v>
      </c>
      <c r="BH1097">
        <v>27558400</v>
      </c>
      <c r="BI1097">
        <v>28759800</v>
      </c>
      <c r="BJ1097">
        <v>50342800</v>
      </c>
      <c r="BK1097">
        <v>39893400</v>
      </c>
      <c r="BL1097">
        <v>41623000</v>
      </c>
      <c r="BM1097">
        <v>29614000</v>
      </c>
      <c r="BN1097">
        <v>26096900</v>
      </c>
      <c r="BO1097">
        <v>28258400</v>
      </c>
      <c r="BP1097">
        <v>53547000</v>
      </c>
      <c r="BQ1097">
        <v>30718700</v>
      </c>
      <c r="BR1097">
        <v>24988200</v>
      </c>
      <c r="BS1097">
        <v>45236700</v>
      </c>
      <c r="BT1097">
        <v>33391300</v>
      </c>
      <c r="BU1097">
        <v>29038200</v>
      </c>
      <c r="BV1097">
        <v>23237500</v>
      </c>
      <c r="BW1097">
        <v>15138100</v>
      </c>
    </row>
    <row r="1098" spans="1:265" x14ac:dyDescent="0.25">
      <c r="A1098" s="1" t="s">
        <v>550</v>
      </c>
      <c r="B1098" t="s">
        <v>1158</v>
      </c>
      <c r="C1098" t="s">
        <v>1191</v>
      </c>
      <c r="D1098" s="2">
        <f>_xll.BDH(A1098, "volume", B1098, C1098, "Direction", "H", "Period", "M","cols=12;rows=2")</f>
        <v>36922</v>
      </c>
      <c r="E1098" s="2">
        <v>36950</v>
      </c>
      <c r="F1098" s="2">
        <v>36980</v>
      </c>
      <c r="G1098" s="2">
        <v>37011</v>
      </c>
      <c r="H1098" s="2">
        <v>37042</v>
      </c>
      <c r="I1098" s="2">
        <v>37071</v>
      </c>
      <c r="J1098" s="2">
        <v>37103</v>
      </c>
      <c r="K1098" s="2">
        <v>37134</v>
      </c>
      <c r="L1098" s="2">
        <v>37162</v>
      </c>
      <c r="M1098" s="2">
        <v>37195</v>
      </c>
      <c r="N1098" s="2">
        <v>37225</v>
      </c>
      <c r="O1098" s="2">
        <v>37256</v>
      </c>
    </row>
    <row r="1099" spans="1:265" x14ac:dyDescent="0.25">
      <c r="A1099" s="4"/>
      <c r="D1099" s="3">
        <v>1199652</v>
      </c>
      <c r="E1099">
        <v>554887</v>
      </c>
      <c r="F1099">
        <v>553593</v>
      </c>
      <c r="G1099">
        <v>679435</v>
      </c>
      <c r="H1099">
        <v>746134</v>
      </c>
      <c r="I1099">
        <v>340305</v>
      </c>
      <c r="J1099">
        <v>223711</v>
      </c>
      <c r="K1099">
        <v>413717</v>
      </c>
      <c r="L1099">
        <v>404656</v>
      </c>
      <c r="M1099">
        <v>634282</v>
      </c>
      <c r="N1099">
        <v>633511</v>
      </c>
      <c r="O1099">
        <v>568820</v>
      </c>
    </row>
    <row r="1100" spans="1:265" x14ac:dyDescent="0.25">
      <c r="A1100" s="1" t="s">
        <v>551</v>
      </c>
      <c r="B1100" t="s">
        <v>1158</v>
      </c>
      <c r="C1100" t="s">
        <v>1189</v>
      </c>
      <c r="D1100" s="2">
        <f>_xll.BDH(A1100, "volume", B1100, C1100, "Direction", "H", "Period", "M","cols=55;rows=2")</f>
        <v>36922</v>
      </c>
      <c r="E1100" s="2">
        <v>36950</v>
      </c>
      <c r="F1100" s="2">
        <v>36980</v>
      </c>
      <c r="G1100" s="2">
        <v>37011</v>
      </c>
      <c r="H1100" s="2">
        <v>37042</v>
      </c>
      <c r="I1100" s="2">
        <v>37071</v>
      </c>
      <c r="J1100" s="2">
        <v>37103</v>
      </c>
      <c r="K1100" s="2">
        <v>37134</v>
      </c>
      <c r="L1100" s="2">
        <v>37162</v>
      </c>
      <c r="M1100" s="2">
        <v>37195</v>
      </c>
      <c r="N1100" s="2">
        <v>37225</v>
      </c>
      <c r="O1100" s="2">
        <v>37256</v>
      </c>
      <c r="P1100" s="2">
        <v>37287</v>
      </c>
      <c r="Q1100" s="2">
        <v>37315</v>
      </c>
      <c r="R1100" s="2">
        <v>37344</v>
      </c>
      <c r="S1100" s="2">
        <v>37376</v>
      </c>
      <c r="T1100" s="2">
        <v>37407</v>
      </c>
      <c r="U1100" s="2">
        <v>37435</v>
      </c>
      <c r="V1100" s="2">
        <v>37468</v>
      </c>
      <c r="W1100" s="2">
        <v>37498</v>
      </c>
      <c r="X1100" s="2">
        <v>37529</v>
      </c>
      <c r="Y1100" s="2">
        <v>37560</v>
      </c>
      <c r="Z1100" s="2">
        <v>37589</v>
      </c>
      <c r="AA1100" s="2">
        <v>37621</v>
      </c>
      <c r="AB1100" s="2">
        <v>37652</v>
      </c>
      <c r="AC1100" s="2">
        <v>37680</v>
      </c>
      <c r="AD1100" s="2">
        <v>37711</v>
      </c>
      <c r="AE1100" s="2">
        <v>37741</v>
      </c>
      <c r="AF1100" s="2">
        <v>37771</v>
      </c>
      <c r="AG1100" s="2">
        <v>37802</v>
      </c>
      <c r="AH1100" s="2">
        <v>37833</v>
      </c>
      <c r="AI1100" s="2">
        <v>37862</v>
      </c>
      <c r="AJ1100" s="2">
        <v>37894</v>
      </c>
      <c r="AK1100" s="2">
        <v>37925</v>
      </c>
      <c r="AL1100" s="2">
        <v>37953</v>
      </c>
      <c r="AM1100" s="2">
        <v>37986</v>
      </c>
      <c r="AN1100" s="2">
        <v>38016</v>
      </c>
      <c r="AO1100" s="2">
        <v>38044</v>
      </c>
      <c r="AP1100" s="2">
        <v>38077</v>
      </c>
      <c r="AQ1100" s="2">
        <v>38107</v>
      </c>
      <c r="AR1100" s="2">
        <v>38138</v>
      </c>
      <c r="AS1100" s="2">
        <v>38168</v>
      </c>
      <c r="AT1100" s="2">
        <v>38198</v>
      </c>
      <c r="AU1100" s="2">
        <v>38230</v>
      </c>
      <c r="AV1100" s="2">
        <v>38260</v>
      </c>
      <c r="AW1100" s="2">
        <v>38289</v>
      </c>
      <c r="AX1100" s="2">
        <v>38321</v>
      </c>
      <c r="AY1100" s="2">
        <v>38352</v>
      </c>
      <c r="AZ1100" s="2">
        <v>38383</v>
      </c>
      <c r="BA1100" s="2">
        <v>38411</v>
      </c>
      <c r="BB1100" s="2">
        <v>38442</v>
      </c>
      <c r="BC1100" s="2">
        <v>38471</v>
      </c>
      <c r="BD1100" s="2">
        <v>38503</v>
      </c>
      <c r="BE1100" s="2">
        <v>38533</v>
      </c>
      <c r="BF1100" s="2">
        <v>38562</v>
      </c>
    </row>
    <row r="1101" spans="1:265" x14ac:dyDescent="0.25">
      <c r="A1101" s="4"/>
      <c r="D1101" s="3">
        <v>264111900</v>
      </c>
      <c r="E1101">
        <v>281687900</v>
      </c>
      <c r="F1101">
        <v>388574700</v>
      </c>
      <c r="G1101">
        <v>365027900</v>
      </c>
      <c r="H1101">
        <v>290329200</v>
      </c>
      <c r="I1101">
        <v>216281900</v>
      </c>
      <c r="J1101">
        <v>323702800</v>
      </c>
      <c r="K1101">
        <v>258001700</v>
      </c>
      <c r="L1101">
        <v>252377800</v>
      </c>
      <c r="M1101">
        <v>411674800</v>
      </c>
      <c r="N1101">
        <v>296340700</v>
      </c>
      <c r="O1101">
        <v>227170000</v>
      </c>
      <c r="P1101">
        <v>260598600</v>
      </c>
      <c r="Q1101">
        <v>269326800</v>
      </c>
      <c r="R1101">
        <v>205532400</v>
      </c>
      <c r="S1101">
        <v>338934400</v>
      </c>
      <c r="T1101">
        <v>285154300</v>
      </c>
      <c r="U1101">
        <v>283522400</v>
      </c>
      <c r="V1101">
        <v>291545400</v>
      </c>
      <c r="W1101">
        <v>159609800</v>
      </c>
      <c r="X1101">
        <v>196488600</v>
      </c>
      <c r="Y1101">
        <v>302612700</v>
      </c>
      <c r="Z1101">
        <v>185750200</v>
      </c>
      <c r="AA1101">
        <v>133082100</v>
      </c>
      <c r="AB1101">
        <v>182348300</v>
      </c>
      <c r="AC1101">
        <v>113765400</v>
      </c>
      <c r="AD1101">
        <v>133369300</v>
      </c>
      <c r="AE1101">
        <v>131271300</v>
      </c>
      <c r="AF1101">
        <v>118827300</v>
      </c>
      <c r="AG1101">
        <v>107735800</v>
      </c>
      <c r="AH1101">
        <v>108618900</v>
      </c>
      <c r="AI1101">
        <v>63671100</v>
      </c>
      <c r="AJ1101">
        <v>74651900</v>
      </c>
      <c r="AK1101">
        <v>81812100</v>
      </c>
      <c r="AL1101">
        <v>55718155</v>
      </c>
      <c r="AM1101">
        <v>54841421</v>
      </c>
      <c r="AN1101">
        <v>79565489</v>
      </c>
      <c r="AO1101">
        <v>57703458</v>
      </c>
      <c r="AP1101">
        <v>109704265</v>
      </c>
      <c r="AQ1101">
        <v>61297126</v>
      </c>
      <c r="AR1101">
        <v>43043416</v>
      </c>
      <c r="AS1101">
        <v>44051754</v>
      </c>
      <c r="AT1101">
        <v>162618374</v>
      </c>
      <c r="AU1101">
        <v>48944130</v>
      </c>
      <c r="AV1101">
        <v>100264310</v>
      </c>
      <c r="AW1101">
        <v>104723724</v>
      </c>
      <c r="AX1101">
        <v>64164460</v>
      </c>
      <c r="AY1101">
        <v>193502564</v>
      </c>
      <c r="AZ1101">
        <v>104285258</v>
      </c>
      <c r="BA1101">
        <v>78308701</v>
      </c>
      <c r="BB1101">
        <v>66629003</v>
      </c>
      <c r="BC1101">
        <v>62298439</v>
      </c>
      <c r="BD1101">
        <v>64193946</v>
      </c>
      <c r="BE1101">
        <v>49665659</v>
      </c>
      <c r="BF1101">
        <v>8105219</v>
      </c>
    </row>
    <row r="1102" spans="1:265" x14ac:dyDescent="0.25">
      <c r="A1102" s="1" t="s">
        <v>552</v>
      </c>
      <c r="B1102" t="s">
        <v>1158</v>
      </c>
      <c r="C1102" t="s">
        <v>1199</v>
      </c>
      <c r="D1102" s="2">
        <f>_xll.BDH(A1102, "volume", B1102, C1102, "Direction", "H", "Period", "M","cols=262;rows=2")</f>
        <v>36922</v>
      </c>
      <c r="E1102" s="2">
        <v>36950</v>
      </c>
      <c r="F1102" s="2">
        <v>36980</v>
      </c>
      <c r="G1102" s="2">
        <v>37011</v>
      </c>
      <c r="H1102" s="2">
        <v>37042</v>
      </c>
      <c r="I1102" s="2">
        <v>37071</v>
      </c>
      <c r="J1102" s="2">
        <v>37103</v>
      </c>
      <c r="K1102" s="2">
        <v>37134</v>
      </c>
      <c r="L1102" s="2">
        <v>37162</v>
      </c>
      <c r="M1102" s="2">
        <v>37195</v>
      </c>
      <c r="N1102" s="2">
        <v>37225</v>
      </c>
      <c r="O1102" s="2">
        <v>37256</v>
      </c>
      <c r="P1102" s="2">
        <v>37287</v>
      </c>
      <c r="Q1102" s="2">
        <v>37315</v>
      </c>
      <c r="R1102" s="2">
        <v>37344</v>
      </c>
      <c r="S1102" s="2">
        <v>37376</v>
      </c>
      <c r="T1102" s="2">
        <v>37407</v>
      </c>
      <c r="U1102" s="2">
        <v>37435</v>
      </c>
      <c r="V1102" s="2">
        <v>37468</v>
      </c>
      <c r="W1102" s="2">
        <v>37498</v>
      </c>
      <c r="X1102" s="2">
        <v>37529</v>
      </c>
      <c r="Y1102" s="2">
        <v>37560</v>
      </c>
      <c r="Z1102" s="2">
        <v>37589</v>
      </c>
      <c r="AA1102" s="2">
        <v>37621</v>
      </c>
      <c r="AB1102" s="2">
        <v>37652</v>
      </c>
      <c r="AC1102" s="2">
        <v>37680</v>
      </c>
      <c r="AD1102" s="2">
        <v>37711</v>
      </c>
      <c r="AE1102" s="2">
        <v>37741</v>
      </c>
      <c r="AF1102" s="2">
        <v>37771</v>
      </c>
      <c r="AG1102" s="2">
        <v>37802</v>
      </c>
      <c r="AH1102" s="2">
        <v>37833</v>
      </c>
      <c r="AI1102" s="2">
        <v>37862</v>
      </c>
      <c r="AJ1102" s="2">
        <v>37894</v>
      </c>
      <c r="AK1102" s="2">
        <v>37925</v>
      </c>
      <c r="AL1102" s="2">
        <v>37953</v>
      </c>
      <c r="AM1102" s="2">
        <v>37986</v>
      </c>
      <c r="AN1102" s="2">
        <v>38016</v>
      </c>
      <c r="AO1102" s="2">
        <v>38044</v>
      </c>
      <c r="AP1102" s="2">
        <v>38077</v>
      </c>
      <c r="AQ1102" s="2">
        <v>38107</v>
      </c>
      <c r="AR1102" s="2">
        <v>38138</v>
      </c>
      <c r="AS1102" s="2">
        <v>38168</v>
      </c>
      <c r="AT1102" s="2">
        <v>38198</v>
      </c>
      <c r="AU1102" s="2">
        <v>38230</v>
      </c>
      <c r="AV1102" s="2">
        <v>38260</v>
      </c>
      <c r="AW1102" s="2">
        <v>38289</v>
      </c>
      <c r="AX1102" s="2">
        <v>38321</v>
      </c>
      <c r="AY1102" s="2">
        <v>38352</v>
      </c>
      <c r="AZ1102" s="2">
        <v>38383</v>
      </c>
      <c r="BA1102" s="2">
        <v>38411</v>
      </c>
      <c r="BB1102" s="2">
        <v>38442</v>
      </c>
      <c r="BC1102" s="2">
        <v>38471</v>
      </c>
      <c r="BD1102" s="2">
        <v>38503</v>
      </c>
      <c r="BE1102" s="2">
        <v>38533</v>
      </c>
      <c r="BF1102" s="2">
        <v>38562</v>
      </c>
      <c r="BG1102" s="2">
        <v>38595</v>
      </c>
      <c r="BH1102" s="2">
        <v>38625</v>
      </c>
      <c r="BI1102" s="2">
        <v>38656</v>
      </c>
      <c r="BJ1102" s="2">
        <v>38686</v>
      </c>
      <c r="BK1102" s="2">
        <v>38716</v>
      </c>
      <c r="BL1102" s="2">
        <v>38748</v>
      </c>
      <c r="BM1102" s="2">
        <v>38776</v>
      </c>
      <c r="BN1102" s="2">
        <v>38807</v>
      </c>
      <c r="BO1102" s="2">
        <v>38835</v>
      </c>
      <c r="BP1102" s="2">
        <v>38868</v>
      </c>
      <c r="BQ1102" s="2">
        <v>38898</v>
      </c>
      <c r="BR1102" s="2">
        <v>38929</v>
      </c>
      <c r="BS1102" s="2">
        <v>38960</v>
      </c>
      <c r="BT1102" s="2">
        <v>38989</v>
      </c>
      <c r="BU1102" s="2">
        <v>39021</v>
      </c>
      <c r="BV1102" s="2">
        <v>39051</v>
      </c>
      <c r="BW1102" s="2">
        <v>39080</v>
      </c>
      <c r="BX1102" s="2">
        <v>39113</v>
      </c>
      <c r="BY1102" s="2">
        <v>39141</v>
      </c>
      <c r="BZ1102" s="2">
        <v>39171</v>
      </c>
      <c r="CA1102" s="2">
        <v>39202</v>
      </c>
      <c r="CB1102" s="2">
        <v>39233</v>
      </c>
      <c r="CC1102" s="2">
        <v>39262</v>
      </c>
      <c r="CD1102" s="2">
        <v>39294</v>
      </c>
      <c r="CE1102" s="2">
        <v>39325</v>
      </c>
      <c r="CF1102" s="2">
        <v>39353</v>
      </c>
      <c r="CG1102" s="2">
        <v>39386</v>
      </c>
      <c r="CH1102" s="2">
        <v>39416</v>
      </c>
      <c r="CI1102" s="2">
        <v>39447</v>
      </c>
      <c r="CJ1102" s="2">
        <v>39478</v>
      </c>
      <c r="CK1102" s="2">
        <v>39507</v>
      </c>
      <c r="CL1102" s="2">
        <v>39538</v>
      </c>
      <c r="CM1102" s="2">
        <v>39568</v>
      </c>
      <c r="CN1102" s="2">
        <v>39598</v>
      </c>
      <c r="CO1102" s="2">
        <v>39629</v>
      </c>
      <c r="CP1102" s="2">
        <v>39660</v>
      </c>
      <c r="CQ1102" s="2">
        <v>39689</v>
      </c>
      <c r="CR1102" s="2">
        <v>39721</v>
      </c>
      <c r="CS1102" s="2">
        <v>39752</v>
      </c>
      <c r="CT1102" s="2">
        <v>39780</v>
      </c>
      <c r="CU1102" s="2">
        <v>39813</v>
      </c>
      <c r="CV1102" s="2">
        <v>39843</v>
      </c>
      <c r="CW1102" s="2">
        <v>39871</v>
      </c>
      <c r="CX1102" s="2">
        <v>39903</v>
      </c>
      <c r="CY1102" s="2">
        <v>39933</v>
      </c>
      <c r="CZ1102" s="2">
        <v>39962</v>
      </c>
      <c r="DA1102" s="2">
        <v>39994</v>
      </c>
      <c r="DB1102" s="2">
        <v>40025</v>
      </c>
      <c r="DC1102" s="2">
        <v>40056</v>
      </c>
      <c r="DD1102" s="2">
        <v>40086</v>
      </c>
      <c r="DE1102" s="2">
        <v>40116</v>
      </c>
      <c r="DF1102" s="2">
        <v>40147</v>
      </c>
      <c r="DG1102" s="2">
        <v>40178</v>
      </c>
      <c r="DH1102" s="2">
        <v>40207</v>
      </c>
      <c r="DI1102" s="2">
        <v>40235</v>
      </c>
      <c r="DJ1102" s="2">
        <v>40268</v>
      </c>
      <c r="DK1102" s="2">
        <v>40298</v>
      </c>
      <c r="DL1102" s="2">
        <v>40329</v>
      </c>
      <c r="DM1102" s="2">
        <v>40359</v>
      </c>
      <c r="DN1102" s="2">
        <v>40389</v>
      </c>
      <c r="DO1102" s="2">
        <v>40421</v>
      </c>
      <c r="DP1102" s="2">
        <v>40451</v>
      </c>
      <c r="DQ1102" s="2">
        <v>40480</v>
      </c>
      <c r="DR1102" s="2">
        <v>40512</v>
      </c>
      <c r="DS1102" s="2">
        <v>40543</v>
      </c>
      <c r="DT1102" s="2">
        <v>40574</v>
      </c>
      <c r="DU1102" s="2">
        <v>40602</v>
      </c>
      <c r="DV1102" s="2">
        <v>40633</v>
      </c>
      <c r="DW1102" s="2">
        <v>40662</v>
      </c>
      <c r="DX1102" s="2">
        <v>40694</v>
      </c>
      <c r="DY1102" s="2">
        <v>40724</v>
      </c>
      <c r="DZ1102" s="2">
        <v>40753</v>
      </c>
      <c r="EA1102" s="2">
        <v>40786</v>
      </c>
      <c r="EB1102" s="2">
        <v>40816</v>
      </c>
      <c r="EC1102" s="2">
        <v>40847</v>
      </c>
      <c r="ED1102" s="2">
        <v>40877</v>
      </c>
      <c r="EE1102" s="2">
        <v>40907</v>
      </c>
      <c r="EF1102" s="2">
        <v>40939</v>
      </c>
      <c r="EG1102" s="2">
        <v>40968</v>
      </c>
      <c r="EH1102" s="2">
        <v>40998</v>
      </c>
      <c r="EI1102" s="2">
        <v>41029</v>
      </c>
      <c r="EJ1102" s="2">
        <v>41060</v>
      </c>
      <c r="EK1102" s="2">
        <v>41089</v>
      </c>
      <c r="EL1102" s="2">
        <v>41121</v>
      </c>
      <c r="EM1102" s="2">
        <v>41152</v>
      </c>
      <c r="EN1102" s="2">
        <v>41180</v>
      </c>
      <c r="EO1102" s="2">
        <v>41213</v>
      </c>
      <c r="EP1102" s="2">
        <v>41243</v>
      </c>
      <c r="EQ1102" s="2">
        <v>41274</v>
      </c>
      <c r="ER1102" s="2">
        <v>41305</v>
      </c>
      <c r="ES1102" s="2">
        <v>41333</v>
      </c>
      <c r="ET1102" s="2">
        <v>41362</v>
      </c>
      <c r="EU1102" s="2">
        <v>41394</v>
      </c>
      <c r="EV1102" s="2">
        <v>41425</v>
      </c>
      <c r="EW1102" s="2">
        <v>41453</v>
      </c>
      <c r="EX1102" s="2">
        <v>41486</v>
      </c>
      <c r="EY1102" s="2">
        <v>41516</v>
      </c>
      <c r="EZ1102" s="2">
        <v>41547</v>
      </c>
      <c r="FA1102" s="2">
        <v>41578</v>
      </c>
      <c r="FB1102" s="2">
        <v>41607</v>
      </c>
      <c r="FC1102" s="2">
        <v>41639</v>
      </c>
      <c r="FD1102" s="2">
        <v>41670</v>
      </c>
      <c r="FE1102" s="2">
        <v>41698</v>
      </c>
      <c r="FF1102" s="2">
        <v>41729</v>
      </c>
      <c r="FG1102" s="2">
        <v>41759</v>
      </c>
      <c r="FH1102" s="2">
        <v>41789</v>
      </c>
      <c r="FI1102" s="2">
        <v>41820</v>
      </c>
      <c r="FJ1102" s="2">
        <v>41851</v>
      </c>
      <c r="FK1102" s="2">
        <v>41880</v>
      </c>
      <c r="FL1102" s="2">
        <v>41912</v>
      </c>
      <c r="FM1102" s="2">
        <v>41943</v>
      </c>
      <c r="FN1102" s="2">
        <v>41971</v>
      </c>
      <c r="FO1102" s="2">
        <v>42004</v>
      </c>
      <c r="FP1102" s="2">
        <v>42034</v>
      </c>
      <c r="FQ1102" s="2">
        <v>42062</v>
      </c>
      <c r="FR1102" s="2">
        <v>42094</v>
      </c>
      <c r="FS1102" s="2">
        <v>42124</v>
      </c>
      <c r="FT1102" s="2">
        <v>42153</v>
      </c>
      <c r="FU1102" s="2">
        <v>42185</v>
      </c>
      <c r="FV1102" s="2">
        <v>42216</v>
      </c>
      <c r="FW1102" s="2">
        <v>42247</v>
      </c>
      <c r="FX1102" s="2">
        <v>42277</v>
      </c>
      <c r="FY1102" s="2">
        <v>42307</v>
      </c>
      <c r="FZ1102" s="2">
        <v>42338</v>
      </c>
      <c r="GA1102" s="2">
        <v>42369</v>
      </c>
      <c r="GB1102" s="2">
        <v>42398</v>
      </c>
      <c r="GC1102" s="2">
        <v>42429</v>
      </c>
      <c r="GD1102" s="2">
        <v>42460</v>
      </c>
      <c r="GE1102" s="2">
        <v>42489</v>
      </c>
      <c r="GF1102" s="2">
        <v>42521</v>
      </c>
      <c r="GG1102" s="2">
        <v>42551</v>
      </c>
      <c r="GH1102" s="2">
        <v>42580</v>
      </c>
      <c r="GI1102" s="2">
        <v>42613</v>
      </c>
      <c r="GJ1102" s="2">
        <v>42643</v>
      </c>
      <c r="GK1102" s="2">
        <v>42674</v>
      </c>
      <c r="GL1102" s="2">
        <v>42704</v>
      </c>
      <c r="GM1102" s="2">
        <v>42734</v>
      </c>
      <c r="GN1102" s="2">
        <v>42766</v>
      </c>
      <c r="GO1102" s="2">
        <v>42794</v>
      </c>
      <c r="GP1102" s="2">
        <v>42825</v>
      </c>
      <c r="GQ1102" s="2">
        <v>42853</v>
      </c>
      <c r="GR1102" s="2">
        <v>42886</v>
      </c>
      <c r="GS1102" s="2">
        <v>42916</v>
      </c>
      <c r="GT1102" s="2">
        <v>42947</v>
      </c>
      <c r="GU1102" s="2">
        <v>42978</v>
      </c>
      <c r="GV1102" s="2">
        <v>43007</v>
      </c>
      <c r="GW1102" s="2">
        <v>43039</v>
      </c>
      <c r="GX1102" s="2">
        <v>43069</v>
      </c>
      <c r="GY1102" s="2">
        <v>43098</v>
      </c>
      <c r="GZ1102" s="2">
        <v>43131</v>
      </c>
      <c r="HA1102" s="2">
        <v>43159</v>
      </c>
      <c r="HB1102" s="2">
        <v>43189</v>
      </c>
      <c r="HC1102" s="2">
        <v>43220</v>
      </c>
      <c r="HD1102" s="2">
        <v>43251</v>
      </c>
      <c r="HE1102" s="2">
        <v>43280</v>
      </c>
      <c r="HF1102" s="2">
        <v>43312</v>
      </c>
      <c r="HG1102" s="2">
        <v>43343</v>
      </c>
      <c r="HH1102" s="2">
        <v>43371</v>
      </c>
      <c r="HI1102" s="2">
        <v>43404</v>
      </c>
      <c r="HJ1102" s="2">
        <v>43434</v>
      </c>
      <c r="HK1102" s="2">
        <v>43465</v>
      </c>
      <c r="HL1102" s="2">
        <v>43496</v>
      </c>
      <c r="HM1102" s="2">
        <v>43524</v>
      </c>
      <c r="HN1102" s="2">
        <v>43553</v>
      </c>
      <c r="HO1102" s="2">
        <v>43585</v>
      </c>
      <c r="HP1102" s="2">
        <v>43616</v>
      </c>
      <c r="HQ1102" s="2">
        <v>43644</v>
      </c>
      <c r="HR1102" s="2">
        <v>43677</v>
      </c>
      <c r="HS1102" s="2">
        <v>43707</v>
      </c>
      <c r="HT1102" s="2">
        <v>43738</v>
      </c>
      <c r="HU1102" s="2">
        <v>43769</v>
      </c>
      <c r="HV1102" s="2">
        <v>43798</v>
      </c>
      <c r="HW1102" s="2">
        <v>43830</v>
      </c>
      <c r="HX1102" s="2">
        <v>43861</v>
      </c>
      <c r="HY1102" s="2">
        <v>43889</v>
      </c>
      <c r="HZ1102" s="2">
        <v>43921</v>
      </c>
      <c r="IA1102" s="2">
        <v>43951</v>
      </c>
      <c r="IB1102" s="2">
        <v>43980</v>
      </c>
      <c r="IC1102" s="2">
        <v>44012</v>
      </c>
      <c r="ID1102" s="2">
        <v>44043</v>
      </c>
      <c r="IE1102" s="2">
        <v>44074</v>
      </c>
      <c r="IF1102" s="2">
        <v>44104</v>
      </c>
      <c r="IG1102" s="2">
        <v>44134</v>
      </c>
      <c r="IH1102" s="2">
        <v>44165</v>
      </c>
      <c r="II1102" s="2">
        <v>44196</v>
      </c>
      <c r="IJ1102" s="2">
        <v>44225</v>
      </c>
      <c r="IK1102" s="2">
        <v>44253</v>
      </c>
      <c r="IL1102" s="2">
        <v>44286</v>
      </c>
      <c r="IM1102" s="2">
        <v>44316</v>
      </c>
      <c r="IN1102" s="2">
        <v>44347</v>
      </c>
      <c r="IO1102" s="2">
        <v>44377</v>
      </c>
      <c r="IP1102" s="2">
        <v>44407</v>
      </c>
      <c r="IQ1102" s="2">
        <v>44439</v>
      </c>
      <c r="IR1102" s="2">
        <v>44469</v>
      </c>
      <c r="IS1102" s="2">
        <v>44498</v>
      </c>
      <c r="IT1102" s="2">
        <v>44530</v>
      </c>
      <c r="IU1102" s="2">
        <v>44561</v>
      </c>
      <c r="IV1102" s="2">
        <v>44592</v>
      </c>
      <c r="IW1102" s="2">
        <v>44620</v>
      </c>
      <c r="IX1102" s="2">
        <v>44651</v>
      </c>
      <c r="IY1102" s="2">
        <v>44680</v>
      </c>
      <c r="IZ1102" s="2">
        <v>44712</v>
      </c>
      <c r="JA1102" s="2">
        <v>44742</v>
      </c>
      <c r="JB1102" s="2">
        <v>44771</v>
      </c>
      <c r="JC1102" s="2">
        <v>44804</v>
      </c>
      <c r="JD1102" s="2">
        <v>44834</v>
      </c>
      <c r="JE1102" s="2">
        <v>44865</v>
      </c>
    </row>
    <row r="1103" spans="1:265" x14ac:dyDescent="0.25">
      <c r="A1103" s="4"/>
      <c r="D1103" s="3">
        <v>21916100</v>
      </c>
      <c r="E1103">
        <v>11640200</v>
      </c>
      <c r="F1103">
        <v>11812500</v>
      </c>
      <c r="G1103">
        <v>12700700</v>
      </c>
      <c r="H1103">
        <v>11460400</v>
      </c>
      <c r="I1103">
        <v>12339200</v>
      </c>
      <c r="J1103">
        <v>9960600</v>
      </c>
      <c r="K1103">
        <v>7619700</v>
      </c>
      <c r="L1103">
        <v>11845500</v>
      </c>
      <c r="M1103">
        <v>14397100</v>
      </c>
      <c r="N1103">
        <v>9811000</v>
      </c>
      <c r="O1103">
        <v>7819600</v>
      </c>
      <c r="P1103">
        <v>11196700</v>
      </c>
      <c r="Q1103">
        <v>8976000</v>
      </c>
      <c r="R1103">
        <v>12895900</v>
      </c>
      <c r="S1103">
        <v>14107000</v>
      </c>
      <c r="T1103">
        <v>12921500</v>
      </c>
      <c r="U1103">
        <v>13810400</v>
      </c>
      <c r="V1103">
        <v>18824100</v>
      </c>
      <c r="W1103">
        <v>18033200</v>
      </c>
      <c r="X1103">
        <v>12574300</v>
      </c>
      <c r="Y1103">
        <v>28374900</v>
      </c>
      <c r="Z1103">
        <v>14315400</v>
      </c>
      <c r="AA1103">
        <v>18096000</v>
      </c>
      <c r="AB1103">
        <v>15044900</v>
      </c>
      <c r="AC1103">
        <v>12645800</v>
      </c>
      <c r="AD1103">
        <v>18180900</v>
      </c>
      <c r="AE1103">
        <v>13728000</v>
      </c>
      <c r="AF1103">
        <v>15579900</v>
      </c>
      <c r="AG1103">
        <v>15463200</v>
      </c>
      <c r="AH1103">
        <v>20154300</v>
      </c>
      <c r="AI1103">
        <v>11661000</v>
      </c>
      <c r="AJ1103">
        <v>13440000</v>
      </c>
      <c r="AK1103">
        <v>22603900</v>
      </c>
      <c r="AL1103">
        <v>10499900</v>
      </c>
      <c r="AM1103">
        <v>10509900</v>
      </c>
      <c r="AN1103">
        <v>14248400</v>
      </c>
      <c r="AO1103">
        <v>11933400</v>
      </c>
      <c r="AP1103">
        <v>19966200</v>
      </c>
      <c r="AQ1103">
        <v>21791800</v>
      </c>
      <c r="AR1103">
        <v>16307600</v>
      </c>
      <c r="AS1103">
        <v>16435700</v>
      </c>
      <c r="AT1103">
        <v>27818400</v>
      </c>
      <c r="AU1103">
        <v>21588000</v>
      </c>
      <c r="AV1103">
        <v>17334300</v>
      </c>
      <c r="AW1103">
        <v>18251500</v>
      </c>
      <c r="AX1103">
        <v>15452700</v>
      </c>
      <c r="AY1103">
        <v>15824100</v>
      </c>
      <c r="AZ1103">
        <v>18602500</v>
      </c>
      <c r="BA1103">
        <v>18186000</v>
      </c>
      <c r="BB1103">
        <v>14586300</v>
      </c>
      <c r="BC1103">
        <v>26847300</v>
      </c>
      <c r="BD1103">
        <v>14906400</v>
      </c>
      <c r="BE1103">
        <v>13284800</v>
      </c>
      <c r="BF1103">
        <v>20666200</v>
      </c>
      <c r="BG1103">
        <v>14952900</v>
      </c>
      <c r="BH1103">
        <v>13779400</v>
      </c>
      <c r="BI1103">
        <v>18961300</v>
      </c>
      <c r="BJ1103">
        <v>12165700</v>
      </c>
      <c r="BK1103">
        <v>10218200</v>
      </c>
      <c r="BL1103">
        <v>17535900</v>
      </c>
      <c r="BM1103">
        <v>13115300</v>
      </c>
      <c r="BN1103">
        <v>14448100</v>
      </c>
      <c r="BO1103">
        <v>14878500</v>
      </c>
      <c r="BP1103">
        <v>15437700</v>
      </c>
      <c r="BQ1103">
        <v>18206500</v>
      </c>
      <c r="BR1103">
        <v>28439500</v>
      </c>
      <c r="BS1103">
        <v>23541500</v>
      </c>
      <c r="BT1103">
        <v>21094300</v>
      </c>
      <c r="BU1103">
        <v>18115000</v>
      </c>
      <c r="BV1103">
        <v>14157900</v>
      </c>
      <c r="BW1103">
        <v>10241400</v>
      </c>
      <c r="BX1103">
        <v>14206500</v>
      </c>
      <c r="BY1103">
        <v>8720800</v>
      </c>
      <c r="BZ1103">
        <v>15480200</v>
      </c>
      <c r="CA1103">
        <v>23916100</v>
      </c>
      <c r="CB1103">
        <v>15289600</v>
      </c>
      <c r="CC1103">
        <v>12183400</v>
      </c>
      <c r="CD1103">
        <v>12252300</v>
      </c>
      <c r="CE1103">
        <v>16678400</v>
      </c>
      <c r="CF1103">
        <v>13776700</v>
      </c>
      <c r="CG1103">
        <v>11422500</v>
      </c>
      <c r="CH1103">
        <v>14264100</v>
      </c>
      <c r="CI1103">
        <v>12962400</v>
      </c>
      <c r="CJ1103">
        <v>20528500</v>
      </c>
      <c r="CK1103">
        <v>13527300</v>
      </c>
      <c r="CL1103">
        <v>11369300</v>
      </c>
      <c r="CM1103">
        <v>13351300</v>
      </c>
      <c r="CN1103">
        <v>12492300</v>
      </c>
      <c r="CO1103">
        <v>14377300</v>
      </c>
      <c r="CP1103">
        <v>17232900</v>
      </c>
      <c r="CQ1103">
        <v>9886000</v>
      </c>
      <c r="CR1103">
        <v>13321900</v>
      </c>
      <c r="CS1103">
        <v>18530700</v>
      </c>
      <c r="CT1103">
        <v>15061500</v>
      </c>
      <c r="CU1103">
        <v>14447800</v>
      </c>
      <c r="CV1103">
        <v>13411400</v>
      </c>
      <c r="CW1103">
        <v>15097000</v>
      </c>
      <c r="CX1103">
        <v>17175500</v>
      </c>
      <c r="CY1103">
        <v>13591600</v>
      </c>
      <c r="CZ1103">
        <v>10691900</v>
      </c>
      <c r="DA1103">
        <v>10408000</v>
      </c>
      <c r="DB1103">
        <v>11328300</v>
      </c>
      <c r="DC1103">
        <v>8608900</v>
      </c>
      <c r="DD1103">
        <v>8984500</v>
      </c>
      <c r="DE1103">
        <v>13272700</v>
      </c>
      <c r="DF1103">
        <v>9069500</v>
      </c>
      <c r="DG1103">
        <v>11060600</v>
      </c>
      <c r="DH1103">
        <v>10031900</v>
      </c>
      <c r="DI1103">
        <v>9237000</v>
      </c>
      <c r="DJ1103">
        <v>7834100</v>
      </c>
      <c r="DK1103">
        <v>11844500</v>
      </c>
      <c r="DL1103">
        <v>14525000</v>
      </c>
      <c r="DM1103">
        <v>16144900</v>
      </c>
      <c r="DN1103">
        <v>10787000</v>
      </c>
      <c r="DO1103">
        <v>9910800</v>
      </c>
      <c r="DP1103">
        <v>7204996</v>
      </c>
      <c r="DQ1103">
        <v>8370871</v>
      </c>
      <c r="DR1103">
        <v>7479942</v>
      </c>
      <c r="DS1103">
        <v>6699340</v>
      </c>
      <c r="DT1103">
        <v>9564303</v>
      </c>
      <c r="DU1103">
        <v>7374587</v>
      </c>
      <c r="DV1103">
        <v>9596080</v>
      </c>
      <c r="DW1103">
        <v>7694390</v>
      </c>
      <c r="DX1103">
        <v>10142429</v>
      </c>
      <c r="DY1103">
        <v>10589727</v>
      </c>
      <c r="DZ1103">
        <v>10319195</v>
      </c>
      <c r="EA1103">
        <v>19026417</v>
      </c>
      <c r="EB1103">
        <v>11539253</v>
      </c>
      <c r="EC1103">
        <v>11861798</v>
      </c>
      <c r="ED1103">
        <v>9447511</v>
      </c>
      <c r="EE1103">
        <v>9540259</v>
      </c>
      <c r="EF1103">
        <v>7665872</v>
      </c>
      <c r="EG1103">
        <v>7035863</v>
      </c>
      <c r="EH1103">
        <v>6254772</v>
      </c>
      <c r="EI1103">
        <v>8690361</v>
      </c>
      <c r="EJ1103">
        <v>9432485</v>
      </c>
      <c r="EK1103">
        <v>7635895</v>
      </c>
      <c r="EL1103">
        <v>7381513</v>
      </c>
      <c r="EM1103">
        <v>6717554</v>
      </c>
      <c r="EN1103">
        <v>6839994</v>
      </c>
      <c r="EO1103">
        <v>8405039</v>
      </c>
      <c r="EP1103">
        <v>6550866</v>
      </c>
      <c r="EQ1103">
        <v>7922883</v>
      </c>
      <c r="ER1103">
        <v>8194937</v>
      </c>
      <c r="ES1103">
        <v>5165830</v>
      </c>
      <c r="ET1103">
        <v>4156977</v>
      </c>
      <c r="EU1103">
        <v>6853518</v>
      </c>
      <c r="EV1103">
        <v>6746485</v>
      </c>
      <c r="EW1103">
        <v>5296596</v>
      </c>
      <c r="EX1103">
        <v>8178159</v>
      </c>
      <c r="EY1103">
        <v>4543437</v>
      </c>
      <c r="EZ1103">
        <v>5455362</v>
      </c>
      <c r="FA1103">
        <v>6702112</v>
      </c>
      <c r="FB1103">
        <v>4580479</v>
      </c>
      <c r="FC1103">
        <v>5446766</v>
      </c>
      <c r="FD1103">
        <v>7097353</v>
      </c>
      <c r="FE1103">
        <v>6251725</v>
      </c>
      <c r="FF1103">
        <v>5407980</v>
      </c>
      <c r="FG1103">
        <v>5975559</v>
      </c>
      <c r="FH1103">
        <v>4578253</v>
      </c>
      <c r="FI1103">
        <v>4857707</v>
      </c>
      <c r="FJ1103">
        <v>6714787</v>
      </c>
      <c r="FK1103">
        <v>4232736</v>
      </c>
      <c r="FL1103">
        <v>4793994</v>
      </c>
      <c r="FM1103">
        <v>7717549</v>
      </c>
      <c r="FN1103">
        <v>4936096</v>
      </c>
      <c r="FO1103">
        <v>5753625</v>
      </c>
      <c r="FP1103">
        <v>3773408</v>
      </c>
      <c r="FQ1103">
        <v>3800092</v>
      </c>
      <c r="FR1103">
        <v>5573738</v>
      </c>
      <c r="FS1103">
        <v>6288731</v>
      </c>
      <c r="FT1103">
        <v>5164938</v>
      </c>
      <c r="FU1103">
        <v>4631769</v>
      </c>
      <c r="FV1103">
        <v>5833083</v>
      </c>
      <c r="FW1103">
        <v>5910146</v>
      </c>
      <c r="FX1103">
        <v>6215106</v>
      </c>
      <c r="FY1103">
        <v>5835706</v>
      </c>
      <c r="FZ1103">
        <v>4305106</v>
      </c>
      <c r="GA1103">
        <v>7221362</v>
      </c>
      <c r="GB1103">
        <v>7603414</v>
      </c>
      <c r="GC1103">
        <v>9752668</v>
      </c>
      <c r="GD1103">
        <v>6931046</v>
      </c>
      <c r="GE1103">
        <v>8754057</v>
      </c>
      <c r="GF1103">
        <v>7200559</v>
      </c>
      <c r="GG1103">
        <v>8071158</v>
      </c>
      <c r="GH1103">
        <v>7114848</v>
      </c>
      <c r="GI1103">
        <v>7743639</v>
      </c>
      <c r="GJ1103">
        <v>7072459</v>
      </c>
      <c r="GK1103">
        <v>8575472</v>
      </c>
      <c r="GL1103">
        <v>8080156</v>
      </c>
      <c r="GM1103">
        <v>7008995</v>
      </c>
      <c r="GN1103">
        <v>7338423</v>
      </c>
      <c r="GO1103">
        <v>5701434</v>
      </c>
      <c r="GP1103">
        <v>6349805</v>
      </c>
      <c r="GQ1103">
        <v>7608222</v>
      </c>
      <c r="GR1103">
        <v>5930670</v>
      </c>
      <c r="GS1103">
        <v>5495873</v>
      </c>
      <c r="GT1103">
        <v>5252572</v>
      </c>
      <c r="GU1103">
        <v>5571450</v>
      </c>
      <c r="GV1103">
        <v>5649346</v>
      </c>
      <c r="GW1103">
        <v>6551604</v>
      </c>
      <c r="GX1103">
        <v>5956660</v>
      </c>
      <c r="GY1103">
        <v>5416436</v>
      </c>
      <c r="GZ1103">
        <v>5245037</v>
      </c>
      <c r="HA1103">
        <v>6885891</v>
      </c>
      <c r="HB1103">
        <v>6063680</v>
      </c>
      <c r="HC1103">
        <v>6419422</v>
      </c>
      <c r="HD1103">
        <v>6423354</v>
      </c>
      <c r="HE1103">
        <v>7052176</v>
      </c>
      <c r="HF1103">
        <v>6348294</v>
      </c>
      <c r="HG1103">
        <v>6426303</v>
      </c>
      <c r="HH1103">
        <v>7779231</v>
      </c>
      <c r="HI1103">
        <v>10318047</v>
      </c>
      <c r="HJ1103">
        <v>8130675</v>
      </c>
      <c r="HK1103">
        <v>6450211</v>
      </c>
      <c r="HL1103">
        <v>6483328</v>
      </c>
      <c r="HM1103">
        <v>5571897</v>
      </c>
      <c r="HN1103">
        <v>7585177</v>
      </c>
      <c r="HO1103">
        <v>6135882</v>
      </c>
      <c r="HP1103">
        <v>7405791</v>
      </c>
      <c r="HQ1103">
        <v>7841930</v>
      </c>
      <c r="HR1103">
        <v>9714335</v>
      </c>
      <c r="HS1103">
        <v>6429181</v>
      </c>
      <c r="HT1103">
        <v>7744641</v>
      </c>
      <c r="HU1103">
        <v>6853428</v>
      </c>
      <c r="HV1103">
        <v>5254004</v>
      </c>
      <c r="HW1103">
        <v>7869184</v>
      </c>
      <c r="HX1103">
        <v>6423291</v>
      </c>
      <c r="HY1103">
        <v>5929302</v>
      </c>
      <c r="HZ1103">
        <v>10713681</v>
      </c>
      <c r="IA1103">
        <v>10825178</v>
      </c>
      <c r="IB1103">
        <v>6589512</v>
      </c>
      <c r="IC1103">
        <v>11135573</v>
      </c>
      <c r="ID1103">
        <v>5379002</v>
      </c>
      <c r="IE1103">
        <v>5010609</v>
      </c>
      <c r="IF1103">
        <v>5675837</v>
      </c>
      <c r="IG1103">
        <v>6671325</v>
      </c>
      <c r="IH1103">
        <v>8023084</v>
      </c>
      <c r="II1103">
        <v>7685481</v>
      </c>
      <c r="IJ1103">
        <v>7979209</v>
      </c>
      <c r="IK1103">
        <v>6532889</v>
      </c>
      <c r="IL1103">
        <v>9519309</v>
      </c>
      <c r="IM1103">
        <v>6197650</v>
      </c>
      <c r="IN1103">
        <v>4772175</v>
      </c>
      <c r="IO1103">
        <v>6684815</v>
      </c>
      <c r="IP1103">
        <v>5667508</v>
      </c>
      <c r="IQ1103">
        <v>3739525</v>
      </c>
      <c r="IR1103">
        <v>4680844</v>
      </c>
      <c r="IS1103">
        <v>4728668</v>
      </c>
      <c r="IT1103">
        <v>4986528</v>
      </c>
      <c r="IU1103">
        <v>6294850</v>
      </c>
      <c r="IV1103">
        <v>7279673</v>
      </c>
      <c r="IW1103">
        <v>6571181</v>
      </c>
      <c r="IX1103">
        <v>6393472</v>
      </c>
      <c r="IY1103">
        <v>6436000</v>
      </c>
      <c r="IZ1103">
        <v>7655725</v>
      </c>
      <c r="JA1103">
        <v>8847562</v>
      </c>
      <c r="JB1103">
        <v>7250146</v>
      </c>
      <c r="JC1103">
        <v>5556012</v>
      </c>
      <c r="JD1103">
        <v>6381708</v>
      </c>
      <c r="JE1103">
        <v>8195840</v>
      </c>
    </row>
    <row r="1104" spans="1:265" x14ac:dyDescent="0.25">
      <c r="A1104" s="1" t="s">
        <v>553</v>
      </c>
      <c r="B1104" t="s">
        <v>1158</v>
      </c>
      <c r="C1104" t="s">
        <v>1183</v>
      </c>
      <c r="D1104" s="2">
        <f>_xll.BDH(A1104, "volume", B1104, C1104, "Direction", "H", "Period", "M","cols=72;rows=2")</f>
        <v>36922</v>
      </c>
      <c r="E1104" s="2">
        <v>36950</v>
      </c>
      <c r="F1104" s="2">
        <v>36980</v>
      </c>
      <c r="G1104" s="2">
        <v>37011</v>
      </c>
      <c r="H1104" s="2">
        <v>37042</v>
      </c>
      <c r="I1104" s="2">
        <v>37071</v>
      </c>
      <c r="J1104" s="2">
        <v>37103</v>
      </c>
      <c r="K1104" s="2">
        <v>37134</v>
      </c>
      <c r="L1104" s="2">
        <v>37162</v>
      </c>
      <c r="M1104" s="2">
        <v>37195</v>
      </c>
      <c r="N1104" s="2">
        <v>37225</v>
      </c>
      <c r="O1104" s="2">
        <v>37256</v>
      </c>
      <c r="P1104" s="2">
        <v>37287</v>
      </c>
      <c r="Q1104" s="2">
        <v>37315</v>
      </c>
      <c r="R1104" s="2">
        <v>37344</v>
      </c>
      <c r="S1104" s="2">
        <v>37376</v>
      </c>
      <c r="T1104" s="2">
        <v>37407</v>
      </c>
      <c r="U1104" s="2">
        <v>37435</v>
      </c>
      <c r="V1104" s="2">
        <v>37468</v>
      </c>
      <c r="W1104" s="2">
        <v>37498</v>
      </c>
      <c r="X1104" s="2">
        <v>37529</v>
      </c>
      <c r="Y1104" s="2">
        <v>37560</v>
      </c>
      <c r="Z1104" s="2">
        <v>37589</v>
      </c>
      <c r="AA1104" s="2">
        <v>37621</v>
      </c>
      <c r="AB1104" s="2">
        <v>37652</v>
      </c>
      <c r="AC1104" s="2">
        <v>37680</v>
      </c>
      <c r="AD1104" s="2">
        <v>37711</v>
      </c>
      <c r="AE1104" s="2">
        <v>37741</v>
      </c>
      <c r="AF1104" s="2">
        <v>37771</v>
      </c>
      <c r="AG1104" s="2">
        <v>37802</v>
      </c>
      <c r="AH1104" s="2">
        <v>37833</v>
      </c>
      <c r="AI1104" s="2">
        <v>37862</v>
      </c>
      <c r="AJ1104" s="2">
        <v>37894</v>
      </c>
      <c r="AK1104" s="2">
        <v>37925</v>
      </c>
      <c r="AL1104" s="2">
        <v>37953</v>
      </c>
      <c r="AM1104" s="2">
        <v>37986</v>
      </c>
      <c r="AN1104" s="2">
        <v>38016</v>
      </c>
      <c r="AO1104" s="2">
        <v>38044</v>
      </c>
      <c r="AP1104" s="2">
        <v>38077</v>
      </c>
      <c r="AQ1104" s="2">
        <v>38107</v>
      </c>
      <c r="AR1104" s="2">
        <v>38138</v>
      </c>
      <c r="AS1104" s="2">
        <v>38168</v>
      </c>
      <c r="AT1104" s="2">
        <v>38198</v>
      </c>
      <c r="AU1104" s="2">
        <v>38230</v>
      </c>
      <c r="AV1104" s="2">
        <v>38260</v>
      </c>
      <c r="AW1104" s="2">
        <v>38289</v>
      </c>
      <c r="AX1104" s="2">
        <v>38321</v>
      </c>
      <c r="AY1104" s="2">
        <v>38352</v>
      </c>
      <c r="AZ1104" s="2">
        <v>38383</v>
      </c>
      <c r="BA1104" s="2">
        <v>38411</v>
      </c>
      <c r="BB1104" s="2">
        <v>38442</v>
      </c>
      <c r="BC1104" s="2">
        <v>38471</v>
      </c>
      <c r="BD1104" s="2">
        <v>38503</v>
      </c>
      <c r="BE1104" s="2">
        <v>38533</v>
      </c>
      <c r="BF1104" s="2">
        <v>38562</v>
      </c>
      <c r="BG1104" s="2">
        <v>38595</v>
      </c>
      <c r="BH1104" s="2">
        <v>38625</v>
      </c>
      <c r="BI1104" s="2">
        <v>38656</v>
      </c>
      <c r="BJ1104" s="2">
        <v>38686</v>
      </c>
      <c r="BK1104" s="2">
        <v>38716</v>
      </c>
      <c r="BL1104" s="2">
        <v>38748</v>
      </c>
      <c r="BM1104" s="2">
        <v>38776</v>
      </c>
      <c r="BN1104" s="2">
        <v>38807</v>
      </c>
      <c r="BO1104" s="2">
        <v>38835</v>
      </c>
      <c r="BP1104" s="2">
        <v>38868</v>
      </c>
      <c r="BQ1104" s="2">
        <v>38898</v>
      </c>
      <c r="BR1104" s="2">
        <v>38929</v>
      </c>
      <c r="BS1104" s="2">
        <v>38960</v>
      </c>
      <c r="BT1104" s="2">
        <v>38989</v>
      </c>
      <c r="BU1104" s="2">
        <v>39021</v>
      </c>
      <c r="BV1104" s="2">
        <v>39051</v>
      </c>
      <c r="BW1104" s="2">
        <v>39080</v>
      </c>
    </row>
    <row r="1105" spans="1:253" x14ac:dyDescent="0.25">
      <c r="A1105" s="4"/>
      <c r="D1105" s="3">
        <v>186756600</v>
      </c>
      <c r="E1105">
        <v>154698400</v>
      </c>
      <c r="F1105">
        <v>262906400</v>
      </c>
      <c r="G1105">
        <v>166739800</v>
      </c>
      <c r="H1105">
        <v>151347200</v>
      </c>
      <c r="I1105">
        <v>122129200</v>
      </c>
      <c r="J1105">
        <v>86721200</v>
      </c>
      <c r="K1105">
        <v>138022400</v>
      </c>
      <c r="L1105">
        <v>87761000</v>
      </c>
      <c r="M1105">
        <v>181795400</v>
      </c>
      <c r="N1105">
        <v>161135400</v>
      </c>
      <c r="O1105">
        <v>103274000</v>
      </c>
      <c r="P1105">
        <v>145749800</v>
      </c>
      <c r="Q1105">
        <v>125171400</v>
      </c>
      <c r="R1105">
        <v>96988400</v>
      </c>
      <c r="S1105">
        <v>108700000</v>
      </c>
      <c r="T1105">
        <v>126367200</v>
      </c>
      <c r="U1105">
        <v>170297200</v>
      </c>
      <c r="V1105">
        <v>182525800</v>
      </c>
      <c r="W1105">
        <v>115716400</v>
      </c>
      <c r="X1105">
        <v>126357600</v>
      </c>
      <c r="Y1105">
        <v>151198200</v>
      </c>
      <c r="Z1105">
        <v>134003800</v>
      </c>
      <c r="AA1105">
        <v>94775200</v>
      </c>
      <c r="AB1105">
        <v>116635400</v>
      </c>
      <c r="AC1105">
        <v>128925600</v>
      </c>
      <c r="AD1105">
        <v>194704800</v>
      </c>
      <c r="AE1105">
        <v>143237400</v>
      </c>
      <c r="AF1105">
        <v>115130400</v>
      </c>
      <c r="AG1105">
        <v>85745600</v>
      </c>
      <c r="AH1105">
        <v>70021200</v>
      </c>
      <c r="AI1105">
        <v>44636000</v>
      </c>
      <c r="AJ1105">
        <v>55499000</v>
      </c>
      <c r="AK1105">
        <v>46530400</v>
      </c>
      <c r="AL1105">
        <v>41366160</v>
      </c>
      <c r="AM1105">
        <v>53494046</v>
      </c>
      <c r="AN1105">
        <v>68556786</v>
      </c>
      <c r="AO1105">
        <v>47591086</v>
      </c>
      <c r="AP1105">
        <v>47266970</v>
      </c>
      <c r="AQ1105">
        <v>41143328</v>
      </c>
      <c r="AR1105">
        <v>75506288</v>
      </c>
      <c r="AS1105">
        <v>43330370</v>
      </c>
      <c r="AT1105">
        <v>35026822</v>
      </c>
      <c r="AU1105">
        <v>37822624</v>
      </c>
      <c r="AV1105">
        <v>42806014</v>
      </c>
      <c r="AW1105">
        <v>35250026</v>
      </c>
      <c r="AX1105">
        <v>41784208</v>
      </c>
      <c r="AY1105">
        <v>39393330</v>
      </c>
      <c r="AZ1105">
        <v>40347116</v>
      </c>
      <c r="BA1105">
        <v>43614070</v>
      </c>
      <c r="BB1105">
        <v>43827358</v>
      </c>
      <c r="BC1105">
        <v>35856136</v>
      </c>
      <c r="BD1105">
        <v>35546314</v>
      </c>
      <c r="BE1105">
        <v>40541892</v>
      </c>
      <c r="BF1105">
        <v>38112072</v>
      </c>
      <c r="BG1105">
        <v>37671776</v>
      </c>
      <c r="BH1105">
        <v>37851858</v>
      </c>
      <c r="BI1105">
        <v>33806958</v>
      </c>
      <c r="BJ1105">
        <v>41628048</v>
      </c>
      <c r="BK1105">
        <v>43388766</v>
      </c>
      <c r="BL1105">
        <v>37343230</v>
      </c>
      <c r="BM1105">
        <v>55849036</v>
      </c>
      <c r="BN1105">
        <v>69005154</v>
      </c>
      <c r="BO1105">
        <v>37019660</v>
      </c>
      <c r="BP1105">
        <v>56687486</v>
      </c>
      <c r="BQ1105">
        <v>66826354</v>
      </c>
      <c r="BR1105">
        <v>42011292</v>
      </c>
      <c r="BS1105">
        <v>30675420</v>
      </c>
      <c r="BT1105">
        <v>30080488</v>
      </c>
      <c r="BU1105">
        <v>32155673</v>
      </c>
      <c r="BV1105">
        <v>29561648</v>
      </c>
      <c r="BW1105">
        <v>29109408</v>
      </c>
    </row>
    <row r="1106" spans="1:253" x14ac:dyDescent="0.25">
      <c r="A1106" s="1" t="s">
        <v>554</v>
      </c>
      <c r="B1106" t="s">
        <v>1158</v>
      </c>
      <c r="C1106" t="s">
        <v>1186</v>
      </c>
      <c r="D1106" s="2">
        <f>_xll.BDH(A1106, "volume", B1106, C1106, "Direction", "H", "Period", "M","cols=77;rows=2")</f>
        <v>36922</v>
      </c>
      <c r="E1106" s="2">
        <v>36950</v>
      </c>
      <c r="F1106" s="2">
        <v>36980</v>
      </c>
      <c r="G1106" s="2">
        <v>37011</v>
      </c>
      <c r="H1106" s="2">
        <v>37042</v>
      </c>
      <c r="I1106" s="2">
        <v>37071</v>
      </c>
      <c r="J1106" s="2">
        <v>37103</v>
      </c>
      <c r="K1106" s="2">
        <v>37134</v>
      </c>
      <c r="L1106" s="2">
        <v>37162</v>
      </c>
      <c r="M1106" s="2">
        <v>37195</v>
      </c>
      <c r="N1106" s="2">
        <v>37225</v>
      </c>
      <c r="O1106" s="2">
        <v>37256</v>
      </c>
      <c r="P1106" s="2">
        <v>37287</v>
      </c>
      <c r="Q1106" s="2">
        <v>37315</v>
      </c>
      <c r="R1106" s="2">
        <v>37344</v>
      </c>
      <c r="S1106" s="2">
        <v>37376</v>
      </c>
      <c r="T1106" s="2">
        <v>37407</v>
      </c>
      <c r="U1106" s="2">
        <v>37435</v>
      </c>
      <c r="V1106" s="2">
        <v>37468</v>
      </c>
      <c r="W1106" s="2">
        <v>37498</v>
      </c>
      <c r="X1106" s="2">
        <v>37529</v>
      </c>
      <c r="Y1106" s="2">
        <v>37560</v>
      </c>
      <c r="Z1106" s="2">
        <v>37589</v>
      </c>
      <c r="AA1106" s="2">
        <v>37621</v>
      </c>
      <c r="AB1106" s="2">
        <v>37652</v>
      </c>
      <c r="AC1106" s="2">
        <v>37680</v>
      </c>
      <c r="AD1106" s="2">
        <v>37711</v>
      </c>
      <c r="AE1106" s="2">
        <v>37741</v>
      </c>
      <c r="AF1106" s="2">
        <v>37771</v>
      </c>
      <c r="AG1106" s="2">
        <v>37802</v>
      </c>
      <c r="AH1106" s="2">
        <v>37833</v>
      </c>
      <c r="AI1106" s="2">
        <v>37862</v>
      </c>
      <c r="AJ1106" s="2">
        <v>37894</v>
      </c>
      <c r="AK1106" s="2">
        <v>37925</v>
      </c>
      <c r="AL1106" s="2">
        <v>37953</v>
      </c>
      <c r="AM1106" s="2">
        <v>37986</v>
      </c>
      <c r="AN1106" s="2">
        <v>38016</v>
      </c>
      <c r="AO1106" s="2">
        <v>38044</v>
      </c>
      <c r="AP1106" s="2">
        <v>38077</v>
      </c>
      <c r="AQ1106" s="2">
        <v>38107</v>
      </c>
      <c r="AR1106" s="2">
        <v>38138</v>
      </c>
      <c r="AS1106" s="2">
        <v>38168</v>
      </c>
      <c r="AT1106" s="2">
        <v>38198</v>
      </c>
      <c r="AU1106" s="2">
        <v>38230</v>
      </c>
      <c r="AV1106" s="2">
        <v>38260</v>
      </c>
      <c r="AW1106" s="2">
        <v>38289</v>
      </c>
      <c r="AX1106" s="2">
        <v>38321</v>
      </c>
      <c r="AY1106" s="2">
        <v>38352</v>
      </c>
      <c r="AZ1106" s="2">
        <v>38383</v>
      </c>
      <c r="BA1106" s="2">
        <v>38411</v>
      </c>
      <c r="BB1106" s="2">
        <v>38442</v>
      </c>
      <c r="BC1106" s="2">
        <v>38471</v>
      </c>
      <c r="BD1106" s="2">
        <v>38503</v>
      </c>
      <c r="BE1106" s="2">
        <v>38533</v>
      </c>
      <c r="BF1106" s="2">
        <v>38562</v>
      </c>
      <c r="BG1106" s="2">
        <v>38595</v>
      </c>
      <c r="BH1106" s="2">
        <v>38625</v>
      </c>
      <c r="BI1106" s="2">
        <v>38656</v>
      </c>
      <c r="BJ1106" s="2">
        <v>38686</v>
      </c>
      <c r="BK1106" s="2">
        <v>38716</v>
      </c>
      <c r="BL1106" s="2">
        <v>38748</v>
      </c>
      <c r="BM1106" s="2">
        <v>38776</v>
      </c>
      <c r="BN1106" s="2">
        <v>38807</v>
      </c>
      <c r="BO1106" s="2">
        <v>38835</v>
      </c>
      <c r="BP1106" s="2">
        <v>38868</v>
      </c>
      <c r="BQ1106" s="2">
        <v>38898</v>
      </c>
      <c r="BR1106" s="2">
        <v>38929</v>
      </c>
      <c r="BS1106" s="2">
        <v>38960</v>
      </c>
      <c r="BT1106" s="2">
        <v>38989</v>
      </c>
      <c r="BU1106" s="2">
        <v>39021</v>
      </c>
      <c r="BV1106" s="2">
        <v>39051</v>
      </c>
      <c r="BW1106" s="2">
        <v>39080</v>
      </c>
      <c r="BX1106" s="2">
        <v>39113</v>
      </c>
      <c r="BY1106" s="2">
        <v>39141</v>
      </c>
      <c r="BZ1106" s="2">
        <v>39171</v>
      </c>
      <c r="CA1106" s="2">
        <v>39202</v>
      </c>
      <c r="CB1106" s="2">
        <v>39233</v>
      </c>
    </row>
    <row r="1107" spans="1:253" x14ac:dyDescent="0.25">
      <c r="A1107" s="4"/>
      <c r="D1107" s="3">
        <v>17319000</v>
      </c>
      <c r="E1107">
        <v>11290600</v>
      </c>
      <c r="F1107">
        <v>14954700</v>
      </c>
      <c r="G1107">
        <v>13040400</v>
      </c>
      <c r="H1107">
        <v>11265500</v>
      </c>
      <c r="I1107">
        <v>18093100</v>
      </c>
      <c r="J1107">
        <v>11392900</v>
      </c>
      <c r="K1107">
        <v>7607300</v>
      </c>
      <c r="L1107">
        <v>14980300</v>
      </c>
      <c r="M1107">
        <v>11921100</v>
      </c>
      <c r="N1107">
        <v>10116400</v>
      </c>
      <c r="O1107">
        <v>12027100</v>
      </c>
      <c r="P1107">
        <v>16110200</v>
      </c>
      <c r="Q1107">
        <v>19346900</v>
      </c>
      <c r="R1107">
        <v>19620000</v>
      </c>
      <c r="S1107">
        <v>13125000</v>
      </c>
      <c r="T1107">
        <v>13959900</v>
      </c>
      <c r="U1107">
        <v>14423800</v>
      </c>
      <c r="V1107">
        <v>21327000</v>
      </c>
      <c r="W1107">
        <v>12154900</v>
      </c>
      <c r="X1107">
        <v>15579100</v>
      </c>
      <c r="Y1107">
        <v>18334900</v>
      </c>
      <c r="Z1107">
        <v>8547300</v>
      </c>
      <c r="AA1107">
        <v>7975300</v>
      </c>
      <c r="AB1107">
        <v>11581200</v>
      </c>
      <c r="AC1107">
        <v>9478000</v>
      </c>
      <c r="AD1107">
        <v>10898700</v>
      </c>
      <c r="AE1107">
        <v>10650100</v>
      </c>
      <c r="AF1107">
        <v>10585000</v>
      </c>
      <c r="AG1107">
        <v>12249300</v>
      </c>
      <c r="AH1107">
        <v>10694600</v>
      </c>
      <c r="AI1107">
        <v>7265600</v>
      </c>
      <c r="AJ1107">
        <v>10742500</v>
      </c>
      <c r="AK1107">
        <v>16652500</v>
      </c>
      <c r="AL1107">
        <v>11193400</v>
      </c>
      <c r="AM1107">
        <v>9257000</v>
      </c>
      <c r="AN1107">
        <v>11283100</v>
      </c>
      <c r="AO1107">
        <v>7108000</v>
      </c>
      <c r="AP1107">
        <v>11804500</v>
      </c>
      <c r="AQ1107">
        <v>12006300</v>
      </c>
      <c r="AR1107">
        <v>9375200</v>
      </c>
      <c r="AS1107">
        <v>9712200</v>
      </c>
      <c r="AT1107">
        <v>8953200</v>
      </c>
      <c r="AU1107">
        <v>7482800</v>
      </c>
      <c r="AV1107">
        <v>7442200</v>
      </c>
      <c r="AW1107">
        <v>11548900</v>
      </c>
      <c r="AX1107">
        <v>9317200</v>
      </c>
      <c r="AY1107">
        <v>11528500</v>
      </c>
      <c r="AZ1107">
        <v>12677100</v>
      </c>
      <c r="BA1107">
        <v>9073400</v>
      </c>
      <c r="BB1107">
        <v>15059400</v>
      </c>
      <c r="BC1107">
        <v>13163800</v>
      </c>
      <c r="BD1107">
        <v>9471600</v>
      </c>
      <c r="BE1107">
        <v>8789000</v>
      </c>
      <c r="BF1107">
        <v>9242100</v>
      </c>
      <c r="BG1107">
        <v>15092700</v>
      </c>
      <c r="BH1107">
        <v>10778600</v>
      </c>
      <c r="BI1107">
        <v>14156600</v>
      </c>
      <c r="BJ1107">
        <v>14738100</v>
      </c>
      <c r="BK1107">
        <v>12956400</v>
      </c>
      <c r="BL1107">
        <v>12608000</v>
      </c>
      <c r="BM1107">
        <v>11545100</v>
      </c>
      <c r="BN1107">
        <v>10592900</v>
      </c>
      <c r="BO1107">
        <v>12133600</v>
      </c>
      <c r="BP1107">
        <v>25931900</v>
      </c>
      <c r="BQ1107">
        <v>22376600</v>
      </c>
      <c r="BR1107">
        <v>12082800</v>
      </c>
      <c r="BS1107">
        <v>16024200</v>
      </c>
      <c r="BT1107">
        <v>10543400</v>
      </c>
      <c r="BU1107">
        <v>8327900</v>
      </c>
      <c r="BV1107">
        <v>11326700</v>
      </c>
      <c r="BW1107">
        <v>7859700</v>
      </c>
      <c r="BX1107">
        <v>10579600</v>
      </c>
      <c r="BY1107">
        <v>7554700</v>
      </c>
      <c r="BZ1107">
        <v>8966200</v>
      </c>
      <c r="CA1107">
        <v>8974600</v>
      </c>
      <c r="CB1107">
        <v>13249400</v>
      </c>
    </row>
    <row r="1108" spans="1:253" x14ac:dyDescent="0.25">
      <c r="A1108" s="1" t="s">
        <v>555</v>
      </c>
      <c r="B1108" t="s">
        <v>1158</v>
      </c>
      <c r="C1108" t="s">
        <v>1183</v>
      </c>
      <c r="D1108" s="2">
        <f>_xll.BDH(A1108, "volume", B1108, C1108, "Direction", "H", "Period", "M","cols=61;rows=2")</f>
        <v>36922</v>
      </c>
      <c r="E1108" s="2">
        <v>36950</v>
      </c>
      <c r="F1108" s="2">
        <v>36980</v>
      </c>
      <c r="G1108" s="2">
        <v>37011</v>
      </c>
      <c r="H1108" s="2">
        <v>37042</v>
      </c>
      <c r="I1108" s="2">
        <v>37071</v>
      </c>
      <c r="J1108" s="2">
        <v>37103</v>
      </c>
      <c r="K1108" s="2">
        <v>37134</v>
      </c>
      <c r="L1108" s="2">
        <v>37162</v>
      </c>
      <c r="M1108" s="2">
        <v>37195</v>
      </c>
      <c r="N1108" s="2">
        <v>37225</v>
      </c>
      <c r="O1108" s="2">
        <v>37256</v>
      </c>
      <c r="P1108" s="2">
        <v>37287</v>
      </c>
      <c r="Q1108" s="2">
        <v>37315</v>
      </c>
      <c r="R1108" s="2">
        <v>37344</v>
      </c>
      <c r="S1108" s="2">
        <v>37376</v>
      </c>
      <c r="T1108" s="2">
        <v>37407</v>
      </c>
      <c r="U1108" s="2">
        <v>37435</v>
      </c>
      <c r="V1108" s="2">
        <v>37468</v>
      </c>
      <c r="W1108" s="2">
        <v>37498</v>
      </c>
      <c r="X1108" s="2">
        <v>37529</v>
      </c>
      <c r="Y1108" s="2">
        <v>37560</v>
      </c>
      <c r="Z1108" s="2">
        <v>37589</v>
      </c>
      <c r="AA1108" s="2">
        <v>37621</v>
      </c>
      <c r="AB1108" s="2">
        <v>37652</v>
      </c>
      <c r="AC1108" s="2">
        <v>37680</v>
      </c>
      <c r="AD1108" s="2">
        <v>37711</v>
      </c>
      <c r="AE1108" s="2">
        <v>37741</v>
      </c>
      <c r="AF1108" s="2">
        <v>37771</v>
      </c>
      <c r="AG1108" s="2">
        <v>37802</v>
      </c>
      <c r="AH1108" s="2">
        <v>37833</v>
      </c>
      <c r="AI1108" s="2">
        <v>37862</v>
      </c>
      <c r="AJ1108" s="2">
        <v>37894</v>
      </c>
      <c r="AK1108" s="2">
        <v>37925</v>
      </c>
      <c r="AL1108" s="2">
        <v>37953</v>
      </c>
      <c r="AM1108" s="2">
        <v>37986</v>
      </c>
      <c r="AN1108" s="2">
        <v>38016</v>
      </c>
      <c r="AO1108" s="2">
        <v>38044</v>
      </c>
      <c r="AP1108" s="2">
        <v>38077</v>
      </c>
      <c r="AQ1108" s="2">
        <v>38107</v>
      </c>
      <c r="AR1108" s="2">
        <v>38138</v>
      </c>
      <c r="AS1108" s="2">
        <v>38168</v>
      </c>
      <c r="AT1108" s="2">
        <v>38198</v>
      </c>
      <c r="AU1108" s="2">
        <v>38230</v>
      </c>
      <c r="AV1108" s="2">
        <v>38260</v>
      </c>
      <c r="AW1108" s="2">
        <v>38289</v>
      </c>
      <c r="AX1108" s="2">
        <v>38321</v>
      </c>
      <c r="AY1108" s="2">
        <v>38352</v>
      </c>
      <c r="AZ1108" s="2">
        <v>38383</v>
      </c>
      <c r="BA1108" s="2">
        <v>38411</v>
      </c>
      <c r="BB1108" s="2">
        <v>38442</v>
      </c>
      <c r="BC1108" s="2">
        <v>38471</v>
      </c>
      <c r="BD1108" s="2">
        <v>38503</v>
      </c>
      <c r="BE1108" s="2">
        <v>38533</v>
      </c>
      <c r="BF1108" s="2">
        <v>38562</v>
      </c>
      <c r="BG1108" s="2">
        <v>38595</v>
      </c>
      <c r="BH1108" s="2">
        <v>38625</v>
      </c>
      <c r="BI1108" s="2">
        <v>38656</v>
      </c>
      <c r="BJ1108" s="2">
        <v>38686</v>
      </c>
      <c r="BK1108" s="2">
        <v>38716</v>
      </c>
      <c r="BL1108" s="2">
        <v>38748</v>
      </c>
    </row>
    <row r="1109" spans="1:253" x14ac:dyDescent="0.25">
      <c r="A1109" s="4"/>
      <c r="D1109" s="3">
        <v>295862400</v>
      </c>
      <c r="E1109">
        <v>272570100</v>
      </c>
      <c r="F1109">
        <v>465697600</v>
      </c>
      <c r="G1109">
        <v>426140400</v>
      </c>
      <c r="H1109">
        <v>328294700</v>
      </c>
      <c r="I1109">
        <v>301135700</v>
      </c>
      <c r="J1109">
        <v>344310500</v>
      </c>
      <c r="K1109">
        <v>291681100</v>
      </c>
      <c r="L1109">
        <v>222099000</v>
      </c>
      <c r="M1109">
        <v>450674500</v>
      </c>
      <c r="N1109">
        <v>401374600</v>
      </c>
      <c r="O1109">
        <v>344640800</v>
      </c>
      <c r="P1109">
        <v>420186800</v>
      </c>
      <c r="Q1109">
        <v>346079900</v>
      </c>
      <c r="R1109">
        <v>296473800</v>
      </c>
      <c r="S1109">
        <v>449695500</v>
      </c>
      <c r="T1109">
        <v>358646600</v>
      </c>
      <c r="U1109">
        <v>318826000</v>
      </c>
      <c r="V1109">
        <v>377681600</v>
      </c>
      <c r="W1109">
        <v>202206300</v>
      </c>
      <c r="X1109">
        <v>234941200</v>
      </c>
      <c r="Y1109">
        <v>368989600</v>
      </c>
      <c r="Z1109">
        <v>284463600</v>
      </c>
      <c r="AA1109">
        <v>235894400</v>
      </c>
      <c r="AB1109">
        <v>290494700</v>
      </c>
      <c r="AC1109">
        <v>139800800</v>
      </c>
      <c r="AD1109">
        <v>199870500</v>
      </c>
      <c r="AE1109">
        <v>154335300</v>
      </c>
      <c r="AF1109">
        <v>155836500</v>
      </c>
      <c r="AG1109">
        <v>174112900</v>
      </c>
      <c r="AH1109">
        <v>138797600</v>
      </c>
      <c r="AI1109">
        <v>93310400</v>
      </c>
      <c r="AJ1109">
        <v>135165300</v>
      </c>
      <c r="AK1109">
        <v>172227000</v>
      </c>
      <c r="AL1109">
        <v>85508531</v>
      </c>
      <c r="AM1109">
        <v>82961844</v>
      </c>
      <c r="AN1109">
        <v>125353603</v>
      </c>
      <c r="AO1109">
        <v>70816067</v>
      </c>
      <c r="AP1109">
        <v>101266242</v>
      </c>
      <c r="AQ1109">
        <v>70414502</v>
      </c>
      <c r="AR1109">
        <v>71706404</v>
      </c>
      <c r="AS1109">
        <v>58568276</v>
      </c>
      <c r="AT1109">
        <v>98706314</v>
      </c>
      <c r="AU1109">
        <v>53612751</v>
      </c>
      <c r="AV1109">
        <v>77586081</v>
      </c>
      <c r="AW1109">
        <v>91879311</v>
      </c>
      <c r="AX1109">
        <v>70715103</v>
      </c>
      <c r="AY1109">
        <v>88248375</v>
      </c>
      <c r="AZ1109">
        <v>136654153</v>
      </c>
      <c r="BA1109">
        <v>85397801</v>
      </c>
      <c r="BB1109">
        <v>116358110</v>
      </c>
      <c r="BC1109">
        <v>296185752</v>
      </c>
      <c r="BD1109">
        <v>260018922</v>
      </c>
      <c r="BE1109">
        <v>159593641</v>
      </c>
      <c r="BF1109">
        <v>95446177</v>
      </c>
      <c r="BG1109">
        <v>77114904</v>
      </c>
      <c r="BH1109">
        <v>305745530</v>
      </c>
      <c r="BI1109">
        <v>79560351</v>
      </c>
      <c r="BJ1109">
        <v>71691735</v>
      </c>
      <c r="BK1109">
        <v>40687857</v>
      </c>
      <c r="BL1109">
        <v>102591647</v>
      </c>
    </row>
    <row r="1110" spans="1:253" x14ac:dyDescent="0.25">
      <c r="A1110" s="1" t="s">
        <v>556</v>
      </c>
      <c r="B1110" t="s">
        <v>1158</v>
      </c>
      <c r="C1110" t="s">
        <v>1193</v>
      </c>
      <c r="D1110" s="2">
        <f>_xll.BDH(A1110, "volume", B1110, C1110, "Direction", "H", "Period", "M","cols=189;rows=2")</f>
        <v>36922</v>
      </c>
      <c r="E1110" s="2">
        <v>36950</v>
      </c>
      <c r="F1110" s="2">
        <v>36980</v>
      </c>
      <c r="G1110" s="2">
        <v>37011</v>
      </c>
      <c r="H1110" s="2">
        <v>37042</v>
      </c>
      <c r="I1110" s="2">
        <v>37071</v>
      </c>
      <c r="J1110" s="2">
        <v>37103</v>
      </c>
      <c r="K1110" s="2">
        <v>37134</v>
      </c>
      <c r="L1110" s="2">
        <v>37162</v>
      </c>
      <c r="M1110" s="2">
        <v>37195</v>
      </c>
      <c r="N1110" s="2">
        <v>37225</v>
      </c>
      <c r="O1110" s="2">
        <v>37256</v>
      </c>
      <c r="P1110" s="2">
        <v>37287</v>
      </c>
      <c r="Q1110" s="2">
        <v>37315</v>
      </c>
      <c r="R1110" s="2">
        <v>37344</v>
      </c>
      <c r="S1110" s="2">
        <v>37376</v>
      </c>
      <c r="T1110" s="2">
        <v>37407</v>
      </c>
      <c r="U1110" s="2">
        <v>37435</v>
      </c>
      <c r="V1110" s="2">
        <v>37468</v>
      </c>
      <c r="W1110" s="2">
        <v>37498</v>
      </c>
      <c r="X1110" s="2">
        <v>37529</v>
      </c>
      <c r="Y1110" s="2">
        <v>37560</v>
      </c>
      <c r="Z1110" s="2">
        <v>37589</v>
      </c>
      <c r="AA1110" s="2">
        <v>37621</v>
      </c>
      <c r="AB1110" s="2">
        <v>37652</v>
      </c>
      <c r="AC1110" s="2">
        <v>37680</v>
      </c>
      <c r="AD1110" s="2">
        <v>37711</v>
      </c>
      <c r="AE1110" s="2">
        <v>37741</v>
      </c>
      <c r="AF1110" s="2">
        <v>37771</v>
      </c>
      <c r="AG1110" s="2">
        <v>37802</v>
      </c>
      <c r="AH1110" s="2">
        <v>37833</v>
      </c>
      <c r="AI1110" s="2">
        <v>37862</v>
      </c>
      <c r="AJ1110" s="2">
        <v>37894</v>
      </c>
      <c r="AK1110" s="2">
        <v>37925</v>
      </c>
      <c r="AL1110" s="2">
        <v>37953</v>
      </c>
      <c r="AM1110" s="2">
        <v>37986</v>
      </c>
      <c r="AN1110" s="2">
        <v>38016</v>
      </c>
      <c r="AO1110" s="2">
        <v>38044</v>
      </c>
      <c r="AP1110" s="2">
        <v>38077</v>
      </c>
      <c r="AQ1110" s="2">
        <v>38107</v>
      </c>
      <c r="AR1110" s="2">
        <v>38138</v>
      </c>
      <c r="AS1110" s="2">
        <v>38168</v>
      </c>
      <c r="AT1110" s="2">
        <v>38198</v>
      </c>
      <c r="AU1110" s="2">
        <v>38230</v>
      </c>
      <c r="AV1110" s="2">
        <v>38260</v>
      </c>
      <c r="AW1110" s="2">
        <v>38289</v>
      </c>
      <c r="AX1110" s="2">
        <v>38321</v>
      </c>
      <c r="AY1110" s="2">
        <v>38352</v>
      </c>
      <c r="AZ1110" s="2">
        <v>38383</v>
      </c>
      <c r="BA1110" s="2">
        <v>38411</v>
      </c>
      <c r="BB1110" s="2">
        <v>38442</v>
      </c>
      <c r="BC1110" s="2">
        <v>38471</v>
      </c>
      <c r="BD1110" s="2">
        <v>38503</v>
      </c>
      <c r="BE1110" s="2">
        <v>38533</v>
      </c>
      <c r="BF1110" s="2">
        <v>38562</v>
      </c>
      <c r="BG1110" s="2">
        <v>38595</v>
      </c>
      <c r="BH1110" s="2">
        <v>38625</v>
      </c>
      <c r="BI1110" s="2">
        <v>38656</v>
      </c>
      <c r="BJ1110" s="2">
        <v>38686</v>
      </c>
      <c r="BK1110" s="2">
        <v>38716</v>
      </c>
      <c r="BL1110" s="2">
        <v>38748</v>
      </c>
      <c r="BM1110" s="2">
        <v>38776</v>
      </c>
      <c r="BN1110" s="2">
        <v>38807</v>
      </c>
      <c r="BO1110" s="2">
        <v>38835</v>
      </c>
      <c r="BP1110" s="2">
        <v>38868</v>
      </c>
      <c r="BQ1110" s="2">
        <v>38898</v>
      </c>
      <c r="BR1110" s="2">
        <v>38929</v>
      </c>
      <c r="BS1110" s="2">
        <v>38960</v>
      </c>
      <c r="BT1110" s="2">
        <v>38989</v>
      </c>
      <c r="BU1110" s="2">
        <v>39021</v>
      </c>
      <c r="BV1110" s="2">
        <v>39051</v>
      </c>
      <c r="BW1110" s="2">
        <v>39080</v>
      </c>
      <c r="BX1110" s="2">
        <v>39113</v>
      </c>
      <c r="BY1110" s="2">
        <v>39141</v>
      </c>
      <c r="BZ1110" s="2">
        <v>39171</v>
      </c>
      <c r="CA1110" s="2">
        <v>39202</v>
      </c>
      <c r="CB1110" s="2">
        <v>39233</v>
      </c>
      <c r="CC1110" s="2">
        <v>39262</v>
      </c>
      <c r="CD1110" s="2">
        <v>39294</v>
      </c>
      <c r="CE1110" s="2">
        <v>39325</v>
      </c>
      <c r="CF1110" s="2">
        <v>39353</v>
      </c>
      <c r="CG1110" s="2">
        <v>39386</v>
      </c>
      <c r="CH1110" s="2">
        <v>39416</v>
      </c>
      <c r="CI1110" s="2">
        <v>39447</v>
      </c>
      <c r="CJ1110" s="2">
        <v>39478</v>
      </c>
      <c r="CK1110" s="2">
        <v>39507</v>
      </c>
      <c r="CL1110" s="2">
        <v>39538</v>
      </c>
      <c r="CM1110" s="2">
        <v>39568</v>
      </c>
      <c r="CN1110" s="2">
        <v>39598</v>
      </c>
      <c r="CO1110" s="2">
        <v>39629</v>
      </c>
      <c r="CP1110" s="2">
        <v>39660</v>
      </c>
      <c r="CQ1110" s="2">
        <v>39689</v>
      </c>
      <c r="CR1110" s="2">
        <v>39721</v>
      </c>
      <c r="CS1110" s="2">
        <v>39752</v>
      </c>
      <c r="CT1110" s="2">
        <v>39780</v>
      </c>
      <c r="CU1110" s="2">
        <v>39813</v>
      </c>
      <c r="CV1110" s="2">
        <v>39843</v>
      </c>
      <c r="CW1110" s="2">
        <v>39871</v>
      </c>
      <c r="CX1110" s="2">
        <v>39903</v>
      </c>
      <c r="CY1110" s="2">
        <v>39933</v>
      </c>
      <c r="CZ1110" s="2">
        <v>39962</v>
      </c>
      <c r="DA1110" s="2">
        <v>39994</v>
      </c>
      <c r="DB1110" s="2">
        <v>40025</v>
      </c>
      <c r="DC1110" s="2">
        <v>40056</v>
      </c>
      <c r="DD1110" s="2">
        <v>40086</v>
      </c>
      <c r="DE1110" s="2">
        <v>40116</v>
      </c>
      <c r="DF1110" s="2">
        <v>40147</v>
      </c>
      <c r="DG1110" s="2">
        <v>40178</v>
      </c>
      <c r="DH1110" s="2">
        <v>40207</v>
      </c>
      <c r="DI1110" s="2">
        <v>40235</v>
      </c>
      <c r="DJ1110" s="2">
        <v>40268</v>
      </c>
      <c r="DK1110" s="2">
        <v>40298</v>
      </c>
      <c r="DL1110" s="2">
        <v>40329</v>
      </c>
      <c r="DM1110" s="2">
        <v>40359</v>
      </c>
      <c r="DN1110" s="2">
        <v>40389</v>
      </c>
      <c r="DO1110" s="2">
        <v>40421</v>
      </c>
      <c r="DP1110" s="2">
        <v>40451</v>
      </c>
      <c r="DQ1110" s="2">
        <v>40480</v>
      </c>
      <c r="DR1110" s="2">
        <v>40512</v>
      </c>
      <c r="DS1110" s="2">
        <v>40543</v>
      </c>
      <c r="DT1110" s="2">
        <v>40574</v>
      </c>
      <c r="DU1110" s="2">
        <v>40602</v>
      </c>
      <c r="DV1110" s="2">
        <v>40633</v>
      </c>
      <c r="DW1110" s="2">
        <v>40662</v>
      </c>
      <c r="DX1110" s="2">
        <v>40694</v>
      </c>
      <c r="DY1110" s="2">
        <v>40724</v>
      </c>
      <c r="DZ1110" s="2">
        <v>40753</v>
      </c>
      <c r="EA1110" s="2">
        <v>40786</v>
      </c>
      <c r="EB1110" s="2">
        <v>40816</v>
      </c>
      <c r="EC1110" s="2">
        <v>40847</v>
      </c>
      <c r="ED1110" s="2">
        <v>40877</v>
      </c>
      <c r="EE1110" s="2">
        <v>40907</v>
      </c>
      <c r="EF1110" s="2">
        <v>40939</v>
      </c>
      <c r="EG1110" s="2">
        <v>40968</v>
      </c>
      <c r="EH1110" s="2">
        <v>40998</v>
      </c>
      <c r="EI1110" s="2">
        <v>41029</v>
      </c>
      <c r="EJ1110" s="2">
        <v>41060</v>
      </c>
      <c r="EK1110" s="2">
        <v>41089</v>
      </c>
      <c r="EL1110" s="2">
        <v>41121</v>
      </c>
      <c r="EM1110" s="2">
        <v>41152</v>
      </c>
      <c r="EN1110" s="2">
        <v>41180</v>
      </c>
      <c r="EO1110" s="2">
        <v>41213</v>
      </c>
      <c r="EP1110" s="2">
        <v>41243</v>
      </c>
      <c r="EQ1110" s="2">
        <v>41274</v>
      </c>
      <c r="ER1110" s="2">
        <v>41305</v>
      </c>
      <c r="ES1110" s="2">
        <v>41333</v>
      </c>
      <c r="ET1110" s="2">
        <v>41362</v>
      </c>
      <c r="EU1110" s="2">
        <v>41394</v>
      </c>
      <c r="EV1110" s="2">
        <v>41425</v>
      </c>
      <c r="EW1110" s="2">
        <v>41453</v>
      </c>
      <c r="EX1110" s="2">
        <v>41486</v>
      </c>
      <c r="EY1110" s="2">
        <v>41516</v>
      </c>
      <c r="EZ1110" s="2">
        <v>41547</v>
      </c>
      <c r="FA1110" s="2">
        <v>41578</v>
      </c>
      <c r="FB1110" s="2">
        <v>41607</v>
      </c>
      <c r="FC1110" s="2">
        <v>41639</v>
      </c>
      <c r="FD1110" s="2">
        <v>41670</v>
      </c>
      <c r="FE1110" s="2">
        <v>41698</v>
      </c>
      <c r="FF1110" s="2">
        <v>41729</v>
      </c>
      <c r="FG1110" s="2">
        <v>41759</v>
      </c>
      <c r="FH1110" s="2">
        <v>41789</v>
      </c>
      <c r="FI1110" s="2">
        <v>41820</v>
      </c>
      <c r="FJ1110" s="2">
        <v>41851</v>
      </c>
      <c r="FK1110" s="2">
        <v>41880</v>
      </c>
      <c r="FL1110" s="2">
        <v>41912</v>
      </c>
      <c r="FM1110" s="2">
        <v>41943</v>
      </c>
      <c r="FN1110" s="2">
        <v>41971</v>
      </c>
      <c r="FO1110" s="2">
        <v>42004</v>
      </c>
      <c r="FP1110" s="2">
        <v>42034</v>
      </c>
      <c r="FQ1110" s="2">
        <v>42062</v>
      </c>
      <c r="FR1110" s="2">
        <v>42094</v>
      </c>
      <c r="FS1110" s="2">
        <v>42124</v>
      </c>
      <c r="FT1110" s="2">
        <v>42153</v>
      </c>
      <c r="FU1110" s="2">
        <v>42185</v>
      </c>
      <c r="FV1110" s="2">
        <v>42216</v>
      </c>
      <c r="FW1110" s="2">
        <v>42247</v>
      </c>
      <c r="FX1110" s="2">
        <v>42277</v>
      </c>
      <c r="FY1110" s="2">
        <v>42307</v>
      </c>
      <c r="FZ1110" s="2">
        <v>42338</v>
      </c>
      <c r="GA1110" s="2">
        <v>42369</v>
      </c>
      <c r="GB1110" s="2">
        <v>42398</v>
      </c>
      <c r="GC1110" s="2">
        <v>42429</v>
      </c>
      <c r="GD1110" s="2">
        <v>42460</v>
      </c>
      <c r="GE1110" s="2">
        <v>42489</v>
      </c>
      <c r="GF1110" s="2">
        <v>42521</v>
      </c>
      <c r="GG1110" s="2">
        <v>42551</v>
      </c>
      <c r="GH1110" s="2">
        <v>42580</v>
      </c>
      <c r="GI1110" s="2">
        <v>42613</v>
      </c>
      <c r="GJ1110" s="2">
        <v>42643</v>
      </c>
    </row>
    <row r="1111" spans="1:253" x14ac:dyDescent="0.25">
      <c r="A1111" s="4"/>
      <c r="D1111" s="3">
        <v>28475500</v>
      </c>
      <c r="E1111">
        <v>28014200</v>
      </c>
      <c r="F1111">
        <v>31368200</v>
      </c>
      <c r="G1111">
        <v>27401900</v>
      </c>
      <c r="H1111">
        <v>29499000</v>
      </c>
      <c r="I1111">
        <v>19490200</v>
      </c>
      <c r="J1111">
        <v>22178200</v>
      </c>
      <c r="K1111">
        <v>20662000</v>
      </c>
      <c r="L1111">
        <v>67371400</v>
      </c>
      <c r="M1111">
        <v>49509800</v>
      </c>
      <c r="N1111">
        <v>28919900</v>
      </c>
      <c r="O1111">
        <v>22966400</v>
      </c>
      <c r="P1111">
        <v>31221700</v>
      </c>
      <c r="Q1111">
        <v>27582200</v>
      </c>
      <c r="R1111">
        <v>27621900</v>
      </c>
      <c r="S1111">
        <v>30917800</v>
      </c>
      <c r="T1111">
        <v>35432600</v>
      </c>
      <c r="U1111">
        <v>29485200</v>
      </c>
      <c r="V1111">
        <v>67487000</v>
      </c>
      <c r="W1111">
        <v>35441400</v>
      </c>
      <c r="X1111">
        <v>32516200</v>
      </c>
      <c r="Y1111">
        <v>44172600</v>
      </c>
      <c r="Z1111">
        <v>28600500</v>
      </c>
      <c r="AA1111">
        <v>22827600</v>
      </c>
      <c r="AB1111">
        <v>30806800</v>
      </c>
      <c r="AC1111">
        <v>24368700</v>
      </c>
      <c r="AD1111">
        <v>35187400</v>
      </c>
      <c r="AE1111">
        <v>32152300</v>
      </c>
      <c r="AF1111">
        <v>31231300</v>
      </c>
      <c r="AG1111">
        <v>23558000</v>
      </c>
      <c r="AH1111">
        <v>23161600</v>
      </c>
      <c r="AI1111">
        <v>16148900</v>
      </c>
      <c r="AJ1111">
        <v>26338000</v>
      </c>
      <c r="AK1111">
        <v>28193100</v>
      </c>
      <c r="AL1111">
        <v>20057100</v>
      </c>
      <c r="AM1111">
        <v>22761200</v>
      </c>
      <c r="AN1111">
        <v>21336400</v>
      </c>
      <c r="AO1111">
        <v>28172100</v>
      </c>
      <c r="AP1111">
        <v>26051900</v>
      </c>
      <c r="AQ1111">
        <v>33130400</v>
      </c>
      <c r="AR1111">
        <v>28960000</v>
      </c>
      <c r="AS1111">
        <v>22680300</v>
      </c>
      <c r="AT1111">
        <v>29895000</v>
      </c>
      <c r="AU1111">
        <v>25266700</v>
      </c>
      <c r="AV1111">
        <v>22473500</v>
      </c>
      <c r="AW1111">
        <v>19679000</v>
      </c>
      <c r="AX1111">
        <v>20481100</v>
      </c>
      <c r="AY1111">
        <v>24974800</v>
      </c>
      <c r="AZ1111">
        <v>26188200</v>
      </c>
      <c r="BA1111">
        <v>28431500</v>
      </c>
      <c r="BB1111">
        <v>25795900</v>
      </c>
      <c r="BC1111">
        <v>30505900</v>
      </c>
      <c r="BD1111">
        <v>34164900</v>
      </c>
      <c r="BE1111">
        <v>25128400</v>
      </c>
      <c r="BF1111">
        <v>25374200</v>
      </c>
      <c r="BG1111">
        <v>22124600</v>
      </c>
      <c r="BH1111">
        <v>30778500</v>
      </c>
      <c r="BI1111">
        <v>30567600</v>
      </c>
      <c r="BJ1111">
        <v>31978800</v>
      </c>
      <c r="BK1111">
        <v>23824800</v>
      </c>
      <c r="BL1111">
        <v>23370100</v>
      </c>
      <c r="BM1111">
        <v>33322500</v>
      </c>
      <c r="BN1111">
        <v>24469400</v>
      </c>
      <c r="BO1111">
        <v>33158300</v>
      </c>
      <c r="BP1111">
        <v>39162900</v>
      </c>
      <c r="BQ1111">
        <v>32271300</v>
      </c>
      <c r="BR1111">
        <v>32859200</v>
      </c>
      <c r="BS1111">
        <v>36182500</v>
      </c>
      <c r="BT1111">
        <v>31356000</v>
      </c>
      <c r="BU1111">
        <v>41857000</v>
      </c>
      <c r="BV1111">
        <v>27737200</v>
      </c>
      <c r="BW1111">
        <v>16805500</v>
      </c>
      <c r="BX1111">
        <v>26710300</v>
      </c>
      <c r="BY1111">
        <v>26477300</v>
      </c>
      <c r="BZ1111">
        <v>23646500</v>
      </c>
      <c r="CA1111">
        <v>26919700</v>
      </c>
      <c r="CB1111">
        <v>31797700</v>
      </c>
      <c r="CC1111">
        <v>32842200</v>
      </c>
      <c r="CD1111">
        <v>40094700</v>
      </c>
      <c r="CE1111">
        <v>40257400</v>
      </c>
      <c r="CF1111">
        <v>27861800</v>
      </c>
      <c r="CG1111">
        <v>25606900</v>
      </c>
      <c r="CH1111">
        <v>30003200</v>
      </c>
      <c r="CI1111">
        <v>23594300</v>
      </c>
      <c r="CJ1111">
        <v>39910900</v>
      </c>
      <c r="CK1111">
        <v>28103300</v>
      </c>
      <c r="CL1111">
        <v>28889800</v>
      </c>
      <c r="CM1111">
        <v>23017100</v>
      </c>
      <c r="CN1111">
        <v>16861700</v>
      </c>
      <c r="CO1111">
        <v>30905200</v>
      </c>
      <c r="CP1111">
        <v>37064000</v>
      </c>
      <c r="CQ1111">
        <v>27228700</v>
      </c>
      <c r="CR1111">
        <v>32984200</v>
      </c>
      <c r="CS1111">
        <v>38486100</v>
      </c>
      <c r="CT1111">
        <v>23278700</v>
      </c>
      <c r="CU1111">
        <v>25821900</v>
      </c>
      <c r="CV1111">
        <v>29312400</v>
      </c>
      <c r="CW1111">
        <v>34958400</v>
      </c>
      <c r="CX1111">
        <v>34326900</v>
      </c>
      <c r="CY1111">
        <v>35326100</v>
      </c>
      <c r="CZ1111">
        <v>26206500</v>
      </c>
      <c r="DA1111">
        <v>23689800</v>
      </c>
      <c r="DB1111">
        <v>28133500</v>
      </c>
      <c r="DC1111">
        <v>24383000</v>
      </c>
      <c r="DD1111">
        <v>23224500</v>
      </c>
      <c r="DE1111">
        <v>28152500</v>
      </c>
      <c r="DF1111">
        <v>19901100</v>
      </c>
      <c r="DG1111">
        <v>17065400</v>
      </c>
      <c r="DH1111">
        <v>15022800</v>
      </c>
      <c r="DI1111">
        <v>17593400</v>
      </c>
      <c r="DJ1111">
        <v>17061900</v>
      </c>
      <c r="DK1111">
        <v>21121000</v>
      </c>
      <c r="DL1111">
        <v>29111900</v>
      </c>
      <c r="DM1111">
        <v>28016600</v>
      </c>
      <c r="DN1111">
        <v>25490500</v>
      </c>
      <c r="DO1111">
        <v>18098800</v>
      </c>
      <c r="DP1111">
        <v>17437609</v>
      </c>
      <c r="DQ1111">
        <v>19364541</v>
      </c>
      <c r="DR1111">
        <v>15808745</v>
      </c>
      <c r="DS1111">
        <v>13480696</v>
      </c>
      <c r="DT1111">
        <v>12211827</v>
      </c>
      <c r="DU1111">
        <v>12245321</v>
      </c>
      <c r="DV1111">
        <v>18046532</v>
      </c>
      <c r="DW1111">
        <v>15013371</v>
      </c>
      <c r="DX1111">
        <v>16283172</v>
      </c>
      <c r="DY1111">
        <v>18102729</v>
      </c>
      <c r="DZ1111">
        <v>15985854</v>
      </c>
      <c r="EA1111">
        <v>34854744</v>
      </c>
      <c r="EB1111">
        <v>21658670</v>
      </c>
      <c r="EC1111">
        <v>19023740</v>
      </c>
      <c r="ED1111">
        <v>15912334</v>
      </c>
      <c r="EE1111">
        <v>13495393</v>
      </c>
      <c r="EF1111">
        <v>12435669</v>
      </c>
      <c r="EG1111">
        <v>11326155</v>
      </c>
      <c r="EH1111">
        <v>12673562</v>
      </c>
      <c r="EI1111">
        <v>12910779</v>
      </c>
      <c r="EJ1111">
        <v>15754947</v>
      </c>
      <c r="EK1111">
        <v>14387899</v>
      </c>
      <c r="EL1111">
        <v>14741380</v>
      </c>
      <c r="EM1111">
        <v>9453560</v>
      </c>
      <c r="EN1111">
        <v>8225340</v>
      </c>
      <c r="EO1111">
        <v>10475453</v>
      </c>
      <c r="EP1111">
        <v>10648299</v>
      </c>
      <c r="EQ1111">
        <v>9665934</v>
      </c>
      <c r="ER1111">
        <v>8205411</v>
      </c>
      <c r="ES1111">
        <v>7248384</v>
      </c>
      <c r="ET1111">
        <v>7249910</v>
      </c>
      <c r="EU1111">
        <v>8201609</v>
      </c>
      <c r="EV1111">
        <v>10780924</v>
      </c>
      <c r="EW1111">
        <v>10503947</v>
      </c>
      <c r="EX1111">
        <v>9316400</v>
      </c>
      <c r="EY1111">
        <v>7247383</v>
      </c>
      <c r="EZ1111">
        <v>8635023</v>
      </c>
      <c r="FA1111">
        <v>9572482</v>
      </c>
      <c r="FB1111">
        <v>5740713</v>
      </c>
      <c r="FC1111">
        <v>7750942</v>
      </c>
      <c r="FD1111">
        <v>6827963</v>
      </c>
      <c r="FE1111">
        <v>7290193</v>
      </c>
      <c r="FF1111">
        <v>7109045</v>
      </c>
      <c r="FG1111">
        <v>8049202</v>
      </c>
      <c r="FH1111">
        <v>7788462</v>
      </c>
      <c r="FI1111">
        <v>6237160</v>
      </c>
      <c r="FJ1111">
        <v>8684559</v>
      </c>
      <c r="FK1111">
        <v>7639775</v>
      </c>
      <c r="FL1111">
        <v>8040835</v>
      </c>
      <c r="FM1111">
        <v>14290662</v>
      </c>
      <c r="FN1111">
        <v>8444294</v>
      </c>
      <c r="FO1111">
        <v>12349115</v>
      </c>
      <c r="FP1111">
        <v>10590134</v>
      </c>
      <c r="FQ1111">
        <v>10781673</v>
      </c>
      <c r="FR1111">
        <v>13022493</v>
      </c>
      <c r="FS1111">
        <v>13071960</v>
      </c>
      <c r="FT1111">
        <v>9796217</v>
      </c>
      <c r="FU1111">
        <v>13237808</v>
      </c>
      <c r="FV1111">
        <v>10953301</v>
      </c>
      <c r="FW1111">
        <v>9601175</v>
      </c>
      <c r="FX1111">
        <v>9219842</v>
      </c>
      <c r="FY1111">
        <v>13630937</v>
      </c>
      <c r="FZ1111">
        <v>13627839</v>
      </c>
      <c r="GA1111">
        <v>10231627</v>
      </c>
      <c r="GB1111">
        <v>13039342</v>
      </c>
      <c r="GC1111">
        <v>15559621</v>
      </c>
      <c r="GD1111">
        <v>31511441</v>
      </c>
      <c r="GE1111">
        <v>32245051</v>
      </c>
      <c r="GF1111">
        <v>15539111</v>
      </c>
      <c r="GG1111">
        <v>11700475</v>
      </c>
      <c r="GH1111">
        <v>9935178</v>
      </c>
      <c r="GI1111">
        <v>11621343</v>
      </c>
      <c r="GJ1111">
        <v>19619306</v>
      </c>
    </row>
    <row r="1112" spans="1:253" x14ac:dyDescent="0.25">
      <c r="A1112" s="1" t="s">
        <v>557</v>
      </c>
      <c r="B1112" t="s">
        <v>1158</v>
      </c>
      <c r="C1112" t="s">
        <v>1183</v>
      </c>
      <c r="D1112" s="2">
        <f>_xll.BDH(A1112, "volume", B1112, C1112, "Direction", "H", "Period", "M","cols=61;rows=2")</f>
        <v>36922</v>
      </c>
      <c r="E1112" s="2">
        <v>36950</v>
      </c>
      <c r="F1112" s="2">
        <v>36980</v>
      </c>
      <c r="G1112" s="2">
        <v>37011</v>
      </c>
      <c r="H1112" s="2">
        <v>37042</v>
      </c>
      <c r="I1112" s="2">
        <v>37071</v>
      </c>
      <c r="J1112" s="2">
        <v>37103</v>
      </c>
      <c r="K1112" s="2">
        <v>37134</v>
      </c>
      <c r="L1112" s="2">
        <v>37162</v>
      </c>
      <c r="M1112" s="2">
        <v>37195</v>
      </c>
      <c r="N1112" s="2">
        <v>37225</v>
      </c>
      <c r="O1112" s="2">
        <v>37256</v>
      </c>
      <c r="P1112" s="2">
        <v>37287</v>
      </c>
      <c r="Q1112" s="2">
        <v>37315</v>
      </c>
      <c r="R1112" s="2">
        <v>37344</v>
      </c>
      <c r="S1112" s="2">
        <v>37376</v>
      </c>
      <c r="T1112" s="2">
        <v>37407</v>
      </c>
      <c r="U1112" s="2">
        <v>37435</v>
      </c>
      <c r="V1112" s="2">
        <v>37468</v>
      </c>
      <c r="W1112" s="2">
        <v>37498</v>
      </c>
      <c r="X1112" s="2">
        <v>37529</v>
      </c>
      <c r="Y1112" s="2">
        <v>37560</v>
      </c>
      <c r="Z1112" s="2">
        <v>37589</v>
      </c>
      <c r="AA1112" s="2">
        <v>37621</v>
      </c>
      <c r="AB1112" s="2">
        <v>37652</v>
      </c>
      <c r="AC1112" s="2">
        <v>37680</v>
      </c>
      <c r="AD1112" s="2">
        <v>37711</v>
      </c>
      <c r="AE1112" s="2">
        <v>37741</v>
      </c>
      <c r="AF1112" s="2">
        <v>37771</v>
      </c>
      <c r="AG1112" s="2">
        <v>37802</v>
      </c>
      <c r="AH1112" s="2">
        <v>37833</v>
      </c>
      <c r="AI1112" s="2">
        <v>37862</v>
      </c>
      <c r="AJ1112" s="2">
        <v>37894</v>
      </c>
      <c r="AK1112" s="2">
        <v>37925</v>
      </c>
      <c r="AL1112" s="2">
        <v>37953</v>
      </c>
      <c r="AM1112" s="2">
        <v>37986</v>
      </c>
      <c r="AN1112" s="2">
        <v>38016</v>
      </c>
      <c r="AO1112" s="2">
        <v>38044</v>
      </c>
      <c r="AP1112" s="2">
        <v>38077</v>
      </c>
      <c r="AQ1112" s="2">
        <v>38107</v>
      </c>
      <c r="AR1112" s="2">
        <v>38138</v>
      </c>
      <c r="AS1112" s="2">
        <v>38168</v>
      </c>
      <c r="AT1112" s="2">
        <v>38198</v>
      </c>
      <c r="AU1112" s="2">
        <v>38230</v>
      </c>
      <c r="AV1112" s="2">
        <v>38260</v>
      </c>
      <c r="AW1112" s="2">
        <v>38289</v>
      </c>
      <c r="AX1112" s="2">
        <v>38321</v>
      </c>
      <c r="AY1112" s="2">
        <v>38352</v>
      </c>
      <c r="AZ1112" s="2">
        <v>38383</v>
      </c>
      <c r="BA1112" s="2">
        <v>38411</v>
      </c>
      <c r="BB1112" s="2">
        <v>38442</v>
      </c>
      <c r="BC1112" s="2">
        <v>38471</v>
      </c>
      <c r="BD1112" s="2">
        <v>38503</v>
      </c>
      <c r="BE1112" s="2">
        <v>38533</v>
      </c>
      <c r="BF1112" s="2">
        <v>38562</v>
      </c>
      <c r="BG1112" s="2">
        <v>38595</v>
      </c>
      <c r="BH1112" s="2">
        <v>38625</v>
      </c>
      <c r="BI1112" s="2">
        <v>38656</v>
      </c>
      <c r="BJ1112" s="2">
        <v>38686</v>
      </c>
      <c r="BK1112" s="2">
        <v>38716</v>
      </c>
      <c r="BL1112" s="2">
        <v>38748</v>
      </c>
    </row>
    <row r="1113" spans="1:253" x14ac:dyDescent="0.25">
      <c r="A1113" s="4"/>
      <c r="D1113" s="3">
        <v>86501700</v>
      </c>
      <c r="E1113">
        <v>73527600</v>
      </c>
      <c r="F1113">
        <v>142753200</v>
      </c>
      <c r="G1113">
        <v>114628300</v>
      </c>
      <c r="H1113">
        <v>84614000</v>
      </c>
      <c r="I1113">
        <v>76757100</v>
      </c>
      <c r="J1113">
        <v>126844400</v>
      </c>
      <c r="K1113">
        <v>79371900</v>
      </c>
      <c r="L1113">
        <v>64967700</v>
      </c>
      <c r="M1113">
        <v>113197300</v>
      </c>
      <c r="N1113">
        <v>74855300</v>
      </c>
      <c r="O1113">
        <v>65688500</v>
      </c>
      <c r="P1113">
        <v>111748400</v>
      </c>
      <c r="Q1113">
        <v>58320700</v>
      </c>
      <c r="R1113">
        <v>74173100</v>
      </c>
      <c r="S1113">
        <v>116127300</v>
      </c>
      <c r="T1113">
        <v>103922700</v>
      </c>
      <c r="U1113">
        <v>111791400</v>
      </c>
      <c r="V1113">
        <v>115370300</v>
      </c>
      <c r="W1113">
        <v>68443500</v>
      </c>
      <c r="X1113">
        <v>69861900</v>
      </c>
      <c r="Y1113">
        <v>88537800</v>
      </c>
      <c r="Z1113">
        <v>62089700</v>
      </c>
      <c r="AA1113">
        <v>51453900</v>
      </c>
      <c r="AB1113">
        <v>74862700</v>
      </c>
      <c r="AC1113">
        <v>53652300</v>
      </c>
      <c r="AD1113">
        <v>79073800</v>
      </c>
      <c r="AE1113">
        <v>74751800</v>
      </c>
      <c r="AF1113">
        <v>39900100</v>
      </c>
      <c r="AG1113">
        <v>38619300</v>
      </c>
      <c r="AH1113">
        <v>41813600</v>
      </c>
      <c r="AI1113">
        <v>24551400</v>
      </c>
      <c r="AJ1113">
        <v>41584100</v>
      </c>
      <c r="AK1113">
        <v>45740500</v>
      </c>
      <c r="AL1113">
        <v>31828076</v>
      </c>
      <c r="AM1113">
        <v>20150312</v>
      </c>
      <c r="AN1113">
        <v>32554502</v>
      </c>
      <c r="AO1113">
        <v>19302072</v>
      </c>
      <c r="AP1113">
        <v>32667907</v>
      </c>
      <c r="AQ1113">
        <v>19410537</v>
      </c>
      <c r="AR1113">
        <v>19667154</v>
      </c>
      <c r="AS1113">
        <v>19168489</v>
      </c>
      <c r="AT1113">
        <v>42329862</v>
      </c>
      <c r="AU1113">
        <v>18228223</v>
      </c>
      <c r="AV1113">
        <v>35176564</v>
      </c>
      <c r="AW1113">
        <v>32963640</v>
      </c>
      <c r="AX1113">
        <v>20478374</v>
      </c>
      <c r="AY1113">
        <v>17311732</v>
      </c>
      <c r="AZ1113">
        <v>28411934</v>
      </c>
      <c r="BA1113">
        <v>23626483</v>
      </c>
      <c r="BB1113">
        <v>20192435</v>
      </c>
      <c r="BC1113">
        <v>24991774</v>
      </c>
      <c r="BD1113">
        <v>17943159</v>
      </c>
      <c r="BE1113">
        <v>29398356</v>
      </c>
      <c r="BF1113">
        <v>33221418</v>
      </c>
      <c r="BG1113">
        <v>20957141</v>
      </c>
      <c r="BH1113">
        <v>19137119</v>
      </c>
      <c r="BI1113">
        <v>35458701</v>
      </c>
      <c r="BJ1113">
        <v>61774561</v>
      </c>
      <c r="BK1113">
        <v>21882039</v>
      </c>
      <c r="BL1113">
        <v>23865996</v>
      </c>
    </row>
    <row r="1114" spans="1:253" x14ac:dyDescent="0.25">
      <c r="A1114" s="1" t="s">
        <v>558</v>
      </c>
      <c r="B1114" t="s">
        <v>1158</v>
      </c>
      <c r="C1114" t="s">
        <v>1186</v>
      </c>
      <c r="D1114" s="2">
        <f>_xll.BDH(A1114, "volume", B1114, C1114, "Direction", "H", "Period", "M","cols=82;rows=2")</f>
        <v>36922</v>
      </c>
      <c r="E1114" s="2">
        <v>36950</v>
      </c>
      <c r="F1114" s="2">
        <v>36980</v>
      </c>
      <c r="G1114" s="2">
        <v>37011</v>
      </c>
      <c r="H1114" s="2">
        <v>37042</v>
      </c>
      <c r="I1114" s="2">
        <v>37071</v>
      </c>
      <c r="J1114" s="2">
        <v>37103</v>
      </c>
      <c r="K1114" s="2">
        <v>37134</v>
      </c>
      <c r="L1114" s="2">
        <v>37162</v>
      </c>
      <c r="M1114" s="2">
        <v>37195</v>
      </c>
      <c r="N1114" s="2">
        <v>37225</v>
      </c>
      <c r="O1114" s="2">
        <v>37256</v>
      </c>
      <c r="P1114" s="2">
        <v>37287</v>
      </c>
      <c r="Q1114" s="2">
        <v>37315</v>
      </c>
      <c r="R1114" s="2">
        <v>37344</v>
      </c>
      <c r="S1114" s="2">
        <v>37376</v>
      </c>
      <c r="T1114" s="2">
        <v>37407</v>
      </c>
      <c r="U1114" s="2">
        <v>37435</v>
      </c>
      <c r="V1114" s="2">
        <v>37468</v>
      </c>
      <c r="W1114" s="2">
        <v>37498</v>
      </c>
      <c r="X1114" s="2">
        <v>37529</v>
      </c>
      <c r="Y1114" s="2">
        <v>37560</v>
      </c>
      <c r="Z1114" s="2">
        <v>37589</v>
      </c>
      <c r="AA1114" s="2">
        <v>37621</v>
      </c>
      <c r="AB1114" s="2">
        <v>37652</v>
      </c>
      <c r="AC1114" s="2">
        <v>37680</v>
      </c>
      <c r="AD1114" s="2">
        <v>37711</v>
      </c>
      <c r="AE1114" s="2">
        <v>37741</v>
      </c>
      <c r="AF1114" s="2">
        <v>37771</v>
      </c>
      <c r="AG1114" s="2">
        <v>37802</v>
      </c>
      <c r="AH1114" s="2">
        <v>37833</v>
      </c>
      <c r="AI1114" s="2">
        <v>37862</v>
      </c>
      <c r="AJ1114" s="2">
        <v>37894</v>
      </c>
      <c r="AK1114" s="2">
        <v>37925</v>
      </c>
      <c r="AL1114" s="2">
        <v>37953</v>
      </c>
      <c r="AM1114" s="2">
        <v>37986</v>
      </c>
      <c r="AN1114" s="2">
        <v>38016</v>
      </c>
      <c r="AO1114" s="2">
        <v>38044</v>
      </c>
      <c r="AP1114" s="2">
        <v>38077</v>
      </c>
      <c r="AQ1114" s="2">
        <v>38107</v>
      </c>
      <c r="AR1114" s="2">
        <v>38138</v>
      </c>
      <c r="AS1114" s="2">
        <v>38168</v>
      </c>
      <c r="AT1114" s="2">
        <v>38198</v>
      </c>
      <c r="AU1114" s="2">
        <v>38230</v>
      </c>
      <c r="AV1114" s="2">
        <v>38260</v>
      </c>
      <c r="AW1114" s="2">
        <v>38289</v>
      </c>
      <c r="AX1114" s="2">
        <v>38321</v>
      </c>
      <c r="AY1114" s="2">
        <v>38352</v>
      </c>
      <c r="AZ1114" s="2">
        <v>38383</v>
      </c>
      <c r="BA1114" s="2">
        <v>38411</v>
      </c>
      <c r="BB1114" s="2">
        <v>38442</v>
      </c>
      <c r="BC1114" s="2">
        <v>38471</v>
      </c>
      <c r="BD1114" s="2">
        <v>38503</v>
      </c>
      <c r="BE1114" s="2">
        <v>38533</v>
      </c>
      <c r="BF1114" s="2">
        <v>38562</v>
      </c>
      <c r="BG1114" s="2">
        <v>38595</v>
      </c>
      <c r="BH1114" s="2">
        <v>38625</v>
      </c>
      <c r="BI1114" s="2">
        <v>38656</v>
      </c>
      <c r="BJ1114" s="2">
        <v>38686</v>
      </c>
      <c r="BK1114" s="2">
        <v>38716</v>
      </c>
      <c r="BL1114" s="2">
        <v>38748</v>
      </c>
      <c r="BM1114" s="2">
        <v>38776</v>
      </c>
      <c r="BN1114" s="2">
        <v>38807</v>
      </c>
      <c r="BO1114" s="2">
        <v>38835</v>
      </c>
      <c r="BP1114" s="2">
        <v>38868</v>
      </c>
      <c r="BQ1114" s="2">
        <v>38898</v>
      </c>
      <c r="BR1114" s="2">
        <v>38929</v>
      </c>
      <c r="BS1114" s="2">
        <v>38960</v>
      </c>
      <c r="BT1114" s="2">
        <v>38989</v>
      </c>
      <c r="BU1114" s="2">
        <v>39021</v>
      </c>
      <c r="BV1114" s="2">
        <v>39051</v>
      </c>
      <c r="BW1114" s="2">
        <v>39080</v>
      </c>
      <c r="BX1114" s="2">
        <v>39113</v>
      </c>
      <c r="BY1114" s="2">
        <v>39141</v>
      </c>
      <c r="BZ1114" s="2">
        <v>39171</v>
      </c>
      <c r="CA1114" s="2">
        <v>39202</v>
      </c>
      <c r="CB1114" s="2">
        <v>39233</v>
      </c>
      <c r="CC1114" s="2">
        <v>39262</v>
      </c>
      <c r="CD1114" s="2">
        <v>39294</v>
      </c>
      <c r="CE1114" s="2">
        <v>39325</v>
      </c>
      <c r="CF1114" s="2">
        <v>39353</v>
      </c>
      <c r="CG1114" s="2">
        <v>39386</v>
      </c>
    </row>
    <row r="1115" spans="1:253" x14ac:dyDescent="0.25">
      <c r="A1115" s="4"/>
      <c r="D1115" s="3">
        <v>36007500</v>
      </c>
      <c r="E1115">
        <v>19698300</v>
      </c>
      <c r="F1115">
        <v>20295900</v>
      </c>
      <c r="G1115">
        <v>23876000</v>
      </c>
      <c r="H1115">
        <v>25621600</v>
      </c>
      <c r="I1115">
        <v>28822300</v>
      </c>
      <c r="J1115">
        <v>15869100</v>
      </c>
      <c r="K1115">
        <v>17811400</v>
      </c>
      <c r="L1115">
        <v>16661400</v>
      </c>
      <c r="M1115">
        <v>33118800</v>
      </c>
      <c r="N1115">
        <v>41100200</v>
      </c>
      <c r="O1115">
        <v>35153200</v>
      </c>
      <c r="P1115">
        <v>59582500</v>
      </c>
      <c r="Q1115">
        <v>50878700</v>
      </c>
      <c r="R1115">
        <v>49505900</v>
      </c>
      <c r="S1115">
        <v>27141600</v>
      </c>
      <c r="T1115">
        <v>22610400</v>
      </c>
      <c r="U1115">
        <v>30769900</v>
      </c>
      <c r="V1115">
        <v>56403900</v>
      </c>
      <c r="W1115">
        <v>39233300</v>
      </c>
      <c r="X1115">
        <v>21477300</v>
      </c>
      <c r="Y1115">
        <v>29588100</v>
      </c>
      <c r="Z1115">
        <v>32176200</v>
      </c>
      <c r="AA1115">
        <v>25568600</v>
      </c>
      <c r="AB1115">
        <v>33343400</v>
      </c>
      <c r="AC1115">
        <v>17531400</v>
      </c>
      <c r="AD1115">
        <v>22691300</v>
      </c>
      <c r="AE1115">
        <v>24255200</v>
      </c>
      <c r="AF1115">
        <v>47902800</v>
      </c>
      <c r="AG1115">
        <v>49749100</v>
      </c>
      <c r="AH1115">
        <v>59991000</v>
      </c>
      <c r="AI1115">
        <v>45827600</v>
      </c>
      <c r="AJ1115">
        <v>108039200</v>
      </c>
      <c r="AK1115">
        <v>134903200</v>
      </c>
      <c r="AL1115">
        <v>103812984</v>
      </c>
      <c r="AM1115">
        <v>119238000</v>
      </c>
      <c r="AN1115">
        <v>144639800</v>
      </c>
      <c r="AO1115">
        <v>112531800</v>
      </c>
      <c r="AP1115">
        <v>113729800</v>
      </c>
      <c r="AQ1115">
        <v>86781600</v>
      </c>
      <c r="AR1115">
        <v>70821100</v>
      </c>
      <c r="AS1115">
        <v>59931700</v>
      </c>
      <c r="AT1115">
        <v>78727000</v>
      </c>
      <c r="AU1115">
        <v>62459700</v>
      </c>
      <c r="AV1115">
        <v>92931300</v>
      </c>
      <c r="AW1115">
        <v>101269200</v>
      </c>
      <c r="AX1115">
        <v>104997400</v>
      </c>
      <c r="AY1115">
        <v>68173600</v>
      </c>
      <c r="AZ1115">
        <v>78065600</v>
      </c>
      <c r="BA1115">
        <v>117426900</v>
      </c>
      <c r="BB1115">
        <v>116670000</v>
      </c>
      <c r="BC1115">
        <v>154632600</v>
      </c>
      <c r="BD1115">
        <v>80010700</v>
      </c>
      <c r="BE1115">
        <v>94990200</v>
      </c>
      <c r="BF1115">
        <v>110755400</v>
      </c>
      <c r="BG1115">
        <v>76519900</v>
      </c>
      <c r="BH1115">
        <v>72905600</v>
      </c>
      <c r="BI1115">
        <v>114617600</v>
      </c>
      <c r="BJ1115">
        <v>70663900</v>
      </c>
      <c r="BK1115">
        <v>77924400</v>
      </c>
      <c r="BL1115">
        <v>98121300</v>
      </c>
      <c r="BM1115">
        <v>70239900</v>
      </c>
      <c r="BN1115">
        <v>80099600</v>
      </c>
      <c r="BO1115">
        <v>69244400</v>
      </c>
      <c r="BP1115">
        <v>84794000</v>
      </c>
      <c r="BQ1115">
        <v>63590700</v>
      </c>
      <c r="BR1115">
        <v>82665600</v>
      </c>
      <c r="BS1115">
        <v>63280300</v>
      </c>
      <c r="BT1115">
        <v>61952300</v>
      </c>
      <c r="BU1115">
        <v>77015200</v>
      </c>
      <c r="BV1115">
        <v>63035400</v>
      </c>
      <c r="BW1115">
        <v>59780600</v>
      </c>
      <c r="BX1115">
        <v>117537300</v>
      </c>
      <c r="BY1115">
        <v>70856252</v>
      </c>
      <c r="BZ1115">
        <v>74891961</v>
      </c>
      <c r="CA1115">
        <v>109839389</v>
      </c>
      <c r="CB1115">
        <v>267792163</v>
      </c>
      <c r="CC1115">
        <v>349344937</v>
      </c>
      <c r="CD1115">
        <v>187159547</v>
      </c>
      <c r="CE1115">
        <v>170190706</v>
      </c>
      <c r="CF1115">
        <v>123727144</v>
      </c>
      <c r="CG1115">
        <v>162278446</v>
      </c>
    </row>
    <row r="1116" spans="1:253" x14ac:dyDescent="0.25">
      <c r="A1116" s="1" t="s">
        <v>559</v>
      </c>
      <c r="B1116" t="s">
        <v>1159</v>
      </c>
      <c r="C1116" t="s">
        <v>1183</v>
      </c>
      <c r="D1116" s="2">
        <f>_xll.BDH(A1116, "volume", B1116, C1116, "Direction", "H", "Period", "M","cols=60;rows=2")</f>
        <v>37287</v>
      </c>
      <c r="E1116" s="2">
        <v>37315</v>
      </c>
      <c r="F1116" s="2">
        <v>37344</v>
      </c>
      <c r="G1116" s="2">
        <v>37376</v>
      </c>
      <c r="H1116" s="2">
        <v>37407</v>
      </c>
      <c r="I1116" s="2">
        <v>37435</v>
      </c>
      <c r="J1116" s="2">
        <v>37468</v>
      </c>
      <c r="K1116" s="2">
        <v>37498</v>
      </c>
      <c r="L1116" s="2">
        <v>37529</v>
      </c>
      <c r="M1116" s="2">
        <v>37560</v>
      </c>
      <c r="N1116" s="2">
        <v>37589</v>
      </c>
      <c r="O1116" s="2">
        <v>37621</v>
      </c>
      <c r="P1116" s="2">
        <v>37652</v>
      </c>
      <c r="Q1116" s="2">
        <v>37680</v>
      </c>
      <c r="R1116" s="2">
        <v>37711</v>
      </c>
      <c r="S1116" s="2">
        <v>37741</v>
      </c>
      <c r="T1116" s="2">
        <v>37771</v>
      </c>
      <c r="U1116" s="2">
        <v>37802</v>
      </c>
      <c r="V1116" s="2">
        <v>37833</v>
      </c>
      <c r="W1116" s="2">
        <v>37862</v>
      </c>
      <c r="X1116" s="2">
        <v>37894</v>
      </c>
      <c r="Y1116" s="2">
        <v>37925</v>
      </c>
      <c r="Z1116" s="2">
        <v>37953</v>
      </c>
      <c r="AA1116" s="2">
        <v>37986</v>
      </c>
      <c r="AB1116" s="2">
        <v>38016</v>
      </c>
      <c r="AC1116" s="2">
        <v>38044</v>
      </c>
      <c r="AD1116" s="2">
        <v>38077</v>
      </c>
      <c r="AE1116" s="2">
        <v>38107</v>
      </c>
      <c r="AF1116" s="2">
        <v>38138</v>
      </c>
      <c r="AG1116" s="2">
        <v>38168</v>
      </c>
      <c r="AH1116" s="2">
        <v>38198</v>
      </c>
      <c r="AI1116" s="2">
        <v>38230</v>
      </c>
      <c r="AJ1116" s="2">
        <v>38260</v>
      </c>
      <c r="AK1116" s="2">
        <v>38289</v>
      </c>
      <c r="AL1116" s="2">
        <v>38321</v>
      </c>
      <c r="AM1116" s="2">
        <v>38352</v>
      </c>
      <c r="AN1116" s="2">
        <v>38383</v>
      </c>
      <c r="AO1116" s="2">
        <v>38411</v>
      </c>
      <c r="AP1116" s="2">
        <v>38442</v>
      </c>
      <c r="AQ1116" s="2">
        <v>38471</v>
      </c>
      <c r="AR1116" s="2">
        <v>38503</v>
      </c>
      <c r="AS1116" s="2">
        <v>38533</v>
      </c>
      <c r="AT1116" s="2">
        <v>38562</v>
      </c>
      <c r="AU1116" s="2">
        <v>38595</v>
      </c>
      <c r="AV1116" s="2">
        <v>38625</v>
      </c>
      <c r="AW1116" s="2">
        <v>38656</v>
      </c>
      <c r="AX1116" s="2">
        <v>38686</v>
      </c>
      <c r="AY1116" s="2">
        <v>38716</v>
      </c>
      <c r="AZ1116" s="2">
        <v>38748</v>
      </c>
      <c r="BA1116" s="2">
        <v>38776</v>
      </c>
      <c r="BB1116" s="2">
        <v>38807</v>
      </c>
      <c r="BC1116" s="2">
        <v>38835</v>
      </c>
      <c r="BD1116" s="2">
        <v>38868</v>
      </c>
      <c r="BE1116" s="2">
        <v>38898</v>
      </c>
      <c r="BF1116" s="2">
        <v>38929</v>
      </c>
      <c r="BG1116" s="2">
        <v>38960</v>
      </c>
      <c r="BH1116" s="2">
        <v>38989</v>
      </c>
      <c r="BI1116" s="2">
        <v>39021</v>
      </c>
      <c r="BJ1116" s="2">
        <v>39051</v>
      </c>
      <c r="BK1116" s="2">
        <v>39080</v>
      </c>
    </row>
    <row r="1117" spans="1:253" x14ac:dyDescent="0.25">
      <c r="A1117" s="4"/>
      <c r="D1117" s="3">
        <v>57707325</v>
      </c>
      <c r="E1117">
        <v>41724150</v>
      </c>
      <c r="F1117">
        <v>43170600</v>
      </c>
      <c r="G1117">
        <v>48143200</v>
      </c>
      <c r="H1117">
        <v>35702300</v>
      </c>
      <c r="I1117">
        <v>33424400</v>
      </c>
      <c r="J1117">
        <v>27475750</v>
      </c>
      <c r="K1117">
        <v>15388550</v>
      </c>
      <c r="L1117">
        <v>13207350</v>
      </c>
      <c r="M1117">
        <v>21882950</v>
      </c>
      <c r="N1117">
        <v>27568875</v>
      </c>
      <c r="O1117">
        <v>24827825</v>
      </c>
      <c r="P1117">
        <v>17126000</v>
      </c>
      <c r="Q1117">
        <v>7492575</v>
      </c>
      <c r="R1117">
        <v>7624675</v>
      </c>
      <c r="S1117">
        <v>12495450</v>
      </c>
      <c r="T1117">
        <v>16248550</v>
      </c>
      <c r="U1117">
        <v>29664650</v>
      </c>
      <c r="V1117">
        <v>23042850</v>
      </c>
      <c r="W1117">
        <v>13151525</v>
      </c>
      <c r="X1117">
        <v>20848700</v>
      </c>
      <c r="Y1117">
        <v>15040750</v>
      </c>
      <c r="Z1117">
        <v>16235569</v>
      </c>
      <c r="AA1117">
        <v>8386960</v>
      </c>
      <c r="AB1117">
        <v>31549389</v>
      </c>
      <c r="AC1117">
        <v>23687210</v>
      </c>
      <c r="AD1117">
        <v>18139652</v>
      </c>
      <c r="AE1117">
        <v>16122163</v>
      </c>
      <c r="AF1117">
        <v>12454349</v>
      </c>
      <c r="AG1117">
        <v>9085645</v>
      </c>
      <c r="AH1117">
        <v>16614729</v>
      </c>
      <c r="AI1117">
        <v>14412677</v>
      </c>
      <c r="AJ1117">
        <v>12338893</v>
      </c>
      <c r="AK1117">
        <v>16731538</v>
      </c>
      <c r="AL1117">
        <v>20091992</v>
      </c>
      <c r="AM1117">
        <v>17094339</v>
      </c>
      <c r="AN1117">
        <v>21604623</v>
      </c>
      <c r="AO1117">
        <v>11709343</v>
      </c>
      <c r="AP1117">
        <v>11709330</v>
      </c>
      <c r="AQ1117">
        <v>13222649</v>
      </c>
      <c r="AR1117">
        <v>8559991</v>
      </c>
      <c r="AS1117">
        <v>12911410</v>
      </c>
      <c r="AT1117">
        <v>13116270</v>
      </c>
      <c r="AU1117">
        <v>8270503</v>
      </c>
      <c r="AV1117">
        <v>8381174</v>
      </c>
      <c r="AW1117">
        <v>26382635</v>
      </c>
      <c r="AX1117">
        <v>14576096</v>
      </c>
      <c r="AY1117">
        <v>12279517</v>
      </c>
      <c r="AZ1117">
        <v>27530196</v>
      </c>
      <c r="BA1117">
        <v>27052909</v>
      </c>
      <c r="BB1117">
        <v>40980348</v>
      </c>
      <c r="BC1117">
        <v>33810205</v>
      </c>
      <c r="BD1117">
        <v>37819943</v>
      </c>
      <c r="BE1117">
        <v>19777081</v>
      </c>
      <c r="BF1117">
        <v>15876111</v>
      </c>
      <c r="BG1117">
        <v>18504103</v>
      </c>
      <c r="BH1117">
        <v>12786236</v>
      </c>
      <c r="BI1117">
        <v>14918042</v>
      </c>
      <c r="BJ1117">
        <v>11735830</v>
      </c>
      <c r="BK1117">
        <v>12971227</v>
      </c>
    </row>
    <row r="1118" spans="1:253" x14ac:dyDescent="0.25">
      <c r="A1118" s="1" t="s">
        <v>560</v>
      </c>
      <c r="B1118" t="s">
        <v>1159</v>
      </c>
      <c r="C1118" t="s">
        <v>1199</v>
      </c>
      <c r="D1118" s="2">
        <f>_xll.BDH(A1118, "volume", B1118, C1118, "Direction", "H", "Period", "M","cols=250;rows=2")</f>
        <v>37287</v>
      </c>
      <c r="E1118" s="2">
        <v>37315</v>
      </c>
      <c r="F1118" s="2">
        <v>37344</v>
      </c>
      <c r="G1118" s="2">
        <v>37376</v>
      </c>
      <c r="H1118" s="2">
        <v>37407</v>
      </c>
      <c r="I1118" s="2">
        <v>37435</v>
      </c>
      <c r="J1118" s="2">
        <v>37468</v>
      </c>
      <c r="K1118" s="2">
        <v>37498</v>
      </c>
      <c r="L1118" s="2">
        <v>37529</v>
      </c>
      <c r="M1118" s="2">
        <v>37560</v>
      </c>
      <c r="N1118" s="2">
        <v>37589</v>
      </c>
      <c r="O1118" s="2">
        <v>37621</v>
      </c>
      <c r="P1118" s="2">
        <v>37652</v>
      </c>
      <c r="Q1118" s="2">
        <v>37680</v>
      </c>
      <c r="R1118" s="2">
        <v>37711</v>
      </c>
      <c r="S1118" s="2">
        <v>37741</v>
      </c>
      <c r="T1118" s="2">
        <v>37771</v>
      </c>
      <c r="U1118" s="2">
        <v>37802</v>
      </c>
      <c r="V1118" s="2">
        <v>37833</v>
      </c>
      <c r="W1118" s="2">
        <v>37862</v>
      </c>
      <c r="X1118" s="2">
        <v>37894</v>
      </c>
      <c r="Y1118" s="2">
        <v>37925</v>
      </c>
      <c r="Z1118" s="2">
        <v>37953</v>
      </c>
      <c r="AA1118" s="2">
        <v>37986</v>
      </c>
      <c r="AB1118" s="2">
        <v>38016</v>
      </c>
      <c r="AC1118" s="2">
        <v>38044</v>
      </c>
      <c r="AD1118" s="2">
        <v>38077</v>
      </c>
      <c r="AE1118" s="2">
        <v>38107</v>
      </c>
      <c r="AF1118" s="2">
        <v>38138</v>
      </c>
      <c r="AG1118" s="2">
        <v>38168</v>
      </c>
      <c r="AH1118" s="2">
        <v>38198</v>
      </c>
      <c r="AI1118" s="2">
        <v>38230</v>
      </c>
      <c r="AJ1118" s="2">
        <v>38260</v>
      </c>
      <c r="AK1118" s="2">
        <v>38289</v>
      </c>
      <c r="AL1118" s="2">
        <v>38321</v>
      </c>
      <c r="AM1118" s="2">
        <v>38352</v>
      </c>
      <c r="AN1118" s="2">
        <v>38383</v>
      </c>
      <c r="AO1118" s="2">
        <v>38411</v>
      </c>
      <c r="AP1118" s="2">
        <v>38442</v>
      </c>
      <c r="AQ1118" s="2">
        <v>38471</v>
      </c>
      <c r="AR1118" s="2">
        <v>38503</v>
      </c>
      <c r="AS1118" s="2">
        <v>38533</v>
      </c>
      <c r="AT1118" s="2">
        <v>38562</v>
      </c>
      <c r="AU1118" s="2">
        <v>38595</v>
      </c>
      <c r="AV1118" s="2">
        <v>38625</v>
      </c>
      <c r="AW1118" s="2">
        <v>38656</v>
      </c>
      <c r="AX1118" s="2">
        <v>38686</v>
      </c>
      <c r="AY1118" s="2">
        <v>38716</v>
      </c>
      <c r="AZ1118" s="2">
        <v>38748</v>
      </c>
      <c r="BA1118" s="2">
        <v>38776</v>
      </c>
      <c r="BB1118" s="2">
        <v>38807</v>
      </c>
      <c r="BC1118" s="2">
        <v>38835</v>
      </c>
      <c r="BD1118" s="2">
        <v>38868</v>
      </c>
      <c r="BE1118" s="2">
        <v>38898</v>
      </c>
      <c r="BF1118" s="2">
        <v>38929</v>
      </c>
      <c r="BG1118" s="2">
        <v>38960</v>
      </c>
      <c r="BH1118" s="2">
        <v>38989</v>
      </c>
      <c r="BI1118" s="2">
        <v>39021</v>
      </c>
      <c r="BJ1118" s="2">
        <v>39051</v>
      </c>
      <c r="BK1118" s="2">
        <v>39080</v>
      </c>
      <c r="BL1118" s="2">
        <v>39113</v>
      </c>
      <c r="BM1118" s="2">
        <v>39141</v>
      </c>
      <c r="BN1118" s="2">
        <v>39171</v>
      </c>
      <c r="BO1118" s="2">
        <v>39202</v>
      </c>
      <c r="BP1118" s="2">
        <v>39233</v>
      </c>
      <c r="BQ1118" s="2">
        <v>39262</v>
      </c>
      <c r="BR1118" s="2">
        <v>39294</v>
      </c>
      <c r="BS1118" s="2">
        <v>39325</v>
      </c>
      <c r="BT1118" s="2">
        <v>39353</v>
      </c>
      <c r="BU1118" s="2">
        <v>39386</v>
      </c>
      <c r="BV1118" s="2">
        <v>39416</v>
      </c>
      <c r="BW1118" s="2">
        <v>39447</v>
      </c>
      <c r="BX1118" s="2">
        <v>39478</v>
      </c>
      <c r="BY1118" s="2">
        <v>39507</v>
      </c>
      <c r="BZ1118" s="2">
        <v>39538</v>
      </c>
      <c r="CA1118" s="2">
        <v>39568</v>
      </c>
      <c r="CB1118" s="2">
        <v>39598</v>
      </c>
      <c r="CC1118" s="2">
        <v>39629</v>
      </c>
      <c r="CD1118" s="2">
        <v>39660</v>
      </c>
      <c r="CE1118" s="2">
        <v>39689</v>
      </c>
      <c r="CF1118" s="2">
        <v>39721</v>
      </c>
      <c r="CG1118" s="2">
        <v>39752</v>
      </c>
      <c r="CH1118" s="2">
        <v>39780</v>
      </c>
      <c r="CI1118" s="2">
        <v>39813</v>
      </c>
      <c r="CJ1118" s="2">
        <v>39843</v>
      </c>
      <c r="CK1118" s="2">
        <v>39871</v>
      </c>
      <c r="CL1118" s="2">
        <v>39903</v>
      </c>
      <c r="CM1118" s="2">
        <v>39933</v>
      </c>
      <c r="CN1118" s="2">
        <v>39962</v>
      </c>
      <c r="CO1118" s="2">
        <v>39994</v>
      </c>
      <c r="CP1118" s="2">
        <v>40025</v>
      </c>
      <c r="CQ1118" s="2">
        <v>40056</v>
      </c>
      <c r="CR1118" s="2">
        <v>40086</v>
      </c>
      <c r="CS1118" s="2">
        <v>40116</v>
      </c>
      <c r="CT1118" s="2">
        <v>40147</v>
      </c>
      <c r="CU1118" s="2">
        <v>40178</v>
      </c>
      <c r="CV1118" s="2">
        <v>40207</v>
      </c>
      <c r="CW1118" s="2">
        <v>40235</v>
      </c>
      <c r="CX1118" s="2">
        <v>40268</v>
      </c>
      <c r="CY1118" s="2">
        <v>40298</v>
      </c>
      <c r="CZ1118" s="2">
        <v>40329</v>
      </c>
      <c r="DA1118" s="2">
        <v>40359</v>
      </c>
      <c r="DB1118" s="2">
        <v>40389</v>
      </c>
      <c r="DC1118" s="2">
        <v>40421</v>
      </c>
      <c r="DD1118" s="2">
        <v>40451</v>
      </c>
      <c r="DE1118" s="2">
        <v>40480</v>
      </c>
      <c r="DF1118" s="2">
        <v>40512</v>
      </c>
      <c r="DG1118" s="2">
        <v>40543</v>
      </c>
      <c r="DH1118" s="2">
        <v>40574</v>
      </c>
      <c r="DI1118" s="2">
        <v>40602</v>
      </c>
      <c r="DJ1118" s="2">
        <v>40633</v>
      </c>
      <c r="DK1118" s="2">
        <v>40662</v>
      </c>
      <c r="DL1118" s="2">
        <v>40694</v>
      </c>
      <c r="DM1118" s="2">
        <v>40724</v>
      </c>
      <c r="DN1118" s="2">
        <v>40753</v>
      </c>
      <c r="DO1118" s="2">
        <v>40786</v>
      </c>
      <c r="DP1118" s="2">
        <v>40816</v>
      </c>
      <c r="DQ1118" s="2">
        <v>40847</v>
      </c>
      <c r="DR1118" s="2">
        <v>40877</v>
      </c>
      <c r="DS1118" s="2">
        <v>40907</v>
      </c>
      <c r="DT1118" s="2">
        <v>40939</v>
      </c>
      <c r="DU1118" s="2">
        <v>40968</v>
      </c>
      <c r="DV1118" s="2">
        <v>40998</v>
      </c>
      <c r="DW1118" s="2">
        <v>41029</v>
      </c>
      <c r="DX1118" s="2">
        <v>41060</v>
      </c>
      <c r="DY1118" s="2">
        <v>41089</v>
      </c>
      <c r="DZ1118" s="2">
        <v>41121</v>
      </c>
      <c r="EA1118" s="2">
        <v>41152</v>
      </c>
      <c r="EB1118" s="2">
        <v>41180</v>
      </c>
      <c r="EC1118" s="2">
        <v>41213</v>
      </c>
      <c r="ED1118" s="2">
        <v>41243</v>
      </c>
      <c r="EE1118" s="2">
        <v>41274</v>
      </c>
      <c r="EF1118" s="2">
        <v>41305</v>
      </c>
      <c r="EG1118" s="2">
        <v>41333</v>
      </c>
      <c r="EH1118" s="2">
        <v>41362</v>
      </c>
      <c r="EI1118" s="2">
        <v>41394</v>
      </c>
      <c r="EJ1118" s="2">
        <v>41425</v>
      </c>
      <c r="EK1118" s="2">
        <v>41453</v>
      </c>
      <c r="EL1118" s="2">
        <v>41486</v>
      </c>
      <c r="EM1118" s="2">
        <v>41516</v>
      </c>
      <c r="EN1118" s="2">
        <v>41547</v>
      </c>
      <c r="EO1118" s="2">
        <v>41578</v>
      </c>
      <c r="EP1118" s="2">
        <v>41607</v>
      </c>
      <c r="EQ1118" s="2">
        <v>41639</v>
      </c>
      <c r="ER1118" s="2">
        <v>41670</v>
      </c>
      <c r="ES1118" s="2">
        <v>41698</v>
      </c>
      <c r="ET1118" s="2">
        <v>41729</v>
      </c>
      <c r="EU1118" s="2">
        <v>41759</v>
      </c>
      <c r="EV1118" s="2">
        <v>41789</v>
      </c>
      <c r="EW1118" s="2">
        <v>41820</v>
      </c>
      <c r="EX1118" s="2">
        <v>41851</v>
      </c>
      <c r="EY1118" s="2">
        <v>41880</v>
      </c>
      <c r="EZ1118" s="2">
        <v>41912</v>
      </c>
      <c r="FA1118" s="2">
        <v>41943</v>
      </c>
      <c r="FB1118" s="2">
        <v>41971</v>
      </c>
      <c r="FC1118" s="2">
        <v>42004</v>
      </c>
      <c r="FD1118" s="2">
        <v>42034</v>
      </c>
      <c r="FE1118" s="2">
        <v>42062</v>
      </c>
      <c r="FF1118" s="2">
        <v>42094</v>
      </c>
      <c r="FG1118" s="2">
        <v>42124</v>
      </c>
      <c r="FH1118" s="2">
        <v>42153</v>
      </c>
      <c r="FI1118" s="2">
        <v>42185</v>
      </c>
      <c r="FJ1118" s="2">
        <v>42216</v>
      </c>
      <c r="FK1118" s="2">
        <v>42247</v>
      </c>
      <c r="FL1118" s="2">
        <v>42277</v>
      </c>
      <c r="FM1118" s="2">
        <v>42307</v>
      </c>
      <c r="FN1118" s="2">
        <v>42338</v>
      </c>
      <c r="FO1118" s="2">
        <v>42369</v>
      </c>
      <c r="FP1118" s="2">
        <v>42398</v>
      </c>
      <c r="FQ1118" s="2">
        <v>42429</v>
      </c>
      <c r="FR1118" s="2">
        <v>42460</v>
      </c>
      <c r="FS1118" s="2">
        <v>42489</v>
      </c>
      <c r="FT1118" s="2">
        <v>42521</v>
      </c>
      <c r="FU1118" s="2">
        <v>42551</v>
      </c>
      <c r="FV1118" s="2">
        <v>42580</v>
      </c>
      <c r="FW1118" s="2">
        <v>42613</v>
      </c>
      <c r="FX1118" s="2">
        <v>42643</v>
      </c>
      <c r="FY1118" s="2">
        <v>42674</v>
      </c>
      <c r="FZ1118" s="2">
        <v>42704</v>
      </c>
      <c r="GA1118" s="2">
        <v>42734</v>
      </c>
      <c r="GB1118" s="2">
        <v>42766</v>
      </c>
      <c r="GC1118" s="2">
        <v>42794</v>
      </c>
      <c r="GD1118" s="2">
        <v>42825</v>
      </c>
      <c r="GE1118" s="2">
        <v>42853</v>
      </c>
      <c r="GF1118" s="2">
        <v>42886</v>
      </c>
      <c r="GG1118" s="2">
        <v>42916</v>
      </c>
      <c r="GH1118" s="2">
        <v>42947</v>
      </c>
      <c r="GI1118" s="2">
        <v>42978</v>
      </c>
      <c r="GJ1118" s="2">
        <v>43007</v>
      </c>
      <c r="GK1118" s="2">
        <v>43039</v>
      </c>
      <c r="GL1118" s="2">
        <v>43069</v>
      </c>
      <c r="GM1118" s="2">
        <v>43098</v>
      </c>
      <c r="GN1118" s="2">
        <v>43131</v>
      </c>
      <c r="GO1118" s="2">
        <v>43159</v>
      </c>
      <c r="GP1118" s="2">
        <v>43189</v>
      </c>
      <c r="GQ1118" s="2">
        <v>43220</v>
      </c>
      <c r="GR1118" s="2">
        <v>43251</v>
      </c>
      <c r="GS1118" s="2">
        <v>43280</v>
      </c>
      <c r="GT1118" s="2">
        <v>43312</v>
      </c>
      <c r="GU1118" s="2">
        <v>43343</v>
      </c>
      <c r="GV1118" s="2">
        <v>43371</v>
      </c>
      <c r="GW1118" s="2">
        <v>43404</v>
      </c>
      <c r="GX1118" s="2">
        <v>43434</v>
      </c>
      <c r="GY1118" s="2">
        <v>43465</v>
      </c>
      <c r="GZ1118" s="2">
        <v>43496</v>
      </c>
      <c r="HA1118" s="2">
        <v>43524</v>
      </c>
      <c r="HB1118" s="2">
        <v>43553</v>
      </c>
      <c r="HC1118" s="2">
        <v>43585</v>
      </c>
      <c r="HD1118" s="2">
        <v>43616</v>
      </c>
      <c r="HE1118" s="2">
        <v>43644</v>
      </c>
      <c r="HF1118" s="2">
        <v>43677</v>
      </c>
      <c r="HG1118" s="2">
        <v>43707</v>
      </c>
      <c r="HH1118" s="2">
        <v>43738</v>
      </c>
      <c r="HI1118" s="2">
        <v>43769</v>
      </c>
      <c r="HJ1118" s="2">
        <v>43798</v>
      </c>
      <c r="HK1118" s="2">
        <v>43830</v>
      </c>
      <c r="HL1118" s="2">
        <v>43861</v>
      </c>
      <c r="HM1118" s="2">
        <v>43889</v>
      </c>
      <c r="HN1118" s="2">
        <v>43921</v>
      </c>
      <c r="HO1118" s="2">
        <v>43951</v>
      </c>
      <c r="HP1118" s="2">
        <v>43980</v>
      </c>
      <c r="HQ1118" s="2">
        <v>44012</v>
      </c>
      <c r="HR1118" s="2">
        <v>44043</v>
      </c>
      <c r="HS1118" s="2">
        <v>44074</v>
      </c>
      <c r="HT1118" s="2">
        <v>44104</v>
      </c>
      <c r="HU1118" s="2">
        <v>44134</v>
      </c>
      <c r="HV1118" s="2">
        <v>44165</v>
      </c>
      <c r="HW1118" s="2">
        <v>44196</v>
      </c>
      <c r="HX1118" s="2">
        <v>44225</v>
      </c>
      <c r="HY1118" s="2">
        <v>44253</v>
      </c>
      <c r="HZ1118" s="2">
        <v>44286</v>
      </c>
      <c r="IA1118" s="2">
        <v>44316</v>
      </c>
      <c r="IB1118" s="2">
        <v>44347</v>
      </c>
      <c r="IC1118" s="2">
        <v>44377</v>
      </c>
      <c r="ID1118" s="2">
        <v>44407</v>
      </c>
      <c r="IE1118" s="2">
        <v>44439</v>
      </c>
      <c r="IF1118" s="2">
        <v>44469</v>
      </c>
      <c r="IG1118" s="2">
        <v>44498</v>
      </c>
      <c r="IH1118" s="2">
        <v>44530</v>
      </c>
      <c r="II1118" s="2">
        <v>44561</v>
      </c>
      <c r="IJ1118" s="2">
        <v>44592</v>
      </c>
      <c r="IK1118" s="2">
        <v>44620</v>
      </c>
      <c r="IL1118" s="2">
        <v>44651</v>
      </c>
      <c r="IM1118" s="2">
        <v>44680</v>
      </c>
      <c r="IN1118" s="2">
        <v>44712</v>
      </c>
      <c r="IO1118" s="2">
        <v>44742</v>
      </c>
      <c r="IP1118" s="2">
        <v>44771</v>
      </c>
      <c r="IQ1118" s="2">
        <v>44804</v>
      </c>
      <c r="IR1118" s="2">
        <v>44834</v>
      </c>
      <c r="IS1118" s="2">
        <v>44865</v>
      </c>
    </row>
    <row r="1119" spans="1:253" x14ac:dyDescent="0.25">
      <c r="A1119" s="4"/>
      <c r="D1119" s="3">
        <v>92715200</v>
      </c>
      <c r="E1119">
        <v>58216800</v>
      </c>
      <c r="F1119">
        <v>67010800</v>
      </c>
      <c r="G1119">
        <v>91056000</v>
      </c>
      <c r="H1119">
        <v>69416000</v>
      </c>
      <c r="I1119">
        <v>80250000</v>
      </c>
      <c r="J1119">
        <v>153596400</v>
      </c>
      <c r="K1119">
        <v>62329200</v>
      </c>
      <c r="L1119">
        <v>77910800</v>
      </c>
      <c r="M1119">
        <v>92816800</v>
      </c>
      <c r="N1119">
        <v>176231200</v>
      </c>
      <c r="O1119">
        <v>165575600</v>
      </c>
      <c r="P1119">
        <v>131788800</v>
      </c>
      <c r="Q1119">
        <v>94846000</v>
      </c>
      <c r="R1119">
        <v>125009200</v>
      </c>
      <c r="S1119">
        <v>117156000</v>
      </c>
      <c r="T1119">
        <v>98881200</v>
      </c>
      <c r="U1119">
        <v>111318000</v>
      </c>
      <c r="V1119">
        <v>108940000</v>
      </c>
      <c r="W1119">
        <v>94594400</v>
      </c>
      <c r="X1119">
        <v>171194000</v>
      </c>
      <c r="Y1119">
        <v>107958000</v>
      </c>
      <c r="Z1119">
        <v>101612800</v>
      </c>
      <c r="AA1119">
        <v>97068000</v>
      </c>
      <c r="AB1119">
        <v>164251600</v>
      </c>
      <c r="AC1119">
        <v>69458400</v>
      </c>
      <c r="AD1119">
        <v>92554400</v>
      </c>
      <c r="AE1119">
        <v>79051600</v>
      </c>
      <c r="AF1119">
        <v>83545600</v>
      </c>
      <c r="AG1119">
        <v>52915600</v>
      </c>
      <c r="AH1119">
        <v>105852800</v>
      </c>
      <c r="AI1119">
        <v>81564400</v>
      </c>
      <c r="AJ1119">
        <v>84383600</v>
      </c>
      <c r="AK1119">
        <v>129198800</v>
      </c>
      <c r="AL1119">
        <v>78848400</v>
      </c>
      <c r="AM1119">
        <v>107910800</v>
      </c>
      <c r="AN1119">
        <v>95463600</v>
      </c>
      <c r="AO1119">
        <v>89116400</v>
      </c>
      <c r="AP1119">
        <v>101592400</v>
      </c>
      <c r="AQ1119">
        <v>130113200</v>
      </c>
      <c r="AR1119">
        <v>72707600</v>
      </c>
      <c r="AS1119">
        <v>75339200</v>
      </c>
      <c r="AT1119">
        <v>72396000</v>
      </c>
      <c r="AU1119">
        <v>52784000</v>
      </c>
      <c r="AV1119">
        <v>60463600</v>
      </c>
      <c r="AW1119">
        <v>67006800</v>
      </c>
      <c r="AX1119">
        <v>58494800</v>
      </c>
      <c r="AY1119">
        <v>60426000</v>
      </c>
      <c r="AZ1119">
        <v>58376200</v>
      </c>
      <c r="BA1119">
        <v>43026600</v>
      </c>
      <c r="BB1119">
        <v>42929200</v>
      </c>
      <c r="BC1119">
        <v>57678200</v>
      </c>
      <c r="BD1119">
        <v>49378400</v>
      </c>
      <c r="BE1119">
        <v>51162600</v>
      </c>
      <c r="BF1119">
        <v>35542400</v>
      </c>
      <c r="BG1119">
        <v>42866400</v>
      </c>
      <c r="BH1119">
        <v>32115600</v>
      </c>
      <c r="BI1119">
        <v>33771200</v>
      </c>
      <c r="BJ1119">
        <v>49720800</v>
      </c>
      <c r="BK1119">
        <v>46162400</v>
      </c>
      <c r="BL1119">
        <v>50181600</v>
      </c>
      <c r="BM1119">
        <v>26057400</v>
      </c>
      <c r="BN1119">
        <v>32368800</v>
      </c>
      <c r="BO1119">
        <v>33515200</v>
      </c>
      <c r="BP1119">
        <v>44588800</v>
      </c>
      <c r="BQ1119">
        <v>30762800</v>
      </c>
      <c r="BR1119">
        <v>30540600</v>
      </c>
      <c r="BS1119">
        <v>53494400</v>
      </c>
      <c r="BT1119">
        <v>31059600</v>
      </c>
      <c r="BU1119">
        <v>26229200</v>
      </c>
      <c r="BV1119">
        <v>36923800</v>
      </c>
      <c r="BW1119">
        <v>25810200</v>
      </c>
      <c r="BX1119">
        <v>33002200</v>
      </c>
      <c r="BY1119">
        <v>24968600</v>
      </c>
      <c r="BZ1119">
        <v>29551600</v>
      </c>
      <c r="CA1119">
        <v>27288000</v>
      </c>
      <c r="CB1119">
        <v>20642400</v>
      </c>
      <c r="CC1119">
        <v>22622000</v>
      </c>
      <c r="CD1119">
        <v>25274400</v>
      </c>
      <c r="CE1119">
        <v>18747200</v>
      </c>
      <c r="CF1119">
        <v>32726800</v>
      </c>
      <c r="CG1119">
        <v>39030600</v>
      </c>
      <c r="CH1119">
        <v>30223600</v>
      </c>
      <c r="CI1119">
        <v>27112400</v>
      </c>
      <c r="CJ1119">
        <v>27155800</v>
      </c>
      <c r="CK1119">
        <v>20523400</v>
      </c>
      <c r="CL1119">
        <v>26230200</v>
      </c>
      <c r="CM1119">
        <v>24012800</v>
      </c>
      <c r="CN1119">
        <v>18728600</v>
      </c>
      <c r="CO1119">
        <v>25258400</v>
      </c>
      <c r="CP1119">
        <v>22068900</v>
      </c>
      <c r="CQ1119">
        <v>19352100</v>
      </c>
      <c r="CR1119">
        <v>21837400</v>
      </c>
      <c r="CS1119">
        <v>24005400</v>
      </c>
      <c r="CT1119">
        <v>20752200</v>
      </c>
      <c r="CU1119">
        <v>23237000</v>
      </c>
      <c r="CV1119">
        <v>20641100</v>
      </c>
      <c r="CW1119">
        <v>21265200</v>
      </c>
      <c r="CX1119">
        <v>18726200</v>
      </c>
      <c r="CY1119">
        <v>21352400</v>
      </c>
      <c r="CZ1119">
        <v>24767700</v>
      </c>
      <c r="DA1119">
        <v>25064100</v>
      </c>
      <c r="DB1119">
        <v>31664400</v>
      </c>
      <c r="DC1119">
        <v>18587700</v>
      </c>
      <c r="DD1119">
        <v>18512498</v>
      </c>
      <c r="DE1119">
        <v>16895653</v>
      </c>
      <c r="DF1119">
        <v>17004229</v>
      </c>
      <c r="DG1119">
        <v>14522006</v>
      </c>
      <c r="DH1119">
        <v>13108190</v>
      </c>
      <c r="DI1119">
        <v>12356970</v>
      </c>
      <c r="DJ1119">
        <v>14892702</v>
      </c>
      <c r="DK1119">
        <v>12556510</v>
      </c>
      <c r="DL1119">
        <v>12628754</v>
      </c>
      <c r="DM1119">
        <v>13794540</v>
      </c>
      <c r="DN1119">
        <v>16780505</v>
      </c>
      <c r="DO1119">
        <v>27467596</v>
      </c>
      <c r="DP1119">
        <v>17904294</v>
      </c>
      <c r="DQ1119">
        <v>16116045</v>
      </c>
      <c r="DR1119">
        <v>12960722</v>
      </c>
      <c r="DS1119">
        <v>13568892</v>
      </c>
      <c r="DT1119">
        <v>12605371</v>
      </c>
      <c r="DU1119">
        <v>14882721</v>
      </c>
      <c r="DV1119">
        <v>15802170</v>
      </c>
      <c r="DW1119">
        <v>15481068</v>
      </c>
      <c r="DX1119">
        <v>16142789</v>
      </c>
      <c r="DY1119">
        <v>11918370</v>
      </c>
      <c r="DZ1119">
        <v>12330350</v>
      </c>
      <c r="EA1119">
        <v>13249509</v>
      </c>
      <c r="EB1119">
        <v>10932642</v>
      </c>
      <c r="EC1119">
        <v>8526938</v>
      </c>
      <c r="ED1119">
        <v>9757469</v>
      </c>
      <c r="EE1119">
        <v>12899526</v>
      </c>
      <c r="EF1119">
        <v>9064153</v>
      </c>
      <c r="EG1119">
        <v>8500774</v>
      </c>
      <c r="EH1119">
        <v>10322056</v>
      </c>
      <c r="EI1119">
        <v>15484782</v>
      </c>
      <c r="EJ1119">
        <v>11450182</v>
      </c>
      <c r="EK1119">
        <v>16727841</v>
      </c>
      <c r="EL1119">
        <v>11290864</v>
      </c>
      <c r="EM1119">
        <v>7173184</v>
      </c>
      <c r="EN1119">
        <v>5954202</v>
      </c>
      <c r="EO1119">
        <v>6963900</v>
      </c>
      <c r="EP1119">
        <v>7092725</v>
      </c>
      <c r="EQ1119">
        <v>8285923</v>
      </c>
      <c r="ER1119">
        <v>8257086</v>
      </c>
      <c r="ES1119">
        <v>7096363</v>
      </c>
      <c r="ET1119">
        <v>7950721</v>
      </c>
      <c r="EU1119">
        <v>10092844</v>
      </c>
      <c r="EV1119">
        <v>9576577</v>
      </c>
      <c r="EW1119">
        <v>8808106</v>
      </c>
      <c r="EX1119">
        <v>7275675</v>
      </c>
      <c r="EY1119">
        <v>5945533</v>
      </c>
      <c r="EZ1119">
        <v>7697669</v>
      </c>
      <c r="FA1119">
        <v>12952023</v>
      </c>
      <c r="FB1119">
        <v>7608054</v>
      </c>
      <c r="FC1119">
        <v>9111813</v>
      </c>
      <c r="FD1119">
        <v>10977933</v>
      </c>
      <c r="FE1119">
        <v>9040412</v>
      </c>
      <c r="FF1119">
        <v>14202365</v>
      </c>
      <c r="FG1119">
        <v>10225571</v>
      </c>
      <c r="FH1119">
        <v>11139955</v>
      </c>
      <c r="FI1119">
        <v>11660174</v>
      </c>
      <c r="FJ1119">
        <v>8619455</v>
      </c>
      <c r="FK1119">
        <v>10226427</v>
      </c>
      <c r="FL1119">
        <v>10636784</v>
      </c>
      <c r="FM1119">
        <v>17531679</v>
      </c>
      <c r="FN1119">
        <v>9813793</v>
      </c>
      <c r="FO1119">
        <v>12152069</v>
      </c>
      <c r="FP1119">
        <v>13221449</v>
      </c>
      <c r="FQ1119">
        <v>13169038</v>
      </c>
      <c r="FR1119">
        <v>10356476</v>
      </c>
      <c r="FS1119">
        <v>13277234</v>
      </c>
      <c r="FT1119">
        <v>16874227</v>
      </c>
      <c r="FU1119">
        <v>16319580</v>
      </c>
      <c r="FV1119">
        <v>11062381</v>
      </c>
      <c r="FW1119">
        <v>11713838</v>
      </c>
      <c r="FX1119">
        <v>14061040</v>
      </c>
      <c r="FY1119">
        <v>12663473</v>
      </c>
      <c r="FZ1119">
        <v>20789973</v>
      </c>
      <c r="GA1119">
        <v>11813942</v>
      </c>
      <c r="GB1119">
        <v>13145938</v>
      </c>
      <c r="GC1119">
        <v>9738285</v>
      </c>
      <c r="GD1119">
        <v>9546971</v>
      </c>
      <c r="GE1119">
        <v>8088879</v>
      </c>
      <c r="GF1119">
        <v>9040416</v>
      </c>
      <c r="GG1119">
        <v>7332242</v>
      </c>
      <c r="GH1119">
        <v>5323891</v>
      </c>
      <c r="GI1119">
        <v>10544753</v>
      </c>
      <c r="GJ1119">
        <v>7523027</v>
      </c>
      <c r="GK1119">
        <v>9583155</v>
      </c>
      <c r="GL1119">
        <v>10002994</v>
      </c>
      <c r="GM1119">
        <v>8731437</v>
      </c>
      <c r="GN1119">
        <v>7960812</v>
      </c>
      <c r="GO1119">
        <v>11059294</v>
      </c>
      <c r="GP1119">
        <v>8585807</v>
      </c>
      <c r="GQ1119">
        <v>7909954</v>
      </c>
      <c r="GR1119">
        <v>7325929</v>
      </c>
      <c r="GS1119">
        <v>7054190</v>
      </c>
      <c r="GT1119">
        <v>5390697</v>
      </c>
      <c r="GU1119">
        <v>6351227</v>
      </c>
      <c r="GV1119">
        <v>5384305</v>
      </c>
      <c r="GW1119">
        <v>6480853</v>
      </c>
      <c r="GX1119">
        <v>6363251</v>
      </c>
      <c r="GY1119">
        <v>6597710</v>
      </c>
      <c r="GZ1119">
        <v>6721558</v>
      </c>
      <c r="HA1119">
        <v>6142495</v>
      </c>
      <c r="HB1119">
        <v>7484706</v>
      </c>
      <c r="HC1119">
        <v>6206785</v>
      </c>
      <c r="HD1119">
        <v>7735577</v>
      </c>
      <c r="HE1119">
        <v>8817225</v>
      </c>
      <c r="HF1119">
        <v>6056498</v>
      </c>
      <c r="HG1119">
        <v>7419880</v>
      </c>
      <c r="HH1119">
        <v>7813911</v>
      </c>
      <c r="HI1119">
        <v>7417237</v>
      </c>
      <c r="HJ1119">
        <v>6226488</v>
      </c>
      <c r="HK1119">
        <v>7463975</v>
      </c>
      <c r="HL1119">
        <v>7800851</v>
      </c>
      <c r="HM1119">
        <v>9058247</v>
      </c>
      <c r="HN1119">
        <v>14915911</v>
      </c>
      <c r="HO1119">
        <v>8747309</v>
      </c>
      <c r="HP1119">
        <v>6442030</v>
      </c>
      <c r="HQ1119">
        <v>8006215</v>
      </c>
      <c r="HR1119">
        <v>6373834</v>
      </c>
      <c r="HS1119">
        <v>4908128</v>
      </c>
      <c r="HT1119">
        <v>6552983</v>
      </c>
      <c r="HU1119">
        <v>6587637</v>
      </c>
      <c r="HV1119">
        <v>6399303</v>
      </c>
      <c r="HW1119">
        <v>6577027</v>
      </c>
      <c r="HX1119">
        <v>9233874</v>
      </c>
      <c r="HY1119">
        <v>6320749</v>
      </c>
      <c r="HZ1119">
        <v>8412910</v>
      </c>
      <c r="IA1119">
        <v>5348562</v>
      </c>
      <c r="IB1119">
        <v>7922885</v>
      </c>
      <c r="IC1119">
        <v>6914666</v>
      </c>
      <c r="ID1119">
        <v>5427623</v>
      </c>
      <c r="IE1119">
        <v>5297180</v>
      </c>
      <c r="IF1119">
        <v>5551988</v>
      </c>
      <c r="IG1119">
        <v>4880064</v>
      </c>
      <c r="IH1119">
        <v>7013559</v>
      </c>
      <c r="II1119">
        <v>6397753</v>
      </c>
      <c r="IJ1119">
        <v>6208546</v>
      </c>
      <c r="IK1119">
        <v>8082079</v>
      </c>
      <c r="IL1119">
        <v>9328193</v>
      </c>
      <c r="IM1119">
        <v>9311368</v>
      </c>
      <c r="IN1119">
        <v>14741867</v>
      </c>
      <c r="IO1119">
        <v>11098551</v>
      </c>
      <c r="IP1119">
        <v>6376193</v>
      </c>
      <c r="IQ1119">
        <v>7029858</v>
      </c>
      <c r="IR1119">
        <v>8082222</v>
      </c>
      <c r="IS1119">
        <v>6273541</v>
      </c>
    </row>
    <row r="1120" spans="1:253" x14ac:dyDescent="0.25">
      <c r="A1120" s="1" t="s">
        <v>561</v>
      </c>
      <c r="B1120" t="s">
        <v>1159</v>
      </c>
      <c r="C1120" t="s">
        <v>1195</v>
      </c>
      <c r="D1120" s="2">
        <f>_xll.BDH(A1120, "volume", B1120, C1120, "Direction", "H", "Period", "M","cols=156;rows=2")</f>
        <v>37287</v>
      </c>
      <c r="E1120" s="2">
        <v>37315</v>
      </c>
      <c r="F1120" s="2">
        <v>37344</v>
      </c>
      <c r="G1120" s="2">
        <v>37376</v>
      </c>
      <c r="H1120" s="2">
        <v>37407</v>
      </c>
      <c r="I1120" s="2">
        <v>37435</v>
      </c>
      <c r="J1120" s="2">
        <v>37468</v>
      </c>
      <c r="K1120" s="2">
        <v>37498</v>
      </c>
      <c r="L1120" s="2">
        <v>37529</v>
      </c>
      <c r="M1120" s="2">
        <v>37560</v>
      </c>
      <c r="N1120" s="2">
        <v>37589</v>
      </c>
      <c r="O1120" s="2">
        <v>37621</v>
      </c>
      <c r="P1120" s="2">
        <v>37652</v>
      </c>
      <c r="Q1120" s="2">
        <v>37680</v>
      </c>
      <c r="R1120" s="2">
        <v>37711</v>
      </c>
      <c r="S1120" s="2">
        <v>37741</v>
      </c>
      <c r="T1120" s="2">
        <v>37771</v>
      </c>
      <c r="U1120" s="2">
        <v>37802</v>
      </c>
      <c r="V1120" s="2">
        <v>37833</v>
      </c>
      <c r="W1120" s="2">
        <v>37862</v>
      </c>
      <c r="X1120" s="2">
        <v>37894</v>
      </c>
      <c r="Y1120" s="2">
        <v>37925</v>
      </c>
      <c r="Z1120" s="2">
        <v>37953</v>
      </c>
      <c r="AA1120" s="2">
        <v>37986</v>
      </c>
      <c r="AB1120" s="2">
        <v>38016</v>
      </c>
      <c r="AC1120" s="2">
        <v>38044</v>
      </c>
      <c r="AD1120" s="2">
        <v>38077</v>
      </c>
      <c r="AE1120" s="2">
        <v>38107</v>
      </c>
      <c r="AF1120" s="2">
        <v>38138</v>
      </c>
      <c r="AG1120" s="2">
        <v>38168</v>
      </c>
      <c r="AH1120" s="2">
        <v>38198</v>
      </c>
      <c r="AI1120" s="2">
        <v>38230</v>
      </c>
      <c r="AJ1120" s="2">
        <v>38260</v>
      </c>
      <c r="AK1120" s="2">
        <v>38289</v>
      </c>
      <c r="AL1120" s="2">
        <v>38321</v>
      </c>
      <c r="AM1120" s="2">
        <v>38352</v>
      </c>
      <c r="AN1120" s="2">
        <v>38383</v>
      </c>
      <c r="AO1120" s="2">
        <v>38411</v>
      </c>
      <c r="AP1120" s="2">
        <v>38442</v>
      </c>
      <c r="AQ1120" s="2">
        <v>38471</v>
      </c>
      <c r="AR1120" s="2">
        <v>38503</v>
      </c>
      <c r="AS1120" s="2">
        <v>38533</v>
      </c>
      <c r="AT1120" s="2">
        <v>38562</v>
      </c>
      <c r="AU1120" s="2">
        <v>38595</v>
      </c>
      <c r="AV1120" s="2">
        <v>38625</v>
      </c>
      <c r="AW1120" s="2">
        <v>38656</v>
      </c>
      <c r="AX1120" s="2">
        <v>38686</v>
      </c>
      <c r="AY1120" s="2">
        <v>38716</v>
      </c>
      <c r="AZ1120" s="2">
        <v>38748</v>
      </c>
      <c r="BA1120" s="2">
        <v>38776</v>
      </c>
      <c r="BB1120" s="2">
        <v>38807</v>
      </c>
      <c r="BC1120" s="2">
        <v>38835</v>
      </c>
      <c r="BD1120" s="2">
        <v>38868</v>
      </c>
      <c r="BE1120" s="2">
        <v>38898</v>
      </c>
      <c r="BF1120" s="2">
        <v>38929</v>
      </c>
      <c r="BG1120" s="2">
        <v>38960</v>
      </c>
      <c r="BH1120" s="2">
        <v>38989</v>
      </c>
      <c r="BI1120" s="2">
        <v>39021</v>
      </c>
      <c r="BJ1120" s="2">
        <v>39051</v>
      </c>
      <c r="BK1120" s="2">
        <v>39080</v>
      </c>
      <c r="BL1120" s="2">
        <v>39113</v>
      </c>
      <c r="BM1120" s="2">
        <v>39141</v>
      </c>
      <c r="BN1120" s="2">
        <v>39171</v>
      </c>
      <c r="BO1120" s="2">
        <v>39202</v>
      </c>
      <c r="BP1120" s="2">
        <v>39233</v>
      </c>
      <c r="BQ1120" s="2">
        <v>39262</v>
      </c>
      <c r="BR1120" s="2">
        <v>39294</v>
      </c>
      <c r="BS1120" s="2">
        <v>39325</v>
      </c>
      <c r="BT1120" s="2">
        <v>39353</v>
      </c>
      <c r="BU1120" s="2">
        <v>39386</v>
      </c>
      <c r="BV1120" s="2">
        <v>39416</v>
      </c>
      <c r="BW1120" s="2">
        <v>39447</v>
      </c>
      <c r="BX1120" s="2">
        <v>39478</v>
      </c>
      <c r="BY1120" s="2">
        <v>39507</v>
      </c>
      <c r="BZ1120" s="2">
        <v>39538</v>
      </c>
      <c r="CA1120" s="2">
        <v>39568</v>
      </c>
      <c r="CB1120" s="2">
        <v>39598</v>
      </c>
      <c r="CC1120" s="2">
        <v>39629</v>
      </c>
      <c r="CD1120" s="2">
        <v>39660</v>
      </c>
      <c r="CE1120" s="2">
        <v>39689</v>
      </c>
      <c r="CF1120" s="2">
        <v>39721</v>
      </c>
      <c r="CG1120" s="2">
        <v>39752</v>
      </c>
      <c r="CH1120" s="2">
        <v>39780</v>
      </c>
      <c r="CI1120" s="2">
        <v>39813</v>
      </c>
      <c r="CJ1120" s="2">
        <v>39843</v>
      </c>
      <c r="CK1120" s="2">
        <v>39871</v>
      </c>
      <c r="CL1120" s="2">
        <v>39903</v>
      </c>
      <c r="CM1120" s="2">
        <v>39933</v>
      </c>
      <c r="CN1120" s="2">
        <v>39962</v>
      </c>
      <c r="CO1120" s="2">
        <v>39994</v>
      </c>
      <c r="CP1120" s="2">
        <v>40025</v>
      </c>
      <c r="CQ1120" s="2">
        <v>40056</v>
      </c>
      <c r="CR1120" s="2">
        <v>40086</v>
      </c>
      <c r="CS1120" s="2">
        <v>40116</v>
      </c>
      <c r="CT1120" s="2">
        <v>40147</v>
      </c>
      <c r="CU1120" s="2">
        <v>40178</v>
      </c>
      <c r="CV1120" s="2">
        <v>40207</v>
      </c>
      <c r="CW1120" s="2">
        <v>40235</v>
      </c>
      <c r="CX1120" s="2">
        <v>40268</v>
      </c>
      <c r="CY1120" s="2">
        <v>40298</v>
      </c>
      <c r="CZ1120" s="2">
        <v>40329</v>
      </c>
      <c r="DA1120" s="2">
        <v>40359</v>
      </c>
      <c r="DB1120" s="2">
        <v>40389</v>
      </c>
      <c r="DC1120" s="2">
        <v>40421</v>
      </c>
      <c r="DD1120" s="2">
        <v>40451</v>
      </c>
      <c r="DE1120" s="2">
        <v>40480</v>
      </c>
      <c r="DF1120" s="2">
        <v>40512</v>
      </c>
      <c r="DG1120" s="2">
        <v>40543</v>
      </c>
      <c r="DH1120" s="2">
        <v>40574</v>
      </c>
      <c r="DI1120" s="2">
        <v>40602</v>
      </c>
      <c r="DJ1120" s="2">
        <v>40633</v>
      </c>
      <c r="DK1120" s="2">
        <v>40662</v>
      </c>
      <c r="DL1120" s="2">
        <v>40694</v>
      </c>
      <c r="DM1120" s="2">
        <v>40724</v>
      </c>
      <c r="DN1120" s="2">
        <v>40753</v>
      </c>
      <c r="DO1120" s="2">
        <v>40786</v>
      </c>
      <c r="DP1120" s="2">
        <v>40816</v>
      </c>
      <c r="DQ1120" s="2">
        <v>40847</v>
      </c>
      <c r="DR1120" s="2">
        <v>40877</v>
      </c>
      <c r="DS1120" s="2">
        <v>40907</v>
      </c>
      <c r="DT1120" s="2">
        <v>40939</v>
      </c>
      <c r="DU1120" s="2">
        <v>40968</v>
      </c>
      <c r="DV1120" s="2">
        <v>40998</v>
      </c>
      <c r="DW1120" s="2">
        <v>41029</v>
      </c>
      <c r="DX1120" s="2">
        <v>41060</v>
      </c>
      <c r="DY1120" s="2">
        <v>41089</v>
      </c>
      <c r="DZ1120" s="2">
        <v>41121</v>
      </c>
      <c r="EA1120" s="2">
        <v>41152</v>
      </c>
      <c r="EB1120" s="2">
        <v>41180</v>
      </c>
      <c r="EC1120" s="2">
        <v>41213</v>
      </c>
      <c r="ED1120" s="2">
        <v>41243</v>
      </c>
      <c r="EE1120" s="2">
        <v>41274</v>
      </c>
      <c r="EF1120" s="2">
        <v>41305</v>
      </c>
      <c r="EG1120" s="2">
        <v>41333</v>
      </c>
      <c r="EH1120" s="2">
        <v>41362</v>
      </c>
      <c r="EI1120" s="2">
        <v>41394</v>
      </c>
      <c r="EJ1120" s="2">
        <v>41425</v>
      </c>
      <c r="EK1120" s="2">
        <v>41453</v>
      </c>
      <c r="EL1120" s="2">
        <v>41486</v>
      </c>
      <c r="EM1120" s="2">
        <v>41516</v>
      </c>
      <c r="EN1120" s="2">
        <v>41547</v>
      </c>
      <c r="EO1120" s="2">
        <v>41578</v>
      </c>
      <c r="EP1120" s="2">
        <v>41607</v>
      </c>
      <c r="EQ1120" s="2">
        <v>41639</v>
      </c>
      <c r="ER1120" s="2">
        <v>41670</v>
      </c>
      <c r="ES1120" s="2">
        <v>41698</v>
      </c>
      <c r="ET1120" s="2">
        <v>41729</v>
      </c>
      <c r="EU1120" s="2">
        <v>41759</v>
      </c>
      <c r="EV1120" s="2">
        <v>41789</v>
      </c>
      <c r="EW1120" s="2">
        <v>41820</v>
      </c>
      <c r="EX1120" s="2">
        <v>41851</v>
      </c>
      <c r="EY1120" s="2">
        <v>41880</v>
      </c>
      <c r="EZ1120" s="2">
        <v>41912</v>
      </c>
      <c r="FA1120" s="2">
        <v>41943</v>
      </c>
      <c r="FB1120" s="2">
        <v>41971</v>
      </c>
      <c r="FC1120" s="2">
        <v>42004</v>
      </c>
    </row>
    <row r="1121" spans="1:253" x14ac:dyDescent="0.25">
      <c r="A1121" s="4"/>
      <c r="D1121" s="3">
        <v>107512400</v>
      </c>
      <c r="E1121">
        <v>58752000</v>
      </c>
      <c r="F1121">
        <v>74138000</v>
      </c>
      <c r="G1121">
        <v>111252000</v>
      </c>
      <c r="H1121">
        <v>47968400</v>
      </c>
      <c r="I1121">
        <v>71252800</v>
      </c>
      <c r="J1121">
        <v>95777200</v>
      </c>
      <c r="K1121">
        <v>59300800</v>
      </c>
      <c r="L1121">
        <v>68467600</v>
      </c>
      <c r="M1121">
        <v>96196800</v>
      </c>
      <c r="N1121">
        <v>64495600</v>
      </c>
      <c r="O1121">
        <v>51680800</v>
      </c>
      <c r="P1121">
        <v>104159200</v>
      </c>
      <c r="Q1121">
        <v>68624400</v>
      </c>
      <c r="R1121">
        <v>90863600</v>
      </c>
      <c r="S1121">
        <v>94468400</v>
      </c>
      <c r="T1121">
        <v>61248800</v>
      </c>
      <c r="U1121">
        <v>91884000</v>
      </c>
      <c r="V1121">
        <v>49534500</v>
      </c>
      <c r="W1121">
        <v>29813300</v>
      </c>
      <c r="X1121">
        <v>41821800</v>
      </c>
      <c r="Y1121">
        <v>52959200</v>
      </c>
      <c r="Z1121">
        <v>32512800</v>
      </c>
      <c r="AA1121">
        <v>27928000</v>
      </c>
      <c r="AB1121">
        <v>32394000</v>
      </c>
      <c r="AC1121">
        <v>20906100</v>
      </c>
      <c r="AD1121">
        <v>51760400</v>
      </c>
      <c r="AE1121">
        <v>62526600</v>
      </c>
      <c r="AF1121">
        <v>51559600</v>
      </c>
      <c r="AG1121">
        <v>69912000</v>
      </c>
      <c r="AH1121">
        <v>80494700</v>
      </c>
      <c r="AI1121">
        <v>49387600</v>
      </c>
      <c r="AJ1121">
        <v>62443500</v>
      </c>
      <c r="AK1121">
        <v>48956700</v>
      </c>
      <c r="AL1121">
        <v>40131700</v>
      </c>
      <c r="AM1121">
        <v>42629900</v>
      </c>
      <c r="AN1121">
        <v>70541900</v>
      </c>
      <c r="AO1121">
        <v>35954700</v>
      </c>
      <c r="AP1121">
        <v>59188700</v>
      </c>
      <c r="AQ1121">
        <v>65020500</v>
      </c>
      <c r="AR1121">
        <v>33646900</v>
      </c>
      <c r="AS1121">
        <v>39531600</v>
      </c>
      <c r="AT1121">
        <v>31352400</v>
      </c>
      <c r="AU1121">
        <v>27875200</v>
      </c>
      <c r="AV1121">
        <v>34516000</v>
      </c>
      <c r="AW1121">
        <v>26427700</v>
      </c>
      <c r="AX1121">
        <v>40686500</v>
      </c>
      <c r="AY1121">
        <v>26645000</v>
      </c>
      <c r="AZ1121">
        <v>50268600</v>
      </c>
      <c r="BA1121">
        <v>31950400</v>
      </c>
      <c r="BB1121">
        <v>26967600</v>
      </c>
      <c r="BC1121">
        <v>37016400</v>
      </c>
      <c r="BD1121">
        <v>31746700</v>
      </c>
      <c r="BE1121">
        <v>33527500</v>
      </c>
      <c r="BF1121">
        <v>29231900</v>
      </c>
      <c r="BG1121">
        <v>33342500</v>
      </c>
      <c r="BH1121">
        <v>34586700</v>
      </c>
      <c r="BI1121">
        <v>25286700</v>
      </c>
      <c r="BJ1121">
        <v>34600000</v>
      </c>
      <c r="BK1121">
        <v>21241300</v>
      </c>
      <c r="BL1121">
        <v>43278800</v>
      </c>
      <c r="BM1121">
        <v>37590800</v>
      </c>
      <c r="BN1121">
        <v>39864900</v>
      </c>
      <c r="BO1121">
        <v>49065100</v>
      </c>
      <c r="BP1121">
        <v>45484500</v>
      </c>
      <c r="BQ1121">
        <v>32374400</v>
      </c>
      <c r="BR1121">
        <v>48558800</v>
      </c>
      <c r="BS1121">
        <v>42860400</v>
      </c>
      <c r="BT1121">
        <v>25707800</v>
      </c>
      <c r="BU1121">
        <v>20052700</v>
      </c>
      <c r="BV1121">
        <v>26036600</v>
      </c>
      <c r="BW1121">
        <v>21255500</v>
      </c>
      <c r="BX1121">
        <v>32511300</v>
      </c>
      <c r="BY1121">
        <v>30721400</v>
      </c>
      <c r="BZ1121">
        <v>31777900</v>
      </c>
      <c r="CA1121">
        <v>37459300</v>
      </c>
      <c r="CB1121">
        <v>20181500</v>
      </c>
      <c r="CC1121">
        <v>34486800</v>
      </c>
      <c r="CD1121">
        <v>44282700</v>
      </c>
      <c r="CE1121">
        <v>22108500</v>
      </c>
      <c r="CF1121">
        <v>28811300</v>
      </c>
      <c r="CG1121">
        <v>34469500</v>
      </c>
      <c r="CH1121">
        <v>23336100</v>
      </c>
      <c r="CI1121">
        <v>25909300</v>
      </c>
      <c r="CJ1121">
        <v>24914900</v>
      </c>
      <c r="CK1121">
        <v>25613200</v>
      </c>
      <c r="CL1121">
        <v>35769900</v>
      </c>
      <c r="CM1121">
        <v>36992100</v>
      </c>
      <c r="CN1121">
        <v>39133600</v>
      </c>
      <c r="CO1121">
        <v>29604400</v>
      </c>
      <c r="CP1121">
        <v>28048000</v>
      </c>
      <c r="CQ1121">
        <v>23457200</v>
      </c>
      <c r="CR1121">
        <v>24137600</v>
      </c>
      <c r="CS1121">
        <v>24211300</v>
      </c>
      <c r="CT1121">
        <v>25019500</v>
      </c>
      <c r="CU1121">
        <v>16881500</v>
      </c>
      <c r="CV1121">
        <v>23007100</v>
      </c>
      <c r="CW1121">
        <v>22649100</v>
      </c>
      <c r="CX1121">
        <v>28136400</v>
      </c>
      <c r="CY1121">
        <v>33142600</v>
      </c>
      <c r="CZ1121">
        <v>31610600</v>
      </c>
      <c r="DA1121">
        <v>28498000</v>
      </c>
      <c r="DB1121">
        <v>28748100</v>
      </c>
      <c r="DC1121">
        <v>20222300</v>
      </c>
      <c r="DD1121">
        <v>19473195</v>
      </c>
      <c r="DE1121">
        <v>20896310</v>
      </c>
      <c r="DF1121">
        <v>21125720</v>
      </c>
      <c r="DG1121">
        <v>22572340</v>
      </c>
      <c r="DH1121">
        <v>24863336</v>
      </c>
      <c r="DI1121">
        <v>18135804</v>
      </c>
      <c r="DJ1121">
        <v>22547180</v>
      </c>
      <c r="DK1121">
        <v>20537436</v>
      </c>
      <c r="DL1121">
        <v>17011094</v>
      </c>
      <c r="DM1121">
        <v>21422101</v>
      </c>
      <c r="DN1121">
        <v>24533467</v>
      </c>
      <c r="DO1121">
        <v>39453193</v>
      </c>
      <c r="DP1121">
        <v>28015402</v>
      </c>
      <c r="DQ1121">
        <v>25721003</v>
      </c>
      <c r="DR1121">
        <v>23178562</v>
      </c>
      <c r="DS1121">
        <v>16153381</v>
      </c>
      <c r="DT1121">
        <v>16849768</v>
      </c>
      <c r="DU1121">
        <v>21418368</v>
      </c>
      <c r="DV1121">
        <v>21117553</v>
      </c>
      <c r="DW1121">
        <v>14437858</v>
      </c>
      <c r="DX1121">
        <v>17111893</v>
      </c>
      <c r="DY1121">
        <v>18152627</v>
      </c>
      <c r="DZ1121">
        <v>22483249</v>
      </c>
      <c r="EA1121">
        <v>17316224</v>
      </c>
      <c r="EB1121">
        <v>12626424</v>
      </c>
      <c r="EC1121">
        <v>13352411</v>
      </c>
      <c r="ED1121">
        <v>18934393</v>
      </c>
      <c r="EE1121">
        <v>13546466</v>
      </c>
      <c r="EF1121">
        <v>14050670</v>
      </c>
      <c r="EG1121">
        <v>14583542</v>
      </c>
      <c r="EH1121">
        <v>14325469</v>
      </c>
      <c r="EI1121">
        <v>16851425</v>
      </c>
      <c r="EJ1121">
        <v>15741803</v>
      </c>
      <c r="EK1121">
        <v>16700410</v>
      </c>
      <c r="EL1121">
        <v>20360921</v>
      </c>
      <c r="EM1121">
        <v>12535761</v>
      </c>
      <c r="EN1121">
        <v>16334803</v>
      </c>
      <c r="EO1121">
        <v>18518252</v>
      </c>
      <c r="EP1121">
        <v>26857081</v>
      </c>
      <c r="EQ1121">
        <v>23001036</v>
      </c>
      <c r="ER1121">
        <v>24151487</v>
      </c>
      <c r="ES1121">
        <v>18956691</v>
      </c>
      <c r="ET1121">
        <v>21585063</v>
      </c>
      <c r="EU1121">
        <v>21097927</v>
      </c>
      <c r="EV1121">
        <v>24022881</v>
      </c>
      <c r="EW1121">
        <v>44049746</v>
      </c>
      <c r="EX1121">
        <v>39525462</v>
      </c>
      <c r="EY1121">
        <v>16214126</v>
      </c>
      <c r="EZ1121">
        <v>18738437</v>
      </c>
      <c r="FA1121">
        <v>14181762</v>
      </c>
      <c r="FB1121">
        <v>10372665</v>
      </c>
      <c r="FC1121">
        <v>9017332</v>
      </c>
    </row>
    <row r="1122" spans="1:253" x14ac:dyDescent="0.25">
      <c r="A1122" s="1" t="s">
        <v>562</v>
      </c>
      <c r="B1122" t="s">
        <v>1159</v>
      </c>
      <c r="C1122" t="s">
        <v>1183</v>
      </c>
      <c r="D1122" s="2">
        <f>_xll.BDH(A1122, "volume", B1122, C1122, "Direction", "H", "Period", "M","cols=60;rows=2")</f>
        <v>37287</v>
      </c>
      <c r="E1122" s="2">
        <v>37315</v>
      </c>
      <c r="F1122" s="2">
        <v>37344</v>
      </c>
      <c r="G1122" s="2">
        <v>37376</v>
      </c>
      <c r="H1122" s="2">
        <v>37407</v>
      </c>
      <c r="I1122" s="2">
        <v>37435</v>
      </c>
      <c r="J1122" s="2">
        <v>37468</v>
      </c>
      <c r="K1122" s="2">
        <v>37498</v>
      </c>
      <c r="L1122" s="2">
        <v>37529</v>
      </c>
      <c r="M1122" s="2">
        <v>37560</v>
      </c>
      <c r="N1122" s="2">
        <v>37589</v>
      </c>
      <c r="O1122" s="2">
        <v>37621</v>
      </c>
      <c r="P1122" s="2">
        <v>37652</v>
      </c>
      <c r="Q1122" s="2">
        <v>37680</v>
      </c>
      <c r="R1122" s="2">
        <v>37711</v>
      </c>
      <c r="S1122" s="2">
        <v>37741</v>
      </c>
      <c r="T1122" s="2">
        <v>37771</v>
      </c>
      <c r="U1122" s="2">
        <v>37802</v>
      </c>
      <c r="V1122" s="2">
        <v>37833</v>
      </c>
      <c r="W1122" s="2">
        <v>37862</v>
      </c>
      <c r="X1122" s="2">
        <v>37894</v>
      </c>
      <c r="Y1122" s="2">
        <v>37925</v>
      </c>
      <c r="Z1122" s="2">
        <v>37953</v>
      </c>
      <c r="AA1122" s="2">
        <v>37986</v>
      </c>
      <c r="AB1122" s="2">
        <v>38016</v>
      </c>
      <c r="AC1122" s="2">
        <v>38044</v>
      </c>
      <c r="AD1122" s="2">
        <v>38077</v>
      </c>
      <c r="AE1122" s="2">
        <v>38107</v>
      </c>
      <c r="AF1122" s="2">
        <v>38138</v>
      </c>
      <c r="AG1122" s="2">
        <v>38168</v>
      </c>
      <c r="AH1122" s="2">
        <v>38198</v>
      </c>
      <c r="AI1122" s="2">
        <v>38230</v>
      </c>
      <c r="AJ1122" s="2">
        <v>38260</v>
      </c>
      <c r="AK1122" s="2">
        <v>38289</v>
      </c>
      <c r="AL1122" s="2">
        <v>38321</v>
      </c>
      <c r="AM1122" s="2">
        <v>38352</v>
      </c>
      <c r="AN1122" s="2">
        <v>38383</v>
      </c>
      <c r="AO1122" s="2">
        <v>38411</v>
      </c>
      <c r="AP1122" s="2">
        <v>38442</v>
      </c>
      <c r="AQ1122" s="2">
        <v>38471</v>
      </c>
      <c r="AR1122" s="2">
        <v>38503</v>
      </c>
      <c r="AS1122" s="2">
        <v>38533</v>
      </c>
      <c r="AT1122" s="2">
        <v>38562</v>
      </c>
      <c r="AU1122" s="2">
        <v>38595</v>
      </c>
      <c r="AV1122" s="2">
        <v>38625</v>
      </c>
      <c r="AW1122" s="2">
        <v>38656</v>
      </c>
      <c r="AX1122" s="2">
        <v>38686</v>
      </c>
      <c r="AY1122" s="2">
        <v>38716</v>
      </c>
      <c r="AZ1122" s="2">
        <v>38748</v>
      </c>
      <c r="BA1122" s="2">
        <v>38776</v>
      </c>
      <c r="BB1122" s="2">
        <v>38807</v>
      </c>
      <c r="BC1122" s="2">
        <v>38835</v>
      </c>
      <c r="BD1122" s="2">
        <v>38868</v>
      </c>
      <c r="BE1122" s="2">
        <v>38898</v>
      </c>
      <c r="BF1122" s="2">
        <v>38929</v>
      </c>
      <c r="BG1122" s="2">
        <v>38960</v>
      </c>
      <c r="BH1122" s="2">
        <v>38989</v>
      </c>
      <c r="BI1122" s="2">
        <v>39021</v>
      </c>
      <c r="BJ1122" s="2">
        <v>39051</v>
      </c>
      <c r="BK1122" s="2">
        <v>39080</v>
      </c>
    </row>
    <row r="1123" spans="1:253" x14ac:dyDescent="0.25">
      <c r="A1123" s="4"/>
      <c r="D1123" s="3">
        <v>2356707600</v>
      </c>
      <c r="E1123">
        <v>3107803200</v>
      </c>
      <c r="F1123">
        <v>2710791600</v>
      </c>
      <c r="G1123">
        <v>3211662000</v>
      </c>
      <c r="H1123">
        <v>2782076400</v>
      </c>
      <c r="I1123">
        <v>2889608400</v>
      </c>
      <c r="J1123">
        <v>2978394000</v>
      </c>
      <c r="K1123">
        <v>1890663600</v>
      </c>
      <c r="L1123">
        <v>1413801600</v>
      </c>
      <c r="M1123">
        <v>1501035600</v>
      </c>
      <c r="N1123">
        <v>2778230400</v>
      </c>
      <c r="O1123">
        <v>1788278400</v>
      </c>
      <c r="P1123">
        <v>1995474000</v>
      </c>
      <c r="Q1123">
        <v>1638997200</v>
      </c>
      <c r="R1123">
        <v>1339467600</v>
      </c>
      <c r="S1123">
        <v>846264000</v>
      </c>
      <c r="T1123">
        <v>2212774800</v>
      </c>
      <c r="U1123">
        <v>1365153600</v>
      </c>
      <c r="V1123">
        <v>1178258400</v>
      </c>
      <c r="W1123">
        <v>1232822400</v>
      </c>
      <c r="X1123">
        <v>1312143600</v>
      </c>
      <c r="Y1123">
        <v>791928000</v>
      </c>
      <c r="Z1123">
        <v>968681028</v>
      </c>
      <c r="AA1123">
        <v>620063580</v>
      </c>
      <c r="AB1123">
        <v>617810508</v>
      </c>
      <c r="AC1123">
        <v>531479760</v>
      </c>
      <c r="AD1123">
        <v>599404620</v>
      </c>
      <c r="AE1123">
        <v>515214432</v>
      </c>
      <c r="AF1123">
        <v>442039116</v>
      </c>
      <c r="AG1123">
        <v>408264300</v>
      </c>
      <c r="AH1123">
        <v>500578836</v>
      </c>
      <c r="AI1123">
        <v>873470172</v>
      </c>
      <c r="AJ1123">
        <v>722167980</v>
      </c>
      <c r="AK1123">
        <v>813261312</v>
      </c>
      <c r="AL1123">
        <v>961814712</v>
      </c>
      <c r="AM1123">
        <v>915878460</v>
      </c>
      <c r="AN1123">
        <v>723092916</v>
      </c>
      <c r="AO1123">
        <v>936223896</v>
      </c>
      <c r="AP1123">
        <v>848328660</v>
      </c>
      <c r="AQ1123">
        <v>529795560</v>
      </c>
      <c r="AR1123">
        <v>774465096</v>
      </c>
      <c r="AS1123">
        <v>859984608</v>
      </c>
      <c r="AT1123">
        <v>713641644</v>
      </c>
      <c r="AU1123">
        <v>725933892</v>
      </c>
      <c r="AV1123">
        <v>583036728</v>
      </c>
      <c r="AW1123">
        <v>496215912</v>
      </c>
      <c r="AX1123">
        <v>726034056</v>
      </c>
      <c r="AY1123">
        <v>434532948</v>
      </c>
      <c r="AZ1123">
        <v>591793380</v>
      </c>
      <c r="BA1123">
        <v>908057760</v>
      </c>
      <c r="BB1123">
        <v>1166605512</v>
      </c>
      <c r="BC1123">
        <v>970558170</v>
      </c>
      <c r="BD1123">
        <v>1052364906</v>
      </c>
      <c r="BE1123">
        <v>932443314</v>
      </c>
      <c r="BF1123">
        <v>913052118</v>
      </c>
      <c r="BG1123">
        <v>801424440</v>
      </c>
      <c r="BH1123">
        <v>585804834</v>
      </c>
      <c r="BI1123">
        <v>679512270</v>
      </c>
      <c r="BJ1123">
        <v>647599626</v>
      </c>
      <c r="BK1123">
        <v>515006550</v>
      </c>
    </row>
    <row r="1124" spans="1:253" x14ac:dyDescent="0.25">
      <c r="A1124" s="1" t="s">
        <v>563</v>
      </c>
      <c r="B1124" t="s">
        <v>1159</v>
      </c>
      <c r="C1124" t="s">
        <v>1197</v>
      </c>
      <c r="D1124" s="2">
        <f>_xll.BDH(A1124, "volume", B1124, C1124, "Direction", "H", "Period", "M","cols=19;rows=2")</f>
        <v>37287</v>
      </c>
      <c r="E1124" s="2">
        <v>37315</v>
      </c>
      <c r="F1124" s="2">
        <v>37344</v>
      </c>
      <c r="G1124" s="2">
        <v>37376</v>
      </c>
      <c r="H1124" s="2">
        <v>37407</v>
      </c>
      <c r="I1124" s="2">
        <v>37435</v>
      </c>
      <c r="J1124" s="2">
        <v>37468</v>
      </c>
      <c r="K1124" s="2">
        <v>37498</v>
      </c>
      <c r="L1124" s="2">
        <v>37529</v>
      </c>
      <c r="M1124" s="2">
        <v>37560</v>
      </c>
      <c r="N1124" s="2">
        <v>37589</v>
      </c>
      <c r="O1124" s="2">
        <v>37621</v>
      </c>
      <c r="P1124" s="2">
        <v>37652</v>
      </c>
      <c r="Q1124" s="2">
        <v>37680</v>
      </c>
      <c r="R1124" s="2">
        <v>37711</v>
      </c>
      <c r="S1124" s="2">
        <v>37741</v>
      </c>
      <c r="T1124" s="2">
        <v>37771</v>
      </c>
      <c r="U1124" s="2">
        <v>37802</v>
      </c>
      <c r="V1124" s="2">
        <v>37833</v>
      </c>
    </row>
    <row r="1125" spans="1:253" x14ac:dyDescent="0.25">
      <c r="A1125" s="4"/>
      <c r="D1125" s="3">
        <v>125637300</v>
      </c>
      <c r="E1125">
        <v>84806400</v>
      </c>
      <c r="F1125">
        <v>84148400</v>
      </c>
      <c r="G1125">
        <v>51147300</v>
      </c>
      <c r="H1125">
        <v>73854400</v>
      </c>
      <c r="I1125">
        <v>44426200</v>
      </c>
      <c r="J1125">
        <v>127650600</v>
      </c>
      <c r="K1125">
        <v>57228000</v>
      </c>
      <c r="L1125">
        <v>35140100</v>
      </c>
      <c r="M1125">
        <v>45641600</v>
      </c>
      <c r="N1125">
        <v>53627700</v>
      </c>
      <c r="O1125">
        <v>46124800</v>
      </c>
      <c r="P1125">
        <v>95907100</v>
      </c>
      <c r="Q1125">
        <v>37911600</v>
      </c>
      <c r="R1125">
        <v>45857700</v>
      </c>
      <c r="S1125">
        <v>83929200</v>
      </c>
      <c r="T1125">
        <v>98607600</v>
      </c>
      <c r="U1125">
        <v>177564800</v>
      </c>
      <c r="V1125">
        <v>106868200</v>
      </c>
    </row>
    <row r="1126" spans="1:253" x14ac:dyDescent="0.25">
      <c r="A1126" s="1" t="s">
        <v>564</v>
      </c>
      <c r="B1126" t="s">
        <v>1159</v>
      </c>
      <c r="C1126" t="s">
        <v>1187</v>
      </c>
      <c r="D1126" s="2">
        <f>_xll.BDH(A1126, "volume", B1126, C1126, "Direction", "H", "Period", "M","cols=28;rows=2")</f>
        <v>37287</v>
      </c>
      <c r="E1126" s="2">
        <v>37315</v>
      </c>
      <c r="F1126" s="2">
        <v>37344</v>
      </c>
      <c r="G1126" s="2">
        <v>37376</v>
      </c>
      <c r="H1126" s="2">
        <v>37407</v>
      </c>
      <c r="I1126" s="2">
        <v>37435</v>
      </c>
      <c r="J1126" s="2">
        <v>37468</v>
      </c>
      <c r="K1126" s="2">
        <v>37498</v>
      </c>
      <c r="L1126" s="2">
        <v>37529</v>
      </c>
      <c r="M1126" s="2">
        <v>37560</v>
      </c>
      <c r="N1126" s="2">
        <v>37589</v>
      </c>
      <c r="O1126" s="2">
        <v>37621</v>
      </c>
      <c r="P1126" s="2">
        <v>37652</v>
      </c>
      <c r="Q1126" s="2">
        <v>37680</v>
      </c>
      <c r="R1126" s="2">
        <v>37711</v>
      </c>
      <c r="S1126" s="2">
        <v>37741</v>
      </c>
      <c r="T1126" s="2">
        <v>37771</v>
      </c>
      <c r="U1126" s="2">
        <v>37802</v>
      </c>
      <c r="V1126" s="2">
        <v>37833</v>
      </c>
      <c r="W1126" s="2">
        <v>37862</v>
      </c>
      <c r="X1126" s="2">
        <v>37894</v>
      </c>
      <c r="Y1126" s="2">
        <v>37925</v>
      </c>
      <c r="Z1126" s="2">
        <v>37953</v>
      </c>
      <c r="AA1126" s="2">
        <v>37986</v>
      </c>
      <c r="AB1126" s="2">
        <v>38016</v>
      </c>
      <c r="AC1126" s="2">
        <v>38044</v>
      </c>
      <c r="AD1126" s="2">
        <v>38077</v>
      </c>
      <c r="AE1126" s="2">
        <v>38107</v>
      </c>
    </row>
    <row r="1127" spans="1:253" x14ac:dyDescent="0.25">
      <c r="A1127" s="4"/>
      <c r="D1127" s="3">
        <v>14736700</v>
      </c>
      <c r="E1127">
        <v>21819000</v>
      </c>
      <c r="F1127">
        <v>13051000</v>
      </c>
      <c r="G1127">
        <v>14486500</v>
      </c>
      <c r="H1127">
        <v>18809200</v>
      </c>
      <c r="I1127">
        <v>21426800</v>
      </c>
      <c r="J1127">
        <v>28854300</v>
      </c>
      <c r="K1127">
        <v>20086700</v>
      </c>
      <c r="L1127">
        <v>18823500</v>
      </c>
      <c r="M1127">
        <v>25460700</v>
      </c>
      <c r="N1127">
        <v>17042200</v>
      </c>
      <c r="O1127">
        <v>17698100</v>
      </c>
      <c r="P1127">
        <v>14725200</v>
      </c>
      <c r="Q1127">
        <v>16363300</v>
      </c>
      <c r="R1127">
        <v>23312800</v>
      </c>
      <c r="S1127">
        <v>15042200</v>
      </c>
      <c r="T1127">
        <v>31841900</v>
      </c>
      <c r="U1127">
        <v>23482400</v>
      </c>
      <c r="V1127">
        <v>15662900</v>
      </c>
      <c r="W1127">
        <v>16510000</v>
      </c>
      <c r="X1127">
        <v>40526800</v>
      </c>
      <c r="Y1127">
        <v>46239100</v>
      </c>
      <c r="Z1127">
        <v>18252500</v>
      </c>
      <c r="AA1127">
        <v>16707400</v>
      </c>
      <c r="AB1127">
        <v>17573200</v>
      </c>
      <c r="AC1127">
        <v>14973800</v>
      </c>
      <c r="AD1127">
        <v>16016300</v>
      </c>
      <c r="AE1127">
        <v>47628400</v>
      </c>
    </row>
    <row r="1128" spans="1:253" x14ac:dyDescent="0.25">
      <c r="A1128" s="1" t="s">
        <v>565</v>
      </c>
      <c r="B1128" t="s">
        <v>1159</v>
      </c>
      <c r="C1128" t="s">
        <v>1192</v>
      </c>
      <c r="D1128" s="2">
        <f>_xll.BDH(A1128, "volume", B1128, C1128, "Direction", "H", "Period", "M","cols=163;rows=2")</f>
        <v>37287</v>
      </c>
      <c r="E1128" s="2">
        <v>37315</v>
      </c>
      <c r="F1128" s="2">
        <v>37344</v>
      </c>
      <c r="G1128" s="2">
        <v>37376</v>
      </c>
      <c r="H1128" s="2">
        <v>37407</v>
      </c>
      <c r="I1128" s="2">
        <v>37435</v>
      </c>
      <c r="J1128" s="2">
        <v>37468</v>
      </c>
      <c r="K1128" s="2">
        <v>37498</v>
      </c>
      <c r="L1128" s="2">
        <v>37529</v>
      </c>
      <c r="M1128" s="2">
        <v>37560</v>
      </c>
      <c r="N1128" s="2">
        <v>37589</v>
      </c>
      <c r="O1128" s="2">
        <v>37621</v>
      </c>
      <c r="P1128" s="2">
        <v>37652</v>
      </c>
      <c r="Q1128" s="2">
        <v>37680</v>
      </c>
      <c r="R1128" s="2">
        <v>37711</v>
      </c>
      <c r="S1128" s="2">
        <v>37741</v>
      </c>
      <c r="T1128" s="2">
        <v>37771</v>
      </c>
      <c r="U1128" s="2">
        <v>37802</v>
      </c>
      <c r="V1128" s="2">
        <v>37833</v>
      </c>
      <c r="W1128" s="2">
        <v>37862</v>
      </c>
      <c r="X1128" s="2">
        <v>37894</v>
      </c>
      <c r="Y1128" s="2">
        <v>37925</v>
      </c>
      <c r="Z1128" s="2">
        <v>37953</v>
      </c>
      <c r="AA1128" s="2">
        <v>37986</v>
      </c>
      <c r="AB1128" s="2">
        <v>38016</v>
      </c>
      <c r="AC1128" s="2">
        <v>38044</v>
      </c>
      <c r="AD1128" s="2">
        <v>38077</v>
      </c>
      <c r="AE1128" s="2">
        <v>38107</v>
      </c>
      <c r="AF1128" s="2">
        <v>38138</v>
      </c>
      <c r="AG1128" s="2">
        <v>38168</v>
      </c>
      <c r="AH1128" s="2">
        <v>38198</v>
      </c>
      <c r="AI1128" s="2">
        <v>38230</v>
      </c>
      <c r="AJ1128" s="2">
        <v>38260</v>
      </c>
      <c r="AK1128" s="2">
        <v>38289</v>
      </c>
      <c r="AL1128" s="2">
        <v>38321</v>
      </c>
      <c r="AM1128" s="2">
        <v>38352</v>
      </c>
      <c r="AN1128" s="2">
        <v>38383</v>
      </c>
      <c r="AO1128" s="2">
        <v>38411</v>
      </c>
      <c r="AP1128" s="2">
        <v>38442</v>
      </c>
      <c r="AQ1128" s="2">
        <v>38471</v>
      </c>
      <c r="AR1128" s="2">
        <v>38503</v>
      </c>
      <c r="AS1128" s="2">
        <v>38533</v>
      </c>
      <c r="AT1128" s="2">
        <v>38562</v>
      </c>
      <c r="AU1128" s="2">
        <v>38595</v>
      </c>
      <c r="AV1128" s="2">
        <v>38625</v>
      </c>
      <c r="AW1128" s="2">
        <v>38656</v>
      </c>
      <c r="AX1128" s="2">
        <v>38686</v>
      </c>
      <c r="AY1128" s="2">
        <v>38716</v>
      </c>
      <c r="AZ1128" s="2">
        <v>38748</v>
      </c>
      <c r="BA1128" s="2">
        <v>38776</v>
      </c>
      <c r="BB1128" s="2">
        <v>38807</v>
      </c>
      <c r="BC1128" s="2">
        <v>38835</v>
      </c>
      <c r="BD1128" s="2">
        <v>38868</v>
      </c>
      <c r="BE1128" s="2">
        <v>38898</v>
      </c>
      <c r="BF1128" s="2">
        <v>38929</v>
      </c>
      <c r="BG1128" s="2">
        <v>38960</v>
      </c>
      <c r="BH1128" s="2">
        <v>38989</v>
      </c>
      <c r="BI1128" s="2">
        <v>39021</v>
      </c>
      <c r="BJ1128" s="2">
        <v>39051</v>
      </c>
      <c r="BK1128" s="2">
        <v>39080</v>
      </c>
      <c r="BL1128" s="2">
        <v>39113</v>
      </c>
      <c r="BM1128" s="2">
        <v>39141</v>
      </c>
      <c r="BN1128" s="2">
        <v>39171</v>
      </c>
      <c r="BO1128" s="2">
        <v>39202</v>
      </c>
      <c r="BP1128" s="2">
        <v>39233</v>
      </c>
      <c r="BQ1128" s="2">
        <v>39262</v>
      </c>
      <c r="BR1128" s="2">
        <v>39294</v>
      </c>
      <c r="BS1128" s="2">
        <v>39325</v>
      </c>
      <c r="BT1128" s="2">
        <v>39353</v>
      </c>
      <c r="BU1128" s="2">
        <v>39386</v>
      </c>
      <c r="BV1128" s="2">
        <v>39416</v>
      </c>
      <c r="BW1128" s="2">
        <v>39447</v>
      </c>
      <c r="BX1128" s="2">
        <v>39478</v>
      </c>
      <c r="BY1128" s="2">
        <v>39507</v>
      </c>
      <c r="BZ1128" s="2">
        <v>39538</v>
      </c>
      <c r="CA1128" s="2">
        <v>39568</v>
      </c>
      <c r="CB1128" s="2">
        <v>39598</v>
      </c>
      <c r="CC1128" s="2">
        <v>39629</v>
      </c>
      <c r="CD1128" s="2">
        <v>39660</v>
      </c>
      <c r="CE1128" s="2">
        <v>39689</v>
      </c>
      <c r="CF1128" s="2">
        <v>39721</v>
      </c>
      <c r="CG1128" s="2">
        <v>39752</v>
      </c>
      <c r="CH1128" s="2">
        <v>39780</v>
      </c>
      <c r="CI1128" s="2">
        <v>39813</v>
      </c>
      <c r="CJ1128" s="2">
        <v>39843</v>
      </c>
      <c r="CK1128" s="2">
        <v>39871</v>
      </c>
      <c r="CL1128" s="2">
        <v>39903</v>
      </c>
      <c r="CM1128" s="2">
        <v>39933</v>
      </c>
      <c r="CN1128" s="2">
        <v>39962</v>
      </c>
      <c r="CO1128" s="2">
        <v>39994</v>
      </c>
      <c r="CP1128" s="2">
        <v>40025</v>
      </c>
      <c r="CQ1128" s="2">
        <v>40056</v>
      </c>
      <c r="CR1128" s="2">
        <v>40086</v>
      </c>
      <c r="CS1128" s="2">
        <v>40116</v>
      </c>
      <c r="CT1128" s="2">
        <v>40147</v>
      </c>
      <c r="CU1128" s="2">
        <v>40178</v>
      </c>
      <c r="CV1128" s="2">
        <v>40207</v>
      </c>
      <c r="CW1128" s="2">
        <v>40235</v>
      </c>
      <c r="CX1128" s="2">
        <v>40268</v>
      </c>
      <c r="CY1128" s="2">
        <v>40298</v>
      </c>
      <c r="CZ1128" s="2">
        <v>40329</v>
      </c>
      <c r="DA1128" s="2">
        <v>40359</v>
      </c>
      <c r="DB1128" s="2">
        <v>40389</v>
      </c>
      <c r="DC1128" s="2">
        <v>40421</v>
      </c>
      <c r="DD1128" s="2">
        <v>40451</v>
      </c>
      <c r="DE1128" s="2">
        <v>40480</v>
      </c>
      <c r="DF1128" s="2">
        <v>40512</v>
      </c>
      <c r="DG1128" s="2">
        <v>40543</v>
      </c>
      <c r="DH1128" s="2">
        <v>40574</v>
      </c>
      <c r="DI1128" s="2">
        <v>40602</v>
      </c>
      <c r="DJ1128" s="2">
        <v>40633</v>
      </c>
      <c r="DK1128" s="2">
        <v>40662</v>
      </c>
      <c r="DL1128" s="2">
        <v>40694</v>
      </c>
      <c r="DM1128" s="2">
        <v>40724</v>
      </c>
      <c r="DN1128" s="2">
        <v>40753</v>
      </c>
      <c r="DO1128" s="2">
        <v>40786</v>
      </c>
      <c r="DP1128" s="2">
        <v>40816</v>
      </c>
      <c r="DQ1128" s="2">
        <v>40847</v>
      </c>
      <c r="DR1128" s="2">
        <v>40877</v>
      </c>
      <c r="DS1128" s="2">
        <v>40907</v>
      </c>
      <c r="DT1128" s="2">
        <v>40939</v>
      </c>
      <c r="DU1128" s="2">
        <v>40968</v>
      </c>
      <c r="DV1128" s="2">
        <v>40998</v>
      </c>
      <c r="DW1128" s="2">
        <v>41029</v>
      </c>
      <c r="DX1128" s="2">
        <v>41060</v>
      </c>
      <c r="DY1128" s="2">
        <v>41089</v>
      </c>
      <c r="DZ1128" s="2">
        <v>41121</v>
      </c>
      <c r="EA1128" s="2">
        <v>41152</v>
      </c>
      <c r="EB1128" s="2">
        <v>41180</v>
      </c>
      <c r="EC1128" s="2">
        <v>41213</v>
      </c>
      <c r="ED1128" s="2">
        <v>41243</v>
      </c>
      <c r="EE1128" s="2">
        <v>41274</v>
      </c>
      <c r="EF1128" s="2">
        <v>41305</v>
      </c>
      <c r="EG1128" s="2">
        <v>41333</v>
      </c>
      <c r="EH1128" s="2">
        <v>41362</v>
      </c>
      <c r="EI1128" s="2">
        <v>41394</v>
      </c>
      <c r="EJ1128" s="2">
        <v>41425</v>
      </c>
      <c r="EK1128" s="2">
        <v>41453</v>
      </c>
      <c r="EL1128" s="2">
        <v>41486</v>
      </c>
      <c r="EM1128" s="2">
        <v>41516</v>
      </c>
      <c r="EN1128" s="2">
        <v>41547</v>
      </c>
      <c r="EO1128" s="2">
        <v>41578</v>
      </c>
      <c r="EP1128" s="2">
        <v>41607</v>
      </c>
      <c r="EQ1128" s="2">
        <v>41639</v>
      </c>
      <c r="ER1128" s="2">
        <v>41670</v>
      </c>
      <c r="ES1128" s="2">
        <v>41698</v>
      </c>
      <c r="ET1128" s="2">
        <v>41729</v>
      </c>
      <c r="EU1128" s="2">
        <v>41759</v>
      </c>
      <c r="EV1128" s="2">
        <v>41789</v>
      </c>
      <c r="EW1128" s="2">
        <v>41820</v>
      </c>
      <c r="EX1128" s="2">
        <v>41851</v>
      </c>
      <c r="EY1128" s="2">
        <v>41880</v>
      </c>
      <c r="EZ1128" s="2">
        <v>41912</v>
      </c>
      <c r="FA1128" s="2">
        <v>41943</v>
      </c>
      <c r="FB1128" s="2">
        <v>41971</v>
      </c>
      <c r="FC1128" s="2">
        <v>42004</v>
      </c>
      <c r="FD1128" s="2">
        <v>42034</v>
      </c>
      <c r="FE1128" s="2">
        <v>42062</v>
      </c>
      <c r="FF1128" s="2">
        <v>42094</v>
      </c>
      <c r="FG1128" s="2">
        <v>42124</v>
      </c>
      <c r="FH1128" s="2">
        <v>42153</v>
      </c>
      <c r="FI1128" s="2">
        <v>42185</v>
      </c>
      <c r="FJ1128" s="2">
        <v>42216</v>
      </c>
    </row>
    <row r="1129" spans="1:253" x14ac:dyDescent="0.25">
      <c r="A1129" s="4"/>
      <c r="D1129" s="3">
        <v>21280100</v>
      </c>
      <c r="E1129">
        <v>11539200</v>
      </c>
      <c r="F1129">
        <v>17260300</v>
      </c>
      <c r="G1129">
        <v>12471100</v>
      </c>
      <c r="H1129">
        <v>14501500</v>
      </c>
      <c r="I1129">
        <v>17402700</v>
      </c>
      <c r="J1129">
        <v>26467700</v>
      </c>
      <c r="K1129">
        <v>26321400</v>
      </c>
      <c r="L1129">
        <v>16387600</v>
      </c>
      <c r="M1129">
        <v>23895400</v>
      </c>
      <c r="N1129">
        <v>21457400</v>
      </c>
      <c r="O1129">
        <v>17896800</v>
      </c>
      <c r="P1129">
        <v>20472800</v>
      </c>
      <c r="Q1129">
        <v>17990700</v>
      </c>
      <c r="R1129">
        <v>27717400</v>
      </c>
      <c r="S1129">
        <v>19132100</v>
      </c>
      <c r="T1129">
        <v>18230800</v>
      </c>
      <c r="U1129">
        <v>17157500</v>
      </c>
      <c r="V1129">
        <v>18501400</v>
      </c>
      <c r="W1129">
        <v>12964900</v>
      </c>
      <c r="X1129">
        <v>16502300</v>
      </c>
      <c r="Y1129">
        <v>15224400</v>
      </c>
      <c r="Z1129">
        <v>13771600</v>
      </c>
      <c r="AA1129">
        <v>35643800</v>
      </c>
      <c r="AB1129">
        <v>28065800</v>
      </c>
      <c r="AC1129">
        <v>22519200</v>
      </c>
      <c r="AD1129">
        <v>21623400</v>
      </c>
      <c r="AE1129">
        <v>25055300</v>
      </c>
      <c r="AF1129">
        <v>37544700</v>
      </c>
      <c r="AG1129">
        <v>29562300</v>
      </c>
      <c r="AH1129">
        <v>25066200</v>
      </c>
      <c r="AI1129">
        <v>22054500</v>
      </c>
      <c r="AJ1129">
        <v>24850900</v>
      </c>
      <c r="AK1129">
        <v>28326300</v>
      </c>
      <c r="AL1129">
        <v>21130600</v>
      </c>
      <c r="AM1129">
        <v>23767700</v>
      </c>
      <c r="AN1129">
        <v>17224200</v>
      </c>
      <c r="AO1129">
        <v>16147000</v>
      </c>
      <c r="AP1129">
        <v>21583200</v>
      </c>
      <c r="AQ1129">
        <v>20076000</v>
      </c>
      <c r="AR1129">
        <v>33425600</v>
      </c>
      <c r="AS1129">
        <v>20867200</v>
      </c>
      <c r="AT1129">
        <v>15699600</v>
      </c>
      <c r="AU1129">
        <v>41968000</v>
      </c>
      <c r="AV1129">
        <v>39734000</v>
      </c>
      <c r="AW1129">
        <v>36008500</v>
      </c>
      <c r="AX1129">
        <v>23051100</v>
      </c>
      <c r="AY1129">
        <v>26847300</v>
      </c>
      <c r="AZ1129">
        <v>23075000</v>
      </c>
      <c r="BA1129">
        <v>17858600</v>
      </c>
      <c r="BB1129">
        <v>26062100</v>
      </c>
      <c r="BC1129">
        <v>24136500</v>
      </c>
      <c r="BD1129">
        <v>27062400</v>
      </c>
      <c r="BE1129">
        <v>25887900</v>
      </c>
      <c r="BF1129">
        <v>26754000</v>
      </c>
      <c r="BG1129">
        <v>20125100</v>
      </c>
      <c r="BH1129">
        <v>31664600</v>
      </c>
      <c r="BI1129">
        <v>25931700</v>
      </c>
      <c r="BJ1129">
        <v>23423600</v>
      </c>
      <c r="BK1129">
        <v>15035000</v>
      </c>
      <c r="BL1129">
        <v>18188200</v>
      </c>
      <c r="BM1129">
        <v>18790400</v>
      </c>
      <c r="BN1129">
        <v>27308200</v>
      </c>
      <c r="BO1129">
        <v>21405800</v>
      </c>
      <c r="BP1129">
        <v>25026000</v>
      </c>
      <c r="BQ1129">
        <v>23626600</v>
      </c>
      <c r="BR1129">
        <v>22748100</v>
      </c>
      <c r="BS1129">
        <v>34162600</v>
      </c>
      <c r="BT1129">
        <v>24106900</v>
      </c>
      <c r="BU1129">
        <v>26281900</v>
      </c>
      <c r="BV1129">
        <v>25098000</v>
      </c>
      <c r="BW1129">
        <v>25996200</v>
      </c>
      <c r="BX1129">
        <v>42319400</v>
      </c>
      <c r="BY1129">
        <v>26726700</v>
      </c>
      <c r="BZ1129">
        <v>21598800</v>
      </c>
      <c r="CA1129">
        <v>23406100</v>
      </c>
      <c r="CB1129">
        <v>19144800</v>
      </c>
      <c r="CC1129">
        <v>24879100</v>
      </c>
      <c r="CD1129">
        <v>32352800</v>
      </c>
      <c r="CE1129">
        <v>19842800</v>
      </c>
      <c r="CF1129">
        <v>25874300</v>
      </c>
      <c r="CG1129">
        <v>25663200</v>
      </c>
      <c r="CH1129">
        <v>21054800</v>
      </c>
      <c r="CI1129">
        <v>25303400</v>
      </c>
      <c r="CJ1129">
        <v>23092900</v>
      </c>
      <c r="CK1129">
        <v>18096200</v>
      </c>
      <c r="CL1129">
        <v>23294800</v>
      </c>
      <c r="CM1129">
        <v>17870000</v>
      </c>
      <c r="CN1129">
        <v>16472100</v>
      </c>
      <c r="CO1129">
        <v>20185400</v>
      </c>
      <c r="CP1129">
        <v>19691200</v>
      </c>
      <c r="CQ1129">
        <v>15188700</v>
      </c>
      <c r="CR1129">
        <v>27034900</v>
      </c>
      <c r="CS1129">
        <v>34591400</v>
      </c>
      <c r="CT1129">
        <v>19177100</v>
      </c>
      <c r="CU1129">
        <v>19896700</v>
      </c>
      <c r="CV1129">
        <v>19808400</v>
      </c>
      <c r="CW1129">
        <v>11483000</v>
      </c>
      <c r="CX1129">
        <v>13726100</v>
      </c>
      <c r="CY1129">
        <v>16645900</v>
      </c>
      <c r="CZ1129">
        <v>19308000</v>
      </c>
      <c r="DA1129">
        <v>20288000</v>
      </c>
      <c r="DB1129">
        <v>23267400</v>
      </c>
      <c r="DC1129">
        <v>13279600</v>
      </c>
      <c r="DD1129">
        <v>15343538</v>
      </c>
      <c r="DE1129">
        <v>14265269</v>
      </c>
      <c r="DF1129">
        <v>12228614</v>
      </c>
      <c r="DG1129">
        <v>8120050</v>
      </c>
      <c r="DH1129">
        <v>15593238</v>
      </c>
      <c r="DI1129">
        <v>15136546</v>
      </c>
      <c r="DJ1129">
        <v>8974079</v>
      </c>
      <c r="DK1129">
        <v>4763580</v>
      </c>
      <c r="DL1129">
        <v>5553560</v>
      </c>
      <c r="DM1129">
        <v>8457308</v>
      </c>
      <c r="DN1129">
        <v>5807988</v>
      </c>
      <c r="DO1129">
        <v>11777408</v>
      </c>
      <c r="DP1129">
        <v>9618020</v>
      </c>
      <c r="DQ1129">
        <v>7824301</v>
      </c>
      <c r="DR1129">
        <v>5017436</v>
      </c>
      <c r="DS1129">
        <v>4586851</v>
      </c>
      <c r="DT1129">
        <v>6258086</v>
      </c>
      <c r="DU1129">
        <v>6383284</v>
      </c>
      <c r="DV1129">
        <v>7281818</v>
      </c>
      <c r="DW1129">
        <v>8691082</v>
      </c>
      <c r="DX1129">
        <v>6304595</v>
      </c>
      <c r="DY1129">
        <v>10405482</v>
      </c>
      <c r="DZ1129">
        <v>9396492</v>
      </c>
      <c r="EA1129">
        <v>5576277</v>
      </c>
      <c r="EB1129">
        <v>7313916</v>
      </c>
      <c r="EC1129">
        <v>8255309</v>
      </c>
      <c r="ED1129">
        <v>6187547</v>
      </c>
      <c r="EE1129">
        <v>7383072</v>
      </c>
      <c r="EF1129">
        <v>10156016</v>
      </c>
      <c r="EG1129">
        <v>7585708</v>
      </c>
      <c r="EH1129">
        <v>5121210</v>
      </c>
      <c r="EI1129">
        <v>8047218</v>
      </c>
      <c r="EJ1129">
        <v>4993176</v>
      </c>
      <c r="EK1129">
        <v>6187795</v>
      </c>
      <c r="EL1129">
        <v>7124320</v>
      </c>
      <c r="EM1129">
        <v>5832875</v>
      </c>
      <c r="EN1129">
        <v>4898876</v>
      </c>
      <c r="EO1129">
        <v>6997347</v>
      </c>
      <c r="EP1129">
        <v>4189846</v>
      </c>
      <c r="EQ1129">
        <v>5752030</v>
      </c>
      <c r="ER1129">
        <v>11858105</v>
      </c>
      <c r="ES1129">
        <v>5693592</v>
      </c>
      <c r="ET1129">
        <v>8489093</v>
      </c>
      <c r="EU1129">
        <v>11790355</v>
      </c>
      <c r="EV1129">
        <v>5176588</v>
      </c>
      <c r="EW1129">
        <v>10098573</v>
      </c>
      <c r="EX1129">
        <v>13144895</v>
      </c>
      <c r="EY1129">
        <v>8625839</v>
      </c>
      <c r="EZ1129">
        <v>6171265</v>
      </c>
      <c r="FA1129">
        <v>5265717</v>
      </c>
      <c r="FB1129">
        <v>3039213</v>
      </c>
      <c r="FC1129">
        <v>4837813</v>
      </c>
      <c r="FD1129">
        <v>14653544</v>
      </c>
      <c r="FE1129">
        <v>5057640</v>
      </c>
      <c r="FF1129">
        <v>6525668</v>
      </c>
      <c r="FG1129">
        <v>5632112</v>
      </c>
      <c r="FH1129">
        <v>7099019</v>
      </c>
      <c r="FI1129">
        <v>7699703</v>
      </c>
      <c r="FJ1129">
        <v>7110167</v>
      </c>
    </row>
    <row r="1130" spans="1:253" x14ac:dyDescent="0.25">
      <c r="A1130" s="1" t="s">
        <v>566</v>
      </c>
      <c r="B1130" t="s">
        <v>1159</v>
      </c>
      <c r="C1130" t="s">
        <v>1190</v>
      </c>
      <c r="D1130" s="2">
        <f>_xll.BDH(A1130, "volume", B1130, C1130, "Direction", "H", "Period", "M","cols=7;rows=2")</f>
        <v>37287</v>
      </c>
      <c r="E1130" s="2">
        <v>37315</v>
      </c>
      <c r="F1130" s="2">
        <v>37344</v>
      </c>
      <c r="G1130" s="2">
        <v>37376</v>
      </c>
      <c r="H1130" s="2">
        <v>37407</v>
      </c>
      <c r="I1130" s="2">
        <v>37435</v>
      </c>
      <c r="J1130" s="2">
        <v>37468</v>
      </c>
    </row>
    <row r="1131" spans="1:253" x14ac:dyDescent="0.25">
      <c r="A1131" s="4"/>
      <c r="D1131" s="3">
        <v>118092400</v>
      </c>
      <c r="E1131">
        <v>106193500</v>
      </c>
      <c r="F1131">
        <v>107110000</v>
      </c>
      <c r="G1131">
        <v>112509600</v>
      </c>
      <c r="H1131">
        <v>119664800</v>
      </c>
      <c r="I1131">
        <v>124737500</v>
      </c>
      <c r="J1131">
        <v>98300600</v>
      </c>
    </row>
    <row r="1132" spans="1:253" x14ac:dyDescent="0.25">
      <c r="A1132" s="1" t="s">
        <v>567</v>
      </c>
      <c r="B1132" t="s">
        <v>1159</v>
      </c>
      <c r="C1132" t="s">
        <v>1182</v>
      </c>
      <c r="D1132" s="2">
        <f>_xll.BDH(A1132, "volume", B1132, C1132, "Direction", "H", "Period", "M","cols=96;rows=2")</f>
        <v>37287</v>
      </c>
      <c r="E1132" s="2">
        <v>37315</v>
      </c>
      <c r="F1132" s="2">
        <v>37344</v>
      </c>
      <c r="G1132" s="2">
        <v>37376</v>
      </c>
      <c r="H1132" s="2">
        <v>37407</v>
      </c>
      <c r="I1132" s="2">
        <v>37435</v>
      </c>
      <c r="J1132" s="2">
        <v>37468</v>
      </c>
      <c r="K1132" s="2">
        <v>37498</v>
      </c>
      <c r="L1132" s="2">
        <v>37529</v>
      </c>
      <c r="M1132" s="2">
        <v>37560</v>
      </c>
      <c r="N1132" s="2">
        <v>37589</v>
      </c>
      <c r="O1132" s="2">
        <v>37621</v>
      </c>
      <c r="P1132" s="2">
        <v>37652</v>
      </c>
      <c r="Q1132" s="2">
        <v>37680</v>
      </c>
      <c r="R1132" s="2">
        <v>37711</v>
      </c>
      <c r="S1132" s="2">
        <v>37741</v>
      </c>
      <c r="T1132" s="2">
        <v>37771</v>
      </c>
      <c r="U1132" s="2">
        <v>37802</v>
      </c>
      <c r="V1132" s="2">
        <v>37833</v>
      </c>
      <c r="W1132" s="2">
        <v>37862</v>
      </c>
      <c r="X1132" s="2">
        <v>37894</v>
      </c>
      <c r="Y1132" s="2">
        <v>37925</v>
      </c>
      <c r="Z1132" s="2">
        <v>37953</v>
      </c>
      <c r="AA1132" s="2">
        <v>37986</v>
      </c>
      <c r="AB1132" s="2">
        <v>38016</v>
      </c>
      <c r="AC1132" s="2">
        <v>38044</v>
      </c>
      <c r="AD1132" s="2">
        <v>38077</v>
      </c>
      <c r="AE1132" s="2">
        <v>38107</v>
      </c>
      <c r="AF1132" s="2">
        <v>38138</v>
      </c>
      <c r="AG1132" s="2">
        <v>38168</v>
      </c>
      <c r="AH1132" s="2">
        <v>38198</v>
      </c>
      <c r="AI1132" s="2">
        <v>38230</v>
      </c>
      <c r="AJ1132" s="2">
        <v>38260</v>
      </c>
      <c r="AK1132" s="2">
        <v>38289</v>
      </c>
      <c r="AL1132" s="2">
        <v>38321</v>
      </c>
      <c r="AM1132" s="2">
        <v>38352</v>
      </c>
      <c r="AN1132" s="2">
        <v>38383</v>
      </c>
      <c r="AO1132" s="2">
        <v>38411</v>
      </c>
      <c r="AP1132" s="2">
        <v>38442</v>
      </c>
      <c r="AQ1132" s="2">
        <v>38471</v>
      </c>
      <c r="AR1132" s="2">
        <v>38503</v>
      </c>
      <c r="AS1132" s="2">
        <v>38533</v>
      </c>
      <c r="AT1132" s="2">
        <v>38562</v>
      </c>
      <c r="AU1132" s="2">
        <v>38595</v>
      </c>
      <c r="AV1132" s="2">
        <v>38625</v>
      </c>
      <c r="AW1132" s="2">
        <v>38656</v>
      </c>
      <c r="AX1132" s="2">
        <v>38686</v>
      </c>
      <c r="AY1132" s="2">
        <v>38716</v>
      </c>
      <c r="AZ1132" s="2">
        <v>38748</v>
      </c>
      <c r="BA1132" s="2">
        <v>38776</v>
      </c>
      <c r="BB1132" s="2">
        <v>38807</v>
      </c>
      <c r="BC1132" s="2">
        <v>38835</v>
      </c>
      <c r="BD1132" s="2">
        <v>38868</v>
      </c>
      <c r="BE1132" s="2">
        <v>38898</v>
      </c>
      <c r="BF1132" s="2">
        <v>38929</v>
      </c>
      <c r="BG1132" s="2">
        <v>38960</v>
      </c>
      <c r="BH1132" s="2">
        <v>38989</v>
      </c>
      <c r="BI1132" s="2">
        <v>39021</v>
      </c>
      <c r="BJ1132" s="2">
        <v>39051</v>
      </c>
      <c r="BK1132" s="2">
        <v>39080</v>
      </c>
      <c r="BL1132" s="2">
        <v>39113</v>
      </c>
      <c r="BM1132" s="2">
        <v>39141</v>
      </c>
      <c r="BN1132" s="2">
        <v>39171</v>
      </c>
      <c r="BO1132" s="2">
        <v>39202</v>
      </c>
      <c r="BP1132" s="2">
        <v>39233</v>
      </c>
      <c r="BQ1132" s="2">
        <v>39262</v>
      </c>
      <c r="BR1132" s="2">
        <v>39294</v>
      </c>
      <c r="BS1132" s="2">
        <v>39325</v>
      </c>
      <c r="BT1132" s="2">
        <v>39353</v>
      </c>
      <c r="BU1132" s="2">
        <v>39386</v>
      </c>
      <c r="BV1132" s="2">
        <v>39416</v>
      </c>
      <c r="BW1132" s="2">
        <v>39447</v>
      </c>
      <c r="BX1132" s="2">
        <v>39478</v>
      </c>
      <c r="BY1132" s="2">
        <v>39507</v>
      </c>
      <c r="BZ1132" s="2">
        <v>39538</v>
      </c>
      <c r="CA1132" s="2">
        <v>39568</v>
      </c>
      <c r="CB1132" s="2">
        <v>39598</v>
      </c>
      <c r="CC1132" s="2">
        <v>39629</v>
      </c>
      <c r="CD1132" s="2">
        <v>39660</v>
      </c>
      <c r="CE1132" s="2">
        <v>39689</v>
      </c>
      <c r="CF1132" s="2">
        <v>39721</v>
      </c>
      <c r="CG1132" s="2">
        <v>39752</v>
      </c>
      <c r="CH1132" s="2">
        <v>39780</v>
      </c>
      <c r="CI1132" s="2">
        <v>39813</v>
      </c>
      <c r="CJ1132" s="2">
        <v>39843</v>
      </c>
      <c r="CK1132" s="2">
        <v>39871</v>
      </c>
      <c r="CL1132" s="2">
        <v>39903</v>
      </c>
      <c r="CM1132" s="2">
        <v>39933</v>
      </c>
      <c r="CN1132" s="2">
        <v>39962</v>
      </c>
      <c r="CO1132" s="2">
        <v>39994</v>
      </c>
      <c r="CP1132" s="2">
        <v>40025</v>
      </c>
      <c r="CQ1132" s="2">
        <v>40056</v>
      </c>
      <c r="CR1132" s="2">
        <v>40086</v>
      </c>
      <c r="CS1132" s="2">
        <v>40116</v>
      </c>
      <c r="CT1132" s="2">
        <v>40147</v>
      </c>
      <c r="CU1132" s="2">
        <v>40178</v>
      </c>
    </row>
    <row r="1133" spans="1:253" x14ac:dyDescent="0.25">
      <c r="A1133" s="4"/>
      <c r="D1133" s="3">
        <v>12658400</v>
      </c>
      <c r="E1133">
        <v>20798900</v>
      </c>
      <c r="F1133">
        <v>14622600</v>
      </c>
      <c r="G1133">
        <v>21538000</v>
      </c>
      <c r="H1133">
        <v>17344400</v>
      </c>
      <c r="I1133">
        <v>18454900</v>
      </c>
      <c r="J1133">
        <v>24316400</v>
      </c>
      <c r="K1133">
        <v>18348500</v>
      </c>
      <c r="L1133">
        <v>21305300</v>
      </c>
      <c r="M1133">
        <v>32574100</v>
      </c>
      <c r="N1133">
        <v>17044900</v>
      </c>
      <c r="O1133">
        <v>19638700</v>
      </c>
      <c r="P1133">
        <v>18036500</v>
      </c>
      <c r="Q1133">
        <v>24242900</v>
      </c>
      <c r="R1133">
        <v>19051100</v>
      </c>
      <c r="S1133">
        <v>16669600</v>
      </c>
      <c r="T1133">
        <v>24841400</v>
      </c>
      <c r="U1133">
        <v>35640700</v>
      </c>
      <c r="V1133">
        <v>28650800</v>
      </c>
      <c r="W1133">
        <v>21758400</v>
      </c>
      <c r="X1133">
        <v>19102900</v>
      </c>
      <c r="Y1133">
        <v>18333800</v>
      </c>
      <c r="Z1133">
        <v>14698800</v>
      </c>
      <c r="AA1133">
        <v>17935400</v>
      </c>
      <c r="AB1133">
        <v>13371700</v>
      </c>
      <c r="AC1133">
        <v>13292900</v>
      </c>
      <c r="AD1133">
        <v>14737700</v>
      </c>
      <c r="AE1133">
        <v>17742200</v>
      </c>
      <c r="AF1133">
        <v>14903400</v>
      </c>
      <c r="AG1133">
        <v>12552400</v>
      </c>
      <c r="AH1133">
        <v>18363100</v>
      </c>
      <c r="AI1133">
        <v>14224900</v>
      </c>
      <c r="AJ1133">
        <v>18231300</v>
      </c>
      <c r="AK1133">
        <v>20214400</v>
      </c>
      <c r="AL1133">
        <v>17492000</v>
      </c>
      <c r="AM1133">
        <v>13774800</v>
      </c>
      <c r="AN1133">
        <v>19409600</v>
      </c>
      <c r="AO1133">
        <v>16396300</v>
      </c>
      <c r="AP1133">
        <v>15962500</v>
      </c>
      <c r="AQ1133">
        <v>13320600</v>
      </c>
      <c r="AR1133">
        <v>17318300</v>
      </c>
      <c r="AS1133">
        <v>12022500</v>
      </c>
      <c r="AT1133">
        <v>10836000</v>
      </c>
      <c r="AU1133">
        <v>12690800</v>
      </c>
      <c r="AV1133">
        <v>13234400</v>
      </c>
      <c r="AW1133">
        <v>17116400</v>
      </c>
      <c r="AX1133">
        <v>13260400</v>
      </c>
      <c r="AY1133">
        <v>11946200</v>
      </c>
      <c r="AZ1133">
        <v>11125200</v>
      </c>
      <c r="BA1133">
        <v>16531500</v>
      </c>
      <c r="BB1133">
        <v>24360800</v>
      </c>
      <c r="BC1133">
        <v>10398400</v>
      </c>
      <c r="BD1133">
        <v>13205700</v>
      </c>
      <c r="BE1133">
        <v>14482900</v>
      </c>
      <c r="BF1133">
        <v>15006400</v>
      </c>
      <c r="BG1133">
        <v>19098700</v>
      </c>
      <c r="BH1133">
        <v>14068700</v>
      </c>
      <c r="BI1133">
        <v>13697500</v>
      </c>
      <c r="BJ1133">
        <v>10910300</v>
      </c>
      <c r="BK1133">
        <v>7618500</v>
      </c>
      <c r="BL1133">
        <v>10881200</v>
      </c>
      <c r="BM1133">
        <v>10894900</v>
      </c>
      <c r="BN1133">
        <v>15512000</v>
      </c>
      <c r="BO1133">
        <v>14184100</v>
      </c>
      <c r="BP1133">
        <v>30639100</v>
      </c>
      <c r="BQ1133">
        <v>16960900</v>
      </c>
      <c r="BR1133">
        <v>12304900</v>
      </c>
      <c r="BS1133">
        <v>30671700</v>
      </c>
      <c r="BT1133">
        <v>24607200</v>
      </c>
      <c r="BU1133">
        <v>22627300</v>
      </c>
      <c r="BV1133">
        <v>22698600</v>
      </c>
      <c r="BW1133">
        <v>18731300</v>
      </c>
      <c r="BX1133">
        <v>30024700</v>
      </c>
      <c r="BY1133">
        <v>20689900</v>
      </c>
      <c r="BZ1133">
        <v>15699000</v>
      </c>
      <c r="CA1133">
        <v>13462000</v>
      </c>
      <c r="CB1133">
        <v>14477600</v>
      </c>
      <c r="CC1133">
        <v>12508100</v>
      </c>
      <c r="CD1133">
        <v>15554400</v>
      </c>
      <c r="CE1133">
        <v>13227700</v>
      </c>
      <c r="CF1133">
        <v>15899700</v>
      </c>
      <c r="CG1133">
        <v>16965800</v>
      </c>
      <c r="CH1133">
        <v>13485100</v>
      </c>
      <c r="CI1133">
        <v>15024300</v>
      </c>
      <c r="CJ1133">
        <v>11385200</v>
      </c>
      <c r="CK1133">
        <v>19376400</v>
      </c>
      <c r="CL1133">
        <v>25855900</v>
      </c>
      <c r="CM1133">
        <v>12355600</v>
      </c>
      <c r="CN1133">
        <v>12389000</v>
      </c>
      <c r="CO1133">
        <v>19459000</v>
      </c>
      <c r="CP1133">
        <v>16396200</v>
      </c>
      <c r="CQ1133">
        <v>8706700</v>
      </c>
      <c r="CR1133">
        <v>10793700</v>
      </c>
      <c r="CS1133">
        <v>12400800</v>
      </c>
      <c r="CT1133">
        <v>12655300</v>
      </c>
      <c r="CU1133">
        <v>9756800</v>
      </c>
    </row>
    <row r="1134" spans="1:253" x14ac:dyDescent="0.25">
      <c r="A1134" s="1" t="s">
        <v>568</v>
      </c>
      <c r="B1134" t="s">
        <v>1159</v>
      </c>
      <c r="C1134" t="s">
        <v>1199</v>
      </c>
      <c r="D1134" s="2">
        <f>_xll.BDH(A1134, "volume", B1134, C1134, "Direction", "H", "Period", "M","cols=250;rows=2")</f>
        <v>37287</v>
      </c>
      <c r="E1134" s="2">
        <v>37315</v>
      </c>
      <c r="F1134" s="2">
        <v>37344</v>
      </c>
      <c r="G1134" s="2">
        <v>37376</v>
      </c>
      <c r="H1134" s="2">
        <v>37407</v>
      </c>
      <c r="I1134" s="2">
        <v>37435</v>
      </c>
      <c r="J1134" s="2">
        <v>37468</v>
      </c>
      <c r="K1134" s="2">
        <v>37498</v>
      </c>
      <c r="L1134" s="2">
        <v>37529</v>
      </c>
      <c r="M1134" s="2">
        <v>37560</v>
      </c>
      <c r="N1134" s="2">
        <v>37589</v>
      </c>
      <c r="O1134" s="2">
        <v>37621</v>
      </c>
      <c r="P1134" s="2">
        <v>37652</v>
      </c>
      <c r="Q1134" s="2">
        <v>37680</v>
      </c>
      <c r="R1134" s="2">
        <v>37711</v>
      </c>
      <c r="S1134" s="2">
        <v>37741</v>
      </c>
      <c r="T1134" s="2">
        <v>37771</v>
      </c>
      <c r="U1134" s="2">
        <v>37802</v>
      </c>
      <c r="V1134" s="2">
        <v>37833</v>
      </c>
      <c r="W1134" s="2">
        <v>37862</v>
      </c>
      <c r="X1134" s="2">
        <v>37894</v>
      </c>
      <c r="Y1134" s="2">
        <v>37925</v>
      </c>
      <c r="Z1134" s="2">
        <v>37953</v>
      </c>
      <c r="AA1134" s="2">
        <v>37986</v>
      </c>
      <c r="AB1134" s="2">
        <v>38016</v>
      </c>
      <c r="AC1134" s="2">
        <v>38044</v>
      </c>
      <c r="AD1134" s="2">
        <v>38077</v>
      </c>
      <c r="AE1134" s="2">
        <v>38107</v>
      </c>
      <c r="AF1134" s="2">
        <v>38138</v>
      </c>
      <c r="AG1134" s="2">
        <v>38168</v>
      </c>
      <c r="AH1134" s="2">
        <v>38198</v>
      </c>
      <c r="AI1134" s="2">
        <v>38230</v>
      </c>
      <c r="AJ1134" s="2">
        <v>38260</v>
      </c>
      <c r="AK1134" s="2">
        <v>38289</v>
      </c>
      <c r="AL1134" s="2">
        <v>38321</v>
      </c>
      <c r="AM1134" s="2">
        <v>38352</v>
      </c>
      <c r="AN1134" s="2">
        <v>38383</v>
      </c>
      <c r="AO1134" s="2">
        <v>38411</v>
      </c>
      <c r="AP1134" s="2">
        <v>38442</v>
      </c>
      <c r="AQ1134" s="2">
        <v>38471</v>
      </c>
      <c r="AR1134" s="2">
        <v>38503</v>
      </c>
      <c r="AS1134" s="2">
        <v>38533</v>
      </c>
      <c r="AT1134" s="2">
        <v>38562</v>
      </c>
      <c r="AU1134" s="2">
        <v>38595</v>
      </c>
      <c r="AV1134" s="2">
        <v>38625</v>
      </c>
      <c r="AW1134" s="2">
        <v>38656</v>
      </c>
      <c r="AX1134" s="2">
        <v>38686</v>
      </c>
      <c r="AY1134" s="2">
        <v>38716</v>
      </c>
      <c r="AZ1134" s="2">
        <v>38748</v>
      </c>
      <c r="BA1134" s="2">
        <v>38776</v>
      </c>
      <c r="BB1134" s="2">
        <v>38807</v>
      </c>
      <c r="BC1134" s="2">
        <v>38835</v>
      </c>
      <c r="BD1134" s="2">
        <v>38868</v>
      </c>
      <c r="BE1134" s="2">
        <v>38898</v>
      </c>
      <c r="BF1134" s="2">
        <v>38929</v>
      </c>
      <c r="BG1134" s="2">
        <v>38960</v>
      </c>
      <c r="BH1134" s="2">
        <v>38989</v>
      </c>
      <c r="BI1134" s="2">
        <v>39021</v>
      </c>
      <c r="BJ1134" s="2">
        <v>39051</v>
      </c>
      <c r="BK1134" s="2">
        <v>39080</v>
      </c>
      <c r="BL1134" s="2">
        <v>39113</v>
      </c>
      <c r="BM1134" s="2">
        <v>39141</v>
      </c>
      <c r="BN1134" s="2">
        <v>39171</v>
      </c>
      <c r="BO1134" s="2">
        <v>39202</v>
      </c>
      <c r="BP1134" s="2">
        <v>39233</v>
      </c>
      <c r="BQ1134" s="2">
        <v>39262</v>
      </c>
      <c r="BR1134" s="2">
        <v>39294</v>
      </c>
      <c r="BS1134" s="2">
        <v>39325</v>
      </c>
      <c r="BT1134" s="2">
        <v>39353</v>
      </c>
      <c r="BU1134" s="2">
        <v>39386</v>
      </c>
      <c r="BV1134" s="2">
        <v>39416</v>
      </c>
      <c r="BW1134" s="2">
        <v>39447</v>
      </c>
      <c r="BX1134" s="2">
        <v>39478</v>
      </c>
      <c r="BY1134" s="2">
        <v>39507</v>
      </c>
      <c r="BZ1134" s="2">
        <v>39538</v>
      </c>
      <c r="CA1134" s="2">
        <v>39568</v>
      </c>
      <c r="CB1134" s="2">
        <v>39598</v>
      </c>
      <c r="CC1134" s="2">
        <v>39629</v>
      </c>
      <c r="CD1134" s="2">
        <v>39660</v>
      </c>
      <c r="CE1134" s="2">
        <v>39689</v>
      </c>
      <c r="CF1134" s="2">
        <v>39721</v>
      </c>
      <c r="CG1134" s="2">
        <v>39752</v>
      </c>
      <c r="CH1134" s="2">
        <v>39780</v>
      </c>
      <c r="CI1134" s="2">
        <v>39813</v>
      </c>
      <c r="CJ1134" s="2">
        <v>39843</v>
      </c>
      <c r="CK1134" s="2">
        <v>39871</v>
      </c>
      <c r="CL1134" s="2">
        <v>39903</v>
      </c>
      <c r="CM1134" s="2">
        <v>39933</v>
      </c>
      <c r="CN1134" s="2">
        <v>39962</v>
      </c>
      <c r="CO1134" s="2">
        <v>39994</v>
      </c>
      <c r="CP1134" s="2">
        <v>40025</v>
      </c>
      <c r="CQ1134" s="2">
        <v>40056</v>
      </c>
      <c r="CR1134" s="2">
        <v>40086</v>
      </c>
      <c r="CS1134" s="2">
        <v>40116</v>
      </c>
      <c r="CT1134" s="2">
        <v>40147</v>
      </c>
      <c r="CU1134" s="2">
        <v>40178</v>
      </c>
      <c r="CV1134" s="2">
        <v>40207</v>
      </c>
      <c r="CW1134" s="2">
        <v>40235</v>
      </c>
      <c r="CX1134" s="2">
        <v>40268</v>
      </c>
      <c r="CY1134" s="2">
        <v>40298</v>
      </c>
      <c r="CZ1134" s="2">
        <v>40329</v>
      </c>
      <c r="DA1134" s="2">
        <v>40359</v>
      </c>
      <c r="DB1134" s="2">
        <v>40389</v>
      </c>
      <c r="DC1134" s="2">
        <v>40421</v>
      </c>
      <c r="DD1134" s="2">
        <v>40451</v>
      </c>
      <c r="DE1134" s="2">
        <v>40480</v>
      </c>
      <c r="DF1134" s="2">
        <v>40512</v>
      </c>
      <c r="DG1134" s="2">
        <v>40543</v>
      </c>
      <c r="DH1134" s="2">
        <v>40574</v>
      </c>
      <c r="DI1134" s="2">
        <v>40602</v>
      </c>
      <c r="DJ1134" s="2">
        <v>40633</v>
      </c>
      <c r="DK1134" s="2">
        <v>40662</v>
      </c>
      <c r="DL1134" s="2">
        <v>40694</v>
      </c>
      <c r="DM1134" s="2">
        <v>40724</v>
      </c>
      <c r="DN1134" s="2">
        <v>40753</v>
      </c>
      <c r="DO1134" s="2">
        <v>40786</v>
      </c>
      <c r="DP1134" s="2">
        <v>40816</v>
      </c>
      <c r="DQ1134" s="2">
        <v>40847</v>
      </c>
      <c r="DR1134" s="2">
        <v>40877</v>
      </c>
      <c r="DS1134" s="2">
        <v>40907</v>
      </c>
      <c r="DT1134" s="2">
        <v>40939</v>
      </c>
      <c r="DU1134" s="2">
        <v>40968</v>
      </c>
      <c r="DV1134" s="2">
        <v>40998</v>
      </c>
      <c r="DW1134" s="2">
        <v>41029</v>
      </c>
      <c r="DX1134" s="2">
        <v>41060</v>
      </c>
      <c r="DY1134" s="2">
        <v>41089</v>
      </c>
      <c r="DZ1134" s="2">
        <v>41121</v>
      </c>
      <c r="EA1134" s="2">
        <v>41152</v>
      </c>
      <c r="EB1134" s="2">
        <v>41180</v>
      </c>
      <c r="EC1134" s="2">
        <v>41213</v>
      </c>
      <c r="ED1134" s="2">
        <v>41243</v>
      </c>
      <c r="EE1134" s="2">
        <v>41274</v>
      </c>
      <c r="EF1134" s="2">
        <v>41305</v>
      </c>
      <c r="EG1134" s="2">
        <v>41333</v>
      </c>
      <c r="EH1134" s="2">
        <v>41362</v>
      </c>
      <c r="EI1134" s="2">
        <v>41394</v>
      </c>
      <c r="EJ1134" s="2">
        <v>41425</v>
      </c>
      <c r="EK1134" s="2">
        <v>41453</v>
      </c>
      <c r="EL1134" s="2">
        <v>41486</v>
      </c>
      <c r="EM1134" s="2">
        <v>41516</v>
      </c>
      <c r="EN1134" s="2">
        <v>41547</v>
      </c>
      <c r="EO1134" s="2">
        <v>41578</v>
      </c>
      <c r="EP1134" s="2">
        <v>41607</v>
      </c>
      <c r="EQ1134" s="2">
        <v>41639</v>
      </c>
      <c r="ER1134" s="2">
        <v>41670</v>
      </c>
      <c r="ES1134" s="2">
        <v>41698</v>
      </c>
      <c r="ET1134" s="2">
        <v>41729</v>
      </c>
      <c r="EU1134" s="2">
        <v>41759</v>
      </c>
      <c r="EV1134" s="2">
        <v>41789</v>
      </c>
      <c r="EW1134" s="2">
        <v>41820</v>
      </c>
      <c r="EX1134" s="2">
        <v>41851</v>
      </c>
      <c r="EY1134" s="2">
        <v>41880</v>
      </c>
      <c r="EZ1134" s="2">
        <v>41912</v>
      </c>
      <c r="FA1134" s="2">
        <v>41943</v>
      </c>
      <c r="FB1134" s="2">
        <v>41971</v>
      </c>
      <c r="FC1134" s="2">
        <v>42004</v>
      </c>
      <c r="FD1134" s="2">
        <v>42034</v>
      </c>
      <c r="FE1134" s="2">
        <v>42062</v>
      </c>
      <c r="FF1134" s="2">
        <v>42094</v>
      </c>
      <c r="FG1134" s="2">
        <v>42124</v>
      </c>
      <c r="FH1134" s="2">
        <v>42153</v>
      </c>
      <c r="FI1134" s="2">
        <v>42185</v>
      </c>
      <c r="FJ1134" s="2">
        <v>42216</v>
      </c>
      <c r="FK1134" s="2">
        <v>42247</v>
      </c>
      <c r="FL1134" s="2">
        <v>42277</v>
      </c>
      <c r="FM1134" s="2">
        <v>42307</v>
      </c>
      <c r="FN1134" s="2">
        <v>42338</v>
      </c>
      <c r="FO1134" s="2">
        <v>42369</v>
      </c>
      <c r="FP1134" s="2">
        <v>42398</v>
      </c>
      <c r="FQ1134" s="2">
        <v>42429</v>
      </c>
      <c r="FR1134" s="2">
        <v>42460</v>
      </c>
      <c r="FS1134" s="2">
        <v>42489</v>
      </c>
      <c r="FT1134" s="2">
        <v>42521</v>
      </c>
      <c r="FU1134" s="2">
        <v>42551</v>
      </c>
      <c r="FV1134" s="2">
        <v>42580</v>
      </c>
      <c r="FW1134" s="2">
        <v>42613</v>
      </c>
      <c r="FX1134" s="2">
        <v>42643</v>
      </c>
      <c r="FY1134" s="2">
        <v>42674</v>
      </c>
      <c r="FZ1134" s="2">
        <v>42704</v>
      </c>
      <c r="GA1134" s="2">
        <v>42734</v>
      </c>
      <c r="GB1134" s="2">
        <v>42766</v>
      </c>
      <c r="GC1134" s="2">
        <v>42794</v>
      </c>
      <c r="GD1134" s="2">
        <v>42825</v>
      </c>
      <c r="GE1134" s="2">
        <v>42853</v>
      </c>
      <c r="GF1134" s="2">
        <v>42886</v>
      </c>
      <c r="GG1134" s="2">
        <v>42916</v>
      </c>
      <c r="GH1134" s="2">
        <v>42947</v>
      </c>
      <c r="GI1134" s="2">
        <v>42978</v>
      </c>
      <c r="GJ1134" s="2">
        <v>43007</v>
      </c>
      <c r="GK1134" s="2">
        <v>43039</v>
      </c>
      <c r="GL1134" s="2">
        <v>43069</v>
      </c>
      <c r="GM1134" s="2">
        <v>43098</v>
      </c>
      <c r="GN1134" s="2">
        <v>43131</v>
      </c>
      <c r="GO1134" s="2">
        <v>43159</v>
      </c>
      <c r="GP1134" s="2">
        <v>43189</v>
      </c>
      <c r="GQ1134" s="2">
        <v>43220</v>
      </c>
      <c r="GR1134" s="2">
        <v>43251</v>
      </c>
      <c r="GS1134" s="2">
        <v>43280</v>
      </c>
      <c r="GT1134" s="2">
        <v>43312</v>
      </c>
      <c r="GU1134" s="2">
        <v>43343</v>
      </c>
      <c r="GV1134" s="2">
        <v>43371</v>
      </c>
      <c r="GW1134" s="2">
        <v>43404</v>
      </c>
      <c r="GX1134" s="2">
        <v>43434</v>
      </c>
      <c r="GY1134" s="2">
        <v>43465</v>
      </c>
      <c r="GZ1134" s="2">
        <v>43496</v>
      </c>
      <c r="HA1134" s="2">
        <v>43524</v>
      </c>
      <c r="HB1134" s="2">
        <v>43553</v>
      </c>
      <c r="HC1134" s="2">
        <v>43585</v>
      </c>
      <c r="HD1134" s="2">
        <v>43616</v>
      </c>
      <c r="HE1134" s="2">
        <v>43644</v>
      </c>
      <c r="HF1134" s="2">
        <v>43677</v>
      </c>
      <c r="HG1134" s="2">
        <v>43707</v>
      </c>
      <c r="HH1134" s="2">
        <v>43738</v>
      </c>
      <c r="HI1134" s="2">
        <v>43769</v>
      </c>
      <c r="HJ1134" s="2">
        <v>43798</v>
      </c>
      <c r="HK1134" s="2">
        <v>43830</v>
      </c>
      <c r="HL1134" s="2">
        <v>43861</v>
      </c>
      <c r="HM1134" s="2">
        <v>43889</v>
      </c>
      <c r="HN1134" s="2">
        <v>43921</v>
      </c>
      <c r="HO1134" s="2">
        <v>43951</v>
      </c>
      <c r="HP1134" s="2">
        <v>43980</v>
      </c>
      <c r="HQ1134" s="2">
        <v>44012</v>
      </c>
      <c r="HR1134" s="2">
        <v>44043</v>
      </c>
      <c r="HS1134" s="2">
        <v>44074</v>
      </c>
      <c r="HT1134" s="2">
        <v>44104</v>
      </c>
      <c r="HU1134" s="2">
        <v>44134</v>
      </c>
      <c r="HV1134" s="2">
        <v>44165</v>
      </c>
      <c r="HW1134" s="2">
        <v>44196</v>
      </c>
      <c r="HX1134" s="2">
        <v>44225</v>
      </c>
      <c r="HY1134" s="2">
        <v>44253</v>
      </c>
      <c r="HZ1134" s="2">
        <v>44286</v>
      </c>
      <c r="IA1134" s="2">
        <v>44316</v>
      </c>
      <c r="IB1134" s="2">
        <v>44347</v>
      </c>
      <c r="IC1134" s="2">
        <v>44377</v>
      </c>
      <c r="ID1134" s="2">
        <v>44407</v>
      </c>
      <c r="IE1134" s="2">
        <v>44439</v>
      </c>
      <c r="IF1134" s="2">
        <v>44469</v>
      </c>
      <c r="IG1134" s="2">
        <v>44498</v>
      </c>
      <c r="IH1134" s="2">
        <v>44530</v>
      </c>
      <c r="II1134" s="2">
        <v>44561</v>
      </c>
      <c r="IJ1134" s="2">
        <v>44592</v>
      </c>
      <c r="IK1134" s="2">
        <v>44620</v>
      </c>
      <c r="IL1134" s="2">
        <v>44651</v>
      </c>
      <c r="IM1134" s="2">
        <v>44680</v>
      </c>
      <c r="IN1134" s="2">
        <v>44712</v>
      </c>
      <c r="IO1134" s="2">
        <v>44742</v>
      </c>
      <c r="IP1134" s="2">
        <v>44771</v>
      </c>
      <c r="IQ1134" s="2">
        <v>44804</v>
      </c>
      <c r="IR1134" s="2">
        <v>44834</v>
      </c>
      <c r="IS1134" s="2">
        <v>44865</v>
      </c>
    </row>
    <row r="1135" spans="1:253" x14ac:dyDescent="0.25">
      <c r="A1135" s="4"/>
      <c r="D1135" s="3">
        <v>11486000</v>
      </c>
      <c r="E1135">
        <v>14943000</v>
      </c>
      <c r="F1135">
        <v>14566800</v>
      </c>
      <c r="G1135">
        <v>16552200</v>
      </c>
      <c r="H1135">
        <v>9068600</v>
      </c>
      <c r="I1135">
        <v>13098900</v>
      </c>
      <c r="J1135">
        <v>23837700</v>
      </c>
      <c r="K1135">
        <v>21457300</v>
      </c>
      <c r="L1135">
        <v>21758600</v>
      </c>
      <c r="M1135">
        <v>28967400</v>
      </c>
      <c r="N1135">
        <v>22350900</v>
      </c>
      <c r="O1135">
        <v>20252500</v>
      </c>
      <c r="P1135">
        <v>20093500</v>
      </c>
      <c r="Q1135">
        <v>20547300</v>
      </c>
      <c r="R1135">
        <v>23135400</v>
      </c>
      <c r="S1135">
        <v>25747700</v>
      </c>
      <c r="T1135">
        <v>40888500</v>
      </c>
      <c r="U1135">
        <v>39426700</v>
      </c>
      <c r="V1135">
        <v>23760600</v>
      </c>
      <c r="W1135">
        <v>44483400</v>
      </c>
      <c r="X1135">
        <v>35749800</v>
      </c>
      <c r="Y1135">
        <v>35430400</v>
      </c>
      <c r="Z1135">
        <v>15514600</v>
      </c>
      <c r="AA1135">
        <v>18798400</v>
      </c>
      <c r="AB1135">
        <v>19005400</v>
      </c>
      <c r="AC1135">
        <v>16088900</v>
      </c>
      <c r="AD1135">
        <v>22072800</v>
      </c>
      <c r="AE1135">
        <v>22897100</v>
      </c>
      <c r="AF1135">
        <v>23776000</v>
      </c>
      <c r="AG1135">
        <v>19270100</v>
      </c>
      <c r="AH1135">
        <v>43901700</v>
      </c>
      <c r="AI1135">
        <v>21404200</v>
      </c>
      <c r="AJ1135">
        <v>21536100</v>
      </c>
      <c r="AK1135">
        <v>39297800</v>
      </c>
      <c r="AL1135">
        <v>25125500</v>
      </c>
      <c r="AM1135">
        <v>24117700</v>
      </c>
      <c r="AN1135">
        <v>28511100</v>
      </c>
      <c r="AO1135">
        <v>33507500</v>
      </c>
      <c r="AP1135">
        <v>41068300</v>
      </c>
      <c r="AQ1135">
        <v>37048100</v>
      </c>
      <c r="AR1135">
        <v>22818400</v>
      </c>
      <c r="AS1135">
        <v>29571000</v>
      </c>
      <c r="AT1135">
        <v>21867300</v>
      </c>
      <c r="AU1135">
        <v>17753900</v>
      </c>
      <c r="AV1135">
        <v>45064200</v>
      </c>
      <c r="AW1135">
        <v>46673900</v>
      </c>
      <c r="AX1135">
        <v>30613400</v>
      </c>
      <c r="AY1135">
        <v>41721400</v>
      </c>
      <c r="AZ1135">
        <v>27576200</v>
      </c>
      <c r="BA1135">
        <v>20699800</v>
      </c>
      <c r="BB1135">
        <v>24948400</v>
      </c>
      <c r="BC1135">
        <v>30238200</v>
      </c>
      <c r="BD1135">
        <v>30397300</v>
      </c>
      <c r="BE1135">
        <v>44419000</v>
      </c>
      <c r="BF1135">
        <v>33648300</v>
      </c>
      <c r="BG1135">
        <v>34878100</v>
      </c>
      <c r="BH1135">
        <v>17765700</v>
      </c>
      <c r="BI1135">
        <v>23562100</v>
      </c>
      <c r="BJ1135">
        <v>18549400</v>
      </c>
      <c r="BK1135">
        <v>16962700</v>
      </c>
      <c r="BL1135">
        <v>19337100</v>
      </c>
      <c r="BM1135">
        <v>19826600</v>
      </c>
      <c r="BN1135">
        <v>15550600</v>
      </c>
      <c r="BO1135">
        <v>15091400</v>
      </c>
      <c r="BP1135">
        <v>15495400</v>
      </c>
      <c r="BQ1135">
        <v>17570200</v>
      </c>
      <c r="BR1135">
        <v>24079300</v>
      </c>
      <c r="BS1135">
        <v>17055200</v>
      </c>
      <c r="BT1135">
        <v>13669700</v>
      </c>
      <c r="BU1135">
        <v>22826500</v>
      </c>
      <c r="BV1135">
        <v>20417000</v>
      </c>
      <c r="BW1135">
        <v>15255700</v>
      </c>
      <c r="BX1135">
        <v>24823800</v>
      </c>
      <c r="BY1135">
        <v>12791600</v>
      </c>
      <c r="BZ1135">
        <v>13954500</v>
      </c>
      <c r="CA1135">
        <v>14702500</v>
      </c>
      <c r="CB1135">
        <v>18145900</v>
      </c>
      <c r="CC1135">
        <v>11714900</v>
      </c>
      <c r="CD1135">
        <v>15607500</v>
      </c>
      <c r="CE1135">
        <v>8611000</v>
      </c>
      <c r="CF1135">
        <v>13816600</v>
      </c>
      <c r="CG1135">
        <v>23698600</v>
      </c>
      <c r="CH1135">
        <v>14711300</v>
      </c>
      <c r="CI1135">
        <v>12810100</v>
      </c>
      <c r="CJ1135">
        <v>15770600</v>
      </c>
      <c r="CK1135">
        <v>15697700</v>
      </c>
      <c r="CL1135">
        <v>19270400</v>
      </c>
      <c r="CM1135">
        <v>14809600</v>
      </c>
      <c r="CN1135">
        <v>15990600</v>
      </c>
      <c r="CO1135">
        <v>16271100</v>
      </c>
      <c r="CP1135">
        <v>18293100</v>
      </c>
      <c r="CQ1135">
        <v>13636000</v>
      </c>
      <c r="CR1135">
        <v>17686600</v>
      </c>
      <c r="CS1135">
        <v>18363100</v>
      </c>
      <c r="CT1135">
        <v>11020600</v>
      </c>
      <c r="CU1135">
        <v>9401800</v>
      </c>
      <c r="CV1135">
        <v>10975800</v>
      </c>
      <c r="CW1135">
        <v>9102200</v>
      </c>
      <c r="CX1135">
        <v>13839700</v>
      </c>
      <c r="CY1135">
        <v>13453900</v>
      </c>
      <c r="CZ1135">
        <v>15583600</v>
      </c>
      <c r="DA1135">
        <v>17544800</v>
      </c>
      <c r="DB1135">
        <v>17322300</v>
      </c>
      <c r="DC1135">
        <v>15349500</v>
      </c>
      <c r="DD1135">
        <v>12898179</v>
      </c>
      <c r="DE1135">
        <v>16976275</v>
      </c>
      <c r="DF1135">
        <v>16830354</v>
      </c>
      <c r="DG1135">
        <v>12707186</v>
      </c>
      <c r="DH1135">
        <v>16297303</v>
      </c>
      <c r="DI1135">
        <v>13923663</v>
      </c>
      <c r="DJ1135">
        <v>10831786</v>
      </c>
      <c r="DK1135">
        <v>11768332</v>
      </c>
      <c r="DL1135">
        <v>12797692</v>
      </c>
      <c r="DM1135">
        <v>13437635</v>
      </c>
      <c r="DN1135">
        <v>11001191</v>
      </c>
      <c r="DO1135">
        <v>25709464</v>
      </c>
      <c r="DP1135">
        <v>21468223</v>
      </c>
      <c r="DQ1135">
        <v>13830420</v>
      </c>
      <c r="DR1135">
        <v>16002961</v>
      </c>
      <c r="DS1135">
        <v>14815414</v>
      </c>
      <c r="DT1135">
        <v>10358631</v>
      </c>
      <c r="DU1135">
        <v>10025717</v>
      </c>
      <c r="DV1135">
        <v>8213422</v>
      </c>
      <c r="DW1135">
        <v>12493757</v>
      </c>
      <c r="DX1135">
        <v>10885142</v>
      </c>
      <c r="DY1135">
        <v>8059643</v>
      </c>
      <c r="DZ1135">
        <v>8369604</v>
      </c>
      <c r="EA1135">
        <v>6786987</v>
      </c>
      <c r="EB1135">
        <v>6522813</v>
      </c>
      <c r="EC1135">
        <v>9145918</v>
      </c>
      <c r="ED1135">
        <v>6955300</v>
      </c>
      <c r="EE1135">
        <v>5546173</v>
      </c>
      <c r="EF1135">
        <v>5845935</v>
      </c>
      <c r="EG1135">
        <v>8108704</v>
      </c>
      <c r="EH1135">
        <v>5313627</v>
      </c>
      <c r="EI1135">
        <v>6619624</v>
      </c>
      <c r="EJ1135">
        <v>5772751</v>
      </c>
      <c r="EK1135">
        <v>6943656</v>
      </c>
      <c r="EL1135">
        <v>6056940</v>
      </c>
      <c r="EM1135">
        <v>4960529</v>
      </c>
      <c r="EN1135">
        <v>5582196</v>
      </c>
      <c r="EO1135">
        <v>8194507</v>
      </c>
      <c r="EP1135">
        <v>6342354</v>
      </c>
      <c r="EQ1135">
        <v>5702162</v>
      </c>
      <c r="ER1135">
        <v>6096723</v>
      </c>
      <c r="ES1135">
        <v>5332080</v>
      </c>
      <c r="ET1135">
        <v>6191264</v>
      </c>
      <c r="EU1135">
        <v>8406737</v>
      </c>
      <c r="EV1135">
        <v>8180979</v>
      </c>
      <c r="EW1135">
        <v>7306337</v>
      </c>
      <c r="EX1135">
        <v>5982664</v>
      </c>
      <c r="EY1135">
        <v>6404900</v>
      </c>
      <c r="EZ1135">
        <v>7024262</v>
      </c>
      <c r="FA1135">
        <v>7183330</v>
      </c>
      <c r="FB1135">
        <v>4476104</v>
      </c>
      <c r="FC1135">
        <v>4873138</v>
      </c>
      <c r="FD1135">
        <v>5999628</v>
      </c>
      <c r="FE1135">
        <v>5512679</v>
      </c>
      <c r="FF1135">
        <v>6535814</v>
      </c>
      <c r="FG1135">
        <v>4845473</v>
      </c>
      <c r="FH1135">
        <v>5285363</v>
      </c>
      <c r="FI1135">
        <v>6300039</v>
      </c>
      <c r="FJ1135">
        <v>5796731</v>
      </c>
      <c r="FK1135">
        <v>6109448</v>
      </c>
      <c r="FL1135">
        <v>6902040</v>
      </c>
      <c r="FM1135">
        <v>6690704</v>
      </c>
      <c r="FN1135">
        <v>4697514</v>
      </c>
      <c r="FO1135">
        <v>5398565</v>
      </c>
      <c r="FP1135">
        <v>6904984</v>
      </c>
      <c r="FQ1135">
        <v>6704450</v>
      </c>
      <c r="FR1135">
        <v>6780786</v>
      </c>
      <c r="FS1135">
        <v>7445346</v>
      </c>
      <c r="FT1135">
        <v>7624429</v>
      </c>
      <c r="FU1135">
        <v>14247856</v>
      </c>
      <c r="FV1135">
        <v>7493903</v>
      </c>
      <c r="FW1135">
        <v>7997122</v>
      </c>
      <c r="FX1135">
        <v>6901276</v>
      </c>
      <c r="FY1135">
        <v>7491543</v>
      </c>
      <c r="FZ1135">
        <v>13044770</v>
      </c>
      <c r="GA1135">
        <v>8228411</v>
      </c>
      <c r="GB1135">
        <v>7824571</v>
      </c>
      <c r="GC1135">
        <v>6639958</v>
      </c>
      <c r="GD1135">
        <v>7375798</v>
      </c>
      <c r="GE1135">
        <v>4898043</v>
      </c>
      <c r="GF1135">
        <v>7417121</v>
      </c>
      <c r="GG1135">
        <v>6134956</v>
      </c>
      <c r="GH1135">
        <v>7109815</v>
      </c>
      <c r="GI1135">
        <v>7644568</v>
      </c>
      <c r="GJ1135">
        <v>6524809</v>
      </c>
      <c r="GK1135">
        <v>6289593</v>
      </c>
      <c r="GL1135">
        <v>8290217</v>
      </c>
      <c r="GM1135">
        <v>6939920</v>
      </c>
      <c r="GN1135">
        <v>6827421</v>
      </c>
      <c r="GO1135">
        <v>5592066</v>
      </c>
      <c r="GP1135">
        <v>6469279</v>
      </c>
      <c r="GQ1135">
        <v>6271327</v>
      </c>
      <c r="GR1135">
        <v>5854984</v>
      </c>
      <c r="GS1135">
        <v>5553562</v>
      </c>
      <c r="GT1135">
        <v>4937196</v>
      </c>
      <c r="GU1135">
        <v>4656082</v>
      </c>
      <c r="GV1135">
        <v>4894600</v>
      </c>
      <c r="GW1135">
        <v>6993958</v>
      </c>
      <c r="GX1135">
        <v>5385026</v>
      </c>
      <c r="GY1135">
        <v>7828416</v>
      </c>
      <c r="GZ1135">
        <v>6256300</v>
      </c>
      <c r="HA1135">
        <v>5896645</v>
      </c>
      <c r="HB1135">
        <v>5871145</v>
      </c>
      <c r="HC1135">
        <v>5432195</v>
      </c>
      <c r="HD1135">
        <v>5032162</v>
      </c>
      <c r="HE1135">
        <v>6275023</v>
      </c>
      <c r="HF1135">
        <v>6675309</v>
      </c>
      <c r="HG1135">
        <v>6204095</v>
      </c>
      <c r="HH1135">
        <v>5575510</v>
      </c>
      <c r="HI1135">
        <v>5395469</v>
      </c>
      <c r="HJ1135">
        <v>5186324</v>
      </c>
      <c r="HK1135">
        <v>5939789</v>
      </c>
      <c r="HL1135">
        <v>5436770</v>
      </c>
      <c r="HM1135">
        <v>6481112</v>
      </c>
      <c r="HN1135">
        <v>13883567</v>
      </c>
      <c r="HO1135">
        <v>8185194</v>
      </c>
      <c r="HP1135">
        <v>6213891</v>
      </c>
      <c r="HQ1135">
        <v>8546655</v>
      </c>
      <c r="HR1135">
        <v>6925713</v>
      </c>
      <c r="HS1135">
        <v>5401854</v>
      </c>
      <c r="HT1135">
        <v>5703133</v>
      </c>
      <c r="HU1135">
        <v>5413513</v>
      </c>
      <c r="HV1135">
        <v>6364128</v>
      </c>
      <c r="HW1135">
        <v>5835325</v>
      </c>
      <c r="HX1135">
        <v>6161856</v>
      </c>
      <c r="HY1135">
        <v>7049501</v>
      </c>
      <c r="HZ1135">
        <v>8998684</v>
      </c>
      <c r="IA1135">
        <v>6335951</v>
      </c>
      <c r="IB1135">
        <v>6330487</v>
      </c>
      <c r="IC1135">
        <v>9404402</v>
      </c>
      <c r="ID1135">
        <v>6820862</v>
      </c>
      <c r="IE1135">
        <v>8958914</v>
      </c>
      <c r="IF1135">
        <v>9511643</v>
      </c>
      <c r="IG1135">
        <v>5900019</v>
      </c>
      <c r="IH1135">
        <v>9238996</v>
      </c>
      <c r="II1135">
        <v>14256615</v>
      </c>
      <c r="IJ1135">
        <v>9928116</v>
      </c>
      <c r="IK1135">
        <v>10018579</v>
      </c>
      <c r="IL1135">
        <v>15098969</v>
      </c>
      <c r="IM1135">
        <v>7618095</v>
      </c>
      <c r="IN1135">
        <v>7788317</v>
      </c>
      <c r="IO1135">
        <v>8656351</v>
      </c>
      <c r="IP1135">
        <v>6664980</v>
      </c>
      <c r="IQ1135">
        <v>6307343</v>
      </c>
      <c r="IR1135">
        <v>7842208</v>
      </c>
      <c r="IS1135">
        <v>6737037</v>
      </c>
    </row>
    <row r="1136" spans="1:253" x14ac:dyDescent="0.25">
      <c r="A1136" s="1" t="s">
        <v>569</v>
      </c>
      <c r="B1136" t="s">
        <v>1159</v>
      </c>
      <c r="C1136" t="s">
        <v>1186</v>
      </c>
      <c r="D1136" s="2">
        <f>_xll.BDH(A1136, "volume", B1136, C1136, "Direction", "H", "Period", "M","cols=62;rows=2")</f>
        <v>37287</v>
      </c>
      <c r="E1136" s="2">
        <v>37315</v>
      </c>
      <c r="F1136" s="2">
        <v>37344</v>
      </c>
      <c r="G1136" s="2">
        <v>37376</v>
      </c>
      <c r="H1136" s="2">
        <v>37407</v>
      </c>
      <c r="I1136" s="2">
        <v>37435</v>
      </c>
      <c r="J1136" s="2">
        <v>37468</v>
      </c>
      <c r="K1136" s="2">
        <v>37498</v>
      </c>
      <c r="L1136" s="2">
        <v>37529</v>
      </c>
      <c r="M1136" s="2">
        <v>37560</v>
      </c>
      <c r="N1136" s="2">
        <v>37589</v>
      </c>
      <c r="O1136" s="2">
        <v>37621</v>
      </c>
      <c r="P1136" s="2">
        <v>37652</v>
      </c>
      <c r="Q1136" s="2">
        <v>37680</v>
      </c>
      <c r="R1136" s="2">
        <v>37711</v>
      </c>
      <c r="S1136" s="2">
        <v>37741</v>
      </c>
      <c r="T1136" s="2">
        <v>37771</v>
      </c>
      <c r="U1136" s="2">
        <v>37802</v>
      </c>
      <c r="V1136" s="2">
        <v>37833</v>
      </c>
      <c r="W1136" s="2">
        <v>37862</v>
      </c>
      <c r="X1136" s="2">
        <v>37894</v>
      </c>
      <c r="Y1136" s="2">
        <v>37925</v>
      </c>
      <c r="Z1136" s="2">
        <v>37953</v>
      </c>
      <c r="AA1136" s="2">
        <v>37986</v>
      </c>
      <c r="AB1136" s="2">
        <v>38016</v>
      </c>
      <c r="AC1136" s="2">
        <v>38044</v>
      </c>
      <c r="AD1136" s="2">
        <v>38077</v>
      </c>
      <c r="AE1136" s="2">
        <v>38107</v>
      </c>
      <c r="AF1136" s="2">
        <v>38138</v>
      </c>
      <c r="AG1136" s="2">
        <v>38168</v>
      </c>
      <c r="AH1136" s="2">
        <v>38198</v>
      </c>
      <c r="AI1136" s="2">
        <v>38230</v>
      </c>
      <c r="AJ1136" s="2">
        <v>38260</v>
      </c>
      <c r="AK1136" s="2">
        <v>38289</v>
      </c>
      <c r="AL1136" s="2">
        <v>38321</v>
      </c>
      <c r="AM1136" s="2">
        <v>38352</v>
      </c>
      <c r="AN1136" s="2">
        <v>38383</v>
      </c>
      <c r="AO1136" s="2">
        <v>38411</v>
      </c>
      <c r="AP1136" s="2">
        <v>38442</v>
      </c>
      <c r="AQ1136" s="2">
        <v>38471</v>
      </c>
      <c r="AR1136" s="2">
        <v>38503</v>
      </c>
      <c r="AS1136" s="2">
        <v>38533</v>
      </c>
      <c r="AT1136" s="2">
        <v>38562</v>
      </c>
      <c r="AU1136" s="2">
        <v>38595</v>
      </c>
      <c r="AV1136" s="2">
        <v>38625</v>
      </c>
      <c r="AW1136" s="2">
        <v>38656</v>
      </c>
      <c r="AX1136" s="2">
        <v>38686</v>
      </c>
      <c r="AY1136" s="2">
        <v>38716</v>
      </c>
      <c r="AZ1136" s="2">
        <v>38748</v>
      </c>
      <c r="BA1136" s="2">
        <v>38776</v>
      </c>
      <c r="BB1136" s="2">
        <v>38807</v>
      </c>
      <c r="BC1136" s="2">
        <v>38835</v>
      </c>
      <c r="BD1136" s="2">
        <v>38868</v>
      </c>
      <c r="BE1136" s="2">
        <v>38898</v>
      </c>
      <c r="BF1136" s="2">
        <v>38929</v>
      </c>
      <c r="BG1136" s="2">
        <v>38960</v>
      </c>
      <c r="BH1136" s="2">
        <v>38989</v>
      </c>
      <c r="BI1136" s="2">
        <v>39021</v>
      </c>
      <c r="BJ1136" s="2">
        <v>39051</v>
      </c>
      <c r="BK1136" s="2">
        <v>39080</v>
      </c>
      <c r="BL1136" s="2">
        <v>39113</v>
      </c>
      <c r="BM1136" s="2">
        <v>39141</v>
      </c>
    </row>
    <row r="1137" spans="1:253" x14ac:dyDescent="0.25">
      <c r="A1137" s="4"/>
      <c r="D1137" s="3">
        <v>24711200</v>
      </c>
      <c r="E1137">
        <v>26066600</v>
      </c>
      <c r="F1137">
        <v>25277500</v>
      </c>
      <c r="G1137">
        <v>33014400</v>
      </c>
      <c r="H1137">
        <v>27230000</v>
      </c>
      <c r="I1137">
        <v>23536800</v>
      </c>
      <c r="J1137">
        <v>39728400</v>
      </c>
      <c r="K1137">
        <v>22392200</v>
      </c>
      <c r="L1137">
        <v>21337300</v>
      </c>
      <c r="M1137">
        <v>33811300</v>
      </c>
      <c r="N1137">
        <v>22335900</v>
      </c>
      <c r="O1137">
        <v>21002900</v>
      </c>
      <c r="P1137">
        <v>25313700</v>
      </c>
      <c r="Q1137">
        <v>19745700</v>
      </c>
      <c r="R1137">
        <v>27837300</v>
      </c>
      <c r="S1137">
        <v>27745500</v>
      </c>
      <c r="T1137">
        <v>24811800</v>
      </c>
      <c r="U1137">
        <v>28805900</v>
      </c>
      <c r="V1137">
        <v>21338500</v>
      </c>
      <c r="W1137">
        <v>15393200</v>
      </c>
      <c r="X1137">
        <v>22253000</v>
      </c>
      <c r="Y1137">
        <v>22013400</v>
      </c>
      <c r="Z1137">
        <v>17601800</v>
      </c>
      <c r="AA1137">
        <v>19587800</v>
      </c>
      <c r="AB1137">
        <v>22719500</v>
      </c>
      <c r="AC1137">
        <v>24404900</v>
      </c>
      <c r="AD1137">
        <v>25710300</v>
      </c>
      <c r="AE1137">
        <v>41320900</v>
      </c>
      <c r="AF1137">
        <v>36215200</v>
      </c>
      <c r="AG1137">
        <v>26908200</v>
      </c>
      <c r="AH1137">
        <v>21453900</v>
      </c>
      <c r="AI1137">
        <v>22783600</v>
      </c>
      <c r="AJ1137">
        <v>24895300</v>
      </c>
      <c r="AK1137">
        <v>21752000</v>
      </c>
      <c r="AL1137">
        <v>28430900</v>
      </c>
      <c r="AM1137">
        <v>29825600</v>
      </c>
      <c r="AN1137">
        <v>36535500</v>
      </c>
      <c r="AO1137">
        <v>36093600</v>
      </c>
      <c r="AP1137">
        <v>30676000</v>
      </c>
      <c r="AQ1137">
        <v>31775500</v>
      </c>
      <c r="AR1137">
        <v>27656900</v>
      </c>
      <c r="AS1137">
        <v>25382000</v>
      </c>
      <c r="AT1137">
        <v>22108500</v>
      </c>
      <c r="AU1137">
        <v>34469300</v>
      </c>
      <c r="AV1137">
        <v>31937900</v>
      </c>
      <c r="AW1137">
        <v>30653100</v>
      </c>
      <c r="AX1137">
        <v>56988800</v>
      </c>
      <c r="AY1137">
        <v>60978500</v>
      </c>
      <c r="AZ1137">
        <v>44560500</v>
      </c>
      <c r="BA1137">
        <v>34723300</v>
      </c>
      <c r="BB1137">
        <v>55329900</v>
      </c>
      <c r="BC1137">
        <v>40258200</v>
      </c>
      <c r="BD1137">
        <v>44717300</v>
      </c>
      <c r="BE1137">
        <v>47240100</v>
      </c>
      <c r="BF1137">
        <v>33679800</v>
      </c>
      <c r="BG1137">
        <v>32492400</v>
      </c>
      <c r="BH1137">
        <v>38515600</v>
      </c>
      <c r="BI1137">
        <v>27501100</v>
      </c>
      <c r="BJ1137">
        <v>62808800</v>
      </c>
      <c r="BK1137">
        <v>40437200</v>
      </c>
      <c r="BL1137">
        <v>104036600</v>
      </c>
      <c r="BM1137">
        <v>90892500</v>
      </c>
    </row>
    <row r="1138" spans="1:253" x14ac:dyDescent="0.25">
      <c r="A1138" s="1" t="s">
        <v>570</v>
      </c>
      <c r="B1138" t="s">
        <v>1159</v>
      </c>
      <c r="C1138" t="s">
        <v>1190</v>
      </c>
      <c r="D1138" s="2">
        <f>_xll.BDH(A1138, "volume", B1138, C1138, "Direction", "H", "Period", "M","cols=11;rows=2")</f>
        <v>37287</v>
      </c>
      <c r="E1138" s="2">
        <v>37315</v>
      </c>
      <c r="F1138" s="2">
        <v>37344</v>
      </c>
      <c r="G1138" s="2">
        <v>37376</v>
      </c>
      <c r="H1138" s="2">
        <v>37407</v>
      </c>
      <c r="I1138" s="2">
        <v>37435</v>
      </c>
      <c r="J1138" s="2">
        <v>37468</v>
      </c>
      <c r="K1138" s="2">
        <v>37498</v>
      </c>
      <c r="L1138" s="2">
        <v>37529</v>
      </c>
      <c r="M1138" s="2">
        <v>37560</v>
      </c>
      <c r="N1138" s="2">
        <v>37589</v>
      </c>
    </row>
    <row r="1139" spans="1:253" x14ac:dyDescent="0.25">
      <c r="A1139" s="4"/>
      <c r="D1139" s="3">
        <v>105894400</v>
      </c>
      <c r="E1139">
        <v>139145100</v>
      </c>
      <c r="F1139">
        <v>80881700</v>
      </c>
      <c r="G1139">
        <v>99879700</v>
      </c>
      <c r="H1139">
        <v>100486100</v>
      </c>
      <c r="I1139">
        <v>108029400</v>
      </c>
      <c r="J1139">
        <v>193691200</v>
      </c>
      <c r="K1139">
        <v>291288400</v>
      </c>
      <c r="L1139">
        <v>259171800</v>
      </c>
      <c r="M1139">
        <v>172695300</v>
      </c>
      <c r="N1139">
        <v>57393500</v>
      </c>
    </row>
    <row r="1140" spans="1:253" x14ac:dyDescent="0.25">
      <c r="A1140" s="1" t="s">
        <v>571</v>
      </c>
      <c r="B1140" t="s">
        <v>1159</v>
      </c>
      <c r="C1140" t="s">
        <v>1183</v>
      </c>
      <c r="D1140" s="2">
        <f>_xll.BDH(A1140, "volume", B1140, C1140, "Direction", "H", "Period", "M","cols=60;rows=2")</f>
        <v>37287</v>
      </c>
      <c r="E1140" s="2">
        <v>37315</v>
      </c>
      <c r="F1140" s="2">
        <v>37344</v>
      </c>
      <c r="G1140" s="2">
        <v>37376</v>
      </c>
      <c r="H1140" s="2">
        <v>37407</v>
      </c>
      <c r="I1140" s="2">
        <v>37435</v>
      </c>
      <c r="J1140" s="2">
        <v>37468</v>
      </c>
      <c r="K1140" s="2">
        <v>37498</v>
      </c>
      <c r="L1140" s="2">
        <v>37529</v>
      </c>
      <c r="M1140" s="2">
        <v>37560</v>
      </c>
      <c r="N1140" s="2">
        <v>37589</v>
      </c>
      <c r="O1140" s="2">
        <v>37621</v>
      </c>
      <c r="P1140" s="2">
        <v>37652</v>
      </c>
      <c r="Q1140" s="2">
        <v>37680</v>
      </c>
      <c r="R1140" s="2">
        <v>37711</v>
      </c>
      <c r="S1140" s="2">
        <v>37741</v>
      </c>
      <c r="T1140" s="2">
        <v>37771</v>
      </c>
      <c r="U1140" s="2">
        <v>37802</v>
      </c>
      <c r="V1140" s="2">
        <v>37833</v>
      </c>
      <c r="W1140" s="2">
        <v>37862</v>
      </c>
      <c r="X1140" s="2">
        <v>37894</v>
      </c>
      <c r="Y1140" s="2">
        <v>37925</v>
      </c>
      <c r="Z1140" s="2">
        <v>37953</v>
      </c>
      <c r="AA1140" s="2">
        <v>37986</v>
      </c>
      <c r="AB1140" s="2">
        <v>38016</v>
      </c>
      <c r="AC1140" s="2">
        <v>38044</v>
      </c>
      <c r="AD1140" s="2">
        <v>38077</v>
      </c>
      <c r="AE1140" s="2">
        <v>38107</v>
      </c>
      <c r="AF1140" s="2">
        <v>38138</v>
      </c>
      <c r="AG1140" s="2">
        <v>38168</v>
      </c>
      <c r="AH1140" s="2">
        <v>38198</v>
      </c>
      <c r="AI1140" s="2">
        <v>38230</v>
      </c>
      <c r="AJ1140" s="2">
        <v>38260</v>
      </c>
      <c r="AK1140" s="2">
        <v>38289</v>
      </c>
      <c r="AL1140" s="2">
        <v>38321</v>
      </c>
      <c r="AM1140" s="2">
        <v>38352</v>
      </c>
      <c r="AN1140" s="2">
        <v>38383</v>
      </c>
      <c r="AO1140" s="2">
        <v>38411</v>
      </c>
      <c r="AP1140" s="2">
        <v>38442</v>
      </c>
      <c r="AQ1140" s="2">
        <v>38471</v>
      </c>
      <c r="AR1140" s="2">
        <v>38503</v>
      </c>
      <c r="AS1140" s="2">
        <v>38533</v>
      </c>
      <c r="AT1140" s="2">
        <v>38562</v>
      </c>
      <c r="AU1140" s="2">
        <v>38595</v>
      </c>
      <c r="AV1140" s="2">
        <v>38625</v>
      </c>
      <c r="AW1140" s="2">
        <v>38656</v>
      </c>
      <c r="AX1140" s="2">
        <v>38686</v>
      </c>
      <c r="AY1140" s="2">
        <v>38716</v>
      </c>
      <c r="AZ1140" s="2">
        <v>38748</v>
      </c>
      <c r="BA1140" s="2">
        <v>38776</v>
      </c>
      <c r="BB1140" s="2">
        <v>38807</v>
      </c>
      <c r="BC1140" s="2">
        <v>38835</v>
      </c>
      <c r="BD1140" s="2">
        <v>38868</v>
      </c>
      <c r="BE1140" s="2">
        <v>38898</v>
      </c>
      <c r="BF1140" s="2">
        <v>38929</v>
      </c>
      <c r="BG1140" s="2">
        <v>38960</v>
      </c>
      <c r="BH1140" s="2">
        <v>38989</v>
      </c>
      <c r="BI1140" s="2">
        <v>39021</v>
      </c>
      <c r="BJ1140" s="2">
        <v>39051</v>
      </c>
      <c r="BK1140" s="2">
        <v>39080</v>
      </c>
    </row>
    <row r="1141" spans="1:253" x14ac:dyDescent="0.25">
      <c r="A1141" s="4"/>
      <c r="D1141" s="3">
        <v>131870000</v>
      </c>
      <c r="E1141">
        <v>105417600</v>
      </c>
      <c r="F1141">
        <v>121084800</v>
      </c>
      <c r="G1141">
        <v>163681200</v>
      </c>
      <c r="H1141">
        <v>149581200</v>
      </c>
      <c r="I1141">
        <v>189405600</v>
      </c>
      <c r="J1141">
        <v>207785600</v>
      </c>
      <c r="K1141">
        <v>130249200</v>
      </c>
      <c r="L1141">
        <v>167626400</v>
      </c>
      <c r="M1141">
        <v>214069600</v>
      </c>
      <c r="N1141">
        <v>142297200</v>
      </c>
      <c r="O1141">
        <v>108379200</v>
      </c>
      <c r="P1141">
        <v>127733200</v>
      </c>
      <c r="Q1141">
        <v>102755200</v>
      </c>
      <c r="R1141">
        <v>119099600</v>
      </c>
      <c r="S1141">
        <v>117149600</v>
      </c>
      <c r="T1141">
        <v>108385200</v>
      </c>
      <c r="U1141">
        <v>108963600</v>
      </c>
      <c r="V1141">
        <v>82042000</v>
      </c>
      <c r="W1141">
        <v>68687200</v>
      </c>
      <c r="X1141">
        <v>68857600</v>
      </c>
      <c r="Y1141">
        <v>100086400</v>
      </c>
      <c r="Z1141">
        <v>50950292</v>
      </c>
      <c r="AA1141">
        <v>59091976</v>
      </c>
      <c r="AB1141">
        <v>74578480</v>
      </c>
      <c r="AC1141">
        <v>57156436</v>
      </c>
      <c r="AD1141">
        <v>69622084</v>
      </c>
      <c r="AE1141">
        <v>100385488</v>
      </c>
      <c r="AF1141">
        <v>63369268</v>
      </c>
      <c r="AG1141">
        <v>44040848</v>
      </c>
      <c r="AH1141">
        <v>51304944</v>
      </c>
      <c r="AI1141">
        <v>45460924</v>
      </c>
      <c r="AJ1141">
        <v>48844556</v>
      </c>
      <c r="AK1141">
        <v>73979592</v>
      </c>
      <c r="AL1141">
        <v>76707724</v>
      </c>
      <c r="AM1141">
        <v>65713288</v>
      </c>
      <c r="AN1141">
        <v>77684444</v>
      </c>
      <c r="AO1141">
        <v>59718624</v>
      </c>
      <c r="AP1141">
        <v>83972060</v>
      </c>
      <c r="AQ1141">
        <v>99774380</v>
      </c>
      <c r="AR1141">
        <v>92500796</v>
      </c>
      <c r="AS1141">
        <v>66717716</v>
      </c>
      <c r="AT1141">
        <v>60253372</v>
      </c>
      <c r="AU1141">
        <v>68395328</v>
      </c>
      <c r="AV1141">
        <v>52482152</v>
      </c>
      <c r="AW1141">
        <v>85777568</v>
      </c>
      <c r="AX1141">
        <v>52212108</v>
      </c>
      <c r="AY1141">
        <v>76203096</v>
      </c>
      <c r="AZ1141">
        <v>72743412</v>
      </c>
      <c r="BA1141">
        <v>138687036</v>
      </c>
      <c r="BB1141">
        <v>92719416</v>
      </c>
      <c r="BC1141">
        <v>123852492</v>
      </c>
      <c r="BD1141">
        <v>79634608</v>
      </c>
      <c r="BE1141">
        <v>86076248</v>
      </c>
      <c r="BF1141">
        <v>62974500</v>
      </c>
      <c r="BG1141">
        <v>47119692</v>
      </c>
      <c r="BH1141">
        <v>63271000</v>
      </c>
      <c r="BI1141">
        <v>57114928</v>
      </c>
      <c r="BJ1141">
        <v>45328116</v>
      </c>
      <c r="BK1141">
        <v>34112040</v>
      </c>
    </row>
    <row r="1142" spans="1:253" x14ac:dyDescent="0.25">
      <c r="A1142" s="1" t="s">
        <v>572</v>
      </c>
      <c r="B1142" t="s">
        <v>1159</v>
      </c>
      <c r="C1142" t="s">
        <v>1183</v>
      </c>
      <c r="D1142" s="2">
        <f>_xll.BDH(A1142, "volume", B1142, C1142, "Direction", "H", "Period", "M","cols=60;rows=2")</f>
        <v>37287</v>
      </c>
      <c r="E1142" s="2">
        <v>37315</v>
      </c>
      <c r="F1142" s="2">
        <v>37344</v>
      </c>
      <c r="G1142" s="2">
        <v>37376</v>
      </c>
      <c r="H1142" s="2">
        <v>37407</v>
      </c>
      <c r="I1142" s="2">
        <v>37435</v>
      </c>
      <c r="J1142" s="2">
        <v>37468</v>
      </c>
      <c r="K1142" s="2">
        <v>37498</v>
      </c>
      <c r="L1142" s="2">
        <v>37529</v>
      </c>
      <c r="M1142" s="2">
        <v>37560</v>
      </c>
      <c r="N1142" s="2">
        <v>37589</v>
      </c>
      <c r="O1142" s="2">
        <v>37621</v>
      </c>
      <c r="P1142" s="2">
        <v>37652</v>
      </c>
      <c r="Q1142" s="2">
        <v>37680</v>
      </c>
      <c r="R1142" s="2">
        <v>37711</v>
      </c>
      <c r="S1142" s="2">
        <v>37741</v>
      </c>
      <c r="T1142" s="2">
        <v>37771</v>
      </c>
      <c r="U1142" s="2">
        <v>37802</v>
      </c>
      <c r="V1142" s="2">
        <v>37833</v>
      </c>
      <c r="W1142" s="2">
        <v>37862</v>
      </c>
      <c r="X1142" s="2">
        <v>37894</v>
      </c>
      <c r="Y1142" s="2">
        <v>37925</v>
      </c>
      <c r="Z1142" s="2">
        <v>37953</v>
      </c>
      <c r="AA1142" s="2">
        <v>37986</v>
      </c>
      <c r="AB1142" s="2">
        <v>38016</v>
      </c>
      <c r="AC1142" s="2">
        <v>38044</v>
      </c>
      <c r="AD1142" s="2">
        <v>38077</v>
      </c>
      <c r="AE1142" s="2">
        <v>38107</v>
      </c>
      <c r="AF1142" s="2">
        <v>38138</v>
      </c>
      <c r="AG1142" s="2">
        <v>38168</v>
      </c>
      <c r="AH1142" s="2">
        <v>38198</v>
      </c>
      <c r="AI1142" s="2">
        <v>38230</v>
      </c>
      <c r="AJ1142" s="2">
        <v>38260</v>
      </c>
      <c r="AK1142" s="2">
        <v>38289</v>
      </c>
      <c r="AL1142" s="2">
        <v>38321</v>
      </c>
      <c r="AM1142" s="2">
        <v>38352</v>
      </c>
      <c r="AN1142" s="2">
        <v>38383</v>
      </c>
      <c r="AO1142" s="2">
        <v>38411</v>
      </c>
      <c r="AP1142" s="2">
        <v>38442</v>
      </c>
      <c r="AQ1142" s="2">
        <v>38471</v>
      </c>
      <c r="AR1142" s="2">
        <v>38503</v>
      </c>
      <c r="AS1142" s="2">
        <v>38533</v>
      </c>
      <c r="AT1142" s="2">
        <v>38562</v>
      </c>
      <c r="AU1142" s="2">
        <v>38595</v>
      </c>
      <c r="AV1142" s="2">
        <v>38625</v>
      </c>
      <c r="AW1142" s="2">
        <v>38656</v>
      </c>
      <c r="AX1142" s="2">
        <v>38686</v>
      </c>
      <c r="AY1142" s="2">
        <v>38716</v>
      </c>
      <c r="AZ1142" s="2">
        <v>38748</v>
      </c>
      <c r="BA1142" s="2">
        <v>38776</v>
      </c>
      <c r="BB1142" s="2">
        <v>38807</v>
      </c>
      <c r="BC1142" s="2">
        <v>38835</v>
      </c>
      <c r="BD1142" s="2">
        <v>38868</v>
      </c>
      <c r="BE1142" s="2">
        <v>38898</v>
      </c>
      <c r="BF1142" s="2">
        <v>38929</v>
      </c>
      <c r="BG1142" s="2">
        <v>38960</v>
      </c>
      <c r="BH1142" s="2">
        <v>38989</v>
      </c>
      <c r="BI1142" s="2">
        <v>39021</v>
      </c>
      <c r="BJ1142" s="2">
        <v>39051</v>
      </c>
      <c r="BK1142" s="2">
        <v>39080</v>
      </c>
    </row>
    <row r="1143" spans="1:253" x14ac:dyDescent="0.25">
      <c r="A1143" s="4"/>
      <c r="D1143" s="3">
        <v>40020600</v>
      </c>
      <c r="E1143">
        <v>104860300</v>
      </c>
      <c r="F1143">
        <v>47863300</v>
      </c>
      <c r="G1143">
        <v>47126600</v>
      </c>
      <c r="H1143">
        <v>72434800</v>
      </c>
      <c r="I1143">
        <v>54639100</v>
      </c>
      <c r="J1143">
        <v>60434600</v>
      </c>
      <c r="K1143">
        <v>74509200</v>
      </c>
      <c r="L1143">
        <v>28511500</v>
      </c>
      <c r="M1143">
        <v>51346200</v>
      </c>
      <c r="N1143">
        <v>39906800</v>
      </c>
      <c r="O1143">
        <v>24657400</v>
      </c>
      <c r="P1143">
        <v>31427500</v>
      </c>
      <c r="Q1143">
        <v>34125700</v>
      </c>
      <c r="R1143">
        <v>32929200</v>
      </c>
      <c r="S1143">
        <v>49071400</v>
      </c>
      <c r="T1143">
        <v>32507600</v>
      </c>
      <c r="U1143">
        <v>27194400</v>
      </c>
      <c r="V1143">
        <v>27543000</v>
      </c>
      <c r="W1143">
        <v>29391200</v>
      </c>
      <c r="X1143">
        <v>21056300</v>
      </c>
      <c r="Y1143">
        <v>25149300</v>
      </c>
      <c r="Z1143">
        <v>13149981</v>
      </c>
      <c r="AA1143">
        <v>29503084</v>
      </c>
      <c r="AB1143">
        <v>16517159</v>
      </c>
      <c r="AC1143">
        <v>16783873</v>
      </c>
      <c r="AD1143">
        <v>16616035</v>
      </c>
      <c r="AE1143">
        <v>21295150</v>
      </c>
      <c r="AF1143">
        <v>10695484</v>
      </c>
      <c r="AG1143">
        <v>13599837</v>
      </c>
      <c r="AH1143">
        <v>15766980</v>
      </c>
      <c r="AI1143">
        <v>13446616</v>
      </c>
      <c r="AJ1143">
        <v>14652902</v>
      </c>
      <c r="AK1143">
        <v>17953119</v>
      </c>
      <c r="AL1143">
        <v>11975760</v>
      </c>
      <c r="AM1143">
        <v>27950553</v>
      </c>
      <c r="AN1143">
        <v>23441602</v>
      </c>
      <c r="AO1143">
        <v>17806315</v>
      </c>
      <c r="AP1143">
        <v>15846657</v>
      </c>
      <c r="AQ1143">
        <v>17416857</v>
      </c>
      <c r="AR1143">
        <v>16330038</v>
      </c>
      <c r="AS1143">
        <v>15403299</v>
      </c>
      <c r="AT1143">
        <v>16559195</v>
      </c>
      <c r="AU1143">
        <v>11335885</v>
      </c>
      <c r="AV1143">
        <v>12972701</v>
      </c>
      <c r="AW1143">
        <v>16413917</v>
      </c>
      <c r="AX1143">
        <v>22934917</v>
      </c>
      <c r="AY1143">
        <v>20483695</v>
      </c>
      <c r="AZ1143">
        <v>21701994</v>
      </c>
      <c r="BA1143">
        <v>26559311</v>
      </c>
      <c r="BB1143">
        <v>19334068</v>
      </c>
      <c r="BC1143">
        <v>16169909</v>
      </c>
      <c r="BD1143">
        <v>33572740</v>
      </c>
      <c r="BE1143">
        <v>48344161</v>
      </c>
      <c r="BF1143">
        <v>34281806</v>
      </c>
      <c r="BG1143">
        <v>14514021</v>
      </c>
      <c r="BH1143">
        <v>19755404</v>
      </c>
      <c r="BI1143">
        <v>20595962</v>
      </c>
      <c r="BJ1143">
        <v>14436989</v>
      </c>
      <c r="BK1143">
        <v>12137516</v>
      </c>
    </row>
    <row r="1144" spans="1:253" x14ac:dyDescent="0.25">
      <c r="A1144" s="1" t="s">
        <v>573</v>
      </c>
      <c r="B1144" t="s">
        <v>1159</v>
      </c>
      <c r="C1144" t="s">
        <v>1195</v>
      </c>
      <c r="D1144" s="2">
        <f>_xll.BDH(A1144, "volume", B1144, C1144, "Direction", "H", "Period", "M","cols=156;rows=2")</f>
        <v>37287</v>
      </c>
      <c r="E1144" s="2">
        <v>37315</v>
      </c>
      <c r="F1144" s="2">
        <v>37344</v>
      </c>
      <c r="G1144" s="2">
        <v>37376</v>
      </c>
      <c r="H1144" s="2">
        <v>37407</v>
      </c>
      <c r="I1144" s="2">
        <v>37435</v>
      </c>
      <c r="J1144" s="2">
        <v>37468</v>
      </c>
      <c r="K1144" s="2">
        <v>37498</v>
      </c>
      <c r="L1144" s="2">
        <v>37529</v>
      </c>
      <c r="M1144" s="2">
        <v>37560</v>
      </c>
      <c r="N1144" s="2">
        <v>37589</v>
      </c>
      <c r="O1144" s="2">
        <v>37621</v>
      </c>
      <c r="P1144" s="2">
        <v>37652</v>
      </c>
      <c r="Q1144" s="2">
        <v>37680</v>
      </c>
      <c r="R1144" s="2">
        <v>37711</v>
      </c>
      <c r="S1144" s="2">
        <v>37741</v>
      </c>
      <c r="T1144" s="2">
        <v>37771</v>
      </c>
      <c r="U1144" s="2">
        <v>37802</v>
      </c>
      <c r="V1144" s="2">
        <v>37833</v>
      </c>
      <c r="W1144" s="2">
        <v>37862</v>
      </c>
      <c r="X1144" s="2">
        <v>37894</v>
      </c>
      <c r="Y1144" s="2">
        <v>37925</v>
      </c>
      <c r="Z1144" s="2">
        <v>37953</v>
      </c>
      <c r="AA1144" s="2">
        <v>37986</v>
      </c>
      <c r="AB1144" s="2">
        <v>38016</v>
      </c>
      <c r="AC1144" s="2">
        <v>38044</v>
      </c>
      <c r="AD1144" s="2">
        <v>38077</v>
      </c>
      <c r="AE1144" s="2">
        <v>38107</v>
      </c>
      <c r="AF1144" s="2">
        <v>38138</v>
      </c>
      <c r="AG1144" s="2">
        <v>38168</v>
      </c>
      <c r="AH1144" s="2">
        <v>38198</v>
      </c>
      <c r="AI1144" s="2">
        <v>38230</v>
      </c>
      <c r="AJ1144" s="2">
        <v>38260</v>
      </c>
      <c r="AK1144" s="2">
        <v>38289</v>
      </c>
      <c r="AL1144" s="2">
        <v>38321</v>
      </c>
      <c r="AM1144" s="2">
        <v>38352</v>
      </c>
      <c r="AN1144" s="2">
        <v>38383</v>
      </c>
      <c r="AO1144" s="2">
        <v>38411</v>
      </c>
      <c r="AP1144" s="2">
        <v>38442</v>
      </c>
      <c r="AQ1144" s="2">
        <v>38471</v>
      </c>
      <c r="AR1144" s="2">
        <v>38503</v>
      </c>
      <c r="AS1144" s="2">
        <v>38533</v>
      </c>
      <c r="AT1144" s="2">
        <v>38562</v>
      </c>
      <c r="AU1144" s="2">
        <v>38595</v>
      </c>
      <c r="AV1144" s="2">
        <v>38625</v>
      </c>
      <c r="AW1144" s="2">
        <v>38656</v>
      </c>
      <c r="AX1144" s="2">
        <v>38686</v>
      </c>
      <c r="AY1144" s="2">
        <v>38716</v>
      </c>
      <c r="AZ1144" s="2">
        <v>38748</v>
      </c>
      <c r="BA1144" s="2">
        <v>38776</v>
      </c>
      <c r="BB1144" s="2">
        <v>38807</v>
      </c>
      <c r="BC1144" s="2">
        <v>38835</v>
      </c>
      <c r="BD1144" s="2">
        <v>38868</v>
      </c>
      <c r="BE1144" s="2">
        <v>38898</v>
      </c>
      <c r="BF1144" s="2">
        <v>38929</v>
      </c>
      <c r="BG1144" s="2">
        <v>38960</v>
      </c>
      <c r="BH1144" s="2">
        <v>38989</v>
      </c>
      <c r="BI1144" s="2">
        <v>39021</v>
      </c>
      <c r="BJ1144" s="2">
        <v>39051</v>
      </c>
      <c r="BK1144" s="2">
        <v>39080</v>
      </c>
      <c r="BL1144" s="2">
        <v>39113</v>
      </c>
      <c r="BM1144" s="2">
        <v>39141</v>
      </c>
      <c r="BN1144" s="2">
        <v>39171</v>
      </c>
      <c r="BO1144" s="2">
        <v>39202</v>
      </c>
      <c r="BP1144" s="2">
        <v>39233</v>
      </c>
      <c r="BQ1144" s="2">
        <v>39262</v>
      </c>
      <c r="BR1144" s="2">
        <v>39294</v>
      </c>
      <c r="BS1144" s="2">
        <v>39325</v>
      </c>
      <c r="BT1144" s="2">
        <v>39353</v>
      </c>
      <c r="BU1144" s="2">
        <v>39386</v>
      </c>
      <c r="BV1144" s="2">
        <v>39416</v>
      </c>
      <c r="BW1144" s="2">
        <v>39447</v>
      </c>
      <c r="BX1144" s="2">
        <v>39478</v>
      </c>
      <c r="BY1144" s="2">
        <v>39507</v>
      </c>
      <c r="BZ1144" s="2">
        <v>39538</v>
      </c>
      <c r="CA1144" s="2">
        <v>39568</v>
      </c>
      <c r="CB1144" s="2">
        <v>39598</v>
      </c>
      <c r="CC1144" s="2">
        <v>39629</v>
      </c>
      <c r="CD1144" s="2">
        <v>39660</v>
      </c>
      <c r="CE1144" s="2">
        <v>39689</v>
      </c>
      <c r="CF1144" s="2">
        <v>39721</v>
      </c>
      <c r="CG1144" s="2">
        <v>39752</v>
      </c>
      <c r="CH1144" s="2">
        <v>39780</v>
      </c>
      <c r="CI1144" s="2">
        <v>39813</v>
      </c>
      <c r="CJ1144" s="2">
        <v>39843</v>
      </c>
      <c r="CK1144" s="2">
        <v>39871</v>
      </c>
      <c r="CL1144" s="2">
        <v>39903</v>
      </c>
      <c r="CM1144" s="2">
        <v>39933</v>
      </c>
      <c r="CN1144" s="2">
        <v>39962</v>
      </c>
      <c r="CO1144" s="2">
        <v>39994</v>
      </c>
      <c r="CP1144" s="2">
        <v>40025</v>
      </c>
      <c r="CQ1144" s="2">
        <v>40056</v>
      </c>
      <c r="CR1144" s="2">
        <v>40086</v>
      </c>
      <c r="CS1144" s="2">
        <v>40116</v>
      </c>
      <c r="CT1144" s="2">
        <v>40147</v>
      </c>
      <c r="CU1144" s="2">
        <v>40178</v>
      </c>
      <c r="CV1144" s="2">
        <v>40207</v>
      </c>
      <c r="CW1144" s="2">
        <v>40235</v>
      </c>
      <c r="CX1144" s="2">
        <v>40268</v>
      </c>
      <c r="CY1144" s="2">
        <v>40298</v>
      </c>
      <c r="CZ1144" s="2">
        <v>40329</v>
      </c>
      <c r="DA1144" s="2">
        <v>40359</v>
      </c>
      <c r="DB1144" s="2">
        <v>40389</v>
      </c>
      <c r="DC1144" s="2">
        <v>40421</v>
      </c>
      <c r="DD1144" s="2">
        <v>40451</v>
      </c>
      <c r="DE1144" s="2">
        <v>40480</v>
      </c>
      <c r="DF1144" s="2">
        <v>40512</v>
      </c>
      <c r="DG1144" s="2">
        <v>40543</v>
      </c>
      <c r="DH1144" s="2">
        <v>40574</v>
      </c>
      <c r="DI1144" s="2">
        <v>40602</v>
      </c>
      <c r="DJ1144" s="2">
        <v>40633</v>
      </c>
      <c r="DK1144" s="2">
        <v>40662</v>
      </c>
      <c r="DL1144" s="2">
        <v>40694</v>
      </c>
      <c r="DM1144" s="2">
        <v>40724</v>
      </c>
      <c r="DN1144" s="2">
        <v>40753</v>
      </c>
      <c r="DO1144" s="2">
        <v>40786</v>
      </c>
      <c r="DP1144" s="2">
        <v>40816</v>
      </c>
      <c r="DQ1144" s="2">
        <v>40847</v>
      </c>
      <c r="DR1144" s="2">
        <v>40877</v>
      </c>
      <c r="DS1144" s="2">
        <v>40907</v>
      </c>
      <c r="DT1144" s="2">
        <v>40939</v>
      </c>
      <c r="DU1144" s="2">
        <v>40968</v>
      </c>
      <c r="DV1144" s="2">
        <v>40998</v>
      </c>
      <c r="DW1144" s="2">
        <v>41029</v>
      </c>
      <c r="DX1144" s="2">
        <v>41060</v>
      </c>
      <c r="DY1144" s="2">
        <v>41089</v>
      </c>
      <c r="DZ1144" s="2">
        <v>41121</v>
      </c>
      <c r="EA1144" s="2">
        <v>41152</v>
      </c>
      <c r="EB1144" s="2">
        <v>41180</v>
      </c>
      <c r="EC1144" s="2">
        <v>41213</v>
      </c>
      <c r="ED1144" s="2">
        <v>41243</v>
      </c>
      <c r="EE1144" s="2">
        <v>41274</v>
      </c>
      <c r="EF1144" s="2">
        <v>41305</v>
      </c>
      <c r="EG1144" s="2">
        <v>41333</v>
      </c>
      <c r="EH1144" s="2">
        <v>41362</v>
      </c>
      <c r="EI1144" s="2">
        <v>41394</v>
      </c>
      <c r="EJ1144" s="2">
        <v>41425</v>
      </c>
      <c r="EK1144" s="2">
        <v>41453</v>
      </c>
      <c r="EL1144" s="2">
        <v>41486</v>
      </c>
      <c r="EM1144" s="2">
        <v>41516</v>
      </c>
      <c r="EN1144" s="2">
        <v>41547</v>
      </c>
      <c r="EO1144" s="2">
        <v>41578</v>
      </c>
      <c r="EP1144" s="2">
        <v>41607</v>
      </c>
      <c r="EQ1144" s="2">
        <v>41639</v>
      </c>
      <c r="ER1144" s="2">
        <v>41670</v>
      </c>
      <c r="ES1144" s="2">
        <v>41698</v>
      </c>
      <c r="ET1144" s="2">
        <v>41729</v>
      </c>
      <c r="EU1144" s="2">
        <v>41759</v>
      </c>
      <c r="EV1144" s="2">
        <v>41789</v>
      </c>
      <c r="EW1144" s="2">
        <v>41820</v>
      </c>
      <c r="EX1144" s="2">
        <v>41851</v>
      </c>
      <c r="EY1144" s="2">
        <v>41880</v>
      </c>
      <c r="EZ1144" s="2">
        <v>41912</v>
      </c>
      <c r="FA1144" s="2">
        <v>41943</v>
      </c>
      <c r="FB1144" s="2">
        <v>41971</v>
      </c>
      <c r="FC1144" s="2">
        <v>42004</v>
      </c>
    </row>
    <row r="1145" spans="1:253" x14ac:dyDescent="0.25">
      <c r="A1145" s="4"/>
      <c r="D1145" s="3">
        <v>37421300</v>
      </c>
      <c r="E1145">
        <v>35786100</v>
      </c>
      <c r="F1145">
        <v>50964900</v>
      </c>
      <c r="G1145">
        <v>32805200</v>
      </c>
      <c r="H1145">
        <v>40815000</v>
      </c>
      <c r="I1145">
        <v>39038000</v>
      </c>
      <c r="J1145">
        <v>41064200</v>
      </c>
      <c r="K1145">
        <v>29283200</v>
      </c>
      <c r="L1145">
        <v>37513100</v>
      </c>
      <c r="M1145">
        <v>45461700</v>
      </c>
      <c r="N1145">
        <v>43718100</v>
      </c>
      <c r="O1145">
        <v>33071500</v>
      </c>
      <c r="P1145">
        <v>32815700</v>
      </c>
      <c r="Q1145">
        <v>23414900</v>
      </c>
      <c r="R1145">
        <v>32463700</v>
      </c>
      <c r="S1145">
        <v>30583100</v>
      </c>
      <c r="T1145">
        <v>33979500</v>
      </c>
      <c r="U1145">
        <v>34926000</v>
      </c>
      <c r="V1145">
        <v>31876600</v>
      </c>
      <c r="W1145">
        <v>27270500</v>
      </c>
      <c r="X1145">
        <v>28058300</v>
      </c>
      <c r="Y1145">
        <v>25543800</v>
      </c>
      <c r="Z1145">
        <v>30885700</v>
      </c>
      <c r="AA1145">
        <v>31511600</v>
      </c>
      <c r="AB1145">
        <v>31591600</v>
      </c>
      <c r="AC1145">
        <v>25105100</v>
      </c>
      <c r="AD1145">
        <v>33498300</v>
      </c>
      <c r="AE1145">
        <v>23952600</v>
      </c>
      <c r="AF1145">
        <v>24942800</v>
      </c>
      <c r="AG1145">
        <v>35037200</v>
      </c>
      <c r="AH1145">
        <v>31829600</v>
      </c>
      <c r="AI1145">
        <v>27413700</v>
      </c>
      <c r="AJ1145">
        <v>41226600</v>
      </c>
      <c r="AK1145">
        <v>27873400</v>
      </c>
      <c r="AL1145">
        <v>25290000</v>
      </c>
      <c r="AM1145">
        <v>25681300</v>
      </c>
      <c r="AN1145">
        <v>27117000</v>
      </c>
      <c r="AO1145">
        <v>21393800</v>
      </c>
      <c r="AP1145">
        <v>42761900</v>
      </c>
      <c r="AQ1145">
        <v>29237000</v>
      </c>
      <c r="AR1145">
        <v>19467500</v>
      </c>
      <c r="AS1145">
        <v>29294000</v>
      </c>
      <c r="AT1145">
        <v>18546000</v>
      </c>
      <c r="AU1145">
        <v>16319000</v>
      </c>
      <c r="AV1145">
        <v>20414700</v>
      </c>
      <c r="AW1145">
        <v>16156200</v>
      </c>
      <c r="AX1145">
        <v>13934100</v>
      </c>
      <c r="AY1145">
        <v>25993200</v>
      </c>
      <c r="AZ1145">
        <v>26974700</v>
      </c>
      <c r="BA1145">
        <v>21041900</v>
      </c>
      <c r="BB1145">
        <v>37520300</v>
      </c>
      <c r="BC1145">
        <v>29691200</v>
      </c>
      <c r="BD1145">
        <v>30220000</v>
      </c>
      <c r="BE1145">
        <v>64249000</v>
      </c>
      <c r="BF1145">
        <v>39097200</v>
      </c>
      <c r="BG1145">
        <v>32629100</v>
      </c>
      <c r="BH1145">
        <v>29868800</v>
      </c>
      <c r="BI1145">
        <v>21154900</v>
      </c>
      <c r="BJ1145">
        <v>21462100</v>
      </c>
      <c r="BK1145">
        <v>30660500</v>
      </c>
      <c r="BL1145">
        <v>26671200</v>
      </c>
      <c r="BM1145">
        <v>22842100</v>
      </c>
      <c r="BN1145">
        <v>38703300</v>
      </c>
      <c r="BO1145">
        <v>21213800</v>
      </c>
      <c r="BP1145">
        <v>23866500</v>
      </c>
      <c r="BQ1145">
        <v>36196800</v>
      </c>
      <c r="BR1145">
        <v>27074800</v>
      </c>
      <c r="BS1145">
        <v>24492200</v>
      </c>
      <c r="BT1145">
        <v>24086500</v>
      </c>
      <c r="BU1145">
        <v>20036800</v>
      </c>
      <c r="BV1145">
        <v>18162400</v>
      </c>
      <c r="BW1145">
        <v>22584800</v>
      </c>
      <c r="BX1145">
        <v>25642100</v>
      </c>
      <c r="BY1145">
        <v>13691700</v>
      </c>
      <c r="BZ1145">
        <v>29542400</v>
      </c>
      <c r="CA1145">
        <v>23073200</v>
      </c>
      <c r="CB1145">
        <v>19460900</v>
      </c>
      <c r="CC1145">
        <v>30682500</v>
      </c>
      <c r="CD1145">
        <v>29801500</v>
      </c>
      <c r="CE1145">
        <v>16154000</v>
      </c>
      <c r="CF1145">
        <v>26954600</v>
      </c>
      <c r="CG1145">
        <v>25076800</v>
      </c>
      <c r="CH1145">
        <v>17206100</v>
      </c>
      <c r="CI1145">
        <v>15737500</v>
      </c>
      <c r="CJ1145">
        <v>12777800</v>
      </c>
      <c r="CK1145">
        <v>14626300</v>
      </c>
      <c r="CL1145">
        <v>27021100</v>
      </c>
      <c r="CM1145">
        <v>16020600</v>
      </c>
      <c r="CN1145">
        <v>15461200</v>
      </c>
      <c r="CO1145">
        <v>24528200</v>
      </c>
      <c r="CP1145">
        <v>19126200</v>
      </c>
      <c r="CQ1145">
        <v>19480100</v>
      </c>
      <c r="CR1145">
        <v>33581700</v>
      </c>
      <c r="CS1145">
        <v>28163200</v>
      </c>
      <c r="CT1145">
        <v>17593600</v>
      </c>
      <c r="CU1145">
        <v>23563300</v>
      </c>
      <c r="CV1145">
        <v>18083700</v>
      </c>
      <c r="CW1145">
        <v>14408300</v>
      </c>
      <c r="CX1145">
        <v>24065000</v>
      </c>
      <c r="CY1145">
        <v>21955800</v>
      </c>
      <c r="CZ1145">
        <v>24933800</v>
      </c>
      <c r="DA1145">
        <v>30049500</v>
      </c>
      <c r="DB1145">
        <v>21268900</v>
      </c>
      <c r="DC1145">
        <v>19975700</v>
      </c>
      <c r="DD1145">
        <v>25325605</v>
      </c>
      <c r="DE1145">
        <v>19628505</v>
      </c>
      <c r="DF1145">
        <v>16804287</v>
      </c>
      <c r="DG1145">
        <v>18823334</v>
      </c>
      <c r="DH1145">
        <v>18279068</v>
      </c>
      <c r="DI1145">
        <v>15555996</v>
      </c>
      <c r="DJ1145">
        <v>24681649</v>
      </c>
      <c r="DK1145">
        <v>18052098</v>
      </c>
      <c r="DL1145">
        <v>19130241</v>
      </c>
      <c r="DM1145">
        <v>21813109</v>
      </c>
      <c r="DN1145">
        <v>17916631</v>
      </c>
      <c r="DO1145">
        <v>36688803</v>
      </c>
      <c r="DP1145">
        <v>26249447</v>
      </c>
      <c r="DQ1145">
        <v>23780141</v>
      </c>
      <c r="DR1145">
        <v>19038695</v>
      </c>
      <c r="DS1145">
        <v>15358817</v>
      </c>
      <c r="DT1145">
        <v>14117677</v>
      </c>
      <c r="DU1145">
        <v>13229943</v>
      </c>
      <c r="DV1145">
        <v>15574580</v>
      </c>
      <c r="DW1145">
        <v>13661322</v>
      </c>
      <c r="DX1145">
        <v>18240085</v>
      </c>
      <c r="DY1145">
        <v>16009776</v>
      </c>
      <c r="DZ1145">
        <v>11700554</v>
      </c>
      <c r="EA1145">
        <v>8560072</v>
      </c>
      <c r="EB1145">
        <v>14494965</v>
      </c>
      <c r="EC1145">
        <v>15349356</v>
      </c>
      <c r="ED1145">
        <v>11283450</v>
      </c>
      <c r="EE1145">
        <v>13419566</v>
      </c>
      <c r="EF1145">
        <v>10387330</v>
      </c>
      <c r="EG1145">
        <v>8643111</v>
      </c>
      <c r="EH1145">
        <v>13650644</v>
      </c>
      <c r="EI1145">
        <v>12283071</v>
      </c>
      <c r="EJ1145">
        <v>10901094</v>
      </c>
      <c r="EK1145">
        <v>13649878</v>
      </c>
      <c r="EL1145">
        <v>9272307</v>
      </c>
      <c r="EM1145">
        <v>7401797</v>
      </c>
      <c r="EN1145">
        <v>15732555</v>
      </c>
      <c r="EO1145">
        <v>12862678</v>
      </c>
      <c r="EP1145">
        <v>12082073</v>
      </c>
      <c r="EQ1145">
        <v>22611720</v>
      </c>
      <c r="ER1145">
        <v>23065931</v>
      </c>
      <c r="ES1145">
        <v>12750099</v>
      </c>
      <c r="ET1145">
        <v>16354176</v>
      </c>
      <c r="EU1145">
        <v>13928851</v>
      </c>
      <c r="EV1145">
        <v>8844813</v>
      </c>
      <c r="EW1145">
        <v>11757640</v>
      </c>
      <c r="EX1145">
        <v>11009275</v>
      </c>
      <c r="EY1145">
        <v>9211805</v>
      </c>
      <c r="EZ1145">
        <v>10391911</v>
      </c>
      <c r="FA1145">
        <v>15716464</v>
      </c>
      <c r="FB1145">
        <v>24469567</v>
      </c>
      <c r="FC1145">
        <v>12147982</v>
      </c>
    </row>
    <row r="1146" spans="1:253" x14ac:dyDescent="0.25">
      <c r="A1146" s="1" t="s">
        <v>574</v>
      </c>
      <c r="B1146" t="s">
        <v>1159</v>
      </c>
      <c r="C1146" t="s">
        <v>1183</v>
      </c>
      <c r="D1146" s="2">
        <f>_xll.BDH(A1146, "volume", B1146, C1146, "Direction", "H", "Period", "M","cols=60;rows=2")</f>
        <v>37287</v>
      </c>
      <c r="E1146" s="2">
        <v>37315</v>
      </c>
      <c r="F1146" s="2">
        <v>37344</v>
      </c>
      <c r="G1146" s="2">
        <v>37376</v>
      </c>
      <c r="H1146" s="2">
        <v>37407</v>
      </c>
      <c r="I1146" s="2">
        <v>37435</v>
      </c>
      <c r="J1146" s="2">
        <v>37468</v>
      </c>
      <c r="K1146" s="2">
        <v>37498</v>
      </c>
      <c r="L1146" s="2">
        <v>37529</v>
      </c>
      <c r="M1146" s="2">
        <v>37560</v>
      </c>
      <c r="N1146" s="2">
        <v>37589</v>
      </c>
      <c r="O1146" s="2">
        <v>37621</v>
      </c>
      <c r="P1146" s="2">
        <v>37652</v>
      </c>
      <c r="Q1146" s="2">
        <v>37680</v>
      </c>
      <c r="R1146" s="2">
        <v>37711</v>
      </c>
      <c r="S1146" s="2">
        <v>37741</v>
      </c>
      <c r="T1146" s="2">
        <v>37771</v>
      </c>
      <c r="U1146" s="2">
        <v>37802</v>
      </c>
      <c r="V1146" s="2">
        <v>37833</v>
      </c>
      <c r="W1146" s="2">
        <v>37862</v>
      </c>
      <c r="X1146" s="2">
        <v>37894</v>
      </c>
      <c r="Y1146" s="2">
        <v>37925</v>
      </c>
      <c r="Z1146" s="2">
        <v>37953</v>
      </c>
      <c r="AA1146" s="2">
        <v>37986</v>
      </c>
      <c r="AB1146" s="2">
        <v>38016</v>
      </c>
      <c r="AC1146" s="2">
        <v>38044</v>
      </c>
      <c r="AD1146" s="2">
        <v>38077</v>
      </c>
      <c r="AE1146" s="2">
        <v>38107</v>
      </c>
      <c r="AF1146" s="2">
        <v>38138</v>
      </c>
      <c r="AG1146" s="2">
        <v>38168</v>
      </c>
      <c r="AH1146" s="2">
        <v>38198</v>
      </c>
      <c r="AI1146" s="2">
        <v>38230</v>
      </c>
      <c r="AJ1146" s="2">
        <v>38260</v>
      </c>
      <c r="AK1146" s="2">
        <v>38289</v>
      </c>
      <c r="AL1146" s="2">
        <v>38321</v>
      </c>
      <c r="AM1146" s="2">
        <v>38352</v>
      </c>
      <c r="AN1146" s="2">
        <v>38383</v>
      </c>
      <c r="AO1146" s="2">
        <v>38411</v>
      </c>
      <c r="AP1146" s="2">
        <v>38442</v>
      </c>
      <c r="AQ1146" s="2">
        <v>38471</v>
      </c>
      <c r="AR1146" s="2">
        <v>38503</v>
      </c>
      <c r="AS1146" s="2">
        <v>38533</v>
      </c>
      <c r="AT1146" s="2">
        <v>38562</v>
      </c>
      <c r="AU1146" s="2">
        <v>38595</v>
      </c>
      <c r="AV1146" s="2">
        <v>38625</v>
      </c>
      <c r="AW1146" s="2">
        <v>38656</v>
      </c>
      <c r="AX1146" s="2">
        <v>38686</v>
      </c>
      <c r="AY1146" s="2">
        <v>38716</v>
      </c>
      <c r="AZ1146" s="2">
        <v>38748</v>
      </c>
      <c r="BA1146" s="2">
        <v>38776</v>
      </c>
      <c r="BB1146" s="2">
        <v>38807</v>
      </c>
      <c r="BC1146" s="2">
        <v>38835</v>
      </c>
      <c r="BD1146" s="2">
        <v>38868</v>
      </c>
      <c r="BE1146" s="2">
        <v>38898</v>
      </c>
      <c r="BF1146" s="2">
        <v>38929</v>
      </c>
      <c r="BG1146" s="2">
        <v>38960</v>
      </c>
      <c r="BH1146" s="2">
        <v>38989</v>
      </c>
      <c r="BI1146" s="2">
        <v>39021</v>
      </c>
      <c r="BJ1146" s="2">
        <v>39051</v>
      </c>
      <c r="BK1146" s="2">
        <v>39080</v>
      </c>
    </row>
    <row r="1147" spans="1:253" x14ac:dyDescent="0.25">
      <c r="A1147" s="4"/>
      <c r="D1147" s="3">
        <v>131260500</v>
      </c>
      <c r="E1147">
        <v>98278500</v>
      </c>
      <c r="F1147">
        <v>93362800</v>
      </c>
      <c r="G1147">
        <v>99855800</v>
      </c>
      <c r="H1147">
        <v>81958400</v>
      </c>
      <c r="I1147">
        <v>114418800</v>
      </c>
      <c r="J1147">
        <v>93155200</v>
      </c>
      <c r="K1147">
        <v>56445100</v>
      </c>
      <c r="L1147">
        <v>71934700</v>
      </c>
      <c r="M1147">
        <v>80845500</v>
      </c>
      <c r="N1147">
        <v>50974700</v>
      </c>
      <c r="O1147">
        <v>52219900</v>
      </c>
      <c r="P1147">
        <v>97833000</v>
      </c>
      <c r="Q1147">
        <v>56961800</v>
      </c>
      <c r="R1147">
        <v>54778500</v>
      </c>
      <c r="S1147">
        <v>54545500</v>
      </c>
      <c r="T1147">
        <v>49610200</v>
      </c>
      <c r="U1147">
        <v>43297100</v>
      </c>
      <c r="V1147">
        <v>47086700</v>
      </c>
      <c r="W1147">
        <v>30002400</v>
      </c>
      <c r="X1147">
        <v>31545300</v>
      </c>
      <c r="Y1147">
        <v>37442100</v>
      </c>
      <c r="Z1147">
        <v>30162003</v>
      </c>
      <c r="AA1147">
        <v>30771442</v>
      </c>
      <c r="AB1147">
        <v>36960581</v>
      </c>
      <c r="AC1147">
        <v>30906240</v>
      </c>
      <c r="AD1147">
        <v>30755495</v>
      </c>
      <c r="AE1147">
        <v>22089856</v>
      </c>
      <c r="AF1147">
        <v>24504089</v>
      </c>
      <c r="AG1147">
        <v>19411606</v>
      </c>
      <c r="AH1147">
        <v>29608027</v>
      </c>
      <c r="AI1147">
        <v>14218471</v>
      </c>
      <c r="AJ1147">
        <v>24892508</v>
      </c>
      <c r="AK1147">
        <v>22654921</v>
      </c>
      <c r="AL1147">
        <v>20176021</v>
      </c>
      <c r="AM1147">
        <v>24911011</v>
      </c>
      <c r="AN1147">
        <v>26753540</v>
      </c>
      <c r="AO1147">
        <v>25222488</v>
      </c>
      <c r="AP1147">
        <v>25687938</v>
      </c>
      <c r="AQ1147">
        <v>27138952</v>
      </c>
      <c r="AR1147">
        <v>33521883</v>
      </c>
      <c r="AS1147">
        <v>26461162</v>
      </c>
      <c r="AT1147">
        <v>42361148</v>
      </c>
      <c r="AU1147">
        <v>26840914</v>
      </c>
      <c r="AV1147">
        <v>21749659</v>
      </c>
      <c r="AW1147">
        <v>24122436</v>
      </c>
      <c r="AX1147">
        <v>27449501</v>
      </c>
      <c r="AY1147">
        <v>21482281</v>
      </c>
      <c r="AZ1147">
        <v>25080664</v>
      </c>
      <c r="BA1147">
        <v>35490833</v>
      </c>
      <c r="BB1147">
        <v>35615348</v>
      </c>
      <c r="BC1147">
        <v>51259562</v>
      </c>
      <c r="BD1147">
        <v>58529263</v>
      </c>
      <c r="BE1147">
        <v>45140075</v>
      </c>
      <c r="BF1147">
        <v>43143426</v>
      </c>
      <c r="BG1147">
        <v>21427807</v>
      </c>
      <c r="BH1147">
        <v>19671112</v>
      </c>
      <c r="BI1147">
        <v>26020843</v>
      </c>
      <c r="BJ1147">
        <v>18814458</v>
      </c>
      <c r="BK1147">
        <v>22952751</v>
      </c>
    </row>
    <row r="1148" spans="1:253" x14ac:dyDescent="0.25">
      <c r="A1148" s="1" t="s">
        <v>575</v>
      </c>
      <c r="B1148" t="s">
        <v>1159</v>
      </c>
      <c r="C1148" t="s">
        <v>1183</v>
      </c>
      <c r="D1148" s="2">
        <f>_xll.BDH(A1148, "volume", B1148, C1148, "Direction", "H", "Period", "M","cols=60;rows=2")</f>
        <v>37287</v>
      </c>
      <c r="E1148" s="2">
        <v>37315</v>
      </c>
      <c r="F1148" s="2">
        <v>37344</v>
      </c>
      <c r="G1148" s="2">
        <v>37376</v>
      </c>
      <c r="H1148" s="2">
        <v>37407</v>
      </c>
      <c r="I1148" s="2">
        <v>37435</v>
      </c>
      <c r="J1148" s="2">
        <v>37468</v>
      </c>
      <c r="K1148" s="2">
        <v>37498</v>
      </c>
      <c r="L1148" s="2">
        <v>37529</v>
      </c>
      <c r="M1148" s="2">
        <v>37560</v>
      </c>
      <c r="N1148" s="2">
        <v>37589</v>
      </c>
      <c r="O1148" s="2">
        <v>37621</v>
      </c>
      <c r="P1148" s="2">
        <v>37652</v>
      </c>
      <c r="Q1148" s="2">
        <v>37680</v>
      </c>
      <c r="R1148" s="2">
        <v>37711</v>
      </c>
      <c r="S1148" s="2">
        <v>37741</v>
      </c>
      <c r="T1148" s="2">
        <v>37771</v>
      </c>
      <c r="U1148" s="2">
        <v>37802</v>
      </c>
      <c r="V1148" s="2">
        <v>37833</v>
      </c>
      <c r="W1148" s="2">
        <v>37862</v>
      </c>
      <c r="X1148" s="2">
        <v>37894</v>
      </c>
      <c r="Y1148" s="2">
        <v>37925</v>
      </c>
      <c r="Z1148" s="2">
        <v>37953</v>
      </c>
      <c r="AA1148" s="2">
        <v>37986</v>
      </c>
      <c r="AB1148" s="2">
        <v>38016</v>
      </c>
      <c r="AC1148" s="2">
        <v>38044</v>
      </c>
      <c r="AD1148" s="2">
        <v>38077</v>
      </c>
      <c r="AE1148" s="2">
        <v>38107</v>
      </c>
      <c r="AF1148" s="2">
        <v>38138</v>
      </c>
      <c r="AG1148" s="2">
        <v>38168</v>
      </c>
      <c r="AH1148" s="2">
        <v>38198</v>
      </c>
      <c r="AI1148" s="2">
        <v>38230</v>
      </c>
      <c r="AJ1148" s="2">
        <v>38260</v>
      </c>
      <c r="AK1148" s="2">
        <v>38289</v>
      </c>
      <c r="AL1148" s="2">
        <v>38321</v>
      </c>
      <c r="AM1148" s="2">
        <v>38352</v>
      </c>
      <c r="AN1148" s="2">
        <v>38383</v>
      </c>
      <c r="AO1148" s="2">
        <v>38411</v>
      </c>
      <c r="AP1148" s="2">
        <v>38442</v>
      </c>
      <c r="AQ1148" s="2">
        <v>38471</v>
      </c>
      <c r="AR1148" s="2">
        <v>38503</v>
      </c>
      <c r="AS1148" s="2">
        <v>38533</v>
      </c>
      <c r="AT1148" s="2">
        <v>38562</v>
      </c>
      <c r="AU1148" s="2">
        <v>38595</v>
      </c>
      <c r="AV1148" s="2">
        <v>38625</v>
      </c>
      <c r="AW1148" s="2">
        <v>38656</v>
      </c>
      <c r="AX1148" s="2">
        <v>38686</v>
      </c>
      <c r="AY1148" s="2">
        <v>38716</v>
      </c>
      <c r="AZ1148" s="2">
        <v>38748</v>
      </c>
      <c r="BA1148" s="2">
        <v>38776</v>
      </c>
      <c r="BB1148" s="2">
        <v>38807</v>
      </c>
      <c r="BC1148" s="2">
        <v>38835</v>
      </c>
      <c r="BD1148" s="2">
        <v>38868</v>
      </c>
      <c r="BE1148" s="2">
        <v>38898</v>
      </c>
      <c r="BF1148" s="2">
        <v>38929</v>
      </c>
      <c r="BG1148" s="2">
        <v>38960</v>
      </c>
      <c r="BH1148" s="2">
        <v>38989</v>
      </c>
      <c r="BI1148" s="2">
        <v>39021</v>
      </c>
      <c r="BJ1148" s="2">
        <v>39051</v>
      </c>
      <c r="BK1148" s="2">
        <v>39080</v>
      </c>
    </row>
    <row r="1149" spans="1:253" x14ac:dyDescent="0.25">
      <c r="A1149" s="4"/>
      <c r="D1149" s="3">
        <v>9956300</v>
      </c>
      <c r="E1149">
        <v>11242700</v>
      </c>
      <c r="F1149">
        <v>15845700</v>
      </c>
      <c r="G1149">
        <v>16470000</v>
      </c>
      <c r="H1149">
        <v>12916100</v>
      </c>
      <c r="I1149">
        <v>10662900</v>
      </c>
      <c r="J1149">
        <v>13266700</v>
      </c>
      <c r="K1149">
        <v>9370600</v>
      </c>
      <c r="L1149">
        <v>18902600</v>
      </c>
      <c r="M1149">
        <v>24956800</v>
      </c>
      <c r="N1149">
        <v>13694700</v>
      </c>
      <c r="O1149">
        <v>10472400</v>
      </c>
      <c r="P1149">
        <v>11762500</v>
      </c>
      <c r="Q1149">
        <v>9415100</v>
      </c>
      <c r="R1149">
        <v>7302900</v>
      </c>
      <c r="S1149">
        <v>9097100</v>
      </c>
      <c r="T1149">
        <v>6238100</v>
      </c>
      <c r="U1149">
        <v>5115100</v>
      </c>
      <c r="V1149">
        <v>7224200</v>
      </c>
      <c r="W1149">
        <v>5253200</v>
      </c>
      <c r="X1149">
        <v>4827100</v>
      </c>
      <c r="Y1149">
        <v>5586900</v>
      </c>
      <c r="Z1149">
        <v>4997005</v>
      </c>
      <c r="AA1149">
        <v>3803580</v>
      </c>
      <c r="AB1149">
        <v>6504610</v>
      </c>
      <c r="AC1149">
        <v>5135657</v>
      </c>
      <c r="AD1149">
        <v>4847089</v>
      </c>
      <c r="AE1149">
        <v>5284656</v>
      </c>
      <c r="AF1149">
        <v>6376764</v>
      </c>
      <c r="AG1149">
        <v>4117367</v>
      </c>
      <c r="AH1149">
        <v>6068526</v>
      </c>
      <c r="AI1149">
        <v>5989975</v>
      </c>
      <c r="AJ1149">
        <v>5355024</v>
      </c>
      <c r="AK1149">
        <v>6495398</v>
      </c>
      <c r="AL1149">
        <v>4879969</v>
      </c>
      <c r="AM1149">
        <v>4148850</v>
      </c>
      <c r="AN1149">
        <v>5708937</v>
      </c>
      <c r="AO1149">
        <v>4534735</v>
      </c>
      <c r="AP1149">
        <v>7124493</v>
      </c>
      <c r="AQ1149">
        <v>6140451</v>
      </c>
      <c r="AR1149">
        <v>6619138</v>
      </c>
      <c r="AS1149">
        <v>5696627</v>
      </c>
      <c r="AT1149">
        <v>10473406</v>
      </c>
      <c r="AU1149">
        <v>4586789</v>
      </c>
      <c r="AV1149">
        <v>7130151</v>
      </c>
      <c r="AW1149">
        <v>5353727</v>
      </c>
      <c r="AX1149">
        <v>5775143</v>
      </c>
      <c r="AY1149">
        <v>9068072</v>
      </c>
      <c r="AZ1149">
        <v>8984041</v>
      </c>
      <c r="BA1149">
        <v>8468894</v>
      </c>
      <c r="BB1149">
        <v>9503470</v>
      </c>
      <c r="BC1149">
        <v>7502753</v>
      </c>
      <c r="BD1149">
        <v>8816193</v>
      </c>
      <c r="BE1149">
        <v>13576989</v>
      </c>
      <c r="BF1149">
        <v>9803057</v>
      </c>
      <c r="BG1149">
        <v>5404950</v>
      </c>
      <c r="BH1149">
        <v>6220979</v>
      </c>
      <c r="BI1149">
        <v>6513400</v>
      </c>
      <c r="BJ1149">
        <v>3725104</v>
      </c>
      <c r="BK1149">
        <v>4311743</v>
      </c>
    </row>
    <row r="1150" spans="1:253" x14ac:dyDescent="0.25">
      <c r="A1150" s="1" t="s">
        <v>576</v>
      </c>
      <c r="B1150" t="s">
        <v>1159</v>
      </c>
      <c r="C1150" t="s">
        <v>1199</v>
      </c>
      <c r="D1150" s="2">
        <f>_xll.BDH(A1150, "volume", B1150, C1150, "Direction", "H", "Period", "M","cols=250;rows=2")</f>
        <v>37287</v>
      </c>
      <c r="E1150" s="2">
        <v>37315</v>
      </c>
      <c r="F1150" s="2">
        <v>37344</v>
      </c>
      <c r="G1150" s="2">
        <v>37376</v>
      </c>
      <c r="H1150" s="2">
        <v>37407</v>
      </c>
      <c r="I1150" s="2">
        <v>37435</v>
      </c>
      <c r="J1150" s="2">
        <v>37468</v>
      </c>
      <c r="K1150" s="2">
        <v>37498</v>
      </c>
      <c r="L1150" s="2">
        <v>37529</v>
      </c>
      <c r="M1150" s="2">
        <v>37560</v>
      </c>
      <c r="N1150" s="2">
        <v>37589</v>
      </c>
      <c r="O1150" s="2">
        <v>37621</v>
      </c>
      <c r="P1150" s="2">
        <v>37652</v>
      </c>
      <c r="Q1150" s="2">
        <v>37680</v>
      </c>
      <c r="R1150" s="2">
        <v>37711</v>
      </c>
      <c r="S1150" s="2">
        <v>37741</v>
      </c>
      <c r="T1150" s="2">
        <v>37771</v>
      </c>
      <c r="U1150" s="2">
        <v>37802</v>
      </c>
      <c r="V1150" s="2">
        <v>37833</v>
      </c>
      <c r="W1150" s="2">
        <v>37862</v>
      </c>
      <c r="X1150" s="2">
        <v>37894</v>
      </c>
      <c r="Y1150" s="2">
        <v>37925</v>
      </c>
      <c r="Z1150" s="2">
        <v>37953</v>
      </c>
      <c r="AA1150" s="2">
        <v>37986</v>
      </c>
      <c r="AB1150" s="2">
        <v>38016</v>
      </c>
      <c r="AC1150" s="2">
        <v>38044</v>
      </c>
      <c r="AD1150" s="2">
        <v>38077</v>
      </c>
      <c r="AE1150" s="2">
        <v>38107</v>
      </c>
      <c r="AF1150" s="2">
        <v>38138</v>
      </c>
      <c r="AG1150" s="2">
        <v>38168</v>
      </c>
      <c r="AH1150" s="2">
        <v>38198</v>
      </c>
      <c r="AI1150" s="2">
        <v>38230</v>
      </c>
      <c r="AJ1150" s="2">
        <v>38260</v>
      </c>
      <c r="AK1150" s="2">
        <v>38289</v>
      </c>
      <c r="AL1150" s="2">
        <v>38321</v>
      </c>
      <c r="AM1150" s="2">
        <v>38352</v>
      </c>
      <c r="AN1150" s="2">
        <v>38383</v>
      </c>
      <c r="AO1150" s="2">
        <v>38411</v>
      </c>
      <c r="AP1150" s="2">
        <v>38442</v>
      </c>
      <c r="AQ1150" s="2">
        <v>38471</v>
      </c>
      <c r="AR1150" s="2">
        <v>38503</v>
      </c>
      <c r="AS1150" s="2">
        <v>38533</v>
      </c>
      <c r="AT1150" s="2">
        <v>38562</v>
      </c>
      <c r="AU1150" s="2">
        <v>38595</v>
      </c>
      <c r="AV1150" s="2">
        <v>38625</v>
      </c>
      <c r="AW1150" s="2">
        <v>38656</v>
      </c>
      <c r="AX1150" s="2">
        <v>38686</v>
      </c>
      <c r="AY1150" s="2">
        <v>38716</v>
      </c>
      <c r="AZ1150" s="2">
        <v>38748</v>
      </c>
      <c r="BA1150" s="2">
        <v>38776</v>
      </c>
      <c r="BB1150" s="2">
        <v>38807</v>
      </c>
      <c r="BC1150" s="2">
        <v>38835</v>
      </c>
      <c r="BD1150" s="2">
        <v>38868</v>
      </c>
      <c r="BE1150" s="2">
        <v>38898</v>
      </c>
      <c r="BF1150" s="2">
        <v>38929</v>
      </c>
      <c r="BG1150" s="2">
        <v>38960</v>
      </c>
      <c r="BH1150" s="2">
        <v>38989</v>
      </c>
      <c r="BI1150" s="2">
        <v>39021</v>
      </c>
      <c r="BJ1150" s="2">
        <v>39051</v>
      </c>
      <c r="BK1150" s="2">
        <v>39080</v>
      </c>
      <c r="BL1150" s="2">
        <v>39113</v>
      </c>
      <c r="BM1150" s="2">
        <v>39141</v>
      </c>
      <c r="BN1150" s="2">
        <v>39171</v>
      </c>
      <c r="BO1150" s="2">
        <v>39202</v>
      </c>
      <c r="BP1150" s="2">
        <v>39233</v>
      </c>
      <c r="BQ1150" s="2">
        <v>39262</v>
      </c>
      <c r="BR1150" s="2">
        <v>39294</v>
      </c>
      <c r="BS1150" s="2">
        <v>39325</v>
      </c>
      <c r="BT1150" s="2">
        <v>39353</v>
      </c>
      <c r="BU1150" s="2">
        <v>39386</v>
      </c>
      <c r="BV1150" s="2">
        <v>39416</v>
      </c>
      <c r="BW1150" s="2">
        <v>39447</v>
      </c>
      <c r="BX1150" s="2">
        <v>39478</v>
      </c>
      <c r="BY1150" s="2">
        <v>39507</v>
      </c>
      <c r="BZ1150" s="2">
        <v>39538</v>
      </c>
      <c r="CA1150" s="2">
        <v>39568</v>
      </c>
      <c r="CB1150" s="2">
        <v>39598</v>
      </c>
      <c r="CC1150" s="2">
        <v>39629</v>
      </c>
      <c r="CD1150" s="2">
        <v>39660</v>
      </c>
      <c r="CE1150" s="2">
        <v>39689</v>
      </c>
      <c r="CF1150" s="2">
        <v>39721</v>
      </c>
      <c r="CG1150" s="2">
        <v>39752</v>
      </c>
      <c r="CH1150" s="2">
        <v>39780</v>
      </c>
      <c r="CI1150" s="2">
        <v>39813</v>
      </c>
      <c r="CJ1150" s="2">
        <v>39843</v>
      </c>
      <c r="CK1150" s="2">
        <v>39871</v>
      </c>
      <c r="CL1150" s="2">
        <v>39903</v>
      </c>
      <c r="CM1150" s="2">
        <v>39933</v>
      </c>
      <c r="CN1150" s="2">
        <v>39962</v>
      </c>
      <c r="CO1150" s="2">
        <v>39994</v>
      </c>
      <c r="CP1150" s="2">
        <v>40025</v>
      </c>
      <c r="CQ1150" s="2">
        <v>40056</v>
      </c>
      <c r="CR1150" s="2">
        <v>40086</v>
      </c>
      <c r="CS1150" s="2">
        <v>40116</v>
      </c>
      <c r="CT1150" s="2">
        <v>40147</v>
      </c>
      <c r="CU1150" s="2">
        <v>40178</v>
      </c>
      <c r="CV1150" s="2">
        <v>40207</v>
      </c>
      <c r="CW1150" s="2">
        <v>40235</v>
      </c>
      <c r="CX1150" s="2">
        <v>40268</v>
      </c>
      <c r="CY1150" s="2">
        <v>40298</v>
      </c>
      <c r="CZ1150" s="2">
        <v>40329</v>
      </c>
      <c r="DA1150" s="2">
        <v>40359</v>
      </c>
      <c r="DB1150" s="2">
        <v>40389</v>
      </c>
      <c r="DC1150" s="2">
        <v>40421</v>
      </c>
      <c r="DD1150" s="2">
        <v>40451</v>
      </c>
      <c r="DE1150" s="2">
        <v>40480</v>
      </c>
      <c r="DF1150" s="2">
        <v>40512</v>
      </c>
      <c r="DG1150" s="2">
        <v>40543</v>
      </c>
      <c r="DH1150" s="2">
        <v>40574</v>
      </c>
      <c r="DI1150" s="2">
        <v>40602</v>
      </c>
      <c r="DJ1150" s="2">
        <v>40633</v>
      </c>
      <c r="DK1150" s="2">
        <v>40662</v>
      </c>
      <c r="DL1150" s="2">
        <v>40694</v>
      </c>
      <c r="DM1150" s="2">
        <v>40724</v>
      </c>
      <c r="DN1150" s="2">
        <v>40753</v>
      </c>
      <c r="DO1150" s="2">
        <v>40786</v>
      </c>
      <c r="DP1150" s="2">
        <v>40816</v>
      </c>
      <c r="DQ1150" s="2">
        <v>40847</v>
      </c>
      <c r="DR1150" s="2">
        <v>40877</v>
      </c>
      <c r="DS1150" s="2">
        <v>40907</v>
      </c>
      <c r="DT1150" s="2">
        <v>40939</v>
      </c>
      <c r="DU1150" s="2">
        <v>40968</v>
      </c>
      <c r="DV1150" s="2">
        <v>40998</v>
      </c>
      <c r="DW1150" s="2">
        <v>41029</v>
      </c>
      <c r="DX1150" s="2">
        <v>41060</v>
      </c>
      <c r="DY1150" s="2">
        <v>41089</v>
      </c>
      <c r="DZ1150" s="2">
        <v>41121</v>
      </c>
      <c r="EA1150" s="2">
        <v>41152</v>
      </c>
      <c r="EB1150" s="2">
        <v>41180</v>
      </c>
      <c r="EC1150" s="2">
        <v>41213</v>
      </c>
      <c r="ED1150" s="2">
        <v>41243</v>
      </c>
      <c r="EE1150" s="2">
        <v>41274</v>
      </c>
      <c r="EF1150" s="2">
        <v>41305</v>
      </c>
      <c r="EG1150" s="2">
        <v>41333</v>
      </c>
      <c r="EH1150" s="2">
        <v>41362</v>
      </c>
      <c r="EI1150" s="2">
        <v>41394</v>
      </c>
      <c r="EJ1150" s="2">
        <v>41425</v>
      </c>
      <c r="EK1150" s="2">
        <v>41453</v>
      </c>
      <c r="EL1150" s="2">
        <v>41486</v>
      </c>
      <c r="EM1150" s="2">
        <v>41516</v>
      </c>
      <c r="EN1150" s="2">
        <v>41547</v>
      </c>
      <c r="EO1150" s="2">
        <v>41578</v>
      </c>
      <c r="EP1150" s="2">
        <v>41607</v>
      </c>
      <c r="EQ1150" s="2">
        <v>41639</v>
      </c>
      <c r="ER1150" s="2">
        <v>41670</v>
      </c>
      <c r="ES1150" s="2">
        <v>41698</v>
      </c>
      <c r="ET1150" s="2">
        <v>41729</v>
      </c>
      <c r="EU1150" s="2">
        <v>41759</v>
      </c>
      <c r="EV1150" s="2">
        <v>41789</v>
      </c>
      <c r="EW1150" s="2">
        <v>41820</v>
      </c>
      <c r="EX1150" s="2">
        <v>41851</v>
      </c>
      <c r="EY1150" s="2">
        <v>41880</v>
      </c>
      <c r="EZ1150" s="2">
        <v>41912</v>
      </c>
      <c r="FA1150" s="2">
        <v>41943</v>
      </c>
      <c r="FB1150" s="2">
        <v>41971</v>
      </c>
      <c r="FC1150" s="2">
        <v>42004</v>
      </c>
      <c r="FD1150" s="2">
        <v>42034</v>
      </c>
      <c r="FE1150" s="2">
        <v>42062</v>
      </c>
      <c r="FF1150" s="2">
        <v>42094</v>
      </c>
      <c r="FG1150" s="2">
        <v>42124</v>
      </c>
      <c r="FH1150" s="2">
        <v>42153</v>
      </c>
      <c r="FI1150" s="2">
        <v>42185</v>
      </c>
      <c r="FJ1150" s="2">
        <v>42216</v>
      </c>
      <c r="FK1150" s="2">
        <v>42247</v>
      </c>
      <c r="FL1150" s="2">
        <v>42277</v>
      </c>
      <c r="FM1150" s="2">
        <v>42307</v>
      </c>
      <c r="FN1150" s="2">
        <v>42338</v>
      </c>
      <c r="FO1150" s="2">
        <v>42369</v>
      </c>
      <c r="FP1150" s="2">
        <v>42398</v>
      </c>
      <c r="FQ1150" s="2">
        <v>42429</v>
      </c>
      <c r="FR1150" s="2">
        <v>42460</v>
      </c>
      <c r="FS1150" s="2">
        <v>42489</v>
      </c>
      <c r="FT1150" s="2">
        <v>42521</v>
      </c>
      <c r="FU1150" s="2">
        <v>42551</v>
      </c>
      <c r="FV1150" s="2">
        <v>42580</v>
      </c>
      <c r="FW1150" s="2">
        <v>42613</v>
      </c>
      <c r="FX1150" s="2">
        <v>42643</v>
      </c>
      <c r="FY1150" s="2">
        <v>42674</v>
      </c>
      <c r="FZ1150" s="2">
        <v>42704</v>
      </c>
      <c r="GA1150" s="2">
        <v>42734</v>
      </c>
      <c r="GB1150" s="2">
        <v>42766</v>
      </c>
      <c r="GC1150" s="2">
        <v>42794</v>
      </c>
      <c r="GD1150" s="2">
        <v>42825</v>
      </c>
      <c r="GE1150" s="2">
        <v>42853</v>
      </c>
      <c r="GF1150" s="2">
        <v>42886</v>
      </c>
      <c r="GG1150" s="2">
        <v>42916</v>
      </c>
      <c r="GH1150" s="2">
        <v>42947</v>
      </c>
      <c r="GI1150" s="2">
        <v>42978</v>
      </c>
      <c r="GJ1150" s="2">
        <v>43007</v>
      </c>
      <c r="GK1150" s="2">
        <v>43039</v>
      </c>
      <c r="GL1150" s="2">
        <v>43069</v>
      </c>
      <c r="GM1150" s="2">
        <v>43098</v>
      </c>
      <c r="GN1150" s="2">
        <v>43131</v>
      </c>
      <c r="GO1150" s="2">
        <v>43159</v>
      </c>
      <c r="GP1150" s="2">
        <v>43189</v>
      </c>
      <c r="GQ1150" s="2">
        <v>43220</v>
      </c>
      <c r="GR1150" s="2">
        <v>43251</v>
      </c>
      <c r="GS1150" s="2">
        <v>43280</v>
      </c>
      <c r="GT1150" s="2">
        <v>43312</v>
      </c>
      <c r="GU1150" s="2">
        <v>43343</v>
      </c>
      <c r="GV1150" s="2">
        <v>43371</v>
      </c>
      <c r="GW1150" s="2">
        <v>43404</v>
      </c>
      <c r="GX1150" s="2">
        <v>43434</v>
      </c>
      <c r="GY1150" s="2">
        <v>43465</v>
      </c>
      <c r="GZ1150" s="2">
        <v>43496</v>
      </c>
      <c r="HA1150" s="2">
        <v>43524</v>
      </c>
      <c r="HB1150" s="2">
        <v>43553</v>
      </c>
      <c r="HC1150" s="2">
        <v>43585</v>
      </c>
      <c r="HD1150" s="2">
        <v>43616</v>
      </c>
      <c r="HE1150" s="2">
        <v>43644</v>
      </c>
      <c r="HF1150" s="2">
        <v>43677</v>
      </c>
      <c r="HG1150" s="2">
        <v>43707</v>
      </c>
      <c r="HH1150" s="2">
        <v>43738</v>
      </c>
      <c r="HI1150" s="2">
        <v>43769</v>
      </c>
      <c r="HJ1150" s="2">
        <v>43798</v>
      </c>
      <c r="HK1150" s="2">
        <v>43830</v>
      </c>
      <c r="HL1150" s="2">
        <v>43861</v>
      </c>
      <c r="HM1150" s="2">
        <v>43889</v>
      </c>
      <c r="HN1150" s="2">
        <v>43921</v>
      </c>
      <c r="HO1150" s="2">
        <v>43951</v>
      </c>
      <c r="HP1150" s="2">
        <v>43980</v>
      </c>
      <c r="HQ1150" s="2">
        <v>44012</v>
      </c>
      <c r="HR1150" s="2">
        <v>44043</v>
      </c>
      <c r="HS1150" s="2">
        <v>44074</v>
      </c>
      <c r="HT1150" s="2">
        <v>44104</v>
      </c>
      <c r="HU1150" s="2">
        <v>44134</v>
      </c>
      <c r="HV1150" s="2">
        <v>44165</v>
      </c>
      <c r="HW1150" s="2">
        <v>44196</v>
      </c>
      <c r="HX1150" s="2">
        <v>44225</v>
      </c>
      <c r="HY1150" s="2">
        <v>44253</v>
      </c>
      <c r="HZ1150" s="2">
        <v>44286</v>
      </c>
      <c r="IA1150" s="2">
        <v>44316</v>
      </c>
      <c r="IB1150" s="2">
        <v>44347</v>
      </c>
      <c r="IC1150" s="2">
        <v>44377</v>
      </c>
      <c r="ID1150" s="2">
        <v>44407</v>
      </c>
      <c r="IE1150" s="2">
        <v>44439</v>
      </c>
      <c r="IF1150" s="2">
        <v>44469</v>
      </c>
      <c r="IG1150" s="2">
        <v>44498</v>
      </c>
      <c r="IH1150" s="2">
        <v>44530</v>
      </c>
      <c r="II1150" s="2">
        <v>44561</v>
      </c>
      <c r="IJ1150" s="2">
        <v>44592</v>
      </c>
      <c r="IK1150" s="2">
        <v>44620</v>
      </c>
      <c r="IL1150" s="2">
        <v>44651</v>
      </c>
      <c r="IM1150" s="2">
        <v>44680</v>
      </c>
      <c r="IN1150" s="2">
        <v>44712</v>
      </c>
      <c r="IO1150" s="2">
        <v>44742</v>
      </c>
      <c r="IP1150" s="2">
        <v>44771</v>
      </c>
      <c r="IQ1150" s="2">
        <v>44804</v>
      </c>
      <c r="IR1150" s="2">
        <v>44834</v>
      </c>
      <c r="IS1150" s="2">
        <v>44865</v>
      </c>
    </row>
    <row r="1151" spans="1:253" x14ac:dyDescent="0.25">
      <c r="A1151" s="4"/>
      <c r="D1151" s="3">
        <v>18998500</v>
      </c>
      <c r="E1151">
        <v>19607800</v>
      </c>
      <c r="F1151">
        <v>16832700</v>
      </c>
      <c r="G1151">
        <v>19094300</v>
      </c>
      <c r="H1151">
        <v>13536800</v>
      </c>
      <c r="I1151">
        <v>19618700</v>
      </c>
      <c r="J1151">
        <v>26431400</v>
      </c>
      <c r="K1151">
        <v>18501900</v>
      </c>
      <c r="L1151">
        <v>19658800</v>
      </c>
      <c r="M1151">
        <v>29186100</v>
      </c>
      <c r="N1151">
        <v>16840600</v>
      </c>
      <c r="O1151">
        <v>23218400</v>
      </c>
      <c r="P1151">
        <v>19611300</v>
      </c>
      <c r="Q1151">
        <v>12958700</v>
      </c>
      <c r="R1151">
        <v>16753400</v>
      </c>
      <c r="S1151">
        <v>18532900</v>
      </c>
      <c r="T1151">
        <v>16739100</v>
      </c>
      <c r="U1151">
        <v>18940400</v>
      </c>
      <c r="V1151">
        <v>16354400</v>
      </c>
      <c r="W1151">
        <v>15329900</v>
      </c>
      <c r="X1151">
        <v>14538200</v>
      </c>
      <c r="Y1151">
        <v>14506500</v>
      </c>
      <c r="Z1151">
        <v>13043300</v>
      </c>
      <c r="AA1151">
        <v>15393200</v>
      </c>
      <c r="AB1151">
        <v>19867100</v>
      </c>
      <c r="AC1151">
        <v>17540600</v>
      </c>
      <c r="AD1151">
        <v>22186100</v>
      </c>
      <c r="AE1151">
        <v>28400600</v>
      </c>
      <c r="AF1151">
        <v>23764400</v>
      </c>
      <c r="AG1151">
        <v>17754300</v>
      </c>
      <c r="AH1151">
        <v>14425600</v>
      </c>
      <c r="AI1151">
        <v>19737800</v>
      </c>
      <c r="AJ1151">
        <v>17564200</v>
      </c>
      <c r="AK1151">
        <v>17141400</v>
      </c>
      <c r="AL1151">
        <v>20118300</v>
      </c>
      <c r="AM1151">
        <v>20193700</v>
      </c>
      <c r="AN1151">
        <v>24098500</v>
      </c>
      <c r="AO1151">
        <v>20337600</v>
      </c>
      <c r="AP1151">
        <v>19575600</v>
      </c>
      <c r="AQ1151">
        <v>19906900</v>
      </c>
      <c r="AR1151">
        <v>19451000</v>
      </c>
      <c r="AS1151">
        <v>20577000</v>
      </c>
      <c r="AT1151">
        <v>20813500</v>
      </c>
      <c r="AU1151">
        <v>24553700</v>
      </c>
      <c r="AV1151">
        <v>23799500</v>
      </c>
      <c r="AW1151">
        <v>26864900</v>
      </c>
      <c r="AX1151">
        <v>27140400</v>
      </c>
      <c r="AY1151">
        <v>21314100</v>
      </c>
      <c r="AZ1151">
        <v>22686200</v>
      </c>
      <c r="BA1151">
        <v>23919000</v>
      </c>
      <c r="BB1151">
        <v>25874900</v>
      </c>
      <c r="BC1151">
        <v>23120700</v>
      </c>
      <c r="BD1151">
        <v>23385300</v>
      </c>
      <c r="BE1151">
        <v>20443200</v>
      </c>
      <c r="BF1151">
        <v>19956700</v>
      </c>
      <c r="BG1151">
        <v>23955200</v>
      </c>
      <c r="BH1151">
        <v>15105000</v>
      </c>
      <c r="BI1151">
        <v>16669100</v>
      </c>
      <c r="BJ1151">
        <v>26130500</v>
      </c>
      <c r="BK1151">
        <v>17556400</v>
      </c>
      <c r="BL1151">
        <v>20818200</v>
      </c>
      <c r="BM1151">
        <v>35957000</v>
      </c>
      <c r="BN1151">
        <v>34313600</v>
      </c>
      <c r="BO1151">
        <v>21644500</v>
      </c>
      <c r="BP1151">
        <v>45975400</v>
      </c>
      <c r="BQ1151">
        <v>36234200</v>
      </c>
      <c r="BR1151">
        <v>29321400</v>
      </c>
      <c r="BS1151">
        <v>42781600</v>
      </c>
      <c r="BT1151">
        <v>21362800</v>
      </c>
      <c r="BU1151">
        <v>21216000</v>
      </c>
      <c r="BV1151">
        <v>30310400</v>
      </c>
      <c r="BW1151">
        <v>25890200</v>
      </c>
      <c r="BX1151">
        <v>38018400</v>
      </c>
      <c r="BY1151">
        <v>30188900</v>
      </c>
      <c r="BZ1151">
        <v>35378600</v>
      </c>
      <c r="CA1151">
        <v>20896100</v>
      </c>
      <c r="CB1151">
        <v>16748100</v>
      </c>
      <c r="CC1151">
        <v>20708100</v>
      </c>
      <c r="CD1151">
        <v>32476400</v>
      </c>
      <c r="CE1151">
        <v>25567700</v>
      </c>
      <c r="CF1151">
        <v>34636100</v>
      </c>
      <c r="CG1151">
        <v>49413100</v>
      </c>
      <c r="CH1151">
        <v>52651200</v>
      </c>
      <c r="CI1151">
        <v>68400600</v>
      </c>
      <c r="CJ1151">
        <v>49861200</v>
      </c>
      <c r="CK1151">
        <v>51235300</v>
      </c>
      <c r="CL1151">
        <v>81486800</v>
      </c>
      <c r="CM1151">
        <v>74005700</v>
      </c>
      <c r="CN1151">
        <v>48900300</v>
      </c>
      <c r="CO1151">
        <v>35804200</v>
      </c>
      <c r="CP1151">
        <v>35384500</v>
      </c>
      <c r="CQ1151">
        <v>35037100</v>
      </c>
      <c r="CR1151">
        <v>38133200</v>
      </c>
      <c r="CS1151">
        <v>35586600</v>
      </c>
      <c r="CT1151">
        <v>25899300</v>
      </c>
      <c r="CU1151">
        <v>23609700</v>
      </c>
      <c r="CV1151">
        <v>19975800</v>
      </c>
      <c r="CW1151">
        <v>22220300</v>
      </c>
      <c r="CX1151">
        <v>21006000</v>
      </c>
      <c r="CY1151">
        <v>23075500</v>
      </c>
      <c r="CZ1151">
        <v>32598600</v>
      </c>
      <c r="DA1151">
        <v>30900500</v>
      </c>
      <c r="DB1151">
        <v>24830700</v>
      </c>
      <c r="DC1151">
        <v>18275200</v>
      </c>
      <c r="DD1151">
        <v>22286951</v>
      </c>
      <c r="DE1151">
        <v>16239103</v>
      </c>
      <c r="DF1151">
        <v>18464828</v>
      </c>
      <c r="DG1151">
        <v>13334369</v>
      </c>
      <c r="DH1151">
        <v>12692147</v>
      </c>
      <c r="DI1151">
        <v>10930827</v>
      </c>
      <c r="DJ1151">
        <v>14362141</v>
      </c>
      <c r="DK1151">
        <v>10197682</v>
      </c>
      <c r="DL1151">
        <v>10137993</v>
      </c>
      <c r="DM1151">
        <v>12800013</v>
      </c>
      <c r="DN1151">
        <v>12926907</v>
      </c>
      <c r="DO1151">
        <v>29564207</v>
      </c>
      <c r="DP1151">
        <v>21651742</v>
      </c>
      <c r="DQ1151">
        <v>18873039</v>
      </c>
      <c r="DR1151">
        <v>16501962</v>
      </c>
      <c r="DS1151">
        <v>14468199</v>
      </c>
      <c r="DT1151">
        <v>14762033</v>
      </c>
      <c r="DU1151">
        <v>9182785</v>
      </c>
      <c r="DV1151">
        <v>12133927</v>
      </c>
      <c r="DW1151">
        <v>10036541</v>
      </c>
      <c r="DX1151">
        <v>12631653</v>
      </c>
      <c r="DY1151">
        <v>13940640</v>
      </c>
      <c r="DZ1151">
        <v>9632048</v>
      </c>
      <c r="EA1151">
        <v>10465503</v>
      </c>
      <c r="EB1151">
        <v>9727995</v>
      </c>
      <c r="EC1151">
        <v>7967411</v>
      </c>
      <c r="ED1151">
        <v>15029528</v>
      </c>
      <c r="EE1151">
        <v>11502135</v>
      </c>
      <c r="EF1151">
        <v>7880233</v>
      </c>
      <c r="EG1151">
        <v>10997795</v>
      </c>
      <c r="EH1151">
        <v>9238971</v>
      </c>
      <c r="EI1151">
        <v>8763507</v>
      </c>
      <c r="EJ1151">
        <v>14087923</v>
      </c>
      <c r="EK1151">
        <v>14031202</v>
      </c>
      <c r="EL1151">
        <v>9045279</v>
      </c>
      <c r="EM1151">
        <v>13093884</v>
      </c>
      <c r="EN1151">
        <v>11474939</v>
      </c>
      <c r="EO1151">
        <v>9200413</v>
      </c>
      <c r="EP1151">
        <v>6585389</v>
      </c>
      <c r="EQ1151">
        <v>9851364</v>
      </c>
      <c r="ER1151">
        <v>8168149</v>
      </c>
      <c r="ES1151">
        <v>9266994</v>
      </c>
      <c r="ET1151">
        <v>8135592</v>
      </c>
      <c r="EU1151">
        <v>10157828</v>
      </c>
      <c r="EV1151">
        <v>9121255</v>
      </c>
      <c r="EW1151">
        <v>7959446</v>
      </c>
      <c r="EX1151">
        <v>7773445</v>
      </c>
      <c r="EY1151">
        <v>7258039</v>
      </c>
      <c r="EZ1151">
        <v>13362211</v>
      </c>
      <c r="FA1151">
        <v>13835613</v>
      </c>
      <c r="FB1151">
        <v>9596716</v>
      </c>
      <c r="FC1151">
        <v>12053508</v>
      </c>
      <c r="FD1151">
        <v>10855680</v>
      </c>
      <c r="FE1151">
        <v>10968289</v>
      </c>
      <c r="FF1151">
        <v>13305094</v>
      </c>
      <c r="FG1151">
        <v>10230217</v>
      </c>
      <c r="FH1151">
        <v>9717046</v>
      </c>
      <c r="FI1151">
        <v>14817006</v>
      </c>
      <c r="FJ1151">
        <v>10971106</v>
      </c>
      <c r="FK1151">
        <v>12167931</v>
      </c>
      <c r="FL1151">
        <v>13432448</v>
      </c>
      <c r="FM1151">
        <v>12279002</v>
      </c>
      <c r="FN1151">
        <v>10015806</v>
      </c>
      <c r="FO1151">
        <v>10127088</v>
      </c>
      <c r="FP1151">
        <v>10978731</v>
      </c>
      <c r="FQ1151">
        <v>12604439</v>
      </c>
      <c r="FR1151">
        <v>12945689</v>
      </c>
      <c r="FS1151">
        <v>12438565</v>
      </c>
      <c r="FT1151">
        <v>10508276</v>
      </c>
      <c r="FU1151">
        <v>15595813</v>
      </c>
      <c r="FV1151">
        <v>11666822</v>
      </c>
      <c r="FW1151">
        <v>11850524</v>
      </c>
      <c r="FX1151">
        <v>15946703</v>
      </c>
      <c r="FY1151">
        <v>12815299</v>
      </c>
      <c r="FZ1151">
        <v>11985526</v>
      </c>
      <c r="GA1151">
        <v>11589263</v>
      </c>
      <c r="GB1151">
        <v>10426528</v>
      </c>
      <c r="GC1151">
        <v>8904840</v>
      </c>
      <c r="GD1151">
        <v>11957888</v>
      </c>
      <c r="GE1151">
        <v>8914044</v>
      </c>
      <c r="GF1151">
        <v>9959935</v>
      </c>
      <c r="GG1151">
        <v>11142502</v>
      </c>
      <c r="GH1151">
        <v>8483017</v>
      </c>
      <c r="GI1151">
        <v>9790980</v>
      </c>
      <c r="GJ1151">
        <v>9593921</v>
      </c>
      <c r="GK1151">
        <v>8954945</v>
      </c>
      <c r="GL1151">
        <v>9280125</v>
      </c>
      <c r="GM1151">
        <v>10363388</v>
      </c>
      <c r="GN1151">
        <v>10974656</v>
      </c>
      <c r="GO1151">
        <v>12884070</v>
      </c>
      <c r="GP1151">
        <v>15025890</v>
      </c>
      <c r="GQ1151">
        <v>13337798</v>
      </c>
      <c r="GR1151">
        <v>13338834</v>
      </c>
      <c r="GS1151">
        <v>15470773</v>
      </c>
      <c r="GT1151">
        <v>9138333</v>
      </c>
      <c r="GU1151">
        <v>7657626</v>
      </c>
      <c r="GV1151">
        <v>9477525</v>
      </c>
      <c r="GW1151">
        <v>10961394</v>
      </c>
      <c r="GX1151">
        <v>10240188</v>
      </c>
      <c r="GY1151">
        <v>12714494</v>
      </c>
      <c r="GZ1151">
        <v>11451914</v>
      </c>
      <c r="HA1151">
        <v>9356321</v>
      </c>
      <c r="HB1151">
        <v>9456359</v>
      </c>
      <c r="HC1151">
        <v>7907424</v>
      </c>
      <c r="HD1151">
        <v>6282828</v>
      </c>
      <c r="HE1151">
        <v>8670365</v>
      </c>
      <c r="HF1151">
        <v>6745760</v>
      </c>
      <c r="HG1151">
        <v>8935112</v>
      </c>
      <c r="HH1151">
        <v>12050178</v>
      </c>
      <c r="HI1151">
        <v>9255914</v>
      </c>
      <c r="HJ1151">
        <v>9845420</v>
      </c>
      <c r="HK1151">
        <v>11394217</v>
      </c>
      <c r="HL1151">
        <v>11372822</v>
      </c>
      <c r="HM1151">
        <v>10286753</v>
      </c>
      <c r="HN1151">
        <v>24661980</v>
      </c>
      <c r="HO1151">
        <v>14286162</v>
      </c>
      <c r="HP1151">
        <v>16539782</v>
      </c>
      <c r="HQ1151">
        <v>22363787</v>
      </c>
      <c r="HR1151">
        <v>15296898</v>
      </c>
      <c r="HS1151">
        <v>12734040</v>
      </c>
      <c r="HT1151">
        <v>23251278</v>
      </c>
      <c r="HU1151">
        <v>17095303</v>
      </c>
      <c r="HV1151">
        <v>18873849</v>
      </c>
      <c r="HW1151">
        <v>22145240</v>
      </c>
      <c r="HX1151">
        <v>14268364</v>
      </c>
      <c r="HY1151">
        <v>14176822</v>
      </c>
      <c r="HZ1151">
        <v>19119249</v>
      </c>
      <c r="IA1151">
        <v>12805894</v>
      </c>
      <c r="IB1151">
        <v>16715617</v>
      </c>
      <c r="IC1151">
        <v>17824174</v>
      </c>
      <c r="ID1151">
        <v>12070497</v>
      </c>
      <c r="IE1151">
        <v>9294326</v>
      </c>
      <c r="IF1151">
        <v>14726455</v>
      </c>
      <c r="IG1151">
        <v>10477619</v>
      </c>
      <c r="IH1151">
        <v>10735319</v>
      </c>
      <c r="II1151">
        <v>13126664</v>
      </c>
      <c r="IJ1151">
        <v>14856380</v>
      </c>
      <c r="IK1151">
        <v>15053918</v>
      </c>
      <c r="IL1151">
        <v>14569738</v>
      </c>
      <c r="IM1151">
        <v>11386640</v>
      </c>
      <c r="IN1151">
        <v>15526193</v>
      </c>
      <c r="IO1151">
        <v>17852466</v>
      </c>
      <c r="IP1151">
        <v>10153967</v>
      </c>
      <c r="IQ1151">
        <v>11476676</v>
      </c>
      <c r="IR1151">
        <v>13373791</v>
      </c>
      <c r="IS1151">
        <v>15253604</v>
      </c>
    </row>
    <row r="1152" spans="1:253" x14ac:dyDescent="0.25">
      <c r="A1152" s="1" t="s">
        <v>577</v>
      </c>
      <c r="B1152" t="s">
        <v>1159</v>
      </c>
      <c r="C1152" t="s">
        <v>1183</v>
      </c>
      <c r="D1152" s="2">
        <f>_xll.BDH(A1152, "volume", B1152, C1152, "Direction", "H", "Period", "M","cols=60;rows=2")</f>
        <v>37287</v>
      </c>
      <c r="E1152" s="2">
        <v>37315</v>
      </c>
      <c r="F1152" s="2">
        <v>37344</v>
      </c>
      <c r="G1152" s="2">
        <v>37376</v>
      </c>
      <c r="H1152" s="2">
        <v>37407</v>
      </c>
      <c r="I1152" s="2">
        <v>37435</v>
      </c>
      <c r="J1152" s="2">
        <v>37468</v>
      </c>
      <c r="K1152" s="2">
        <v>37498</v>
      </c>
      <c r="L1152" s="2">
        <v>37529</v>
      </c>
      <c r="M1152" s="2">
        <v>37560</v>
      </c>
      <c r="N1152" s="2">
        <v>37589</v>
      </c>
      <c r="O1152" s="2">
        <v>37621</v>
      </c>
      <c r="P1152" s="2">
        <v>37652</v>
      </c>
      <c r="Q1152" s="2">
        <v>37680</v>
      </c>
      <c r="R1152" s="2">
        <v>37711</v>
      </c>
      <c r="S1152" s="2">
        <v>37741</v>
      </c>
      <c r="T1152" s="2">
        <v>37771</v>
      </c>
      <c r="U1152" s="2">
        <v>37802</v>
      </c>
      <c r="V1152" s="2">
        <v>37833</v>
      </c>
      <c r="W1152" s="2">
        <v>37862</v>
      </c>
      <c r="X1152" s="2">
        <v>37894</v>
      </c>
      <c r="Y1152" s="2">
        <v>37925</v>
      </c>
      <c r="Z1152" s="2">
        <v>37953</v>
      </c>
      <c r="AA1152" s="2">
        <v>37986</v>
      </c>
      <c r="AB1152" s="2">
        <v>38016</v>
      </c>
      <c r="AC1152" s="2">
        <v>38044</v>
      </c>
      <c r="AD1152" s="2">
        <v>38077</v>
      </c>
      <c r="AE1152" s="2">
        <v>38107</v>
      </c>
      <c r="AF1152" s="2">
        <v>38138</v>
      </c>
      <c r="AG1152" s="2">
        <v>38168</v>
      </c>
      <c r="AH1152" s="2">
        <v>38198</v>
      </c>
      <c r="AI1152" s="2">
        <v>38230</v>
      </c>
      <c r="AJ1152" s="2">
        <v>38260</v>
      </c>
      <c r="AK1152" s="2">
        <v>38289</v>
      </c>
      <c r="AL1152" s="2">
        <v>38321</v>
      </c>
      <c r="AM1152" s="2">
        <v>38352</v>
      </c>
      <c r="AN1152" s="2">
        <v>38383</v>
      </c>
      <c r="AO1152" s="2">
        <v>38411</v>
      </c>
      <c r="AP1152" s="2">
        <v>38442</v>
      </c>
      <c r="AQ1152" s="2">
        <v>38471</v>
      </c>
      <c r="AR1152" s="2">
        <v>38503</v>
      </c>
      <c r="AS1152" s="2">
        <v>38533</v>
      </c>
      <c r="AT1152" s="2">
        <v>38562</v>
      </c>
      <c r="AU1152" s="2">
        <v>38595</v>
      </c>
      <c r="AV1152" s="2">
        <v>38625</v>
      </c>
      <c r="AW1152" s="2">
        <v>38656</v>
      </c>
      <c r="AX1152" s="2">
        <v>38686</v>
      </c>
      <c r="AY1152" s="2">
        <v>38716</v>
      </c>
      <c r="AZ1152" s="2">
        <v>38748</v>
      </c>
      <c r="BA1152" s="2">
        <v>38776</v>
      </c>
      <c r="BB1152" s="2">
        <v>38807</v>
      </c>
      <c r="BC1152" s="2">
        <v>38835</v>
      </c>
      <c r="BD1152" s="2">
        <v>38868</v>
      </c>
      <c r="BE1152" s="2">
        <v>38898</v>
      </c>
      <c r="BF1152" s="2">
        <v>38929</v>
      </c>
      <c r="BG1152" s="2">
        <v>38960</v>
      </c>
      <c r="BH1152" s="2">
        <v>38989</v>
      </c>
      <c r="BI1152" s="2">
        <v>39021</v>
      </c>
      <c r="BJ1152" s="2">
        <v>39051</v>
      </c>
      <c r="BK1152" s="2">
        <v>39080</v>
      </c>
    </row>
    <row r="1153" spans="1:177" x14ac:dyDescent="0.25">
      <c r="A1153" s="4"/>
      <c r="D1153" s="3">
        <v>41605358</v>
      </c>
      <c r="E1153">
        <v>50240464</v>
      </c>
      <c r="F1153">
        <v>38133048</v>
      </c>
      <c r="G1153">
        <v>31980082</v>
      </c>
      <c r="H1153">
        <v>27297358</v>
      </c>
      <c r="I1153">
        <v>27912344</v>
      </c>
      <c r="J1153">
        <v>25940131</v>
      </c>
      <c r="K1153">
        <v>19560609</v>
      </c>
      <c r="L1153">
        <v>16265127</v>
      </c>
      <c r="M1153">
        <v>18477739</v>
      </c>
      <c r="N1153">
        <v>32346396</v>
      </c>
      <c r="O1153">
        <v>31564083</v>
      </c>
      <c r="P1153">
        <v>35337165</v>
      </c>
      <c r="Q1153">
        <v>21959621</v>
      </c>
      <c r="R1153">
        <v>21910107</v>
      </c>
      <c r="S1153">
        <v>15750599</v>
      </c>
      <c r="T1153">
        <v>26116317</v>
      </c>
      <c r="U1153">
        <v>24168033</v>
      </c>
      <c r="V1153">
        <v>25840431</v>
      </c>
      <c r="W1153">
        <v>16174684</v>
      </c>
      <c r="X1153">
        <v>22839177</v>
      </c>
      <c r="Y1153">
        <v>15086213</v>
      </c>
      <c r="Z1153">
        <v>15754387</v>
      </c>
      <c r="AA1153">
        <v>20950194</v>
      </c>
      <c r="AB1153">
        <v>21417176</v>
      </c>
      <c r="AC1153">
        <v>20859415</v>
      </c>
      <c r="AD1153">
        <v>16371003</v>
      </c>
      <c r="AE1153">
        <v>13759965</v>
      </c>
      <c r="AF1153">
        <v>16515197</v>
      </c>
      <c r="AG1153">
        <v>23386897</v>
      </c>
      <c r="AH1153">
        <v>15919210</v>
      </c>
      <c r="AI1153">
        <v>23153443</v>
      </c>
      <c r="AJ1153">
        <v>14615314</v>
      </c>
      <c r="AK1153">
        <v>14415175</v>
      </c>
      <c r="AL1153">
        <v>17189970</v>
      </c>
      <c r="AM1153">
        <v>36717678</v>
      </c>
      <c r="AN1153">
        <v>19845585</v>
      </c>
      <c r="AO1153">
        <v>20727370</v>
      </c>
      <c r="AP1153">
        <v>18153525</v>
      </c>
      <c r="AQ1153">
        <v>19024440</v>
      </c>
      <c r="AR1153">
        <v>13185104</v>
      </c>
      <c r="AS1153">
        <v>18407868</v>
      </c>
      <c r="AT1153">
        <v>10671921</v>
      </c>
      <c r="AU1153">
        <v>9013415</v>
      </c>
      <c r="AV1153">
        <v>17849867</v>
      </c>
      <c r="AW1153">
        <v>16672074</v>
      </c>
      <c r="AX1153">
        <v>12556230</v>
      </c>
      <c r="AY1153">
        <v>16110139</v>
      </c>
      <c r="AZ1153">
        <v>25475889</v>
      </c>
      <c r="BA1153">
        <v>27063699</v>
      </c>
      <c r="BB1153">
        <v>63462458</v>
      </c>
      <c r="BC1153">
        <v>65862240</v>
      </c>
      <c r="BD1153">
        <v>47840519</v>
      </c>
      <c r="BE1153">
        <v>55712790</v>
      </c>
      <c r="BF1153">
        <v>39333190</v>
      </c>
      <c r="BG1153">
        <v>25109095</v>
      </c>
      <c r="BH1153">
        <v>24141417</v>
      </c>
      <c r="BI1153">
        <v>29696568</v>
      </c>
      <c r="BJ1153">
        <v>20014302</v>
      </c>
      <c r="BK1153">
        <v>28919103</v>
      </c>
    </row>
    <row r="1154" spans="1:177" x14ac:dyDescent="0.25">
      <c r="A1154" s="1" t="s">
        <v>578</v>
      </c>
      <c r="B1154" t="s">
        <v>1159</v>
      </c>
      <c r="C1154" t="s">
        <v>1181</v>
      </c>
      <c r="D1154" s="2">
        <f>_xll.BDH(A1154, "volume", B1154, C1154, "Direction", "H", "Period", "M","cols=98;rows=2")</f>
        <v>37287</v>
      </c>
      <c r="E1154" s="2">
        <v>37315</v>
      </c>
      <c r="F1154" s="2">
        <v>37344</v>
      </c>
      <c r="G1154" s="2">
        <v>37376</v>
      </c>
      <c r="H1154" s="2">
        <v>37407</v>
      </c>
      <c r="I1154" s="2">
        <v>37435</v>
      </c>
      <c r="J1154" s="2">
        <v>37468</v>
      </c>
      <c r="K1154" s="2">
        <v>37498</v>
      </c>
      <c r="L1154" s="2">
        <v>37529</v>
      </c>
      <c r="M1154" s="2">
        <v>37560</v>
      </c>
      <c r="N1154" s="2">
        <v>37589</v>
      </c>
      <c r="O1154" s="2">
        <v>37621</v>
      </c>
      <c r="P1154" s="2">
        <v>37652</v>
      </c>
      <c r="Q1154" s="2">
        <v>37680</v>
      </c>
      <c r="R1154" s="2">
        <v>37711</v>
      </c>
      <c r="S1154" s="2">
        <v>37741</v>
      </c>
      <c r="T1154" s="2">
        <v>37771</v>
      </c>
      <c r="U1154" s="2">
        <v>37802</v>
      </c>
      <c r="V1154" s="2">
        <v>37833</v>
      </c>
      <c r="W1154" s="2">
        <v>37862</v>
      </c>
      <c r="X1154" s="2">
        <v>37894</v>
      </c>
      <c r="Y1154" s="2">
        <v>37925</v>
      </c>
      <c r="Z1154" s="2">
        <v>37953</v>
      </c>
      <c r="AA1154" s="2">
        <v>37986</v>
      </c>
      <c r="AB1154" s="2">
        <v>38016</v>
      </c>
      <c r="AC1154" s="2">
        <v>38044</v>
      </c>
      <c r="AD1154" s="2">
        <v>38077</v>
      </c>
      <c r="AE1154" s="2">
        <v>38107</v>
      </c>
      <c r="AF1154" s="2">
        <v>38138</v>
      </c>
      <c r="AG1154" s="2">
        <v>38168</v>
      </c>
      <c r="AH1154" s="2">
        <v>38198</v>
      </c>
      <c r="AI1154" s="2">
        <v>38230</v>
      </c>
      <c r="AJ1154" s="2">
        <v>38260</v>
      </c>
      <c r="AK1154" s="2">
        <v>38289</v>
      </c>
      <c r="AL1154" s="2">
        <v>38321</v>
      </c>
      <c r="AM1154" s="2">
        <v>38352</v>
      </c>
      <c r="AN1154" s="2">
        <v>38383</v>
      </c>
      <c r="AO1154" s="2">
        <v>38411</v>
      </c>
      <c r="AP1154" s="2">
        <v>38442</v>
      </c>
      <c r="AQ1154" s="2">
        <v>38471</v>
      </c>
      <c r="AR1154" s="2">
        <v>38503</v>
      </c>
      <c r="AS1154" s="2">
        <v>38533</v>
      </c>
      <c r="AT1154" s="2">
        <v>38562</v>
      </c>
      <c r="AU1154" s="2">
        <v>38595</v>
      </c>
      <c r="AV1154" s="2">
        <v>38625</v>
      </c>
      <c r="AW1154" s="2">
        <v>38656</v>
      </c>
      <c r="AX1154" s="2">
        <v>38686</v>
      </c>
      <c r="AY1154" s="2">
        <v>38716</v>
      </c>
      <c r="AZ1154" s="2">
        <v>38748</v>
      </c>
      <c r="BA1154" s="2">
        <v>38776</v>
      </c>
      <c r="BB1154" s="2">
        <v>38807</v>
      </c>
      <c r="BC1154" s="2">
        <v>38835</v>
      </c>
      <c r="BD1154" s="2">
        <v>38868</v>
      </c>
      <c r="BE1154" s="2">
        <v>38898</v>
      </c>
      <c r="BF1154" s="2">
        <v>38929</v>
      </c>
      <c r="BG1154" s="2">
        <v>38960</v>
      </c>
      <c r="BH1154" s="2">
        <v>38989</v>
      </c>
      <c r="BI1154" s="2">
        <v>39021</v>
      </c>
      <c r="BJ1154" s="2">
        <v>39051</v>
      </c>
      <c r="BK1154" s="2">
        <v>39080</v>
      </c>
      <c r="BL1154" s="2">
        <v>39113</v>
      </c>
      <c r="BM1154" s="2">
        <v>39141</v>
      </c>
      <c r="BN1154" s="2">
        <v>39171</v>
      </c>
      <c r="BO1154" s="2">
        <v>39202</v>
      </c>
      <c r="BP1154" s="2">
        <v>39233</v>
      </c>
      <c r="BQ1154" s="2">
        <v>39262</v>
      </c>
      <c r="BR1154" s="2">
        <v>39294</v>
      </c>
      <c r="BS1154" s="2">
        <v>39325</v>
      </c>
      <c r="BT1154" s="2">
        <v>39353</v>
      </c>
      <c r="BU1154" s="2">
        <v>39386</v>
      </c>
      <c r="BV1154" s="2">
        <v>39416</v>
      </c>
      <c r="BW1154" s="2">
        <v>39447</v>
      </c>
      <c r="BX1154" s="2">
        <v>39478</v>
      </c>
      <c r="BY1154" s="2">
        <v>39507</v>
      </c>
      <c r="BZ1154" s="2">
        <v>39538</v>
      </c>
      <c r="CA1154" s="2">
        <v>39568</v>
      </c>
      <c r="CB1154" s="2">
        <v>39598</v>
      </c>
      <c r="CC1154" s="2">
        <v>39629</v>
      </c>
      <c r="CD1154" s="2">
        <v>39660</v>
      </c>
      <c r="CE1154" s="2">
        <v>39689</v>
      </c>
      <c r="CF1154" s="2">
        <v>39721</v>
      </c>
      <c r="CG1154" s="2">
        <v>39752</v>
      </c>
      <c r="CH1154" s="2">
        <v>39780</v>
      </c>
      <c r="CI1154" s="2">
        <v>39813</v>
      </c>
      <c r="CJ1154" s="2">
        <v>39843</v>
      </c>
      <c r="CK1154" s="2">
        <v>39871</v>
      </c>
      <c r="CL1154" s="2">
        <v>39903</v>
      </c>
      <c r="CM1154" s="2">
        <v>39933</v>
      </c>
      <c r="CN1154" s="2">
        <v>39962</v>
      </c>
      <c r="CO1154" s="2">
        <v>39994</v>
      </c>
      <c r="CP1154" s="2">
        <v>40025</v>
      </c>
      <c r="CQ1154" s="2">
        <v>40056</v>
      </c>
      <c r="CR1154" s="2">
        <v>40086</v>
      </c>
      <c r="CS1154" s="2">
        <v>40116</v>
      </c>
      <c r="CT1154" s="2">
        <v>40147</v>
      </c>
      <c r="CU1154" s="2">
        <v>40178</v>
      </c>
      <c r="CV1154" s="2">
        <v>40207</v>
      </c>
      <c r="CW1154" s="2">
        <v>40235</v>
      </c>
    </row>
    <row r="1155" spans="1:177" x14ac:dyDescent="0.25">
      <c r="A1155" s="4"/>
      <c r="D1155" s="3">
        <v>21030200</v>
      </c>
      <c r="E1155">
        <v>11071200</v>
      </c>
      <c r="F1155">
        <v>19742400</v>
      </c>
      <c r="G1155">
        <v>20209700</v>
      </c>
      <c r="H1155">
        <v>35296300</v>
      </c>
      <c r="I1155">
        <v>22244000</v>
      </c>
      <c r="J1155">
        <v>39854200</v>
      </c>
      <c r="K1155">
        <v>25582800</v>
      </c>
      <c r="L1155">
        <v>26719800</v>
      </c>
      <c r="M1155">
        <v>27419600</v>
      </c>
      <c r="N1155">
        <v>29159900</v>
      </c>
      <c r="O1155">
        <v>30625200</v>
      </c>
      <c r="P1155">
        <v>20339500</v>
      </c>
      <c r="Q1155">
        <v>17723500</v>
      </c>
      <c r="R1155">
        <v>44694200</v>
      </c>
      <c r="S1155">
        <v>32153500</v>
      </c>
      <c r="T1155">
        <v>28045400</v>
      </c>
      <c r="U1155">
        <v>28388300</v>
      </c>
      <c r="V1155">
        <v>29074000</v>
      </c>
      <c r="W1155">
        <v>18035400</v>
      </c>
      <c r="X1155">
        <v>37467900</v>
      </c>
      <c r="Y1155">
        <v>16804100</v>
      </c>
      <c r="Z1155">
        <v>13614100</v>
      </c>
      <c r="AA1155">
        <v>15996900</v>
      </c>
      <c r="AB1155">
        <v>18629400</v>
      </c>
      <c r="AC1155">
        <v>17778400</v>
      </c>
      <c r="AD1155">
        <v>20867300</v>
      </c>
      <c r="AE1155">
        <v>20968000</v>
      </c>
      <c r="AF1155">
        <v>18879300</v>
      </c>
      <c r="AG1155">
        <v>15279300</v>
      </c>
      <c r="AH1155">
        <v>30391100</v>
      </c>
      <c r="AI1155">
        <v>23943800</v>
      </c>
      <c r="AJ1155">
        <v>24790500</v>
      </c>
      <c r="AK1155">
        <v>15605800</v>
      </c>
      <c r="AL1155">
        <v>19205100</v>
      </c>
      <c r="AM1155">
        <v>20339000</v>
      </c>
      <c r="AN1155">
        <v>19021200</v>
      </c>
      <c r="AO1155">
        <v>14829400</v>
      </c>
      <c r="AP1155">
        <v>25330100</v>
      </c>
      <c r="AQ1155">
        <v>23772400</v>
      </c>
      <c r="AR1155">
        <v>13982900</v>
      </c>
      <c r="AS1155">
        <v>16281800</v>
      </c>
      <c r="AT1155">
        <v>20125100</v>
      </c>
      <c r="AU1155">
        <v>12307900</v>
      </c>
      <c r="AV1155">
        <v>25998300</v>
      </c>
      <c r="AW1155">
        <v>14900100</v>
      </c>
      <c r="AX1155">
        <v>11293800</v>
      </c>
      <c r="AY1155">
        <v>12152300</v>
      </c>
      <c r="AZ1155">
        <v>14572100</v>
      </c>
      <c r="BA1155">
        <v>11395000</v>
      </c>
      <c r="BB1155">
        <v>14790200</v>
      </c>
      <c r="BC1155">
        <v>19771300</v>
      </c>
      <c r="BD1155">
        <v>21422100</v>
      </c>
      <c r="BE1155">
        <v>18767400</v>
      </c>
      <c r="BF1155">
        <v>23683100</v>
      </c>
      <c r="BG1155">
        <v>17808900</v>
      </c>
      <c r="BH1155">
        <v>16993200</v>
      </c>
      <c r="BI1155">
        <v>26935700</v>
      </c>
      <c r="BJ1155">
        <v>15763100</v>
      </c>
      <c r="BK1155">
        <v>16856800</v>
      </c>
      <c r="BL1155">
        <v>17617100</v>
      </c>
      <c r="BM1155">
        <v>11343900</v>
      </c>
      <c r="BN1155">
        <v>13657500</v>
      </c>
      <c r="BO1155">
        <v>13236800</v>
      </c>
      <c r="BP1155">
        <v>15624200</v>
      </c>
      <c r="BQ1155">
        <v>14100100</v>
      </c>
      <c r="BR1155">
        <v>18711100</v>
      </c>
      <c r="BS1155">
        <v>21260600</v>
      </c>
      <c r="BT1155">
        <v>16253500</v>
      </c>
      <c r="BU1155">
        <v>21897500</v>
      </c>
      <c r="BV1155">
        <v>15708400</v>
      </c>
      <c r="BW1155">
        <v>18966800</v>
      </c>
      <c r="BX1155">
        <v>22281400</v>
      </c>
      <c r="BY1155">
        <v>13380900</v>
      </c>
      <c r="BZ1155">
        <v>14638300</v>
      </c>
      <c r="CA1155">
        <v>13164200</v>
      </c>
      <c r="CB1155">
        <v>12080600</v>
      </c>
      <c r="CC1155">
        <v>19579400</v>
      </c>
      <c r="CD1155">
        <v>19767500</v>
      </c>
      <c r="CE1155">
        <v>9689700</v>
      </c>
      <c r="CF1155">
        <v>18239100</v>
      </c>
      <c r="CG1155">
        <v>21317800</v>
      </c>
      <c r="CH1155">
        <v>15339800</v>
      </c>
      <c r="CI1155">
        <v>14553700</v>
      </c>
      <c r="CJ1155">
        <v>13832900</v>
      </c>
      <c r="CK1155">
        <v>13917600</v>
      </c>
      <c r="CL1155">
        <v>14594200</v>
      </c>
      <c r="CM1155">
        <v>17852700</v>
      </c>
      <c r="CN1155">
        <v>11665300</v>
      </c>
      <c r="CO1155">
        <v>13082600</v>
      </c>
      <c r="CP1155">
        <v>12376500</v>
      </c>
      <c r="CQ1155">
        <v>22291700</v>
      </c>
      <c r="CR1155">
        <v>13070700</v>
      </c>
      <c r="CS1155">
        <v>14486000</v>
      </c>
      <c r="CT1155">
        <v>8904500</v>
      </c>
      <c r="CU1155">
        <v>10174100</v>
      </c>
      <c r="CV1155">
        <v>9908300</v>
      </c>
      <c r="CW1155">
        <v>14928200</v>
      </c>
    </row>
    <row r="1156" spans="1:177" x14ac:dyDescent="0.25">
      <c r="A1156" s="1" t="s">
        <v>579</v>
      </c>
      <c r="B1156" t="s">
        <v>1159</v>
      </c>
      <c r="C1156" t="s">
        <v>1180</v>
      </c>
      <c r="D1156" s="2">
        <f>_xll.BDH(A1156, "volume", B1156, C1156, "Direction", "H", "Period", "M","cols=120;rows=2")</f>
        <v>37287</v>
      </c>
      <c r="E1156" s="2">
        <v>37315</v>
      </c>
      <c r="F1156" s="2">
        <v>37344</v>
      </c>
      <c r="G1156" s="2">
        <v>37376</v>
      </c>
      <c r="H1156" s="2">
        <v>37407</v>
      </c>
      <c r="I1156" s="2">
        <v>37435</v>
      </c>
      <c r="J1156" s="2">
        <v>37468</v>
      </c>
      <c r="K1156" s="2">
        <v>37498</v>
      </c>
      <c r="L1156" s="2">
        <v>37529</v>
      </c>
      <c r="M1156" s="2">
        <v>37560</v>
      </c>
      <c r="N1156" s="2">
        <v>37589</v>
      </c>
      <c r="O1156" s="2">
        <v>37621</v>
      </c>
      <c r="P1156" s="2">
        <v>37652</v>
      </c>
      <c r="Q1156" s="2">
        <v>37680</v>
      </c>
      <c r="R1156" s="2">
        <v>37711</v>
      </c>
      <c r="S1156" s="2">
        <v>37741</v>
      </c>
      <c r="T1156" s="2">
        <v>37771</v>
      </c>
      <c r="U1156" s="2">
        <v>37802</v>
      </c>
      <c r="V1156" s="2">
        <v>37833</v>
      </c>
      <c r="W1156" s="2">
        <v>37862</v>
      </c>
      <c r="X1156" s="2">
        <v>37894</v>
      </c>
      <c r="Y1156" s="2">
        <v>37925</v>
      </c>
      <c r="Z1156" s="2">
        <v>37953</v>
      </c>
      <c r="AA1156" s="2">
        <v>37986</v>
      </c>
      <c r="AB1156" s="2">
        <v>38016</v>
      </c>
      <c r="AC1156" s="2">
        <v>38044</v>
      </c>
      <c r="AD1156" s="2">
        <v>38077</v>
      </c>
      <c r="AE1156" s="2">
        <v>38107</v>
      </c>
      <c r="AF1156" s="2">
        <v>38138</v>
      </c>
      <c r="AG1156" s="2">
        <v>38168</v>
      </c>
      <c r="AH1156" s="2">
        <v>38198</v>
      </c>
      <c r="AI1156" s="2">
        <v>38230</v>
      </c>
      <c r="AJ1156" s="2">
        <v>38260</v>
      </c>
      <c r="AK1156" s="2">
        <v>38289</v>
      </c>
      <c r="AL1156" s="2">
        <v>38321</v>
      </c>
      <c r="AM1156" s="2">
        <v>38352</v>
      </c>
      <c r="AN1156" s="2">
        <v>38383</v>
      </c>
      <c r="AO1156" s="2">
        <v>38411</v>
      </c>
      <c r="AP1156" s="2">
        <v>38442</v>
      </c>
      <c r="AQ1156" s="2">
        <v>38471</v>
      </c>
      <c r="AR1156" s="2">
        <v>38503</v>
      </c>
      <c r="AS1156" s="2">
        <v>38533</v>
      </c>
      <c r="AT1156" s="2">
        <v>38562</v>
      </c>
      <c r="AU1156" s="2">
        <v>38595</v>
      </c>
      <c r="AV1156" s="2">
        <v>38625</v>
      </c>
      <c r="AW1156" s="2">
        <v>38656</v>
      </c>
      <c r="AX1156" s="2">
        <v>38686</v>
      </c>
      <c r="AY1156" s="2">
        <v>38716</v>
      </c>
      <c r="AZ1156" s="2">
        <v>38748</v>
      </c>
      <c r="BA1156" s="2">
        <v>38776</v>
      </c>
      <c r="BB1156" s="2">
        <v>38807</v>
      </c>
      <c r="BC1156" s="2">
        <v>38835</v>
      </c>
      <c r="BD1156" s="2">
        <v>38868</v>
      </c>
      <c r="BE1156" s="2">
        <v>38898</v>
      </c>
      <c r="BF1156" s="2">
        <v>38929</v>
      </c>
      <c r="BG1156" s="2">
        <v>38960</v>
      </c>
      <c r="BH1156" s="2">
        <v>38989</v>
      </c>
      <c r="BI1156" s="2">
        <v>39021</v>
      </c>
      <c r="BJ1156" s="2">
        <v>39051</v>
      </c>
      <c r="BK1156" s="2">
        <v>39080</v>
      </c>
      <c r="BL1156" s="2">
        <v>39113</v>
      </c>
      <c r="BM1156" s="2">
        <v>39141</v>
      </c>
      <c r="BN1156" s="2">
        <v>39171</v>
      </c>
      <c r="BO1156" s="2">
        <v>39202</v>
      </c>
      <c r="BP1156" s="2">
        <v>39233</v>
      </c>
      <c r="BQ1156" s="2">
        <v>39262</v>
      </c>
      <c r="BR1156" s="2">
        <v>39294</v>
      </c>
      <c r="BS1156" s="2">
        <v>39325</v>
      </c>
      <c r="BT1156" s="2">
        <v>39353</v>
      </c>
      <c r="BU1156" s="2">
        <v>39386</v>
      </c>
      <c r="BV1156" s="2">
        <v>39416</v>
      </c>
      <c r="BW1156" s="2">
        <v>39447</v>
      </c>
      <c r="BX1156" s="2">
        <v>39478</v>
      </c>
      <c r="BY1156" s="2">
        <v>39507</v>
      </c>
      <c r="BZ1156" s="2">
        <v>39538</v>
      </c>
      <c r="CA1156" s="2">
        <v>39568</v>
      </c>
      <c r="CB1156" s="2">
        <v>39598</v>
      </c>
      <c r="CC1156" s="2">
        <v>39629</v>
      </c>
      <c r="CD1156" s="2">
        <v>39660</v>
      </c>
      <c r="CE1156" s="2">
        <v>39689</v>
      </c>
      <c r="CF1156" s="2">
        <v>39721</v>
      </c>
      <c r="CG1156" s="2">
        <v>39752</v>
      </c>
      <c r="CH1156" s="2">
        <v>39780</v>
      </c>
      <c r="CI1156" s="2">
        <v>39813</v>
      </c>
      <c r="CJ1156" s="2">
        <v>39843</v>
      </c>
      <c r="CK1156" s="2">
        <v>39871</v>
      </c>
      <c r="CL1156" s="2">
        <v>39903</v>
      </c>
      <c r="CM1156" s="2">
        <v>39933</v>
      </c>
      <c r="CN1156" s="2">
        <v>39962</v>
      </c>
      <c r="CO1156" s="2">
        <v>39994</v>
      </c>
      <c r="CP1156" s="2">
        <v>40025</v>
      </c>
      <c r="CQ1156" s="2">
        <v>40056</v>
      </c>
      <c r="CR1156" s="2">
        <v>40086</v>
      </c>
      <c r="CS1156" s="2">
        <v>40116</v>
      </c>
      <c r="CT1156" s="2">
        <v>40147</v>
      </c>
      <c r="CU1156" s="2">
        <v>40178</v>
      </c>
      <c r="CV1156" s="2">
        <v>40207</v>
      </c>
      <c r="CW1156" s="2">
        <v>40235</v>
      </c>
      <c r="CX1156" s="2">
        <v>40268</v>
      </c>
      <c r="CY1156" s="2">
        <v>40298</v>
      </c>
      <c r="CZ1156" s="2">
        <v>40329</v>
      </c>
      <c r="DA1156" s="2">
        <v>40359</v>
      </c>
      <c r="DB1156" s="2">
        <v>40389</v>
      </c>
      <c r="DC1156" s="2">
        <v>40421</v>
      </c>
      <c r="DD1156" s="2">
        <v>40451</v>
      </c>
      <c r="DE1156" s="2">
        <v>40480</v>
      </c>
      <c r="DF1156" s="2">
        <v>40512</v>
      </c>
      <c r="DG1156" s="2">
        <v>40543</v>
      </c>
      <c r="DH1156" s="2">
        <v>40574</v>
      </c>
      <c r="DI1156" s="2">
        <v>40602</v>
      </c>
      <c r="DJ1156" s="2">
        <v>40633</v>
      </c>
      <c r="DK1156" s="2">
        <v>40662</v>
      </c>
      <c r="DL1156" s="2">
        <v>40694</v>
      </c>
      <c r="DM1156" s="2">
        <v>40724</v>
      </c>
      <c r="DN1156" s="2">
        <v>40753</v>
      </c>
      <c r="DO1156" s="2">
        <v>40786</v>
      </c>
      <c r="DP1156" s="2">
        <v>40816</v>
      </c>
      <c r="DQ1156" s="2">
        <v>40847</v>
      </c>
      <c r="DR1156" s="2">
        <v>40877</v>
      </c>
      <c r="DS1156" s="2">
        <v>40907</v>
      </c>
    </row>
    <row r="1157" spans="1:177" x14ac:dyDescent="0.25">
      <c r="A1157" s="4"/>
      <c r="D1157" s="3">
        <v>1017458</v>
      </c>
      <c r="E1157">
        <v>736477</v>
      </c>
      <c r="F1157">
        <v>1146359</v>
      </c>
      <c r="G1157">
        <v>1133792</v>
      </c>
      <c r="H1157">
        <v>1303940</v>
      </c>
      <c r="I1157">
        <v>1321193</v>
      </c>
      <c r="J1157">
        <v>3249656</v>
      </c>
      <c r="K1157">
        <v>1783869</v>
      </c>
      <c r="L1157">
        <v>922678</v>
      </c>
      <c r="M1157">
        <v>1335533</v>
      </c>
      <c r="N1157">
        <v>1711129</v>
      </c>
      <c r="O1157">
        <v>1928103</v>
      </c>
      <c r="P1157">
        <v>1455321</v>
      </c>
      <c r="Q1157">
        <v>903771</v>
      </c>
      <c r="R1157">
        <v>1416820</v>
      </c>
      <c r="S1157">
        <v>1210906</v>
      </c>
      <c r="T1157">
        <v>1827736</v>
      </c>
      <c r="U1157">
        <v>2502993</v>
      </c>
      <c r="V1157">
        <v>1688215</v>
      </c>
      <c r="W1157">
        <v>1121892</v>
      </c>
      <c r="X1157">
        <v>1134159</v>
      </c>
      <c r="Y1157">
        <v>965485</v>
      </c>
      <c r="Z1157">
        <v>1403434</v>
      </c>
      <c r="AA1157">
        <v>2227911</v>
      </c>
      <c r="AB1157">
        <v>1596448</v>
      </c>
      <c r="AC1157">
        <v>1477567</v>
      </c>
      <c r="AD1157">
        <v>1623615</v>
      </c>
      <c r="AE1157">
        <v>1283493</v>
      </c>
      <c r="AF1157">
        <v>1330880</v>
      </c>
      <c r="AG1157">
        <v>1715675</v>
      </c>
      <c r="AH1157">
        <v>5082919</v>
      </c>
      <c r="AI1157">
        <v>4487716</v>
      </c>
      <c r="AJ1157">
        <v>3751645</v>
      </c>
      <c r="AK1157">
        <v>2295871</v>
      </c>
      <c r="AL1157">
        <v>3005555</v>
      </c>
      <c r="AM1157">
        <v>1734762</v>
      </c>
      <c r="AN1157">
        <v>2824007</v>
      </c>
      <c r="AO1157">
        <v>1796549</v>
      </c>
      <c r="AP1157">
        <v>2870768</v>
      </c>
      <c r="AQ1157">
        <v>1881943</v>
      </c>
      <c r="AR1157">
        <v>1899709</v>
      </c>
      <c r="AS1157">
        <v>1840696</v>
      </c>
      <c r="AT1157">
        <v>1195959</v>
      </c>
      <c r="AU1157">
        <v>2198798</v>
      </c>
      <c r="AV1157">
        <v>1657075</v>
      </c>
      <c r="AW1157">
        <v>1846029</v>
      </c>
      <c r="AX1157">
        <v>1741289</v>
      </c>
      <c r="AY1157">
        <v>2293885</v>
      </c>
      <c r="AZ1157">
        <v>2659653</v>
      </c>
      <c r="BA1157">
        <v>1723389</v>
      </c>
      <c r="BB1157">
        <v>2453579</v>
      </c>
      <c r="BC1157">
        <v>1579361</v>
      </c>
      <c r="BD1157">
        <v>1900116</v>
      </c>
      <c r="BE1157">
        <v>1659575</v>
      </c>
      <c r="BF1157">
        <v>1441474</v>
      </c>
      <c r="BG1157">
        <v>1993623</v>
      </c>
      <c r="BH1157">
        <v>1611408</v>
      </c>
      <c r="BI1157">
        <v>1692922</v>
      </c>
      <c r="BJ1157">
        <v>1902310</v>
      </c>
      <c r="BK1157">
        <v>1126279</v>
      </c>
      <c r="BL1157">
        <v>1308060</v>
      </c>
      <c r="BM1157">
        <v>1353033</v>
      </c>
      <c r="BN1157">
        <v>2438252</v>
      </c>
      <c r="BO1157">
        <v>1690148</v>
      </c>
      <c r="BP1157">
        <v>2596166</v>
      </c>
      <c r="BQ1157">
        <v>2221431</v>
      </c>
      <c r="BR1157">
        <v>2353258</v>
      </c>
      <c r="BS1157">
        <v>3654825</v>
      </c>
      <c r="BT1157">
        <v>1905303</v>
      </c>
      <c r="BU1157">
        <v>2240685</v>
      </c>
      <c r="BV1157">
        <v>2427519</v>
      </c>
      <c r="BW1157">
        <v>2475572</v>
      </c>
      <c r="BX1157">
        <v>3002268</v>
      </c>
      <c r="BY1157">
        <v>2583966</v>
      </c>
      <c r="BZ1157">
        <v>2951855</v>
      </c>
      <c r="CA1157">
        <v>2087017</v>
      </c>
      <c r="CB1157">
        <v>2454752</v>
      </c>
      <c r="CC1157">
        <v>2337752</v>
      </c>
      <c r="CD1157">
        <v>2750307</v>
      </c>
      <c r="CE1157">
        <v>1292553</v>
      </c>
      <c r="CF1157">
        <v>1550141</v>
      </c>
      <c r="CG1157">
        <v>1664948</v>
      </c>
      <c r="CH1157">
        <v>1241700</v>
      </c>
      <c r="CI1157">
        <v>1296640</v>
      </c>
      <c r="CJ1157">
        <v>1322600</v>
      </c>
      <c r="CK1157">
        <v>1590035</v>
      </c>
      <c r="CL1157">
        <v>2157544</v>
      </c>
      <c r="CM1157">
        <v>1562074</v>
      </c>
      <c r="CN1157">
        <v>2081970</v>
      </c>
      <c r="CO1157">
        <v>1855803</v>
      </c>
      <c r="CP1157">
        <v>1577981</v>
      </c>
      <c r="CQ1157">
        <v>1604875</v>
      </c>
      <c r="CR1157">
        <v>1699882</v>
      </c>
      <c r="CS1157">
        <v>1239946</v>
      </c>
      <c r="CT1157">
        <v>1321687</v>
      </c>
      <c r="CU1157">
        <v>1935683</v>
      </c>
      <c r="CV1157">
        <v>1087519</v>
      </c>
      <c r="CW1157">
        <v>1129252</v>
      </c>
      <c r="CX1157">
        <v>1717775</v>
      </c>
      <c r="CY1157">
        <v>1250033</v>
      </c>
      <c r="CZ1157">
        <v>1442987</v>
      </c>
      <c r="DA1157">
        <v>1883123</v>
      </c>
      <c r="DB1157">
        <v>6697047</v>
      </c>
      <c r="DC1157">
        <v>3103356</v>
      </c>
      <c r="DD1157">
        <v>3608941</v>
      </c>
      <c r="DE1157">
        <v>2923626</v>
      </c>
      <c r="DF1157">
        <v>3047047</v>
      </c>
      <c r="DG1157">
        <v>2643470</v>
      </c>
      <c r="DH1157">
        <v>2976081</v>
      </c>
      <c r="DI1157">
        <v>2580039</v>
      </c>
      <c r="DJ1157">
        <v>4211198</v>
      </c>
      <c r="DK1157">
        <v>2506558</v>
      </c>
      <c r="DL1157">
        <v>3170790</v>
      </c>
      <c r="DM1157">
        <v>3195071</v>
      </c>
      <c r="DN1157">
        <v>2620844</v>
      </c>
      <c r="DO1157">
        <v>4548439</v>
      </c>
      <c r="DP1157">
        <v>3786971</v>
      </c>
      <c r="DQ1157">
        <v>2871360</v>
      </c>
      <c r="DR1157">
        <v>3306107</v>
      </c>
      <c r="DS1157">
        <v>1602431</v>
      </c>
    </row>
    <row r="1158" spans="1:177" x14ac:dyDescent="0.25">
      <c r="A1158" s="1" t="s">
        <v>580</v>
      </c>
      <c r="B1158" t="s">
        <v>1159</v>
      </c>
      <c r="C1158" t="s">
        <v>1183</v>
      </c>
      <c r="D1158" s="2">
        <f>_xll.BDH(A1158, "volume", B1158, C1158, "Direction", "H", "Period", "M","cols=60;rows=2")</f>
        <v>37287</v>
      </c>
      <c r="E1158" s="2">
        <v>37315</v>
      </c>
      <c r="F1158" s="2">
        <v>37344</v>
      </c>
      <c r="G1158" s="2">
        <v>37376</v>
      </c>
      <c r="H1158" s="2">
        <v>37407</v>
      </c>
      <c r="I1158" s="2">
        <v>37435</v>
      </c>
      <c r="J1158" s="2">
        <v>37468</v>
      </c>
      <c r="K1158" s="2">
        <v>37498</v>
      </c>
      <c r="L1158" s="2">
        <v>37529</v>
      </c>
      <c r="M1158" s="2">
        <v>37560</v>
      </c>
      <c r="N1158" s="2">
        <v>37589</v>
      </c>
      <c r="O1158" s="2">
        <v>37621</v>
      </c>
      <c r="P1158" s="2">
        <v>37652</v>
      </c>
      <c r="Q1158" s="2">
        <v>37680</v>
      </c>
      <c r="R1158" s="2">
        <v>37711</v>
      </c>
      <c r="S1158" s="2">
        <v>37741</v>
      </c>
      <c r="T1158" s="2">
        <v>37771</v>
      </c>
      <c r="U1158" s="2">
        <v>37802</v>
      </c>
      <c r="V1158" s="2">
        <v>37833</v>
      </c>
      <c r="W1158" s="2">
        <v>37862</v>
      </c>
      <c r="X1158" s="2">
        <v>37894</v>
      </c>
      <c r="Y1158" s="2">
        <v>37925</v>
      </c>
      <c r="Z1158" s="2">
        <v>37953</v>
      </c>
      <c r="AA1158" s="2">
        <v>37986</v>
      </c>
      <c r="AB1158" s="2">
        <v>38016</v>
      </c>
      <c r="AC1158" s="2">
        <v>38044</v>
      </c>
      <c r="AD1158" s="2">
        <v>38077</v>
      </c>
      <c r="AE1158" s="2">
        <v>38107</v>
      </c>
      <c r="AF1158" s="2">
        <v>38138</v>
      </c>
      <c r="AG1158" s="2">
        <v>38168</v>
      </c>
      <c r="AH1158" s="2">
        <v>38198</v>
      </c>
      <c r="AI1158" s="2">
        <v>38230</v>
      </c>
      <c r="AJ1158" s="2">
        <v>38260</v>
      </c>
      <c r="AK1158" s="2">
        <v>38289</v>
      </c>
      <c r="AL1158" s="2">
        <v>38321</v>
      </c>
      <c r="AM1158" s="2">
        <v>38352</v>
      </c>
      <c r="AN1158" s="2">
        <v>38383</v>
      </c>
      <c r="AO1158" s="2">
        <v>38411</v>
      </c>
      <c r="AP1158" s="2">
        <v>38442</v>
      </c>
      <c r="AQ1158" s="2">
        <v>38471</v>
      </c>
      <c r="AR1158" s="2">
        <v>38503</v>
      </c>
      <c r="AS1158" s="2">
        <v>38533</v>
      </c>
      <c r="AT1158" s="2">
        <v>38562</v>
      </c>
      <c r="AU1158" s="2">
        <v>38595</v>
      </c>
      <c r="AV1158" s="2">
        <v>38625</v>
      </c>
      <c r="AW1158" s="2">
        <v>38656</v>
      </c>
      <c r="AX1158" s="2">
        <v>38686</v>
      </c>
      <c r="AY1158" s="2">
        <v>38716</v>
      </c>
      <c r="AZ1158" s="2">
        <v>38748</v>
      </c>
      <c r="BA1158" s="2">
        <v>38776</v>
      </c>
      <c r="BB1158" s="2">
        <v>38807</v>
      </c>
      <c r="BC1158" s="2">
        <v>38835</v>
      </c>
      <c r="BD1158" s="2">
        <v>38868</v>
      </c>
      <c r="BE1158" s="2">
        <v>38898</v>
      </c>
      <c r="BF1158" s="2">
        <v>38929</v>
      </c>
      <c r="BG1158" s="2">
        <v>38960</v>
      </c>
      <c r="BH1158" s="2">
        <v>38989</v>
      </c>
      <c r="BI1158" s="2">
        <v>39021</v>
      </c>
      <c r="BJ1158" s="2">
        <v>39051</v>
      </c>
      <c r="BK1158" s="2">
        <v>39080</v>
      </c>
    </row>
    <row r="1159" spans="1:177" x14ac:dyDescent="0.25">
      <c r="A1159" s="4"/>
      <c r="D1159" s="3">
        <v>184353000</v>
      </c>
      <c r="E1159">
        <v>142525600</v>
      </c>
      <c r="F1159">
        <v>172210200</v>
      </c>
      <c r="G1159">
        <v>152890000</v>
      </c>
      <c r="H1159">
        <v>134986000</v>
      </c>
      <c r="I1159">
        <v>135826700</v>
      </c>
      <c r="J1159">
        <v>162133400</v>
      </c>
      <c r="K1159">
        <v>81060800</v>
      </c>
      <c r="L1159">
        <v>89114200</v>
      </c>
      <c r="M1159">
        <v>91360500</v>
      </c>
      <c r="N1159">
        <v>169301300</v>
      </c>
      <c r="O1159">
        <v>115511900</v>
      </c>
      <c r="P1159">
        <v>109477700</v>
      </c>
      <c r="Q1159">
        <v>43315900</v>
      </c>
      <c r="R1159">
        <v>55674800</v>
      </c>
      <c r="S1159">
        <v>50583900</v>
      </c>
      <c r="T1159">
        <v>71731000</v>
      </c>
      <c r="U1159">
        <v>90446400</v>
      </c>
      <c r="V1159">
        <v>97280400</v>
      </c>
      <c r="W1159">
        <v>78688700</v>
      </c>
      <c r="X1159">
        <v>65064600</v>
      </c>
      <c r="Y1159">
        <v>69739100</v>
      </c>
      <c r="Z1159">
        <v>83947183</v>
      </c>
      <c r="AA1159">
        <v>57986485</v>
      </c>
      <c r="AB1159">
        <v>97017173</v>
      </c>
      <c r="AC1159">
        <v>50550939</v>
      </c>
      <c r="AD1159">
        <v>69418616</v>
      </c>
      <c r="AE1159">
        <v>55621212</v>
      </c>
      <c r="AF1159">
        <v>47691955</v>
      </c>
      <c r="AG1159">
        <v>49769137</v>
      </c>
      <c r="AH1159">
        <v>63962223</v>
      </c>
      <c r="AI1159">
        <v>47417580</v>
      </c>
      <c r="AJ1159">
        <v>82985397</v>
      </c>
      <c r="AK1159">
        <v>72720185</v>
      </c>
      <c r="AL1159">
        <v>59987786</v>
      </c>
      <c r="AM1159">
        <v>54289979</v>
      </c>
      <c r="AN1159">
        <v>52576278</v>
      </c>
      <c r="AO1159">
        <v>51569588</v>
      </c>
      <c r="AP1159">
        <v>64206904</v>
      </c>
      <c r="AQ1159">
        <v>52688605</v>
      </c>
      <c r="AR1159">
        <v>49590948</v>
      </c>
      <c r="AS1159">
        <v>73432040</v>
      </c>
      <c r="AT1159">
        <v>47853725</v>
      </c>
      <c r="AU1159">
        <v>44954687</v>
      </c>
      <c r="AV1159">
        <v>38984211</v>
      </c>
      <c r="AW1159">
        <v>84309382</v>
      </c>
      <c r="AX1159">
        <v>52198041</v>
      </c>
      <c r="AY1159">
        <v>53783106</v>
      </c>
      <c r="AZ1159">
        <v>97250536</v>
      </c>
      <c r="BA1159">
        <v>102546813</v>
      </c>
      <c r="BB1159">
        <v>105856075</v>
      </c>
      <c r="BC1159">
        <v>95669997</v>
      </c>
      <c r="BD1159">
        <v>116229444</v>
      </c>
      <c r="BE1159">
        <v>119802107</v>
      </c>
      <c r="BF1159">
        <v>168428406</v>
      </c>
      <c r="BG1159">
        <v>131100837</v>
      </c>
      <c r="BH1159">
        <v>88937255</v>
      </c>
      <c r="BI1159">
        <v>85769931</v>
      </c>
      <c r="BJ1159">
        <v>65128935</v>
      </c>
      <c r="BK1159">
        <v>60196882</v>
      </c>
    </row>
    <row r="1160" spans="1:177" x14ac:dyDescent="0.25">
      <c r="A1160" s="1" t="s">
        <v>581</v>
      </c>
      <c r="B1160" t="s">
        <v>1159</v>
      </c>
      <c r="C1160" t="s">
        <v>1193</v>
      </c>
      <c r="D1160" s="2">
        <f>_xll.BDH(A1160, "volume", B1160, C1160, "Direction", "H", "Period", "M","cols=174;rows=2")</f>
        <v>37287</v>
      </c>
      <c r="E1160" s="2">
        <v>37315</v>
      </c>
      <c r="F1160" s="2">
        <v>37344</v>
      </c>
      <c r="G1160" s="2">
        <v>37376</v>
      </c>
      <c r="H1160" s="2">
        <v>37407</v>
      </c>
      <c r="I1160" s="2">
        <v>37435</v>
      </c>
      <c r="J1160" s="2">
        <v>37468</v>
      </c>
      <c r="K1160" s="2">
        <v>37498</v>
      </c>
      <c r="L1160" s="2">
        <v>37529</v>
      </c>
      <c r="M1160" s="2">
        <v>37560</v>
      </c>
      <c r="N1160" s="2">
        <v>37589</v>
      </c>
      <c r="O1160" s="2">
        <v>37621</v>
      </c>
      <c r="P1160" s="2">
        <v>37652</v>
      </c>
      <c r="Q1160" s="2">
        <v>37680</v>
      </c>
      <c r="R1160" s="2">
        <v>37711</v>
      </c>
      <c r="S1160" s="2">
        <v>37741</v>
      </c>
      <c r="T1160" s="2">
        <v>37771</v>
      </c>
      <c r="U1160" s="2">
        <v>37802</v>
      </c>
      <c r="V1160" s="2">
        <v>37833</v>
      </c>
      <c r="W1160" s="2">
        <v>37862</v>
      </c>
      <c r="X1160" s="2">
        <v>37894</v>
      </c>
      <c r="Y1160" s="2">
        <v>37925</v>
      </c>
      <c r="Z1160" s="2">
        <v>37953</v>
      </c>
      <c r="AA1160" s="2">
        <v>37986</v>
      </c>
      <c r="AB1160" s="2">
        <v>38016</v>
      </c>
      <c r="AC1160" s="2">
        <v>38044</v>
      </c>
      <c r="AD1160" s="2">
        <v>38077</v>
      </c>
      <c r="AE1160" s="2">
        <v>38107</v>
      </c>
      <c r="AF1160" s="2">
        <v>38138</v>
      </c>
      <c r="AG1160" s="2">
        <v>38168</v>
      </c>
      <c r="AH1160" s="2">
        <v>38198</v>
      </c>
      <c r="AI1160" s="2">
        <v>38230</v>
      </c>
      <c r="AJ1160" s="2">
        <v>38260</v>
      </c>
      <c r="AK1160" s="2">
        <v>38289</v>
      </c>
      <c r="AL1160" s="2">
        <v>38321</v>
      </c>
      <c r="AM1160" s="2">
        <v>38352</v>
      </c>
      <c r="AN1160" s="2">
        <v>38383</v>
      </c>
      <c r="AO1160" s="2">
        <v>38411</v>
      </c>
      <c r="AP1160" s="2">
        <v>38442</v>
      </c>
      <c r="AQ1160" s="2">
        <v>38471</v>
      </c>
      <c r="AR1160" s="2">
        <v>38503</v>
      </c>
      <c r="AS1160" s="2">
        <v>38533</v>
      </c>
      <c r="AT1160" s="2">
        <v>38562</v>
      </c>
      <c r="AU1160" s="2">
        <v>38595</v>
      </c>
      <c r="AV1160" s="2">
        <v>38625</v>
      </c>
      <c r="AW1160" s="2">
        <v>38656</v>
      </c>
      <c r="AX1160" s="2">
        <v>38686</v>
      </c>
      <c r="AY1160" s="2">
        <v>38716</v>
      </c>
      <c r="AZ1160" s="2">
        <v>38748</v>
      </c>
      <c r="BA1160" s="2">
        <v>38776</v>
      </c>
      <c r="BB1160" s="2">
        <v>38807</v>
      </c>
      <c r="BC1160" s="2">
        <v>38835</v>
      </c>
      <c r="BD1160" s="2">
        <v>38868</v>
      </c>
      <c r="BE1160" s="2">
        <v>38898</v>
      </c>
      <c r="BF1160" s="2">
        <v>38929</v>
      </c>
      <c r="BG1160" s="2">
        <v>38960</v>
      </c>
      <c r="BH1160" s="2">
        <v>38989</v>
      </c>
      <c r="BI1160" s="2">
        <v>39021</v>
      </c>
      <c r="BJ1160" s="2">
        <v>39051</v>
      </c>
      <c r="BK1160" s="2">
        <v>39080</v>
      </c>
      <c r="BL1160" s="2">
        <v>39113</v>
      </c>
      <c r="BM1160" s="2">
        <v>39141</v>
      </c>
      <c r="BN1160" s="2">
        <v>39171</v>
      </c>
      <c r="BO1160" s="2">
        <v>39202</v>
      </c>
      <c r="BP1160" s="2">
        <v>39233</v>
      </c>
      <c r="BQ1160" s="2">
        <v>39262</v>
      </c>
      <c r="BR1160" s="2">
        <v>39294</v>
      </c>
      <c r="BS1160" s="2">
        <v>39325</v>
      </c>
      <c r="BT1160" s="2">
        <v>39353</v>
      </c>
      <c r="BU1160" s="2">
        <v>39386</v>
      </c>
      <c r="BV1160" s="2">
        <v>39416</v>
      </c>
      <c r="BW1160" s="2">
        <v>39447</v>
      </c>
      <c r="BX1160" s="2">
        <v>39478</v>
      </c>
      <c r="BY1160" s="2">
        <v>39507</v>
      </c>
      <c r="BZ1160" s="2">
        <v>39538</v>
      </c>
      <c r="CA1160" s="2">
        <v>39568</v>
      </c>
      <c r="CB1160" s="2">
        <v>39598</v>
      </c>
      <c r="CC1160" s="2">
        <v>39629</v>
      </c>
      <c r="CD1160" s="2">
        <v>39660</v>
      </c>
      <c r="CE1160" s="2">
        <v>39689</v>
      </c>
      <c r="CF1160" s="2">
        <v>39721</v>
      </c>
      <c r="CG1160" s="2">
        <v>39752</v>
      </c>
      <c r="CH1160" s="2">
        <v>39780</v>
      </c>
      <c r="CI1160" s="2">
        <v>39813</v>
      </c>
      <c r="CJ1160" s="2">
        <v>39843</v>
      </c>
      <c r="CK1160" s="2">
        <v>39871</v>
      </c>
      <c r="CL1160" s="2">
        <v>39903</v>
      </c>
      <c r="CM1160" s="2">
        <v>39933</v>
      </c>
      <c r="CN1160" s="2">
        <v>39962</v>
      </c>
      <c r="CO1160" s="2">
        <v>39994</v>
      </c>
      <c r="CP1160" s="2">
        <v>40025</v>
      </c>
      <c r="CQ1160" s="2">
        <v>40056</v>
      </c>
      <c r="CR1160" s="2">
        <v>40086</v>
      </c>
      <c r="CS1160" s="2">
        <v>40116</v>
      </c>
      <c r="CT1160" s="2">
        <v>40147</v>
      </c>
      <c r="CU1160" s="2">
        <v>40178</v>
      </c>
      <c r="CV1160" s="2">
        <v>40207</v>
      </c>
      <c r="CW1160" s="2">
        <v>40235</v>
      </c>
      <c r="CX1160" s="2">
        <v>40268</v>
      </c>
      <c r="CY1160" s="2">
        <v>40298</v>
      </c>
      <c r="CZ1160" s="2">
        <v>40329</v>
      </c>
      <c r="DA1160" s="2">
        <v>40359</v>
      </c>
      <c r="DB1160" s="2">
        <v>40389</v>
      </c>
      <c r="DC1160" s="2">
        <v>40421</v>
      </c>
      <c r="DD1160" s="2">
        <v>40451</v>
      </c>
      <c r="DE1160" s="2">
        <v>40480</v>
      </c>
      <c r="DF1160" s="2">
        <v>40512</v>
      </c>
      <c r="DG1160" s="2">
        <v>40543</v>
      </c>
      <c r="DH1160" s="2">
        <v>40574</v>
      </c>
      <c r="DI1160" s="2">
        <v>40602</v>
      </c>
      <c r="DJ1160" s="2">
        <v>40633</v>
      </c>
      <c r="DK1160" s="2">
        <v>40662</v>
      </c>
      <c r="DL1160" s="2">
        <v>40694</v>
      </c>
      <c r="DM1160" s="2">
        <v>40724</v>
      </c>
      <c r="DN1160" s="2">
        <v>40753</v>
      </c>
      <c r="DO1160" s="2">
        <v>40786</v>
      </c>
      <c r="DP1160" s="2">
        <v>40816</v>
      </c>
      <c r="DQ1160" s="2">
        <v>40847</v>
      </c>
      <c r="DR1160" s="2">
        <v>40877</v>
      </c>
      <c r="DS1160" s="2">
        <v>40907</v>
      </c>
      <c r="DT1160" s="2">
        <v>40939</v>
      </c>
      <c r="DU1160" s="2">
        <v>40968</v>
      </c>
      <c r="DV1160" s="2">
        <v>40998</v>
      </c>
      <c r="DW1160" s="2">
        <v>41029</v>
      </c>
      <c r="DX1160" s="2">
        <v>41060</v>
      </c>
      <c r="DY1160" s="2">
        <v>41089</v>
      </c>
      <c r="DZ1160" s="2">
        <v>41121</v>
      </c>
      <c r="EA1160" s="2">
        <v>41152</v>
      </c>
      <c r="EB1160" s="2">
        <v>41180</v>
      </c>
      <c r="EC1160" s="2">
        <v>41213</v>
      </c>
      <c r="ED1160" s="2">
        <v>41243</v>
      </c>
      <c r="EE1160" s="2">
        <v>41274</v>
      </c>
      <c r="EF1160" s="2">
        <v>41305</v>
      </c>
      <c r="EG1160" s="2">
        <v>41333</v>
      </c>
      <c r="EH1160" s="2">
        <v>41362</v>
      </c>
      <c r="EI1160" s="2">
        <v>41394</v>
      </c>
      <c r="EJ1160" s="2">
        <v>41425</v>
      </c>
      <c r="EK1160" s="2">
        <v>41453</v>
      </c>
      <c r="EL1160" s="2">
        <v>41486</v>
      </c>
      <c r="EM1160" s="2">
        <v>41516</v>
      </c>
      <c r="EN1160" s="2">
        <v>41547</v>
      </c>
      <c r="EO1160" s="2">
        <v>41578</v>
      </c>
      <c r="EP1160" s="2">
        <v>41607</v>
      </c>
      <c r="EQ1160" s="2">
        <v>41639</v>
      </c>
      <c r="ER1160" s="2">
        <v>41670</v>
      </c>
      <c r="ES1160" s="2">
        <v>41698</v>
      </c>
      <c r="ET1160" s="2">
        <v>41729</v>
      </c>
      <c r="EU1160" s="2">
        <v>41759</v>
      </c>
      <c r="EV1160" s="2">
        <v>41789</v>
      </c>
      <c r="EW1160" s="2">
        <v>41820</v>
      </c>
      <c r="EX1160" s="2">
        <v>41851</v>
      </c>
      <c r="EY1160" s="2">
        <v>41880</v>
      </c>
      <c r="EZ1160" s="2">
        <v>41912</v>
      </c>
      <c r="FA1160" s="2">
        <v>41943</v>
      </c>
      <c r="FB1160" s="2">
        <v>41971</v>
      </c>
      <c r="FC1160" s="2">
        <v>42004</v>
      </c>
      <c r="FD1160" s="2">
        <v>42034</v>
      </c>
      <c r="FE1160" s="2">
        <v>42062</v>
      </c>
      <c r="FF1160" s="2">
        <v>42094</v>
      </c>
      <c r="FG1160" s="2">
        <v>42124</v>
      </c>
      <c r="FH1160" s="2">
        <v>42153</v>
      </c>
      <c r="FI1160" s="2">
        <v>42185</v>
      </c>
      <c r="FJ1160" s="2">
        <v>42216</v>
      </c>
      <c r="FK1160" s="2">
        <v>42247</v>
      </c>
      <c r="FL1160" s="2">
        <v>42277</v>
      </c>
      <c r="FM1160" s="2">
        <v>42307</v>
      </c>
      <c r="FN1160" s="2">
        <v>42338</v>
      </c>
      <c r="FO1160" s="2">
        <v>42369</v>
      </c>
      <c r="FP1160" s="2">
        <v>42398</v>
      </c>
      <c r="FQ1160" s="2">
        <v>42429</v>
      </c>
      <c r="FR1160" s="2">
        <v>42460</v>
      </c>
      <c r="FS1160" s="2">
        <v>42489</v>
      </c>
      <c r="FT1160" s="2">
        <v>42521</v>
      </c>
      <c r="FU1160" s="2">
        <v>42551</v>
      </c>
    </row>
    <row r="1161" spans="1:177" x14ac:dyDescent="0.25">
      <c r="A1161" s="4"/>
      <c r="D1161" s="3">
        <v>22947400</v>
      </c>
      <c r="E1161">
        <v>12366200</v>
      </c>
      <c r="F1161">
        <v>11689700</v>
      </c>
      <c r="G1161">
        <v>12585800</v>
      </c>
      <c r="H1161">
        <v>15311600</v>
      </c>
      <c r="I1161">
        <v>25861600</v>
      </c>
      <c r="J1161">
        <v>27819400</v>
      </c>
      <c r="K1161">
        <v>36157900</v>
      </c>
      <c r="L1161">
        <v>51197000</v>
      </c>
      <c r="M1161">
        <v>76479700</v>
      </c>
      <c r="N1161">
        <v>49364600</v>
      </c>
      <c r="O1161">
        <v>23670700</v>
      </c>
      <c r="P1161">
        <v>29425200</v>
      </c>
      <c r="Q1161">
        <v>36883800</v>
      </c>
      <c r="R1161">
        <v>40466800</v>
      </c>
      <c r="S1161">
        <v>52715600</v>
      </c>
      <c r="T1161">
        <v>30451600</v>
      </c>
      <c r="U1161">
        <v>23471800</v>
      </c>
      <c r="V1161">
        <v>25678300</v>
      </c>
      <c r="W1161">
        <v>11835300</v>
      </c>
      <c r="X1161">
        <v>24333900</v>
      </c>
      <c r="Y1161">
        <v>32766300</v>
      </c>
      <c r="Z1161">
        <v>16117300</v>
      </c>
      <c r="AA1161">
        <v>17959600</v>
      </c>
      <c r="AB1161">
        <v>18115500</v>
      </c>
      <c r="AC1161">
        <v>23804800</v>
      </c>
      <c r="AD1161">
        <v>13618600</v>
      </c>
      <c r="AE1161">
        <v>20726900</v>
      </c>
      <c r="AF1161">
        <v>24570200</v>
      </c>
      <c r="AG1161">
        <v>16618900</v>
      </c>
      <c r="AH1161">
        <v>20339100</v>
      </c>
      <c r="AI1161">
        <v>13479800</v>
      </c>
      <c r="AJ1161">
        <v>15198700</v>
      </c>
      <c r="AK1161">
        <v>17841600</v>
      </c>
      <c r="AL1161">
        <v>14365600</v>
      </c>
      <c r="AM1161">
        <v>15553300</v>
      </c>
      <c r="AN1161">
        <v>13539300</v>
      </c>
      <c r="AO1161">
        <v>13582000</v>
      </c>
      <c r="AP1161">
        <v>19637400</v>
      </c>
      <c r="AQ1161">
        <v>15457600</v>
      </c>
      <c r="AR1161">
        <v>18108200</v>
      </c>
      <c r="AS1161">
        <v>18289100</v>
      </c>
      <c r="AT1161">
        <v>13718000</v>
      </c>
      <c r="AU1161">
        <v>16125300</v>
      </c>
      <c r="AV1161">
        <v>10976300</v>
      </c>
      <c r="AW1161">
        <v>16824300</v>
      </c>
      <c r="AX1161">
        <v>14448100</v>
      </c>
      <c r="AY1161">
        <v>9614600</v>
      </c>
      <c r="AZ1161">
        <v>12805600</v>
      </c>
      <c r="BA1161">
        <v>10462500</v>
      </c>
      <c r="BB1161">
        <v>13906400</v>
      </c>
      <c r="BC1161">
        <v>15163600</v>
      </c>
      <c r="BD1161">
        <v>19471000</v>
      </c>
      <c r="BE1161">
        <v>15216100</v>
      </c>
      <c r="BF1161">
        <v>14664300</v>
      </c>
      <c r="BG1161">
        <v>12995600</v>
      </c>
      <c r="BH1161">
        <v>9053000</v>
      </c>
      <c r="BI1161">
        <v>9334500</v>
      </c>
      <c r="BJ1161">
        <v>9603600</v>
      </c>
      <c r="BK1161">
        <v>6661500</v>
      </c>
      <c r="BL1161">
        <v>9877400</v>
      </c>
      <c r="BM1161">
        <v>12500000</v>
      </c>
      <c r="BN1161">
        <v>13165600</v>
      </c>
      <c r="BO1161">
        <v>10562400</v>
      </c>
      <c r="BP1161">
        <v>13056100</v>
      </c>
      <c r="BQ1161">
        <v>18138600</v>
      </c>
      <c r="BR1161">
        <v>18946300</v>
      </c>
      <c r="BS1161">
        <v>26797800</v>
      </c>
      <c r="BT1161">
        <v>11801000</v>
      </c>
      <c r="BU1161">
        <v>16952000</v>
      </c>
      <c r="BV1161">
        <v>16682600</v>
      </c>
      <c r="BW1161">
        <v>10204100</v>
      </c>
      <c r="BX1161">
        <v>17383600</v>
      </c>
      <c r="BY1161">
        <v>18072200</v>
      </c>
      <c r="BZ1161">
        <v>17404300</v>
      </c>
      <c r="CA1161">
        <v>15254800</v>
      </c>
      <c r="CB1161">
        <v>25903700</v>
      </c>
      <c r="CC1161">
        <v>23679900</v>
      </c>
      <c r="CD1161">
        <v>22980100</v>
      </c>
      <c r="CE1161">
        <v>13578700</v>
      </c>
      <c r="CF1161">
        <v>15599600</v>
      </c>
      <c r="CG1161">
        <v>19887700</v>
      </c>
      <c r="CH1161">
        <v>16079500</v>
      </c>
      <c r="CI1161">
        <v>18353900</v>
      </c>
      <c r="CJ1161">
        <v>13303700</v>
      </c>
      <c r="CK1161">
        <v>15702500</v>
      </c>
      <c r="CL1161">
        <v>18894500</v>
      </c>
      <c r="CM1161">
        <v>14238700</v>
      </c>
      <c r="CN1161">
        <v>16557200</v>
      </c>
      <c r="CO1161">
        <v>13469500</v>
      </c>
      <c r="CP1161">
        <v>14974100</v>
      </c>
      <c r="CQ1161">
        <v>10894800</v>
      </c>
      <c r="CR1161">
        <v>11432100</v>
      </c>
      <c r="CS1161">
        <v>11196600</v>
      </c>
      <c r="CT1161">
        <v>12388300</v>
      </c>
      <c r="CU1161">
        <v>10923100</v>
      </c>
      <c r="CV1161">
        <v>12612900</v>
      </c>
      <c r="CW1161">
        <v>11343800</v>
      </c>
      <c r="CX1161">
        <v>8795200</v>
      </c>
      <c r="CY1161">
        <v>9387700</v>
      </c>
      <c r="CZ1161">
        <v>18604200</v>
      </c>
      <c r="DA1161">
        <v>15529400</v>
      </c>
      <c r="DB1161">
        <v>13110900</v>
      </c>
      <c r="DC1161">
        <v>17369700</v>
      </c>
      <c r="DD1161">
        <v>12628789</v>
      </c>
      <c r="DE1161">
        <v>11246442</v>
      </c>
      <c r="DF1161">
        <v>12603790</v>
      </c>
      <c r="DG1161">
        <v>12250373</v>
      </c>
      <c r="DH1161">
        <v>14711863</v>
      </c>
      <c r="DI1161">
        <v>12805640</v>
      </c>
      <c r="DJ1161">
        <v>13985970</v>
      </c>
      <c r="DK1161">
        <v>10372619</v>
      </c>
      <c r="DL1161">
        <v>13965644</v>
      </c>
      <c r="DM1161">
        <v>13230310</v>
      </c>
      <c r="DN1161">
        <v>9966017</v>
      </c>
      <c r="DO1161">
        <v>25270215</v>
      </c>
      <c r="DP1161">
        <v>20820974</v>
      </c>
      <c r="DQ1161">
        <v>15701853</v>
      </c>
      <c r="DR1161">
        <v>12438206</v>
      </c>
      <c r="DS1161">
        <v>9745348</v>
      </c>
      <c r="DT1161">
        <v>10681020</v>
      </c>
      <c r="DU1161">
        <v>10747670</v>
      </c>
      <c r="DV1161">
        <v>11576520</v>
      </c>
      <c r="DW1161">
        <v>12491552</v>
      </c>
      <c r="DX1161">
        <v>10831078</v>
      </c>
      <c r="DY1161">
        <v>10285315</v>
      </c>
      <c r="DZ1161">
        <v>10425807</v>
      </c>
      <c r="EA1161">
        <v>9493127</v>
      </c>
      <c r="EB1161">
        <v>10179133</v>
      </c>
      <c r="EC1161">
        <v>8675509</v>
      </c>
      <c r="ED1161">
        <v>11494779</v>
      </c>
      <c r="EE1161">
        <v>8750249</v>
      </c>
      <c r="EF1161">
        <v>7442806</v>
      </c>
      <c r="EG1161">
        <v>10827593</v>
      </c>
      <c r="EH1161">
        <v>7660221</v>
      </c>
      <c r="EI1161">
        <v>10644415</v>
      </c>
      <c r="EJ1161">
        <v>14203810</v>
      </c>
      <c r="EK1161">
        <v>12598286</v>
      </c>
      <c r="EL1161">
        <v>10380612</v>
      </c>
      <c r="EM1161">
        <v>10898652</v>
      </c>
      <c r="EN1161">
        <v>12396763</v>
      </c>
      <c r="EO1161">
        <v>12097821</v>
      </c>
      <c r="EP1161">
        <v>11402079</v>
      </c>
      <c r="EQ1161">
        <v>11659958</v>
      </c>
      <c r="ER1161">
        <v>13641923</v>
      </c>
      <c r="ES1161">
        <v>9051073</v>
      </c>
      <c r="ET1161">
        <v>9741910</v>
      </c>
      <c r="EU1161">
        <v>10782757</v>
      </c>
      <c r="EV1161">
        <v>10113989</v>
      </c>
      <c r="EW1161">
        <v>10483217</v>
      </c>
      <c r="EX1161">
        <v>16543809</v>
      </c>
      <c r="EY1161">
        <v>8695019</v>
      </c>
      <c r="EZ1161">
        <v>10412479</v>
      </c>
      <c r="FA1161">
        <v>14534579</v>
      </c>
      <c r="FB1161">
        <v>10444581</v>
      </c>
      <c r="FC1161">
        <v>13506388</v>
      </c>
      <c r="FD1161">
        <v>11599425</v>
      </c>
      <c r="FE1161">
        <v>12281016</v>
      </c>
      <c r="FF1161">
        <v>12814257</v>
      </c>
      <c r="FG1161">
        <v>9574914</v>
      </c>
      <c r="FH1161">
        <v>14164974</v>
      </c>
      <c r="FI1161">
        <v>10919218</v>
      </c>
      <c r="FJ1161">
        <v>16148619</v>
      </c>
      <c r="FK1161">
        <v>13071616</v>
      </c>
      <c r="FL1161">
        <v>21348868</v>
      </c>
      <c r="FM1161">
        <v>15857873</v>
      </c>
      <c r="FN1161">
        <v>7678253</v>
      </c>
      <c r="FO1161">
        <v>12262954</v>
      </c>
      <c r="FP1161">
        <v>10267542</v>
      </c>
      <c r="FQ1161">
        <v>18249535</v>
      </c>
      <c r="FR1161">
        <v>15811751</v>
      </c>
      <c r="FS1161">
        <v>14960304</v>
      </c>
      <c r="FT1161">
        <v>11918168</v>
      </c>
      <c r="FU1161">
        <v>23057846</v>
      </c>
    </row>
    <row r="1162" spans="1:177" x14ac:dyDescent="0.25">
      <c r="A1162" s="1" t="s">
        <v>582</v>
      </c>
      <c r="B1162" t="s">
        <v>1159</v>
      </c>
      <c r="C1162" t="s">
        <v>1186</v>
      </c>
      <c r="D1162" s="2">
        <f>_xll.BDH(A1162, "volume", B1162, C1162, "Direction", "H", "Period", "M","cols=63;rows=2")</f>
        <v>37287</v>
      </c>
      <c r="E1162" s="2">
        <v>37315</v>
      </c>
      <c r="F1162" s="2">
        <v>37344</v>
      </c>
      <c r="G1162" s="2">
        <v>37376</v>
      </c>
      <c r="H1162" s="2">
        <v>37407</v>
      </c>
      <c r="I1162" s="2">
        <v>37435</v>
      </c>
      <c r="J1162" s="2">
        <v>37468</v>
      </c>
      <c r="K1162" s="2">
        <v>37498</v>
      </c>
      <c r="L1162" s="2">
        <v>37529</v>
      </c>
      <c r="M1162" s="2">
        <v>37560</v>
      </c>
      <c r="N1162" s="2">
        <v>37589</v>
      </c>
      <c r="O1162" s="2">
        <v>37621</v>
      </c>
      <c r="P1162" s="2">
        <v>37652</v>
      </c>
      <c r="Q1162" s="2">
        <v>37680</v>
      </c>
      <c r="R1162" s="2">
        <v>37711</v>
      </c>
      <c r="S1162" s="2">
        <v>37741</v>
      </c>
      <c r="T1162" s="2">
        <v>37771</v>
      </c>
      <c r="U1162" s="2">
        <v>37802</v>
      </c>
      <c r="V1162" s="2">
        <v>37833</v>
      </c>
      <c r="W1162" s="2">
        <v>37862</v>
      </c>
      <c r="X1162" s="2">
        <v>37894</v>
      </c>
      <c r="Y1162" s="2">
        <v>37925</v>
      </c>
      <c r="Z1162" s="2">
        <v>37953</v>
      </c>
      <c r="AA1162" s="2">
        <v>37986</v>
      </c>
      <c r="AB1162" s="2">
        <v>38016</v>
      </c>
      <c r="AC1162" s="2">
        <v>38044</v>
      </c>
      <c r="AD1162" s="2">
        <v>38077</v>
      </c>
      <c r="AE1162" s="2">
        <v>38107</v>
      </c>
      <c r="AF1162" s="2">
        <v>38138</v>
      </c>
      <c r="AG1162" s="2">
        <v>38168</v>
      </c>
      <c r="AH1162" s="2">
        <v>38198</v>
      </c>
      <c r="AI1162" s="2">
        <v>38230</v>
      </c>
      <c r="AJ1162" s="2">
        <v>38260</v>
      </c>
      <c r="AK1162" s="2">
        <v>38289</v>
      </c>
      <c r="AL1162" s="2">
        <v>38321</v>
      </c>
      <c r="AM1162" s="2">
        <v>38352</v>
      </c>
      <c r="AN1162" s="2">
        <v>38383</v>
      </c>
      <c r="AO1162" s="2">
        <v>38411</v>
      </c>
      <c r="AP1162" s="2">
        <v>38442</v>
      </c>
      <c r="AQ1162" s="2">
        <v>38471</v>
      </c>
      <c r="AR1162" s="2">
        <v>38503</v>
      </c>
      <c r="AS1162" s="2">
        <v>38533</v>
      </c>
      <c r="AT1162" s="2">
        <v>38562</v>
      </c>
      <c r="AU1162" s="2">
        <v>38595</v>
      </c>
      <c r="AV1162" s="2">
        <v>38625</v>
      </c>
      <c r="AW1162" s="2">
        <v>38656</v>
      </c>
      <c r="AX1162" s="2">
        <v>38686</v>
      </c>
      <c r="AY1162" s="2">
        <v>38716</v>
      </c>
      <c r="AZ1162" s="2">
        <v>38748</v>
      </c>
      <c r="BA1162" s="2">
        <v>38776</v>
      </c>
      <c r="BB1162" s="2">
        <v>38807</v>
      </c>
      <c r="BC1162" s="2">
        <v>38835</v>
      </c>
      <c r="BD1162" s="2">
        <v>38868</v>
      </c>
      <c r="BE1162" s="2">
        <v>38898</v>
      </c>
      <c r="BF1162" s="2">
        <v>38929</v>
      </c>
      <c r="BG1162" s="2">
        <v>38960</v>
      </c>
      <c r="BH1162" s="2">
        <v>38989</v>
      </c>
      <c r="BI1162" s="2">
        <v>39021</v>
      </c>
      <c r="BJ1162" s="2">
        <v>39051</v>
      </c>
      <c r="BK1162" s="2">
        <v>39080</v>
      </c>
      <c r="BL1162" s="2">
        <v>39113</v>
      </c>
      <c r="BM1162" s="2">
        <v>39141</v>
      </c>
      <c r="BN1162" s="2">
        <v>39171</v>
      </c>
    </row>
    <row r="1163" spans="1:177" x14ac:dyDescent="0.25">
      <c r="A1163" s="4"/>
      <c r="D1163" s="3">
        <v>19265600</v>
      </c>
      <c r="E1163">
        <v>24330100</v>
      </c>
      <c r="F1163">
        <v>20010400</v>
      </c>
      <c r="G1163">
        <v>19240600</v>
      </c>
      <c r="H1163">
        <v>26472400</v>
      </c>
      <c r="I1163">
        <v>51173900</v>
      </c>
      <c r="J1163">
        <v>40340800</v>
      </c>
      <c r="K1163">
        <v>51161000</v>
      </c>
      <c r="L1163">
        <v>33169000</v>
      </c>
      <c r="M1163">
        <v>41327200</v>
      </c>
      <c r="N1163">
        <v>32310000</v>
      </c>
      <c r="O1163">
        <v>30693900</v>
      </c>
      <c r="P1163">
        <v>26785500</v>
      </c>
      <c r="Q1163">
        <v>26692900</v>
      </c>
      <c r="R1163">
        <v>29099200</v>
      </c>
      <c r="S1163">
        <v>25976700</v>
      </c>
      <c r="T1163">
        <v>28863600</v>
      </c>
      <c r="U1163">
        <v>26051900</v>
      </c>
      <c r="V1163">
        <v>26435400</v>
      </c>
      <c r="W1163">
        <v>29932400</v>
      </c>
      <c r="X1163">
        <v>46017200</v>
      </c>
      <c r="Y1163">
        <v>30832100</v>
      </c>
      <c r="Z1163">
        <v>23389700</v>
      </c>
      <c r="AA1163">
        <v>23510800</v>
      </c>
      <c r="AB1163">
        <v>35096600</v>
      </c>
      <c r="AC1163">
        <v>28482100</v>
      </c>
      <c r="AD1163">
        <v>32920700</v>
      </c>
      <c r="AE1163">
        <v>21247300</v>
      </c>
      <c r="AF1163">
        <v>29341100</v>
      </c>
      <c r="AG1163">
        <v>24636500</v>
      </c>
      <c r="AH1163">
        <v>19800400</v>
      </c>
      <c r="AI1163">
        <v>31356900</v>
      </c>
      <c r="AJ1163">
        <v>22062700</v>
      </c>
      <c r="AK1163">
        <v>22277300</v>
      </c>
      <c r="AL1163">
        <v>40592100</v>
      </c>
      <c r="AM1163">
        <v>49784500</v>
      </c>
      <c r="AN1163">
        <v>36101100</v>
      </c>
      <c r="AO1163">
        <v>32954000</v>
      </c>
      <c r="AP1163">
        <v>41148000</v>
      </c>
      <c r="AQ1163">
        <v>30267700</v>
      </c>
      <c r="AR1163">
        <v>32291200</v>
      </c>
      <c r="AS1163">
        <v>28366900</v>
      </c>
      <c r="AT1163">
        <v>16770000</v>
      </c>
      <c r="AU1163">
        <v>32967800</v>
      </c>
      <c r="AV1163">
        <v>36533500</v>
      </c>
      <c r="AW1163">
        <v>29100400</v>
      </c>
      <c r="AX1163">
        <v>35510000</v>
      </c>
      <c r="AY1163">
        <v>22022600</v>
      </c>
      <c r="AZ1163">
        <v>22615200</v>
      </c>
      <c r="BA1163">
        <v>56649500</v>
      </c>
      <c r="BB1163">
        <v>65023600</v>
      </c>
      <c r="BC1163">
        <v>25702000</v>
      </c>
      <c r="BD1163">
        <v>41688900</v>
      </c>
      <c r="BE1163">
        <v>90632500</v>
      </c>
      <c r="BF1163">
        <v>41717300</v>
      </c>
      <c r="BG1163">
        <v>34035800</v>
      </c>
      <c r="BH1163">
        <v>50817600</v>
      </c>
      <c r="BI1163">
        <v>17495300</v>
      </c>
      <c r="BJ1163">
        <v>21583900</v>
      </c>
      <c r="BK1163">
        <v>18344200</v>
      </c>
      <c r="BL1163">
        <v>29460700</v>
      </c>
      <c r="BM1163">
        <v>25964500</v>
      </c>
      <c r="BN1163">
        <v>25701800</v>
      </c>
    </row>
    <row r="1164" spans="1:177" x14ac:dyDescent="0.25">
      <c r="A1164" s="1" t="s">
        <v>583</v>
      </c>
      <c r="B1164" t="s">
        <v>1159</v>
      </c>
      <c r="C1164" t="s">
        <v>1186</v>
      </c>
      <c r="D1164" s="2">
        <f>_xll.BDH(A1164, "volume", B1164, C1164, "Direction", "H", "Period", "M","cols=72;rows=2")</f>
        <v>37287</v>
      </c>
      <c r="E1164" s="2">
        <v>37315</v>
      </c>
      <c r="F1164" s="2">
        <v>37344</v>
      </c>
      <c r="G1164" s="2">
        <v>37376</v>
      </c>
      <c r="H1164" s="2">
        <v>37407</v>
      </c>
      <c r="I1164" s="2">
        <v>37435</v>
      </c>
      <c r="J1164" s="2">
        <v>37468</v>
      </c>
      <c r="K1164" s="2">
        <v>37498</v>
      </c>
      <c r="L1164" s="2">
        <v>37529</v>
      </c>
      <c r="M1164" s="2">
        <v>37560</v>
      </c>
      <c r="N1164" s="2">
        <v>37589</v>
      </c>
      <c r="O1164" s="2">
        <v>37621</v>
      </c>
      <c r="P1164" s="2">
        <v>37652</v>
      </c>
      <c r="Q1164" s="2">
        <v>37680</v>
      </c>
      <c r="R1164" s="2">
        <v>37711</v>
      </c>
      <c r="S1164" s="2">
        <v>37741</v>
      </c>
      <c r="T1164" s="2">
        <v>37771</v>
      </c>
      <c r="U1164" s="2">
        <v>37802</v>
      </c>
      <c r="V1164" s="2">
        <v>37833</v>
      </c>
      <c r="W1164" s="2">
        <v>37862</v>
      </c>
      <c r="X1164" s="2">
        <v>37894</v>
      </c>
      <c r="Y1164" s="2">
        <v>37925</v>
      </c>
      <c r="Z1164" s="2">
        <v>37953</v>
      </c>
      <c r="AA1164" s="2">
        <v>37986</v>
      </c>
      <c r="AB1164" s="2">
        <v>38016</v>
      </c>
      <c r="AC1164" s="2">
        <v>38044</v>
      </c>
      <c r="AD1164" s="2">
        <v>38077</v>
      </c>
      <c r="AE1164" s="2">
        <v>38107</v>
      </c>
      <c r="AF1164" s="2">
        <v>38138</v>
      </c>
      <c r="AG1164" s="2">
        <v>38168</v>
      </c>
      <c r="AH1164" s="2">
        <v>38198</v>
      </c>
      <c r="AI1164" s="2">
        <v>38230</v>
      </c>
      <c r="AJ1164" s="2">
        <v>38260</v>
      </c>
      <c r="AK1164" s="2">
        <v>38289</v>
      </c>
      <c r="AL1164" s="2">
        <v>38321</v>
      </c>
      <c r="AM1164" s="2">
        <v>38352</v>
      </c>
      <c r="AN1164" s="2">
        <v>38383</v>
      </c>
      <c r="AO1164" s="2">
        <v>38411</v>
      </c>
      <c r="AP1164" s="2">
        <v>38442</v>
      </c>
      <c r="AQ1164" s="2">
        <v>38471</v>
      </c>
      <c r="AR1164" s="2">
        <v>38503</v>
      </c>
      <c r="AS1164" s="2">
        <v>38533</v>
      </c>
      <c r="AT1164" s="2">
        <v>38562</v>
      </c>
      <c r="AU1164" s="2">
        <v>38595</v>
      </c>
      <c r="AV1164" s="2">
        <v>38625</v>
      </c>
      <c r="AW1164" s="2">
        <v>38656</v>
      </c>
      <c r="AX1164" s="2">
        <v>38686</v>
      </c>
      <c r="AY1164" s="2">
        <v>38716</v>
      </c>
      <c r="AZ1164" s="2">
        <v>38748</v>
      </c>
      <c r="BA1164" s="2">
        <v>38776</v>
      </c>
      <c r="BB1164" s="2">
        <v>38807</v>
      </c>
      <c r="BC1164" s="2">
        <v>38835</v>
      </c>
      <c r="BD1164" s="2">
        <v>38868</v>
      </c>
      <c r="BE1164" s="2">
        <v>38898</v>
      </c>
      <c r="BF1164" s="2">
        <v>38929</v>
      </c>
      <c r="BG1164" s="2">
        <v>38960</v>
      </c>
      <c r="BH1164" s="2">
        <v>38989</v>
      </c>
      <c r="BI1164" s="2">
        <v>39021</v>
      </c>
      <c r="BJ1164" s="2">
        <v>39051</v>
      </c>
      <c r="BK1164" s="2">
        <v>39080</v>
      </c>
      <c r="BL1164" s="2">
        <v>39113</v>
      </c>
      <c r="BM1164" s="2">
        <v>39141</v>
      </c>
      <c r="BN1164" s="2">
        <v>39171</v>
      </c>
      <c r="BO1164" s="2">
        <v>39202</v>
      </c>
      <c r="BP1164" s="2">
        <v>39233</v>
      </c>
      <c r="BQ1164" s="2">
        <v>39262</v>
      </c>
      <c r="BR1164" s="2">
        <v>39294</v>
      </c>
      <c r="BS1164" s="2">
        <v>39325</v>
      </c>
      <c r="BT1164" s="2">
        <v>39353</v>
      </c>
      <c r="BU1164" s="2">
        <v>39386</v>
      </c>
      <c r="BV1164" s="2">
        <v>39416</v>
      </c>
      <c r="BW1164" s="2">
        <v>39447</v>
      </c>
    </row>
    <row r="1165" spans="1:177" x14ac:dyDescent="0.25">
      <c r="A1165" s="4"/>
      <c r="D1165" s="3">
        <v>35930300</v>
      </c>
      <c r="E1165">
        <v>24406400</v>
      </c>
      <c r="F1165">
        <v>29625400</v>
      </c>
      <c r="G1165">
        <v>33238100</v>
      </c>
      <c r="H1165">
        <v>25483400</v>
      </c>
      <c r="I1165">
        <v>23413000</v>
      </c>
      <c r="J1165">
        <v>32314000</v>
      </c>
      <c r="K1165">
        <v>26769100</v>
      </c>
      <c r="L1165">
        <v>20212100</v>
      </c>
      <c r="M1165">
        <v>44062900</v>
      </c>
      <c r="N1165">
        <v>41281000</v>
      </c>
      <c r="O1165">
        <v>19913100</v>
      </c>
      <c r="P1165">
        <v>21749900</v>
      </c>
      <c r="Q1165">
        <v>21919100</v>
      </c>
      <c r="R1165">
        <v>18899700</v>
      </c>
      <c r="S1165">
        <v>35126700</v>
      </c>
      <c r="T1165">
        <v>28743200</v>
      </c>
      <c r="U1165">
        <v>38503300</v>
      </c>
      <c r="V1165">
        <v>47744000</v>
      </c>
      <c r="W1165">
        <v>27126100</v>
      </c>
      <c r="X1165">
        <v>24523200</v>
      </c>
      <c r="Y1165">
        <v>29908000</v>
      </c>
      <c r="Z1165">
        <v>24246500</v>
      </c>
      <c r="AA1165">
        <v>41090400</v>
      </c>
      <c r="AB1165">
        <v>26648800</v>
      </c>
      <c r="AC1165">
        <v>29920300</v>
      </c>
      <c r="AD1165">
        <v>49298900</v>
      </c>
      <c r="AE1165">
        <v>42795100</v>
      </c>
      <c r="AF1165">
        <v>28459900</v>
      </c>
      <c r="AG1165">
        <v>27781800</v>
      </c>
      <c r="AH1165">
        <v>31149800</v>
      </c>
      <c r="AI1165">
        <v>25595300</v>
      </c>
      <c r="AJ1165">
        <v>30895200</v>
      </c>
      <c r="AK1165">
        <v>31442700</v>
      </c>
      <c r="AL1165">
        <v>20122000</v>
      </c>
      <c r="AM1165">
        <v>17459000</v>
      </c>
      <c r="AN1165">
        <v>39672600</v>
      </c>
      <c r="AO1165">
        <v>28570700</v>
      </c>
      <c r="AP1165">
        <v>33020300</v>
      </c>
      <c r="AQ1165">
        <v>32958200</v>
      </c>
      <c r="AR1165">
        <v>19598900</v>
      </c>
      <c r="AS1165">
        <v>21356200</v>
      </c>
      <c r="AT1165">
        <v>28923100</v>
      </c>
      <c r="AU1165">
        <v>26550600</v>
      </c>
      <c r="AV1165">
        <v>24965600</v>
      </c>
      <c r="AW1165">
        <v>39438200</v>
      </c>
      <c r="AX1165">
        <v>33167500</v>
      </c>
      <c r="AY1165">
        <v>17849000</v>
      </c>
      <c r="AZ1165">
        <v>33166700</v>
      </c>
      <c r="BA1165">
        <v>24207400</v>
      </c>
      <c r="BB1165">
        <v>32667600</v>
      </c>
      <c r="BC1165">
        <v>23808600</v>
      </c>
      <c r="BD1165">
        <v>24030800</v>
      </c>
      <c r="BE1165">
        <v>28795400</v>
      </c>
      <c r="BF1165">
        <v>27415200</v>
      </c>
      <c r="BG1165">
        <v>25830500</v>
      </c>
      <c r="BH1165">
        <v>16533400</v>
      </c>
      <c r="BI1165">
        <v>24805900</v>
      </c>
      <c r="BJ1165">
        <v>18873300</v>
      </c>
      <c r="BK1165">
        <v>15835200</v>
      </c>
      <c r="BL1165">
        <v>52341800</v>
      </c>
      <c r="BM1165">
        <v>41343700</v>
      </c>
      <c r="BN1165">
        <v>71598700</v>
      </c>
      <c r="BO1165">
        <v>38170800</v>
      </c>
      <c r="BP1165">
        <v>34421800</v>
      </c>
      <c r="BQ1165">
        <v>25524700</v>
      </c>
      <c r="BR1165">
        <v>36335400</v>
      </c>
      <c r="BS1165">
        <v>46745500</v>
      </c>
      <c r="BT1165">
        <v>24092000</v>
      </c>
      <c r="BU1165">
        <v>22064100</v>
      </c>
      <c r="BV1165">
        <v>23859700</v>
      </c>
      <c r="BW1165">
        <v>23436500</v>
      </c>
    </row>
    <row r="1166" spans="1:177" x14ac:dyDescent="0.25">
      <c r="A1166" s="1" t="s">
        <v>584</v>
      </c>
      <c r="B1166" t="s">
        <v>1159</v>
      </c>
      <c r="C1166" t="s">
        <v>1182</v>
      </c>
      <c r="D1166" s="2">
        <f>_xll.BDH(A1166, "volume", B1166, C1166, "Direction", "H", "Period", "M","cols=96;rows=2")</f>
        <v>37287</v>
      </c>
      <c r="E1166" s="2">
        <v>37315</v>
      </c>
      <c r="F1166" s="2">
        <v>37344</v>
      </c>
      <c r="G1166" s="2">
        <v>37376</v>
      </c>
      <c r="H1166" s="2">
        <v>37407</v>
      </c>
      <c r="I1166" s="2">
        <v>37435</v>
      </c>
      <c r="J1166" s="2">
        <v>37468</v>
      </c>
      <c r="K1166" s="2">
        <v>37498</v>
      </c>
      <c r="L1166" s="2">
        <v>37529</v>
      </c>
      <c r="M1166" s="2">
        <v>37560</v>
      </c>
      <c r="N1166" s="2">
        <v>37589</v>
      </c>
      <c r="O1166" s="2">
        <v>37621</v>
      </c>
      <c r="P1166" s="2">
        <v>37652</v>
      </c>
      <c r="Q1166" s="2">
        <v>37680</v>
      </c>
      <c r="R1166" s="2">
        <v>37711</v>
      </c>
      <c r="S1166" s="2">
        <v>37741</v>
      </c>
      <c r="T1166" s="2">
        <v>37771</v>
      </c>
      <c r="U1166" s="2">
        <v>37802</v>
      </c>
      <c r="V1166" s="2">
        <v>37833</v>
      </c>
      <c r="W1166" s="2">
        <v>37862</v>
      </c>
      <c r="X1166" s="2">
        <v>37894</v>
      </c>
      <c r="Y1166" s="2">
        <v>37925</v>
      </c>
      <c r="Z1166" s="2">
        <v>37953</v>
      </c>
      <c r="AA1166" s="2">
        <v>37986</v>
      </c>
      <c r="AB1166" s="2">
        <v>38016</v>
      </c>
      <c r="AC1166" s="2">
        <v>38044</v>
      </c>
      <c r="AD1166" s="2">
        <v>38077</v>
      </c>
      <c r="AE1166" s="2">
        <v>38107</v>
      </c>
      <c r="AF1166" s="2">
        <v>38138</v>
      </c>
      <c r="AG1166" s="2">
        <v>38168</v>
      </c>
      <c r="AH1166" s="2">
        <v>38198</v>
      </c>
      <c r="AI1166" s="2">
        <v>38230</v>
      </c>
      <c r="AJ1166" s="2">
        <v>38260</v>
      </c>
      <c r="AK1166" s="2">
        <v>38289</v>
      </c>
      <c r="AL1166" s="2">
        <v>38321</v>
      </c>
      <c r="AM1166" s="2">
        <v>38352</v>
      </c>
      <c r="AN1166" s="2">
        <v>38383</v>
      </c>
      <c r="AO1166" s="2">
        <v>38411</v>
      </c>
      <c r="AP1166" s="2">
        <v>38442</v>
      </c>
      <c r="AQ1166" s="2">
        <v>38471</v>
      </c>
      <c r="AR1166" s="2">
        <v>38503</v>
      </c>
      <c r="AS1166" s="2">
        <v>38533</v>
      </c>
      <c r="AT1166" s="2">
        <v>38562</v>
      </c>
      <c r="AU1166" s="2">
        <v>38595</v>
      </c>
      <c r="AV1166" s="2">
        <v>38625</v>
      </c>
      <c r="AW1166" s="2">
        <v>38656</v>
      </c>
      <c r="AX1166" s="2">
        <v>38686</v>
      </c>
      <c r="AY1166" s="2">
        <v>38716</v>
      </c>
      <c r="AZ1166" s="2">
        <v>38748</v>
      </c>
      <c r="BA1166" s="2">
        <v>38776</v>
      </c>
      <c r="BB1166" s="2">
        <v>38807</v>
      </c>
      <c r="BC1166" s="2">
        <v>38835</v>
      </c>
      <c r="BD1166" s="2">
        <v>38868</v>
      </c>
      <c r="BE1166" s="2">
        <v>38898</v>
      </c>
      <c r="BF1166" s="2">
        <v>38929</v>
      </c>
      <c r="BG1166" s="2">
        <v>38960</v>
      </c>
      <c r="BH1166" s="2">
        <v>38989</v>
      </c>
      <c r="BI1166" s="2">
        <v>39021</v>
      </c>
      <c r="BJ1166" s="2">
        <v>39051</v>
      </c>
      <c r="BK1166" s="2">
        <v>39080</v>
      </c>
      <c r="BL1166" s="2">
        <v>39113</v>
      </c>
      <c r="BM1166" s="2">
        <v>39141</v>
      </c>
      <c r="BN1166" s="2">
        <v>39171</v>
      </c>
      <c r="BO1166" s="2">
        <v>39202</v>
      </c>
      <c r="BP1166" s="2">
        <v>39233</v>
      </c>
      <c r="BQ1166" s="2">
        <v>39262</v>
      </c>
      <c r="BR1166" s="2">
        <v>39294</v>
      </c>
      <c r="BS1166" s="2">
        <v>39325</v>
      </c>
      <c r="BT1166" s="2">
        <v>39353</v>
      </c>
      <c r="BU1166" s="2">
        <v>39386</v>
      </c>
      <c r="BV1166" s="2">
        <v>39416</v>
      </c>
      <c r="BW1166" s="2">
        <v>39447</v>
      </c>
      <c r="BX1166" s="2">
        <v>39478</v>
      </c>
      <c r="BY1166" s="2">
        <v>39507</v>
      </c>
      <c r="BZ1166" s="2">
        <v>39538</v>
      </c>
      <c r="CA1166" s="2">
        <v>39568</v>
      </c>
      <c r="CB1166" s="2">
        <v>39598</v>
      </c>
      <c r="CC1166" s="2">
        <v>39629</v>
      </c>
      <c r="CD1166" s="2">
        <v>39660</v>
      </c>
      <c r="CE1166" s="2">
        <v>39689</v>
      </c>
      <c r="CF1166" s="2">
        <v>39721</v>
      </c>
      <c r="CG1166" s="2">
        <v>39752</v>
      </c>
      <c r="CH1166" s="2">
        <v>39780</v>
      </c>
      <c r="CI1166" s="2">
        <v>39813</v>
      </c>
      <c r="CJ1166" s="2">
        <v>39843</v>
      </c>
      <c r="CK1166" s="2">
        <v>39871</v>
      </c>
      <c r="CL1166" s="2">
        <v>39903</v>
      </c>
      <c r="CM1166" s="2">
        <v>39933</v>
      </c>
      <c r="CN1166" s="2">
        <v>39962</v>
      </c>
      <c r="CO1166" s="2">
        <v>39994</v>
      </c>
      <c r="CP1166" s="2">
        <v>40025</v>
      </c>
      <c r="CQ1166" s="2">
        <v>40056</v>
      </c>
      <c r="CR1166" s="2">
        <v>40086</v>
      </c>
      <c r="CS1166" s="2">
        <v>40116</v>
      </c>
      <c r="CT1166" s="2">
        <v>40147</v>
      </c>
      <c r="CU1166" s="2">
        <v>40178</v>
      </c>
    </row>
    <row r="1167" spans="1:177" x14ac:dyDescent="0.25">
      <c r="A1167" s="4"/>
      <c r="D1167" s="3">
        <v>70049600</v>
      </c>
      <c r="E1167">
        <v>57534000</v>
      </c>
      <c r="F1167">
        <v>83621000</v>
      </c>
      <c r="G1167">
        <v>90969600</v>
      </c>
      <c r="H1167">
        <v>85979600</v>
      </c>
      <c r="I1167">
        <v>77749800</v>
      </c>
      <c r="J1167">
        <v>81346000</v>
      </c>
      <c r="K1167">
        <v>72574000</v>
      </c>
      <c r="L1167">
        <v>63795000</v>
      </c>
      <c r="M1167">
        <v>87647200</v>
      </c>
      <c r="N1167">
        <v>50822200</v>
      </c>
      <c r="O1167">
        <v>53096800</v>
      </c>
      <c r="P1167">
        <v>58097600</v>
      </c>
      <c r="Q1167">
        <v>57880800</v>
      </c>
      <c r="R1167">
        <v>76918400</v>
      </c>
      <c r="S1167">
        <v>67682800</v>
      </c>
      <c r="T1167">
        <v>59317400</v>
      </c>
      <c r="U1167">
        <v>61055200</v>
      </c>
      <c r="V1167">
        <v>64031400</v>
      </c>
      <c r="W1167">
        <v>46515200</v>
      </c>
      <c r="X1167">
        <v>63492000</v>
      </c>
      <c r="Y1167">
        <v>56164400</v>
      </c>
      <c r="Z1167">
        <v>35596600</v>
      </c>
      <c r="AA1167">
        <v>64426200</v>
      </c>
      <c r="AB1167">
        <v>75524000</v>
      </c>
      <c r="AC1167">
        <v>68450200</v>
      </c>
      <c r="AD1167">
        <v>75606000</v>
      </c>
      <c r="AE1167">
        <v>59050200</v>
      </c>
      <c r="AF1167">
        <v>73585000</v>
      </c>
      <c r="AG1167">
        <v>48920200</v>
      </c>
      <c r="AH1167">
        <v>49817200</v>
      </c>
      <c r="AI1167">
        <v>54607600</v>
      </c>
      <c r="AJ1167">
        <v>75529600</v>
      </c>
      <c r="AK1167">
        <v>72330200</v>
      </c>
      <c r="AL1167">
        <v>73036600</v>
      </c>
      <c r="AM1167">
        <v>61589000</v>
      </c>
      <c r="AN1167">
        <v>68891400</v>
      </c>
      <c r="AO1167">
        <v>58270600</v>
      </c>
      <c r="AP1167">
        <v>74015200</v>
      </c>
      <c r="AQ1167">
        <v>71553200</v>
      </c>
      <c r="AR1167">
        <v>75287600</v>
      </c>
      <c r="AS1167">
        <v>71619600</v>
      </c>
      <c r="AT1167">
        <v>67085000</v>
      </c>
      <c r="AU1167">
        <v>62854800</v>
      </c>
      <c r="AV1167">
        <v>62929200</v>
      </c>
      <c r="AW1167">
        <v>103358800</v>
      </c>
      <c r="AX1167">
        <v>76976000</v>
      </c>
      <c r="AY1167">
        <v>66044200</v>
      </c>
      <c r="AZ1167">
        <v>87361000</v>
      </c>
      <c r="BA1167">
        <v>98527000</v>
      </c>
      <c r="BB1167">
        <v>80846200</v>
      </c>
      <c r="BC1167">
        <v>64959800</v>
      </c>
      <c r="BD1167">
        <v>102692000</v>
      </c>
      <c r="BE1167">
        <v>107350400</v>
      </c>
      <c r="BF1167">
        <v>72316600</v>
      </c>
      <c r="BG1167">
        <v>75089200</v>
      </c>
      <c r="BH1167">
        <v>92059400</v>
      </c>
      <c r="BI1167">
        <v>132049600</v>
      </c>
      <c r="BJ1167">
        <v>83568400</v>
      </c>
      <c r="BK1167">
        <v>72534000</v>
      </c>
      <c r="BL1167">
        <v>91230600</v>
      </c>
      <c r="BM1167">
        <v>73105200</v>
      </c>
      <c r="BN1167">
        <v>82947400</v>
      </c>
      <c r="BO1167">
        <v>70015600</v>
      </c>
      <c r="BP1167">
        <v>67554400</v>
      </c>
      <c r="BQ1167">
        <v>70066400</v>
      </c>
      <c r="BR1167">
        <v>61296400</v>
      </c>
      <c r="BS1167">
        <v>63202700</v>
      </c>
      <c r="BT1167">
        <v>38737600</v>
      </c>
      <c r="BU1167">
        <v>43991400</v>
      </c>
      <c r="BV1167">
        <v>38454300</v>
      </c>
      <c r="BW1167">
        <v>26025000</v>
      </c>
      <c r="BX1167">
        <v>43343200</v>
      </c>
      <c r="BY1167">
        <v>34058200</v>
      </c>
      <c r="BZ1167">
        <v>30533500</v>
      </c>
      <c r="CA1167">
        <v>33750200</v>
      </c>
      <c r="CB1167">
        <v>28775600</v>
      </c>
      <c r="CC1167">
        <v>25994300</v>
      </c>
      <c r="CD1167">
        <v>30411700</v>
      </c>
      <c r="CE1167">
        <v>22201600</v>
      </c>
      <c r="CF1167">
        <v>33232700</v>
      </c>
      <c r="CG1167">
        <v>44127700</v>
      </c>
      <c r="CH1167">
        <v>26382100</v>
      </c>
      <c r="CI1167">
        <v>30312100</v>
      </c>
      <c r="CJ1167">
        <v>30706800</v>
      </c>
      <c r="CK1167">
        <v>31392200</v>
      </c>
      <c r="CL1167">
        <v>83400600</v>
      </c>
      <c r="CM1167">
        <v>33758600</v>
      </c>
      <c r="CN1167">
        <v>29096600</v>
      </c>
      <c r="CO1167">
        <v>27908000</v>
      </c>
      <c r="CP1167">
        <v>21594400</v>
      </c>
      <c r="CQ1167">
        <v>18694100</v>
      </c>
      <c r="CR1167">
        <v>23510900</v>
      </c>
      <c r="CS1167">
        <v>22701100</v>
      </c>
      <c r="CT1167">
        <v>22223800</v>
      </c>
      <c r="CU1167">
        <v>20168800</v>
      </c>
    </row>
    <row r="1168" spans="1:177" x14ac:dyDescent="0.25">
      <c r="A1168" s="1" t="s">
        <v>585</v>
      </c>
      <c r="B1168" t="s">
        <v>1159</v>
      </c>
      <c r="C1168" t="s">
        <v>1182</v>
      </c>
      <c r="D1168" s="2">
        <f>_xll.BDH(A1168, "volume", B1168, C1168, "Direction", "H", "Period", "M","cols=94;rows=2")</f>
        <v>37287</v>
      </c>
      <c r="E1168" s="2">
        <v>37315</v>
      </c>
      <c r="F1168" s="2">
        <v>37344</v>
      </c>
      <c r="G1168" s="2">
        <v>37376</v>
      </c>
      <c r="H1168" s="2">
        <v>37407</v>
      </c>
      <c r="I1168" s="2">
        <v>37435</v>
      </c>
      <c r="J1168" s="2">
        <v>37468</v>
      </c>
      <c r="K1168" s="2">
        <v>37498</v>
      </c>
      <c r="L1168" s="2">
        <v>37529</v>
      </c>
      <c r="M1168" s="2">
        <v>37560</v>
      </c>
      <c r="N1168" s="2">
        <v>37589</v>
      </c>
      <c r="O1168" s="2">
        <v>37621</v>
      </c>
      <c r="P1168" s="2">
        <v>37652</v>
      </c>
      <c r="Q1168" s="2">
        <v>37680</v>
      </c>
      <c r="R1168" s="2">
        <v>37711</v>
      </c>
      <c r="S1168" s="2">
        <v>37741</v>
      </c>
      <c r="T1168" s="2">
        <v>37771</v>
      </c>
      <c r="U1168" s="2">
        <v>37802</v>
      </c>
      <c r="V1168" s="2">
        <v>37833</v>
      </c>
      <c r="W1168" s="2">
        <v>37862</v>
      </c>
      <c r="X1168" s="2">
        <v>37894</v>
      </c>
      <c r="Y1168" s="2">
        <v>37925</v>
      </c>
      <c r="Z1168" s="2">
        <v>37953</v>
      </c>
      <c r="AA1168" s="2">
        <v>37986</v>
      </c>
      <c r="AB1168" s="2">
        <v>38016</v>
      </c>
      <c r="AC1168" s="2">
        <v>38044</v>
      </c>
      <c r="AD1168" s="2">
        <v>38077</v>
      </c>
      <c r="AE1168" s="2">
        <v>38107</v>
      </c>
      <c r="AF1168" s="2">
        <v>38138</v>
      </c>
      <c r="AG1168" s="2">
        <v>38168</v>
      </c>
      <c r="AH1168" s="2">
        <v>38198</v>
      </c>
      <c r="AI1168" s="2">
        <v>38230</v>
      </c>
      <c r="AJ1168" s="2">
        <v>38260</v>
      </c>
      <c r="AK1168" s="2">
        <v>38289</v>
      </c>
      <c r="AL1168" s="2">
        <v>38321</v>
      </c>
      <c r="AM1168" s="2">
        <v>38352</v>
      </c>
      <c r="AN1168" s="2">
        <v>38383</v>
      </c>
      <c r="AO1168" s="2">
        <v>38411</v>
      </c>
      <c r="AP1168" s="2">
        <v>38442</v>
      </c>
      <c r="AQ1168" s="2">
        <v>38471</v>
      </c>
      <c r="AR1168" s="2">
        <v>38503</v>
      </c>
      <c r="AS1168" s="2">
        <v>38533</v>
      </c>
      <c r="AT1168" s="2">
        <v>38562</v>
      </c>
      <c r="AU1168" s="2">
        <v>38595</v>
      </c>
      <c r="AV1168" s="2">
        <v>38625</v>
      </c>
      <c r="AW1168" s="2">
        <v>38656</v>
      </c>
      <c r="AX1168" s="2">
        <v>38686</v>
      </c>
      <c r="AY1168" s="2">
        <v>38716</v>
      </c>
      <c r="AZ1168" s="2">
        <v>38748</v>
      </c>
      <c r="BA1168" s="2">
        <v>38776</v>
      </c>
      <c r="BB1168" s="2">
        <v>38807</v>
      </c>
      <c r="BC1168" s="2">
        <v>38835</v>
      </c>
      <c r="BD1168" s="2">
        <v>38868</v>
      </c>
      <c r="BE1168" s="2">
        <v>38898</v>
      </c>
      <c r="BF1168" s="2">
        <v>38929</v>
      </c>
      <c r="BG1168" s="2">
        <v>38960</v>
      </c>
      <c r="BH1168" s="2">
        <v>38989</v>
      </c>
      <c r="BI1168" s="2">
        <v>39021</v>
      </c>
      <c r="BJ1168" s="2">
        <v>39051</v>
      </c>
      <c r="BK1168" s="2">
        <v>39080</v>
      </c>
      <c r="BL1168" s="2">
        <v>39113</v>
      </c>
      <c r="BM1168" s="2">
        <v>39141</v>
      </c>
      <c r="BN1168" s="2">
        <v>39171</v>
      </c>
      <c r="BO1168" s="2">
        <v>39202</v>
      </c>
      <c r="BP1168" s="2">
        <v>39233</v>
      </c>
      <c r="BQ1168" s="2">
        <v>39262</v>
      </c>
      <c r="BR1168" s="2">
        <v>39294</v>
      </c>
      <c r="BS1168" s="2">
        <v>39325</v>
      </c>
      <c r="BT1168" s="2">
        <v>39353</v>
      </c>
      <c r="BU1168" s="2">
        <v>39386</v>
      </c>
      <c r="BV1168" s="2">
        <v>39416</v>
      </c>
      <c r="BW1168" s="2">
        <v>39447</v>
      </c>
      <c r="BX1168" s="2">
        <v>39478</v>
      </c>
      <c r="BY1168" s="2">
        <v>39507</v>
      </c>
      <c r="BZ1168" s="2">
        <v>39538</v>
      </c>
      <c r="CA1168" s="2">
        <v>39568</v>
      </c>
      <c r="CB1168" s="2">
        <v>39598</v>
      </c>
      <c r="CC1168" s="2">
        <v>39629</v>
      </c>
      <c r="CD1168" s="2">
        <v>39660</v>
      </c>
      <c r="CE1168" s="2">
        <v>39689</v>
      </c>
      <c r="CF1168" s="2">
        <v>39721</v>
      </c>
      <c r="CG1168" s="2">
        <v>39752</v>
      </c>
      <c r="CH1168" s="2">
        <v>39780</v>
      </c>
      <c r="CI1168" s="2">
        <v>39813</v>
      </c>
      <c r="CJ1168" s="2">
        <v>39843</v>
      </c>
      <c r="CK1168" s="2">
        <v>39871</v>
      </c>
      <c r="CL1168" s="2">
        <v>39903</v>
      </c>
      <c r="CM1168" s="2">
        <v>39933</v>
      </c>
      <c r="CN1168" s="2">
        <v>39962</v>
      </c>
      <c r="CO1168" s="2">
        <v>39994</v>
      </c>
      <c r="CP1168" s="2">
        <v>40025</v>
      </c>
      <c r="CQ1168" s="2">
        <v>40056</v>
      </c>
      <c r="CR1168" s="2">
        <v>40086</v>
      </c>
      <c r="CS1168" s="2">
        <v>40116</v>
      </c>
    </row>
    <row r="1169" spans="1:241" x14ac:dyDescent="0.25">
      <c r="A1169" s="4"/>
      <c r="D1169" s="3">
        <v>60055300</v>
      </c>
      <c r="E1169">
        <v>27981800</v>
      </c>
      <c r="F1169">
        <v>30519400</v>
      </c>
      <c r="G1169">
        <v>48565000</v>
      </c>
      <c r="H1169">
        <v>37579300</v>
      </c>
      <c r="I1169">
        <v>31500200</v>
      </c>
      <c r="J1169">
        <v>45061600</v>
      </c>
      <c r="K1169">
        <v>23921300</v>
      </c>
      <c r="L1169">
        <v>21075000</v>
      </c>
      <c r="M1169">
        <v>45592000</v>
      </c>
      <c r="N1169">
        <v>35875300</v>
      </c>
      <c r="O1169">
        <v>30108600</v>
      </c>
      <c r="P1169">
        <v>45186700</v>
      </c>
      <c r="Q1169">
        <v>40681500</v>
      </c>
      <c r="R1169">
        <v>60192500</v>
      </c>
      <c r="S1169">
        <v>56190700</v>
      </c>
      <c r="T1169">
        <v>42829100</v>
      </c>
      <c r="U1169">
        <v>32022100</v>
      </c>
      <c r="V1169">
        <v>68792200</v>
      </c>
      <c r="W1169">
        <v>28918600</v>
      </c>
      <c r="X1169">
        <v>41670600</v>
      </c>
      <c r="Y1169">
        <v>60591100</v>
      </c>
      <c r="Z1169">
        <v>38765800</v>
      </c>
      <c r="AA1169">
        <v>29060500</v>
      </c>
      <c r="AB1169">
        <v>42644200</v>
      </c>
      <c r="AC1169">
        <v>26140400</v>
      </c>
      <c r="AD1169">
        <v>35997100</v>
      </c>
      <c r="AE1169">
        <v>40395500</v>
      </c>
      <c r="AF1169">
        <v>34465300</v>
      </c>
      <c r="AG1169">
        <v>20866000</v>
      </c>
      <c r="AH1169">
        <v>44469700</v>
      </c>
      <c r="AI1169">
        <v>24158500</v>
      </c>
      <c r="AJ1169">
        <v>21099900</v>
      </c>
      <c r="AK1169">
        <v>24738000</v>
      </c>
      <c r="AL1169">
        <v>33384500</v>
      </c>
      <c r="AM1169">
        <v>19839500</v>
      </c>
      <c r="AN1169">
        <v>27306100</v>
      </c>
      <c r="AO1169">
        <v>41653200</v>
      </c>
      <c r="AP1169">
        <v>26876400</v>
      </c>
      <c r="AQ1169">
        <v>37352300</v>
      </c>
      <c r="AR1169">
        <v>30904500</v>
      </c>
      <c r="AS1169">
        <v>36191400</v>
      </c>
      <c r="AT1169">
        <v>27322900</v>
      </c>
      <c r="AU1169">
        <v>47452100</v>
      </c>
      <c r="AV1169">
        <v>30848600</v>
      </c>
      <c r="AW1169">
        <v>25178000</v>
      </c>
      <c r="AX1169">
        <v>32257700</v>
      </c>
      <c r="AY1169">
        <v>17656900</v>
      </c>
      <c r="AZ1169">
        <v>25440900</v>
      </c>
      <c r="BA1169">
        <v>22991000</v>
      </c>
      <c r="BB1169">
        <v>22608800</v>
      </c>
      <c r="BC1169">
        <v>12517500</v>
      </c>
      <c r="BD1169">
        <v>17640400</v>
      </c>
      <c r="BE1169">
        <v>27787600</v>
      </c>
      <c r="BF1169">
        <v>17868100</v>
      </c>
      <c r="BG1169">
        <v>29492800</v>
      </c>
      <c r="BH1169">
        <v>22192600</v>
      </c>
      <c r="BI1169">
        <v>23968900</v>
      </c>
      <c r="BJ1169">
        <v>25547100</v>
      </c>
      <c r="BK1169">
        <v>18441200</v>
      </c>
      <c r="BL1169">
        <v>24609600</v>
      </c>
      <c r="BM1169">
        <v>35446400</v>
      </c>
      <c r="BN1169">
        <v>21973700</v>
      </c>
      <c r="BO1169">
        <v>19972200</v>
      </c>
      <c r="BP1169">
        <v>23383400</v>
      </c>
      <c r="BQ1169">
        <v>27425000</v>
      </c>
      <c r="BR1169">
        <v>29248800</v>
      </c>
      <c r="BS1169">
        <v>33782000</v>
      </c>
      <c r="BT1169">
        <v>14353900</v>
      </c>
      <c r="BU1169">
        <v>19048300</v>
      </c>
      <c r="BV1169">
        <v>21393300</v>
      </c>
      <c r="BW1169">
        <v>16619600</v>
      </c>
      <c r="BX1169">
        <v>25002400</v>
      </c>
      <c r="BY1169">
        <v>21572800</v>
      </c>
      <c r="BZ1169">
        <v>24787000</v>
      </c>
      <c r="CA1169">
        <v>19088100</v>
      </c>
      <c r="CB1169">
        <v>17815200</v>
      </c>
      <c r="CC1169">
        <v>14428300</v>
      </c>
      <c r="CD1169">
        <v>21277500</v>
      </c>
      <c r="CE1169">
        <v>11827900</v>
      </c>
      <c r="CF1169">
        <v>18951200</v>
      </c>
      <c r="CG1169">
        <v>20933200</v>
      </c>
      <c r="CH1169">
        <v>13942500</v>
      </c>
      <c r="CI1169">
        <v>12599200</v>
      </c>
      <c r="CJ1169">
        <v>14537800</v>
      </c>
      <c r="CK1169">
        <v>18088700</v>
      </c>
      <c r="CL1169">
        <v>20266900</v>
      </c>
      <c r="CM1169">
        <v>15793600</v>
      </c>
      <c r="CN1169">
        <v>17705200</v>
      </c>
      <c r="CO1169">
        <v>14424100</v>
      </c>
      <c r="CP1169">
        <v>17615000</v>
      </c>
      <c r="CQ1169">
        <v>16313800</v>
      </c>
      <c r="CR1169">
        <v>16583600</v>
      </c>
      <c r="CS1169">
        <v>11641200</v>
      </c>
    </row>
    <row r="1170" spans="1:241" x14ac:dyDescent="0.25">
      <c r="A1170" s="1" t="s">
        <v>586</v>
      </c>
      <c r="B1170" t="s">
        <v>1159</v>
      </c>
      <c r="C1170" t="s">
        <v>1183</v>
      </c>
      <c r="D1170" s="2">
        <f>_xll.BDH(A1170, "volume", B1170, C1170, "Direction", "H", "Period", "M","cols=60;rows=2")</f>
        <v>37287</v>
      </c>
      <c r="E1170" s="2">
        <v>37315</v>
      </c>
      <c r="F1170" s="2">
        <v>37344</v>
      </c>
      <c r="G1170" s="2">
        <v>37376</v>
      </c>
      <c r="H1170" s="2">
        <v>37407</v>
      </c>
      <c r="I1170" s="2">
        <v>37435</v>
      </c>
      <c r="J1170" s="2">
        <v>37468</v>
      </c>
      <c r="K1170" s="2">
        <v>37498</v>
      </c>
      <c r="L1170" s="2">
        <v>37529</v>
      </c>
      <c r="M1170" s="2">
        <v>37560</v>
      </c>
      <c r="N1170" s="2">
        <v>37589</v>
      </c>
      <c r="O1170" s="2">
        <v>37621</v>
      </c>
      <c r="P1170" s="2">
        <v>37652</v>
      </c>
      <c r="Q1170" s="2">
        <v>37680</v>
      </c>
      <c r="R1170" s="2">
        <v>37711</v>
      </c>
      <c r="S1170" s="2">
        <v>37741</v>
      </c>
      <c r="T1170" s="2">
        <v>37771</v>
      </c>
      <c r="U1170" s="2">
        <v>37802</v>
      </c>
      <c r="V1170" s="2">
        <v>37833</v>
      </c>
      <c r="W1170" s="2">
        <v>37862</v>
      </c>
      <c r="X1170" s="2">
        <v>37894</v>
      </c>
      <c r="Y1170" s="2">
        <v>37925</v>
      </c>
      <c r="Z1170" s="2">
        <v>37953</v>
      </c>
      <c r="AA1170" s="2">
        <v>37986</v>
      </c>
      <c r="AB1170" s="2">
        <v>38016</v>
      </c>
      <c r="AC1170" s="2">
        <v>38044</v>
      </c>
      <c r="AD1170" s="2">
        <v>38077</v>
      </c>
      <c r="AE1170" s="2">
        <v>38107</v>
      </c>
      <c r="AF1170" s="2">
        <v>38138</v>
      </c>
      <c r="AG1170" s="2">
        <v>38168</v>
      </c>
      <c r="AH1170" s="2">
        <v>38198</v>
      </c>
      <c r="AI1170" s="2">
        <v>38230</v>
      </c>
      <c r="AJ1170" s="2">
        <v>38260</v>
      </c>
      <c r="AK1170" s="2">
        <v>38289</v>
      </c>
      <c r="AL1170" s="2">
        <v>38321</v>
      </c>
      <c r="AM1170" s="2">
        <v>38352</v>
      </c>
      <c r="AN1170" s="2">
        <v>38383</v>
      </c>
      <c r="AO1170" s="2">
        <v>38411</v>
      </c>
      <c r="AP1170" s="2">
        <v>38442</v>
      </c>
      <c r="AQ1170" s="2">
        <v>38471</v>
      </c>
      <c r="AR1170" s="2">
        <v>38503</v>
      </c>
      <c r="AS1170" s="2">
        <v>38533</v>
      </c>
      <c r="AT1170" s="2">
        <v>38562</v>
      </c>
      <c r="AU1170" s="2">
        <v>38595</v>
      </c>
      <c r="AV1170" s="2">
        <v>38625</v>
      </c>
      <c r="AW1170" s="2">
        <v>38656</v>
      </c>
      <c r="AX1170" s="2">
        <v>38686</v>
      </c>
      <c r="AY1170" s="2">
        <v>38716</v>
      </c>
      <c r="AZ1170" s="2">
        <v>38748</v>
      </c>
      <c r="BA1170" s="2">
        <v>38776</v>
      </c>
      <c r="BB1170" s="2">
        <v>38807</v>
      </c>
      <c r="BC1170" s="2">
        <v>38835</v>
      </c>
      <c r="BD1170" s="2">
        <v>38868</v>
      </c>
      <c r="BE1170" s="2">
        <v>38898</v>
      </c>
      <c r="BF1170" s="2">
        <v>38929</v>
      </c>
      <c r="BG1170" s="2">
        <v>38960</v>
      </c>
      <c r="BH1170" s="2">
        <v>38989</v>
      </c>
      <c r="BI1170" s="2">
        <v>39021</v>
      </c>
      <c r="BJ1170" s="2">
        <v>39051</v>
      </c>
      <c r="BK1170" s="2">
        <v>39080</v>
      </c>
    </row>
    <row r="1171" spans="1:241" x14ac:dyDescent="0.25">
      <c r="A1171" s="4"/>
      <c r="D1171" s="3">
        <v>18046700</v>
      </c>
      <c r="E1171">
        <v>24693700</v>
      </c>
      <c r="F1171">
        <v>19936600</v>
      </c>
      <c r="G1171">
        <v>18609900</v>
      </c>
      <c r="H1171">
        <v>30469200</v>
      </c>
      <c r="I1171">
        <v>27881200</v>
      </c>
      <c r="J1171">
        <v>35266400</v>
      </c>
      <c r="K1171">
        <v>27284000</v>
      </c>
      <c r="L1171">
        <v>24717700</v>
      </c>
      <c r="M1171">
        <v>33526200</v>
      </c>
      <c r="N1171">
        <v>23917300</v>
      </c>
      <c r="O1171">
        <v>24269800</v>
      </c>
      <c r="P1171">
        <v>25373500</v>
      </c>
      <c r="Q1171">
        <v>32779900</v>
      </c>
      <c r="R1171">
        <v>22069200</v>
      </c>
      <c r="S1171">
        <v>14457100</v>
      </c>
      <c r="T1171">
        <v>13532900</v>
      </c>
      <c r="U1171">
        <v>12620200</v>
      </c>
      <c r="V1171">
        <v>17042200</v>
      </c>
      <c r="W1171">
        <v>11014400</v>
      </c>
      <c r="X1171">
        <v>10826700</v>
      </c>
      <c r="Y1171">
        <v>10004500</v>
      </c>
      <c r="Z1171">
        <v>8008262</v>
      </c>
      <c r="AA1171">
        <v>10550578</v>
      </c>
      <c r="AB1171">
        <v>12041841</v>
      </c>
      <c r="AC1171">
        <v>8728532</v>
      </c>
      <c r="AD1171">
        <v>12831700</v>
      </c>
      <c r="AE1171">
        <v>6779453</v>
      </c>
      <c r="AF1171">
        <v>7711504</v>
      </c>
      <c r="AG1171">
        <v>6645074</v>
      </c>
      <c r="AH1171">
        <v>7907057</v>
      </c>
      <c r="AI1171">
        <v>5825300</v>
      </c>
      <c r="AJ1171">
        <v>10562619</v>
      </c>
      <c r="AK1171">
        <v>9867996</v>
      </c>
      <c r="AL1171">
        <v>8792164</v>
      </c>
      <c r="AM1171">
        <v>10565296</v>
      </c>
      <c r="AN1171">
        <v>11469618</v>
      </c>
      <c r="AO1171">
        <v>11497932</v>
      </c>
      <c r="AP1171">
        <v>13155744</v>
      </c>
      <c r="AQ1171">
        <v>12386416</v>
      </c>
      <c r="AR1171">
        <v>9822745</v>
      </c>
      <c r="AS1171">
        <v>11791016</v>
      </c>
      <c r="AT1171">
        <v>11351359</v>
      </c>
      <c r="AU1171">
        <v>7711541</v>
      </c>
      <c r="AV1171">
        <v>13356671</v>
      </c>
      <c r="AW1171">
        <v>10131069</v>
      </c>
      <c r="AX1171">
        <v>9665203</v>
      </c>
      <c r="AY1171">
        <v>11495882</v>
      </c>
      <c r="AZ1171">
        <v>11346770</v>
      </c>
      <c r="BA1171">
        <v>12055401</v>
      </c>
      <c r="BB1171">
        <v>14891944</v>
      </c>
      <c r="BC1171">
        <v>11078691</v>
      </c>
      <c r="BD1171">
        <v>13055873</v>
      </c>
      <c r="BE1171">
        <v>12996624</v>
      </c>
      <c r="BF1171">
        <v>17911037</v>
      </c>
      <c r="BG1171">
        <v>8548669</v>
      </c>
      <c r="BH1171">
        <v>10113867</v>
      </c>
      <c r="BI1171">
        <v>8754374</v>
      </c>
      <c r="BJ1171">
        <v>7090070</v>
      </c>
      <c r="BK1171">
        <v>9543805</v>
      </c>
    </row>
    <row r="1172" spans="1:241" x14ac:dyDescent="0.25">
      <c r="A1172" s="1" t="s">
        <v>587</v>
      </c>
      <c r="B1172" t="s">
        <v>1159</v>
      </c>
      <c r="C1172" t="s">
        <v>1196</v>
      </c>
      <c r="D1172" s="2">
        <f>_xll.BDH(A1172, "volume", B1172, C1172, "Direction", "H", "Period", "M","cols=201;rows=2")</f>
        <v>37287</v>
      </c>
      <c r="E1172" s="2">
        <v>37315</v>
      </c>
      <c r="F1172" s="2">
        <v>37344</v>
      </c>
      <c r="G1172" s="2">
        <v>37376</v>
      </c>
      <c r="H1172" s="2">
        <v>37407</v>
      </c>
      <c r="I1172" s="2">
        <v>37435</v>
      </c>
      <c r="J1172" s="2">
        <v>37468</v>
      </c>
      <c r="K1172" s="2">
        <v>37498</v>
      </c>
      <c r="L1172" s="2">
        <v>37529</v>
      </c>
      <c r="M1172" s="2">
        <v>37560</v>
      </c>
      <c r="N1172" s="2">
        <v>37589</v>
      </c>
      <c r="O1172" s="2">
        <v>37621</v>
      </c>
      <c r="P1172" s="2">
        <v>37652</v>
      </c>
      <c r="Q1172" s="2">
        <v>37680</v>
      </c>
      <c r="R1172" s="2">
        <v>37711</v>
      </c>
      <c r="S1172" s="2">
        <v>37741</v>
      </c>
      <c r="T1172" s="2">
        <v>37771</v>
      </c>
      <c r="U1172" s="2">
        <v>37802</v>
      </c>
      <c r="V1172" s="2">
        <v>37833</v>
      </c>
      <c r="W1172" s="2">
        <v>37862</v>
      </c>
      <c r="X1172" s="2">
        <v>37894</v>
      </c>
      <c r="Y1172" s="2">
        <v>37925</v>
      </c>
      <c r="Z1172" s="2">
        <v>37953</v>
      </c>
      <c r="AA1172" s="2">
        <v>37986</v>
      </c>
      <c r="AB1172" s="2">
        <v>38016</v>
      </c>
      <c r="AC1172" s="2">
        <v>38044</v>
      </c>
      <c r="AD1172" s="2">
        <v>38077</v>
      </c>
      <c r="AE1172" s="2">
        <v>38107</v>
      </c>
      <c r="AF1172" s="2">
        <v>38138</v>
      </c>
      <c r="AG1172" s="2">
        <v>38168</v>
      </c>
      <c r="AH1172" s="2">
        <v>38198</v>
      </c>
      <c r="AI1172" s="2">
        <v>38230</v>
      </c>
      <c r="AJ1172" s="2">
        <v>38260</v>
      </c>
      <c r="AK1172" s="2">
        <v>38289</v>
      </c>
      <c r="AL1172" s="2">
        <v>38321</v>
      </c>
      <c r="AM1172" s="2">
        <v>38352</v>
      </c>
      <c r="AN1172" s="2">
        <v>38383</v>
      </c>
      <c r="AO1172" s="2">
        <v>38411</v>
      </c>
      <c r="AP1172" s="2">
        <v>38442</v>
      </c>
      <c r="AQ1172" s="2">
        <v>38471</v>
      </c>
      <c r="AR1172" s="2">
        <v>38503</v>
      </c>
      <c r="AS1172" s="2">
        <v>38533</v>
      </c>
      <c r="AT1172" s="2">
        <v>38562</v>
      </c>
      <c r="AU1172" s="2">
        <v>38595</v>
      </c>
      <c r="AV1172" s="2">
        <v>38625</v>
      </c>
      <c r="AW1172" s="2">
        <v>38656</v>
      </c>
      <c r="AX1172" s="2">
        <v>38686</v>
      </c>
      <c r="AY1172" s="2">
        <v>38716</v>
      </c>
      <c r="AZ1172" s="2">
        <v>38748</v>
      </c>
      <c r="BA1172" s="2">
        <v>38776</v>
      </c>
      <c r="BB1172" s="2">
        <v>38807</v>
      </c>
      <c r="BC1172" s="2">
        <v>38835</v>
      </c>
      <c r="BD1172" s="2">
        <v>38868</v>
      </c>
      <c r="BE1172" s="2">
        <v>38898</v>
      </c>
      <c r="BF1172" s="2">
        <v>38929</v>
      </c>
      <c r="BG1172" s="2">
        <v>38960</v>
      </c>
      <c r="BH1172" s="2">
        <v>38989</v>
      </c>
      <c r="BI1172" s="2">
        <v>39021</v>
      </c>
      <c r="BJ1172" s="2">
        <v>39051</v>
      </c>
      <c r="BK1172" s="2">
        <v>39080</v>
      </c>
      <c r="BL1172" s="2">
        <v>39113</v>
      </c>
      <c r="BM1172" s="2">
        <v>39141</v>
      </c>
      <c r="BN1172" s="2">
        <v>39171</v>
      </c>
      <c r="BO1172" s="2">
        <v>39202</v>
      </c>
      <c r="BP1172" s="2">
        <v>39233</v>
      </c>
      <c r="BQ1172" s="2">
        <v>39262</v>
      </c>
      <c r="BR1172" s="2">
        <v>39294</v>
      </c>
      <c r="BS1172" s="2">
        <v>39325</v>
      </c>
      <c r="BT1172" s="2">
        <v>39353</v>
      </c>
      <c r="BU1172" s="2">
        <v>39386</v>
      </c>
      <c r="BV1172" s="2">
        <v>39416</v>
      </c>
      <c r="BW1172" s="2">
        <v>39447</v>
      </c>
      <c r="BX1172" s="2">
        <v>39478</v>
      </c>
      <c r="BY1172" s="2">
        <v>39507</v>
      </c>
      <c r="BZ1172" s="2">
        <v>39538</v>
      </c>
      <c r="CA1172" s="2">
        <v>39568</v>
      </c>
      <c r="CB1172" s="2">
        <v>39598</v>
      </c>
      <c r="CC1172" s="2">
        <v>39629</v>
      </c>
      <c r="CD1172" s="2">
        <v>39660</v>
      </c>
      <c r="CE1172" s="2">
        <v>39689</v>
      </c>
      <c r="CF1172" s="2">
        <v>39721</v>
      </c>
      <c r="CG1172" s="2">
        <v>39752</v>
      </c>
      <c r="CH1172" s="2">
        <v>39780</v>
      </c>
      <c r="CI1172" s="2">
        <v>39813</v>
      </c>
      <c r="CJ1172" s="2">
        <v>39843</v>
      </c>
      <c r="CK1172" s="2">
        <v>39871</v>
      </c>
      <c r="CL1172" s="2">
        <v>39903</v>
      </c>
      <c r="CM1172" s="2">
        <v>39933</v>
      </c>
      <c r="CN1172" s="2">
        <v>39962</v>
      </c>
      <c r="CO1172" s="2">
        <v>39994</v>
      </c>
      <c r="CP1172" s="2">
        <v>40025</v>
      </c>
      <c r="CQ1172" s="2">
        <v>40056</v>
      </c>
      <c r="CR1172" s="2">
        <v>40086</v>
      </c>
      <c r="CS1172" s="2">
        <v>40116</v>
      </c>
      <c r="CT1172" s="2">
        <v>40147</v>
      </c>
      <c r="CU1172" s="2">
        <v>40178</v>
      </c>
      <c r="CV1172" s="2">
        <v>40207</v>
      </c>
      <c r="CW1172" s="2">
        <v>40235</v>
      </c>
      <c r="CX1172" s="2">
        <v>40268</v>
      </c>
      <c r="CY1172" s="2">
        <v>40298</v>
      </c>
      <c r="CZ1172" s="2">
        <v>40329</v>
      </c>
      <c r="DA1172" s="2">
        <v>40359</v>
      </c>
      <c r="DB1172" s="2">
        <v>40389</v>
      </c>
      <c r="DC1172" s="2">
        <v>40421</v>
      </c>
      <c r="DD1172" s="2">
        <v>40451</v>
      </c>
      <c r="DE1172" s="2">
        <v>40480</v>
      </c>
      <c r="DF1172" s="2">
        <v>40512</v>
      </c>
      <c r="DG1172" s="2">
        <v>40543</v>
      </c>
      <c r="DH1172" s="2">
        <v>40574</v>
      </c>
      <c r="DI1172" s="2">
        <v>40602</v>
      </c>
      <c r="DJ1172" s="2">
        <v>40633</v>
      </c>
      <c r="DK1172" s="2">
        <v>40662</v>
      </c>
      <c r="DL1172" s="2">
        <v>40694</v>
      </c>
      <c r="DM1172" s="2">
        <v>40724</v>
      </c>
      <c r="DN1172" s="2">
        <v>40753</v>
      </c>
      <c r="DO1172" s="2">
        <v>40786</v>
      </c>
      <c r="DP1172" s="2">
        <v>40816</v>
      </c>
      <c r="DQ1172" s="2">
        <v>40847</v>
      </c>
      <c r="DR1172" s="2">
        <v>40877</v>
      </c>
      <c r="DS1172" s="2">
        <v>40907</v>
      </c>
      <c r="DT1172" s="2">
        <v>40939</v>
      </c>
      <c r="DU1172" s="2">
        <v>40968</v>
      </c>
      <c r="DV1172" s="2">
        <v>40998</v>
      </c>
      <c r="DW1172" s="2">
        <v>41029</v>
      </c>
      <c r="DX1172" s="2">
        <v>41060</v>
      </c>
      <c r="DY1172" s="2">
        <v>41089</v>
      </c>
      <c r="DZ1172" s="2">
        <v>41121</v>
      </c>
      <c r="EA1172" s="2">
        <v>41152</v>
      </c>
      <c r="EB1172" s="2">
        <v>41180</v>
      </c>
      <c r="EC1172" s="2">
        <v>41213</v>
      </c>
      <c r="ED1172" s="2">
        <v>41243</v>
      </c>
      <c r="EE1172" s="2">
        <v>41274</v>
      </c>
      <c r="EF1172" s="2">
        <v>41305</v>
      </c>
      <c r="EG1172" s="2">
        <v>41333</v>
      </c>
      <c r="EH1172" s="2">
        <v>41362</v>
      </c>
      <c r="EI1172" s="2">
        <v>41394</v>
      </c>
      <c r="EJ1172" s="2">
        <v>41425</v>
      </c>
      <c r="EK1172" s="2">
        <v>41453</v>
      </c>
      <c r="EL1172" s="2">
        <v>41486</v>
      </c>
      <c r="EM1172" s="2">
        <v>41516</v>
      </c>
      <c r="EN1172" s="2">
        <v>41547</v>
      </c>
      <c r="EO1172" s="2">
        <v>41578</v>
      </c>
      <c r="EP1172" s="2">
        <v>41607</v>
      </c>
      <c r="EQ1172" s="2">
        <v>41639</v>
      </c>
      <c r="ER1172" s="2">
        <v>41670</v>
      </c>
      <c r="ES1172" s="2">
        <v>41698</v>
      </c>
      <c r="ET1172" s="2">
        <v>41729</v>
      </c>
      <c r="EU1172" s="2">
        <v>41759</v>
      </c>
      <c r="EV1172" s="2">
        <v>41789</v>
      </c>
      <c r="EW1172" s="2">
        <v>41820</v>
      </c>
      <c r="EX1172" s="2">
        <v>41851</v>
      </c>
      <c r="EY1172" s="2">
        <v>41880</v>
      </c>
      <c r="EZ1172" s="2">
        <v>41912</v>
      </c>
      <c r="FA1172" s="2">
        <v>41943</v>
      </c>
      <c r="FB1172" s="2">
        <v>41971</v>
      </c>
      <c r="FC1172" s="2">
        <v>42004</v>
      </c>
      <c r="FD1172" s="2">
        <v>42034</v>
      </c>
      <c r="FE1172" s="2">
        <v>42062</v>
      </c>
      <c r="FF1172" s="2">
        <v>42094</v>
      </c>
      <c r="FG1172" s="2">
        <v>42124</v>
      </c>
      <c r="FH1172" s="2">
        <v>42153</v>
      </c>
      <c r="FI1172" s="2">
        <v>42185</v>
      </c>
      <c r="FJ1172" s="2">
        <v>42216</v>
      </c>
      <c r="FK1172" s="2">
        <v>42247</v>
      </c>
      <c r="FL1172" s="2">
        <v>42277</v>
      </c>
      <c r="FM1172" s="2">
        <v>42307</v>
      </c>
      <c r="FN1172" s="2">
        <v>42338</v>
      </c>
      <c r="FO1172" s="2">
        <v>42369</v>
      </c>
      <c r="FP1172" s="2">
        <v>42398</v>
      </c>
      <c r="FQ1172" s="2">
        <v>42429</v>
      </c>
      <c r="FR1172" s="2">
        <v>42460</v>
      </c>
      <c r="FS1172" s="2">
        <v>42489</v>
      </c>
      <c r="FT1172" s="2">
        <v>42521</v>
      </c>
      <c r="FU1172" s="2">
        <v>42551</v>
      </c>
      <c r="FV1172" s="2">
        <v>42580</v>
      </c>
      <c r="FW1172" s="2">
        <v>42613</v>
      </c>
      <c r="FX1172" s="2">
        <v>42643</v>
      </c>
      <c r="FY1172" s="2">
        <v>42674</v>
      </c>
      <c r="FZ1172" s="2">
        <v>42704</v>
      </c>
      <c r="GA1172" s="2">
        <v>42734</v>
      </c>
      <c r="GB1172" s="2">
        <v>42766</v>
      </c>
      <c r="GC1172" s="2">
        <v>42794</v>
      </c>
      <c r="GD1172" s="2">
        <v>42825</v>
      </c>
      <c r="GE1172" s="2">
        <v>42853</v>
      </c>
      <c r="GF1172" s="2">
        <v>42886</v>
      </c>
      <c r="GG1172" s="2">
        <v>42916</v>
      </c>
      <c r="GH1172" s="2">
        <v>42947</v>
      </c>
      <c r="GI1172" s="2">
        <v>42978</v>
      </c>
      <c r="GJ1172" s="2">
        <v>43007</v>
      </c>
      <c r="GK1172" s="2">
        <v>43039</v>
      </c>
      <c r="GL1172" s="2">
        <v>43069</v>
      </c>
      <c r="GM1172" s="2">
        <v>43098</v>
      </c>
      <c r="GN1172" s="2">
        <v>43131</v>
      </c>
      <c r="GO1172" s="2">
        <v>43159</v>
      </c>
      <c r="GP1172" s="2">
        <v>43189</v>
      </c>
      <c r="GQ1172" s="2">
        <v>43220</v>
      </c>
      <c r="GR1172" s="2">
        <v>43251</v>
      </c>
      <c r="GS1172" s="2">
        <v>43280</v>
      </c>
      <c r="GT1172" s="2">
        <v>43312</v>
      </c>
      <c r="GU1172" s="2">
        <v>43343</v>
      </c>
      <c r="GV1172" s="2">
        <v>43371</v>
      </c>
    </row>
    <row r="1173" spans="1:241" x14ac:dyDescent="0.25">
      <c r="A1173" s="4"/>
      <c r="D1173" s="3">
        <v>16774900</v>
      </c>
      <c r="E1173">
        <v>16480100</v>
      </c>
      <c r="F1173">
        <v>14769300</v>
      </c>
      <c r="G1173">
        <v>15714800</v>
      </c>
      <c r="H1173">
        <v>20009000</v>
      </c>
      <c r="I1173">
        <v>16011100</v>
      </c>
      <c r="J1173">
        <v>33737800</v>
      </c>
      <c r="K1173">
        <v>16646500</v>
      </c>
      <c r="L1173">
        <v>17938500</v>
      </c>
      <c r="M1173">
        <v>28601000</v>
      </c>
      <c r="N1173">
        <v>15238600</v>
      </c>
      <c r="O1173">
        <v>12462300</v>
      </c>
      <c r="P1173">
        <v>13919700</v>
      </c>
      <c r="Q1173">
        <v>15716300</v>
      </c>
      <c r="R1173">
        <v>19779900</v>
      </c>
      <c r="S1173">
        <v>20537900</v>
      </c>
      <c r="T1173">
        <v>13295900</v>
      </c>
      <c r="U1173">
        <v>13857000</v>
      </c>
      <c r="V1173">
        <v>16674500</v>
      </c>
      <c r="W1173">
        <v>18624400</v>
      </c>
      <c r="X1173">
        <v>21393800</v>
      </c>
      <c r="Y1173">
        <v>32707600</v>
      </c>
      <c r="Z1173">
        <v>19122100</v>
      </c>
      <c r="AA1173">
        <v>15968600</v>
      </c>
      <c r="AB1173">
        <v>18048100</v>
      </c>
      <c r="AC1173">
        <v>14673200</v>
      </c>
      <c r="AD1173">
        <v>19639400</v>
      </c>
      <c r="AE1173">
        <v>14066100</v>
      </c>
      <c r="AF1173">
        <v>11372700</v>
      </c>
      <c r="AG1173">
        <v>12055100</v>
      </c>
      <c r="AH1173">
        <v>15490500</v>
      </c>
      <c r="AI1173">
        <v>11723500</v>
      </c>
      <c r="AJ1173">
        <v>14220500</v>
      </c>
      <c r="AK1173">
        <v>19369900</v>
      </c>
      <c r="AL1173">
        <v>10670500</v>
      </c>
      <c r="AM1173">
        <v>10706800</v>
      </c>
      <c r="AN1173">
        <v>13868300</v>
      </c>
      <c r="AO1173">
        <v>11909900</v>
      </c>
      <c r="AP1173">
        <v>14264400</v>
      </c>
      <c r="AQ1173">
        <v>22218400</v>
      </c>
      <c r="AR1173">
        <v>15679600</v>
      </c>
      <c r="AS1173">
        <v>10444700</v>
      </c>
      <c r="AT1173">
        <v>13826700</v>
      </c>
      <c r="AU1173">
        <v>12214900</v>
      </c>
      <c r="AV1173">
        <v>21543500</v>
      </c>
      <c r="AW1173">
        <v>26852900</v>
      </c>
      <c r="AX1173">
        <v>34039700</v>
      </c>
      <c r="AY1173">
        <v>46410900</v>
      </c>
      <c r="AZ1173">
        <v>17900000</v>
      </c>
      <c r="BA1173">
        <v>16036300</v>
      </c>
      <c r="BB1173">
        <v>15504500</v>
      </c>
      <c r="BC1173">
        <v>15343500</v>
      </c>
      <c r="BD1173">
        <v>15575900</v>
      </c>
      <c r="BE1173">
        <v>12816000</v>
      </c>
      <c r="BF1173">
        <v>10808800</v>
      </c>
      <c r="BG1173">
        <v>11799900</v>
      </c>
      <c r="BH1173">
        <v>14016600</v>
      </c>
      <c r="BI1173">
        <v>14133600</v>
      </c>
      <c r="BJ1173">
        <v>9698300</v>
      </c>
      <c r="BK1173">
        <v>8125300</v>
      </c>
      <c r="BL1173">
        <v>15980100</v>
      </c>
      <c r="BM1173">
        <v>14607900</v>
      </c>
      <c r="BN1173">
        <v>19029100</v>
      </c>
      <c r="BO1173">
        <v>18526600</v>
      </c>
      <c r="BP1173">
        <v>17199000</v>
      </c>
      <c r="BQ1173">
        <v>29940900</v>
      </c>
      <c r="BR1173">
        <v>20144300</v>
      </c>
      <c r="BS1173">
        <v>24922900</v>
      </c>
      <c r="BT1173">
        <v>11889400</v>
      </c>
      <c r="BU1173">
        <v>16350900</v>
      </c>
      <c r="BV1173">
        <v>33165800</v>
      </c>
      <c r="BW1173">
        <v>23608300</v>
      </c>
      <c r="BX1173">
        <v>32904100</v>
      </c>
      <c r="BY1173">
        <v>26588000</v>
      </c>
      <c r="BZ1173">
        <v>24835200</v>
      </c>
      <c r="CA1173">
        <v>19670700</v>
      </c>
      <c r="CB1173">
        <v>15745700</v>
      </c>
      <c r="CC1173">
        <v>19455900</v>
      </c>
      <c r="CD1173">
        <v>62615900</v>
      </c>
      <c r="CE1173">
        <v>38847500</v>
      </c>
      <c r="CF1173">
        <v>40842100</v>
      </c>
      <c r="CG1173">
        <v>48400800</v>
      </c>
      <c r="CH1173">
        <v>31184100</v>
      </c>
      <c r="CI1173">
        <v>60902700</v>
      </c>
      <c r="CJ1173">
        <v>47047200</v>
      </c>
      <c r="CK1173">
        <v>68457200</v>
      </c>
      <c r="CL1173">
        <v>82221500</v>
      </c>
      <c r="CM1173">
        <v>63450100</v>
      </c>
      <c r="CN1173">
        <v>58526200</v>
      </c>
      <c r="CO1173">
        <v>44642900</v>
      </c>
      <c r="CP1173">
        <v>46700800</v>
      </c>
      <c r="CQ1173">
        <v>51547700</v>
      </c>
      <c r="CR1173">
        <v>43776600</v>
      </c>
      <c r="CS1173">
        <v>35439000</v>
      </c>
      <c r="CT1173">
        <v>23358200</v>
      </c>
      <c r="CU1173">
        <v>21661900</v>
      </c>
      <c r="CV1173">
        <v>26430200</v>
      </c>
      <c r="CW1173">
        <v>24212400</v>
      </c>
      <c r="CX1173">
        <v>27122700</v>
      </c>
      <c r="CY1173">
        <v>30530700</v>
      </c>
      <c r="CZ1173">
        <v>42525200</v>
      </c>
      <c r="DA1173">
        <v>30769300</v>
      </c>
      <c r="DB1173">
        <v>26927000</v>
      </c>
      <c r="DC1173">
        <v>26265200</v>
      </c>
      <c r="DD1173">
        <v>28135629</v>
      </c>
      <c r="DE1173">
        <v>25591377</v>
      </c>
      <c r="DF1173">
        <v>23872369</v>
      </c>
      <c r="DG1173">
        <v>18662889</v>
      </c>
      <c r="DH1173">
        <v>21982829</v>
      </c>
      <c r="DI1173">
        <v>19119767</v>
      </c>
      <c r="DJ1173">
        <v>24378790</v>
      </c>
      <c r="DK1173">
        <v>19049104</v>
      </c>
      <c r="DL1173">
        <v>18977288</v>
      </c>
      <c r="DM1173">
        <v>27603495</v>
      </c>
      <c r="DN1173">
        <v>18893942</v>
      </c>
      <c r="DO1173">
        <v>38952293</v>
      </c>
      <c r="DP1173">
        <v>21718241</v>
      </c>
      <c r="DQ1173">
        <v>25340710</v>
      </c>
      <c r="DR1173">
        <v>22613433</v>
      </c>
      <c r="DS1173">
        <v>16197684</v>
      </c>
      <c r="DT1173">
        <v>16079923</v>
      </c>
      <c r="DU1173">
        <v>24068404</v>
      </c>
      <c r="DV1173">
        <v>20038959</v>
      </c>
      <c r="DW1173">
        <v>13465925</v>
      </c>
      <c r="DX1173">
        <v>18844276</v>
      </c>
      <c r="DY1173">
        <v>14800478</v>
      </c>
      <c r="DZ1173">
        <v>13523255</v>
      </c>
      <c r="EA1173">
        <v>14027718</v>
      </c>
      <c r="EB1173">
        <v>10921510</v>
      </c>
      <c r="EC1173">
        <v>11378613</v>
      </c>
      <c r="ED1173">
        <v>12727930</v>
      </c>
      <c r="EE1173">
        <v>10896297</v>
      </c>
      <c r="EF1173">
        <v>11275829</v>
      </c>
      <c r="EG1173">
        <v>13588699</v>
      </c>
      <c r="EH1173">
        <v>12394243</v>
      </c>
      <c r="EI1173">
        <v>11528782</v>
      </c>
      <c r="EJ1173">
        <v>14104730</v>
      </c>
      <c r="EK1173">
        <v>15863672</v>
      </c>
      <c r="EL1173">
        <v>11760581</v>
      </c>
      <c r="EM1173">
        <v>10762040</v>
      </c>
      <c r="EN1173">
        <v>10263753</v>
      </c>
      <c r="EO1173">
        <v>10080804</v>
      </c>
      <c r="EP1173">
        <v>8599194</v>
      </c>
      <c r="EQ1173">
        <v>9088617</v>
      </c>
      <c r="ER1173">
        <v>10014138</v>
      </c>
      <c r="ES1173">
        <v>8406606</v>
      </c>
      <c r="ET1173">
        <v>10996672</v>
      </c>
      <c r="EU1173">
        <v>8929734</v>
      </c>
      <c r="EV1173">
        <v>9041506</v>
      </c>
      <c r="EW1173">
        <v>8536929</v>
      </c>
      <c r="EX1173">
        <v>9758796</v>
      </c>
      <c r="EY1173">
        <v>10167390</v>
      </c>
      <c r="EZ1173">
        <v>8048417</v>
      </c>
      <c r="FA1173">
        <v>14775399</v>
      </c>
      <c r="FB1173">
        <v>6690147</v>
      </c>
      <c r="FC1173">
        <v>12075024</v>
      </c>
      <c r="FD1173">
        <v>12295685</v>
      </c>
      <c r="FE1173">
        <v>8855918</v>
      </c>
      <c r="FF1173">
        <v>14080166</v>
      </c>
      <c r="FG1173">
        <v>19937313</v>
      </c>
      <c r="FH1173">
        <v>18053615</v>
      </c>
      <c r="FI1173">
        <v>18298438</v>
      </c>
      <c r="FJ1173">
        <v>12814468</v>
      </c>
      <c r="FK1173">
        <v>18293347</v>
      </c>
      <c r="FL1173">
        <v>17989944</v>
      </c>
      <c r="FM1173">
        <v>16101078</v>
      </c>
      <c r="FN1173">
        <v>10290983</v>
      </c>
      <c r="FO1173">
        <v>12822282</v>
      </c>
      <c r="FP1173">
        <v>13064262</v>
      </c>
      <c r="FQ1173">
        <v>13244017</v>
      </c>
      <c r="FR1173">
        <v>14165221</v>
      </c>
      <c r="FS1173">
        <v>14639477</v>
      </c>
      <c r="FT1173">
        <v>21162447</v>
      </c>
      <c r="FU1173">
        <v>20423248</v>
      </c>
      <c r="FV1173">
        <v>13250736</v>
      </c>
      <c r="FW1173">
        <v>14106077</v>
      </c>
      <c r="FX1173">
        <v>11749617</v>
      </c>
      <c r="FY1173">
        <v>9159332</v>
      </c>
      <c r="FZ1173">
        <v>12675724</v>
      </c>
      <c r="GA1173">
        <v>13728439</v>
      </c>
      <c r="GB1173">
        <v>8631541</v>
      </c>
      <c r="GC1173">
        <v>9569658</v>
      </c>
      <c r="GD1173">
        <v>10748206</v>
      </c>
      <c r="GE1173">
        <v>8660786</v>
      </c>
      <c r="GF1173">
        <v>8125756</v>
      </c>
      <c r="GG1173">
        <v>11157033</v>
      </c>
      <c r="GH1173">
        <v>7637306</v>
      </c>
      <c r="GI1173">
        <v>8760003</v>
      </c>
      <c r="GJ1173">
        <v>18333145</v>
      </c>
      <c r="GK1173">
        <v>16863342</v>
      </c>
      <c r="GL1173">
        <v>12440076</v>
      </c>
      <c r="GM1173">
        <v>10497874</v>
      </c>
      <c r="GN1173">
        <v>13053010</v>
      </c>
      <c r="GO1173">
        <v>21080153</v>
      </c>
      <c r="GP1173">
        <v>30200616</v>
      </c>
      <c r="GQ1173">
        <v>11569522</v>
      </c>
      <c r="GR1173">
        <v>9869344</v>
      </c>
      <c r="GS1173">
        <v>10249668</v>
      </c>
      <c r="GT1173">
        <v>5175514</v>
      </c>
      <c r="GU1173">
        <v>7846390</v>
      </c>
      <c r="GV1173">
        <v>3979513</v>
      </c>
    </row>
    <row r="1174" spans="1:241" x14ac:dyDescent="0.25">
      <c r="A1174" s="1" t="s">
        <v>588</v>
      </c>
      <c r="B1174" t="s">
        <v>1159</v>
      </c>
      <c r="C1174" t="s">
        <v>1187</v>
      </c>
      <c r="D1174" s="2">
        <f>_xll.BDH(A1174, "volume", B1174, C1174, "Direction", "H", "Period", "M","cols=34;rows=2")</f>
        <v>37287</v>
      </c>
      <c r="E1174" s="2">
        <v>37315</v>
      </c>
      <c r="F1174" s="2">
        <v>37344</v>
      </c>
      <c r="G1174" s="2">
        <v>37376</v>
      </c>
      <c r="H1174" s="2">
        <v>37407</v>
      </c>
      <c r="I1174" s="2">
        <v>37435</v>
      </c>
      <c r="J1174" s="2">
        <v>37468</v>
      </c>
      <c r="K1174" s="2">
        <v>37498</v>
      </c>
      <c r="L1174" s="2">
        <v>37529</v>
      </c>
      <c r="M1174" s="2">
        <v>37560</v>
      </c>
      <c r="N1174" s="2">
        <v>37589</v>
      </c>
      <c r="O1174" s="2">
        <v>37621</v>
      </c>
      <c r="P1174" s="2">
        <v>37652</v>
      </c>
      <c r="Q1174" s="2">
        <v>37680</v>
      </c>
      <c r="R1174" s="2">
        <v>37711</v>
      </c>
      <c r="S1174" s="2">
        <v>37741</v>
      </c>
      <c r="T1174" s="2">
        <v>37771</v>
      </c>
      <c r="U1174" s="2">
        <v>37802</v>
      </c>
      <c r="V1174" s="2">
        <v>37833</v>
      </c>
      <c r="W1174" s="2">
        <v>37862</v>
      </c>
      <c r="X1174" s="2">
        <v>37894</v>
      </c>
      <c r="Y1174" s="2">
        <v>37925</v>
      </c>
      <c r="Z1174" s="2">
        <v>37953</v>
      </c>
      <c r="AA1174" s="2">
        <v>37986</v>
      </c>
      <c r="AB1174" s="2">
        <v>38016</v>
      </c>
      <c r="AC1174" s="2">
        <v>38044</v>
      </c>
      <c r="AD1174" s="2">
        <v>38077</v>
      </c>
      <c r="AE1174" s="2">
        <v>38107</v>
      </c>
      <c r="AF1174" s="2">
        <v>38138</v>
      </c>
      <c r="AG1174" s="2">
        <v>38168</v>
      </c>
      <c r="AH1174" s="2">
        <v>38198</v>
      </c>
      <c r="AI1174" s="2">
        <v>38230</v>
      </c>
      <c r="AJ1174" s="2">
        <v>38260</v>
      </c>
      <c r="AK1174" s="2">
        <v>38289</v>
      </c>
    </row>
    <row r="1175" spans="1:241" x14ac:dyDescent="0.25">
      <c r="A1175" s="4"/>
      <c r="D1175" s="3">
        <v>291703800</v>
      </c>
      <c r="E1175">
        <v>276842000</v>
      </c>
      <c r="F1175">
        <v>312224200</v>
      </c>
      <c r="G1175">
        <v>241473500</v>
      </c>
      <c r="H1175">
        <v>236674300</v>
      </c>
      <c r="I1175">
        <v>263810700</v>
      </c>
      <c r="J1175">
        <v>243633800</v>
      </c>
      <c r="K1175">
        <v>141649600</v>
      </c>
      <c r="L1175">
        <v>151419000</v>
      </c>
      <c r="M1175">
        <v>218049200</v>
      </c>
      <c r="N1175">
        <v>171656200</v>
      </c>
      <c r="O1175">
        <v>161987400</v>
      </c>
      <c r="P1175">
        <v>201262000</v>
      </c>
      <c r="Q1175">
        <v>142128300</v>
      </c>
      <c r="R1175">
        <v>157724600</v>
      </c>
      <c r="S1175">
        <v>173708700</v>
      </c>
      <c r="T1175">
        <v>215246000</v>
      </c>
      <c r="U1175">
        <v>192570400</v>
      </c>
      <c r="V1175">
        <v>203965400</v>
      </c>
      <c r="W1175">
        <v>149350000</v>
      </c>
      <c r="X1175">
        <v>166703700</v>
      </c>
      <c r="Y1175">
        <v>292796200</v>
      </c>
      <c r="Z1175">
        <v>275988100</v>
      </c>
      <c r="AA1175">
        <v>252046800</v>
      </c>
      <c r="AB1175">
        <v>467820300</v>
      </c>
      <c r="AC1175">
        <v>645565800</v>
      </c>
      <c r="AD1175">
        <v>265610700</v>
      </c>
      <c r="AE1175">
        <v>178431200</v>
      </c>
      <c r="AF1175">
        <v>142725400</v>
      </c>
      <c r="AG1175">
        <v>110132400</v>
      </c>
      <c r="AH1175">
        <v>116983200</v>
      </c>
      <c r="AI1175">
        <v>134690700</v>
      </c>
      <c r="AJ1175">
        <v>124348100</v>
      </c>
      <c r="AK1175">
        <v>163692200</v>
      </c>
    </row>
    <row r="1176" spans="1:241" x14ac:dyDescent="0.25">
      <c r="A1176" s="5" t="s">
        <v>589</v>
      </c>
      <c r="B1176" t="s">
        <v>1159</v>
      </c>
      <c r="C1176" t="s">
        <v>1196</v>
      </c>
      <c r="D1176" s="2">
        <f>_xll.BDH(A1176, "volume", B1176, C1176, "Direction", "H", "Period", "M","cols=203;rows=2")</f>
        <v>37287</v>
      </c>
      <c r="E1176" s="2">
        <v>37315</v>
      </c>
      <c r="F1176" s="2">
        <v>37344</v>
      </c>
      <c r="G1176" s="2">
        <v>37376</v>
      </c>
      <c r="H1176" s="2">
        <v>37407</v>
      </c>
      <c r="I1176" s="2">
        <v>37435</v>
      </c>
      <c r="J1176" s="2">
        <v>37468</v>
      </c>
      <c r="K1176" s="2">
        <v>37498</v>
      </c>
      <c r="L1176" s="2">
        <v>37529</v>
      </c>
      <c r="M1176" s="2">
        <v>37560</v>
      </c>
      <c r="N1176" s="2">
        <v>37589</v>
      </c>
      <c r="O1176" s="2">
        <v>37621</v>
      </c>
      <c r="P1176" s="2">
        <v>37652</v>
      </c>
      <c r="Q1176" s="2">
        <v>37680</v>
      </c>
      <c r="R1176" s="2">
        <v>37711</v>
      </c>
      <c r="S1176" s="2">
        <v>37741</v>
      </c>
      <c r="T1176" s="2">
        <v>37771</v>
      </c>
      <c r="U1176" s="2">
        <v>37802</v>
      </c>
      <c r="V1176" s="2">
        <v>37833</v>
      </c>
      <c r="W1176" s="2">
        <v>37862</v>
      </c>
      <c r="X1176" s="2">
        <v>37894</v>
      </c>
      <c r="Y1176" s="2">
        <v>37925</v>
      </c>
      <c r="Z1176" s="2">
        <v>37953</v>
      </c>
      <c r="AA1176" s="2">
        <v>37986</v>
      </c>
      <c r="AB1176" s="2">
        <v>38016</v>
      </c>
      <c r="AC1176" s="2">
        <v>38044</v>
      </c>
      <c r="AD1176" s="2">
        <v>38077</v>
      </c>
      <c r="AE1176" s="2">
        <v>38107</v>
      </c>
      <c r="AF1176" s="2">
        <v>38138</v>
      </c>
      <c r="AG1176" s="2">
        <v>38168</v>
      </c>
      <c r="AH1176" s="2">
        <v>38198</v>
      </c>
      <c r="AI1176" s="2">
        <v>38230</v>
      </c>
      <c r="AJ1176" s="2">
        <v>38260</v>
      </c>
      <c r="AK1176" s="2">
        <v>38289</v>
      </c>
      <c r="AL1176" s="2">
        <v>38321</v>
      </c>
      <c r="AM1176" s="2">
        <v>38352</v>
      </c>
      <c r="AN1176" s="2">
        <v>38383</v>
      </c>
      <c r="AO1176" s="2">
        <v>38411</v>
      </c>
      <c r="AP1176" s="2">
        <v>38442</v>
      </c>
      <c r="AQ1176" s="2">
        <v>38471</v>
      </c>
      <c r="AR1176" s="2">
        <v>38503</v>
      </c>
      <c r="AS1176" s="2">
        <v>38533</v>
      </c>
      <c r="AT1176" s="2">
        <v>38562</v>
      </c>
      <c r="AU1176" s="2">
        <v>38595</v>
      </c>
      <c r="AV1176" s="2">
        <v>38625</v>
      </c>
      <c r="AW1176" s="2">
        <v>38656</v>
      </c>
      <c r="AX1176" s="2">
        <v>38686</v>
      </c>
      <c r="AY1176" s="2">
        <v>38716</v>
      </c>
      <c r="AZ1176" s="2">
        <v>38748</v>
      </c>
      <c r="BA1176" s="2">
        <v>38776</v>
      </c>
      <c r="BB1176" s="2">
        <v>38807</v>
      </c>
      <c r="BC1176" s="2">
        <v>38835</v>
      </c>
      <c r="BD1176" s="2">
        <v>38868</v>
      </c>
      <c r="BE1176" s="2">
        <v>38898</v>
      </c>
      <c r="BF1176" s="2">
        <v>38929</v>
      </c>
      <c r="BG1176" s="2">
        <v>38960</v>
      </c>
      <c r="BH1176" s="2">
        <v>38989</v>
      </c>
      <c r="BI1176" s="2">
        <v>39021</v>
      </c>
      <c r="BJ1176" s="2">
        <v>39051</v>
      </c>
      <c r="BK1176" s="2">
        <v>39080</v>
      </c>
      <c r="BL1176" s="2">
        <v>39113</v>
      </c>
      <c r="BM1176" s="2">
        <v>39141</v>
      </c>
      <c r="BN1176" s="2">
        <v>39171</v>
      </c>
      <c r="BO1176" s="2">
        <v>39202</v>
      </c>
      <c r="BP1176" s="2">
        <v>39233</v>
      </c>
      <c r="BQ1176" s="2">
        <v>39262</v>
      </c>
      <c r="BR1176" s="2">
        <v>39294</v>
      </c>
      <c r="BS1176" s="2">
        <v>39325</v>
      </c>
      <c r="BT1176" s="2">
        <v>39353</v>
      </c>
      <c r="BU1176" s="2">
        <v>39386</v>
      </c>
      <c r="BV1176" s="2">
        <v>39416</v>
      </c>
      <c r="BW1176" s="2">
        <v>39447</v>
      </c>
      <c r="BX1176" s="2">
        <v>39478</v>
      </c>
      <c r="BY1176" s="2">
        <v>39507</v>
      </c>
      <c r="BZ1176" s="2">
        <v>39538</v>
      </c>
      <c r="CA1176" s="2">
        <v>39568</v>
      </c>
      <c r="CB1176" s="2">
        <v>39598</v>
      </c>
      <c r="CC1176" s="2">
        <v>39629</v>
      </c>
      <c r="CD1176" s="2">
        <v>39660</v>
      </c>
      <c r="CE1176" s="2">
        <v>39689</v>
      </c>
      <c r="CF1176" s="2">
        <v>39721</v>
      </c>
      <c r="CG1176" s="2">
        <v>39752</v>
      </c>
      <c r="CH1176" s="2">
        <v>39780</v>
      </c>
      <c r="CI1176" s="2">
        <v>39813</v>
      </c>
      <c r="CJ1176" s="2">
        <v>39843</v>
      </c>
      <c r="CK1176" s="2">
        <v>39871</v>
      </c>
      <c r="CL1176" s="2">
        <v>39903</v>
      </c>
      <c r="CM1176" s="2">
        <v>39933</v>
      </c>
      <c r="CN1176" s="2">
        <v>39962</v>
      </c>
      <c r="CO1176" s="2">
        <v>39994</v>
      </c>
      <c r="CP1176" s="2">
        <v>40025</v>
      </c>
      <c r="CQ1176" s="2">
        <v>40056</v>
      </c>
      <c r="CR1176" s="2">
        <v>40086</v>
      </c>
      <c r="CS1176" s="2">
        <v>40116</v>
      </c>
      <c r="CT1176" s="2">
        <v>40147</v>
      </c>
      <c r="CU1176" s="2">
        <v>40178</v>
      </c>
      <c r="CV1176" s="2">
        <v>40207</v>
      </c>
      <c r="CW1176" s="2">
        <v>40235</v>
      </c>
      <c r="CX1176" s="2">
        <v>40268</v>
      </c>
      <c r="CY1176" s="2">
        <v>40298</v>
      </c>
      <c r="CZ1176" s="2">
        <v>40329</v>
      </c>
      <c r="DA1176" s="2">
        <v>40359</v>
      </c>
      <c r="DB1176" s="2">
        <v>40389</v>
      </c>
      <c r="DC1176" s="2">
        <v>40421</v>
      </c>
      <c r="DD1176" s="2">
        <v>40451</v>
      </c>
      <c r="DE1176" s="2">
        <v>40480</v>
      </c>
      <c r="DF1176" s="2">
        <v>40512</v>
      </c>
      <c r="DG1176" s="2">
        <v>40543</v>
      </c>
      <c r="DH1176" s="2">
        <v>40574</v>
      </c>
      <c r="DI1176" s="2">
        <v>40602</v>
      </c>
      <c r="DJ1176" s="2">
        <v>40633</v>
      </c>
      <c r="DK1176" s="2">
        <v>40662</v>
      </c>
      <c r="DL1176" s="2">
        <v>40694</v>
      </c>
      <c r="DM1176" s="2">
        <v>40724</v>
      </c>
      <c r="DN1176" s="2">
        <v>40753</v>
      </c>
      <c r="DO1176" s="2">
        <v>40786</v>
      </c>
      <c r="DP1176" s="2">
        <v>40816</v>
      </c>
      <c r="DQ1176" s="2">
        <v>40847</v>
      </c>
      <c r="DR1176" s="2">
        <v>40877</v>
      </c>
      <c r="DS1176" s="2">
        <v>40907</v>
      </c>
      <c r="DT1176" s="2">
        <v>40939</v>
      </c>
      <c r="DU1176" s="2">
        <v>40968</v>
      </c>
      <c r="DV1176" s="2">
        <v>40998</v>
      </c>
      <c r="DW1176" s="2">
        <v>41029</v>
      </c>
      <c r="DX1176" s="2">
        <v>41060</v>
      </c>
      <c r="DY1176" s="2">
        <v>41089</v>
      </c>
      <c r="DZ1176" s="2">
        <v>41121</v>
      </c>
      <c r="EA1176" s="2">
        <v>41152</v>
      </c>
      <c r="EB1176" s="2">
        <v>41180</v>
      </c>
      <c r="EC1176" s="2">
        <v>41213</v>
      </c>
      <c r="ED1176" s="2">
        <v>41243</v>
      </c>
      <c r="EE1176" s="2">
        <v>41274</v>
      </c>
      <c r="EF1176" s="2">
        <v>41305</v>
      </c>
      <c r="EG1176" s="2">
        <v>41333</v>
      </c>
      <c r="EH1176" s="2">
        <v>41362</v>
      </c>
      <c r="EI1176" s="2">
        <v>41394</v>
      </c>
      <c r="EJ1176" s="2">
        <v>41425</v>
      </c>
      <c r="EK1176" s="2">
        <v>41453</v>
      </c>
      <c r="EL1176" s="2">
        <v>41486</v>
      </c>
      <c r="EM1176" s="2">
        <v>41516</v>
      </c>
      <c r="EN1176" s="2">
        <v>41547</v>
      </c>
      <c r="EO1176" s="2">
        <v>41578</v>
      </c>
      <c r="EP1176" s="2">
        <v>41607</v>
      </c>
      <c r="EQ1176" s="2">
        <v>41639</v>
      </c>
      <c r="ER1176" s="2">
        <v>41670</v>
      </c>
      <c r="ES1176" s="2">
        <v>41698</v>
      </c>
      <c r="ET1176" s="2">
        <v>41729</v>
      </c>
      <c r="EU1176" s="2">
        <v>41759</v>
      </c>
      <c r="EV1176" s="2">
        <v>41789</v>
      </c>
      <c r="EW1176" s="2">
        <v>41820</v>
      </c>
      <c r="EX1176" s="2">
        <v>41851</v>
      </c>
      <c r="EY1176" s="2">
        <v>41880</v>
      </c>
      <c r="EZ1176" s="2">
        <v>41912</v>
      </c>
      <c r="FA1176" s="2">
        <v>41943</v>
      </c>
      <c r="FB1176" s="2">
        <v>41971</v>
      </c>
      <c r="FC1176" s="2">
        <v>42004</v>
      </c>
      <c r="FD1176" s="2">
        <v>42034</v>
      </c>
      <c r="FE1176" s="2">
        <v>42062</v>
      </c>
      <c r="FF1176" s="2">
        <v>42094</v>
      </c>
      <c r="FG1176" s="2">
        <v>42124</v>
      </c>
      <c r="FH1176" s="2">
        <v>42153</v>
      </c>
      <c r="FI1176" s="2">
        <v>42185</v>
      </c>
      <c r="FJ1176" s="2">
        <v>42216</v>
      </c>
      <c r="FK1176" s="2">
        <v>42247</v>
      </c>
      <c r="FL1176" s="2">
        <v>42277</v>
      </c>
      <c r="FM1176" s="2">
        <v>42307</v>
      </c>
      <c r="FN1176" s="2">
        <v>42338</v>
      </c>
      <c r="FO1176" s="2">
        <v>42369</v>
      </c>
      <c r="FP1176" s="2">
        <v>42398</v>
      </c>
      <c r="FQ1176" s="2">
        <v>42429</v>
      </c>
      <c r="FR1176" s="2">
        <v>42460</v>
      </c>
      <c r="FS1176" s="2">
        <v>42489</v>
      </c>
      <c r="FT1176" s="2">
        <v>42521</v>
      </c>
      <c r="FU1176" s="2">
        <v>42551</v>
      </c>
      <c r="FV1176" s="2">
        <v>42580</v>
      </c>
      <c r="FW1176" s="2">
        <v>42613</v>
      </c>
      <c r="FX1176" s="2">
        <v>42643</v>
      </c>
      <c r="FY1176" s="2">
        <v>42674</v>
      </c>
      <c r="FZ1176" s="2">
        <v>42704</v>
      </c>
      <c r="GA1176" s="2">
        <v>42734</v>
      </c>
      <c r="GB1176" s="2">
        <v>42766</v>
      </c>
      <c r="GC1176" s="2">
        <v>42794</v>
      </c>
      <c r="GD1176" s="2">
        <v>42825</v>
      </c>
      <c r="GE1176" s="2">
        <v>42853</v>
      </c>
      <c r="GF1176" s="2">
        <v>42886</v>
      </c>
      <c r="GG1176" s="2">
        <v>42916</v>
      </c>
      <c r="GH1176" s="2">
        <v>42947</v>
      </c>
      <c r="GI1176" s="2">
        <v>42978</v>
      </c>
      <c r="GJ1176" s="2">
        <v>43007</v>
      </c>
      <c r="GK1176" s="2">
        <v>43039</v>
      </c>
      <c r="GL1176" s="2">
        <v>43069</v>
      </c>
      <c r="GM1176" s="2">
        <v>43098</v>
      </c>
      <c r="GN1176" s="2">
        <v>43131</v>
      </c>
      <c r="GO1176" s="2">
        <v>43159</v>
      </c>
      <c r="GP1176" s="2">
        <v>43189</v>
      </c>
      <c r="GQ1176" s="2">
        <v>43220</v>
      </c>
      <c r="GR1176" s="2">
        <v>43251</v>
      </c>
      <c r="GS1176" s="2">
        <v>43280</v>
      </c>
      <c r="GT1176" s="2">
        <v>43312</v>
      </c>
      <c r="GU1176" s="2">
        <v>43343</v>
      </c>
      <c r="GV1176" s="2">
        <v>43371</v>
      </c>
      <c r="GW1176" s="2">
        <v>43404</v>
      </c>
      <c r="GX1176" s="2">
        <v>43434</v>
      </c>
    </row>
    <row r="1177" spans="1:241" x14ac:dyDescent="0.25">
      <c r="D1177" s="3">
        <v>10986100</v>
      </c>
      <c r="E1177">
        <v>9041600</v>
      </c>
      <c r="F1177">
        <v>9168400</v>
      </c>
      <c r="G1177">
        <v>9173400</v>
      </c>
      <c r="H1177">
        <v>9783100</v>
      </c>
      <c r="I1177">
        <v>11428200</v>
      </c>
      <c r="J1177">
        <v>14410100</v>
      </c>
      <c r="K1177">
        <v>17238300</v>
      </c>
      <c r="L1177">
        <v>10789800</v>
      </c>
      <c r="M1177">
        <v>11423000</v>
      </c>
      <c r="N1177">
        <v>13351900</v>
      </c>
      <c r="O1177">
        <v>9186000</v>
      </c>
      <c r="P1177">
        <v>11885900</v>
      </c>
      <c r="Q1177">
        <v>7962300</v>
      </c>
      <c r="R1177">
        <v>14932200</v>
      </c>
      <c r="S1177">
        <v>14098200</v>
      </c>
      <c r="T1177">
        <v>13575400</v>
      </c>
      <c r="U1177">
        <v>12669900</v>
      </c>
      <c r="V1177">
        <v>14151200</v>
      </c>
      <c r="W1177">
        <v>8152200</v>
      </c>
      <c r="X1177">
        <v>11777800</v>
      </c>
      <c r="Y1177">
        <v>8124900</v>
      </c>
      <c r="Z1177">
        <v>6351700</v>
      </c>
      <c r="AA1177">
        <v>9112500</v>
      </c>
      <c r="AB1177">
        <v>13542300</v>
      </c>
      <c r="AC1177">
        <v>9380800</v>
      </c>
      <c r="AD1177">
        <v>11041900</v>
      </c>
      <c r="AE1177">
        <v>9594500</v>
      </c>
      <c r="AF1177">
        <v>10935400</v>
      </c>
      <c r="AG1177">
        <v>11107600</v>
      </c>
      <c r="AH1177">
        <v>14580200</v>
      </c>
      <c r="AI1177">
        <v>9510100</v>
      </c>
      <c r="AJ1177">
        <v>12361200</v>
      </c>
      <c r="AK1177">
        <v>10071200</v>
      </c>
      <c r="AL1177">
        <v>10129300</v>
      </c>
      <c r="AM1177">
        <v>9547300</v>
      </c>
      <c r="AN1177">
        <v>16032100</v>
      </c>
      <c r="AO1177">
        <v>13074000</v>
      </c>
      <c r="AP1177">
        <v>15170500</v>
      </c>
      <c r="AQ1177">
        <v>15848400</v>
      </c>
      <c r="AR1177">
        <v>13740900</v>
      </c>
      <c r="AS1177">
        <v>13603300</v>
      </c>
      <c r="AT1177">
        <v>10187700</v>
      </c>
      <c r="AU1177">
        <v>11630200</v>
      </c>
      <c r="AV1177">
        <v>10813100</v>
      </c>
      <c r="AW1177">
        <v>12660600</v>
      </c>
      <c r="AX1177">
        <v>14538300</v>
      </c>
      <c r="AY1177">
        <v>12048300</v>
      </c>
      <c r="AZ1177">
        <v>20757300</v>
      </c>
      <c r="BA1177">
        <v>24415000</v>
      </c>
      <c r="BB1177">
        <v>14879600</v>
      </c>
      <c r="BC1177">
        <v>14933200</v>
      </c>
      <c r="BD1177">
        <v>16032800</v>
      </c>
      <c r="BE1177">
        <v>15604500</v>
      </c>
      <c r="BF1177">
        <v>11715100</v>
      </c>
      <c r="BG1177">
        <v>10262700</v>
      </c>
      <c r="BH1177">
        <v>9918200</v>
      </c>
      <c r="BI1177">
        <v>10919300</v>
      </c>
      <c r="BJ1177">
        <v>9541800</v>
      </c>
      <c r="BK1177">
        <v>9797400</v>
      </c>
      <c r="BL1177">
        <v>15812200</v>
      </c>
      <c r="BM1177">
        <v>9427000</v>
      </c>
      <c r="BN1177">
        <v>11464200</v>
      </c>
      <c r="BO1177">
        <v>11827700</v>
      </c>
      <c r="BP1177">
        <v>14218100</v>
      </c>
      <c r="BQ1177">
        <v>10219200</v>
      </c>
      <c r="BR1177">
        <v>12274500</v>
      </c>
      <c r="BS1177">
        <v>13696000</v>
      </c>
      <c r="BT1177">
        <v>9070300</v>
      </c>
      <c r="BU1177">
        <v>10568000</v>
      </c>
      <c r="BV1177">
        <v>9662200</v>
      </c>
      <c r="BW1177">
        <v>6027700</v>
      </c>
      <c r="BX1177">
        <v>18561800</v>
      </c>
      <c r="BY1177">
        <v>12961800</v>
      </c>
      <c r="BZ1177">
        <v>13071600</v>
      </c>
      <c r="CA1177">
        <v>11292900</v>
      </c>
      <c r="CB1177">
        <v>7613800</v>
      </c>
      <c r="CC1177">
        <v>17563700</v>
      </c>
      <c r="CD1177">
        <v>18378800</v>
      </c>
      <c r="CE1177">
        <v>8717800</v>
      </c>
      <c r="CF1177">
        <v>12310300</v>
      </c>
      <c r="CG1177">
        <v>13725100</v>
      </c>
      <c r="CH1177">
        <v>8674000</v>
      </c>
      <c r="CI1177">
        <v>9516400</v>
      </c>
      <c r="CJ1177">
        <v>9079500</v>
      </c>
      <c r="CK1177">
        <v>10784300</v>
      </c>
      <c r="CL1177">
        <v>10585400</v>
      </c>
      <c r="CM1177">
        <v>10557900</v>
      </c>
      <c r="CN1177">
        <v>7663100</v>
      </c>
      <c r="CO1177">
        <v>9370800</v>
      </c>
      <c r="CP1177">
        <v>9093700</v>
      </c>
      <c r="CQ1177">
        <v>6897300</v>
      </c>
      <c r="CR1177">
        <v>10080900</v>
      </c>
      <c r="CS1177">
        <v>8345600</v>
      </c>
      <c r="CT1177">
        <v>7089400</v>
      </c>
      <c r="CU1177">
        <v>5933000</v>
      </c>
      <c r="CV1177">
        <v>4635300</v>
      </c>
      <c r="CW1177">
        <v>5329300</v>
      </c>
      <c r="CX1177">
        <v>8096400</v>
      </c>
      <c r="CY1177">
        <v>7693800</v>
      </c>
      <c r="CZ1177">
        <v>11482400</v>
      </c>
      <c r="DA1177">
        <v>9601100</v>
      </c>
      <c r="DB1177">
        <v>9068900</v>
      </c>
      <c r="DC1177">
        <v>9147600</v>
      </c>
      <c r="DD1177">
        <v>8668312</v>
      </c>
      <c r="DE1177">
        <v>6280853</v>
      </c>
      <c r="DF1177">
        <v>12915049</v>
      </c>
      <c r="DG1177">
        <v>6028881</v>
      </c>
      <c r="DH1177">
        <v>8930705</v>
      </c>
      <c r="DI1177">
        <v>6693036</v>
      </c>
      <c r="DJ1177">
        <v>6973274</v>
      </c>
      <c r="DK1177">
        <v>6249059</v>
      </c>
      <c r="DL1177">
        <v>6356096</v>
      </c>
      <c r="DM1177">
        <v>7246907</v>
      </c>
      <c r="DN1177">
        <v>8417551</v>
      </c>
      <c r="DO1177">
        <v>15091116</v>
      </c>
      <c r="DP1177">
        <v>14888169</v>
      </c>
      <c r="DQ1177">
        <v>10052981</v>
      </c>
      <c r="DR1177">
        <v>6345360</v>
      </c>
      <c r="DS1177">
        <v>5686458</v>
      </c>
      <c r="DT1177">
        <v>6571186</v>
      </c>
      <c r="DU1177">
        <v>4357646</v>
      </c>
      <c r="DV1177">
        <v>5958464</v>
      </c>
      <c r="DW1177">
        <v>9700911</v>
      </c>
      <c r="DX1177">
        <v>9375472</v>
      </c>
      <c r="DY1177">
        <v>8878315</v>
      </c>
      <c r="DZ1177">
        <v>6309611</v>
      </c>
      <c r="EA1177">
        <v>5175738</v>
      </c>
      <c r="EB1177">
        <v>5550383</v>
      </c>
      <c r="EC1177">
        <v>5876060</v>
      </c>
      <c r="ED1177">
        <v>6650209</v>
      </c>
      <c r="EE1177">
        <v>5183598</v>
      </c>
      <c r="EF1177">
        <v>5954309</v>
      </c>
      <c r="EG1177">
        <v>3812207</v>
      </c>
      <c r="EH1177">
        <v>4247851</v>
      </c>
      <c r="EI1177">
        <v>4928116</v>
      </c>
      <c r="EJ1177">
        <v>3230636</v>
      </c>
      <c r="EK1177">
        <v>4443023</v>
      </c>
      <c r="EL1177">
        <v>3881160</v>
      </c>
      <c r="EM1177">
        <v>4572571</v>
      </c>
      <c r="EN1177">
        <v>5220107</v>
      </c>
      <c r="EO1177">
        <v>5643379</v>
      </c>
      <c r="EP1177">
        <v>4793418</v>
      </c>
      <c r="EQ1177">
        <v>4438560</v>
      </c>
      <c r="ER1177">
        <v>6083387</v>
      </c>
      <c r="ES1177">
        <v>4142015</v>
      </c>
      <c r="ET1177">
        <v>4544357</v>
      </c>
      <c r="EU1177">
        <v>3857531</v>
      </c>
      <c r="EV1177">
        <v>4338503</v>
      </c>
      <c r="EW1177">
        <v>3338877</v>
      </c>
      <c r="EX1177">
        <v>3517605</v>
      </c>
      <c r="EY1177">
        <v>3704199</v>
      </c>
      <c r="EZ1177">
        <v>3176168</v>
      </c>
      <c r="FA1177">
        <v>5795080</v>
      </c>
      <c r="FB1177">
        <v>4409543</v>
      </c>
      <c r="FC1177">
        <v>5236671</v>
      </c>
      <c r="FD1177">
        <v>5383247</v>
      </c>
      <c r="FE1177">
        <v>4218713</v>
      </c>
      <c r="FF1177">
        <v>5576600</v>
      </c>
      <c r="FG1177">
        <v>4131319</v>
      </c>
      <c r="FH1177">
        <v>3722636</v>
      </c>
      <c r="FI1177">
        <v>5506469</v>
      </c>
      <c r="FJ1177">
        <v>5584279</v>
      </c>
      <c r="FK1177">
        <v>4236138</v>
      </c>
      <c r="FL1177">
        <v>4614019</v>
      </c>
      <c r="FM1177">
        <v>2966299</v>
      </c>
      <c r="FN1177">
        <v>3601167</v>
      </c>
      <c r="FO1177">
        <v>3407921</v>
      </c>
      <c r="FP1177">
        <v>5112936</v>
      </c>
      <c r="FQ1177">
        <v>4751128</v>
      </c>
      <c r="FR1177">
        <v>3096018</v>
      </c>
      <c r="FS1177">
        <v>3373753</v>
      </c>
      <c r="FT1177">
        <v>4339829</v>
      </c>
      <c r="FU1177">
        <v>4298530</v>
      </c>
      <c r="FV1177">
        <v>4452301</v>
      </c>
      <c r="FW1177">
        <v>3653511</v>
      </c>
      <c r="FX1177">
        <v>3793232</v>
      </c>
      <c r="FY1177">
        <v>5984767</v>
      </c>
      <c r="FZ1177">
        <v>7533675</v>
      </c>
      <c r="GA1177">
        <v>5844092</v>
      </c>
      <c r="GB1177">
        <v>6637248</v>
      </c>
      <c r="GC1177">
        <v>4615416</v>
      </c>
      <c r="GD1177">
        <v>8039838</v>
      </c>
      <c r="GE1177">
        <v>13856111</v>
      </c>
      <c r="GF1177">
        <v>8488309</v>
      </c>
      <c r="GG1177">
        <v>7333490</v>
      </c>
      <c r="GH1177">
        <v>5513041</v>
      </c>
      <c r="GI1177">
        <v>13853121</v>
      </c>
      <c r="GJ1177">
        <v>16600850</v>
      </c>
      <c r="GK1177">
        <v>6880752</v>
      </c>
      <c r="GL1177">
        <v>5092066</v>
      </c>
      <c r="GM1177">
        <v>7017051</v>
      </c>
      <c r="GN1177">
        <v>5731263</v>
      </c>
      <c r="GO1177">
        <v>5308563</v>
      </c>
      <c r="GP1177">
        <v>7128459</v>
      </c>
      <c r="GQ1177">
        <v>7014222</v>
      </c>
      <c r="GR1177">
        <v>7889701</v>
      </c>
      <c r="GS1177">
        <v>8189651</v>
      </c>
      <c r="GT1177">
        <v>4813898</v>
      </c>
      <c r="GU1177">
        <v>5299804</v>
      </c>
      <c r="GV1177">
        <v>6568816</v>
      </c>
      <c r="GW1177">
        <v>8186487</v>
      </c>
      <c r="GX1177">
        <v>16533620</v>
      </c>
    </row>
    <row r="1178" spans="1:241" x14ac:dyDescent="0.25">
      <c r="A1178" s="5" t="s">
        <v>590</v>
      </c>
      <c r="B1178" t="s">
        <v>1160</v>
      </c>
      <c r="C1178" t="s">
        <v>1194</v>
      </c>
      <c r="D1178" s="2">
        <f>_xll.BDH(A1178, "volume", B1178, C1178, "Direction", "H", "Period", "M","cols=180;rows=2")</f>
        <v>37652</v>
      </c>
      <c r="E1178" s="2">
        <v>37680</v>
      </c>
      <c r="F1178" s="2">
        <v>37711</v>
      </c>
      <c r="G1178" s="2">
        <v>37741</v>
      </c>
      <c r="H1178" s="2">
        <v>37771</v>
      </c>
      <c r="I1178" s="2">
        <v>37802</v>
      </c>
      <c r="J1178" s="2">
        <v>37833</v>
      </c>
      <c r="K1178" s="2">
        <v>37862</v>
      </c>
      <c r="L1178" s="2">
        <v>37894</v>
      </c>
      <c r="M1178" s="2">
        <v>37925</v>
      </c>
      <c r="N1178" s="2">
        <v>37953</v>
      </c>
      <c r="O1178" s="2">
        <v>37986</v>
      </c>
      <c r="P1178" s="2">
        <v>38016</v>
      </c>
      <c r="Q1178" s="2">
        <v>38044</v>
      </c>
      <c r="R1178" s="2">
        <v>38077</v>
      </c>
      <c r="S1178" s="2">
        <v>38107</v>
      </c>
      <c r="T1178" s="2">
        <v>38138</v>
      </c>
      <c r="U1178" s="2">
        <v>38168</v>
      </c>
      <c r="V1178" s="2">
        <v>38198</v>
      </c>
      <c r="W1178" s="2">
        <v>38230</v>
      </c>
      <c r="X1178" s="2">
        <v>38260</v>
      </c>
      <c r="Y1178" s="2">
        <v>38289</v>
      </c>
      <c r="Z1178" s="2">
        <v>38321</v>
      </c>
      <c r="AA1178" s="2">
        <v>38352</v>
      </c>
      <c r="AB1178" s="2">
        <v>38383</v>
      </c>
      <c r="AC1178" s="2">
        <v>38411</v>
      </c>
      <c r="AD1178" s="2">
        <v>38442</v>
      </c>
      <c r="AE1178" s="2">
        <v>38471</v>
      </c>
      <c r="AF1178" s="2">
        <v>38503</v>
      </c>
      <c r="AG1178" s="2">
        <v>38533</v>
      </c>
      <c r="AH1178" s="2">
        <v>38562</v>
      </c>
      <c r="AI1178" s="2">
        <v>38595</v>
      </c>
      <c r="AJ1178" s="2">
        <v>38625</v>
      </c>
      <c r="AK1178" s="2">
        <v>38656</v>
      </c>
      <c r="AL1178" s="2">
        <v>38686</v>
      </c>
      <c r="AM1178" s="2">
        <v>38716</v>
      </c>
      <c r="AN1178" s="2">
        <v>38748</v>
      </c>
      <c r="AO1178" s="2">
        <v>38776</v>
      </c>
      <c r="AP1178" s="2">
        <v>38807</v>
      </c>
      <c r="AQ1178" s="2">
        <v>38835</v>
      </c>
      <c r="AR1178" s="2">
        <v>38868</v>
      </c>
      <c r="AS1178" s="2">
        <v>38898</v>
      </c>
      <c r="AT1178" s="2">
        <v>38929</v>
      </c>
      <c r="AU1178" s="2">
        <v>38960</v>
      </c>
      <c r="AV1178" s="2">
        <v>38989</v>
      </c>
      <c r="AW1178" s="2">
        <v>39021</v>
      </c>
      <c r="AX1178" s="2">
        <v>39051</v>
      </c>
      <c r="AY1178" s="2">
        <v>39080</v>
      </c>
      <c r="AZ1178" s="2">
        <v>39113</v>
      </c>
      <c r="BA1178" s="2">
        <v>39141</v>
      </c>
      <c r="BB1178" s="2">
        <v>39171</v>
      </c>
      <c r="BC1178" s="2">
        <v>39202</v>
      </c>
      <c r="BD1178" s="2">
        <v>39233</v>
      </c>
      <c r="BE1178" s="2">
        <v>39262</v>
      </c>
      <c r="BF1178" s="2">
        <v>39294</v>
      </c>
      <c r="BG1178" s="2">
        <v>39325</v>
      </c>
      <c r="BH1178" s="2">
        <v>39353</v>
      </c>
      <c r="BI1178" s="2">
        <v>39386</v>
      </c>
      <c r="BJ1178" s="2">
        <v>39416</v>
      </c>
      <c r="BK1178" s="2">
        <v>39447</v>
      </c>
      <c r="BL1178" s="2">
        <v>39478</v>
      </c>
      <c r="BM1178" s="2">
        <v>39507</v>
      </c>
      <c r="BN1178" s="2">
        <v>39538</v>
      </c>
      <c r="BO1178" s="2">
        <v>39568</v>
      </c>
      <c r="BP1178" s="2">
        <v>39598</v>
      </c>
      <c r="BQ1178" s="2">
        <v>39629</v>
      </c>
      <c r="BR1178" s="2">
        <v>39660</v>
      </c>
      <c r="BS1178" s="2">
        <v>39689</v>
      </c>
      <c r="BT1178" s="2">
        <v>39721</v>
      </c>
      <c r="BU1178" s="2">
        <v>39752</v>
      </c>
      <c r="BV1178" s="2">
        <v>39780</v>
      </c>
      <c r="BW1178" s="2">
        <v>39813</v>
      </c>
      <c r="BX1178" s="2">
        <v>39843</v>
      </c>
      <c r="BY1178" s="2">
        <v>39871</v>
      </c>
      <c r="BZ1178" s="2">
        <v>39903</v>
      </c>
      <c r="CA1178" s="2">
        <v>39933</v>
      </c>
      <c r="CB1178" s="2">
        <v>39962</v>
      </c>
      <c r="CC1178" s="2">
        <v>39994</v>
      </c>
      <c r="CD1178" s="2">
        <v>40025</v>
      </c>
      <c r="CE1178" s="2">
        <v>40056</v>
      </c>
      <c r="CF1178" s="2">
        <v>40086</v>
      </c>
      <c r="CG1178" s="2">
        <v>40116</v>
      </c>
      <c r="CH1178" s="2">
        <v>40147</v>
      </c>
      <c r="CI1178" s="2">
        <v>40178</v>
      </c>
      <c r="CJ1178" s="2">
        <v>40207</v>
      </c>
      <c r="CK1178" s="2">
        <v>40235</v>
      </c>
      <c r="CL1178" s="2">
        <v>40268</v>
      </c>
      <c r="CM1178" s="2">
        <v>40298</v>
      </c>
      <c r="CN1178" s="2">
        <v>40329</v>
      </c>
      <c r="CO1178" s="2">
        <v>40359</v>
      </c>
      <c r="CP1178" s="2">
        <v>40389</v>
      </c>
      <c r="CQ1178" s="2">
        <v>40421</v>
      </c>
      <c r="CR1178" s="2">
        <v>40451</v>
      </c>
      <c r="CS1178" s="2">
        <v>40480</v>
      </c>
      <c r="CT1178" s="2">
        <v>40512</v>
      </c>
      <c r="CU1178" s="2">
        <v>40543</v>
      </c>
      <c r="CV1178" s="2">
        <v>40574</v>
      </c>
      <c r="CW1178" s="2">
        <v>40602</v>
      </c>
      <c r="CX1178" s="2">
        <v>40633</v>
      </c>
      <c r="CY1178" s="2">
        <v>40662</v>
      </c>
      <c r="CZ1178" s="2">
        <v>40694</v>
      </c>
      <c r="DA1178" s="2">
        <v>40724</v>
      </c>
      <c r="DB1178" s="2">
        <v>40753</v>
      </c>
      <c r="DC1178" s="2">
        <v>40786</v>
      </c>
      <c r="DD1178" s="2">
        <v>40816</v>
      </c>
      <c r="DE1178" s="2">
        <v>40847</v>
      </c>
      <c r="DF1178" s="2">
        <v>40877</v>
      </c>
      <c r="DG1178" s="2">
        <v>40907</v>
      </c>
      <c r="DH1178" s="2">
        <v>40939</v>
      </c>
      <c r="DI1178" s="2">
        <v>40968</v>
      </c>
      <c r="DJ1178" s="2">
        <v>40998</v>
      </c>
      <c r="DK1178" s="2">
        <v>41029</v>
      </c>
      <c r="DL1178" s="2">
        <v>41060</v>
      </c>
      <c r="DM1178" s="2">
        <v>41089</v>
      </c>
      <c r="DN1178" s="2">
        <v>41121</v>
      </c>
      <c r="DO1178" s="2">
        <v>41152</v>
      </c>
      <c r="DP1178" s="2">
        <v>41180</v>
      </c>
      <c r="DQ1178" s="2">
        <v>41213</v>
      </c>
      <c r="DR1178" s="2">
        <v>41243</v>
      </c>
      <c r="DS1178" s="2">
        <v>41274</v>
      </c>
      <c r="DT1178" s="2">
        <v>41305</v>
      </c>
      <c r="DU1178" s="2">
        <v>41333</v>
      </c>
      <c r="DV1178" s="2">
        <v>41362</v>
      </c>
      <c r="DW1178" s="2">
        <v>41394</v>
      </c>
      <c r="DX1178" s="2">
        <v>41425</v>
      </c>
      <c r="DY1178" s="2">
        <v>41453</v>
      </c>
      <c r="DZ1178" s="2">
        <v>41486</v>
      </c>
      <c r="EA1178" s="2">
        <v>41516</v>
      </c>
      <c r="EB1178" s="2">
        <v>41547</v>
      </c>
      <c r="EC1178" s="2">
        <v>41578</v>
      </c>
      <c r="ED1178" s="2">
        <v>41607</v>
      </c>
      <c r="EE1178" s="2">
        <v>41639</v>
      </c>
      <c r="EF1178" s="2">
        <v>41670</v>
      </c>
      <c r="EG1178" s="2">
        <v>41698</v>
      </c>
      <c r="EH1178" s="2">
        <v>41729</v>
      </c>
      <c r="EI1178" s="2">
        <v>41759</v>
      </c>
      <c r="EJ1178" s="2">
        <v>41789</v>
      </c>
      <c r="EK1178" s="2">
        <v>41820</v>
      </c>
      <c r="EL1178" s="2">
        <v>41851</v>
      </c>
      <c r="EM1178" s="2">
        <v>41880</v>
      </c>
      <c r="EN1178" s="2">
        <v>41912</v>
      </c>
      <c r="EO1178" s="2">
        <v>41943</v>
      </c>
      <c r="EP1178" s="2">
        <v>41971</v>
      </c>
      <c r="EQ1178" s="2">
        <v>42004</v>
      </c>
      <c r="ER1178" s="2">
        <v>42034</v>
      </c>
      <c r="ES1178" s="2">
        <v>42062</v>
      </c>
      <c r="ET1178" s="2">
        <v>42094</v>
      </c>
      <c r="EU1178" s="2">
        <v>42124</v>
      </c>
      <c r="EV1178" s="2">
        <v>42153</v>
      </c>
      <c r="EW1178" s="2">
        <v>42185</v>
      </c>
      <c r="EX1178" s="2">
        <v>42216</v>
      </c>
      <c r="EY1178" s="2">
        <v>42247</v>
      </c>
      <c r="EZ1178" s="2">
        <v>42277</v>
      </c>
      <c r="FA1178" s="2">
        <v>42307</v>
      </c>
      <c r="FB1178" s="2">
        <v>42338</v>
      </c>
      <c r="FC1178" s="2">
        <v>42369</v>
      </c>
      <c r="FD1178" s="2">
        <v>42398</v>
      </c>
      <c r="FE1178" s="2">
        <v>42429</v>
      </c>
      <c r="FF1178" s="2">
        <v>42460</v>
      </c>
      <c r="FG1178" s="2">
        <v>42489</v>
      </c>
      <c r="FH1178" s="2">
        <v>42521</v>
      </c>
      <c r="FI1178" s="2">
        <v>42551</v>
      </c>
      <c r="FJ1178" s="2">
        <v>42580</v>
      </c>
      <c r="FK1178" s="2">
        <v>42613</v>
      </c>
      <c r="FL1178" s="2">
        <v>42643</v>
      </c>
      <c r="FM1178" s="2">
        <v>42674</v>
      </c>
      <c r="FN1178" s="2">
        <v>42704</v>
      </c>
      <c r="FO1178" s="2">
        <v>42734</v>
      </c>
      <c r="FP1178" s="2">
        <v>42766</v>
      </c>
      <c r="FQ1178" s="2">
        <v>42794</v>
      </c>
      <c r="FR1178" s="2">
        <v>42825</v>
      </c>
      <c r="FS1178" s="2">
        <v>42853</v>
      </c>
      <c r="FT1178" s="2">
        <v>42886</v>
      </c>
      <c r="FU1178" s="2">
        <v>42916</v>
      </c>
      <c r="FV1178" s="2">
        <v>42947</v>
      </c>
      <c r="FW1178" s="2">
        <v>42978</v>
      </c>
      <c r="FX1178" s="2">
        <v>43007</v>
      </c>
      <c r="FY1178" s="2">
        <v>43039</v>
      </c>
      <c r="FZ1178" s="2">
        <v>43069</v>
      </c>
      <c r="GA1178" s="2">
        <v>43098</v>
      </c>
    </row>
    <row r="1179" spans="1:241" x14ac:dyDescent="0.25">
      <c r="D1179" s="3">
        <v>22779200</v>
      </c>
      <c r="E1179">
        <v>19289000</v>
      </c>
      <c r="F1179">
        <v>24059700</v>
      </c>
      <c r="G1179">
        <v>15822200</v>
      </c>
      <c r="H1179">
        <v>18141700</v>
      </c>
      <c r="I1179">
        <v>17600100</v>
      </c>
      <c r="J1179">
        <v>17548800</v>
      </c>
      <c r="K1179">
        <v>15973800</v>
      </c>
      <c r="L1179">
        <v>14133500</v>
      </c>
      <c r="M1179">
        <v>15416600</v>
      </c>
      <c r="N1179">
        <v>15800800</v>
      </c>
      <c r="O1179">
        <v>14525100</v>
      </c>
      <c r="P1179">
        <v>19662700</v>
      </c>
      <c r="Q1179">
        <v>12433600</v>
      </c>
      <c r="R1179">
        <v>16483400</v>
      </c>
      <c r="S1179">
        <v>16239100</v>
      </c>
      <c r="T1179">
        <v>24625400</v>
      </c>
      <c r="U1179">
        <v>14825100</v>
      </c>
      <c r="V1179">
        <v>14936700</v>
      </c>
      <c r="W1179">
        <v>18192500</v>
      </c>
      <c r="X1179">
        <v>14324300</v>
      </c>
      <c r="Y1179">
        <v>18580200</v>
      </c>
      <c r="Z1179">
        <v>21200400</v>
      </c>
      <c r="AA1179">
        <v>16120100</v>
      </c>
      <c r="AB1179">
        <v>14702300</v>
      </c>
      <c r="AC1179">
        <v>16634400</v>
      </c>
      <c r="AD1179">
        <v>20174300</v>
      </c>
      <c r="AE1179">
        <v>18483200</v>
      </c>
      <c r="AF1179">
        <v>19460300</v>
      </c>
      <c r="AG1179">
        <v>17368200</v>
      </c>
      <c r="AH1179">
        <v>13763500</v>
      </c>
      <c r="AI1179">
        <v>19017500</v>
      </c>
      <c r="AJ1179">
        <v>20242600</v>
      </c>
      <c r="AK1179">
        <v>19825000</v>
      </c>
      <c r="AL1179">
        <v>18891600</v>
      </c>
      <c r="AM1179">
        <v>13260000</v>
      </c>
      <c r="AN1179">
        <v>19571600</v>
      </c>
      <c r="AO1179">
        <v>14455000</v>
      </c>
      <c r="AP1179">
        <v>14247500</v>
      </c>
      <c r="AQ1179">
        <v>10960300</v>
      </c>
      <c r="AR1179">
        <v>23579300</v>
      </c>
      <c r="AS1179">
        <v>22579500</v>
      </c>
      <c r="AT1179">
        <v>15190400</v>
      </c>
      <c r="AU1179">
        <v>14729600</v>
      </c>
      <c r="AV1179">
        <v>10812600</v>
      </c>
      <c r="AW1179">
        <v>13522000</v>
      </c>
      <c r="AX1179">
        <v>12028400</v>
      </c>
      <c r="AY1179">
        <v>8698300</v>
      </c>
      <c r="AZ1179">
        <v>8917300</v>
      </c>
      <c r="BA1179">
        <v>11416000</v>
      </c>
      <c r="BB1179">
        <v>12048500</v>
      </c>
      <c r="BC1179">
        <v>8878800</v>
      </c>
      <c r="BD1179">
        <v>18868600</v>
      </c>
      <c r="BE1179">
        <v>17433400</v>
      </c>
      <c r="BF1179">
        <v>18268400</v>
      </c>
      <c r="BG1179">
        <v>21812000</v>
      </c>
      <c r="BH1179">
        <v>10071200</v>
      </c>
      <c r="BI1179">
        <v>11618000</v>
      </c>
      <c r="BJ1179">
        <v>17661900</v>
      </c>
      <c r="BK1179">
        <v>12897600</v>
      </c>
      <c r="BL1179">
        <v>22286100</v>
      </c>
      <c r="BM1179">
        <v>23908600</v>
      </c>
      <c r="BN1179">
        <v>24494500</v>
      </c>
      <c r="BO1179">
        <v>14851600</v>
      </c>
      <c r="BP1179">
        <v>12033700</v>
      </c>
      <c r="BQ1179">
        <v>15177000</v>
      </c>
      <c r="BR1179">
        <v>22737400</v>
      </c>
      <c r="BS1179">
        <v>16801300</v>
      </c>
      <c r="BT1179">
        <v>21726700</v>
      </c>
      <c r="BU1179">
        <v>26252200</v>
      </c>
      <c r="BV1179">
        <v>29578800</v>
      </c>
      <c r="BW1179">
        <v>30810000</v>
      </c>
      <c r="BX1179">
        <v>25501100</v>
      </c>
      <c r="BY1179">
        <v>32846900</v>
      </c>
      <c r="BZ1179">
        <v>54906700</v>
      </c>
      <c r="CA1179">
        <v>45908300</v>
      </c>
      <c r="CB1179">
        <v>57580600</v>
      </c>
      <c r="CC1179">
        <v>28880900</v>
      </c>
      <c r="CD1179">
        <v>26165300</v>
      </c>
      <c r="CE1179">
        <v>24743400</v>
      </c>
      <c r="CF1179">
        <v>27613400</v>
      </c>
      <c r="CG1179">
        <v>23763100</v>
      </c>
      <c r="CH1179">
        <v>17567500</v>
      </c>
      <c r="CI1179">
        <v>23462400</v>
      </c>
      <c r="CJ1179">
        <v>18481500</v>
      </c>
      <c r="CK1179">
        <v>20534500</v>
      </c>
      <c r="CL1179">
        <v>24248800</v>
      </c>
      <c r="CM1179">
        <v>25199100</v>
      </c>
      <c r="CN1179">
        <v>28465600</v>
      </c>
      <c r="CO1179">
        <v>28347900</v>
      </c>
      <c r="CP1179">
        <v>22769000</v>
      </c>
      <c r="CQ1179">
        <v>25048000</v>
      </c>
      <c r="CR1179">
        <v>18177495</v>
      </c>
      <c r="CS1179">
        <v>18837683</v>
      </c>
      <c r="CT1179">
        <v>17758002</v>
      </c>
      <c r="CU1179">
        <v>18695968</v>
      </c>
      <c r="CV1179">
        <v>15430641</v>
      </c>
      <c r="CW1179">
        <v>15636738</v>
      </c>
      <c r="CX1179">
        <v>17056952</v>
      </c>
      <c r="CY1179">
        <v>10474406</v>
      </c>
      <c r="CZ1179">
        <v>14176852</v>
      </c>
      <c r="DA1179">
        <v>19698003</v>
      </c>
      <c r="DB1179">
        <v>14786393</v>
      </c>
      <c r="DC1179">
        <v>31149378</v>
      </c>
      <c r="DD1179">
        <v>22938896</v>
      </c>
      <c r="DE1179">
        <v>19476816</v>
      </c>
      <c r="DF1179">
        <v>26311353</v>
      </c>
      <c r="DG1179">
        <v>18674732</v>
      </c>
      <c r="DH1179">
        <v>12813856</v>
      </c>
      <c r="DI1179">
        <v>13330383</v>
      </c>
      <c r="DJ1179">
        <v>12977555</v>
      </c>
      <c r="DK1179">
        <v>11432654</v>
      </c>
      <c r="DL1179">
        <v>19721771</v>
      </c>
      <c r="DM1179">
        <v>14925513</v>
      </c>
      <c r="DN1179">
        <v>12035421</v>
      </c>
      <c r="DO1179">
        <v>10926328</v>
      </c>
      <c r="DP1179">
        <v>10817334</v>
      </c>
      <c r="DQ1179">
        <v>10751542</v>
      </c>
      <c r="DR1179">
        <v>11196478</v>
      </c>
      <c r="DS1179">
        <v>8938236</v>
      </c>
      <c r="DT1179">
        <v>9940302</v>
      </c>
      <c r="DU1179">
        <v>11842176</v>
      </c>
      <c r="DV1179">
        <v>9945154</v>
      </c>
      <c r="DW1179">
        <v>9816714</v>
      </c>
      <c r="DX1179">
        <v>8412635</v>
      </c>
      <c r="DY1179">
        <v>11604846</v>
      </c>
      <c r="DZ1179">
        <v>11887616</v>
      </c>
      <c r="EA1179">
        <v>8549260</v>
      </c>
      <c r="EB1179">
        <v>8557506</v>
      </c>
      <c r="EC1179">
        <v>8705355</v>
      </c>
      <c r="ED1179">
        <v>7465933</v>
      </c>
      <c r="EE1179">
        <v>9063051</v>
      </c>
      <c r="EF1179">
        <v>9321261</v>
      </c>
      <c r="EG1179">
        <v>8376013</v>
      </c>
      <c r="EH1179">
        <v>9645431</v>
      </c>
      <c r="EI1179">
        <v>9690106</v>
      </c>
      <c r="EJ1179">
        <v>7062762</v>
      </c>
      <c r="EK1179">
        <v>6966073</v>
      </c>
      <c r="EL1179">
        <v>5991148</v>
      </c>
      <c r="EM1179">
        <v>6053178</v>
      </c>
      <c r="EN1179">
        <v>6026496</v>
      </c>
      <c r="EO1179">
        <v>11381031</v>
      </c>
      <c r="EP1179">
        <v>5748095</v>
      </c>
      <c r="EQ1179">
        <v>8609788</v>
      </c>
      <c r="ER1179">
        <v>8923093</v>
      </c>
      <c r="ES1179">
        <v>7089335</v>
      </c>
      <c r="ET1179">
        <v>11119925</v>
      </c>
      <c r="EU1179">
        <v>8270168</v>
      </c>
      <c r="EV1179">
        <v>6730960</v>
      </c>
      <c r="EW1179">
        <v>10111512</v>
      </c>
      <c r="EX1179">
        <v>10527241</v>
      </c>
      <c r="EY1179">
        <v>13056675</v>
      </c>
      <c r="EZ1179">
        <v>14373785</v>
      </c>
      <c r="FA1179">
        <v>9592357</v>
      </c>
      <c r="FB1179">
        <v>7017768</v>
      </c>
      <c r="FC1179">
        <v>12392055</v>
      </c>
      <c r="FD1179">
        <v>13646469</v>
      </c>
      <c r="FE1179">
        <v>20088907</v>
      </c>
      <c r="FF1179">
        <v>13558395</v>
      </c>
      <c r="FG1179">
        <v>14040895</v>
      </c>
      <c r="FH1179">
        <v>11882654</v>
      </c>
      <c r="FI1179">
        <v>14390875</v>
      </c>
      <c r="FJ1179">
        <v>8920660</v>
      </c>
      <c r="FK1179">
        <v>9585430</v>
      </c>
      <c r="FL1179">
        <v>12167543</v>
      </c>
      <c r="FM1179">
        <v>10344557</v>
      </c>
      <c r="FN1179">
        <v>10568106</v>
      </c>
      <c r="FO1179">
        <v>9004018</v>
      </c>
      <c r="FP1179">
        <v>7298641</v>
      </c>
      <c r="FQ1179">
        <v>7736035</v>
      </c>
      <c r="FR1179">
        <v>6841986</v>
      </c>
      <c r="FS1179">
        <v>4994720</v>
      </c>
      <c r="FT1179">
        <v>7595823</v>
      </c>
      <c r="FU1179">
        <v>7350468</v>
      </c>
      <c r="FV1179">
        <v>5456737</v>
      </c>
      <c r="FW1179">
        <v>5221021</v>
      </c>
      <c r="FX1179">
        <v>6418904</v>
      </c>
      <c r="FY1179">
        <v>6380366</v>
      </c>
      <c r="FZ1179">
        <v>7376989</v>
      </c>
      <c r="GA1179">
        <v>4336512</v>
      </c>
    </row>
    <row r="1180" spans="1:241" x14ac:dyDescent="0.25">
      <c r="A1180" s="5" t="s">
        <v>591</v>
      </c>
      <c r="B1180" t="s">
        <v>1160</v>
      </c>
      <c r="C1180" t="s">
        <v>1199</v>
      </c>
      <c r="D1180" s="2">
        <f>_xll.BDH(A1180, "volume", B1180, C1180, "Direction", "H", "Period", "M","cols=238;rows=2")</f>
        <v>37652</v>
      </c>
      <c r="E1180" s="2">
        <v>37680</v>
      </c>
      <c r="F1180" s="2">
        <v>37711</v>
      </c>
      <c r="G1180" s="2">
        <v>37741</v>
      </c>
      <c r="H1180" s="2">
        <v>37771</v>
      </c>
      <c r="I1180" s="2">
        <v>37802</v>
      </c>
      <c r="J1180" s="2">
        <v>37833</v>
      </c>
      <c r="K1180" s="2">
        <v>37862</v>
      </c>
      <c r="L1180" s="2">
        <v>37894</v>
      </c>
      <c r="M1180" s="2">
        <v>37925</v>
      </c>
      <c r="N1180" s="2">
        <v>37953</v>
      </c>
      <c r="O1180" s="2">
        <v>37986</v>
      </c>
      <c r="P1180" s="2">
        <v>38016</v>
      </c>
      <c r="Q1180" s="2">
        <v>38044</v>
      </c>
      <c r="R1180" s="2">
        <v>38077</v>
      </c>
      <c r="S1180" s="2">
        <v>38107</v>
      </c>
      <c r="T1180" s="2">
        <v>38138</v>
      </c>
      <c r="U1180" s="2">
        <v>38168</v>
      </c>
      <c r="V1180" s="2">
        <v>38198</v>
      </c>
      <c r="W1180" s="2">
        <v>38230</v>
      </c>
      <c r="X1180" s="2">
        <v>38260</v>
      </c>
      <c r="Y1180" s="2">
        <v>38289</v>
      </c>
      <c r="Z1180" s="2">
        <v>38321</v>
      </c>
      <c r="AA1180" s="2">
        <v>38352</v>
      </c>
      <c r="AB1180" s="2">
        <v>38383</v>
      </c>
      <c r="AC1180" s="2">
        <v>38411</v>
      </c>
      <c r="AD1180" s="2">
        <v>38442</v>
      </c>
      <c r="AE1180" s="2">
        <v>38471</v>
      </c>
      <c r="AF1180" s="2">
        <v>38503</v>
      </c>
      <c r="AG1180" s="2">
        <v>38533</v>
      </c>
      <c r="AH1180" s="2">
        <v>38562</v>
      </c>
      <c r="AI1180" s="2">
        <v>38595</v>
      </c>
      <c r="AJ1180" s="2">
        <v>38625</v>
      </c>
      <c r="AK1180" s="2">
        <v>38656</v>
      </c>
      <c r="AL1180" s="2">
        <v>38686</v>
      </c>
      <c r="AM1180" s="2">
        <v>38716</v>
      </c>
      <c r="AN1180" s="2">
        <v>38748</v>
      </c>
      <c r="AO1180" s="2">
        <v>38776</v>
      </c>
      <c r="AP1180" s="2">
        <v>38807</v>
      </c>
      <c r="AQ1180" s="2">
        <v>38835</v>
      </c>
      <c r="AR1180" s="2">
        <v>38868</v>
      </c>
      <c r="AS1180" s="2">
        <v>38898</v>
      </c>
      <c r="AT1180" s="2">
        <v>38929</v>
      </c>
      <c r="AU1180" s="2">
        <v>38960</v>
      </c>
      <c r="AV1180" s="2">
        <v>38989</v>
      </c>
      <c r="AW1180" s="2">
        <v>39021</v>
      </c>
      <c r="AX1180" s="2">
        <v>39051</v>
      </c>
      <c r="AY1180" s="2">
        <v>39080</v>
      </c>
      <c r="AZ1180" s="2">
        <v>39113</v>
      </c>
      <c r="BA1180" s="2">
        <v>39141</v>
      </c>
      <c r="BB1180" s="2">
        <v>39171</v>
      </c>
      <c r="BC1180" s="2">
        <v>39202</v>
      </c>
      <c r="BD1180" s="2">
        <v>39233</v>
      </c>
      <c r="BE1180" s="2">
        <v>39262</v>
      </c>
      <c r="BF1180" s="2">
        <v>39294</v>
      </c>
      <c r="BG1180" s="2">
        <v>39325</v>
      </c>
      <c r="BH1180" s="2">
        <v>39353</v>
      </c>
      <c r="BI1180" s="2">
        <v>39386</v>
      </c>
      <c r="BJ1180" s="2">
        <v>39416</v>
      </c>
      <c r="BK1180" s="2">
        <v>39447</v>
      </c>
      <c r="BL1180" s="2">
        <v>39478</v>
      </c>
      <c r="BM1180" s="2">
        <v>39507</v>
      </c>
      <c r="BN1180" s="2">
        <v>39538</v>
      </c>
      <c r="BO1180" s="2">
        <v>39568</v>
      </c>
      <c r="BP1180" s="2">
        <v>39598</v>
      </c>
      <c r="BQ1180" s="2">
        <v>39629</v>
      </c>
      <c r="BR1180" s="2">
        <v>39660</v>
      </c>
      <c r="BS1180" s="2">
        <v>39689</v>
      </c>
      <c r="BT1180" s="2">
        <v>39721</v>
      </c>
      <c r="BU1180" s="2">
        <v>39752</v>
      </c>
      <c r="BV1180" s="2">
        <v>39780</v>
      </c>
      <c r="BW1180" s="2">
        <v>39813</v>
      </c>
      <c r="BX1180" s="2">
        <v>39843</v>
      </c>
      <c r="BY1180" s="2">
        <v>39871</v>
      </c>
      <c r="BZ1180" s="2">
        <v>39903</v>
      </c>
      <c r="CA1180" s="2">
        <v>39933</v>
      </c>
      <c r="CB1180" s="2">
        <v>39962</v>
      </c>
      <c r="CC1180" s="2">
        <v>39994</v>
      </c>
      <c r="CD1180" s="2">
        <v>40025</v>
      </c>
      <c r="CE1180" s="2">
        <v>40056</v>
      </c>
      <c r="CF1180" s="2">
        <v>40086</v>
      </c>
      <c r="CG1180" s="2">
        <v>40116</v>
      </c>
      <c r="CH1180" s="2">
        <v>40147</v>
      </c>
      <c r="CI1180" s="2">
        <v>40178</v>
      </c>
      <c r="CJ1180" s="2">
        <v>40207</v>
      </c>
      <c r="CK1180" s="2">
        <v>40235</v>
      </c>
      <c r="CL1180" s="2">
        <v>40268</v>
      </c>
      <c r="CM1180" s="2">
        <v>40298</v>
      </c>
      <c r="CN1180" s="2">
        <v>40329</v>
      </c>
      <c r="CO1180" s="2">
        <v>40359</v>
      </c>
      <c r="CP1180" s="2">
        <v>40389</v>
      </c>
      <c r="CQ1180" s="2">
        <v>40421</v>
      </c>
      <c r="CR1180" s="2">
        <v>40451</v>
      </c>
      <c r="CS1180" s="2">
        <v>40480</v>
      </c>
      <c r="CT1180" s="2">
        <v>40512</v>
      </c>
      <c r="CU1180" s="2">
        <v>40543</v>
      </c>
      <c r="CV1180" s="2">
        <v>40574</v>
      </c>
      <c r="CW1180" s="2">
        <v>40602</v>
      </c>
      <c r="CX1180" s="2">
        <v>40633</v>
      </c>
      <c r="CY1180" s="2">
        <v>40662</v>
      </c>
      <c r="CZ1180" s="2">
        <v>40694</v>
      </c>
      <c r="DA1180" s="2">
        <v>40724</v>
      </c>
      <c r="DB1180" s="2">
        <v>40753</v>
      </c>
      <c r="DC1180" s="2">
        <v>40786</v>
      </c>
      <c r="DD1180" s="2">
        <v>40816</v>
      </c>
      <c r="DE1180" s="2">
        <v>40847</v>
      </c>
      <c r="DF1180" s="2">
        <v>40877</v>
      </c>
      <c r="DG1180" s="2">
        <v>40907</v>
      </c>
      <c r="DH1180" s="2">
        <v>40939</v>
      </c>
      <c r="DI1180" s="2">
        <v>40968</v>
      </c>
      <c r="DJ1180" s="2">
        <v>40998</v>
      </c>
      <c r="DK1180" s="2">
        <v>41029</v>
      </c>
      <c r="DL1180" s="2">
        <v>41060</v>
      </c>
      <c r="DM1180" s="2">
        <v>41089</v>
      </c>
      <c r="DN1180" s="2">
        <v>41121</v>
      </c>
      <c r="DO1180" s="2">
        <v>41152</v>
      </c>
      <c r="DP1180" s="2">
        <v>41180</v>
      </c>
      <c r="DQ1180" s="2">
        <v>41213</v>
      </c>
      <c r="DR1180" s="2">
        <v>41243</v>
      </c>
      <c r="DS1180" s="2">
        <v>41274</v>
      </c>
      <c r="DT1180" s="2">
        <v>41305</v>
      </c>
      <c r="DU1180" s="2">
        <v>41333</v>
      </c>
      <c r="DV1180" s="2">
        <v>41362</v>
      </c>
      <c r="DW1180" s="2">
        <v>41394</v>
      </c>
      <c r="DX1180" s="2">
        <v>41425</v>
      </c>
      <c r="DY1180" s="2">
        <v>41453</v>
      </c>
      <c r="DZ1180" s="2">
        <v>41486</v>
      </c>
      <c r="EA1180" s="2">
        <v>41516</v>
      </c>
      <c r="EB1180" s="2">
        <v>41547</v>
      </c>
      <c r="EC1180" s="2">
        <v>41578</v>
      </c>
      <c r="ED1180" s="2">
        <v>41607</v>
      </c>
      <c r="EE1180" s="2">
        <v>41639</v>
      </c>
      <c r="EF1180" s="2">
        <v>41670</v>
      </c>
      <c r="EG1180" s="2">
        <v>41698</v>
      </c>
      <c r="EH1180" s="2">
        <v>41729</v>
      </c>
      <c r="EI1180" s="2">
        <v>41759</v>
      </c>
      <c r="EJ1180" s="2">
        <v>41789</v>
      </c>
      <c r="EK1180" s="2">
        <v>41820</v>
      </c>
      <c r="EL1180" s="2">
        <v>41851</v>
      </c>
      <c r="EM1180" s="2">
        <v>41880</v>
      </c>
      <c r="EN1180" s="2">
        <v>41912</v>
      </c>
      <c r="EO1180" s="2">
        <v>41943</v>
      </c>
      <c r="EP1180" s="2">
        <v>41971</v>
      </c>
      <c r="EQ1180" s="2">
        <v>42004</v>
      </c>
      <c r="ER1180" s="2">
        <v>42034</v>
      </c>
      <c r="ES1180" s="2">
        <v>42062</v>
      </c>
      <c r="ET1180" s="2">
        <v>42094</v>
      </c>
      <c r="EU1180" s="2">
        <v>42124</v>
      </c>
      <c r="EV1180" s="2">
        <v>42153</v>
      </c>
      <c r="EW1180" s="2">
        <v>42185</v>
      </c>
      <c r="EX1180" s="2">
        <v>42216</v>
      </c>
      <c r="EY1180" s="2">
        <v>42247</v>
      </c>
      <c r="EZ1180" s="2">
        <v>42277</v>
      </c>
      <c r="FA1180" s="2">
        <v>42307</v>
      </c>
      <c r="FB1180" s="2">
        <v>42338</v>
      </c>
      <c r="FC1180" s="2">
        <v>42369</v>
      </c>
      <c r="FD1180" s="2">
        <v>42398</v>
      </c>
      <c r="FE1180" s="2">
        <v>42429</v>
      </c>
      <c r="FF1180" s="2">
        <v>42460</v>
      </c>
      <c r="FG1180" s="2">
        <v>42489</v>
      </c>
      <c r="FH1180" s="2">
        <v>42521</v>
      </c>
      <c r="FI1180" s="2">
        <v>42551</v>
      </c>
      <c r="FJ1180" s="2">
        <v>42580</v>
      </c>
      <c r="FK1180" s="2">
        <v>42613</v>
      </c>
      <c r="FL1180" s="2">
        <v>42643</v>
      </c>
      <c r="FM1180" s="2">
        <v>42674</v>
      </c>
      <c r="FN1180" s="2">
        <v>42704</v>
      </c>
      <c r="FO1180" s="2">
        <v>42734</v>
      </c>
      <c r="FP1180" s="2">
        <v>42766</v>
      </c>
      <c r="FQ1180" s="2">
        <v>42794</v>
      </c>
      <c r="FR1180" s="2">
        <v>42825</v>
      </c>
      <c r="FS1180" s="2">
        <v>42853</v>
      </c>
      <c r="FT1180" s="2">
        <v>42886</v>
      </c>
      <c r="FU1180" s="2">
        <v>42916</v>
      </c>
      <c r="FV1180" s="2">
        <v>42947</v>
      </c>
      <c r="FW1180" s="2">
        <v>42978</v>
      </c>
      <c r="FX1180" s="2">
        <v>43007</v>
      </c>
      <c r="FY1180" s="2">
        <v>43039</v>
      </c>
      <c r="FZ1180" s="2">
        <v>43069</v>
      </c>
      <c r="GA1180" s="2">
        <v>43098</v>
      </c>
      <c r="GB1180" s="2">
        <v>43131</v>
      </c>
      <c r="GC1180" s="2">
        <v>43159</v>
      </c>
      <c r="GD1180" s="2">
        <v>43189</v>
      </c>
      <c r="GE1180" s="2">
        <v>43220</v>
      </c>
      <c r="GF1180" s="2">
        <v>43251</v>
      </c>
      <c r="GG1180" s="2">
        <v>43280</v>
      </c>
      <c r="GH1180" s="2">
        <v>43312</v>
      </c>
      <c r="GI1180" s="2">
        <v>43343</v>
      </c>
      <c r="GJ1180" s="2">
        <v>43371</v>
      </c>
      <c r="GK1180" s="2">
        <v>43404</v>
      </c>
      <c r="GL1180" s="2">
        <v>43434</v>
      </c>
      <c r="GM1180" s="2">
        <v>43465</v>
      </c>
      <c r="GN1180" s="2">
        <v>43496</v>
      </c>
      <c r="GO1180" s="2">
        <v>43524</v>
      </c>
      <c r="GP1180" s="2">
        <v>43553</v>
      </c>
      <c r="GQ1180" s="2">
        <v>43585</v>
      </c>
      <c r="GR1180" s="2">
        <v>43616</v>
      </c>
      <c r="GS1180" s="2">
        <v>43644</v>
      </c>
      <c r="GT1180" s="2">
        <v>43677</v>
      </c>
      <c r="GU1180" s="2">
        <v>43707</v>
      </c>
      <c r="GV1180" s="2">
        <v>43738</v>
      </c>
      <c r="GW1180" s="2">
        <v>43769</v>
      </c>
      <c r="GX1180" s="2">
        <v>43798</v>
      </c>
      <c r="GY1180" s="2">
        <v>43830</v>
      </c>
      <c r="GZ1180" s="2">
        <v>43861</v>
      </c>
      <c r="HA1180" s="2">
        <v>43889</v>
      </c>
      <c r="HB1180" s="2">
        <v>43921</v>
      </c>
      <c r="HC1180" s="2">
        <v>43951</v>
      </c>
      <c r="HD1180" s="2">
        <v>43980</v>
      </c>
      <c r="HE1180" s="2">
        <v>44012</v>
      </c>
      <c r="HF1180" s="2">
        <v>44043</v>
      </c>
      <c r="HG1180" s="2">
        <v>44074</v>
      </c>
      <c r="HH1180" s="2">
        <v>44104</v>
      </c>
      <c r="HI1180" s="2">
        <v>44134</v>
      </c>
      <c r="HJ1180" s="2">
        <v>44165</v>
      </c>
      <c r="HK1180" s="2">
        <v>44196</v>
      </c>
      <c r="HL1180" s="2">
        <v>44225</v>
      </c>
      <c r="HM1180" s="2">
        <v>44253</v>
      </c>
      <c r="HN1180" s="2">
        <v>44286</v>
      </c>
      <c r="HO1180" s="2">
        <v>44316</v>
      </c>
      <c r="HP1180" s="2">
        <v>44347</v>
      </c>
      <c r="HQ1180" s="2">
        <v>44377</v>
      </c>
      <c r="HR1180" s="2">
        <v>44407</v>
      </c>
      <c r="HS1180" s="2">
        <v>44439</v>
      </c>
      <c r="HT1180" s="2">
        <v>44469</v>
      </c>
      <c r="HU1180" s="2">
        <v>44498</v>
      </c>
      <c r="HV1180" s="2">
        <v>44530</v>
      </c>
      <c r="HW1180" s="2">
        <v>44561</v>
      </c>
      <c r="HX1180" s="2">
        <v>44592</v>
      </c>
      <c r="HY1180" s="2">
        <v>44620</v>
      </c>
      <c r="HZ1180" s="2">
        <v>44651</v>
      </c>
      <c r="IA1180" s="2">
        <v>44680</v>
      </c>
      <c r="IB1180" s="2">
        <v>44712</v>
      </c>
      <c r="IC1180" s="2">
        <v>44742</v>
      </c>
      <c r="ID1180" s="2">
        <v>44771</v>
      </c>
      <c r="IE1180" s="2">
        <v>44804</v>
      </c>
      <c r="IF1180" s="2">
        <v>44834</v>
      </c>
      <c r="IG1180" s="2">
        <v>44865</v>
      </c>
    </row>
    <row r="1181" spans="1:241" x14ac:dyDescent="0.25">
      <c r="D1181" s="3">
        <v>19320800</v>
      </c>
      <c r="E1181">
        <v>12581300</v>
      </c>
      <c r="F1181">
        <v>20095500</v>
      </c>
      <c r="G1181">
        <v>15344100</v>
      </c>
      <c r="H1181">
        <v>18127300</v>
      </c>
      <c r="I1181">
        <v>15889800</v>
      </c>
      <c r="J1181">
        <v>17155100</v>
      </c>
      <c r="K1181">
        <v>16484400</v>
      </c>
      <c r="L1181">
        <v>16522000</v>
      </c>
      <c r="M1181">
        <v>16284100</v>
      </c>
      <c r="N1181">
        <v>11360400</v>
      </c>
      <c r="O1181">
        <v>12066400</v>
      </c>
      <c r="P1181">
        <v>13867200</v>
      </c>
      <c r="Q1181">
        <v>12726500</v>
      </c>
      <c r="R1181">
        <v>14065100</v>
      </c>
      <c r="S1181">
        <v>16145000</v>
      </c>
      <c r="T1181">
        <v>19868200</v>
      </c>
      <c r="U1181">
        <v>14861800</v>
      </c>
      <c r="V1181">
        <v>25434300</v>
      </c>
      <c r="W1181">
        <v>14497800</v>
      </c>
      <c r="X1181">
        <v>10486600</v>
      </c>
      <c r="Y1181">
        <v>12489900</v>
      </c>
      <c r="Z1181">
        <v>12317500</v>
      </c>
      <c r="AA1181">
        <v>9287700</v>
      </c>
      <c r="AB1181">
        <v>14101400</v>
      </c>
      <c r="AC1181">
        <v>11418300</v>
      </c>
      <c r="AD1181">
        <v>19995300</v>
      </c>
      <c r="AE1181">
        <v>21881100</v>
      </c>
      <c r="AF1181">
        <v>14719400</v>
      </c>
      <c r="AG1181">
        <v>15886700</v>
      </c>
      <c r="AH1181">
        <v>16071100</v>
      </c>
      <c r="AI1181">
        <v>10189900</v>
      </c>
      <c r="AJ1181">
        <v>9939200</v>
      </c>
      <c r="AK1181">
        <v>21531900</v>
      </c>
      <c r="AL1181">
        <v>12387500</v>
      </c>
      <c r="AM1181">
        <v>13217700</v>
      </c>
      <c r="AN1181">
        <v>16564100</v>
      </c>
      <c r="AO1181">
        <v>10307300</v>
      </c>
      <c r="AP1181">
        <v>11099600</v>
      </c>
      <c r="AQ1181">
        <v>8495300</v>
      </c>
      <c r="AR1181">
        <v>12544500</v>
      </c>
      <c r="AS1181">
        <v>10105000</v>
      </c>
      <c r="AT1181">
        <v>10733000</v>
      </c>
      <c r="AU1181">
        <v>10115700</v>
      </c>
      <c r="AV1181">
        <v>7289000</v>
      </c>
      <c r="AW1181">
        <v>9279400</v>
      </c>
      <c r="AX1181">
        <v>9914900</v>
      </c>
      <c r="AY1181">
        <v>7006100</v>
      </c>
      <c r="AZ1181">
        <v>13737200</v>
      </c>
      <c r="BA1181">
        <v>9998900</v>
      </c>
      <c r="BB1181">
        <v>12945700</v>
      </c>
      <c r="BC1181">
        <v>7693400</v>
      </c>
      <c r="BD1181">
        <v>9823400</v>
      </c>
      <c r="BE1181">
        <v>9358300</v>
      </c>
      <c r="BF1181">
        <v>9961200</v>
      </c>
      <c r="BG1181">
        <v>8813400</v>
      </c>
      <c r="BH1181">
        <v>6066200</v>
      </c>
      <c r="BI1181">
        <v>8045400</v>
      </c>
      <c r="BJ1181">
        <v>8156100</v>
      </c>
      <c r="BK1181">
        <v>6925400</v>
      </c>
      <c r="BL1181">
        <v>17294900</v>
      </c>
      <c r="BM1181">
        <v>10266700</v>
      </c>
      <c r="BN1181">
        <v>10979300</v>
      </c>
      <c r="BO1181">
        <v>10709300</v>
      </c>
      <c r="BP1181">
        <v>6253000</v>
      </c>
      <c r="BQ1181">
        <v>6915300</v>
      </c>
      <c r="BR1181">
        <v>8555000</v>
      </c>
      <c r="BS1181">
        <v>4684400</v>
      </c>
      <c r="BT1181">
        <v>9498200</v>
      </c>
      <c r="BU1181">
        <v>11933800</v>
      </c>
      <c r="BV1181">
        <v>8738100</v>
      </c>
      <c r="BW1181">
        <v>10746200</v>
      </c>
      <c r="BX1181">
        <v>8450800</v>
      </c>
      <c r="BY1181">
        <v>7904100</v>
      </c>
      <c r="BZ1181">
        <v>10928500</v>
      </c>
      <c r="CA1181">
        <v>8631600</v>
      </c>
      <c r="CB1181">
        <v>5820800</v>
      </c>
      <c r="CC1181">
        <v>6005000</v>
      </c>
      <c r="CD1181">
        <v>5856800</v>
      </c>
      <c r="CE1181">
        <v>4677800</v>
      </c>
      <c r="CF1181">
        <v>6286300</v>
      </c>
      <c r="CG1181">
        <v>7649600</v>
      </c>
      <c r="CH1181">
        <v>6838300</v>
      </c>
      <c r="CI1181">
        <v>4930300</v>
      </c>
      <c r="CJ1181">
        <v>6115300</v>
      </c>
      <c r="CK1181">
        <v>6652300</v>
      </c>
      <c r="CL1181">
        <v>8008900</v>
      </c>
      <c r="CM1181">
        <v>6072300</v>
      </c>
      <c r="CN1181">
        <v>11449600</v>
      </c>
      <c r="CO1181">
        <v>7975100</v>
      </c>
      <c r="CP1181">
        <v>7557900</v>
      </c>
      <c r="CQ1181">
        <v>6082300</v>
      </c>
      <c r="CR1181">
        <v>4764597</v>
      </c>
      <c r="CS1181">
        <v>4189081</v>
      </c>
      <c r="CT1181">
        <v>3854810</v>
      </c>
      <c r="CU1181">
        <v>3846115</v>
      </c>
      <c r="CV1181">
        <v>4210001</v>
      </c>
      <c r="CW1181">
        <v>4279958</v>
      </c>
      <c r="CX1181">
        <v>4614863</v>
      </c>
      <c r="CY1181">
        <v>3771330</v>
      </c>
      <c r="CZ1181">
        <v>4726991</v>
      </c>
      <c r="DA1181">
        <v>4957926</v>
      </c>
      <c r="DB1181">
        <v>4580969</v>
      </c>
      <c r="DC1181">
        <v>8993009</v>
      </c>
      <c r="DD1181">
        <v>6749827</v>
      </c>
      <c r="DE1181">
        <v>6807495</v>
      </c>
      <c r="DF1181">
        <v>4505477</v>
      </c>
      <c r="DG1181">
        <v>4161870</v>
      </c>
      <c r="DH1181">
        <v>6056748</v>
      </c>
      <c r="DI1181">
        <v>3559540</v>
      </c>
      <c r="DJ1181">
        <v>3725914</v>
      </c>
      <c r="DK1181">
        <v>4773754</v>
      </c>
      <c r="DL1181">
        <v>6210041</v>
      </c>
      <c r="DM1181">
        <v>5380257</v>
      </c>
      <c r="DN1181">
        <v>4605085</v>
      </c>
      <c r="DO1181">
        <v>4056387</v>
      </c>
      <c r="DP1181">
        <v>2958813</v>
      </c>
      <c r="DQ1181">
        <v>2916355</v>
      </c>
      <c r="DR1181">
        <v>2876027</v>
      </c>
      <c r="DS1181">
        <v>2680980</v>
      </c>
      <c r="DT1181">
        <v>3300840</v>
      </c>
      <c r="DU1181">
        <v>1978141</v>
      </c>
      <c r="DV1181">
        <v>2059190</v>
      </c>
      <c r="DW1181">
        <v>3144176</v>
      </c>
      <c r="DX1181">
        <v>2635419</v>
      </c>
      <c r="DY1181">
        <v>2692259</v>
      </c>
      <c r="DZ1181">
        <v>3099647</v>
      </c>
      <c r="EA1181">
        <v>2537964</v>
      </c>
      <c r="EB1181">
        <v>2413833</v>
      </c>
      <c r="EC1181">
        <v>3184128</v>
      </c>
      <c r="ED1181">
        <v>1751120</v>
      </c>
      <c r="EE1181">
        <v>2564101</v>
      </c>
      <c r="EF1181">
        <v>3679481</v>
      </c>
      <c r="EG1181">
        <v>2387993</v>
      </c>
      <c r="EH1181">
        <v>2491641</v>
      </c>
      <c r="EI1181">
        <v>3464041</v>
      </c>
      <c r="EJ1181">
        <v>3320385</v>
      </c>
      <c r="EK1181">
        <v>2328325</v>
      </c>
      <c r="EL1181">
        <v>2531383</v>
      </c>
      <c r="EM1181">
        <v>1856468</v>
      </c>
      <c r="EN1181">
        <v>2215607</v>
      </c>
      <c r="EO1181">
        <v>3802738</v>
      </c>
      <c r="EP1181">
        <v>2198417</v>
      </c>
      <c r="EQ1181">
        <v>2511554</v>
      </c>
      <c r="ER1181">
        <v>2308949</v>
      </c>
      <c r="ES1181">
        <v>1615770</v>
      </c>
      <c r="ET1181">
        <v>2744701</v>
      </c>
      <c r="EU1181">
        <v>1976924</v>
      </c>
      <c r="EV1181">
        <v>2480616</v>
      </c>
      <c r="EW1181">
        <v>2837382</v>
      </c>
      <c r="EX1181">
        <v>2420802</v>
      </c>
      <c r="EY1181">
        <v>2340614</v>
      </c>
      <c r="EZ1181">
        <v>2418212</v>
      </c>
      <c r="FA1181">
        <v>2144063</v>
      </c>
      <c r="FB1181">
        <v>2658033</v>
      </c>
      <c r="FC1181">
        <v>2622624</v>
      </c>
      <c r="FD1181">
        <v>2650295</v>
      </c>
      <c r="FE1181">
        <v>2447796</v>
      </c>
      <c r="FF1181">
        <v>2850838</v>
      </c>
      <c r="FG1181">
        <v>3169330</v>
      </c>
      <c r="FH1181">
        <v>3037004</v>
      </c>
      <c r="FI1181">
        <v>3059087</v>
      </c>
      <c r="FJ1181">
        <v>2891026</v>
      </c>
      <c r="FK1181">
        <v>3150290</v>
      </c>
      <c r="FL1181">
        <v>3111148</v>
      </c>
      <c r="FM1181">
        <v>4110862</v>
      </c>
      <c r="FN1181">
        <v>4746642</v>
      </c>
      <c r="FO1181">
        <v>3725106</v>
      </c>
      <c r="FP1181">
        <v>4586165</v>
      </c>
      <c r="FQ1181">
        <v>2412779</v>
      </c>
      <c r="FR1181">
        <v>2654649</v>
      </c>
      <c r="FS1181">
        <v>2591033</v>
      </c>
      <c r="FT1181">
        <v>2690413</v>
      </c>
      <c r="FU1181">
        <v>2473228</v>
      </c>
      <c r="FV1181">
        <v>2522044</v>
      </c>
      <c r="FW1181">
        <v>2463786</v>
      </c>
      <c r="FX1181">
        <v>2820297</v>
      </c>
      <c r="FY1181">
        <v>3629627</v>
      </c>
      <c r="FZ1181">
        <v>2170488</v>
      </c>
      <c r="GA1181">
        <v>2442606</v>
      </c>
      <c r="GB1181">
        <v>2611752</v>
      </c>
      <c r="GC1181">
        <v>2334977</v>
      </c>
      <c r="GD1181">
        <v>2787918</v>
      </c>
      <c r="GE1181">
        <v>3183865</v>
      </c>
      <c r="GF1181">
        <v>3315190</v>
      </c>
      <c r="GG1181">
        <v>4173574</v>
      </c>
      <c r="GH1181">
        <v>2770182</v>
      </c>
      <c r="GI1181">
        <v>2012550</v>
      </c>
      <c r="GJ1181">
        <v>2561159</v>
      </c>
      <c r="GK1181">
        <v>3697763</v>
      </c>
      <c r="GL1181">
        <v>2476322</v>
      </c>
      <c r="GM1181">
        <v>2738163</v>
      </c>
      <c r="GN1181">
        <v>3158493</v>
      </c>
      <c r="GO1181">
        <v>2315382</v>
      </c>
      <c r="GP1181">
        <v>3083321</v>
      </c>
      <c r="GQ1181">
        <v>3003303</v>
      </c>
      <c r="GR1181">
        <v>2738050</v>
      </c>
      <c r="GS1181">
        <v>3343623</v>
      </c>
      <c r="GT1181">
        <v>2900011</v>
      </c>
      <c r="GU1181">
        <v>2846062</v>
      </c>
      <c r="GV1181">
        <v>3245637</v>
      </c>
      <c r="GW1181">
        <v>3308924</v>
      </c>
      <c r="GX1181">
        <v>2156992</v>
      </c>
      <c r="GY1181">
        <v>3136017</v>
      </c>
      <c r="GZ1181">
        <v>2993478</v>
      </c>
      <c r="HA1181">
        <v>2699867</v>
      </c>
      <c r="HB1181">
        <v>4068242</v>
      </c>
      <c r="HC1181">
        <v>2672987</v>
      </c>
      <c r="HD1181">
        <v>3518064</v>
      </c>
      <c r="HE1181">
        <v>5101808</v>
      </c>
      <c r="HF1181">
        <v>3474191</v>
      </c>
      <c r="HG1181">
        <v>2529508</v>
      </c>
      <c r="HH1181">
        <v>2777034</v>
      </c>
      <c r="HI1181">
        <v>2620807</v>
      </c>
      <c r="HJ1181">
        <v>3098980</v>
      </c>
      <c r="HK1181">
        <v>2827686</v>
      </c>
      <c r="HL1181">
        <v>2139819</v>
      </c>
      <c r="HM1181">
        <v>2014901</v>
      </c>
      <c r="HN1181">
        <v>2779828</v>
      </c>
      <c r="HO1181">
        <v>2375622</v>
      </c>
      <c r="HP1181">
        <v>2717221</v>
      </c>
      <c r="HQ1181">
        <v>4025223</v>
      </c>
      <c r="HR1181">
        <v>2555478</v>
      </c>
      <c r="HS1181">
        <v>1745646</v>
      </c>
      <c r="HT1181">
        <v>2602680</v>
      </c>
      <c r="HU1181">
        <v>2497465</v>
      </c>
      <c r="HV1181">
        <v>2717175</v>
      </c>
      <c r="HW1181">
        <v>2954941</v>
      </c>
      <c r="HX1181">
        <v>2799154</v>
      </c>
      <c r="HY1181">
        <v>2370162</v>
      </c>
      <c r="HZ1181">
        <v>3025103</v>
      </c>
      <c r="IA1181">
        <v>2485644</v>
      </c>
      <c r="IB1181">
        <v>3140220</v>
      </c>
      <c r="IC1181">
        <v>2759791</v>
      </c>
      <c r="ID1181">
        <v>2053016</v>
      </c>
      <c r="IE1181">
        <v>2375202</v>
      </c>
      <c r="IF1181">
        <v>2726782</v>
      </c>
      <c r="IG1181">
        <v>2272066</v>
      </c>
    </row>
    <row r="1182" spans="1:241" x14ac:dyDescent="0.25">
      <c r="A1182" s="5" t="s">
        <v>592</v>
      </c>
      <c r="B1182" t="s">
        <v>1160</v>
      </c>
      <c r="C1182" t="s">
        <v>1183</v>
      </c>
      <c r="D1182" s="2">
        <f>_xll.BDH(A1182, "volume", B1182, C1182, "Direction", "H", "Period", "M","cols=48;rows=2")</f>
        <v>37652</v>
      </c>
      <c r="E1182" s="2">
        <v>37680</v>
      </c>
      <c r="F1182" s="2">
        <v>37711</v>
      </c>
      <c r="G1182" s="2">
        <v>37741</v>
      </c>
      <c r="H1182" s="2">
        <v>37771</v>
      </c>
      <c r="I1182" s="2">
        <v>37802</v>
      </c>
      <c r="J1182" s="2">
        <v>37833</v>
      </c>
      <c r="K1182" s="2">
        <v>37862</v>
      </c>
      <c r="L1182" s="2">
        <v>37894</v>
      </c>
      <c r="M1182" s="2">
        <v>37925</v>
      </c>
      <c r="N1182" s="2">
        <v>37953</v>
      </c>
      <c r="O1182" s="2">
        <v>37986</v>
      </c>
      <c r="P1182" s="2">
        <v>38016</v>
      </c>
      <c r="Q1182" s="2">
        <v>38044</v>
      </c>
      <c r="R1182" s="2">
        <v>38077</v>
      </c>
      <c r="S1182" s="2">
        <v>38107</v>
      </c>
      <c r="T1182" s="2">
        <v>38138</v>
      </c>
      <c r="U1182" s="2">
        <v>38168</v>
      </c>
      <c r="V1182" s="2">
        <v>38198</v>
      </c>
      <c r="W1182" s="2">
        <v>38230</v>
      </c>
      <c r="X1182" s="2">
        <v>38260</v>
      </c>
      <c r="Y1182" s="2">
        <v>38289</v>
      </c>
      <c r="Z1182" s="2">
        <v>38321</v>
      </c>
      <c r="AA1182" s="2">
        <v>38352</v>
      </c>
      <c r="AB1182" s="2">
        <v>38383</v>
      </c>
      <c r="AC1182" s="2">
        <v>38411</v>
      </c>
      <c r="AD1182" s="2">
        <v>38442</v>
      </c>
      <c r="AE1182" s="2">
        <v>38471</v>
      </c>
      <c r="AF1182" s="2">
        <v>38503</v>
      </c>
      <c r="AG1182" s="2">
        <v>38533</v>
      </c>
      <c r="AH1182" s="2">
        <v>38562</v>
      </c>
      <c r="AI1182" s="2">
        <v>38595</v>
      </c>
      <c r="AJ1182" s="2">
        <v>38625</v>
      </c>
      <c r="AK1182" s="2">
        <v>38656</v>
      </c>
      <c r="AL1182" s="2">
        <v>38686</v>
      </c>
      <c r="AM1182" s="2">
        <v>38716</v>
      </c>
      <c r="AN1182" s="2">
        <v>38748</v>
      </c>
      <c r="AO1182" s="2">
        <v>38776</v>
      </c>
      <c r="AP1182" s="2">
        <v>38807</v>
      </c>
      <c r="AQ1182" s="2">
        <v>38835</v>
      </c>
      <c r="AR1182" s="2">
        <v>38868</v>
      </c>
      <c r="AS1182" s="2">
        <v>38898</v>
      </c>
      <c r="AT1182" s="2">
        <v>38929</v>
      </c>
      <c r="AU1182" s="2">
        <v>38960</v>
      </c>
      <c r="AV1182" s="2">
        <v>38989</v>
      </c>
      <c r="AW1182" s="2">
        <v>39021</v>
      </c>
      <c r="AX1182" s="2">
        <v>39051</v>
      </c>
      <c r="AY1182" s="2">
        <v>39080</v>
      </c>
    </row>
    <row r="1183" spans="1:241" x14ac:dyDescent="0.25">
      <c r="D1183" s="3">
        <v>520196100</v>
      </c>
      <c r="E1183">
        <v>435873000</v>
      </c>
      <c r="F1183">
        <v>545823300</v>
      </c>
      <c r="G1183">
        <v>383323200</v>
      </c>
      <c r="H1183">
        <v>380115300</v>
      </c>
      <c r="I1183">
        <v>403600500</v>
      </c>
      <c r="J1183">
        <v>359331600</v>
      </c>
      <c r="K1183">
        <v>206863800</v>
      </c>
      <c r="L1183">
        <v>255077700</v>
      </c>
      <c r="M1183">
        <v>229333200</v>
      </c>
      <c r="N1183">
        <v>178689945</v>
      </c>
      <c r="O1183">
        <v>207417291</v>
      </c>
      <c r="P1183">
        <v>190131951</v>
      </c>
      <c r="Q1183">
        <v>430418349</v>
      </c>
      <c r="R1183">
        <v>204821175</v>
      </c>
      <c r="S1183">
        <v>212574450</v>
      </c>
      <c r="T1183">
        <v>173574759</v>
      </c>
      <c r="U1183">
        <v>184681986</v>
      </c>
      <c r="V1183">
        <v>156096198</v>
      </c>
      <c r="W1183">
        <v>148272402</v>
      </c>
      <c r="X1183">
        <v>157154586</v>
      </c>
      <c r="Y1183">
        <v>207977025</v>
      </c>
      <c r="Z1183">
        <v>204376338</v>
      </c>
      <c r="AA1183">
        <v>218601615</v>
      </c>
      <c r="AB1183">
        <v>229211091</v>
      </c>
      <c r="AC1183">
        <v>196162455</v>
      </c>
      <c r="AD1183">
        <v>278401098</v>
      </c>
      <c r="AE1183">
        <v>261819795</v>
      </c>
      <c r="AF1183">
        <v>289371627</v>
      </c>
      <c r="AG1183">
        <v>271614534</v>
      </c>
      <c r="AH1183">
        <v>214310175</v>
      </c>
      <c r="AI1183">
        <v>221718039</v>
      </c>
      <c r="AJ1183">
        <v>270143592</v>
      </c>
      <c r="AK1183">
        <v>271655541</v>
      </c>
      <c r="AL1183">
        <v>369731184</v>
      </c>
      <c r="AM1183">
        <v>341783229</v>
      </c>
      <c r="AN1183">
        <v>321422481</v>
      </c>
      <c r="AO1183">
        <v>447164454</v>
      </c>
      <c r="AP1183">
        <v>544030440</v>
      </c>
      <c r="AQ1183">
        <v>646445388</v>
      </c>
      <c r="AR1183">
        <v>589927230</v>
      </c>
      <c r="AS1183">
        <v>639741129</v>
      </c>
      <c r="AT1183">
        <v>419375700</v>
      </c>
      <c r="AU1183">
        <v>345891003</v>
      </c>
      <c r="AV1183">
        <v>316178196</v>
      </c>
      <c r="AW1183">
        <v>393238887</v>
      </c>
      <c r="AX1183">
        <v>294228402</v>
      </c>
      <c r="AY1183">
        <v>267758166</v>
      </c>
    </row>
    <row r="1184" spans="1:241" x14ac:dyDescent="0.25">
      <c r="A1184" s="5" t="s">
        <v>593</v>
      </c>
      <c r="B1184" t="s">
        <v>1160</v>
      </c>
      <c r="C1184" t="s">
        <v>1197</v>
      </c>
      <c r="D1184" s="2">
        <f>_xll.BDH(A1184, "volume", B1184, C1184, "Direction", "H", "Period", "M","cols=2;rows=2")</f>
        <v>37652</v>
      </c>
      <c r="E1184" s="2">
        <v>37680</v>
      </c>
    </row>
    <row r="1185" spans="1:241" x14ac:dyDescent="0.25">
      <c r="D1185" s="3">
        <v>70009900</v>
      </c>
      <c r="E1185">
        <v>54442500</v>
      </c>
    </row>
    <row r="1186" spans="1:241" x14ac:dyDescent="0.25">
      <c r="A1186" s="5" t="s">
        <v>594</v>
      </c>
      <c r="B1186" t="s">
        <v>1160</v>
      </c>
      <c r="C1186" t="s">
        <v>1199</v>
      </c>
      <c r="D1186" s="2">
        <f>_xll.BDH(A1186, "volume", B1186, C1186, "Direction", "H", "Period", "M","cols=238;rows=2")</f>
        <v>37652</v>
      </c>
      <c r="E1186" s="2">
        <v>37680</v>
      </c>
      <c r="F1186" s="2">
        <v>37711</v>
      </c>
      <c r="G1186" s="2">
        <v>37741</v>
      </c>
      <c r="H1186" s="2">
        <v>37771</v>
      </c>
      <c r="I1186" s="2">
        <v>37802</v>
      </c>
      <c r="J1186" s="2">
        <v>37833</v>
      </c>
      <c r="K1186" s="2">
        <v>37862</v>
      </c>
      <c r="L1186" s="2">
        <v>37894</v>
      </c>
      <c r="M1186" s="2">
        <v>37925</v>
      </c>
      <c r="N1186" s="2">
        <v>37953</v>
      </c>
      <c r="O1186" s="2">
        <v>37986</v>
      </c>
      <c r="P1186" s="2">
        <v>38016</v>
      </c>
      <c r="Q1186" s="2">
        <v>38044</v>
      </c>
      <c r="R1186" s="2">
        <v>38077</v>
      </c>
      <c r="S1186" s="2">
        <v>38107</v>
      </c>
      <c r="T1186" s="2">
        <v>38138</v>
      </c>
      <c r="U1186" s="2">
        <v>38168</v>
      </c>
      <c r="V1186" s="2">
        <v>38198</v>
      </c>
      <c r="W1186" s="2">
        <v>38230</v>
      </c>
      <c r="X1186" s="2">
        <v>38260</v>
      </c>
      <c r="Y1186" s="2">
        <v>38289</v>
      </c>
      <c r="Z1186" s="2">
        <v>38321</v>
      </c>
      <c r="AA1186" s="2">
        <v>38352</v>
      </c>
      <c r="AB1186" s="2">
        <v>38383</v>
      </c>
      <c r="AC1186" s="2">
        <v>38411</v>
      </c>
      <c r="AD1186" s="2">
        <v>38442</v>
      </c>
      <c r="AE1186" s="2">
        <v>38471</v>
      </c>
      <c r="AF1186" s="2">
        <v>38503</v>
      </c>
      <c r="AG1186" s="2">
        <v>38533</v>
      </c>
      <c r="AH1186" s="2">
        <v>38562</v>
      </c>
      <c r="AI1186" s="2">
        <v>38595</v>
      </c>
      <c r="AJ1186" s="2">
        <v>38625</v>
      </c>
      <c r="AK1186" s="2">
        <v>38656</v>
      </c>
      <c r="AL1186" s="2">
        <v>38686</v>
      </c>
      <c r="AM1186" s="2">
        <v>38716</v>
      </c>
      <c r="AN1186" s="2">
        <v>38748</v>
      </c>
      <c r="AO1186" s="2">
        <v>38776</v>
      </c>
      <c r="AP1186" s="2">
        <v>38807</v>
      </c>
      <c r="AQ1186" s="2">
        <v>38835</v>
      </c>
      <c r="AR1186" s="2">
        <v>38868</v>
      </c>
      <c r="AS1186" s="2">
        <v>38898</v>
      </c>
      <c r="AT1186" s="2">
        <v>38929</v>
      </c>
      <c r="AU1186" s="2">
        <v>38960</v>
      </c>
      <c r="AV1186" s="2">
        <v>38989</v>
      </c>
      <c r="AW1186" s="2">
        <v>39021</v>
      </c>
      <c r="AX1186" s="2">
        <v>39051</v>
      </c>
      <c r="AY1186" s="2">
        <v>39080</v>
      </c>
      <c r="AZ1186" s="2">
        <v>39113</v>
      </c>
      <c r="BA1186" s="2">
        <v>39141</v>
      </c>
      <c r="BB1186" s="2">
        <v>39171</v>
      </c>
      <c r="BC1186" s="2">
        <v>39202</v>
      </c>
      <c r="BD1186" s="2">
        <v>39233</v>
      </c>
      <c r="BE1186" s="2">
        <v>39262</v>
      </c>
      <c r="BF1186" s="2">
        <v>39294</v>
      </c>
      <c r="BG1186" s="2">
        <v>39325</v>
      </c>
      <c r="BH1186" s="2">
        <v>39353</v>
      </c>
      <c r="BI1186" s="2">
        <v>39386</v>
      </c>
      <c r="BJ1186" s="2">
        <v>39416</v>
      </c>
      <c r="BK1186" s="2">
        <v>39447</v>
      </c>
      <c r="BL1186" s="2">
        <v>39478</v>
      </c>
      <c r="BM1186" s="2">
        <v>39507</v>
      </c>
      <c r="BN1186" s="2">
        <v>39538</v>
      </c>
      <c r="BO1186" s="2">
        <v>39568</v>
      </c>
      <c r="BP1186" s="2">
        <v>39598</v>
      </c>
      <c r="BQ1186" s="2">
        <v>39629</v>
      </c>
      <c r="BR1186" s="2">
        <v>39660</v>
      </c>
      <c r="BS1186" s="2">
        <v>39689</v>
      </c>
      <c r="BT1186" s="2">
        <v>39721</v>
      </c>
      <c r="BU1186" s="2">
        <v>39752</v>
      </c>
      <c r="BV1186" s="2">
        <v>39780</v>
      </c>
      <c r="BW1186" s="2">
        <v>39813</v>
      </c>
      <c r="BX1186" s="2">
        <v>39843</v>
      </c>
      <c r="BY1186" s="2">
        <v>39871</v>
      </c>
      <c r="BZ1186" s="2">
        <v>39903</v>
      </c>
      <c r="CA1186" s="2">
        <v>39933</v>
      </c>
      <c r="CB1186" s="2">
        <v>39962</v>
      </c>
      <c r="CC1186" s="2">
        <v>39994</v>
      </c>
      <c r="CD1186" s="2">
        <v>40025</v>
      </c>
      <c r="CE1186" s="2">
        <v>40056</v>
      </c>
      <c r="CF1186" s="2">
        <v>40086</v>
      </c>
      <c r="CG1186" s="2">
        <v>40116</v>
      </c>
      <c r="CH1186" s="2">
        <v>40147</v>
      </c>
      <c r="CI1186" s="2">
        <v>40178</v>
      </c>
      <c r="CJ1186" s="2">
        <v>40207</v>
      </c>
      <c r="CK1186" s="2">
        <v>40235</v>
      </c>
      <c r="CL1186" s="2">
        <v>40268</v>
      </c>
      <c r="CM1186" s="2">
        <v>40298</v>
      </c>
      <c r="CN1186" s="2">
        <v>40329</v>
      </c>
      <c r="CO1186" s="2">
        <v>40359</v>
      </c>
      <c r="CP1186" s="2">
        <v>40389</v>
      </c>
      <c r="CQ1186" s="2">
        <v>40421</v>
      </c>
      <c r="CR1186" s="2">
        <v>40451</v>
      </c>
      <c r="CS1186" s="2">
        <v>40480</v>
      </c>
      <c r="CT1186" s="2">
        <v>40512</v>
      </c>
      <c r="CU1186" s="2">
        <v>40543</v>
      </c>
      <c r="CV1186" s="2">
        <v>40574</v>
      </c>
      <c r="CW1186" s="2">
        <v>40602</v>
      </c>
      <c r="CX1186" s="2">
        <v>40633</v>
      </c>
      <c r="CY1186" s="2">
        <v>40662</v>
      </c>
      <c r="CZ1186" s="2">
        <v>40694</v>
      </c>
      <c r="DA1186" s="2">
        <v>40724</v>
      </c>
      <c r="DB1186" s="2">
        <v>40753</v>
      </c>
      <c r="DC1186" s="2">
        <v>40786</v>
      </c>
      <c r="DD1186" s="2">
        <v>40816</v>
      </c>
      <c r="DE1186" s="2">
        <v>40847</v>
      </c>
      <c r="DF1186" s="2">
        <v>40877</v>
      </c>
      <c r="DG1186" s="2">
        <v>40907</v>
      </c>
      <c r="DH1186" s="2">
        <v>40939</v>
      </c>
      <c r="DI1186" s="2">
        <v>40968</v>
      </c>
      <c r="DJ1186" s="2">
        <v>40998</v>
      </c>
      <c r="DK1186" s="2">
        <v>41029</v>
      </c>
      <c r="DL1186" s="2">
        <v>41060</v>
      </c>
      <c r="DM1186" s="2">
        <v>41089</v>
      </c>
      <c r="DN1186" s="2">
        <v>41121</v>
      </c>
      <c r="DO1186" s="2">
        <v>41152</v>
      </c>
      <c r="DP1186" s="2">
        <v>41180</v>
      </c>
      <c r="DQ1186" s="2">
        <v>41213</v>
      </c>
      <c r="DR1186" s="2">
        <v>41243</v>
      </c>
      <c r="DS1186" s="2">
        <v>41274</v>
      </c>
      <c r="DT1186" s="2">
        <v>41305</v>
      </c>
      <c r="DU1186" s="2">
        <v>41333</v>
      </c>
      <c r="DV1186" s="2">
        <v>41362</v>
      </c>
      <c r="DW1186" s="2">
        <v>41394</v>
      </c>
      <c r="DX1186" s="2">
        <v>41425</v>
      </c>
      <c r="DY1186" s="2">
        <v>41453</v>
      </c>
      <c r="DZ1186" s="2">
        <v>41486</v>
      </c>
      <c r="EA1186" s="2">
        <v>41516</v>
      </c>
      <c r="EB1186" s="2">
        <v>41547</v>
      </c>
      <c r="EC1186" s="2">
        <v>41578</v>
      </c>
      <c r="ED1186" s="2">
        <v>41607</v>
      </c>
      <c r="EE1186" s="2">
        <v>41639</v>
      </c>
      <c r="EF1186" s="2">
        <v>41670</v>
      </c>
      <c r="EG1186" s="2">
        <v>41698</v>
      </c>
      <c r="EH1186" s="2">
        <v>41729</v>
      </c>
      <c r="EI1186" s="2">
        <v>41759</v>
      </c>
      <c r="EJ1186" s="2">
        <v>41789</v>
      </c>
      <c r="EK1186" s="2">
        <v>41820</v>
      </c>
      <c r="EL1186" s="2">
        <v>41851</v>
      </c>
      <c r="EM1186" s="2">
        <v>41880</v>
      </c>
      <c r="EN1186" s="2">
        <v>41912</v>
      </c>
      <c r="EO1186" s="2">
        <v>41943</v>
      </c>
      <c r="EP1186" s="2">
        <v>41971</v>
      </c>
      <c r="EQ1186" s="2">
        <v>42004</v>
      </c>
      <c r="ER1186" s="2">
        <v>42034</v>
      </c>
      <c r="ES1186" s="2">
        <v>42062</v>
      </c>
      <c r="ET1186" s="2">
        <v>42094</v>
      </c>
      <c r="EU1186" s="2">
        <v>42124</v>
      </c>
      <c r="EV1186" s="2">
        <v>42153</v>
      </c>
      <c r="EW1186" s="2">
        <v>42185</v>
      </c>
      <c r="EX1186" s="2">
        <v>42216</v>
      </c>
      <c r="EY1186" s="2">
        <v>42247</v>
      </c>
      <c r="EZ1186" s="2">
        <v>42277</v>
      </c>
      <c r="FA1186" s="2">
        <v>42307</v>
      </c>
      <c r="FB1186" s="2">
        <v>42338</v>
      </c>
      <c r="FC1186" s="2">
        <v>42369</v>
      </c>
      <c r="FD1186" s="2">
        <v>42398</v>
      </c>
      <c r="FE1186" s="2">
        <v>42429</v>
      </c>
      <c r="FF1186" s="2">
        <v>42460</v>
      </c>
      <c r="FG1186" s="2">
        <v>42489</v>
      </c>
      <c r="FH1186" s="2">
        <v>42521</v>
      </c>
      <c r="FI1186" s="2">
        <v>42551</v>
      </c>
      <c r="FJ1186" s="2">
        <v>42580</v>
      </c>
      <c r="FK1186" s="2">
        <v>42613</v>
      </c>
      <c r="FL1186" s="2">
        <v>42643</v>
      </c>
      <c r="FM1186" s="2">
        <v>42674</v>
      </c>
      <c r="FN1186" s="2">
        <v>42704</v>
      </c>
      <c r="FO1186" s="2">
        <v>42734</v>
      </c>
      <c r="FP1186" s="2">
        <v>42766</v>
      </c>
      <c r="FQ1186" s="2">
        <v>42794</v>
      </c>
      <c r="FR1186" s="2">
        <v>42825</v>
      </c>
      <c r="FS1186" s="2">
        <v>42853</v>
      </c>
      <c r="FT1186" s="2">
        <v>42886</v>
      </c>
      <c r="FU1186" s="2">
        <v>42916</v>
      </c>
      <c r="FV1186" s="2">
        <v>42947</v>
      </c>
      <c r="FW1186" s="2">
        <v>42978</v>
      </c>
      <c r="FX1186" s="2">
        <v>43007</v>
      </c>
      <c r="FY1186" s="2">
        <v>43039</v>
      </c>
      <c r="FZ1186" s="2">
        <v>43069</v>
      </c>
      <c r="GA1186" s="2">
        <v>43098</v>
      </c>
      <c r="GB1186" s="2">
        <v>43131</v>
      </c>
      <c r="GC1186" s="2">
        <v>43159</v>
      </c>
      <c r="GD1186" s="2">
        <v>43189</v>
      </c>
      <c r="GE1186" s="2">
        <v>43220</v>
      </c>
      <c r="GF1186" s="2">
        <v>43251</v>
      </c>
      <c r="GG1186" s="2">
        <v>43280</v>
      </c>
      <c r="GH1186" s="2">
        <v>43312</v>
      </c>
      <c r="GI1186" s="2">
        <v>43343</v>
      </c>
      <c r="GJ1186" s="2">
        <v>43371</v>
      </c>
      <c r="GK1186" s="2">
        <v>43404</v>
      </c>
      <c r="GL1186" s="2">
        <v>43434</v>
      </c>
      <c r="GM1186" s="2">
        <v>43465</v>
      </c>
      <c r="GN1186" s="2">
        <v>43496</v>
      </c>
      <c r="GO1186" s="2">
        <v>43524</v>
      </c>
      <c r="GP1186" s="2">
        <v>43553</v>
      </c>
      <c r="GQ1186" s="2">
        <v>43585</v>
      </c>
      <c r="GR1186" s="2">
        <v>43616</v>
      </c>
      <c r="GS1186" s="2">
        <v>43644</v>
      </c>
      <c r="GT1186" s="2">
        <v>43677</v>
      </c>
      <c r="GU1186" s="2">
        <v>43707</v>
      </c>
      <c r="GV1186" s="2">
        <v>43738</v>
      </c>
      <c r="GW1186" s="2">
        <v>43769</v>
      </c>
      <c r="GX1186" s="2">
        <v>43798</v>
      </c>
      <c r="GY1186" s="2">
        <v>43830</v>
      </c>
      <c r="GZ1186" s="2">
        <v>43861</v>
      </c>
      <c r="HA1186" s="2">
        <v>43889</v>
      </c>
      <c r="HB1186" s="2">
        <v>43921</v>
      </c>
      <c r="HC1186" s="2">
        <v>43951</v>
      </c>
      <c r="HD1186" s="2">
        <v>43980</v>
      </c>
      <c r="HE1186" s="2">
        <v>44012</v>
      </c>
      <c r="HF1186" s="2">
        <v>44043</v>
      </c>
      <c r="HG1186" s="2">
        <v>44074</v>
      </c>
      <c r="HH1186" s="2">
        <v>44104</v>
      </c>
      <c r="HI1186" s="2">
        <v>44134</v>
      </c>
      <c r="HJ1186" s="2">
        <v>44165</v>
      </c>
      <c r="HK1186" s="2">
        <v>44196</v>
      </c>
      <c r="HL1186" s="2">
        <v>44225</v>
      </c>
      <c r="HM1186" s="2">
        <v>44253</v>
      </c>
      <c r="HN1186" s="2">
        <v>44286</v>
      </c>
      <c r="HO1186" s="2">
        <v>44316</v>
      </c>
      <c r="HP1186" s="2">
        <v>44347</v>
      </c>
      <c r="HQ1186" s="2">
        <v>44377</v>
      </c>
      <c r="HR1186" s="2">
        <v>44407</v>
      </c>
      <c r="HS1186" s="2">
        <v>44439</v>
      </c>
      <c r="HT1186" s="2">
        <v>44469</v>
      </c>
      <c r="HU1186" s="2">
        <v>44498</v>
      </c>
      <c r="HV1186" s="2">
        <v>44530</v>
      </c>
      <c r="HW1186" s="2">
        <v>44561</v>
      </c>
      <c r="HX1186" s="2">
        <v>44592</v>
      </c>
      <c r="HY1186" s="2">
        <v>44620</v>
      </c>
      <c r="HZ1186" s="2">
        <v>44651</v>
      </c>
      <c r="IA1186" s="2">
        <v>44680</v>
      </c>
      <c r="IB1186" s="2">
        <v>44712</v>
      </c>
      <c r="IC1186" s="2">
        <v>44742</v>
      </c>
      <c r="ID1186" s="2">
        <v>44771</v>
      </c>
      <c r="IE1186" s="2">
        <v>44804</v>
      </c>
      <c r="IF1186" s="2">
        <v>44834</v>
      </c>
      <c r="IG1186" s="2">
        <v>44865</v>
      </c>
    </row>
    <row r="1187" spans="1:241" x14ac:dyDescent="0.25">
      <c r="D1187" s="3">
        <v>46674800</v>
      </c>
      <c r="E1187">
        <v>58033600</v>
      </c>
      <c r="F1187">
        <v>41104600</v>
      </c>
      <c r="G1187">
        <v>50262400</v>
      </c>
      <c r="H1187">
        <v>48649400</v>
      </c>
      <c r="I1187">
        <v>35984800</v>
      </c>
      <c r="J1187">
        <v>41077400</v>
      </c>
      <c r="K1187">
        <v>43229600</v>
      </c>
      <c r="L1187">
        <v>31691800</v>
      </c>
      <c r="M1187">
        <v>95651800</v>
      </c>
      <c r="N1187">
        <v>66842800</v>
      </c>
      <c r="O1187">
        <v>44374400</v>
      </c>
      <c r="P1187">
        <v>64153600</v>
      </c>
      <c r="Q1187">
        <v>51513200</v>
      </c>
      <c r="R1187">
        <v>53274200</v>
      </c>
      <c r="S1187">
        <v>72317200</v>
      </c>
      <c r="T1187">
        <v>50000800</v>
      </c>
      <c r="U1187">
        <v>66943200</v>
      </c>
      <c r="V1187">
        <v>108730000</v>
      </c>
      <c r="W1187">
        <v>47963000</v>
      </c>
      <c r="X1187">
        <v>48739600</v>
      </c>
      <c r="Y1187">
        <v>110560000</v>
      </c>
      <c r="Z1187">
        <v>93608200</v>
      </c>
      <c r="AA1187">
        <v>103675000</v>
      </c>
      <c r="AB1187">
        <v>63341000</v>
      </c>
      <c r="AC1187">
        <v>45687000</v>
      </c>
      <c r="AD1187">
        <v>59229200</v>
      </c>
      <c r="AE1187">
        <v>68871600</v>
      </c>
      <c r="AF1187">
        <v>62610200</v>
      </c>
      <c r="AG1187">
        <v>44992500</v>
      </c>
      <c r="AH1187">
        <v>51969100</v>
      </c>
      <c r="AI1187">
        <v>34950900</v>
      </c>
      <c r="AJ1187">
        <v>42965800</v>
      </c>
      <c r="AK1187">
        <v>53171300</v>
      </c>
      <c r="AL1187">
        <v>41769300</v>
      </c>
      <c r="AM1187">
        <v>42120000</v>
      </c>
      <c r="AN1187">
        <v>51487300</v>
      </c>
      <c r="AO1187">
        <v>39711300</v>
      </c>
      <c r="AP1187">
        <v>44213800</v>
      </c>
      <c r="AQ1187">
        <v>60159400</v>
      </c>
      <c r="AR1187">
        <v>71447100</v>
      </c>
      <c r="AS1187">
        <v>47866700</v>
      </c>
      <c r="AT1187">
        <v>48351900</v>
      </c>
      <c r="AU1187">
        <v>30006300</v>
      </c>
      <c r="AV1187">
        <v>33961200</v>
      </c>
      <c r="AW1187">
        <v>38058300</v>
      </c>
      <c r="AX1187">
        <v>49503800</v>
      </c>
      <c r="AY1187">
        <v>28084100</v>
      </c>
      <c r="AZ1187">
        <v>43638900</v>
      </c>
      <c r="BA1187">
        <v>34830800</v>
      </c>
      <c r="BB1187">
        <v>42546100</v>
      </c>
      <c r="BC1187">
        <v>39092700</v>
      </c>
      <c r="BD1187">
        <v>38411000</v>
      </c>
      <c r="BE1187">
        <v>40774100</v>
      </c>
      <c r="BF1187">
        <v>38650300</v>
      </c>
      <c r="BG1187">
        <v>48574300</v>
      </c>
      <c r="BH1187">
        <v>35818300</v>
      </c>
      <c r="BI1187">
        <v>33400700</v>
      </c>
      <c r="BJ1187">
        <v>27888200</v>
      </c>
      <c r="BK1187">
        <v>24420100</v>
      </c>
      <c r="BL1187">
        <v>41505900</v>
      </c>
      <c r="BM1187">
        <v>32723300</v>
      </c>
      <c r="BN1187">
        <v>64038400</v>
      </c>
      <c r="BO1187">
        <v>38978900</v>
      </c>
      <c r="BP1187">
        <v>30100200</v>
      </c>
      <c r="BQ1187">
        <v>31392800</v>
      </c>
      <c r="BR1187">
        <v>29849900</v>
      </c>
      <c r="BS1187">
        <v>19287500</v>
      </c>
      <c r="BT1187">
        <v>27191800</v>
      </c>
      <c r="BU1187">
        <v>35245000</v>
      </c>
      <c r="BV1187">
        <v>24454700</v>
      </c>
      <c r="BW1187">
        <v>29094700</v>
      </c>
      <c r="BX1187">
        <v>30409300</v>
      </c>
      <c r="BY1187">
        <v>33153200</v>
      </c>
      <c r="BZ1187">
        <v>43596400</v>
      </c>
      <c r="CA1187">
        <v>33005700</v>
      </c>
      <c r="CB1187">
        <v>24508300</v>
      </c>
      <c r="CC1187">
        <v>31263900</v>
      </c>
      <c r="CD1187">
        <v>28736000</v>
      </c>
      <c r="CE1187">
        <v>23819200</v>
      </c>
      <c r="CF1187">
        <v>30544700</v>
      </c>
      <c r="CG1187">
        <v>33808800</v>
      </c>
      <c r="CH1187">
        <v>20446900</v>
      </c>
      <c r="CI1187">
        <v>30245700</v>
      </c>
      <c r="CJ1187">
        <v>31325500</v>
      </c>
      <c r="CK1187">
        <v>34044600</v>
      </c>
      <c r="CL1187">
        <v>30724300</v>
      </c>
      <c r="CM1187">
        <v>31044400</v>
      </c>
      <c r="CN1187">
        <v>33948200</v>
      </c>
      <c r="CO1187">
        <v>33094200</v>
      </c>
      <c r="CP1187">
        <v>21545200</v>
      </c>
      <c r="CQ1187">
        <v>24724800</v>
      </c>
      <c r="CR1187">
        <v>20615511</v>
      </c>
      <c r="CS1187">
        <v>17991627</v>
      </c>
      <c r="CT1187">
        <v>30420169</v>
      </c>
      <c r="CU1187">
        <v>20080456</v>
      </c>
      <c r="CV1187">
        <v>17019291</v>
      </c>
      <c r="CW1187">
        <v>15635704</v>
      </c>
      <c r="CX1187">
        <v>18125534</v>
      </c>
      <c r="CY1187">
        <v>14413637</v>
      </c>
      <c r="CZ1187">
        <v>18426552</v>
      </c>
      <c r="DA1187">
        <v>19716235</v>
      </c>
      <c r="DB1187">
        <v>17025364</v>
      </c>
      <c r="DC1187">
        <v>26936612</v>
      </c>
      <c r="DD1187">
        <v>19400527</v>
      </c>
      <c r="DE1187">
        <v>16046299</v>
      </c>
      <c r="DF1187">
        <v>13341166</v>
      </c>
      <c r="DG1187">
        <v>15287572</v>
      </c>
      <c r="DH1187">
        <v>14465853</v>
      </c>
      <c r="DI1187">
        <v>11993196</v>
      </c>
      <c r="DJ1187">
        <v>17520700</v>
      </c>
      <c r="DK1187">
        <v>13259548</v>
      </c>
      <c r="DL1187">
        <v>14629845</v>
      </c>
      <c r="DM1187">
        <v>18853050</v>
      </c>
      <c r="DN1187">
        <v>19608906</v>
      </c>
      <c r="DO1187">
        <v>18833811</v>
      </c>
      <c r="DP1187">
        <v>11715500</v>
      </c>
      <c r="DQ1187">
        <v>11922637</v>
      </c>
      <c r="DR1187">
        <v>15845140</v>
      </c>
      <c r="DS1187">
        <v>10982154</v>
      </c>
      <c r="DT1187">
        <v>10327859</v>
      </c>
      <c r="DU1187">
        <v>9729406</v>
      </c>
      <c r="DV1187">
        <v>8881560</v>
      </c>
      <c r="DW1187">
        <v>11373462</v>
      </c>
      <c r="DX1187">
        <v>9144536</v>
      </c>
      <c r="DY1187">
        <v>10442674</v>
      </c>
      <c r="DZ1187">
        <v>9277989</v>
      </c>
      <c r="EA1187">
        <v>8791368</v>
      </c>
      <c r="EB1187">
        <v>9470133</v>
      </c>
      <c r="EC1187">
        <v>10038665</v>
      </c>
      <c r="ED1187">
        <v>9272765</v>
      </c>
      <c r="EE1187">
        <v>9512162</v>
      </c>
      <c r="EF1187">
        <v>15308129</v>
      </c>
      <c r="EG1187">
        <v>12073408</v>
      </c>
      <c r="EH1187">
        <v>16744996</v>
      </c>
      <c r="EI1187">
        <v>16022073</v>
      </c>
      <c r="EJ1187">
        <v>9460155</v>
      </c>
      <c r="EK1187">
        <v>8116218</v>
      </c>
      <c r="EL1187">
        <v>9101074</v>
      </c>
      <c r="EM1187">
        <v>7051790</v>
      </c>
      <c r="EN1187">
        <v>9582337</v>
      </c>
      <c r="EO1187">
        <v>11274799</v>
      </c>
      <c r="EP1187">
        <v>6549368</v>
      </c>
      <c r="EQ1187">
        <v>7594774</v>
      </c>
      <c r="ER1187">
        <v>9292445</v>
      </c>
      <c r="ES1187">
        <v>6778370</v>
      </c>
      <c r="ET1187">
        <v>8609034</v>
      </c>
      <c r="EU1187">
        <v>7819093</v>
      </c>
      <c r="EV1187">
        <v>8220103</v>
      </c>
      <c r="EW1187">
        <v>10044887</v>
      </c>
      <c r="EX1187">
        <v>9981877</v>
      </c>
      <c r="EY1187">
        <v>9266605</v>
      </c>
      <c r="EZ1187">
        <v>10294620</v>
      </c>
      <c r="FA1187">
        <v>10274525</v>
      </c>
      <c r="FB1187">
        <v>6486301</v>
      </c>
      <c r="FC1187">
        <v>6930433</v>
      </c>
      <c r="FD1187">
        <v>10160529</v>
      </c>
      <c r="FE1187">
        <v>8680092</v>
      </c>
      <c r="FF1187">
        <v>7890639</v>
      </c>
      <c r="FG1187">
        <v>7476380</v>
      </c>
      <c r="FH1187">
        <v>8983633</v>
      </c>
      <c r="FI1187">
        <v>10565899</v>
      </c>
      <c r="FJ1187">
        <v>8846803</v>
      </c>
      <c r="FK1187">
        <v>8849724</v>
      </c>
      <c r="FL1187">
        <v>8169251</v>
      </c>
      <c r="FM1187">
        <v>7051402</v>
      </c>
      <c r="FN1187">
        <v>11165399</v>
      </c>
      <c r="FO1187">
        <v>6499674</v>
      </c>
      <c r="FP1187">
        <v>7635799</v>
      </c>
      <c r="FQ1187">
        <v>8669586</v>
      </c>
      <c r="FR1187">
        <v>8592072</v>
      </c>
      <c r="FS1187">
        <v>6947791</v>
      </c>
      <c r="FT1187">
        <v>7275148</v>
      </c>
      <c r="FU1187">
        <v>8883437</v>
      </c>
      <c r="FV1187">
        <v>5974185</v>
      </c>
      <c r="FW1187">
        <v>6933014</v>
      </c>
      <c r="FX1187">
        <v>8825908</v>
      </c>
      <c r="FY1187">
        <v>9355281</v>
      </c>
      <c r="FZ1187">
        <v>7574815</v>
      </c>
      <c r="GA1187">
        <v>7187993</v>
      </c>
      <c r="GB1187">
        <v>7724153</v>
      </c>
      <c r="GC1187">
        <v>7099319</v>
      </c>
      <c r="GD1187">
        <v>8512965</v>
      </c>
      <c r="GE1187">
        <v>9175933</v>
      </c>
      <c r="GF1187">
        <v>7885368</v>
      </c>
      <c r="GG1187">
        <v>8590340</v>
      </c>
      <c r="GH1187">
        <v>6061254</v>
      </c>
      <c r="GI1187">
        <v>5220657</v>
      </c>
      <c r="GJ1187">
        <v>7806721</v>
      </c>
      <c r="GK1187">
        <v>7816241</v>
      </c>
      <c r="GL1187">
        <v>7207000</v>
      </c>
      <c r="GM1187">
        <v>8532526</v>
      </c>
      <c r="GN1187">
        <v>9623627</v>
      </c>
      <c r="GO1187">
        <v>5640394</v>
      </c>
      <c r="GP1187">
        <v>7515220</v>
      </c>
      <c r="GQ1187">
        <v>10249811</v>
      </c>
      <c r="GR1187">
        <v>7593681</v>
      </c>
      <c r="GS1187">
        <v>6565578</v>
      </c>
      <c r="GT1187">
        <v>6196769</v>
      </c>
      <c r="GU1187">
        <v>7284066</v>
      </c>
      <c r="GV1187">
        <v>8192824</v>
      </c>
      <c r="GW1187">
        <v>9133451</v>
      </c>
      <c r="GX1187">
        <v>8169704</v>
      </c>
      <c r="GY1187">
        <v>7029116</v>
      </c>
      <c r="GZ1187">
        <v>7317379</v>
      </c>
      <c r="HA1187">
        <v>8862818</v>
      </c>
      <c r="HB1187">
        <v>15604566</v>
      </c>
      <c r="HC1187">
        <v>8944167</v>
      </c>
      <c r="HD1187">
        <v>5928466</v>
      </c>
      <c r="HE1187">
        <v>8342072</v>
      </c>
      <c r="HF1187">
        <v>6332362</v>
      </c>
      <c r="HG1187">
        <v>5401422</v>
      </c>
      <c r="HH1187">
        <v>7825404</v>
      </c>
      <c r="HI1187">
        <v>6295506</v>
      </c>
      <c r="HJ1187">
        <v>7057839</v>
      </c>
      <c r="HK1187">
        <v>6660332</v>
      </c>
      <c r="HL1187">
        <v>6531860</v>
      </c>
      <c r="HM1187">
        <v>6802445</v>
      </c>
      <c r="HN1187">
        <v>10539583</v>
      </c>
      <c r="HO1187">
        <v>5877125</v>
      </c>
      <c r="HP1187">
        <v>5822867</v>
      </c>
      <c r="HQ1187">
        <v>7830139</v>
      </c>
      <c r="HR1187">
        <v>6159038</v>
      </c>
      <c r="HS1187">
        <v>4915499</v>
      </c>
      <c r="HT1187">
        <v>6773337</v>
      </c>
      <c r="HU1187">
        <v>6985717</v>
      </c>
      <c r="HV1187">
        <v>7008938</v>
      </c>
      <c r="HW1187">
        <v>7794825</v>
      </c>
      <c r="HX1187">
        <v>7419543</v>
      </c>
      <c r="HY1187">
        <v>6036117</v>
      </c>
      <c r="HZ1187">
        <v>10762698</v>
      </c>
      <c r="IA1187">
        <v>6577881</v>
      </c>
      <c r="IB1187">
        <v>8283360</v>
      </c>
      <c r="IC1187">
        <v>7347899</v>
      </c>
      <c r="ID1187">
        <v>5390779</v>
      </c>
      <c r="IE1187">
        <v>4472989</v>
      </c>
      <c r="IF1187">
        <v>5893600</v>
      </c>
      <c r="IG1187">
        <v>6299847</v>
      </c>
    </row>
    <row r="1188" spans="1:241" x14ac:dyDescent="0.25">
      <c r="A1188" s="5" t="s">
        <v>595</v>
      </c>
      <c r="B1188" t="s">
        <v>1160</v>
      </c>
      <c r="C1188" t="s">
        <v>1181</v>
      </c>
      <c r="D1188" s="2">
        <f>_xll.BDH(A1188, "volume", B1188, C1188, "Direction", "H", "Period", "M","cols=88;rows=2")</f>
        <v>37652</v>
      </c>
      <c r="E1188" s="2">
        <v>37680</v>
      </c>
      <c r="F1188" s="2">
        <v>37711</v>
      </c>
      <c r="G1188" s="2">
        <v>37741</v>
      </c>
      <c r="H1188" s="2">
        <v>37771</v>
      </c>
      <c r="I1188" s="2">
        <v>37802</v>
      </c>
      <c r="J1188" s="2">
        <v>37833</v>
      </c>
      <c r="K1188" s="2">
        <v>37862</v>
      </c>
      <c r="L1188" s="2">
        <v>37894</v>
      </c>
      <c r="M1188" s="2">
        <v>37925</v>
      </c>
      <c r="N1188" s="2">
        <v>37953</v>
      </c>
      <c r="O1188" s="2">
        <v>37986</v>
      </c>
      <c r="P1188" s="2">
        <v>38016</v>
      </c>
      <c r="Q1188" s="2">
        <v>38044</v>
      </c>
      <c r="R1188" s="2">
        <v>38077</v>
      </c>
      <c r="S1188" s="2">
        <v>38107</v>
      </c>
      <c r="T1188" s="2">
        <v>38138</v>
      </c>
      <c r="U1188" s="2">
        <v>38168</v>
      </c>
      <c r="V1188" s="2">
        <v>38198</v>
      </c>
      <c r="W1188" s="2">
        <v>38230</v>
      </c>
      <c r="X1188" s="2">
        <v>38260</v>
      </c>
      <c r="Y1188" s="2">
        <v>38289</v>
      </c>
      <c r="Z1188" s="2">
        <v>38321</v>
      </c>
      <c r="AA1188" s="2">
        <v>38352</v>
      </c>
      <c r="AB1188" s="2">
        <v>38383</v>
      </c>
      <c r="AC1188" s="2">
        <v>38411</v>
      </c>
      <c r="AD1188" s="2">
        <v>38442</v>
      </c>
      <c r="AE1188" s="2">
        <v>38471</v>
      </c>
      <c r="AF1188" s="2">
        <v>38503</v>
      </c>
      <c r="AG1188" s="2">
        <v>38533</v>
      </c>
      <c r="AH1188" s="2">
        <v>38562</v>
      </c>
      <c r="AI1188" s="2">
        <v>38595</v>
      </c>
      <c r="AJ1188" s="2">
        <v>38625</v>
      </c>
      <c r="AK1188" s="2">
        <v>38656</v>
      </c>
      <c r="AL1188" s="2">
        <v>38686</v>
      </c>
      <c r="AM1188" s="2">
        <v>38716</v>
      </c>
      <c r="AN1188" s="2">
        <v>38748</v>
      </c>
      <c r="AO1188" s="2">
        <v>38776</v>
      </c>
      <c r="AP1188" s="2">
        <v>38807</v>
      </c>
      <c r="AQ1188" s="2">
        <v>38835</v>
      </c>
      <c r="AR1188" s="2">
        <v>38868</v>
      </c>
      <c r="AS1188" s="2">
        <v>38898</v>
      </c>
      <c r="AT1188" s="2">
        <v>38929</v>
      </c>
      <c r="AU1188" s="2">
        <v>38960</v>
      </c>
      <c r="AV1188" s="2">
        <v>38989</v>
      </c>
      <c r="AW1188" s="2">
        <v>39021</v>
      </c>
      <c r="AX1188" s="2">
        <v>39051</v>
      </c>
      <c r="AY1188" s="2">
        <v>39080</v>
      </c>
      <c r="AZ1188" s="2">
        <v>39113</v>
      </c>
      <c r="BA1188" s="2">
        <v>39141</v>
      </c>
      <c r="BB1188" s="2">
        <v>39171</v>
      </c>
      <c r="BC1188" s="2">
        <v>39202</v>
      </c>
      <c r="BD1188" s="2">
        <v>39233</v>
      </c>
      <c r="BE1188" s="2">
        <v>39262</v>
      </c>
      <c r="BF1188" s="2">
        <v>39294</v>
      </c>
      <c r="BG1188" s="2">
        <v>39325</v>
      </c>
      <c r="BH1188" s="2">
        <v>39353</v>
      </c>
      <c r="BI1188" s="2">
        <v>39386</v>
      </c>
      <c r="BJ1188" s="2">
        <v>39416</v>
      </c>
      <c r="BK1188" s="2">
        <v>39447</v>
      </c>
      <c r="BL1188" s="2">
        <v>39478</v>
      </c>
      <c r="BM1188" s="2">
        <v>39507</v>
      </c>
      <c r="BN1188" s="2">
        <v>39538</v>
      </c>
      <c r="BO1188" s="2">
        <v>39568</v>
      </c>
      <c r="BP1188" s="2">
        <v>39598</v>
      </c>
      <c r="BQ1188" s="2">
        <v>39629</v>
      </c>
      <c r="BR1188" s="2">
        <v>39660</v>
      </c>
      <c r="BS1188" s="2">
        <v>39689</v>
      </c>
      <c r="BT1188" s="2">
        <v>39721</v>
      </c>
      <c r="BU1188" s="2">
        <v>39752</v>
      </c>
      <c r="BV1188" s="2">
        <v>39780</v>
      </c>
      <c r="BW1188" s="2">
        <v>39813</v>
      </c>
      <c r="BX1188" s="2">
        <v>39843</v>
      </c>
      <c r="BY1188" s="2">
        <v>39871</v>
      </c>
      <c r="BZ1188" s="2">
        <v>39903</v>
      </c>
      <c r="CA1188" s="2">
        <v>39933</v>
      </c>
      <c r="CB1188" s="2">
        <v>39962</v>
      </c>
      <c r="CC1188" s="2">
        <v>39994</v>
      </c>
      <c r="CD1188" s="2">
        <v>40025</v>
      </c>
      <c r="CE1188" s="2">
        <v>40056</v>
      </c>
      <c r="CF1188" s="2">
        <v>40086</v>
      </c>
      <c r="CG1188" s="2">
        <v>40116</v>
      </c>
      <c r="CH1188" s="2">
        <v>40147</v>
      </c>
      <c r="CI1188" s="2">
        <v>40178</v>
      </c>
      <c r="CJ1188" s="2">
        <v>40207</v>
      </c>
      <c r="CK1188" s="2">
        <v>40235</v>
      </c>
      <c r="CL1188" s="2">
        <v>40268</v>
      </c>
      <c r="CM1188" s="2">
        <v>40298</v>
      </c>
    </row>
    <row r="1189" spans="1:241" x14ac:dyDescent="0.25">
      <c r="D1189" s="3">
        <v>87490400</v>
      </c>
      <c r="E1189">
        <v>76212600</v>
      </c>
      <c r="F1189">
        <v>89853800</v>
      </c>
      <c r="G1189">
        <v>74174800</v>
      </c>
      <c r="H1189">
        <v>83498400</v>
      </c>
      <c r="I1189">
        <v>88835000</v>
      </c>
      <c r="J1189">
        <v>110588600</v>
      </c>
      <c r="K1189">
        <v>74240000</v>
      </c>
      <c r="L1189">
        <v>93738200</v>
      </c>
      <c r="M1189">
        <v>94991800</v>
      </c>
      <c r="N1189">
        <v>82822000</v>
      </c>
      <c r="O1189">
        <v>91240800</v>
      </c>
      <c r="P1189">
        <v>75671200</v>
      </c>
      <c r="Q1189">
        <v>65182600</v>
      </c>
      <c r="R1189">
        <v>92107800</v>
      </c>
      <c r="S1189">
        <v>73436600</v>
      </c>
      <c r="T1189">
        <v>83689800</v>
      </c>
      <c r="U1189">
        <v>66731000</v>
      </c>
      <c r="V1189">
        <v>79630000</v>
      </c>
      <c r="W1189">
        <v>82814800</v>
      </c>
      <c r="X1189">
        <v>84129000</v>
      </c>
      <c r="Y1189">
        <v>91461200</v>
      </c>
      <c r="Z1189">
        <v>155664000</v>
      </c>
      <c r="AA1189">
        <v>110285400</v>
      </c>
      <c r="AB1189">
        <v>110113800</v>
      </c>
      <c r="AC1189">
        <v>120616000</v>
      </c>
      <c r="AD1189">
        <v>118258400</v>
      </c>
      <c r="AE1189">
        <v>114455800</v>
      </c>
      <c r="AF1189">
        <v>85187000</v>
      </c>
      <c r="AG1189">
        <v>69574600</v>
      </c>
      <c r="AH1189">
        <v>71130600</v>
      </c>
      <c r="AI1189">
        <v>73600600</v>
      </c>
      <c r="AJ1189">
        <v>66844700</v>
      </c>
      <c r="AK1189">
        <v>72261300</v>
      </c>
      <c r="AL1189">
        <v>63191400</v>
      </c>
      <c r="AM1189">
        <v>52487300</v>
      </c>
      <c r="AN1189">
        <v>86588300</v>
      </c>
      <c r="AO1189">
        <v>109947400</v>
      </c>
      <c r="AP1189">
        <v>82329500</v>
      </c>
      <c r="AQ1189">
        <v>71931300</v>
      </c>
      <c r="AR1189">
        <v>94505200</v>
      </c>
      <c r="AS1189">
        <v>83455900</v>
      </c>
      <c r="AT1189">
        <v>77648700</v>
      </c>
      <c r="AU1189">
        <v>64930300</v>
      </c>
      <c r="AV1189">
        <v>82096100</v>
      </c>
      <c r="AW1189">
        <v>85905500</v>
      </c>
      <c r="AX1189">
        <v>65857500</v>
      </c>
      <c r="AY1189">
        <v>51947200</v>
      </c>
      <c r="AZ1189">
        <v>113720000</v>
      </c>
      <c r="BA1189">
        <v>63237400</v>
      </c>
      <c r="BB1189">
        <v>81702200</v>
      </c>
      <c r="BC1189">
        <v>65973000</v>
      </c>
      <c r="BD1189">
        <v>71385700</v>
      </c>
      <c r="BE1189">
        <v>71088000</v>
      </c>
      <c r="BF1189">
        <v>64436300</v>
      </c>
      <c r="BG1189">
        <v>64829300</v>
      </c>
      <c r="BH1189">
        <v>36261000</v>
      </c>
      <c r="BI1189">
        <v>38084300</v>
      </c>
      <c r="BJ1189">
        <v>37063200</v>
      </c>
      <c r="BK1189">
        <v>33338600</v>
      </c>
      <c r="BL1189">
        <v>59382400</v>
      </c>
      <c r="BM1189">
        <v>51193700</v>
      </c>
      <c r="BN1189">
        <v>51226000</v>
      </c>
      <c r="BO1189">
        <v>49155900</v>
      </c>
      <c r="BP1189">
        <v>31791200</v>
      </c>
      <c r="BQ1189">
        <v>33049300</v>
      </c>
      <c r="BR1189">
        <v>41245100</v>
      </c>
      <c r="BS1189">
        <v>27311100</v>
      </c>
      <c r="BT1189">
        <v>35302100</v>
      </c>
      <c r="BU1189">
        <v>57299500</v>
      </c>
      <c r="BV1189">
        <v>33236300</v>
      </c>
      <c r="BW1189">
        <v>40943900</v>
      </c>
      <c r="BX1189">
        <v>42423800</v>
      </c>
      <c r="BY1189">
        <v>36358000</v>
      </c>
      <c r="BZ1189">
        <v>42802300</v>
      </c>
      <c r="CA1189">
        <v>55147500</v>
      </c>
      <c r="CB1189">
        <v>40735100</v>
      </c>
      <c r="CC1189">
        <v>41618400</v>
      </c>
      <c r="CD1189">
        <v>37605300</v>
      </c>
      <c r="CE1189">
        <v>38935800</v>
      </c>
      <c r="CF1189">
        <v>68783500</v>
      </c>
      <c r="CG1189">
        <v>29032900</v>
      </c>
      <c r="CH1189">
        <v>21195300</v>
      </c>
      <c r="CI1189">
        <v>24363300</v>
      </c>
      <c r="CJ1189">
        <v>24738100</v>
      </c>
      <c r="CK1189">
        <v>23956500</v>
      </c>
      <c r="CL1189">
        <v>23490100</v>
      </c>
      <c r="CM1189">
        <v>19356500</v>
      </c>
    </row>
    <row r="1190" spans="1:241" x14ac:dyDescent="0.25">
      <c r="A1190" s="5" t="s">
        <v>596</v>
      </c>
      <c r="B1190" t="s">
        <v>1160</v>
      </c>
      <c r="C1190" t="s">
        <v>1183</v>
      </c>
      <c r="D1190" s="2">
        <f>_xll.BDH(A1190, "volume", B1190, C1190, "Direction", "H", "Period", "M","cols=48;rows=2")</f>
        <v>37652</v>
      </c>
      <c r="E1190" s="2">
        <v>37680</v>
      </c>
      <c r="F1190" s="2">
        <v>37711</v>
      </c>
      <c r="G1190" s="2">
        <v>37741</v>
      </c>
      <c r="H1190" s="2">
        <v>37771</v>
      </c>
      <c r="I1190" s="2">
        <v>37802</v>
      </c>
      <c r="J1190" s="2">
        <v>37833</v>
      </c>
      <c r="K1190" s="2">
        <v>37862</v>
      </c>
      <c r="L1190" s="2">
        <v>37894</v>
      </c>
      <c r="M1190" s="2">
        <v>37925</v>
      </c>
      <c r="N1190" s="2">
        <v>37953</v>
      </c>
      <c r="O1190" s="2">
        <v>37986</v>
      </c>
      <c r="P1190" s="2">
        <v>38016</v>
      </c>
      <c r="Q1190" s="2">
        <v>38044</v>
      </c>
      <c r="R1190" s="2">
        <v>38077</v>
      </c>
      <c r="S1190" s="2">
        <v>38107</v>
      </c>
      <c r="T1190" s="2">
        <v>38138</v>
      </c>
      <c r="U1190" s="2">
        <v>38168</v>
      </c>
      <c r="V1190" s="2">
        <v>38198</v>
      </c>
      <c r="W1190" s="2">
        <v>38230</v>
      </c>
      <c r="X1190" s="2">
        <v>38260</v>
      </c>
      <c r="Y1190" s="2">
        <v>38289</v>
      </c>
      <c r="Z1190" s="2">
        <v>38321</v>
      </c>
      <c r="AA1190" s="2">
        <v>38352</v>
      </c>
      <c r="AB1190" s="2">
        <v>38383</v>
      </c>
      <c r="AC1190" s="2">
        <v>38411</v>
      </c>
      <c r="AD1190" s="2">
        <v>38442</v>
      </c>
      <c r="AE1190" s="2">
        <v>38471</v>
      </c>
      <c r="AF1190" s="2">
        <v>38503</v>
      </c>
      <c r="AG1190" s="2">
        <v>38533</v>
      </c>
      <c r="AH1190" s="2">
        <v>38562</v>
      </c>
      <c r="AI1190" s="2">
        <v>38595</v>
      </c>
      <c r="AJ1190" s="2">
        <v>38625</v>
      </c>
      <c r="AK1190" s="2">
        <v>38656</v>
      </c>
      <c r="AL1190" s="2">
        <v>38686</v>
      </c>
      <c r="AM1190" s="2">
        <v>38716</v>
      </c>
      <c r="AN1190" s="2">
        <v>38748</v>
      </c>
      <c r="AO1190" s="2">
        <v>38776</v>
      </c>
      <c r="AP1190" s="2">
        <v>38807</v>
      </c>
      <c r="AQ1190" s="2">
        <v>38835</v>
      </c>
      <c r="AR1190" s="2">
        <v>38868</v>
      </c>
      <c r="AS1190" s="2">
        <v>38898</v>
      </c>
      <c r="AT1190" s="2">
        <v>38929</v>
      </c>
      <c r="AU1190" s="2">
        <v>38960</v>
      </c>
      <c r="AV1190" s="2">
        <v>38989</v>
      </c>
      <c r="AW1190" s="2">
        <v>39021</v>
      </c>
      <c r="AX1190" s="2">
        <v>39051</v>
      </c>
      <c r="AY1190" s="2">
        <v>39080</v>
      </c>
    </row>
    <row r="1191" spans="1:241" x14ac:dyDescent="0.25">
      <c r="D1191" s="3">
        <v>539885600</v>
      </c>
      <c r="E1191">
        <v>276446000</v>
      </c>
      <c r="F1191">
        <v>413088400</v>
      </c>
      <c r="G1191">
        <v>338180000</v>
      </c>
      <c r="H1191">
        <v>271364400</v>
      </c>
      <c r="I1191">
        <v>284041200</v>
      </c>
      <c r="J1191">
        <v>307647200</v>
      </c>
      <c r="K1191">
        <v>277596400</v>
      </c>
      <c r="L1191">
        <v>233556000</v>
      </c>
      <c r="M1191">
        <v>268487000</v>
      </c>
      <c r="N1191">
        <v>166199570</v>
      </c>
      <c r="O1191">
        <v>146448350</v>
      </c>
      <c r="P1191">
        <v>167221768</v>
      </c>
      <c r="Q1191">
        <v>92698772</v>
      </c>
      <c r="R1191">
        <v>129269184</v>
      </c>
      <c r="S1191">
        <v>150781508</v>
      </c>
      <c r="T1191">
        <v>132984898</v>
      </c>
      <c r="U1191">
        <v>145264736</v>
      </c>
      <c r="V1191">
        <v>161115188</v>
      </c>
      <c r="W1191">
        <v>127884950</v>
      </c>
      <c r="X1191">
        <v>195262220</v>
      </c>
      <c r="Y1191">
        <v>201238146</v>
      </c>
      <c r="Z1191">
        <v>172922406</v>
      </c>
      <c r="AA1191">
        <v>155627120</v>
      </c>
      <c r="AB1191">
        <v>413011752</v>
      </c>
      <c r="AC1191">
        <v>316505526</v>
      </c>
      <c r="AD1191">
        <v>238816573</v>
      </c>
      <c r="AE1191">
        <v>294094219</v>
      </c>
      <c r="AF1191">
        <v>217033857</v>
      </c>
      <c r="AG1191">
        <v>225265729</v>
      </c>
      <c r="AH1191">
        <v>223867523</v>
      </c>
      <c r="AI1191">
        <v>180379592</v>
      </c>
      <c r="AJ1191">
        <v>215163518</v>
      </c>
      <c r="AK1191">
        <v>189526871</v>
      </c>
      <c r="AL1191">
        <v>189656448</v>
      </c>
      <c r="AM1191">
        <v>129596352</v>
      </c>
      <c r="AN1191">
        <v>174358699</v>
      </c>
      <c r="AO1191">
        <v>180635229</v>
      </c>
      <c r="AP1191">
        <v>211373418</v>
      </c>
      <c r="AQ1191">
        <v>270914357</v>
      </c>
      <c r="AR1191">
        <v>436747130</v>
      </c>
      <c r="AS1191">
        <v>257400059</v>
      </c>
      <c r="AT1191">
        <v>345830509</v>
      </c>
      <c r="AU1191">
        <v>244323550</v>
      </c>
      <c r="AV1191">
        <v>188306121</v>
      </c>
      <c r="AW1191">
        <v>187894254</v>
      </c>
      <c r="AX1191">
        <v>130164682</v>
      </c>
      <c r="AY1191">
        <v>142658976</v>
      </c>
    </row>
    <row r="1192" spans="1:241" x14ac:dyDescent="0.25">
      <c r="A1192" s="5" t="s">
        <v>597</v>
      </c>
      <c r="B1192" t="s">
        <v>1160</v>
      </c>
      <c r="C1192" t="s">
        <v>1187</v>
      </c>
      <c r="D1192" s="2">
        <f>_xll.BDH(A1192, "volume", B1192, C1192, "Direction", "H", "Period", "M","cols=19;rows=2")</f>
        <v>37652</v>
      </c>
      <c r="E1192" s="2">
        <v>37680</v>
      </c>
      <c r="F1192" s="2">
        <v>37711</v>
      </c>
      <c r="G1192" s="2">
        <v>37741</v>
      </c>
      <c r="H1192" s="2">
        <v>37771</v>
      </c>
      <c r="I1192" s="2">
        <v>37802</v>
      </c>
      <c r="J1192" s="2">
        <v>37833</v>
      </c>
      <c r="K1192" s="2">
        <v>37862</v>
      </c>
      <c r="L1192" s="2">
        <v>37894</v>
      </c>
      <c r="M1192" s="2">
        <v>37925</v>
      </c>
      <c r="N1192" s="2">
        <v>37953</v>
      </c>
      <c r="O1192" s="2">
        <v>37986</v>
      </c>
      <c r="P1192" s="2">
        <v>38016</v>
      </c>
      <c r="Q1192" s="2">
        <v>38044</v>
      </c>
      <c r="R1192" s="2">
        <v>38077</v>
      </c>
      <c r="S1192" s="2">
        <v>38107</v>
      </c>
      <c r="T1192" s="2">
        <v>38138</v>
      </c>
      <c r="U1192" s="2">
        <v>38168</v>
      </c>
      <c r="V1192" s="2">
        <v>38198</v>
      </c>
    </row>
    <row r="1193" spans="1:241" x14ac:dyDescent="0.25">
      <c r="D1193" s="3">
        <v>8038000</v>
      </c>
      <c r="E1193">
        <v>7954000</v>
      </c>
      <c r="F1193">
        <v>11040100</v>
      </c>
      <c r="G1193">
        <v>11051200</v>
      </c>
      <c r="H1193">
        <v>8670300</v>
      </c>
      <c r="I1193">
        <v>8579600</v>
      </c>
      <c r="J1193">
        <v>10939900</v>
      </c>
      <c r="K1193">
        <v>7394100</v>
      </c>
      <c r="L1193">
        <v>9476000</v>
      </c>
      <c r="M1193">
        <v>9130600</v>
      </c>
      <c r="N1193">
        <v>6200600</v>
      </c>
      <c r="O1193">
        <v>8283700</v>
      </c>
      <c r="P1193">
        <v>17439300</v>
      </c>
      <c r="Q1193">
        <v>9585800</v>
      </c>
      <c r="R1193">
        <v>9466900</v>
      </c>
      <c r="S1193">
        <v>10945500</v>
      </c>
      <c r="T1193">
        <v>11482800</v>
      </c>
      <c r="U1193">
        <v>11883900</v>
      </c>
      <c r="V1193">
        <v>1560300</v>
      </c>
    </row>
    <row r="1194" spans="1:241" x14ac:dyDescent="0.25">
      <c r="A1194" s="5" t="s">
        <v>598</v>
      </c>
      <c r="B1194" t="s">
        <v>1160</v>
      </c>
      <c r="C1194" t="s">
        <v>1183</v>
      </c>
      <c r="D1194" s="2">
        <f>_xll.BDH(A1194, "volume", B1194, C1194, "Direction", "H", "Period", "M","cols=48;rows=2")</f>
        <v>37652</v>
      </c>
      <c r="E1194" s="2">
        <v>37680</v>
      </c>
      <c r="F1194" s="2">
        <v>37711</v>
      </c>
      <c r="G1194" s="2">
        <v>37741</v>
      </c>
      <c r="H1194" s="2">
        <v>37771</v>
      </c>
      <c r="I1194" s="2">
        <v>37802</v>
      </c>
      <c r="J1194" s="2">
        <v>37833</v>
      </c>
      <c r="K1194" s="2">
        <v>37862</v>
      </c>
      <c r="L1194" s="2">
        <v>37894</v>
      </c>
      <c r="M1194" s="2">
        <v>37925</v>
      </c>
      <c r="N1194" s="2">
        <v>37953</v>
      </c>
      <c r="O1194" s="2">
        <v>37986</v>
      </c>
      <c r="P1194" s="2">
        <v>38016</v>
      </c>
      <c r="Q1194" s="2">
        <v>38044</v>
      </c>
      <c r="R1194" s="2">
        <v>38077</v>
      </c>
      <c r="S1194" s="2">
        <v>38107</v>
      </c>
      <c r="T1194" s="2">
        <v>38138</v>
      </c>
      <c r="U1194" s="2">
        <v>38168</v>
      </c>
      <c r="V1194" s="2">
        <v>38198</v>
      </c>
      <c r="W1194" s="2">
        <v>38230</v>
      </c>
      <c r="X1194" s="2">
        <v>38260</v>
      </c>
      <c r="Y1194" s="2">
        <v>38289</v>
      </c>
      <c r="Z1194" s="2">
        <v>38321</v>
      </c>
      <c r="AA1194" s="2">
        <v>38352</v>
      </c>
      <c r="AB1194" s="2">
        <v>38383</v>
      </c>
      <c r="AC1194" s="2">
        <v>38411</v>
      </c>
      <c r="AD1194" s="2">
        <v>38442</v>
      </c>
      <c r="AE1194" s="2">
        <v>38471</v>
      </c>
      <c r="AF1194" s="2">
        <v>38503</v>
      </c>
      <c r="AG1194" s="2">
        <v>38533</v>
      </c>
      <c r="AH1194" s="2">
        <v>38562</v>
      </c>
      <c r="AI1194" s="2">
        <v>38595</v>
      </c>
      <c r="AJ1194" s="2">
        <v>38625</v>
      </c>
      <c r="AK1194" s="2">
        <v>38656</v>
      </c>
      <c r="AL1194" s="2">
        <v>38686</v>
      </c>
      <c r="AM1194" s="2">
        <v>38716</v>
      </c>
      <c r="AN1194" s="2">
        <v>38748</v>
      </c>
      <c r="AO1194" s="2">
        <v>38776</v>
      </c>
      <c r="AP1194" s="2">
        <v>38807</v>
      </c>
      <c r="AQ1194" s="2">
        <v>38835</v>
      </c>
      <c r="AR1194" s="2">
        <v>38868</v>
      </c>
      <c r="AS1194" s="2">
        <v>38898</v>
      </c>
      <c r="AT1194" s="2">
        <v>38929</v>
      </c>
      <c r="AU1194" s="2">
        <v>38960</v>
      </c>
      <c r="AV1194" s="2">
        <v>38989</v>
      </c>
      <c r="AW1194" s="2">
        <v>39021</v>
      </c>
      <c r="AX1194" s="2">
        <v>39051</v>
      </c>
      <c r="AY1194" s="2">
        <v>39080</v>
      </c>
    </row>
    <row r="1195" spans="1:241" x14ac:dyDescent="0.25">
      <c r="D1195" s="3">
        <v>35731100</v>
      </c>
      <c r="E1195">
        <v>27022100</v>
      </c>
      <c r="F1195">
        <v>37015900</v>
      </c>
      <c r="G1195">
        <v>26651400</v>
      </c>
      <c r="H1195">
        <v>23725900</v>
      </c>
      <c r="I1195">
        <v>27968900</v>
      </c>
      <c r="J1195">
        <v>21259000</v>
      </c>
      <c r="K1195">
        <v>19243000</v>
      </c>
      <c r="L1195">
        <v>17942000</v>
      </c>
      <c r="M1195">
        <v>27021600</v>
      </c>
      <c r="N1195">
        <v>15825180</v>
      </c>
      <c r="O1195">
        <v>22900652</v>
      </c>
      <c r="P1195">
        <v>14276745</v>
      </c>
      <c r="Q1195">
        <v>9238497</v>
      </c>
      <c r="R1195">
        <v>15474192</v>
      </c>
      <c r="S1195">
        <v>14751874</v>
      </c>
      <c r="T1195">
        <v>12556144</v>
      </c>
      <c r="U1195">
        <v>22476397</v>
      </c>
      <c r="V1195">
        <v>20997816</v>
      </c>
      <c r="W1195">
        <v>31887505</v>
      </c>
      <c r="X1195">
        <v>32486280</v>
      </c>
      <c r="Y1195">
        <v>42123445</v>
      </c>
      <c r="Z1195">
        <v>30457056</v>
      </c>
      <c r="AA1195">
        <v>21147327</v>
      </c>
      <c r="AB1195">
        <v>19568143</v>
      </c>
      <c r="AC1195">
        <v>14324024</v>
      </c>
      <c r="AD1195">
        <v>23255548</v>
      </c>
      <c r="AE1195">
        <v>17283016</v>
      </c>
      <c r="AF1195">
        <v>22180623</v>
      </c>
      <c r="AG1195">
        <v>19046805</v>
      </c>
      <c r="AH1195">
        <v>19579283</v>
      </c>
      <c r="AI1195">
        <v>13568181</v>
      </c>
      <c r="AJ1195">
        <v>24457940</v>
      </c>
      <c r="AK1195">
        <v>26610464</v>
      </c>
      <c r="AL1195">
        <v>15595698</v>
      </c>
      <c r="AM1195">
        <v>28156344</v>
      </c>
      <c r="AN1195">
        <v>33952606</v>
      </c>
      <c r="AO1195">
        <v>35680957</v>
      </c>
      <c r="AP1195">
        <v>46552609</v>
      </c>
      <c r="AQ1195">
        <v>26631598</v>
      </c>
      <c r="AR1195">
        <v>20789679</v>
      </c>
      <c r="AS1195">
        <v>28690907</v>
      </c>
      <c r="AT1195">
        <v>19180675</v>
      </c>
      <c r="AU1195">
        <v>15421539</v>
      </c>
      <c r="AV1195">
        <v>13068334</v>
      </c>
      <c r="AW1195">
        <v>42203382</v>
      </c>
      <c r="AX1195">
        <v>38717321</v>
      </c>
      <c r="AY1195">
        <v>18137307</v>
      </c>
    </row>
    <row r="1196" spans="1:241" x14ac:dyDescent="0.25">
      <c r="A1196" s="5" t="s">
        <v>599</v>
      </c>
      <c r="B1196" t="s">
        <v>1160</v>
      </c>
      <c r="C1196" t="s">
        <v>1189</v>
      </c>
      <c r="D1196" s="2">
        <f>_xll.BDH(A1196, "volume", B1196, C1196, "Direction", "H", "Period", "M","cols=32;rows=2")</f>
        <v>37652</v>
      </c>
      <c r="E1196" s="2">
        <v>37680</v>
      </c>
      <c r="F1196" s="2">
        <v>37711</v>
      </c>
      <c r="G1196" s="2">
        <v>37741</v>
      </c>
      <c r="H1196" s="2">
        <v>37771</v>
      </c>
      <c r="I1196" s="2">
        <v>37802</v>
      </c>
      <c r="J1196" s="2">
        <v>37833</v>
      </c>
      <c r="K1196" s="2">
        <v>37862</v>
      </c>
      <c r="L1196" s="2">
        <v>37894</v>
      </c>
      <c r="M1196" s="2">
        <v>37925</v>
      </c>
      <c r="N1196" s="2">
        <v>37953</v>
      </c>
      <c r="O1196" s="2">
        <v>37986</v>
      </c>
      <c r="P1196" s="2">
        <v>38016</v>
      </c>
      <c r="Q1196" s="2">
        <v>38044</v>
      </c>
      <c r="R1196" s="2">
        <v>38077</v>
      </c>
      <c r="S1196" s="2">
        <v>38107</v>
      </c>
      <c r="T1196" s="2">
        <v>38138</v>
      </c>
      <c r="U1196" s="2">
        <v>38168</v>
      </c>
      <c r="V1196" s="2">
        <v>38198</v>
      </c>
      <c r="W1196" s="2">
        <v>38230</v>
      </c>
      <c r="X1196" s="2">
        <v>38260</v>
      </c>
      <c r="Y1196" s="2">
        <v>38289</v>
      </c>
      <c r="Z1196" s="2">
        <v>38321</v>
      </c>
      <c r="AA1196" s="2">
        <v>38352</v>
      </c>
      <c r="AB1196" s="2">
        <v>38383</v>
      </c>
      <c r="AC1196" s="2">
        <v>38411</v>
      </c>
      <c r="AD1196" s="2">
        <v>38442</v>
      </c>
      <c r="AE1196" s="2">
        <v>38471</v>
      </c>
      <c r="AF1196" s="2">
        <v>38503</v>
      </c>
      <c r="AG1196" s="2">
        <v>38533</v>
      </c>
      <c r="AH1196" s="2">
        <v>38562</v>
      </c>
      <c r="AI1196" s="2">
        <v>38595</v>
      </c>
    </row>
    <row r="1197" spans="1:241" x14ac:dyDescent="0.25">
      <c r="D1197" s="3">
        <v>33745800</v>
      </c>
      <c r="E1197">
        <v>25142600</v>
      </c>
      <c r="F1197">
        <v>25172400</v>
      </c>
      <c r="G1197">
        <v>29868800</v>
      </c>
      <c r="H1197">
        <v>30108100</v>
      </c>
      <c r="I1197">
        <v>26276400</v>
      </c>
      <c r="J1197">
        <v>27482300</v>
      </c>
      <c r="K1197">
        <v>20772900</v>
      </c>
      <c r="L1197">
        <v>23456300</v>
      </c>
      <c r="M1197">
        <v>28187800</v>
      </c>
      <c r="N1197">
        <v>19905600</v>
      </c>
      <c r="O1197">
        <v>19892000</v>
      </c>
      <c r="P1197">
        <v>22898400</v>
      </c>
      <c r="Q1197">
        <v>22111000</v>
      </c>
      <c r="R1197">
        <v>30348900</v>
      </c>
      <c r="S1197">
        <v>31501000</v>
      </c>
      <c r="T1197">
        <v>28527000</v>
      </c>
      <c r="U1197">
        <v>18420600</v>
      </c>
      <c r="V1197">
        <v>27595100</v>
      </c>
      <c r="W1197">
        <v>20804400</v>
      </c>
      <c r="X1197">
        <v>24003900</v>
      </c>
      <c r="Y1197">
        <v>37334800</v>
      </c>
      <c r="Z1197">
        <v>21738200</v>
      </c>
      <c r="AA1197">
        <v>26252800</v>
      </c>
      <c r="AB1197">
        <v>22521100</v>
      </c>
      <c r="AC1197">
        <v>27093500</v>
      </c>
      <c r="AD1197">
        <v>122411700</v>
      </c>
      <c r="AE1197">
        <v>68962200</v>
      </c>
      <c r="AF1197">
        <v>44338000</v>
      </c>
      <c r="AG1197">
        <v>21656700</v>
      </c>
      <c r="AH1197">
        <v>21725400</v>
      </c>
      <c r="AI1197">
        <v>8795600</v>
      </c>
    </row>
    <row r="1198" spans="1:241" x14ac:dyDescent="0.25">
      <c r="A1198" s="5" t="s">
        <v>600</v>
      </c>
      <c r="B1198" t="s">
        <v>1160</v>
      </c>
      <c r="C1198" t="s">
        <v>1199</v>
      </c>
      <c r="D1198" s="2">
        <f>_xll.BDH(A1198, "volume", B1198, C1198, "Direction", "H", "Period", "M","cols=238;rows=2")</f>
        <v>37652</v>
      </c>
      <c r="E1198" s="2">
        <v>37680</v>
      </c>
      <c r="F1198" s="2">
        <v>37711</v>
      </c>
      <c r="G1198" s="2">
        <v>37741</v>
      </c>
      <c r="H1198" s="2">
        <v>37771</v>
      </c>
      <c r="I1198" s="2">
        <v>37802</v>
      </c>
      <c r="J1198" s="2">
        <v>37833</v>
      </c>
      <c r="K1198" s="2">
        <v>37862</v>
      </c>
      <c r="L1198" s="2">
        <v>37894</v>
      </c>
      <c r="M1198" s="2">
        <v>37925</v>
      </c>
      <c r="N1198" s="2">
        <v>37953</v>
      </c>
      <c r="O1198" s="2">
        <v>37986</v>
      </c>
      <c r="P1198" s="2">
        <v>38016</v>
      </c>
      <c r="Q1198" s="2">
        <v>38044</v>
      </c>
      <c r="R1198" s="2">
        <v>38077</v>
      </c>
      <c r="S1198" s="2">
        <v>38107</v>
      </c>
      <c r="T1198" s="2">
        <v>38138</v>
      </c>
      <c r="U1198" s="2">
        <v>38168</v>
      </c>
      <c r="V1198" s="2">
        <v>38198</v>
      </c>
      <c r="W1198" s="2">
        <v>38230</v>
      </c>
      <c r="X1198" s="2">
        <v>38260</v>
      </c>
      <c r="Y1198" s="2">
        <v>38289</v>
      </c>
      <c r="Z1198" s="2">
        <v>38321</v>
      </c>
      <c r="AA1198" s="2">
        <v>38352</v>
      </c>
      <c r="AB1198" s="2">
        <v>38383</v>
      </c>
      <c r="AC1198" s="2">
        <v>38411</v>
      </c>
      <c r="AD1198" s="2">
        <v>38442</v>
      </c>
      <c r="AE1198" s="2">
        <v>38471</v>
      </c>
      <c r="AF1198" s="2">
        <v>38503</v>
      </c>
      <c r="AG1198" s="2">
        <v>38533</v>
      </c>
      <c r="AH1198" s="2">
        <v>38562</v>
      </c>
      <c r="AI1198" s="2">
        <v>38595</v>
      </c>
      <c r="AJ1198" s="2">
        <v>38625</v>
      </c>
      <c r="AK1198" s="2">
        <v>38656</v>
      </c>
      <c r="AL1198" s="2">
        <v>38686</v>
      </c>
      <c r="AM1198" s="2">
        <v>38716</v>
      </c>
      <c r="AN1198" s="2">
        <v>38748</v>
      </c>
      <c r="AO1198" s="2">
        <v>38776</v>
      </c>
      <c r="AP1198" s="2">
        <v>38807</v>
      </c>
      <c r="AQ1198" s="2">
        <v>38835</v>
      </c>
      <c r="AR1198" s="2">
        <v>38868</v>
      </c>
      <c r="AS1198" s="2">
        <v>38898</v>
      </c>
      <c r="AT1198" s="2">
        <v>38929</v>
      </c>
      <c r="AU1198" s="2">
        <v>38960</v>
      </c>
      <c r="AV1198" s="2">
        <v>38989</v>
      </c>
      <c r="AW1198" s="2">
        <v>39021</v>
      </c>
      <c r="AX1198" s="2">
        <v>39051</v>
      </c>
      <c r="AY1198" s="2">
        <v>39080</v>
      </c>
      <c r="AZ1198" s="2">
        <v>39113</v>
      </c>
      <c r="BA1198" s="2">
        <v>39141</v>
      </c>
      <c r="BB1198" s="2">
        <v>39171</v>
      </c>
      <c r="BC1198" s="2">
        <v>39202</v>
      </c>
      <c r="BD1198" s="2">
        <v>39233</v>
      </c>
      <c r="BE1198" s="2">
        <v>39262</v>
      </c>
      <c r="BF1198" s="2">
        <v>39294</v>
      </c>
      <c r="BG1198" s="2">
        <v>39325</v>
      </c>
      <c r="BH1198" s="2">
        <v>39353</v>
      </c>
      <c r="BI1198" s="2">
        <v>39386</v>
      </c>
      <c r="BJ1198" s="2">
        <v>39416</v>
      </c>
      <c r="BK1198" s="2">
        <v>39447</v>
      </c>
      <c r="BL1198" s="2">
        <v>39478</v>
      </c>
      <c r="BM1198" s="2">
        <v>39507</v>
      </c>
      <c r="BN1198" s="2">
        <v>39538</v>
      </c>
      <c r="BO1198" s="2">
        <v>39568</v>
      </c>
      <c r="BP1198" s="2">
        <v>39598</v>
      </c>
      <c r="BQ1198" s="2">
        <v>39629</v>
      </c>
      <c r="BR1198" s="2">
        <v>39660</v>
      </c>
      <c r="BS1198" s="2">
        <v>39689</v>
      </c>
      <c r="BT1198" s="2">
        <v>39721</v>
      </c>
      <c r="BU1198" s="2">
        <v>39752</v>
      </c>
      <c r="BV1198" s="2">
        <v>39780</v>
      </c>
      <c r="BW1198" s="2">
        <v>39813</v>
      </c>
      <c r="BX1198" s="2">
        <v>39843</v>
      </c>
      <c r="BY1198" s="2">
        <v>39871</v>
      </c>
      <c r="BZ1198" s="2">
        <v>39903</v>
      </c>
      <c r="CA1198" s="2">
        <v>39933</v>
      </c>
      <c r="CB1198" s="2">
        <v>39962</v>
      </c>
      <c r="CC1198" s="2">
        <v>39994</v>
      </c>
      <c r="CD1198" s="2">
        <v>40025</v>
      </c>
      <c r="CE1198" s="2">
        <v>40056</v>
      </c>
      <c r="CF1198" s="2">
        <v>40086</v>
      </c>
      <c r="CG1198" s="2">
        <v>40116</v>
      </c>
      <c r="CH1198" s="2">
        <v>40147</v>
      </c>
      <c r="CI1198" s="2">
        <v>40178</v>
      </c>
      <c r="CJ1198" s="2">
        <v>40207</v>
      </c>
      <c r="CK1198" s="2">
        <v>40235</v>
      </c>
      <c r="CL1198" s="2">
        <v>40268</v>
      </c>
      <c r="CM1198" s="2">
        <v>40298</v>
      </c>
      <c r="CN1198" s="2">
        <v>40329</v>
      </c>
      <c r="CO1198" s="2">
        <v>40359</v>
      </c>
      <c r="CP1198" s="2">
        <v>40389</v>
      </c>
      <c r="CQ1198" s="2">
        <v>40421</v>
      </c>
      <c r="CR1198" s="2">
        <v>40451</v>
      </c>
      <c r="CS1198" s="2">
        <v>40480</v>
      </c>
      <c r="CT1198" s="2">
        <v>40512</v>
      </c>
      <c r="CU1198" s="2">
        <v>40543</v>
      </c>
      <c r="CV1198" s="2">
        <v>40574</v>
      </c>
      <c r="CW1198" s="2">
        <v>40602</v>
      </c>
      <c r="CX1198" s="2">
        <v>40633</v>
      </c>
      <c r="CY1198" s="2">
        <v>40662</v>
      </c>
      <c r="CZ1198" s="2">
        <v>40694</v>
      </c>
      <c r="DA1198" s="2">
        <v>40724</v>
      </c>
      <c r="DB1198" s="2">
        <v>40753</v>
      </c>
      <c r="DC1198" s="2">
        <v>40786</v>
      </c>
      <c r="DD1198" s="2">
        <v>40816</v>
      </c>
      <c r="DE1198" s="2">
        <v>40847</v>
      </c>
      <c r="DF1198" s="2">
        <v>40877</v>
      </c>
      <c r="DG1198" s="2">
        <v>40907</v>
      </c>
      <c r="DH1198" s="2">
        <v>40939</v>
      </c>
      <c r="DI1198" s="2">
        <v>40968</v>
      </c>
      <c r="DJ1198" s="2">
        <v>40998</v>
      </c>
      <c r="DK1198" s="2">
        <v>41029</v>
      </c>
      <c r="DL1198" s="2">
        <v>41060</v>
      </c>
      <c r="DM1198" s="2">
        <v>41089</v>
      </c>
      <c r="DN1198" s="2">
        <v>41121</v>
      </c>
      <c r="DO1198" s="2">
        <v>41152</v>
      </c>
      <c r="DP1198" s="2">
        <v>41180</v>
      </c>
      <c r="DQ1198" s="2">
        <v>41213</v>
      </c>
      <c r="DR1198" s="2">
        <v>41243</v>
      </c>
      <c r="DS1198" s="2">
        <v>41274</v>
      </c>
      <c r="DT1198" s="2">
        <v>41305</v>
      </c>
      <c r="DU1198" s="2">
        <v>41333</v>
      </c>
      <c r="DV1198" s="2">
        <v>41362</v>
      </c>
      <c r="DW1198" s="2">
        <v>41394</v>
      </c>
      <c r="DX1198" s="2">
        <v>41425</v>
      </c>
      <c r="DY1198" s="2">
        <v>41453</v>
      </c>
      <c r="DZ1198" s="2">
        <v>41486</v>
      </c>
      <c r="EA1198" s="2">
        <v>41516</v>
      </c>
      <c r="EB1198" s="2">
        <v>41547</v>
      </c>
      <c r="EC1198" s="2">
        <v>41578</v>
      </c>
      <c r="ED1198" s="2">
        <v>41607</v>
      </c>
      <c r="EE1198" s="2">
        <v>41639</v>
      </c>
      <c r="EF1198" s="2">
        <v>41670</v>
      </c>
      <c r="EG1198" s="2">
        <v>41698</v>
      </c>
      <c r="EH1198" s="2">
        <v>41729</v>
      </c>
      <c r="EI1198" s="2">
        <v>41759</v>
      </c>
      <c r="EJ1198" s="2">
        <v>41789</v>
      </c>
      <c r="EK1198" s="2">
        <v>41820</v>
      </c>
      <c r="EL1198" s="2">
        <v>41851</v>
      </c>
      <c r="EM1198" s="2">
        <v>41880</v>
      </c>
      <c r="EN1198" s="2">
        <v>41912</v>
      </c>
      <c r="EO1198" s="2">
        <v>41943</v>
      </c>
      <c r="EP1198" s="2">
        <v>41971</v>
      </c>
      <c r="EQ1198" s="2">
        <v>42004</v>
      </c>
      <c r="ER1198" s="2">
        <v>42034</v>
      </c>
      <c r="ES1198" s="2">
        <v>42062</v>
      </c>
      <c r="ET1198" s="2">
        <v>42094</v>
      </c>
      <c r="EU1198" s="2">
        <v>42124</v>
      </c>
      <c r="EV1198" s="2">
        <v>42153</v>
      </c>
      <c r="EW1198" s="2">
        <v>42185</v>
      </c>
      <c r="EX1198" s="2">
        <v>42216</v>
      </c>
      <c r="EY1198" s="2">
        <v>42247</v>
      </c>
      <c r="EZ1198" s="2">
        <v>42277</v>
      </c>
      <c r="FA1198" s="2">
        <v>42307</v>
      </c>
      <c r="FB1198" s="2">
        <v>42338</v>
      </c>
      <c r="FC1198" s="2">
        <v>42369</v>
      </c>
      <c r="FD1198" s="2">
        <v>42398</v>
      </c>
      <c r="FE1198" s="2">
        <v>42429</v>
      </c>
      <c r="FF1198" s="2">
        <v>42460</v>
      </c>
      <c r="FG1198" s="2">
        <v>42489</v>
      </c>
      <c r="FH1198" s="2">
        <v>42521</v>
      </c>
      <c r="FI1198" s="2">
        <v>42551</v>
      </c>
      <c r="FJ1198" s="2">
        <v>42580</v>
      </c>
      <c r="FK1198" s="2">
        <v>42613</v>
      </c>
      <c r="FL1198" s="2">
        <v>42643</v>
      </c>
      <c r="FM1198" s="2">
        <v>42674</v>
      </c>
      <c r="FN1198" s="2">
        <v>42704</v>
      </c>
      <c r="FO1198" s="2">
        <v>42734</v>
      </c>
      <c r="FP1198" s="2">
        <v>42766</v>
      </c>
      <c r="FQ1198" s="2">
        <v>42794</v>
      </c>
      <c r="FR1198" s="2">
        <v>42825</v>
      </c>
      <c r="FS1198" s="2">
        <v>42853</v>
      </c>
      <c r="FT1198" s="2">
        <v>42886</v>
      </c>
      <c r="FU1198" s="2">
        <v>42916</v>
      </c>
      <c r="FV1198" s="2">
        <v>42947</v>
      </c>
      <c r="FW1198" s="2">
        <v>42978</v>
      </c>
      <c r="FX1198" s="2">
        <v>43007</v>
      </c>
      <c r="FY1198" s="2">
        <v>43039</v>
      </c>
      <c r="FZ1198" s="2">
        <v>43069</v>
      </c>
      <c r="GA1198" s="2">
        <v>43098</v>
      </c>
      <c r="GB1198" s="2">
        <v>43131</v>
      </c>
      <c r="GC1198" s="2">
        <v>43159</v>
      </c>
      <c r="GD1198" s="2">
        <v>43189</v>
      </c>
      <c r="GE1198" s="2">
        <v>43220</v>
      </c>
      <c r="GF1198" s="2">
        <v>43251</v>
      </c>
      <c r="GG1198" s="2">
        <v>43280</v>
      </c>
      <c r="GH1198" s="2">
        <v>43312</v>
      </c>
      <c r="GI1198" s="2">
        <v>43343</v>
      </c>
      <c r="GJ1198" s="2">
        <v>43371</v>
      </c>
      <c r="GK1198" s="2">
        <v>43404</v>
      </c>
      <c r="GL1198" s="2">
        <v>43434</v>
      </c>
      <c r="GM1198" s="2">
        <v>43465</v>
      </c>
      <c r="GN1198" s="2">
        <v>43496</v>
      </c>
      <c r="GO1198" s="2">
        <v>43524</v>
      </c>
      <c r="GP1198" s="2">
        <v>43553</v>
      </c>
      <c r="GQ1198" s="2">
        <v>43585</v>
      </c>
      <c r="GR1198" s="2">
        <v>43616</v>
      </c>
      <c r="GS1198" s="2">
        <v>43644</v>
      </c>
      <c r="GT1198" s="2">
        <v>43677</v>
      </c>
      <c r="GU1198" s="2">
        <v>43707</v>
      </c>
      <c r="GV1198" s="2">
        <v>43738</v>
      </c>
      <c r="GW1198" s="2">
        <v>43769</v>
      </c>
      <c r="GX1198" s="2">
        <v>43798</v>
      </c>
      <c r="GY1198" s="2">
        <v>43830</v>
      </c>
      <c r="GZ1198" s="2">
        <v>43861</v>
      </c>
      <c r="HA1198" s="2">
        <v>43889</v>
      </c>
      <c r="HB1198" s="2">
        <v>43921</v>
      </c>
      <c r="HC1198" s="2">
        <v>43951</v>
      </c>
      <c r="HD1198" s="2">
        <v>43980</v>
      </c>
      <c r="HE1198" s="2">
        <v>44012</v>
      </c>
      <c r="HF1198" s="2">
        <v>44043</v>
      </c>
      <c r="HG1198" s="2">
        <v>44074</v>
      </c>
      <c r="HH1198" s="2">
        <v>44104</v>
      </c>
      <c r="HI1198" s="2">
        <v>44134</v>
      </c>
      <c r="HJ1198" s="2">
        <v>44165</v>
      </c>
      <c r="HK1198" s="2">
        <v>44196</v>
      </c>
      <c r="HL1198" s="2">
        <v>44225</v>
      </c>
      <c r="HM1198" s="2">
        <v>44253</v>
      </c>
      <c r="HN1198" s="2">
        <v>44286</v>
      </c>
      <c r="HO1198" s="2">
        <v>44316</v>
      </c>
      <c r="HP1198" s="2">
        <v>44347</v>
      </c>
      <c r="HQ1198" s="2">
        <v>44377</v>
      </c>
      <c r="HR1198" s="2">
        <v>44407</v>
      </c>
      <c r="HS1198" s="2">
        <v>44439</v>
      </c>
      <c r="HT1198" s="2">
        <v>44469</v>
      </c>
      <c r="HU1198" s="2">
        <v>44498</v>
      </c>
      <c r="HV1198" s="2">
        <v>44530</v>
      </c>
      <c r="HW1198" s="2">
        <v>44561</v>
      </c>
      <c r="HX1198" s="2">
        <v>44592</v>
      </c>
      <c r="HY1198" s="2">
        <v>44620</v>
      </c>
      <c r="HZ1198" s="2">
        <v>44651</v>
      </c>
      <c r="IA1198" s="2">
        <v>44680</v>
      </c>
      <c r="IB1198" s="2">
        <v>44712</v>
      </c>
      <c r="IC1198" s="2">
        <v>44742</v>
      </c>
      <c r="ID1198" s="2">
        <v>44771</v>
      </c>
      <c r="IE1198" s="2">
        <v>44804</v>
      </c>
      <c r="IF1198" s="2">
        <v>44834</v>
      </c>
      <c r="IG1198" s="2">
        <v>44865</v>
      </c>
    </row>
    <row r="1199" spans="1:241" x14ac:dyDescent="0.25">
      <c r="D1199" s="3">
        <v>44217900</v>
      </c>
      <c r="E1199">
        <v>35226900</v>
      </c>
      <c r="F1199">
        <v>57535900</v>
      </c>
      <c r="G1199">
        <v>59045300</v>
      </c>
      <c r="H1199">
        <v>44736300</v>
      </c>
      <c r="I1199">
        <v>40811400</v>
      </c>
      <c r="J1199">
        <v>38119500</v>
      </c>
      <c r="K1199">
        <v>31146300</v>
      </c>
      <c r="L1199">
        <v>45162400</v>
      </c>
      <c r="M1199">
        <v>61096900</v>
      </c>
      <c r="N1199">
        <v>41916800</v>
      </c>
      <c r="O1199">
        <v>33006100</v>
      </c>
      <c r="P1199">
        <v>39832600</v>
      </c>
      <c r="Q1199">
        <v>30704900</v>
      </c>
      <c r="R1199">
        <v>43121000</v>
      </c>
      <c r="S1199">
        <v>38771400</v>
      </c>
      <c r="T1199">
        <v>33724300</v>
      </c>
      <c r="U1199">
        <v>34284800</v>
      </c>
      <c r="V1199">
        <v>37967900</v>
      </c>
      <c r="W1199">
        <v>35879100</v>
      </c>
      <c r="X1199">
        <v>38083500</v>
      </c>
      <c r="Y1199">
        <v>42760400</v>
      </c>
      <c r="Z1199">
        <v>39727900</v>
      </c>
      <c r="AA1199">
        <v>42189100</v>
      </c>
      <c r="AB1199">
        <v>90605300</v>
      </c>
      <c r="AC1199">
        <v>48285500</v>
      </c>
      <c r="AD1199">
        <v>48419900</v>
      </c>
      <c r="AE1199">
        <v>67179200</v>
      </c>
      <c r="AF1199">
        <v>41917000</v>
      </c>
      <c r="AG1199">
        <v>55531800</v>
      </c>
      <c r="AH1199">
        <v>42566100</v>
      </c>
      <c r="AI1199">
        <v>35876200</v>
      </c>
      <c r="AJ1199">
        <v>43227100</v>
      </c>
      <c r="AK1199">
        <v>47051600</v>
      </c>
      <c r="AL1199">
        <v>45066100</v>
      </c>
      <c r="AM1199">
        <v>39918500</v>
      </c>
      <c r="AN1199">
        <v>48741000</v>
      </c>
      <c r="AO1199">
        <v>35037000</v>
      </c>
      <c r="AP1199">
        <v>48526500</v>
      </c>
      <c r="AQ1199">
        <v>40750700</v>
      </c>
      <c r="AR1199">
        <v>43588800</v>
      </c>
      <c r="AS1199">
        <v>40978200</v>
      </c>
      <c r="AT1199">
        <v>79437900</v>
      </c>
      <c r="AU1199">
        <v>72884400</v>
      </c>
      <c r="AV1199">
        <v>42058500</v>
      </c>
      <c r="AW1199">
        <v>48634400</v>
      </c>
      <c r="AX1199">
        <v>42777300</v>
      </c>
      <c r="AY1199">
        <v>32935700</v>
      </c>
      <c r="AZ1199">
        <v>51535000</v>
      </c>
      <c r="BA1199">
        <v>43238500</v>
      </c>
      <c r="BB1199">
        <v>52596300</v>
      </c>
      <c r="BC1199">
        <v>46162300</v>
      </c>
      <c r="BD1199">
        <v>45763400</v>
      </c>
      <c r="BE1199">
        <v>49499500</v>
      </c>
      <c r="BF1199">
        <v>52654300</v>
      </c>
      <c r="BG1199">
        <v>63260500</v>
      </c>
      <c r="BH1199">
        <v>34766800</v>
      </c>
      <c r="BI1199">
        <v>35785900</v>
      </c>
      <c r="BJ1199">
        <v>48291300</v>
      </c>
      <c r="BK1199">
        <v>37813400</v>
      </c>
      <c r="BL1199">
        <v>70705300</v>
      </c>
      <c r="BM1199">
        <v>40743900</v>
      </c>
      <c r="BN1199">
        <v>54612600</v>
      </c>
      <c r="BO1199">
        <v>46065900</v>
      </c>
      <c r="BP1199">
        <v>36343000</v>
      </c>
      <c r="BQ1199">
        <v>46958300</v>
      </c>
      <c r="BR1199">
        <v>46146400</v>
      </c>
      <c r="BS1199">
        <v>27334500</v>
      </c>
      <c r="BT1199">
        <v>43703800</v>
      </c>
      <c r="BU1199">
        <v>60121200</v>
      </c>
      <c r="BV1199">
        <v>41034700</v>
      </c>
      <c r="BW1199">
        <v>37794300</v>
      </c>
      <c r="BX1199">
        <v>31078600</v>
      </c>
      <c r="BY1199">
        <v>34399600</v>
      </c>
      <c r="BZ1199">
        <v>48148800</v>
      </c>
      <c r="CA1199">
        <v>36813600</v>
      </c>
      <c r="CB1199">
        <v>32399000</v>
      </c>
      <c r="CC1199">
        <v>33409500</v>
      </c>
      <c r="CD1199">
        <v>27782100</v>
      </c>
      <c r="CE1199">
        <v>24745800</v>
      </c>
      <c r="CF1199">
        <v>31464600</v>
      </c>
      <c r="CG1199">
        <v>30775500</v>
      </c>
      <c r="CH1199">
        <v>25110000</v>
      </c>
      <c r="CI1199">
        <v>26577200</v>
      </c>
      <c r="CJ1199">
        <v>34795100</v>
      </c>
      <c r="CK1199">
        <v>34465300</v>
      </c>
      <c r="CL1199">
        <v>40012400</v>
      </c>
      <c r="CM1199">
        <v>38806500</v>
      </c>
      <c r="CN1199">
        <v>47926600</v>
      </c>
      <c r="CO1199">
        <v>45451300</v>
      </c>
      <c r="CP1199">
        <v>38374100</v>
      </c>
      <c r="CQ1199">
        <v>34459900</v>
      </c>
      <c r="CR1199">
        <v>32401258</v>
      </c>
      <c r="CS1199">
        <v>30006280</v>
      </c>
      <c r="CT1199">
        <v>24592510</v>
      </c>
      <c r="CU1199">
        <v>22130298</v>
      </c>
      <c r="CV1199">
        <v>22402344</v>
      </c>
      <c r="CW1199">
        <v>26144119</v>
      </c>
      <c r="CX1199">
        <v>33614913</v>
      </c>
      <c r="CY1199">
        <v>19439099</v>
      </c>
      <c r="CZ1199">
        <v>22521858</v>
      </c>
      <c r="DA1199">
        <v>29205857</v>
      </c>
      <c r="DB1199">
        <v>24493737</v>
      </c>
      <c r="DC1199">
        <v>46722403</v>
      </c>
      <c r="DD1199">
        <v>38019165</v>
      </c>
      <c r="DE1199">
        <v>28339136</v>
      </c>
      <c r="DF1199">
        <v>25747446</v>
      </c>
      <c r="DG1199">
        <v>24237335</v>
      </c>
      <c r="DH1199">
        <v>22388213</v>
      </c>
      <c r="DI1199">
        <v>18216029</v>
      </c>
      <c r="DJ1199">
        <v>21880916</v>
      </c>
      <c r="DK1199">
        <v>19197647</v>
      </c>
      <c r="DL1199">
        <v>20923426</v>
      </c>
      <c r="DM1199">
        <v>19474091</v>
      </c>
      <c r="DN1199">
        <v>20451844</v>
      </c>
      <c r="DO1199">
        <v>15013915</v>
      </c>
      <c r="DP1199">
        <v>39199135</v>
      </c>
      <c r="DQ1199">
        <v>18340382</v>
      </c>
      <c r="DR1199">
        <v>16285932</v>
      </c>
      <c r="DS1199">
        <v>16304648</v>
      </c>
      <c r="DT1199">
        <v>18052163</v>
      </c>
      <c r="DU1199">
        <v>16704402</v>
      </c>
      <c r="DV1199">
        <v>16758108</v>
      </c>
      <c r="DW1199">
        <v>17606071</v>
      </c>
      <c r="DX1199">
        <v>19882534</v>
      </c>
      <c r="DY1199">
        <v>16148394</v>
      </c>
      <c r="DZ1199">
        <v>21203589</v>
      </c>
      <c r="EA1199">
        <v>15141439</v>
      </c>
      <c r="EB1199">
        <v>15785819</v>
      </c>
      <c r="EC1199">
        <v>21025225</v>
      </c>
      <c r="ED1199">
        <v>16297874</v>
      </c>
      <c r="EE1199">
        <v>15776940</v>
      </c>
      <c r="EF1199">
        <v>21934699</v>
      </c>
      <c r="EG1199">
        <v>18628724</v>
      </c>
      <c r="EH1199">
        <v>17053086</v>
      </c>
      <c r="EI1199">
        <v>18439507</v>
      </c>
      <c r="EJ1199">
        <v>14647781</v>
      </c>
      <c r="EK1199">
        <v>15348234</v>
      </c>
      <c r="EL1199">
        <v>13827328</v>
      </c>
      <c r="EM1199">
        <v>15455549</v>
      </c>
      <c r="EN1199">
        <v>17442126</v>
      </c>
      <c r="EO1199">
        <v>24563454</v>
      </c>
      <c r="EP1199">
        <v>16681150</v>
      </c>
      <c r="EQ1199">
        <v>21014768</v>
      </c>
      <c r="ER1199">
        <v>21988432</v>
      </c>
      <c r="ES1199">
        <v>14812989</v>
      </c>
      <c r="ET1199">
        <v>22519446</v>
      </c>
      <c r="EU1199">
        <v>22261478</v>
      </c>
      <c r="EV1199">
        <v>18949256</v>
      </c>
      <c r="EW1199">
        <v>18633499</v>
      </c>
      <c r="EX1199">
        <v>18620259</v>
      </c>
      <c r="EY1199">
        <v>25110605</v>
      </c>
      <c r="EZ1199">
        <v>26244748</v>
      </c>
      <c r="FA1199">
        <v>21817803</v>
      </c>
      <c r="FB1199">
        <v>15901512</v>
      </c>
      <c r="FC1199">
        <v>22067865</v>
      </c>
      <c r="FD1199">
        <v>20913671</v>
      </c>
      <c r="FE1199">
        <v>22725873</v>
      </c>
      <c r="FF1199">
        <v>19737794</v>
      </c>
      <c r="FG1199">
        <v>16050541</v>
      </c>
      <c r="FH1199">
        <v>19867965</v>
      </c>
      <c r="FI1199">
        <v>22486543</v>
      </c>
      <c r="FJ1199">
        <v>16845144</v>
      </c>
      <c r="FK1199">
        <v>13951432</v>
      </c>
      <c r="FL1199">
        <v>15997002</v>
      </c>
      <c r="FM1199">
        <v>13486284</v>
      </c>
      <c r="FN1199">
        <v>19631735</v>
      </c>
      <c r="FO1199">
        <v>16768164</v>
      </c>
      <c r="FP1199">
        <v>13571889</v>
      </c>
      <c r="FQ1199">
        <v>19627761</v>
      </c>
      <c r="FR1199">
        <v>16798575</v>
      </c>
      <c r="FS1199">
        <v>15183028</v>
      </c>
      <c r="FT1199">
        <v>16396363</v>
      </c>
      <c r="FU1199">
        <v>16795842</v>
      </c>
      <c r="FV1199">
        <v>13594078</v>
      </c>
      <c r="FW1199">
        <v>13984383</v>
      </c>
      <c r="FX1199">
        <v>12973218</v>
      </c>
      <c r="FY1199">
        <v>14615077</v>
      </c>
      <c r="FZ1199">
        <v>17251303</v>
      </c>
      <c r="GA1199">
        <v>15585112</v>
      </c>
      <c r="GB1199">
        <v>19709874</v>
      </c>
      <c r="GC1199">
        <v>27492420</v>
      </c>
      <c r="GD1199">
        <v>22578189</v>
      </c>
      <c r="GE1199">
        <v>19555665</v>
      </c>
      <c r="GF1199">
        <v>18904807</v>
      </c>
      <c r="GG1199">
        <v>18736526</v>
      </c>
      <c r="GH1199">
        <v>12428396</v>
      </c>
      <c r="GI1199">
        <v>10771104</v>
      </c>
      <c r="GJ1199">
        <v>14057512</v>
      </c>
      <c r="GK1199">
        <v>17369558</v>
      </c>
      <c r="GL1199">
        <v>14511529</v>
      </c>
      <c r="GM1199">
        <v>21758120</v>
      </c>
      <c r="GN1199">
        <v>18495678</v>
      </c>
      <c r="GO1199">
        <v>15143108</v>
      </c>
      <c r="GP1199">
        <v>17437521</v>
      </c>
      <c r="GQ1199">
        <v>15974215</v>
      </c>
      <c r="GR1199">
        <v>16536120</v>
      </c>
      <c r="GS1199">
        <v>18226470</v>
      </c>
      <c r="GT1199">
        <v>17495188</v>
      </c>
      <c r="GU1199">
        <v>17734877</v>
      </c>
      <c r="GV1199">
        <v>16435523</v>
      </c>
      <c r="GW1199">
        <v>17608049</v>
      </c>
      <c r="GX1199">
        <v>14272939</v>
      </c>
      <c r="GY1199">
        <v>19126007</v>
      </c>
      <c r="GZ1199">
        <v>17958942</v>
      </c>
      <c r="HA1199">
        <v>23237281</v>
      </c>
      <c r="HB1199">
        <v>42069336</v>
      </c>
      <c r="HC1199">
        <v>29439550</v>
      </c>
      <c r="HD1199">
        <v>21335040</v>
      </c>
      <c r="HE1199">
        <v>26974157</v>
      </c>
      <c r="HF1199">
        <v>22016921</v>
      </c>
      <c r="HG1199">
        <v>18649439</v>
      </c>
      <c r="HH1199">
        <v>20285814</v>
      </c>
      <c r="HI1199">
        <v>16866173</v>
      </c>
      <c r="HJ1199">
        <v>20771098</v>
      </c>
      <c r="HK1199">
        <v>19868155</v>
      </c>
      <c r="HL1199">
        <v>20291591</v>
      </c>
      <c r="HM1199">
        <v>16163647</v>
      </c>
      <c r="HN1199">
        <v>26204305</v>
      </c>
      <c r="HO1199">
        <v>19414870</v>
      </c>
      <c r="HP1199">
        <v>18424738</v>
      </c>
      <c r="HQ1199">
        <v>21109945</v>
      </c>
      <c r="HR1199">
        <v>16632107</v>
      </c>
      <c r="HS1199">
        <v>12726418</v>
      </c>
      <c r="HT1199">
        <v>16480763</v>
      </c>
      <c r="HU1199">
        <v>17267458</v>
      </c>
      <c r="HV1199">
        <v>15526749</v>
      </c>
      <c r="HW1199">
        <v>16727367</v>
      </c>
      <c r="HX1199">
        <v>14899519</v>
      </c>
      <c r="HY1199">
        <v>19810410</v>
      </c>
      <c r="HZ1199">
        <v>20476472</v>
      </c>
      <c r="IA1199">
        <v>17788741</v>
      </c>
      <c r="IB1199">
        <v>23366210</v>
      </c>
      <c r="IC1199">
        <v>24161096</v>
      </c>
      <c r="ID1199">
        <v>17289593</v>
      </c>
      <c r="IE1199">
        <v>13553420</v>
      </c>
      <c r="IF1199">
        <v>19515767</v>
      </c>
      <c r="IG1199">
        <v>16627543</v>
      </c>
    </row>
    <row r="1200" spans="1:241" x14ac:dyDescent="0.25">
      <c r="A1200" s="5" t="s">
        <v>601</v>
      </c>
      <c r="B1200" t="s">
        <v>1160</v>
      </c>
      <c r="C1200" t="s">
        <v>1199</v>
      </c>
      <c r="D1200" s="2">
        <f>_xll.BDH(A1200, "volume", B1200, C1200, "Direction", "H", "Period", "M","cols=238;rows=2")</f>
        <v>37652</v>
      </c>
      <c r="E1200" s="2">
        <v>37680</v>
      </c>
      <c r="F1200" s="2">
        <v>37711</v>
      </c>
      <c r="G1200" s="2">
        <v>37741</v>
      </c>
      <c r="H1200" s="2">
        <v>37771</v>
      </c>
      <c r="I1200" s="2">
        <v>37802</v>
      </c>
      <c r="J1200" s="2">
        <v>37833</v>
      </c>
      <c r="K1200" s="2">
        <v>37862</v>
      </c>
      <c r="L1200" s="2">
        <v>37894</v>
      </c>
      <c r="M1200" s="2">
        <v>37925</v>
      </c>
      <c r="N1200" s="2">
        <v>37953</v>
      </c>
      <c r="O1200" s="2">
        <v>37986</v>
      </c>
      <c r="P1200" s="2">
        <v>38016</v>
      </c>
      <c r="Q1200" s="2">
        <v>38044</v>
      </c>
      <c r="R1200" s="2">
        <v>38077</v>
      </c>
      <c r="S1200" s="2">
        <v>38107</v>
      </c>
      <c r="T1200" s="2">
        <v>38138</v>
      </c>
      <c r="U1200" s="2">
        <v>38168</v>
      </c>
      <c r="V1200" s="2">
        <v>38198</v>
      </c>
      <c r="W1200" s="2">
        <v>38230</v>
      </c>
      <c r="X1200" s="2">
        <v>38260</v>
      </c>
      <c r="Y1200" s="2">
        <v>38289</v>
      </c>
      <c r="Z1200" s="2">
        <v>38321</v>
      </c>
      <c r="AA1200" s="2">
        <v>38352</v>
      </c>
      <c r="AB1200" s="2">
        <v>38383</v>
      </c>
      <c r="AC1200" s="2">
        <v>38411</v>
      </c>
      <c r="AD1200" s="2">
        <v>38442</v>
      </c>
      <c r="AE1200" s="2">
        <v>38471</v>
      </c>
      <c r="AF1200" s="2">
        <v>38503</v>
      </c>
      <c r="AG1200" s="2">
        <v>38533</v>
      </c>
      <c r="AH1200" s="2">
        <v>38562</v>
      </c>
      <c r="AI1200" s="2">
        <v>38595</v>
      </c>
      <c r="AJ1200" s="2">
        <v>38625</v>
      </c>
      <c r="AK1200" s="2">
        <v>38656</v>
      </c>
      <c r="AL1200" s="2">
        <v>38686</v>
      </c>
      <c r="AM1200" s="2">
        <v>38716</v>
      </c>
      <c r="AN1200" s="2">
        <v>38748</v>
      </c>
      <c r="AO1200" s="2">
        <v>38776</v>
      </c>
      <c r="AP1200" s="2">
        <v>38807</v>
      </c>
      <c r="AQ1200" s="2">
        <v>38835</v>
      </c>
      <c r="AR1200" s="2">
        <v>38868</v>
      </c>
      <c r="AS1200" s="2">
        <v>38898</v>
      </c>
      <c r="AT1200" s="2">
        <v>38929</v>
      </c>
      <c r="AU1200" s="2">
        <v>38960</v>
      </c>
      <c r="AV1200" s="2">
        <v>38989</v>
      </c>
      <c r="AW1200" s="2">
        <v>39021</v>
      </c>
      <c r="AX1200" s="2">
        <v>39051</v>
      </c>
      <c r="AY1200" s="2">
        <v>39080</v>
      </c>
      <c r="AZ1200" s="2">
        <v>39113</v>
      </c>
      <c r="BA1200" s="2">
        <v>39141</v>
      </c>
      <c r="BB1200" s="2">
        <v>39171</v>
      </c>
      <c r="BC1200" s="2">
        <v>39202</v>
      </c>
      <c r="BD1200" s="2">
        <v>39233</v>
      </c>
      <c r="BE1200" s="2">
        <v>39262</v>
      </c>
      <c r="BF1200" s="2">
        <v>39294</v>
      </c>
      <c r="BG1200" s="2">
        <v>39325</v>
      </c>
      <c r="BH1200" s="2">
        <v>39353</v>
      </c>
      <c r="BI1200" s="2">
        <v>39386</v>
      </c>
      <c r="BJ1200" s="2">
        <v>39416</v>
      </c>
      <c r="BK1200" s="2">
        <v>39447</v>
      </c>
      <c r="BL1200" s="2">
        <v>39478</v>
      </c>
      <c r="BM1200" s="2">
        <v>39507</v>
      </c>
      <c r="BN1200" s="2">
        <v>39538</v>
      </c>
      <c r="BO1200" s="2">
        <v>39568</v>
      </c>
      <c r="BP1200" s="2">
        <v>39598</v>
      </c>
      <c r="BQ1200" s="2">
        <v>39629</v>
      </c>
      <c r="BR1200" s="2">
        <v>39660</v>
      </c>
      <c r="BS1200" s="2">
        <v>39689</v>
      </c>
      <c r="BT1200" s="2">
        <v>39721</v>
      </c>
      <c r="BU1200" s="2">
        <v>39752</v>
      </c>
      <c r="BV1200" s="2">
        <v>39780</v>
      </c>
      <c r="BW1200" s="2">
        <v>39813</v>
      </c>
      <c r="BX1200" s="2">
        <v>39843</v>
      </c>
      <c r="BY1200" s="2">
        <v>39871</v>
      </c>
      <c r="BZ1200" s="2">
        <v>39903</v>
      </c>
      <c r="CA1200" s="2">
        <v>39933</v>
      </c>
      <c r="CB1200" s="2">
        <v>39962</v>
      </c>
      <c r="CC1200" s="2">
        <v>39994</v>
      </c>
      <c r="CD1200" s="2">
        <v>40025</v>
      </c>
      <c r="CE1200" s="2">
        <v>40056</v>
      </c>
      <c r="CF1200" s="2">
        <v>40086</v>
      </c>
      <c r="CG1200" s="2">
        <v>40116</v>
      </c>
      <c r="CH1200" s="2">
        <v>40147</v>
      </c>
      <c r="CI1200" s="2">
        <v>40178</v>
      </c>
      <c r="CJ1200" s="2">
        <v>40207</v>
      </c>
      <c r="CK1200" s="2">
        <v>40235</v>
      </c>
      <c r="CL1200" s="2">
        <v>40268</v>
      </c>
      <c r="CM1200" s="2">
        <v>40298</v>
      </c>
      <c r="CN1200" s="2">
        <v>40329</v>
      </c>
      <c r="CO1200" s="2">
        <v>40359</v>
      </c>
      <c r="CP1200" s="2">
        <v>40389</v>
      </c>
      <c r="CQ1200" s="2">
        <v>40421</v>
      </c>
      <c r="CR1200" s="2">
        <v>40451</v>
      </c>
      <c r="CS1200" s="2">
        <v>40480</v>
      </c>
      <c r="CT1200" s="2">
        <v>40512</v>
      </c>
      <c r="CU1200" s="2">
        <v>40543</v>
      </c>
      <c r="CV1200" s="2">
        <v>40574</v>
      </c>
      <c r="CW1200" s="2">
        <v>40602</v>
      </c>
      <c r="CX1200" s="2">
        <v>40633</v>
      </c>
      <c r="CY1200" s="2">
        <v>40662</v>
      </c>
      <c r="CZ1200" s="2">
        <v>40694</v>
      </c>
      <c r="DA1200" s="2">
        <v>40724</v>
      </c>
      <c r="DB1200" s="2">
        <v>40753</v>
      </c>
      <c r="DC1200" s="2">
        <v>40786</v>
      </c>
      <c r="DD1200" s="2">
        <v>40816</v>
      </c>
      <c r="DE1200" s="2">
        <v>40847</v>
      </c>
      <c r="DF1200" s="2">
        <v>40877</v>
      </c>
      <c r="DG1200" s="2">
        <v>40907</v>
      </c>
      <c r="DH1200" s="2">
        <v>40939</v>
      </c>
      <c r="DI1200" s="2">
        <v>40968</v>
      </c>
      <c r="DJ1200" s="2">
        <v>40998</v>
      </c>
      <c r="DK1200" s="2">
        <v>41029</v>
      </c>
      <c r="DL1200" s="2">
        <v>41060</v>
      </c>
      <c r="DM1200" s="2">
        <v>41089</v>
      </c>
      <c r="DN1200" s="2">
        <v>41121</v>
      </c>
      <c r="DO1200" s="2">
        <v>41152</v>
      </c>
      <c r="DP1200" s="2">
        <v>41180</v>
      </c>
      <c r="DQ1200" s="2">
        <v>41213</v>
      </c>
      <c r="DR1200" s="2">
        <v>41243</v>
      </c>
      <c r="DS1200" s="2">
        <v>41274</v>
      </c>
      <c r="DT1200" s="2">
        <v>41305</v>
      </c>
      <c r="DU1200" s="2">
        <v>41333</v>
      </c>
      <c r="DV1200" s="2">
        <v>41362</v>
      </c>
      <c r="DW1200" s="2">
        <v>41394</v>
      </c>
      <c r="DX1200" s="2">
        <v>41425</v>
      </c>
      <c r="DY1200" s="2">
        <v>41453</v>
      </c>
      <c r="DZ1200" s="2">
        <v>41486</v>
      </c>
      <c r="EA1200" s="2">
        <v>41516</v>
      </c>
      <c r="EB1200" s="2">
        <v>41547</v>
      </c>
      <c r="EC1200" s="2">
        <v>41578</v>
      </c>
      <c r="ED1200" s="2">
        <v>41607</v>
      </c>
      <c r="EE1200" s="2">
        <v>41639</v>
      </c>
      <c r="EF1200" s="2">
        <v>41670</v>
      </c>
      <c r="EG1200" s="2">
        <v>41698</v>
      </c>
      <c r="EH1200" s="2">
        <v>41729</v>
      </c>
      <c r="EI1200" s="2">
        <v>41759</v>
      </c>
      <c r="EJ1200" s="2">
        <v>41789</v>
      </c>
      <c r="EK1200" s="2">
        <v>41820</v>
      </c>
      <c r="EL1200" s="2">
        <v>41851</v>
      </c>
      <c r="EM1200" s="2">
        <v>41880</v>
      </c>
      <c r="EN1200" s="2">
        <v>41912</v>
      </c>
      <c r="EO1200" s="2">
        <v>41943</v>
      </c>
      <c r="EP1200" s="2">
        <v>41971</v>
      </c>
      <c r="EQ1200" s="2">
        <v>42004</v>
      </c>
      <c r="ER1200" s="2">
        <v>42034</v>
      </c>
      <c r="ES1200" s="2">
        <v>42062</v>
      </c>
      <c r="ET1200" s="2">
        <v>42094</v>
      </c>
      <c r="EU1200" s="2">
        <v>42124</v>
      </c>
      <c r="EV1200" s="2">
        <v>42153</v>
      </c>
      <c r="EW1200" s="2">
        <v>42185</v>
      </c>
      <c r="EX1200" s="2">
        <v>42216</v>
      </c>
      <c r="EY1200" s="2">
        <v>42247</v>
      </c>
      <c r="EZ1200" s="2">
        <v>42277</v>
      </c>
      <c r="FA1200" s="2">
        <v>42307</v>
      </c>
      <c r="FB1200" s="2">
        <v>42338</v>
      </c>
      <c r="FC1200" s="2">
        <v>42369</v>
      </c>
      <c r="FD1200" s="2">
        <v>42398</v>
      </c>
      <c r="FE1200" s="2">
        <v>42429</v>
      </c>
      <c r="FF1200" s="2">
        <v>42460</v>
      </c>
      <c r="FG1200" s="2">
        <v>42489</v>
      </c>
      <c r="FH1200" s="2">
        <v>42521</v>
      </c>
      <c r="FI1200" s="2">
        <v>42551</v>
      </c>
      <c r="FJ1200" s="2">
        <v>42580</v>
      </c>
      <c r="FK1200" s="2">
        <v>42613</v>
      </c>
      <c r="FL1200" s="2">
        <v>42643</v>
      </c>
      <c r="FM1200" s="2">
        <v>42674</v>
      </c>
      <c r="FN1200" s="2">
        <v>42704</v>
      </c>
      <c r="FO1200" s="2">
        <v>42734</v>
      </c>
      <c r="FP1200" s="2">
        <v>42766</v>
      </c>
      <c r="FQ1200" s="2">
        <v>42794</v>
      </c>
      <c r="FR1200" s="2">
        <v>42825</v>
      </c>
      <c r="FS1200" s="2">
        <v>42853</v>
      </c>
      <c r="FT1200" s="2">
        <v>42886</v>
      </c>
      <c r="FU1200" s="2">
        <v>42916</v>
      </c>
      <c r="FV1200" s="2">
        <v>42947</v>
      </c>
      <c r="FW1200" s="2">
        <v>42978</v>
      </c>
      <c r="FX1200" s="2">
        <v>43007</v>
      </c>
      <c r="FY1200" s="2">
        <v>43039</v>
      </c>
      <c r="FZ1200" s="2">
        <v>43069</v>
      </c>
      <c r="GA1200" s="2">
        <v>43098</v>
      </c>
      <c r="GB1200" s="2">
        <v>43131</v>
      </c>
      <c r="GC1200" s="2">
        <v>43159</v>
      </c>
      <c r="GD1200" s="2">
        <v>43189</v>
      </c>
      <c r="GE1200" s="2">
        <v>43220</v>
      </c>
      <c r="GF1200" s="2">
        <v>43251</v>
      </c>
      <c r="GG1200" s="2">
        <v>43280</v>
      </c>
      <c r="GH1200" s="2">
        <v>43312</v>
      </c>
      <c r="GI1200" s="2">
        <v>43343</v>
      </c>
      <c r="GJ1200" s="2">
        <v>43371</v>
      </c>
      <c r="GK1200" s="2">
        <v>43404</v>
      </c>
      <c r="GL1200" s="2">
        <v>43434</v>
      </c>
      <c r="GM1200" s="2">
        <v>43465</v>
      </c>
      <c r="GN1200" s="2">
        <v>43496</v>
      </c>
      <c r="GO1200" s="2">
        <v>43524</v>
      </c>
      <c r="GP1200" s="2">
        <v>43553</v>
      </c>
      <c r="GQ1200" s="2">
        <v>43585</v>
      </c>
      <c r="GR1200" s="2">
        <v>43616</v>
      </c>
      <c r="GS1200" s="2">
        <v>43644</v>
      </c>
      <c r="GT1200" s="2">
        <v>43677</v>
      </c>
      <c r="GU1200" s="2">
        <v>43707</v>
      </c>
      <c r="GV1200" s="2">
        <v>43738</v>
      </c>
      <c r="GW1200" s="2">
        <v>43769</v>
      </c>
      <c r="GX1200" s="2">
        <v>43798</v>
      </c>
      <c r="GY1200" s="2">
        <v>43830</v>
      </c>
      <c r="GZ1200" s="2">
        <v>43861</v>
      </c>
      <c r="HA1200" s="2">
        <v>43889</v>
      </c>
      <c r="HB1200" s="2">
        <v>43921</v>
      </c>
      <c r="HC1200" s="2">
        <v>43951</v>
      </c>
      <c r="HD1200" s="2">
        <v>43980</v>
      </c>
      <c r="HE1200" s="2">
        <v>44012</v>
      </c>
      <c r="HF1200" s="2">
        <v>44043</v>
      </c>
      <c r="HG1200" s="2">
        <v>44074</v>
      </c>
      <c r="HH1200" s="2">
        <v>44104</v>
      </c>
      <c r="HI1200" s="2">
        <v>44134</v>
      </c>
      <c r="HJ1200" s="2">
        <v>44165</v>
      </c>
      <c r="HK1200" s="2">
        <v>44196</v>
      </c>
      <c r="HL1200" s="2">
        <v>44225</v>
      </c>
      <c r="HM1200" s="2">
        <v>44253</v>
      </c>
      <c r="HN1200" s="2">
        <v>44286</v>
      </c>
      <c r="HO1200" s="2">
        <v>44316</v>
      </c>
      <c r="HP1200" s="2">
        <v>44347</v>
      </c>
      <c r="HQ1200" s="2">
        <v>44377</v>
      </c>
      <c r="HR1200" s="2">
        <v>44407</v>
      </c>
      <c r="HS1200" s="2">
        <v>44439</v>
      </c>
      <c r="HT1200" s="2">
        <v>44469</v>
      </c>
      <c r="HU1200" s="2">
        <v>44498</v>
      </c>
      <c r="HV1200" s="2">
        <v>44530</v>
      </c>
      <c r="HW1200" s="2">
        <v>44561</v>
      </c>
      <c r="HX1200" s="2">
        <v>44592</v>
      </c>
      <c r="HY1200" s="2">
        <v>44620</v>
      </c>
      <c r="HZ1200" s="2">
        <v>44651</v>
      </c>
      <c r="IA1200" s="2">
        <v>44680</v>
      </c>
      <c r="IB1200" s="2">
        <v>44712</v>
      </c>
      <c r="IC1200" s="2">
        <v>44742</v>
      </c>
      <c r="ID1200" s="2">
        <v>44771</v>
      </c>
      <c r="IE1200" s="2">
        <v>44804</v>
      </c>
      <c r="IF1200" s="2">
        <v>44834</v>
      </c>
      <c r="IG1200" s="2">
        <v>44865</v>
      </c>
    </row>
    <row r="1201" spans="1:241" x14ac:dyDescent="0.25">
      <c r="D1201" s="3">
        <v>11291010</v>
      </c>
      <c r="E1201">
        <v>13166614</v>
      </c>
      <c r="F1201">
        <v>15727531</v>
      </c>
      <c r="G1201">
        <v>12200642</v>
      </c>
      <c r="H1201">
        <v>15982010</v>
      </c>
      <c r="I1201">
        <v>13969113</v>
      </c>
      <c r="J1201">
        <v>12292589</v>
      </c>
      <c r="K1201">
        <v>9211509</v>
      </c>
      <c r="L1201">
        <v>12022402</v>
      </c>
      <c r="M1201">
        <v>14640079</v>
      </c>
      <c r="N1201">
        <v>9882160</v>
      </c>
      <c r="O1201">
        <v>12194463</v>
      </c>
      <c r="P1201">
        <v>14328735</v>
      </c>
      <c r="Q1201">
        <v>13778620</v>
      </c>
      <c r="R1201">
        <v>15851419</v>
      </c>
      <c r="S1201">
        <v>31134293</v>
      </c>
      <c r="T1201">
        <v>21739936</v>
      </c>
      <c r="U1201">
        <v>20724010</v>
      </c>
      <c r="V1201">
        <v>15487609</v>
      </c>
      <c r="W1201">
        <v>17236916</v>
      </c>
      <c r="X1201">
        <v>20380935</v>
      </c>
      <c r="Y1201">
        <v>21071065</v>
      </c>
      <c r="Z1201">
        <v>22378752</v>
      </c>
      <c r="AA1201">
        <v>18291275</v>
      </c>
      <c r="AB1201">
        <v>19629646</v>
      </c>
      <c r="AC1201">
        <v>18843484</v>
      </c>
      <c r="AD1201">
        <v>19269920</v>
      </c>
      <c r="AE1201">
        <v>18078162</v>
      </c>
      <c r="AF1201">
        <v>21775961</v>
      </c>
      <c r="AG1201">
        <v>15922946</v>
      </c>
      <c r="AH1201">
        <v>15204959</v>
      </c>
      <c r="AI1201">
        <v>21649769</v>
      </c>
      <c r="AJ1201">
        <v>24364106</v>
      </c>
      <c r="AK1201">
        <v>23038093</v>
      </c>
      <c r="AL1201">
        <v>20471521</v>
      </c>
      <c r="AM1201">
        <v>14868167</v>
      </c>
      <c r="AN1201">
        <v>18821073</v>
      </c>
      <c r="AO1201">
        <v>15825343</v>
      </c>
      <c r="AP1201">
        <v>22150349</v>
      </c>
      <c r="AQ1201">
        <v>15893309</v>
      </c>
      <c r="AR1201">
        <v>19365533</v>
      </c>
      <c r="AS1201">
        <v>18935327</v>
      </c>
      <c r="AT1201">
        <v>13841559</v>
      </c>
      <c r="AU1201">
        <v>15745858</v>
      </c>
      <c r="AV1201">
        <v>21139345</v>
      </c>
      <c r="AW1201">
        <v>16202035</v>
      </c>
      <c r="AX1201">
        <v>17152089</v>
      </c>
      <c r="AY1201">
        <v>14067553</v>
      </c>
      <c r="AZ1201">
        <v>16477249</v>
      </c>
      <c r="BA1201">
        <v>26296052</v>
      </c>
      <c r="BB1201">
        <v>23470916</v>
      </c>
      <c r="BC1201">
        <v>16205281</v>
      </c>
      <c r="BD1201">
        <v>23116636</v>
      </c>
      <c r="BE1201">
        <v>26428946</v>
      </c>
      <c r="BF1201">
        <v>24830022</v>
      </c>
      <c r="BG1201">
        <v>30280479</v>
      </c>
      <c r="BH1201">
        <v>16086210</v>
      </c>
      <c r="BI1201">
        <v>19172003</v>
      </c>
      <c r="BJ1201">
        <v>27216260</v>
      </c>
      <c r="BK1201">
        <v>20581900</v>
      </c>
      <c r="BL1201">
        <v>36421590</v>
      </c>
      <c r="BM1201">
        <v>22485256</v>
      </c>
      <c r="BN1201">
        <v>25397626</v>
      </c>
      <c r="BO1201">
        <v>16250731</v>
      </c>
      <c r="BP1201">
        <v>13033406</v>
      </c>
      <c r="BQ1201">
        <v>16750788</v>
      </c>
      <c r="BR1201">
        <v>30537681</v>
      </c>
      <c r="BS1201">
        <v>22577203</v>
      </c>
      <c r="BT1201">
        <v>31118375</v>
      </c>
      <c r="BU1201">
        <v>52039371</v>
      </c>
      <c r="BV1201">
        <v>52805425</v>
      </c>
      <c r="BW1201">
        <v>63294356</v>
      </c>
      <c r="BX1201">
        <v>52561628</v>
      </c>
      <c r="BY1201">
        <v>58370714</v>
      </c>
      <c r="BZ1201">
        <v>99931181</v>
      </c>
      <c r="CA1201">
        <v>91588701</v>
      </c>
      <c r="CB1201">
        <v>66135966</v>
      </c>
      <c r="CC1201">
        <v>47204107</v>
      </c>
      <c r="CD1201">
        <v>35437442</v>
      </c>
      <c r="CE1201">
        <v>31675408</v>
      </c>
      <c r="CF1201">
        <v>34400738</v>
      </c>
      <c r="CG1201">
        <v>31736908</v>
      </c>
      <c r="CH1201">
        <v>23884052</v>
      </c>
      <c r="CI1201">
        <v>22470400</v>
      </c>
      <c r="CJ1201">
        <v>23922800</v>
      </c>
      <c r="CK1201">
        <v>29799600</v>
      </c>
      <c r="CL1201">
        <v>20497300</v>
      </c>
      <c r="CM1201">
        <v>20716700</v>
      </c>
      <c r="CN1201">
        <v>24019200</v>
      </c>
      <c r="CO1201">
        <v>23306600</v>
      </c>
      <c r="CP1201">
        <v>24600400</v>
      </c>
      <c r="CQ1201">
        <v>24449000</v>
      </c>
      <c r="CR1201">
        <v>20109352</v>
      </c>
      <c r="CS1201">
        <v>17047354</v>
      </c>
      <c r="CT1201">
        <v>18845059</v>
      </c>
      <c r="CU1201">
        <v>13590247</v>
      </c>
      <c r="CV1201">
        <v>12984618</v>
      </c>
      <c r="CW1201">
        <v>11072268</v>
      </c>
      <c r="CX1201">
        <v>12966263</v>
      </c>
      <c r="CY1201">
        <v>9364655</v>
      </c>
      <c r="CZ1201">
        <v>11947015</v>
      </c>
      <c r="DA1201">
        <v>13681996</v>
      </c>
      <c r="DB1201">
        <v>9649198</v>
      </c>
      <c r="DC1201">
        <v>23094861</v>
      </c>
      <c r="DD1201">
        <v>18690287</v>
      </c>
      <c r="DE1201">
        <v>17980888</v>
      </c>
      <c r="DF1201">
        <v>12957114</v>
      </c>
      <c r="DG1201">
        <v>11438131</v>
      </c>
      <c r="DH1201">
        <v>10441723</v>
      </c>
      <c r="DI1201">
        <v>7585367</v>
      </c>
      <c r="DJ1201">
        <v>14256917</v>
      </c>
      <c r="DK1201">
        <v>9811852</v>
      </c>
      <c r="DL1201">
        <v>10101149</v>
      </c>
      <c r="DM1201">
        <v>11122110</v>
      </c>
      <c r="DN1201">
        <v>8612446</v>
      </c>
      <c r="DO1201">
        <v>8923004</v>
      </c>
      <c r="DP1201">
        <v>10332478</v>
      </c>
      <c r="DQ1201">
        <v>8095524</v>
      </c>
      <c r="DR1201">
        <v>9094541</v>
      </c>
      <c r="DS1201">
        <v>8933148</v>
      </c>
      <c r="DT1201">
        <v>7118808</v>
      </c>
      <c r="DU1201">
        <v>7860636</v>
      </c>
      <c r="DV1201">
        <v>8397905</v>
      </c>
      <c r="DW1201">
        <v>9770524</v>
      </c>
      <c r="DX1201">
        <v>9628606</v>
      </c>
      <c r="DY1201">
        <v>12823961</v>
      </c>
      <c r="DZ1201">
        <v>9181270</v>
      </c>
      <c r="EA1201">
        <v>8718064</v>
      </c>
      <c r="EB1201">
        <v>10497557</v>
      </c>
      <c r="EC1201">
        <v>10744286</v>
      </c>
      <c r="ED1201">
        <v>7857091</v>
      </c>
      <c r="EE1201">
        <v>9010767</v>
      </c>
      <c r="EF1201">
        <v>9587342</v>
      </c>
      <c r="EG1201">
        <v>8187893</v>
      </c>
      <c r="EH1201">
        <v>9157575</v>
      </c>
      <c r="EI1201">
        <v>9160228</v>
      </c>
      <c r="EJ1201">
        <v>8078022</v>
      </c>
      <c r="EK1201">
        <v>9879008</v>
      </c>
      <c r="EL1201">
        <v>6684879</v>
      </c>
      <c r="EM1201">
        <v>8529690</v>
      </c>
      <c r="EN1201">
        <v>7905507</v>
      </c>
      <c r="EO1201">
        <v>8741998</v>
      </c>
      <c r="EP1201">
        <v>7854786</v>
      </c>
      <c r="EQ1201">
        <v>8803326</v>
      </c>
      <c r="ER1201">
        <v>8318811</v>
      </c>
      <c r="ES1201">
        <v>7236918</v>
      </c>
      <c r="ET1201">
        <v>9946712</v>
      </c>
      <c r="EU1201">
        <v>7433436</v>
      </c>
      <c r="EV1201">
        <v>7252804</v>
      </c>
      <c r="EW1201">
        <v>9639867</v>
      </c>
      <c r="EX1201">
        <v>6945786</v>
      </c>
      <c r="EY1201">
        <v>8475943</v>
      </c>
      <c r="EZ1201">
        <v>7363330</v>
      </c>
      <c r="FA1201">
        <v>5946518</v>
      </c>
      <c r="FB1201">
        <v>5963710</v>
      </c>
      <c r="FC1201">
        <v>7383943</v>
      </c>
      <c r="FD1201">
        <v>7215091</v>
      </c>
      <c r="FE1201">
        <v>6813036</v>
      </c>
      <c r="FF1201">
        <v>7054284</v>
      </c>
      <c r="FG1201">
        <v>6643966</v>
      </c>
      <c r="FH1201">
        <v>7518372</v>
      </c>
      <c r="FI1201">
        <v>8027033</v>
      </c>
      <c r="FJ1201">
        <v>5674226</v>
      </c>
      <c r="FK1201">
        <v>7120127</v>
      </c>
      <c r="FL1201">
        <v>8311445</v>
      </c>
      <c r="FM1201">
        <v>8016583</v>
      </c>
      <c r="FN1201">
        <v>9008395</v>
      </c>
      <c r="FO1201">
        <v>8641845</v>
      </c>
      <c r="FP1201">
        <v>9405899</v>
      </c>
      <c r="FQ1201">
        <v>7679773</v>
      </c>
      <c r="FR1201">
        <v>11744602</v>
      </c>
      <c r="FS1201">
        <v>8058374</v>
      </c>
      <c r="FT1201">
        <v>11803442</v>
      </c>
      <c r="FU1201">
        <v>11993132</v>
      </c>
      <c r="FV1201">
        <v>8216757</v>
      </c>
      <c r="FW1201">
        <v>10276493</v>
      </c>
      <c r="FX1201">
        <v>8526678</v>
      </c>
      <c r="FY1201">
        <v>7518371</v>
      </c>
      <c r="FZ1201">
        <v>9462858</v>
      </c>
      <c r="GA1201">
        <v>8801283</v>
      </c>
      <c r="GB1201">
        <v>9690109</v>
      </c>
      <c r="GC1201">
        <v>10609539</v>
      </c>
      <c r="GD1201">
        <v>10013715</v>
      </c>
      <c r="GE1201">
        <v>8962251</v>
      </c>
      <c r="GF1201">
        <v>11123773</v>
      </c>
      <c r="GG1201">
        <v>11015941</v>
      </c>
      <c r="GH1201">
        <v>7874781</v>
      </c>
      <c r="GI1201">
        <v>8207143</v>
      </c>
      <c r="GJ1201">
        <v>8332999</v>
      </c>
      <c r="GK1201">
        <v>9670984</v>
      </c>
      <c r="GL1201">
        <v>8386308</v>
      </c>
      <c r="GM1201">
        <v>10719407</v>
      </c>
      <c r="GN1201">
        <v>9011395</v>
      </c>
      <c r="GO1201">
        <v>7690113</v>
      </c>
      <c r="GP1201">
        <v>9023195</v>
      </c>
      <c r="GQ1201">
        <v>5883351</v>
      </c>
      <c r="GR1201">
        <v>9255772</v>
      </c>
      <c r="GS1201">
        <v>8691973</v>
      </c>
      <c r="GT1201">
        <v>8312631</v>
      </c>
      <c r="GU1201">
        <v>10078724</v>
      </c>
      <c r="GV1201">
        <v>9298704</v>
      </c>
      <c r="GW1201">
        <v>8632729</v>
      </c>
      <c r="GX1201">
        <v>9260690</v>
      </c>
      <c r="GY1201">
        <v>11253779</v>
      </c>
      <c r="GZ1201">
        <v>10865212</v>
      </c>
      <c r="HA1201">
        <v>15622825</v>
      </c>
      <c r="HB1201">
        <v>38699532</v>
      </c>
      <c r="HC1201">
        <v>35104134</v>
      </c>
      <c r="HD1201">
        <v>30595305</v>
      </c>
      <c r="HE1201">
        <v>47510072</v>
      </c>
      <c r="HF1201">
        <v>23719760</v>
      </c>
      <c r="HG1201">
        <v>20949092</v>
      </c>
      <c r="HH1201">
        <v>26656893</v>
      </c>
      <c r="HI1201">
        <v>20047456</v>
      </c>
      <c r="HJ1201">
        <v>38786078</v>
      </c>
      <c r="HK1201">
        <v>22761249</v>
      </c>
      <c r="HL1201">
        <v>22859119</v>
      </c>
      <c r="HM1201">
        <v>19191878</v>
      </c>
      <c r="HN1201">
        <v>25132200</v>
      </c>
      <c r="HO1201">
        <v>16107402</v>
      </c>
      <c r="HP1201">
        <v>14714252</v>
      </c>
      <c r="HQ1201">
        <v>16042071</v>
      </c>
      <c r="HR1201">
        <v>12530731</v>
      </c>
      <c r="HS1201">
        <v>13098421</v>
      </c>
      <c r="HT1201">
        <v>12653667</v>
      </c>
      <c r="HU1201">
        <v>11181049</v>
      </c>
      <c r="HV1201">
        <v>13023862</v>
      </c>
      <c r="HW1201">
        <v>16081205</v>
      </c>
      <c r="HX1201">
        <v>12092358</v>
      </c>
      <c r="HY1201">
        <v>12602846</v>
      </c>
      <c r="HZ1201">
        <v>17184147</v>
      </c>
      <c r="IA1201">
        <v>10868193</v>
      </c>
      <c r="IB1201">
        <v>13675841</v>
      </c>
      <c r="IC1201">
        <v>17745873</v>
      </c>
      <c r="ID1201">
        <v>10534503</v>
      </c>
      <c r="IE1201">
        <v>11625752</v>
      </c>
      <c r="IF1201">
        <v>14635204</v>
      </c>
      <c r="IG1201">
        <v>13986186</v>
      </c>
    </row>
    <row r="1202" spans="1:241" x14ac:dyDescent="0.25">
      <c r="A1202" s="5" t="s">
        <v>602</v>
      </c>
      <c r="B1202" t="s">
        <v>1160</v>
      </c>
      <c r="C1202" t="s">
        <v>1199</v>
      </c>
      <c r="D1202" s="2">
        <f>_xll.BDH(A1202, "volume", B1202, C1202, "Direction", "H", "Period", "M","cols=238;rows=2")</f>
        <v>37652</v>
      </c>
      <c r="E1202" s="2">
        <v>37680</v>
      </c>
      <c r="F1202" s="2">
        <v>37711</v>
      </c>
      <c r="G1202" s="2">
        <v>37741</v>
      </c>
      <c r="H1202" s="2">
        <v>37771</v>
      </c>
      <c r="I1202" s="2">
        <v>37802</v>
      </c>
      <c r="J1202" s="2">
        <v>37833</v>
      </c>
      <c r="K1202" s="2">
        <v>37862</v>
      </c>
      <c r="L1202" s="2">
        <v>37894</v>
      </c>
      <c r="M1202" s="2">
        <v>37925</v>
      </c>
      <c r="N1202" s="2">
        <v>37953</v>
      </c>
      <c r="O1202" s="2">
        <v>37986</v>
      </c>
      <c r="P1202" s="2">
        <v>38016</v>
      </c>
      <c r="Q1202" s="2">
        <v>38044</v>
      </c>
      <c r="R1202" s="2">
        <v>38077</v>
      </c>
      <c r="S1202" s="2">
        <v>38107</v>
      </c>
      <c r="T1202" s="2">
        <v>38138</v>
      </c>
      <c r="U1202" s="2">
        <v>38168</v>
      </c>
      <c r="V1202" s="2">
        <v>38198</v>
      </c>
      <c r="W1202" s="2">
        <v>38230</v>
      </c>
      <c r="X1202" s="2">
        <v>38260</v>
      </c>
      <c r="Y1202" s="2">
        <v>38289</v>
      </c>
      <c r="Z1202" s="2">
        <v>38321</v>
      </c>
      <c r="AA1202" s="2">
        <v>38352</v>
      </c>
      <c r="AB1202" s="2">
        <v>38383</v>
      </c>
      <c r="AC1202" s="2">
        <v>38411</v>
      </c>
      <c r="AD1202" s="2">
        <v>38442</v>
      </c>
      <c r="AE1202" s="2">
        <v>38471</v>
      </c>
      <c r="AF1202" s="2">
        <v>38503</v>
      </c>
      <c r="AG1202" s="2">
        <v>38533</v>
      </c>
      <c r="AH1202" s="2">
        <v>38562</v>
      </c>
      <c r="AI1202" s="2">
        <v>38595</v>
      </c>
      <c r="AJ1202" s="2">
        <v>38625</v>
      </c>
      <c r="AK1202" s="2">
        <v>38656</v>
      </c>
      <c r="AL1202" s="2">
        <v>38686</v>
      </c>
      <c r="AM1202" s="2">
        <v>38716</v>
      </c>
      <c r="AN1202" s="2">
        <v>38748</v>
      </c>
      <c r="AO1202" s="2">
        <v>38776</v>
      </c>
      <c r="AP1202" s="2">
        <v>38807</v>
      </c>
      <c r="AQ1202" s="2">
        <v>38835</v>
      </c>
      <c r="AR1202" s="2">
        <v>38868</v>
      </c>
      <c r="AS1202" s="2">
        <v>38898</v>
      </c>
      <c r="AT1202" s="2">
        <v>38929</v>
      </c>
      <c r="AU1202" s="2">
        <v>38960</v>
      </c>
      <c r="AV1202" s="2">
        <v>38989</v>
      </c>
      <c r="AW1202" s="2">
        <v>39021</v>
      </c>
      <c r="AX1202" s="2">
        <v>39051</v>
      </c>
      <c r="AY1202" s="2">
        <v>39080</v>
      </c>
      <c r="AZ1202" s="2">
        <v>39113</v>
      </c>
      <c r="BA1202" s="2">
        <v>39141</v>
      </c>
      <c r="BB1202" s="2">
        <v>39171</v>
      </c>
      <c r="BC1202" s="2">
        <v>39202</v>
      </c>
      <c r="BD1202" s="2">
        <v>39233</v>
      </c>
      <c r="BE1202" s="2">
        <v>39262</v>
      </c>
      <c r="BF1202" s="2">
        <v>39294</v>
      </c>
      <c r="BG1202" s="2">
        <v>39325</v>
      </c>
      <c r="BH1202" s="2">
        <v>39353</v>
      </c>
      <c r="BI1202" s="2">
        <v>39386</v>
      </c>
      <c r="BJ1202" s="2">
        <v>39416</v>
      </c>
      <c r="BK1202" s="2">
        <v>39447</v>
      </c>
      <c r="BL1202" s="2">
        <v>39478</v>
      </c>
      <c r="BM1202" s="2">
        <v>39507</v>
      </c>
      <c r="BN1202" s="2">
        <v>39538</v>
      </c>
      <c r="BO1202" s="2">
        <v>39568</v>
      </c>
      <c r="BP1202" s="2">
        <v>39598</v>
      </c>
      <c r="BQ1202" s="2">
        <v>39629</v>
      </c>
      <c r="BR1202" s="2">
        <v>39660</v>
      </c>
      <c r="BS1202" s="2">
        <v>39689</v>
      </c>
      <c r="BT1202" s="2">
        <v>39721</v>
      </c>
      <c r="BU1202" s="2">
        <v>39752</v>
      </c>
      <c r="BV1202" s="2">
        <v>39780</v>
      </c>
      <c r="BW1202" s="2">
        <v>39813</v>
      </c>
      <c r="BX1202" s="2">
        <v>39843</v>
      </c>
      <c r="BY1202" s="2">
        <v>39871</v>
      </c>
      <c r="BZ1202" s="2">
        <v>39903</v>
      </c>
      <c r="CA1202" s="2">
        <v>39933</v>
      </c>
      <c r="CB1202" s="2">
        <v>39962</v>
      </c>
      <c r="CC1202" s="2">
        <v>39994</v>
      </c>
      <c r="CD1202" s="2">
        <v>40025</v>
      </c>
      <c r="CE1202" s="2">
        <v>40056</v>
      </c>
      <c r="CF1202" s="2">
        <v>40086</v>
      </c>
      <c r="CG1202" s="2">
        <v>40116</v>
      </c>
      <c r="CH1202" s="2">
        <v>40147</v>
      </c>
      <c r="CI1202" s="2">
        <v>40178</v>
      </c>
      <c r="CJ1202" s="2">
        <v>40207</v>
      </c>
      <c r="CK1202" s="2">
        <v>40235</v>
      </c>
      <c r="CL1202" s="2">
        <v>40268</v>
      </c>
      <c r="CM1202" s="2">
        <v>40298</v>
      </c>
      <c r="CN1202" s="2">
        <v>40329</v>
      </c>
      <c r="CO1202" s="2">
        <v>40359</v>
      </c>
      <c r="CP1202" s="2">
        <v>40389</v>
      </c>
      <c r="CQ1202" s="2">
        <v>40421</v>
      </c>
      <c r="CR1202" s="2">
        <v>40451</v>
      </c>
      <c r="CS1202" s="2">
        <v>40480</v>
      </c>
      <c r="CT1202" s="2">
        <v>40512</v>
      </c>
      <c r="CU1202" s="2">
        <v>40543</v>
      </c>
      <c r="CV1202" s="2">
        <v>40574</v>
      </c>
      <c r="CW1202" s="2">
        <v>40602</v>
      </c>
      <c r="CX1202" s="2">
        <v>40633</v>
      </c>
      <c r="CY1202" s="2">
        <v>40662</v>
      </c>
      <c r="CZ1202" s="2">
        <v>40694</v>
      </c>
      <c r="DA1202" s="2">
        <v>40724</v>
      </c>
      <c r="DB1202" s="2">
        <v>40753</v>
      </c>
      <c r="DC1202" s="2">
        <v>40786</v>
      </c>
      <c r="DD1202" s="2">
        <v>40816</v>
      </c>
      <c r="DE1202" s="2">
        <v>40847</v>
      </c>
      <c r="DF1202" s="2">
        <v>40877</v>
      </c>
      <c r="DG1202" s="2">
        <v>40907</v>
      </c>
      <c r="DH1202" s="2">
        <v>40939</v>
      </c>
      <c r="DI1202" s="2">
        <v>40968</v>
      </c>
      <c r="DJ1202" s="2">
        <v>40998</v>
      </c>
      <c r="DK1202" s="2">
        <v>41029</v>
      </c>
      <c r="DL1202" s="2">
        <v>41060</v>
      </c>
      <c r="DM1202" s="2">
        <v>41089</v>
      </c>
      <c r="DN1202" s="2">
        <v>41121</v>
      </c>
      <c r="DO1202" s="2">
        <v>41152</v>
      </c>
      <c r="DP1202" s="2">
        <v>41180</v>
      </c>
      <c r="DQ1202" s="2">
        <v>41213</v>
      </c>
      <c r="DR1202" s="2">
        <v>41243</v>
      </c>
      <c r="DS1202" s="2">
        <v>41274</v>
      </c>
      <c r="DT1202" s="2">
        <v>41305</v>
      </c>
      <c r="DU1202" s="2">
        <v>41333</v>
      </c>
      <c r="DV1202" s="2">
        <v>41362</v>
      </c>
      <c r="DW1202" s="2">
        <v>41394</v>
      </c>
      <c r="DX1202" s="2">
        <v>41425</v>
      </c>
      <c r="DY1202" s="2">
        <v>41453</v>
      </c>
      <c r="DZ1202" s="2">
        <v>41486</v>
      </c>
      <c r="EA1202" s="2">
        <v>41516</v>
      </c>
      <c r="EB1202" s="2">
        <v>41547</v>
      </c>
      <c r="EC1202" s="2">
        <v>41578</v>
      </c>
      <c r="ED1202" s="2">
        <v>41607</v>
      </c>
      <c r="EE1202" s="2">
        <v>41639</v>
      </c>
      <c r="EF1202" s="2">
        <v>41670</v>
      </c>
      <c r="EG1202" s="2">
        <v>41698</v>
      </c>
      <c r="EH1202" s="2">
        <v>41729</v>
      </c>
      <c r="EI1202" s="2">
        <v>41759</v>
      </c>
      <c r="EJ1202" s="2">
        <v>41789</v>
      </c>
      <c r="EK1202" s="2">
        <v>41820</v>
      </c>
      <c r="EL1202" s="2">
        <v>41851</v>
      </c>
      <c r="EM1202" s="2">
        <v>41880</v>
      </c>
      <c r="EN1202" s="2">
        <v>41912</v>
      </c>
      <c r="EO1202" s="2">
        <v>41943</v>
      </c>
      <c r="EP1202" s="2">
        <v>41971</v>
      </c>
      <c r="EQ1202" s="2">
        <v>42004</v>
      </c>
      <c r="ER1202" s="2">
        <v>42034</v>
      </c>
      <c r="ES1202" s="2">
        <v>42062</v>
      </c>
      <c r="ET1202" s="2">
        <v>42094</v>
      </c>
      <c r="EU1202" s="2">
        <v>42124</v>
      </c>
      <c r="EV1202" s="2">
        <v>42153</v>
      </c>
      <c r="EW1202" s="2">
        <v>42185</v>
      </c>
      <c r="EX1202" s="2">
        <v>42216</v>
      </c>
      <c r="EY1202" s="2">
        <v>42247</v>
      </c>
      <c r="EZ1202" s="2">
        <v>42277</v>
      </c>
      <c r="FA1202" s="2">
        <v>42307</v>
      </c>
      <c r="FB1202" s="2">
        <v>42338</v>
      </c>
      <c r="FC1202" s="2">
        <v>42369</v>
      </c>
      <c r="FD1202" s="2">
        <v>42398</v>
      </c>
      <c r="FE1202" s="2">
        <v>42429</v>
      </c>
      <c r="FF1202" s="2">
        <v>42460</v>
      </c>
      <c r="FG1202" s="2">
        <v>42489</v>
      </c>
      <c r="FH1202" s="2">
        <v>42521</v>
      </c>
      <c r="FI1202" s="2">
        <v>42551</v>
      </c>
      <c r="FJ1202" s="2">
        <v>42580</v>
      </c>
      <c r="FK1202" s="2">
        <v>42613</v>
      </c>
      <c r="FL1202" s="2">
        <v>42643</v>
      </c>
      <c r="FM1202" s="2">
        <v>42674</v>
      </c>
      <c r="FN1202" s="2">
        <v>42704</v>
      </c>
      <c r="FO1202" s="2">
        <v>42734</v>
      </c>
      <c r="FP1202" s="2">
        <v>42766</v>
      </c>
      <c r="FQ1202" s="2">
        <v>42794</v>
      </c>
      <c r="FR1202" s="2">
        <v>42825</v>
      </c>
      <c r="FS1202" s="2">
        <v>42853</v>
      </c>
      <c r="FT1202" s="2">
        <v>42886</v>
      </c>
      <c r="FU1202" s="2">
        <v>42916</v>
      </c>
      <c r="FV1202" s="2">
        <v>42947</v>
      </c>
      <c r="FW1202" s="2">
        <v>42978</v>
      </c>
      <c r="FX1202" s="2">
        <v>43007</v>
      </c>
      <c r="FY1202" s="2">
        <v>43039</v>
      </c>
      <c r="FZ1202" s="2">
        <v>43069</v>
      </c>
      <c r="GA1202" s="2">
        <v>43098</v>
      </c>
      <c r="GB1202" s="2">
        <v>43131</v>
      </c>
      <c r="GC1202" s="2">
        <v>43159</v>
      </c>
      <c r="GD1202" s="2">
        <v>43189</v>
      </c>
      <c r="GE1202" s="2">
        <v>43220</v>
      </c>
      <c r="GF1202" s="2">
        <v>43251</v>
      </c>
      <c r="GG1202" s="2">
        <v>43280</v>
      </c>
      <c r="GH1202" s="2">
        <v>43312</v>
      </c>
      <c r="GI1202" s="2">
        <v>43343</v>
      </c>
      <c r="GJ1202" s="2">
        <v>43371</v>
      </c>
      <c r="GK1202" s="2">
        <v>43404</v>
      </c>
      <c r="GL1202" s="2">
        <v>43434</v>
      </c>
      <c r="GM1202" s="2">
        <v>43465</v>
      </c>
      <c r="GN1202" s="2">
        <v>43496</v>
      </c>
      <c r="GO1202" s="2">
        <v>43524</v>
      </c>
      <c r="GP1202" s="2">
        <v>43553</v>
      </c>
      <c r="GQ1202" s="2">
        <v>43585</v>
      </c>
      <c r="GR1202" s="2">
        <v>43616</v>
      </c>
      <c r="GS1202" s="2">
        <v>43644</v>
      </c>
      <c r="GT1202" s="2">
        <v>43677</v>
      </c>
      <c r="GU1202" s="2">
        <v>43707</v>
      </c>
      <c r="GV1202" s="2">
        <v>43738</v>
      </c>
      <c r="GW1202" s="2">
        <v>43769</v>
      </c>
      <c r="GX1202" s="2">
        <v>43798</v>
      </c>
      <c r="GY1202" s="2">
        <v>43830</v>
      </c>
      <c r="GZ1202" s="2">
        <v>43861</v>
      </c>
      <c r="HA1202" s="2">
        <v>43889</v>
      </c>
      <c r="HB1202" s="2">
        <v>43921</v>
      </c>
      <c r="HC1202" s="2">
        <v>43951</v>
      </c>
      <c r="HD1202" s="2">
        <v>43980</v>
      </c>
      <c r="HE1202" s="2">
        <v>44012</v>
      </c>
      <c r="HF1202" s="2">
        <v>44043</v>
      </c>
      <c r="HG1202" s="2">
        <v>44074</v>
      </c>
      <c r="HH1202" s="2">
        <v>44104</v>
      </c>
      <c r="HI1202" s="2">
        <v>44134</v>
      </c>
      <c r="HJ1202" s="2">
        <v>44165</v>
      </c>
      <c r="HK1202" s="2">
        <v>44196</v>
      </c>
      <c r="HL1202" s="2">
        <v>44225</v>
      </c>
      <c r="HM1202" s="2">
        <v>44253</v>
      </c>
      <c r="HN1202" s="2">
        <v>44286</v>
      </c>
      <c r="HO1202" s="2">
        <v>44316</v>
      </c>
      <c r="HP1202" s="2">
        <v>44347</v>
      </c>
      <c r="HQ1202" s="2">
        <v>44377</v>
      </c>
      <c r="HR1202" s="2">
        <v>44407</v>
      </c>
      <c r="HS1202" s="2">
        <v>44439</v>
      </c>
      <c r="HT1202" s="2">
        <v>44469</v>
      </c>
      <c r="HU1202" s="2">
        <v>44498</v>
      </c>
      <c r="HV1202" s="2">
        <v>44530</v>
      </c>
      <c r="HW1202" s="2">
        <v>44561</v>
      </c>
      <c r="HX1202" s="2">
        <v>44592</v>
      </c>
      <c r="HY1202" s="2">
        <v>44620</v>
      </c>
      <c r="HZ1202" s="2">
        <v>44651</v>
      </c>
      <c r="IA1202" s="2">
        <v>44680</v>
      </c>
      <c r="IB1202" s="2">
        <v>44712</v>
      </c>
      <c r="IC1202" s="2">
        <v>44742</v>
      </c>
      <c r="ID1202" s="2">
        <v>44771</v>
      </c>
      <c r="IE1202" s="2">
        <v>44804</v>
      </c>
      <c r="IF1202" s="2">
        <v>44834</v>
      </c>
      <c r="IG1202" s="2">
        <v>44865</v>
      </c>
    </row>
    <row r="1203" spans="1:241" x14ac:dyDescent="0.25">
      <c r="D1203" s="3">
        <v>70176100</v>
      </c>
      <c r="E1203">
        <v>62914400</v>
      </c>
      <c r="F1203">
        <v>98696800</v>
      </c>
      <c r="G1203">
        <v>80371700</v>
      </c>
      <c r="H1203">
        <v>73932300</v>
      </c>
      <c r="I1203">
        <v>95594900</v>
      </c>
      <c r="J1203">
        <v>72383600</v>
      </c>
      <c r="K1203">
        <v>49935100</v>
      </c>
      <c r="L1203">
        <v>82351300</v>
      </c>
      <c r="M1203">
        <v>74228600</v>
      </c>
      <c r="N1203">
        <v>46208100</v>
      </c>
      <c r="O1203">
        <v>53443300</v>
      </c>
      <c r="P1203">
        <v>68758900</v>
      </c>
      <c r="Q1203">
        <v>52925100</v>
      </c>
      <c r="R1203">
        <v>75447200</v>
      </c>
      <c r="S1203">
        <v>59879600</v>
      </c>
      <c r="T1203">
        <v>79092100</v>
      </c>
      <c r="U1203">
        <v>76361300</v>
      </c>
      <c r="V1203">
        <v>68584100</v>
      </c>
      <c r="W1203">
        <v>60162300</v>
      </c>
      <c r="X1203">
        <v>56747000</v>
      </c>
      <c r="Y1203">
        <v>64039100</v>
      </c>
      <c r="Z1203">
        <v>57589900</v>
      </c>
      <c r="AA1203">
        <v>66158700</v>
      </c>
      <c r="AB1203">
        <v>62591800</v>
      </c>
      <c r="AC1203">
        <v>47636800</v>
      </c>
      <c r="AD1203">
        <v>64738200</v>
      </c>
      <c r="AE1203">
        <v>87517800</v>
      </c>
      <c r="AF1203">
        <v>97189000</v>
      </c>
      <c r="AG1203">
        <v>79474800</v>
      </c>
      <c r="AH1203">
        <v>53494600</v>
      </c>
      <c r="AI1203">
        <v>49071100</v>
      </c>
      <c r="AJ1203">
        <v>62036600</v>
      </c>
      <c r="AK1203">
        <v>85080900</v>
      </c>
      <c r="AL1203">
        <v>49073900</v>
      </c>
      <c r="AM1203">
        <v>48216900</v>
      </c>
      <c r="AN1203">
        <v>71381500</v>
      </c>
      <c r="AO1203">
        <v>49488700</v>
      </c>
      <c r="AP1203">
        <v>75925500</v>
      </c>
      <c r="AQ1203">
        <v>55799800</v>
      </c>
      <c r="AR1203">
        <v>75709600</v>
      </c>
      <c r="AS1203">
        <v>88425800</v>
      </c>
      <c r="AT1203">
        <v>56950000</v>
      </c>
      <c r="AU1203">
        <v>55331400</v>
      </c>
      <c r="AV1203">
        <v>67434700</v>
      </c>
      <c r="AW1203">
        <v>79643700</v>
      </c>
      <c r="AX1203">
        <v>57160900</v>
      </c>
      <c r="AY1203">
        <v>52933300</v>
      </c>
      <c r="AZ1203">
        <v>82849400</v>
      </c>
      <c r="BA1203">
        <v>62583200</v>
      </c>
      <c r="BB1203">
        <v>108546500</v>
      </c>
      <c r="BC1203">
        <v>55375400</v>
      </c>
      <c r="BD1203">
        <v>50742200</v>
      </c>
      <c r="BE1203">
        <v>64741700</v>
      </c>
      <c r="BF1203">
        <v>84748200</v>
      </c>
      <c r="BG1203">
        <v>131919500</v>
      </c>
      <c r="BH1203">
        <v>79279000</v>
      </c>
      <c r="BI1203">
        <v>90145600</v>
      </c>
      <c r="BJ1203">
        <v>104862700</v>
      </c>
      <c r="BK1203">
        <v>66941500</v>
      </c>
      <c r="BL1203">
        <v>92786800</v>
      </c>
      <c r="BM1203">
        <v>69762900</v>
      </c>
      <c r="BN1203">
        <v>94064400</v>
      </c>
      <c r="BO1203">
        <v>59740800</v>
      </c>
      <c r="BP1203">
        <v>37419000</v>
      </c>
      <c r="BQ1203">
        <v>62438200</v>
      </c>
      <c r="BR1203">
        <v>72981100</v>
      </c>
      <c r="BS1203">
        <v>41873500</v>
      </c>
      <c r="BT1203">
        <v>127041300</v>
      </c>
      <c r="BU1203">
        <v>111088700</v>
      </c>
      <c r="BV1203">
        <v>105041800</v>
      </c>
      <c r="BW1203">
        <v>72937600</v>
      </c>
      <c r="BX1203">
        <v>70247200</v>
      </c>
      <c r="BY1203">
        <v>75790000</v>
      </c>
      <c r="BZ1203">
        <v>105184300</v>
      </c>
      <c r="CA1203">
        <v>100736000</v>
      </c>
      <c r="CB1203">
        <v>63389100</v>
      </c>
      <c r="CC1203">
        <v>45726900</v>
      </c>
      <c r="CD1203">
        <v>51216900</v>
      </c>
      <c r="CE1203">
        <v>41781800</v>
      </c>
      <c r="CF1203">
        <v>49522200</v>
      </c>
      <c r="CG1203">
        <v>55702900</v>
      </c>
      <c r="CH1203">
        <v>37831000</v>
      </c>
      <c r="CI1203">
        <v>36236100</v>
      </c>
      <c r="CJ1203">
        <v>52745200</v>
      </c>
      <c r="CK1203">
        <v>63007500</v>
      </c>
      <c r="CL1203">
        <v>53487500</v>
      </c>
      <c r="CM1203">
        <v>110161300</v>
      </c>
      <c r="CN1203">
        <v>83628400</v>
      </c>
      <c r="CO1203">
        <v>60132000</v>
      </c>
      <c r="CP1203">
        <v>57619300</v>
      </c>
      <c r="CQ1203">
        <v>36294400</v>
      </c>
      <c r="CR1203">
        <v>36581906</v>
      </c>
      <c r="CS1203">
        <v>32828735</v>
      </c>
      <c r="CT1203">
        <v>29249932</v>
      </c>
      <c r="CU1203">
        <v>22612759</v>
      </c>
      <c r="CV1203">
        <v>26338770</v>
      </c>
      <c r="CW1203">
        <v>20990643</v>
      </c>
      <c r="CX1203">
        <v>26776669</v>
      </c>
      <c r="CY1203">
        <v>18909573</v>
      </c>
      <c r="CZ1203">
        <v>27104477</v>
      </c>
      <c r="DA1203">
        <v>27252419</v>
      </c>
      <c r="DB1203">
        <v>20104858</v>
      </c>
      <c r="DC1203">
        <v>45127103</v>
      </c>
      <c r="DD1203">
        <v>36115556</v>
      </c>
      <c r="DE1203">
        <v>37115622</v>
      </c>
      <c r="DF1203">
        <v>31462796</v>
      </c>
      <c r="DG1203">
        <v>34569462</v>
      </c>
      <c r="DH1203">
        <v>34796392</v>
      </c>
      <c r="DI1203">
        <v>24309014</v>
      </c>
      <c r="DJ1203">
        <v>32396793</v>
      </c>
      <c r="DK1203">
        <v>25809224</v>
      </c>
      <c r="DL1203">
        <v>29209490</v>
      </c>
      <c r="DM1203">
        <v>27849005</v>
      </c>
      <c r="DN1203">
        <v>24220714</v>
      </c>
      <c r="DO1203">
        <v>17191406</v>
      </c>
      <c r="DP1203">
        <v>22866743</v>
      </c>
      <c r="DQ1203">
        <v>20034343</v>
      </c>
      <c r="DR1203">
        <v>17053495</v>
      </c>
      <c r="DS1203">
        <v>18201464</v>
      </c>
      <c r="DT1203">
        <v>19089626</v>
      </c>
      <c r="DU1203">
        <v>16193293</v>
      </c>
      <c r="DV1203">
        <v>15201815</v>
      </c>
      <c r="DW1203">
        <v>14856359</v>
      </c>
      <c r="DX1203">
        <v>16919431</v>
      </c>
      <c r="DY1203">
        <v>14856472</v>
      </c>
      <c r="DZ1203">
        <v>14844353</v>
      </c>
      <c r="EA1203">
        <v>11126802</v>
      </c>
      <c r="EB1203">
        <v>22718694</v>
      </c>
      <c r="EC1203">
        <v>17367049</v>
      </c>
      <c r="ED1203">
        <v>15163845</v>
      </c>
      <c r="EE1203">
        <v>16154128</v>
      </c>
      <c r="EF1203">
        <v>15593753</v>
      </c>
      <c r="EG1203">
        <v>15073407</v>
      </c>
      <c r="EH1203">
        <v>15668048</v>
      </c>
      <c r="EI1203">
        <v>15983928</v>
      </c>
      <c r="EJ1203">
        <v>12983258</v>
      </c>
      <c r="EK1203">
        <v>12384505</v>
      </c>
      <c r="EL1203">
        <v>12973399</v>
      </c>
      <c r="EM1203">
        <v>9982252</v>
      </c>
      <c r="EN1203">
        <v>13564694</v>
      </c>
      <c r="EO1203">
        <v>19489717</v>
      </c>
      <c r="EP1203">
        <v>10779922</v>
      </c>
      <c r="EQ1203">
        <v>19242343</v>
      </c>
      <c r="ER1203">
        <v>14723668</v>
      </c>
      <c r="ES1203">
        <v>12068092</v>
      </c>
      <c r="ET1203">
        <v>14000523</v>
      </c>
      <c r="EU1203">
        <v>11756573</v>
      </c>
      <c r="EV1203">
        <v>10992771</v>
      </c>
      <c r="EW1203">
        <v>17408932</v>
      </c>
      <c r="EX1203">
        <v>14073993</v>
      </c>
      <c r="EY1203">
        <v>20435047</v>
      </c>
      <c r="EZ1203">
        <v>25039207</v>
      </c>
      <c r="FA1203">
        <v>17237779</v>
      </c>
      <c r="FB1203">
        <v>11914379</v>
      </c>
      <c r="FC1203">
        <v>17588794</v>
      </c>
      <c r="FD1203">
        <v>21783593</v>
      </c>
      <c r="FE1203">
        <v>28394639</v>
      </c>
      <c r="FF1203">
        <v>21782997</v>
      </c>
      <c r="FG1203">
        <v>15245055</v>
      </c>
      <c r="FH1203">
        <v>12438642</v>
      </c>
      <c r="FI1203">
        <v>22762657</v>
      </c>
      <c r="FJ1203">
        <v>17150812</v>
      </c>
      <c r="FK1203">
        <v>11208769</v>
      </c>
      <c r="FL1203">
        <v>14775915</v>
      </c>
      <c r="FM1203">
        <v>14238863</v>
      </c>
      <c r="FN1203">
        <v>18520907</v>
      </c>
      <c r="FO1203">
        <v>21565784</v>
      </c>
      <c r="FP1203">
        <v>17996762</v>
      </c>
      <c r="FQ1203">
        <v>14798930</v>
      </c>
      <c r="FR1203">
        <v>19871957</v>
      </c>
      <c r="FS1203">
        <v>16574705</v>
      </c>
      <c r="FT1203">
        <v>15267630</v>
      </c>
      <c r="FU1203">
        <v>18365549</v>
      </c>
      <c r="FV1203">
        <v>14409410</v>
      </c>
      <c r="FW1203">
        <v>13065577</v>
      </c>
      <c r="FX1203">
        <v>14760627</v>
      </c>
      <c r="FY1203">
        <v>13288284</v>
      </c>
      <c r="FZ1203">
        <v>12885569</v>
      </c>
      <c r="GA1203">
        <v>15693840</v>
      </c>
      <c r="GB1203">
        <v>19300715</v>
      </c>
      <c r="GC1203">
        <v>18700371</v>
      </c>
      <c r="GD1203">
        <v>17868413</v>
      </c>
      <c r="GE1203">
        <v>18055110</v>
      </c>
      <c r="GF1203">
        <v>14943617</v>
      </c>
      <c r="GG1203">
        <v>16069541</v>
      </c>
      <c r="GH1203">
        <v>12905293</v>
      </c>
      <c r="GI1203">
        <v>12089484</v>
      </c>
      <c r="GJ1203">
        <v>13665001</v>
      </c>
      <c r="GK1203">
        <v>19843225</v>
      </c>
      <c r="GL1203">
        <v>19965642</v>
      </c>
      <c r="GM1203">
        <v>24052175</v>
      </c>
      <c r="GN1203">
        <v>20539009</v>
      </c>
      <c r="GO1203">
        <v>11198046</v>
      </c>
      <c r="GP1203">
        <v>14622625</v>
      </c>
      <c r="GQ1203">
        <v>13934167</v>
      </c>
      <c r="GR1203">
        <v>11905694</v>
      </c>
      <c r="GS1203">
        <v>12566439</v>
      </c>
      <c r="GT1203">
        <v>10723767</v>
      </c>
      <c r="GU1203">
        <v>10677516</v>
      </c>
      <c r="GV1203">
        <v>13501099</v>
      </c>
      <c r="GW1203">
        <v>14152094</v>
      </c>
      <c r="GX1203">
        <v>10096372</v>
      </c>
      <c r="GY1203">
        <v>14483676</v>
      </c>
      <c r="GZ1203">
        <v>15621159</v>
      </c>
      <c r="HA1203">
        <v>15484608</v>
      </c>
      <c r="HB1203">
        <v>33840394</v>
      </c>
      <c r="HC1203">
        <v>19568253</v>
      </c>
      <c r="HD1203">
        <v>15124995</v>
      </c>
      <c r="HE1203">
        <v>18691283</v>
      </c>
      <c r="HF1203">
        <v>16493591</v>
      </c>
      <c r="HG1203">
        <v>13497550</v>
      </c>
      <c r="HH1203">
        <v>23399242</v>
      </c>
      <c r="HI1203">
        <v>16263178</v>
      </c>
      <c r="HJ1203">
        <v>16911955</v>
      </c>
      <c r="HK1203">
        <v>17304012</v>
      </c>
      <c r="HL1203">
        <v>18230706</v>
      </c>
      <c r="HM1203">
        <v>12216928</v>
      </c>
      <c r="HN1203">
        <v>17266657</v>
      </c>
      <c r="HO1203">
        <v>14444805</v>
      </c>
      <c r="HP1203">
        <v>13994242</v>
      </c>
      <c r="HQ1203">
        <v>15224921</v>
      </c>
      <c r="HR1203">
        <v>11617597</v>
      </c>
      <c r="HS1203">
        <v>9988245</v>
      </c>
      <c r="HT1203">
        <v>13082198</v>
      </c>
      <c r="HU1203">
        <v>12468317</v>
      </c>
      <c r="HV1203">
        <v>13327886</v>
      </c>
      <c r="HW1203">
        <v>15780944</v>
      </c>
      <c r="HX1203">
        <v>19220113</v>
      </c>
      <c r="HY1203">
        <v>13402487</v>
      </c>
      <c r="HZ1203">
        <v>20614332</v>
      </c>
      <c r="IA1203">
        <v>15223523</v>
      </c>
      <c r="IB1203">
        <v>13789131</v>
      </c>
      <c r="IC1203">
        <v>16068398</v>
      </c>
      <c r="ID1203">
        <v>10856842</v>
      </c>
      <c r="IE1203">
        <v>11912185</v>
      </c>
      <c r="IF1203">
        <v>12687087</v>
      </c>
      <c r="IG1203">
        <v>12906364</v>
      </c>
    </row>
    <row r="1204" spans="1:241" x14ac:dyDescent="0.25">
      <c r="A1204" s="5" t="s">
        <v>603</v>
      </c>
      <c r="B1204" t="s">
        <v>1160</v>
      </c>
      <c r="C1204" t="s">
        <v>1187</v>
      </c>
      <c r="D1204" s="2">
        <f>_xll.BDH(A1204, "volume", B1204, C1204, "Direction", "H", "Period", "M","cols=16;rows=2")</f>
        <v>37652</v>
      </c>
      <c r="E1204" s="2">
        <v>37680</v>
      </c>
      <c r="F1204" s="2">
        <v>37711</v>
      </c>
      <c r="G1204" s="2">
        <v>37741</v>
      </c>
      <c r="H1204" s="2">
        <v>37771</v>
      </c>
      <c r="I1204" s="2">
        <v>37802</v>
      </c>
      <c r="J1204" s="2">
        <v>37833</v>
      </c>
      <c r="K1204" s="2">
        <v>37862</v>
      </c>
      <c r="L1204" s="2">
        <v>37894</v>
      </c>
      <c r="M1204" s="2">
        <v>37925</v>
      </c>
      <c r="N1204" s="2">
        <v>37953</v>
      </c>
      <c r="O1204" s="2">
        <v>37986</v>
      </c>
      <c r="P1204" s="2">
        <v>38016</v>
      </c>
      <c r="Q1204" s="2">
        <v>38044</v>
      </c>
      <c r="R1204" s="2">
        <v>38077</v>
      </c>
      <c r="S1204" s="2">
        <v>38107</v>
      </c>
    </row>
    <row r="1205" spans="1:241" x14ac:dyDescent="0.25">
      <c r="D1205" s="3">
        <v>57504800</v>
      </c>
      <c r="E1205">
        <v>37970900</v>
      </c>
      <c r="F1205">
        <v>39010000</v>
      </c>
      <c r="G1205">
        <v>42003300</v>
      </c>
      <c r="H1205">
        <v>44193500</v>
      </c>
      <c r="I1205">
        <v>38942700</v>
      </c>
      <c r="J1205">
        <v>40840500</v>
      </c>
      <c r="K1205">
        <v>40339900</v>
      </c>
      <c r="L1205">
        <v>40288300</v>
      </c>
      <c r="M1205">
        <v>37949700</v>
      </c>
      <c r="N1205">
        <v>42714400</v>
      </c>
      <c r="O1205">
        <v>34631900</v>
      </c>
      <c r="P1205">
        <v>33489800</v>
      </c>
      <c r="Q1205">
        <v>27179000</v>
      </c>
      <c r="R1205">
        <v>35095100</v>
      </c>
      <c r="S1205">
        <v>5461200</v>
      </c>
    </row>
    <row r="1206" spans="1:241" x14ac:dyDescent="0.25">
      <c r="A1206" s="5" t="s">
        <v>604</v>
      </c>
      <c r="B1206" t="s">
        <v>1160</v>
      </c>
      <c r="C1206" t="s">
        <v>1180</v>
      </c>
      <c r="D1206" s="2">
        <f>_xll.BDH(A1206, "volume", B1206, C1206, "Direction", "H", "Period", "M","cols=103;rows=2")</f>
        <v>37652</v>
      </c>
      <c r="E1206" s="2">
        <v>37680</v>
      </c>
      <c r="F1206" s="2">
        <v>37711</v>
      </c>
      <c r="G1206" s="2">
        <v>37741</v>
      </c>
      <c r="H1206" s="2">
        <v>37771</v>
      </c>
      <c r="I1206" s="2">
        <v>37802</v>
      </c>
      <c r="J1206" s="2">
        <v>37833</v>
      </c>
      <c r="K1206" s="2">
        <v>37862</v>
      </c>
      <c r="L1206" s="2">
        <v>37894</v>
      </c>
      <c r="M1206" s="2">
        <v>37925</v>
      </c>
      <c r="N1206" s="2">
        <v>37953</v>
      </c>
      <c r="O1206" s="2">
        <v>37986</v>
      </c>
      <c r="P1206" s="2">
        <v>38016</v>
      </c>
      <c r="Q1206" s="2">
        <v>38044</v>
      </c>
      <c r="R1206" s="2">
        <v>38077</v>
      </c>
      <c r="S1206" s="2">
        <v>38107</v>
      </c>
      <c r="T1206" s="2">
        <v>38138</v>
      </c>
      <c r="U1206" s="2">
        <v>38168</v>
      </c>
      <c r="V1206" s="2">
        <v>38198</v>
      </c>
      <c r="W1206" s="2">
        <v>38230</v>
      </c>
      <c r="X1206" s="2">
        <v>38260</v>
      </c>
      <c r="Y1206" s="2">
        <v>38289</v>
      </c>
      <c r="Z1206" s="2">
        <v>38321</v>
      </c>
      <c r="AA1206" s="2">
        <v>38352</v>
      </c>
      <c r="AB1206" s="2">
        <v>38383</v>
      </c>
      <c r="AC1206" s="2">
        <v>38411</v>
      </c>
      <c r="AD1206" s="2">
        <v>38442</v>
      </c>
      <c r="AE1206" s="2">
        <v>38471</v>
      </c>
      <c r="AF1206" s="2">
        <v>38503</v>
      </c>
      <c r="AG1206" s="2">
        <v>38533</v>
      </c>
      <c r="AH1206" s="2">
        <v>38562</v>
      </c>
      <c r="AI1206" s="2">
        <v>38595</v>
      </c>
      <c r="AJ1206" s="2">
        <v>38625</v>
      </c>
      <c r="AK1206" s="2">
        <v>38656</v>
      </c>
      <c r="AL1206" s="2">
        <v>38686</v>
      </c>
      <c r="AM1206" s="2">
        <v>38716</v>
      </c>
      <c r="AN1206" s="2">
        <v>38748</v>
      </c>
      <c r="AO1206" s="2">
        <v>38776</v>
      </c>
      <c r="AP1206" s="2">
        <v>38807</v>
      </c>
      <c r="AQ1206" s="2">
        <v>38835</v>
      </c>
      <c r="AR1206" s="2">
        <v>38868</v>
      </c>
      <c r="AS1206" s="2">
        <v>38898</v>
      </c>
      <c r="AT1206" s="2">
        <v>38929</v>
      </c>
      <c r="AU1206" s="2">
        <v>38960</v>
      </c>
      <c r="AV1206" s="2">
        <v>38989</v>
      </c>
      <c r="AW1206" s="2">
        <v>39021</v>
      </c>
      <c r="AX1206" s="2">
        <v>39051</v>
      </c>
      <c r="AY1206" s="2">
        <v>39080</v>
      </c>
      <c r="AZ1206" s="2">
        <v>39113</v>
      </c>
      <c r="BA1206" s="2">
        <v>39141</v>
      </c>
      <c r="BB1206" s="2">
        <v>39171</v>
      </c>
      <c r="BC1206" s="2">
        <v>39202</v>
      </c>
      <c r="BD1206" s="2">
        <v>39233</v>
      </c>
      <c r="BE1206" s="2">
        <v>39262</v>
      </c>
      <c r="BF1206" s="2">
        <v>39294</v>
      </c>
      <c r="BG1206" s="2">
        <v>39325</v>
      </c>
      <c r="BH1206" s="2">
        <v>39353</v>
      </c>
      <c r="BI1206" s="2">
        <v>39386</v>
      </c>
      <c r="BJ1206" s="2">
        <v>39416</v>
      </c>
      <c r="BK1206" s="2">
        <v>39447</v>
      </c>
      <c r="BL1206" s="2">
        <v>39478</v>
      </c>
      <c r="BM1206" s="2">
        <v>39507</v>
      </c>
      <c r="BN1206" s="2">
        <v>39538</v>
      </c>
      <c r="BO1206" s="2">
        <v>39568</v>
      </c>
      <c r="BP1206" s="2">
        <v>39598</v>
      </c>
      <c r="BQ1206" s="2">
        <v>39629</v>
      </c>
      <c r="BR1206" s="2">
        <v>39660</v>
      </c>
      <c r="BS1206" s="2">
        <v>39689</v>
      </c>
      <c r="BT1206" s="2">
        <v>39721</v>
      </c>
      <c r="BU1206" s="2">
        <v>39752</v>
      </c>
      <c r="BV1206" s="2">
        <v>39780</v>
      </c>
      <c r="BW1206" s="2">
        <v>39813</v>
      </c>
      <c r="BX1206" s="2">
        <v>39843</v>
      </c>
      <c r="BY1206" s="2">
        <v>39871</v>
      </c>
      <c r="BZ1206" s="2">
        <v>39903</v>
      </c>
      <c r="CA1206" s="2">
        <v>39933</v>
      </c>
      <c r="CB1206" s="2">
        <v>39962</v>
      </c>
      <c r="CC1206" s="2">
        <v>39994</v>
      </c>
      <c r="CD1206" s="2">
        <v>40025</v>
      </c>
      <c r="CE1206" s="2">
        <v>40056</v>
      </c>
      <c r="CF1206" s="2">
        <v>40086</v>
      </c>
      <c r="CG1206" s="2">
        <v>40116</v>
      </c>
      <c r="CH1206" s="2">
        <v>40147</v>
      </c>
      <c r="CI1206" s="2">
        <v>40178</v>
      </c>
      <c r="CJ1206" s="2">
        <v>40207</v>
      </c>
      <c r="CK1206" s="2">
        <v>40235</v>
      </c>
      <c r="CL1206" s="2">
        <v>40268</v>
      </c>
      <c r="CM1206" s="2">
        <v>40298</v>
      </c>
      <c r="CN1206" s="2">
        <v>40329</v>
      </c>
      <c r="CO1206" s="2">
        <v>40359</v>
      </c>
      <c r="CP1206" s="2">
        <v>40389</v>
      </c>
      <c r="CQ1206" s="2">
        <v>40421</v>
      </c>
      <c r="CR1206" s="2">
        <v>40451</v>
      </c>
      <c r="CS1206" s="2">
        <v>40480</v>
      </c>
      <c r="CT1206" s="2">
        <v>40512</v>
      </c>
      <c r="CU1206" s="2">
        <v>40543</v>
      </c>
      <c r="CV1206" s="2">
        <v>40574</v>
      </c>
      <c r="CW1206" s="2">
        <v>40602</v>
      </c>
      <c r="CX1206" s="2">
        <v>40633</v>
      </c>
      <c r="CY1206" s="2">
        <v>40662</v>
      </c>
      <c r="CZ1206" s="2">
        <v>40694</v>
      </c>
      <c r="DA1206" s="2">
        <v>40724</v>
      </c>
      <c r="DB1206" s="2">
        <v>40753</v>
      </c>
    </row>
    <row r="1207" spans="1:241" x14ac:dyDescent="0.25">
      <c r="D1207" s="3">
        <v>7265200</v>
      </c>
      <c r="E1207">
        <v>6144100</v>
      </c>
      <c r="F1207">
        <v>9702500</v>
      </c>
      <c r="G1207">
        <v>10378300</v>
      </c>
      <c r="H1207">
        <v>7718700</v>
      </c>
      <c r="I1207">
        <v>10655700</v>
      </c>
      <c r="J1207">
        <v>9265100</v>
      </c>
      <c r="K1207">
        <v>6480600</v>
      </c>
      <c r="L1207">
        <v>6954800</v>
      </c>
      <c r="M1207">
        <v>8812600</v>
      </c>
      <c r="N1207">
        <v>6192300</v>
      </c>
      <c r="O1207">
        <v>9272100</v>
      </c>
      <c r="P1207">
        <v>10141200</v>
      </c>
      <c r="Q1207">
        <v>7191500</v>
      </c>
      <c r="R1207">
        <v>9073600</v>
      </c>
      <c r="S1207">
        <v>10255700</v>
      </c>
      <c r="T1207">
        <v>12345400</v>
      </c>
      <c r="U1207">
        <v>10795000</v>
      </c>
      <c r="V1207">
        <v>14644600</v>
      </c>
      <c r="W1207">
        <v>9872800</v>
      </c>
      <c r="X1207">
        <v>8133900</v>
      </c>
      <c r="Y1207">
        <v>10441900</v>
      </c>
      <c r="Z1207">
        <v>7008600</v>
      </c>
      <c r="AA1207">
        <v>12153000</v>
      </c>
      <c r="AB1207">
        <v>11581200</v>
      </c>
      <c r="AC1207">
        <v>8374800</v>
      </c>
      <c r="AD1207">
        <v>12775100</v>
      </c>
      <c r="AE1207">
        <v>12841200</v>
      </c>
      <c r="AF1207">
        <v>13207600</v>
      </c>
      <c r="AG1207">
        <v>11283100</v>
      </c>
      <c r="AH1207">
        <v>12071800</v>
      </c>
      <c r="AI1207">
        <v>10931000</v>
      </c>
      <c r="AJ1207">
        <v>10948800</v>
      </c>
      <c r="AK1207">
        <v>19434100</v>
      </c>
      <c r="AL1207">
        <v>14774500</v>
      </c>
      <c r="AM1207">
        <v>14106500</v>
      </c>
      <c r="AN1207">
        <v>15178400</v>
      </c>
      <c r="AO1207">
        <v>12540700</v>
      </c>
      <c r="AP1207">
        <v>16832700</v>
      </c>
      <c r="AQ1207">
        <v>14603400</v>
      </c>
      <c r="AR1207">
        <v>13530600</v>
      </c>
      <c r="AS1207">
        <v>14683900</v>
      </c>
      <c r="AT1207">
        <v>10317700</v>
      </c>
      <c r="AU1207">
        <v>8974200</v>
      </c>
      <c r="AV1207">
        <v>13020400</v>
      </c>
      <c r="AW1207">
        <v>9990600</v>
      </c>
      <c r="AX1207">
        <v>10033600</v>
      </c>
      <c r="AY1207">
        <v>10492500</v>
      </c>
      <c r="AZ1207">
        <v>14736900</v>
      </c>
      <c r="BA1207">
        <v>12316000</v>
      </c>
      <c r="BB1207">
        <v>14958200</v>
      </c>
      <c r="BC1207">
        <v>29770100</v>
      </c>
      <c r="BD1207">
        <v>22527600</v>
      </c>
      <c r="BE1207">
        <v>21089200</v>
      </c>
      <c r="BF1207">
        <v>29574300</v>
      </c>
      <c r="BG1207">
        <v>34918200</v>
      </c>
      <c r="BH1207">
        <v>16768200</v>
      </c>
      <c r="BI1207">
        <v>21493500</v>
      </c>
      <c r="BJ1207">
        <v>34181800</v>
      </c>
      <c r="BK1207">
        <v>24338600</v>
      </c>
      <c r="BL1207">
        <v>41638900</v>
      </c>
      <c r="BM1207">
        <v>33429200</v>
      </c>
      <c r="BN1207">
        <v>36728200</v>
      </c>
      <c r="BO1207">
        <v>30277400</v>
      </c>
      <c r="BP1207">
        <v>22691000</v>
      </c>
      <c r="BQ1207">
        <v>43577100</v>
      </c>
      <c r="BR1207">
        <v>60189500</v>
      </c>
      <c r="BS1207">
        <v>27159000</v>
      </c>
      <c r="BT1207">
        <v>35817400</v>
      </c>
      <c r="BU1207">
        <v>28968200</v>
      </c>
      <c r="BV1207">
        <v>21600400</v>
      </c>
      <c r="BW1207">
        <v>23518500</v>
      </c>
      <c r="BX1207">
        <v>35719200</v>
      </c>
      <c r="BY1207">
        <v>50585800</v>
      </c>
      <c r="BZ1207">
        <v>39284100</v>
      </c>
      <c r="CA1207">
        <v>36406000</v>
      </c>
      <c r="CB1207">
        <v>36110500</v>
      </c>
      <c r="CC1207">
        <v>67642800</v>
      </c>
      <c r="CD1207">
        <v>52589400</v>
      </c>
      <c r="CE1207">
        <v>36369800</v>
      </c>
      <c r="CF1207">
        <v>45361500</v>
      </c>
      <c r="CG1207">
        <v>88145800</v>
      </c>
      <c r="CH1207">
        <v>42266900</v>
      </c>
      <c r="CI1207">
        <v>38124600</v>
      </c>
      <c r="CJ1207">
        <v>46788600</v>
      </c>
      <c r="CK1207">
        <v>33631600</v>
      </c>
      <c r="CL1207">
        <v>34963600</v>
      </c>
      <c r="CM1207">
        <v>52466800</v>
      </c>
      <c r="CN1207">
        <v>55216000</v>
      </c>
      <c r="CO1207">
        <v>37672500</v>
      </c>
      <c r="CP1207">
        <v>38831700</v>
      </c>
      <c r="CQ1207">
        <v>31632400</v>
      </c>
      <c r="CR1207">
        <v>27442411</v>
      </c>
      <c r="CS1207">
        <v>35739574</v>
      </c>
      <c r="CT1207">
        <v>47643921</v>
      </c>
      <c r="CU1207">
        <v>80575500</v>
      </c>
      <c r="CV1207">
        <v>42225719</v>
      </c>
      <c r="CW1207">
        <v>28033580</v>
      </c>
      <c r="CX1207">
        <v>26238956</v>
      </c>
      <c r="CY1207">
        <v>15072623</v>
      </c>
      <c r="CZ1207">
        <v>16507802</v>
      </c>
      <c r="DA1207">
        <v>31081445</v>
      </c>
      <c r="DB1207">
        <v>83747380</v>
      </c>
    </row>
    <row r="1208" spans="1:241" x14ac:dyDescent="0.25">
      <c r="A1208" s="5" t="s">
        <v>605</v>
      </c>
      <c r="B1208" t="s">
        <v>1160</v>
      </c>
      <c r="C1208" t="s">
        <v>1199</v>
      </c>
      <c r="D1208" s="2">
        <f>_xll.BDH(A1208, "volume", B1208, C1208, "Direction", "H", "Period", "M","cols=238;rows=2")</f>
        <v>37652</v>
      </c>
      <c r="E1208" s="2">
        <v>37680</v>
      </c>
      <c r="F1208" s="2">
        <v>37711</v>
      </c>
      <c r="G1208" s="2">
        <v>37741</v>
      </c>
      <c r="H1208" s="2">
        <v>37771</v>
      </c>
      <c r="I1208" s="2">
        <v>37802</v>
      </c>
      <c r="J1208" s="2">
        <v>37833</v>
      </c>
      <c r="K1208" s="2">
        <v>37862</v>
      </c>
      <c r="L1208" s="2">
        <v>37894</v>
      </c>
      <c r="M1208" s="2">
        <v>37925</v>
      </c>
      <c r="N1208" s="2">
        <v>37953</v>
      </c>
      <c r="O1208" s="2">
        <v>37986</v>
      </c>
      <c r="P1208" s="2">
        <v>38016</v>
      </c>
      <c r="Q1208" s="2">
        <v>38044</v>
      </c>
      <c r="R1208" s="2">
        <v>38077</v>
      </c>
      <c r="S1208" s="2">
        <v>38107</v>
      </c>
      <c r="T1208" s="2">
        <v>38138</v>
      </c>
      <c r="U1208" s="2">
        <v>38168</v>
      </c>
      <c r="V1208" s="2">
        <v>38198</v>
      </c>
      <c r="W1208" s="2">
        <v>38230</v>
      </c>
      <c r="X1208" s="2">
        <v>38260</v>
      </c>
      <c r="Y1208" s="2">
        <v>38289</v>
      </c>
      <c r="Z1208" s="2">
        <v>38321</v>
      </c>
      <c r="AA1208" s="2">
        <v>38352</v>
      </c>
      <c r="AB1208" s="2">
        <v>38383</v>
      </c>
      <c r="AC1208" s="2">
        <v>38411</v>
      </c>
      <c r="AD1208" s="2">
        <v>38442</v>
      </c>
      <c r="AE1208" s="2">
        <v>38471</v>
      </c>
      <c r="AF1208" s="2">
        <v>38503</v>
      </c>
      <c r="AG1208" s="2">
        <v>38533</v>
      </c>
      <c r="AH1208" s="2">
        <v>38562</v>
      </c>
      <c r="AI1208" s="2">
        <v>38595</v>
      </c>
      <c r="AJ1208" s="2">
        <v>38625</v>
      </c>
      <c r="AK1208" s="2">
        <v>38656</v>
      </c>
      <c r="AL1208" s="2">
        <v>38686</v>
      </c>
      <c r="AM1208" s="2">
        <v>38716</v>
      </c>
      <c r="AN1208" s="2">
        <v>38748</v>
      </c>
      <c r="AO1208" s="2">
        <v>38776</v>
      </c>
      <c r="AP1208" s="2">
        <v>38807</v>
      </c>
      <c r="AQ1208" s="2">
        <v>38835</v>
      </c>
      <c r="AR1208" s="2">
        <v>38868</v>
      </c>
      <c r="AS1208" s="2">
        <v>38898</v>
      </c>
      <c r="AT1208" s="2">
        <v>38929</v>
      </c>
      <c r="AU1208" s="2">
        <v>38960</v>
      </c>
      <c r="AV1208" s="2">
        <v>38989</v>
      </c>
      <c r="AW1208" s="2">
        <v>39021</v>
      </c>
      <c r="AX1208" s="2">
        <v>39051</v>
      </c>
      <c r="AY1208" s="2">
        <v>39080</v>
      </c>
      <c r="AZ1208" s="2">
        <v>39113</v>
      </c>
      <c r="BA1208" s="2">
        <v>39141</v>
      </c>
      <c r="BB1208" s="2">
        <v>39171</v>
      </c>
      <c r="BC1208" s="2">
        <v>39202</v>
      </c>
      <c r="BD1208" s="2">
        <v>39233</v>
      </c>
      <c r="BE1208" s="2">
        <v>39262</v>
      </c>
      <c r="BF1208" s="2">
        <v>39294</v>
      </c>
      <c r="BG1208" s="2">
        <v>39325</v>
      </c>
      <c r="BH1208" s="2">
        <v>39353</v>
      </c>
      <c r="BI1208" s="2">
        <v>39386</v>
      </c>
      <c r="BJ1208" s="2">
        <v>39416</v>
      </c>
      <c r="BK1208" s="2">
        <v>39447</v>
      </c>
      <c r="BL1208" s="2">
        <v>39478</v>
      </c>
      <c r="BM1208" s="2">
        <v>39507</v>
      </c>
      <c r="BN1208" s="2">
        <v>39538</v>
      </c>
      <c r="BO1208" s="2">
        <v>39568</v>
      </c>
      <c r="BP1208" s="2">
        <v>39598</v>
      </c>
      <c r="BQ1208" s="2">
        <v>39629</v>
      </c>
      <c r="BR1208" s="2">
        <v>39660</v>
      </c>
      <c r="BS1208" s="2">
        <v>39689</v>
      </c>
      <c r="BT1208" s="2">
        <v>39721</v>
      </c>
      <c r="BU1208" s="2">
        <v>39752</v>
      </c>
      <c r="BV1208" s="2">
        <v>39780</v>
      </c>
      <c r="BW1208" s="2">
        <v>39813</v>
      </c>
      <c r="BX1208" s="2">
        <v>39843</v>
      </c>
      <c r="BY1208" s="2">
        <v>39871</v>
      </c>
      <c r="BZ1208" s="2">
        <v>39903</v>
      </c>
      <c r="CA1208" s="2">
        <v>39933</v>
      </c>
      <c r="CB1208" s="2">
        <v>39962</v>
      </c>
      <c r="CC1208" s="2">
        <v>39994</v>
      </c>
      <c r="CD1208" s="2">
        <v>40025</v>
      </c>
      <c r="CE1208" s="2">
        <v>40056</v>
      </c>
      <c r="CF1208" s="2">
        <v>40086</v>
      </c>
      <c r="CG1208" s="2">
        <v>40116</v>
      </c>
      <c r="CH1208" s="2">
        <v>40147</v>
      </c>
      <c r="CI1208" s="2">
        <v>40178</v>
      </c>
      <c r="CJ1208" s="2">
        <v>40207</v>
      </c>
      <c r="CK1208" s="2">
        <v>40235</v>
      </c>
      <c r="CL1208" s="2">
        <v>40268</v>
      </c>
      <c r="CM1208" s="2">
        <v>40298</v>
      </c>
      <c r="CN1208" s="2">
        <v>40329</v>
      </c>
      <c r="CO1208" s="2">
        <v>40359</v>
      </c>
      <c r="CP1208" s="2">
        <v>40389</v>
      </c>
      <c r="CQ1208" s="2">
        <v>40421</v>
      </c>
      <c r="CR1208" s="2">
        <v>40451</v>
      </c>
      <c r="CS1208" s="2">
        <v>40480</v>
      </c>
      <c r="CT1208" s="2">
        <v>40512</v>
      </c>
      <c r="CU1208" s="2">
        <v>40543</v>
      </c>
      <c r="CV1208" s="2">
        <v>40574</v>
      </c>
      <c r="CW1208" s="2">
        <v>40602</v>
      </c>
      <c r="CX1208" s="2">
        <v>40633</v>
      </c>
      <c r="CY1208" s="2">
        <v>40662</v>
      </c>
      <c r="CZ1208" s="2">
        <v>40694</v>
      </c>
      <c r="DA1208" s="2">
        <v>40724</v>
      </c>
      <c r="DB1208" s="2">
        <v>40753</v>
      </c>
      <c r="DC1208" s="2">
        <v>40786</v>
      </c>
      <c r="DD1208" s="2">
        <v>40816</v>
      </c>
      <c r="DE1208" s="2">
        <v>40847</v>
      </c>
      <c r="DF1208" s="2">
        <v>40877</v>
      </c>
      <c r="DG1208" s="2">
        <v>40907</v>
      </c>
      <c r="DH1208" s="2">
        <v>40939</v>
      </c>
      <c r="DI1208" s="2">
        <v>40968</v>
      </c>
      <c r="DJ1208" s="2">
        <v>40998</v>
      </c>
      <c r="DK1208" s="2">
        <v>41029</v>
      </c>
      <c r="DL1208" s="2">
        <v>41060</v>
      </c>
      <c r="DM1208" s="2">
        <v>41089</v>
      </c>
      <c r="DN1208" s="2">
        <v>41121</v>
      </c>
      <c r="DO1208" s="2">
        <v>41152</v>
      </c>
      <c r="DP1208" s="2">
        <v>41180</v>
      </c>
      <c r="DQ1208" s="2">
        <v>41213</v>
      </c>
      <c r="DR1208" s="2">
        <v>41243</v>
      </c>
      <c r="DS1208" s="2">
        <v>41274</v>
      </c>
      <c r="DT1208" s="2">
        <v>41305</v>
      </c>
      <c r="DU1208" s="2">
        <v>41333</v>
      </c>
      <c r="DV1208" s="2">
        <v>41362</v>
      </c>
      <c r="DW1208" s="2">
        <v>41394</v>
      </c>
      <c r="DX1208" s="2">
        <v>41425</v>
      </c>
      <c r="DY1208" s="2">
        <v>41453</v>
      </c>
      <c r="DZ1208" s="2">
        <v>41486</v>
      </c>
      <c r="EA1208" s="2">
        <v>41516</v>
      </c>
      <c r="EB1208" s="2">
        <v>41547</v>
      </c>
      <c r="EC1208" s="2">
        <v>41578</v>
      </c>
      <c r="ED1208" s="2">
        <v>41607</v>
      </c>
      <c r="EE1208" s="2">
        <v>41639</v>
      </c>
      <c r="EF1208" s="2">
        <v>41670</v>
      </c>
      <c r="EG1208" s="2">
        <v>41698</v>
      </c>
      <c r="EH1208" s="2">
        <v>41729</v>
      </c>
      <c r="EI1208" s="2">
        <v>41759</v>
      </c>
      <c r="EJ1208" s="2">
        <v>41789</v>
      </c>
      <c r="EK1208" s="2">
        <v>41820</v>
      </c>
      <c r="EL1208" s="2">
        <v>41851</v>
      </c>
      <c r="EM1208" s="2">
        <v>41880</v>
      </c>
      <c r="EN1208" s="2">
        <v>41912</v>
      </c>
      <c r="EO1208" s="2">
        <v>41943</v>
      </c>
      <c r="EP1208" s="2">
        <v>41971</v>
      </c>
      <c r="EQ1208" s="2">
        <v>42004</v>
      </c>
      <c r="ER1208" s="2">
        <v>42034</v>
      </c>
      <c r="ES1208" s="2">
        <v>42062</v>
      </c>
      <c r="ET1208" s="2">
        <v>42094</v>
      </c>
      <c r="EU1208" s="2">
        <v>42124</v>
      </c>
      <c r="EV1208" s="2">
        <v>42153</v>
      </c>
      <c r="EW1208" s="2">
        <v>42185</v>
      </c>
      <c r="EX1208" s="2">
        <v>42216</v>
      </c>
      <c r="EY1208" s="2">
        <v>42247</v>
      </c>
      <c r="EZ1208" s="2">
        <v>42277</v>
      </c>
      <c r="FA1208" s="2">
        <v>42307</v>
      </c>
      <c r="FB1208" s="2">
        <v>42338</v>
      </c>
      <c r="FC1208" s="2">
        <v>42369</v>
      </c>
      <c r="FD1208" s="2">
        <v>42398</v>
      </c>
      <c r="FE1208" s="2">
        <v>42429</v>
      </c>
      <c r="FF1208" s="2">
        <v>42460</v>
      </c>
      <c r="FG1208" s="2">
        <v>42489</v>
      </c>
      <c r="FH1208" s="2">
        <v>42521</v>
      </c>
      <c r="FI1208" s="2">
        <v>42551</v>
      </c>
      <c r="FJ1208" s="2">
        <v>42580</v>
      </c>
      <c r="FK1208" s="2">
        <v>42613</v>
      </c>
      <c r="FL1208" s="2">
        <v>42643</v>
      </c>
      <c r="FM1208" s="2">
        <v>42674</v>
      </c>
      <c r="FN1208" s="2">
        <v>42704</v>
      </c>
      <c r="FO1208" s="2">
        <v>42734</v>
      </c>
      <c r="FP1208" s="2">
        <v>42766</v>
      </c>
      <c r="FQ1208" s="2">
        <v>42794</v>
      </c>
      <c r="FR1208" s="2">
        <v>42825</v>
      </c>
      <c r="FS1208" s="2">
        <v>42853</v>
      </c>
      <c r="FT1208" s="2">
        <v>42886</v>
      </c>
      <c r="FU1208" s="2">
        <v>42916</v>
      </c>
      <c r="FV1208" s="2">
        <v>42947</v>
      </c>
      <c r="FW1208" s="2">
        <v>42978</v>
      </c>
      <c r="FX1208" s="2">
        <v>43007</v>
      </c>
      <c r="FY1208" s="2">
        <v>43039</v>
      </c>
      <c r="FZ1208" s="2">
        <v>43069</v>
      </c>
      <c r="GA1208" s="2">
        <v>43098</v>
      </c>
      <c r="GB1208" s="2">
        <v>43131</v>
      </c>
      <c r="GC1208" s="2">
        <v>43159</v>
      </c>
      <c r="GD1208" s="2">
        <v>43189</v>
      </c>
      <c r="GE1208" s="2">
        <v>43220</v>
      </c>
      <c r="GF1208" s="2">
        <v>43251</v>
      </c>
      <c r="GG1208" s="2">
        <v>43280</v>
      </c>
      <c r="GH1208" s="2">
        <v>43312</v>
      </c>
      <c r="GI1208" s="2">
        <v>43343</v>
      </c>
      <c r="GJ1208" s="2">
        <v>43371</v>
      </c>
      <c r="GK1208" s="2">
        <v>43404</v>
      </c>
      <c r="GL1208" s="2">
        <v>43434</v>
      </c>
      <c r="GM1208" s="2">
        <v>43465</v>
      </c>
      <c r="GN1208" s="2">
        <v>43496</v>
      </c>
      <c r="GO1208" s="2">
        <v>43524</v>
      </c>
      <c r="GP1208" s="2">
        <v>43553</v>
      </c>
      <c r="GQ1208" s="2">
        <v>43585</v>
      </c>
      <c r="GR1208" s="2">
        <v>43616</v>
      </c>
      <c r="GS1208" s="2">
        <v>43644</v>
      </c>
      <c r="GT1208" s="2">
        <v>43677</v>
      </c>
      <c r="GU1208" s="2">
        <v>43707</v>
      </c>
      <c r="GV1208" s="2">
        <v>43738</v>
      </c>
      <c r="GW1208" s="2">
        <v>43769</v>
      </c>
      <c r="GX1208" s="2">
        <v>43798</v>
      </c>
      <c r="GY1208" s="2">
        <v>43830</v>
      </c>
      <c r="GZ1208" s="2">
        <v>43861</v>
      </c>
      <c r="HA1208" s="2">
        <v>43889</v>
      </c>
      <c r="HB1208" s="2">
        <v>43921</v>
      </c>
      <c r="HC1208" s="2">
        <v>43951</v>
      </c>
      <c r="HD1208" s="2">
        <v>43980</v>
      </c>
      <c r="HE1208" s="2">
        <v>44012</v>
      </c>
      <c r="HF1208" s="2">
        <v>44043</v>
      </c>
      <c r="HG1208" s="2">
        <v>44074</v>
      </c>
      <c r="HH1208" s="2">
        <v>44104</v>
      </c>
      <c r="HI1208" s="2">
        <v>44134</v>
      </c>
      <c r="HJ1208" s="2">
        <v>44165</v>
      </c>
      <c r="HK1208" s="2">
        <v>44196</v>
      </c>
      <c r="HL1208" s="2">
        <v>44225</v>
      </c>
      <c r="HM1208" s="2">
        <v>44253</v>
      </c>
      <c r="HN1208" s="2">
        <v>44286</v>
      </c>
      <c r="HO1208" s="2">
        <v>44316</v>
      </c>
      <c r="HP1208" s="2">
        <v>44347</v>
      </c>
      <c r="HQ1208" s="2">
        <v>44377</v>
      </c>
      <c r="HR1208" s="2">
        <v>44407</v>
      </c>
      <c r="HS1208" s="2">
        <v>44439</v>
      </c>
      <c r="HT1208" s="2">
        <v>44469</v>
      </c>
      <c r="HU1208" s="2">
        <v>44498</v>
      </c>
      <c r="HV1208" s="2">
        <v>44530</v>
      </c>
      <c r="HW1208" s="2">
        <v>44561</v>
      </c>
      <c r="HX1208" s="2">
        <v>44592</v>
      </c>
      <c r="HY1208" s="2">
        <v>44620</v>
      </c>
      <c r="HZ1208" s="2">
        <v>44651</v>
      </c>
      <c r="IA1208" s="2">
        <v>44680</v>
      </c>
      <c r="IB1208" s="2">
        <v>44712</v>
      </c>
      <c r="IC1208" s="2">
        <v>44742</v>
      </c>
      <c r="ID1208" s="2">
        <v>44771</v>
      </c>
      <c r="IE1208" s="2">
        <v>44804</v>
      </c>
      <c r="IF1208" s="2">
        <v>44834</v>
      </c>
      <c r="IG1208" s="2">
        <v>44865</v>
      </c>
    </row>
    <row r="1209" spans="1:241" x14ac:dyDescent="0.25">
      <c r="D1209" s="3">
        <v>40474400</v>
      </c>
      <c r="E1209">
        <v>48590200</v>
      </c>
      <c r="F1209">
        <v>36204800</v>
      </c>
      <c r="G1209">
        <v>41165800</v>
      </c>
      <c r="H1209">
        <v>27685800</v>
      </c>
      <c r="I1209">
        <v>34338400</v>
      </c>
      <c r="J1209">
        <v>48413200</v>
      </c>
      <c r="K1209">
        <v>27267000</v>
      </c>
      <c r="L1209">
        <v>28571600</v>
      </c>
      <c r="M1209">
        <v>43221600</v>
      </c>
      <c r="N1209">
        <v>26216200</v>
      </c>
      <c r="O1209">
        <v>20996600</v>
      </c>
      <c r="P1209">
        <v>22668200</v>
      </c>
      <c r="Q1209">
        <v>25712000</v>
      </c>
      <c r="R1209">
        <v>23798800</v>
      </c>
      <c r="S1209">
        <v>22032000</v>
      </c>
      <c r="T1209">
        <v>23499000</v>
      </c>
      <c r="U1209">
        <v>22340400</v>
      </c>
      <c r="V1209">
        <v>20846800</v>
      </c>
      <c r="W1209">
        <v>21915600</v>
      </c>
      <c r="X1209">
        <v>17329800</v>
      </c>
      <c r="Y1209">
        <v>17194000</v>
      </c>
      <c r="Z1209">
        <v>21380200</v>
      </c>
      <c r="AA1209">
        <v>17150200</v>
      </c>
      <c r="AB1209">
        <v>25837000</v>
      </c>
      <c r="AC1209">
        <v>18555200</v>
      </c>
      <c r="AD1209">
        <v>20585400</v>
      </c>
      <c r="AE1209">
        <v>17506000</v>
      </c>
      <c r="AF1209">
        <v>16992600</v>
      </c>
      <c r="AG1209">
        <v>14090100</v>
      </c>
      <c r="AH1209">
        <v>11837100</v>
      </c>
      <c r="AI1209">
        <v>23473500</v>
      </c>
      <c r="AJ1209">
        <v>16552000</v>
      </c>
      <c r="AK1209">
        <v>21803400</v>
      </c>
      <c r="AL1209">
        <v>16655200</v>
      </c>
      <c r="AM1209">
        <v>11275700</v>
      </c>
      <c r="AN1209">
        <v>18883400</v>
      </c>
      <c r="AO1209">
        <v>16490600</v>
      </c>
      <c r="AP1209">
        <v>15725900</v>
      </c>
      <c r="AQ1209">
        <v>18051800</v>
      </c>
      <c r="AR1209">
        <v>24185100</v>
      </c>
      <c r="AS1209">
        <v>21172600</v>
      </c>
      <c r="AT1209">
        <v>15864000</v>
      </c>
      <c r="AU1209">
        <v>13531400</v>
      </c>
      <c r="AV1209">
        <v>13378300</v>
      </c>
      <c r="AW1209">
        <v>57836800</v>
      </c>
      <c r="AX1209">
        <v>25207100</v>
      </c>
      <c r="AY1209">
        <v>13083200</v>
      </c>
      <c r="AZ1209">
        <v>34406200</v>
      </c>
      <c r="BA1209">
        <v>17939300</v>
      </c>
      <c r="BB1209">
        <v>20813600</v>
      </c>
      <c r="BC1209">
        <v>25701900</v>
      </c>
      <c r="BD1209">
        <v>17148300</v>
      </c>
      <c r="BE1209">
        <v>18934800</v>
      </c>
      <c r="BF1209">
        <v>26792300</v>
      </c>
      <c r="BG1209">
        <v>15764100</v>
      </c>
      <c r="BH1209">
        <v>8470100</v>
      </c>
      <c r="BI1209">
        <v>11910200</v>
      </c>
      <c r="BJ1209">
        <v>11150400</v>
      </c>
      <c r="BK1209">
        <v>7657800</v>
      </c>
      <c r="BL1209">
        <v>13023200</v>
      </c>
      <c r="BM1209">
        <v>15537700</v>
      </c>
      <c r="BN1209">
        <v>12306700</v>
      </c>
      <c r="BO1209">
        <v>10875300</v>
      </c>
      <c r="BP1209">
        <v>6211000</v>
      </c>
      <c r="BQ1209">
        <v>7874700</v>
      </c>
      <c r="BR1209">
        <v>11772200</v>
      </c>
      <c r="BS1209">
        <v>7727600</v>
      </c>
      <c r="BT1209">
        <v>15661700</v>
      </c>
      <c r="BU1209">
        <v>15316400</v>
      </c>
      <c r="BV1209">
        <v>12165700</v>
      </c>
      <c r="BW1209">
        <v>10927700</v>
      </c>
      <c r="BX1209">
        <v>12311100</v>
      </c>
      <c r="BY1209">
        <v>8582700</v>
      </c>
      <c r="BZ1209">
        <v>9927600</v>
      </c>
      <c r="CA1209">
        <v>9206900</v>
      </c>
      <c r="CB1209">
        <v>8109900</v>
      </c>
      <c r="CC1209">
        <v>8342200</v>
      </c>
      <c r="CD1209">
        <v>9943300</v>
      </c>
      <c r="CE1209">
        <v>8560200</v>
      </c>
      <c r="CF1209">
        <v>14284500</v>
      </c>
      <c r="CG1209">
        <v>10927000</v>
      </c>
      <c r="CH1209">
        <v>7739200</v>
      </c>
      <c r="CI1209">
        <v>6869800</v>
      </c>
      <c r="CJ1209">
        <v>9374900</v>
      </c>
      <c r="CK1209">
        <v>7566100</v>
      </c>
      <c r="CL1209">
        <v>10091300</v>
      </c>
      <c r="CM1209">
        <v>11687700</v>
      </c>
      <c r="CN1209">
        <v>16297800</v>
      </c>
      <c r="CO1209">
        <v>12434300</v>
      </c>
      <c r="CP1209">
        <v>15703400</v>
      </c>
      <c r="CQ1209">
        <v>12388000</v>
      </c>
      <c r="CR1209">
        <v>10326531</v>
      </c>
      <c r="CS1209">
        <v>9433125</v>
      </c>
      <c r="CT1209">
        <v>6340100</v>
      </c>
      <c r="CU1209">
        <v>7486659</v>
      </c>
      <c r="CV1209">
        <v>9403366</v>
      </c>
      <c r="CW1209">
        <v>14123854</v>
      </c>
      <c r="CX1209">
        <v>11030439</v>
      </c>
      <c r="CY1209">
        <v>9129496</v>
      </c>
      <c r="CZ1209">
        <v>8130097</v>
      </c>
      <c r="DA1209">
        <v>11643273</v>
      </c>
      <c r="DB1209">
        <v>9783751</v>
      </c>
      <c r="DC1209">
        <v>13113117</v>
      </c>
      <c r="DD1209">
        <v>10019326</v>
      </c>
      <c r="DE1209">
        <v>10356659</v>
      </c>
      <c r="DF1209">
        <v>7749580</v>
      </c>
      <c r="DG1209">
        <v>5867112</v>
      </c>
      <c r="DH1209">
        <v>7483482</v>
      </c>
      <c r="DI1209">
        <v>4882167</v>
      </c>
      <c r="DJ1209">
        <v>5847233</v>
      </c>
      <c r="DK1209">
        <v>5835837</v>
      </c>
      <c r="DL1209">
        <v>7752672</v>
      </c>
      <c r="DM1209">
        <v>7163470</v>
      </c>
      <c r="DN1209">
        <v>6784252</v>
      </c>
      <c r="DO1209">
        <v>4901390</v>
      </c>
      <c r="DP1209">
        <v>4342015</v>
      </c>
      <c r="DQ1209">
        <v>5010970</v>
      </c>
      <c r="DR1209">
        <v>4334985</v>
      </c>
      <c r="DS1209">
        <v>3782423</v>
      </c>
      <c r="DT1209">
        <v>7508114</v>
      </c>
      <c r="DU1209">
        <v>4367170</v>
      </c>
      <c r="DV1209">
        <v>5138994</v>
      </c>
      <c r="DW1209">
        <v>7331896</v>
      </c>
      <c r="DX1209">
        <v>6931577</v>
      </c>
      <c r="DY1209">
        <v>5887392</v>
      </c>
      <c r="DZ1209">
        <v>7440088</v>
      </c>
      <c r="EA1209">
        <v>6490920</v>
      </c>
      <c r="EB1209">
        <v>8164950</v>
      </c>
      <c r="EC1209">
        <v>9969535</v>
      </c>
      <c r="ED1209">
        <v>10873247</v>
      </c>
      <c r="EE1209">
        <v>12089713</v>
      </c>
      <c r="EF1209">
        <v>12311918</v>
      </c>
      <c r="EG1209">
        <v>9289459</v>
      </c>
      <c r="EH1209">
        <v>9670610</v>
      </c>
      <c r="EI1209">
        <v>11436922</v>
      </c>
      <c r="EJ1209">
        <v>7079006</v>
      </c>
      <c r="EK1209">
        <v>9729362</v>
      </c>
      <c r="EL1209">
        <v>6322861</v>
      </c>
      <c r="EM1209">
        <v>5140748</v>
      </c>
      <c r="EN1209">
        <v>4358567</v>
      </c>
      <c r="EO1209">
        <v>8564508</v>
      </c>
      <c r="EP1209">
        <v>8162064</v>
      </c>
      <c r="EQ1209">
        <v>7307321</v>
      </c>
      <c r="ER1209">
        <v>8934657</v>
      </c>
      <c r="ES1209">
        <v>7165902</v>
      </c>
      <c r="ET1209">
        <v>8323651</v>
      </c>
      <c r="EU1209">
        <v>7975085</v>
      </c>
      <c r="EV1209">
        <v>8563941</v>
      </c>
      <c r="EW1209">
        <v>7256806</v>
      </c>
      <c r="EX1209">
        <v>5245668</v>
      </c>
      <c r="EY1209">
        <v>5267078</v>
      </c>
      <c r="EZ1209">
        <v>6037741</v>
      </c>
      <c r="FA1209">
        <v>8683746</v>
      </c>
      <c r="FB1209">
        <v>5442654</v>
      </c>
      <c r="FC1209">
        <v>5131924</v>
      </c>
      <c r="FD1209">
        <v>5925281</v>
      </c>
      <c r="FE1209">
        <v>5530217</v>
      </c>
      <c r="FF1209">
        <v>6290188</v>
      </c>
      <c r="FG1209">
        <v>5565175</v>
      </c>
      <c r="FH1209">
        <v>5929271</v>
      </c>
      <c r="FI1209">
        <v>8520097</v>
      </c>
      <c r="FJ1209">
        <v>6580248</v>
      </c>
      <c r="FK1209">
        <v>7394193</v>
      </c>
      <c r="FL1209">
        <v>7506342</v>
      </c>
      <c r="FM1209">
        <v>6145979</v>
      </c>
      <c r="FN1209">
        <v>8579710</v>
      </c>
      <c r="FO1209">
        <v>5602727</v>
      </c>
      <c r="FP1209">
        <v>5822483</v>
      </c>
      <c r="FQ1209">
        <v>4547855</v>
      </c>
      <c r="FR1209">
        <v>5545188</v>
      </c>
      <c r="FS1209">
        <v>5352079</v>
      </c>
      <c r="FT1209">
        <v>5106377</v>
      </c>
      <c r="FU1209">
        <v>5324968</v>
      </c>
      <c r="FV1209">
        <v>5181085</v>
      </c>
      <c r="FW1209">
        <v>4766822</v>
      </c>
      <c r="FX1209">
        <v>6913310</v>
      </c>
      <c r="FY1209">
        <v>7956782</v>
      </c>
      <c r="FZ1209">
        <v>7621571</v>
      </c>
      <c r="GA1209">
        <v>6599879</v>
      </c>
      <c r="GB1209">
        <v>5345241</v>
      </c>
      <c r="GC1209">
        <v>7422435</v>
      </c>
      <c r="GD1209">
        <v>5210825</v>
      </c>
      <c r="GE1209">
        <v>5912319</v>
      </c>
      <c r="GF1209">
        <v>5576378</v>
      </c>
      <c r="GG1209">
        <v>5743121</v>
      </c>
      <c r="GH1209">
        <v>5282094</v>
      </c>
      <c r="GI1209">
        <v>4575544</v>
      </c>
      <c r="GJ1209">
        <v>5180978</v>
      </c>
      <c r="GK1209">
        <v>7898529</v>
      </c>
      <c r="GL1209">
        <v>6282007</v>
      </c>
      <c r="GM1209">
        <v>8010106</v>
      </c>
      <c r="GN1209">
        <v>6932157</v>
      </c>
      <c r="GO1209">
        <v>6425729</v>
      </c>
      <c r="GP1209">
        <v>6476844</v>
      </c>
      <c r="GQ1209">
        <v>6571647</v>
      </c>
      <c r="GR1209">
        <v>5553513</v>
      </c>
      <c r="GS1209">
        <v>4602745</v>
      </c>
      <c r="GT1209">
        <v>5007943</v>
      </c>
      <c r="GU1209">
        <v>4950510</v>
      </c>
      <c r="GV1209">
        <v>5030496</v>
      </c>
      <c r="GW1209">
        <v>6561419</v>
      </c>
      <c r="GX1209">
        <v>5147967</v>
      </c>
      <c r="GY1209">
        <v>5446784</v>
      </c>
      <c r="GZ1209">
        <v>5555593</v>
      </c>
      <c r="HA1209">
        <v>6157392</v>
      </c>
      <c r="HB1209">
        <v>15508152</v>
      </c>
      <c r="HC1209">
        <v>10831371</v>
      </c>
      <c r="HD1209">
        <v>7461988</v>
      </c>
      <c r="HE1209">
        <v>8588796</v>
      </c>
      <c r="HF1209">
        <v>8089308</v>
      </c>
      <c r="HG1209">
        <v>7055748</v>
      </c>
      <c r="HH1209">
        <v>7996171</v>
      </c>
      <c r="HI1209">
        <v>5934786</v>
      </c>
      <c r="HJ1209">
        <v>6845795</v>
      </c>
      <c r="HK1209">
        <v>7342624</v>
      </c>
      <c r="HL1209">
        <v>9044831</v>
      </c>
      <c r="HM1209">
        <v>8737491</v>
      </c>
      <c r="HN1209">
        <v>8504540</v>
      </c>
      <c r="HO1209">
        <v>7578989</v>
      </c>
      <c r="HP1209">
        <v>7879708</v>
      </c>
      <c r="HQ1209">
        <v>7506238</v>
      </c>
      <c r="HR1209">
        <v>6129994</v>
      </c>
      <c r="HS1209">
        <v>6020302</v>
      </c>
      <c r="HT1209">
        <v>9518750</v>
      </c>
      <c r="HU1209">
        <v>10652140</v>
      </c>
      <c r="HV1209">
        <v>9335203</v>
      </c>
      <c r="HW1209">
        <v>8967469</v>
      </c>
      <c r="HX1209">
        <v>9093199</v>
      </c>
      <c r="HY1209">
        <v>9591273</v>
      </c>
      <c r="HZ1209">
        <v>9615629</v>
      </c>
      <c r="IA1209">
        <v>9102444</v>
      </c>
      <c r="IB1209">
        <v>8458539</v>
      </c>
      <c r="IC1209">
        <v>6670327</v>
      </c>
      <c r="ID1209">
        <v>5792348</v>
      </c>
      <c r="IE1209">
        <v>6903452</v>
      </c>
      <c r="IF1209">
        <v>7049499</v>
      </c>
      <c r="IG1209">
        <v>7259348</v>
      </c>
    </row>
    <row r="1210" spans="1:241" x14ac:dyDescent="0.25">
      <c r="A1210" s="5" t="s">
        <v>606</v>
      </c>
      <c r="B1210" t="s">
        <v>1160</v>
      </c>
      <c r="C1210" t="s">
        <v>1194</v>
      </c>
      <c r="D1210" s="2">
        <f>_xll.BDH(A1210, "volume", B1210, C1210, "Direction", "H", "Period", "M","cols=175;rows=2")</f>
        <v>37652</v>
      </c>
      <c r="E1210" s="2">
        <v>37680</v>
      </c>
      <c r="F1210" s="2">
        <v>37711</v>
      </c>
      <c r="G1210" s="2">
        <v>37741</v>
      </c>
      <c r="H1210" s="2">
        <v>37771</v>
      </c>
      <c r="I1210" s="2">
        <v>37802</v>
      </c>
      <c r="J1210" s="2">
        <v>37833</v>
      </c>
      <c r="K1210" s="2">
        <v>37862</v>
      </c>
      <c r="L1210" s="2">
        <v>37894</v>
      </c>
      <c r="M1210" s="2">
        <v>37925</v>
      </c>
      <c r="N1210" s="2">
        <v>37953</v>
      </c>
      <c r="O1210" s="2">
        <v>37986</v>
      </c>
      <c r="P1210" s="2">
        <v>38016</v>
      </c>
      <c r="Q1210" s="2">
        <v>38044</v>
      </c>
      <c r="R1210" s="2">
        <v>38077</v>
      </c>
      <c r="S1210" s="2">
        <v>38107</v>
      </c>
      <c r="T1210" s="2">
        <v>38138</v>
      </c>
      <c r="U1210" s="2">
        <v>38168</v>
      </c>
      <c r="V1210" s="2">
        <v>38198</v>
      </c>
      <c r="W1210" s="2">
        <v>38230</v>
      </c>
      <c r="X1210" s="2">
        <v>38260</v>
      </c>
      <c r="Y1210" s="2">
        <v>38289</v>
      </c>
      <c r="Z1210" s="2">
        <v>38321</v>
      </c>
      <c r="AA1210" s="2">
        <v>38352</v>
      </c>
      <c r="AB1210" s="2">
        <v>38383</v>
      </c>
      <c r="AC1210" s="2">
        <v>38411</v>
      </c>
      <c r="AD1210" s="2">
        <v>38442</v>
      </c>
      <c r="AE1210" s="2">
        <v>38471</v>
      </c>
      <c r="AF1210" s="2">
        <v>38503</v>
      </c>
      <c r="AG1210" s="2">
        <v>38533</v>
      </c>
      <c r="AH1210" s="2">
        <v>38562</v>
      </c>
      <c r="AI1210" s="2">
        <v>38595</v>
      </c>
      <c r="AJ1210" s="2">
        <v>38625</v>
      </c>
      <c r="AK1210" s="2">
        <v>38656</v>
      </c>
      <c r="AL1210" s="2">
        <v>38686</v>
      </c>
      <c r="AM1210" s="2">
        <v>38716</v>
      </c>
      <c r="AN1210" s="2">
        <v>38748</v>
      </c>
      <c r="AO1210" s="2">
        <v>38776</v>
      </c>
      <c r="AP1210" s="2">
        <v>38807</v>
      </c>
      <c r="AQ1210" s="2">
        <v>38835</v>
      </c>
      <c r="AR1210" s="2">
        <v>38868</v>
      </c>
      <c r="AS1210" s="2">
        <v>38898</v>
      </c>
      <c r="AT1210" s="2">
        <v>38929</v>
      </c>
      <c r="AU1210" s="2">
        <v>38960</v>
      </c>
      <c r="AV1210" s="2">
        <v>38989</v>
      </c>
      <c r="AW1210" s="2">
        <v>39021</v>
      </c>
      <c r="AX1210" s="2">
        <v>39051</v>
      </c>
      <c r="AY1210" s="2">
        <v>39080</v>
      </c>
      <c r="AZ1210" s="2">
        <v>39113</v>
      </c>
      <c r="BA1210" s="2">
        <v>39141</v>
      </c>
      <c r="BB1210" s="2">
        <v>39171</v>
      </c>
      <c r="BC1210" s="2">
        <v>39202</v>
      </c>
      <c r="BD1210" s="2">
        <v>39233</v>
      </c>
      <c r="BE1210" s="2">
        <v>39262</v>
      </c>
      <c r="BF1210" s="2">
        <v>39294</v>
      </c>
      <c r="BG1210" s="2">
        <v>39325</v>
      </c>
      <c r="BH1210" s="2">
        <v>39353</v>
      </c>
      <c r="BI1210" s="2">
        <v>39386</v>
      </c>
      <c r="BJ1210" s="2">
        <v>39416</v>
      </c>
      <c r="BK1210" s="2">
        <v>39447</v>
      </c>
      <c r="BL1210" s="2">
        <v>39478</v>
      </c>
      <c r="BM1210" s="2">
        <v>39507</v>
      </c>
      <c r="BN1210" s="2">
        <v>39538</v>
      </c>
      <c r="BO1210" s="2">
        <v>39568</v>
      </c>
      <c r="BP1210" s="2">
        <v>39598</v>
      </c>
      <c r="BQ1210" s="2">
        <v>39629</v>
      </c>
      <c r="BR1210" s="2">
        <v>39660</v>
      </c>
      <c r="BS1210" s="2">
        <v>39689</v>
      </c>
      <c r="BT1210" s="2">
        <v>39721</v>
      </c>
      <c r="BU1210" s="2">
        <v>39752</v>
      </c>
      <c r="BV1210" s="2">
        <v>39780</v>
      </c>
      <c r="BW1210" s="2">
        <v>39813</v>
      </c>
      <c r="BX1210" s="2">
        <v>39843</v>
      </c>
      <c r="BY1210" s="2">
        <v>39871</v>
      </c>
      <c r="BZ1210" s="2">
        <v>39903</v>
      </c>
      <c r="CA1210" s="2">
        <v>39933</v>
      </c>
      <c r="CB1210" s="2">
        <v>39962</v>
      </c>
      <c r="CC1210" s="2">
        <v>39994</v>
      </c>
      <c r="CD1210" s="2">
        <v>40025</v>
      </c>
      <c r="CE1210" s="2">
        <v>40056</v>
      </c>
      <c r="CF1210" s="2">
        <v>40086</v>
      </c>
      <c r="CG1210" s="2">
        <v>40116</v>
      </c>
      <c r="CH1210" s="2">
        <v>40147</v>
      </c>
      <c r="CI1210" s="2">
        <v>40178</v>
      </c>
      <c r="CJ1210" s="2">
        <v>40207</v>
      </c>
      <c r="CK1210" s="2">
        <v>40235</v>
      </c>
      <c r="CL1210" s="2">
        <v>40268</v>
      </c>
      <c r="CM1210" s="2">
        <v>40298</v>
      </c>
      <c r="CN1210" s="2">
        <v>40329</v>
      </c>
      <c r="CO1210" s="2">
        <v>40359</v>
      </c>
      <c r="CP1210" s="2">
        <v>40389</v>
      </c>
      <c r="CQ1210" s="2">
        <v>40421</v>
      </c>
      <c r="CR1210" s="2">
        <v>40451</v>
      </c>
      <c r="CS1210" s="2">
        <v>40480</v>
      </c>
      <c r="CT1210" s="2">
        <v>40512</v>
      </c>
      <c r="CU1210" s="2">
        <v>40543</v>
      </c>
      <c r="CV1210" s="2">
        <v>40574</v>
      </c>
      <c r="CW1210" s="2">
        <v>40602</v>
      </c>
      <c r="CX1210" s="2">
        <v>40633</v>
      </c>
      <c r="CY1210" s="2">
        <v>40662</v>
      </c>
      <c r="CZ1210" s="2">
        <v>40694</v>
      </c>
      <c r="DA1210" s="2">
        <v>40724</v>
      </c>
      <c r="DB1210" s="2">
        <v>40753</v>
      </c>
      <c r="DC1210" s="2">
        <v>40786</v>
      </c>
      <c r="DD1210" s="2">
        <v>40816</v>
      </c>
      <c r="DE1210" s="2">
        <v>40847</v>
      </c>
      <c r="DF1210" s="2">
        <v>40877</v>
      </c>
      <c r="DG1210" s="2">
        <v>40907</v>
      </c>
      <c r="DH1210" s="2">
        <v>40939</v>
      </c>
      <c r="DI1210" s="2">
        <v>40968</v>
      </c>
      <c r="DJ1210" s="2">
        <v>40998</v>
      </c>
      <c r="DK1210" s="2">
        <v>41029</v>
      </c>
      <c r="DL1210" s="2">
        <v>41060</v>
      </c>
      <c r="DM1210" s="2">
        <v>41089</v>
      </c>
      <c r="DN1210" s="2">
        <v>41121</v>
      </c>
      <c r="DO1210" s="2">
        <v>41152</v>
      </c>
      <c r="DP1210" s="2">
        <v>41180</v>
      </c>
      <c r="DQ1210" s="2">
        <v>41213</v>
      </c>
      <c r="DR1210" s="2">
        <v>41243</v>
      </c>
      <c r="DS1210" s="2">
        <v>41274</v>
      </c>
      <c r="DT1210" s="2">
        <v>41305</v>
      </c>
      <c r="DU1210" s="2">
        <v>41333</v>
      </c>
      <c r="DV1210" s="2">
        <v>41362</v>
      </c>
      <c r="DW1210" s="2">
        <v>41394</v>
      </c>
      <c r="DX1210" s="2">
        <v>41425</v>
      </c>
      <c r="DY1210" s="2">
        <v>41453</v>
      </c>
      <c r="DZ1210" s="2">
        <v>41486</v>
      </c>
      <c r="EA1210" s="2">
        <v>41516</v>
      </c>
      <c r="EB1210" s="2">
        <v>41547</v>
      </c>
      <c r="EC1210" s="2">
        <v>41578</v>
      </c>
      <c r="ED1210" s="2">
        <v>41607</v>
      </c>
      <c r="EE1210" s="2">
        <v>41639</v>
      </c>
      <c r="EF1210" s="2">
        <v>41670</v>
      </c>
      <c r="EG1210" s="2">
        <v>41698</v>
      </c>
      <c r="EH1210" s="2">
        <v>41729</v>
      </c>
      <c r="EI1210" s="2">
        <v>41759</v>
      </c>
      <c r="EJ1210" s="2">
        <v>41789</v>
      </c>
      <c r="EK1210" s="2">
        <v>41820</v>
      </c>
      <c r="EL1210" s="2">
        <v>41851</v>
      </c>
      <c r="EM1210" s="2">
        <v>41880</v>
      </c>
      <c r="EN1210" s="2">
        <v>41912</v>
      </c>
      <c r="EO1210" s="2">
        <v>41943</v>
      </c>
      <c r="EP1210" s="2">
        <v>41971</v>
      </c>
      <c r="EQ1210" s="2">
        <v>42004</v>
      </c>
      <c r="ER1210" s="2">
        <v>42034</v>
      </c>
      <c r="ES1210" s="2">
        <v>42062</v>
      </c>
      <c r="ET1210" s="2">
        <v>42094</v>
      </c>
      <c r="EU1210" s="2">
        <v>42124</v>
      </c>
      <c r="EV1210" s="2">
        <v>42153</v>
      </c>
      <c r="EW1210" s="2">
        <v>42185</v>
      </c>
      <c r="EX1210" s="2">
        <v>42216</v>
      </c>
      <c r="EY1210" s="2">
        <v>42247</v>
      </c>
      <c r="EZ1210" s="2">
        <v>42277</v>
      </c>
      <c r="FA1210" s="2">
        <v>42307</v>
      </c>
      <c r="FB1210" s="2">
        <v>42338</v>
      </c>
      <c r="FC1210" s="2">
        <v>42369</v>
      </c>
      <c r="FD1210" s="2">
        <v>42398</v>
      </c>
      <c r="FE1210" s="2">
        <v>42429</v>
      </c>
      <c r="FF1210" s="2">
        <v>42460</v>
      </c>
      <c r="FG1210" s="2">
        <v>42489</v>
      </c>
      <c r="FH1210" s="2">
        <v>42521</v>
      </c>
      <c r="FI1210" s="2">
        <v>42551</v>
      </c>
      <c r="FJ1210" s="2">
        <v>42580</v>
      </c>
      <c r="FK1210" s="2">
        <v>42613</v>
      </c>
      <c r="FL1210" s="2">
        <v>42643</v>
      </c>
      <c r="FM1210" s="2">
        <v>42674</v>
      </c>
      <c r="FN1210" s="2">
        <v>42704</v>
      </c>
      <c r="FO1210" s="2">
        <v>42734</v>
      </c>
      <c r="FP1210" s="2">
        <v>42766</v>
      </c>
      <c r="FQ1210" s="2">
        <v>42794</v>
      </c>
      <c r="FR1210" s="2">
        <v>42825</v>
      </c>
      <c r="FS1210" s="2">
        <v>42853</v>
      </c>
      <c r="FT1210" s="2">
        <v>42886</v>
      </c>
      <c r="FU1210" s="2">
        <v>42916</v>
      </c>
      <c r="FV1210" s="2">
        <v>42947</v>
      </c>
    </row>
    <row r="1211" spans="1:241" x14ac:dyDescent="0.25">
      <c r="D1211" s="3">
        <v>161518400</v>
      </c>
      <c r="E1211">
        <v>73300000</v>
      </c>
      <c r="F1211">
        <v>170056000</v>
      </c>
      <c r="G1211">
        <v>206865600</v>
      </c>
      <c r="H1211">
        <v>253684800</v>
      </c>
      <c r="I1211">
        <v>188365600</v>
      </c>
      <c r="J1211">
        <v>160548800</v>
      </c>
      <c r="K1211">
        <v>141495200</v>
      </c>
      <c r="L1211">
        <v>211430400</v>
      </c>
      <c r="M1211">
        <v>191060000</v>
      </c>
      <c r="N1211">
        <v>86929600</v>
      </c>
      <c r="O1211">
        <v>124948800</v>
      </c>
      <c r="P1211">
        <v>94879200</v>
      </c>
      <c r="Q1211">
        <v>77283200</v>
      </c>
      <c r="R1211">
        <v>125431200</v>
      </c>
      <c r="S1211">
        <v>138704800</v>
      </c>
      <c r="T1211">
        <v>221468000</v>
      </c>
      <c r="U1211">
        <v>300764000</v>
      </c>
      <c r="V1211">
        <v>197886400</v>
      </c>
      <c r="W1211">
        <v>156636800</v>
      </c>
      <c r="X1211">
        <v>149420000</v>
      </c>
      <c r="Y1211">
        <v>98440000</v>
      </c>
      <c r="Z1211">
        <v>189968800</v>
      </c>
      <c r="AA1211">
        <v>116479200</v>
      </c>
      <c r="AB1211">
        <v>109356000</v>
      </c>
      <c r="AC1211">
        <v>124215200</v>
      </c>
      <c r="AD1211">
        <v>129910400</v>
      </c>
      <c r="AE1211">
        <v>104249600</v>
      </c>
      <c r="AF1211">
        <v>93038400</v>
      </c>
      <c r="AG1211">
        <v>92141600</v>
      </c>
      <c r="AH1211">
        <v>61139200</v>
      </c>
      <c r="AI1211">
        <v>76560000</v>
      </c>
      <c r="AJ1211">
        <v>105845600</v>
      </c>
      <c r="AK1211">
        <v>90152800</v>
      </c>
      <c r="AL1211">
        <v>78029600</v>
      </c>
      <c r="AM1211">
        <v>103693600</v>
      </c>
      <c r="AN1211">
        <v>67505600</v>
      </c>
      <c r="AO1211">
        <v>89784800</v>
      </c>
      <c r="AP1211">
        <v>99657600</v>
      </c>
      <c r="AQ1211">
        <v>81443200</v>
      </c>
      <c r="AR1211">
        <v>81109600</v>
      </c>
      <c r="AS1211">
        <v>84196000</v>
      </c>
      <c r="AT1211">
        <v>101568000</v>
      </c>
      <c r="AU1211">
        <v>84888000</v>
      </c>
      <c r="AV1211">
        <v>92480400</v>
      </c>
      <c r="AW1211">
        <v>91993600</v>
      </c>
      <c r="AX1211">
        <v>63085200</v>
      </c>
      <c r="AY1211">
        <v>38832800</v>
      </c>
      <c r="AZ1211">
        <v>53797200</v>
      </c>
      <c r="BA1211">
        <v>51389600</v>
      </c>
      <c r="BB1211">
        <v>88917200</v>
      </c>
      <c r="BC1211">
        <v>59557600</v>
      </c>
      <c r="BD1211">
        <v>54827200</v>
      </c>
      <c r="BE1211">
        <v>69290400</v>
      </c>
      <c r="BF1211">
        <v>70018000</v>
      </c>
      <c r="BG1211">
        <v>83873200</v>
      </c>
      <c r="BH1211">
        <v>39008800</v>
      </c>
      <c r="BI1211">
        <v>57232800</v>
      </c>
      <c r="BJ1211">
        <v>56267200</v>
      </c>
      <c r="BK1211">
        <v>48314800</v>
      </c>
      <c r="BL1211">
        <v>77259200</v>
      </c>
      <c r="BM1211">
        <v>59015600</v>
      </c>
      <c r="BN1211">
        <v>62663600</v>
      </c>
      <c r="BO1211">
        <v>59452800</v>
      </c>
      <c r="BP1211">
        <v>66958800</v>
      </c>
      <c r="BQ1211">
        <v>62685200</v>
      </c>
      <c r="BR1211">
        <v>61960800</v>
      </c>
      <c r="BS1211">
        <v>42551600</v>
      </c>
      <c r="BT1211">
        <v>56270400</v>
      </c>
      <c r="BU1211">
        <v>55924000</v>
      </c>
      <c r="BV1211">
        <v>51602000</v>
      </c>
      <c r="BW1211">
        <v>41788800</v>
      </c>
      <c r="BX1211">
        <v>45314400</v>
      </c>
      <c r="BY1211">
        <v>51387200</v>
      </c>
      <c r="BZ1211">
        <v>61143600</v>
      </c>
      <c r="CA1211">
        <v>53932000</v>
      </c>
      <c r="CB1211">
        <v>45808000</v>
      </c>
      <c r="CC1211">
        <v>57473600</v>
      </c>
      <c r="CD1211">
        <v>47818400</v>
      </c>
      <c r="CE1211">
        <v>40633600</v>
      </c>
      <c r="CF1211">
        <v>52381200</v>
      </c>
      <c r="CG1211">
        <v>55246000</v>
      </c>
      <c r="CH1211">
        <v>44900800</v>
      </c>
      <c r="CI1211">
        <v>45315600</v>
      </c>
      <c r="CJ1211">
        <v>29520000</v>
      </c>
      <c r="CK1211">
        <v>36479600</v>
      </c>
      <c r="CL1211">
        <v>34017200</v>
      </c>
      <c r="CM1211">
        <v>32899600</v>
      </c>
      <c r="CN1211">
        <v>47971200</v>
      </c>
      <c r="CO1211">
        <v>64268000</v>
      </c>
      <c r="CP1211">
        <v>48359600</v>
      </c>
      <c r="CQ1211">
        <v>42250000</v>
      </c>
      <c r="CR1211">
        <v>33815624</v>
      </c>
      <c r="CS1211">
        <v>37338216</v>
      </c>
      <c r="CT1211">
        <v>42521150</v>
      </c>
      <c r="CU1211">
        <v>28358652</v>
      </c>
      <c r="CV1211">
        <v>30777880</v>
      </c>
      <c r="CW1211">
        <v>32905896</v>
      </c>
      <c r="CX1211">
        <v>41843984</v>
      </c>
      <c r="CY1211">
        <v>26375996</v>
      </c>
      <c r="CZ1211">
        <v>25803136</v>
      </c>
      <c r="DA1211">
        <v>37568556</v>
      </c>
      <c r="DB1211">
        <v>36141872</v>
      </c>
      <c r="DC1211">
        <v>59728170</v>
      </c>
      <c r="DD1211">
        <v>39434768</v>
      </c>
      <c r="DE1211">
        <v>36517738</v>
      </c>
      <c r="DF1211">
        <v>41767768</v>
      </c>
      <c r="DG1211">
        <v>29023632</v>
      </c>
      <c r="DH1211">
        <v>27847310</v>
      </c>
      <c r="DI1211">
        <v>24489546</v>
      </c>
      <c r="DJ1211">
        <v>27496866</v>
      </c>
      <c r="DK1211">
        <v>27814146</v>
      </c>
      <c r="DL1211">
        <v>37235210</v>
      </c>
      <c r="DM1211">
        <v>31253282</v>
      </c>
      <c r="DN1211">
        <v>20860784</v>
      </c>
      <c r="DO1211">
        <v>20693816</v>
      </c>
      <c r="DP1211">
        <v>22946778</v>
      </c>
      <c r="DQ1211">
        <v>24506186</v>
      </c>
      <c r="DR1211">
        <v>25516750</v>
      </c>
      <c r="DS1211">
        <v>27311736</v>
      </c>
      <c r="DT1211">
        <v>22356378</v>
      </c>
      <c r="DU1211">
        <v>21139292</v>
      </c>
      <c r="DV1211">
        <v>25193724</v>
      </c>
      <c r="DW1211">
        <v>23766078</v>
      </c>
      <c r="DX1211">
        <v>17330970</v>
      </c>
      <c r="DY1211">
        <v>21672888</v>
      </c>
      <c r="DZ1211">
        <v>19159024</v>
      </c>
      <c r="EA1211">
        <v>16242100</v>
      </c>
      <c r="EB1211">
        <v>16490560</v>
      </c>
      <c r="EC1211">
        <v>18390426</v>
      </c>
      <c r="ED1211">
        <v>15311934</v>
      </c>
      <c r="EE1211">
        <v>25775032</v>
      </c>
      <c r="EF1211">
        <v>21842512</v>
      </c>
      <c r="EG1211">
        <v>21689668</v>
      </c>
      <c r="EH1211">
        <v>34707850</v>
      </c>
      <c r="EI1211">
        <v>27854892</v>
      </c>
      <c r="EJ1211">
        <v>30450768</v>
      </c>
      <c r="EK1211">
        <v>24047412</v>
      </c>
      <c r="EL1211">
        <v>36252254</v>
      </c>
      <c r="EM1211">
        <v>21417530</v>
      </c>
      <c r="EN1211">
        <v>23207302</v>
      </c>
      <c r="EO1211">
        <v>30349120</v>
      </c>
      <c r="EP1211">
        <v>18499112</v>
      </c>
      <c r="EQ1211">
        <v>25490078</v>
      </c>
      <c r="ER1211">
        <v>23181476</v>
      </c>
      <c r="ES1211">
        <v>20387136</v>
      </c>
      <c r="ET1211">
        <v>35489494</v>
      </c>
      <c r="EU1211">
        <v>34749730</v>
      </c>
      <c r="EV1211">
        <v>37578946</v>
      </c>
      <c r="EW1211">
        <v>54052668</v>
      </c>
      <c r="EX1211">
        <v>36625942</v>
      </c>
      <c r="EY1211">
        <v>40540584</v>
      </c>
      <c r="EZ1211">
        <v>42597860</v>
      </c>
      <c r="FA1211">
        <v>36442157</v>
      </c>
      <c r="FB1211">
        <v>29127037</v>
      </c>
      <c r="FC1211">
        <v>30657727</v>
      </c>
      <c r="FD1211">
        <v>31341110</v>
      </c>
      <c r="FE1211">
        <v>32013133</v>
      </c>
      <c r="FF1211">
        <v>37463214</v>
      </c>
      <c r="FG1211">
        <v>28278757</v>
      </c>
      <c r="FH1211">
        <v>22802272</v>
      </c>
      <c r="FI1211">
        <v>26726987</v>
      </c>
      <c r="FJ1211">
        <v>26402491</v>
      </c>
      <c r="FK1211">
        <v>26521617</v>
      </c>
      <c r="FL1211">
        <v>28171467</v>
      </c>
      <c r="FM1211">
        <v>52172865</v>
      </c>
      <c r="FN1211">
        <v>47172587</v>
      </c>
      <c r="FO1211">
        <v>34347214</v>
      </c>
      <c r="FP1211">
        <v>45475042</v>
      </c>
      <c r="FQ1211">
        <v>39369020</v>
      </c>
      <c r="FR1211">
        <v>47463494</v>
      </c>
      <c r="FS1211">
        <v>19457481</v>
      </c>
      <c r="FT1211">
        <v>30728313</v>
      </c>
      <c r="FU1211">
        <v>43092614</v>
      </c>
      <c r="FV1211">
        <v>99578539</v>
      </c>
    </row>
    <row r="1212" spans="1:241" x14ac:dyDescent="0.25">
      <c r="A1212" s="5" t="s">
        <v>607</v>
      </c>
      <c r="B1212" t="s">
        <v>1160</v>
      </c>
      <c r="C1212" t="s">
        <v>1183</v>
      </c>
      <c r="D1212" s="2">
        <f>_xll.BDH(A1212, "volume", B1212, C1212, "Direction", "H", "Period", "M","cols=48;rows=2")</f>
        <v>37652</v>
      </c>
      <c r="E1212" s="2">
        <v>37680</v>
      </c>
      <c r="F1212" s="2">
        <v>37711</v>
      </c>
      <c r="G1212" s="2">
        <v>37741</v>
      </c>
      <c r="H1212" s="2">
        <v>37771</v>
      </c>
      <c r="I1212" s="2">
        <v>37802</v>
      </c>
      <c r="J1212" s="2">
        <v>37833</v>
      </c>
      <c r="K1212" s="2">
        <v>37862</v>
      </c>
      <c r="L1212" s="2">
        <v>37894</v>
      </c>
      <c r="M1212" s="2">
        <v>37925</v>
      </c>
      <c r="N1212" s="2">
        <v>37953</v>
      </c>
      <c r="O1212" s="2">
        <v>37986</v>
      </c>
      <c r="P1212" s="2">
        <v>38016</v>
      </c>
      <c r="Q1212" s="2">
        <v>38044</v>
      </c>
      <c r="R1212" s="2">
        <v>38077</v>
      </c>
      <c r="S1212" s="2">
        <v>38107</v>
      </c>
      <c r="T1212" s="2">
        <v>38138</v>
      </c>
      <c r="U1212" s="2">
        <v>38168</v>
      </c>
      <c r="V1212" s="2">
        <v>38198</v>
      </c>
      <c r="W1212" s="2">
        <v>38230</v>
      </c>
      <c r="X1212" s="2">
        <v>38260</v>
      </c>
      <c r="Y1212" s="2">
        <v>38289</v>
      </c>
      <c r="Z1212" s="2">
        <v>38321</v>
      </c>
      <c r="AA1212" s="2">
        <v>38352</v>
      </c>
      <c r="AB1212" s="2">
        <v>38383</v>
      </c>
      <c r="AC1212" s="2">
        <v>38411</v>
      </c>
      <c r="AD1212" s="2">
        <v>38442</v>
      </c>
      <c r="AE1212" s="2">
        <v>38471</v>
      </c>
      <c r="AF1212" s="2">
        <v>38503</v>
      </c>
      <c r="AG1212" s="2">
        <v>38533</v>
      </c>
      <c r="AH1212" s="2">
        <v>38562</v>
      </c>
      <c r="AI1212" s="2">
        <v>38595</v>
      </c>
      <c r="AJ1212" s="2">
        <v>38625</v>
      </c>
      <c r="AK1212" s="2">
        <v>38656</v>
      </c>
      <c r="AL1212" s="2">
        <v>38686</v>
      </c>
      <c r="AM1212" s="2">
        <v>38716</v>
      </c>
      <c r="AN1212" s="2">
        <v>38748</v>
      </c>
      <c r="AO1212" s="2">
        <v>38776</v>
      </c>
      <c r="AP1212" s="2">
        <v>38807</v>
      </c>
      <c r="AQ1212" s="2">
        <v>38835</v>
      </c>
      <c r="AR1212" s="2">
        <v>38868</v>
      </c>
      <c r="AS1212" s="2">
        <v>38898</v>
      </c>
      <c r="AT1212" s="2">
        <v>38929</v>
      </c>
      <c r="AU1212" s="2">
        <v>38960</v>
      </c>
      <c r="AV1212" s="2">
        <v>38989</v>
      </c>
      <c r="AW1212" s="2">
        <v>39021</v>
      </c>
      <c r="AX1212" s="2">
        <v>39051</v>
      </c>
      <c r="AY1212" s="2">
        <v>39080</v>
      </c>
    </row>
    <row r="1213" spans="1:241" x14ac:dyDescent="0.25">
      <c r="D1213" s="3">
        <v>224812600</v>
      </c>
      <c r="E1213">
        <v>97739600</v>
      </c>
      <c r="F1213">
        <v>104283400</v>
      </c>
      <c r="G1213">
        <v>80733000</v>
      </c>
      <c r="H1213">
        <v>99185800</v>
      </c>
      <c r="I1213">
        <v>91494200</v>
      </c>
      <c r="J1213">
        <v>91971000</v>
      </c>
      <c r="K1213">
        <v>51897600</v>
      </c>
      <c r="L1213">
        <v>63213000</v>
      </c>
      <c r="M1213">
        <v>83182000</v>
      </c>
      <c r="N1213">
        <v>70795370</v>
      </c>
      <c r="O1213">
        <v>61034775</v>
      </c>
      <c r="P1213">
        <v>56086749</v>
      </c>
      <c r="Q1213">
        <v>48214199</v>
      </c>
      <c r="R1213">
        <v>41349994</v>
      </c>
      <c r="S1213">
        <v>31065721</v>
      </c>
      <c r="T1213">
        <v>36977491</v>
      </c>
      <c r="U1213">
        <v>25040800</v>
      </c>
      <c r="V1213">
        <v>41507004</v>
      </c>
      <c r="W1213">
        <v>28553039</v>
      </c>
      <c r="X1213">
        <v>52362478</v>
      </c>
      <c r="Y1213">
        <v>60776999</v>
      </c>
      <c r="Z1213">
        <v>48780738</v>
      </c>
      <c r="AA1213">
        <v>75659004</v>
      </c>
      <c r="AB1213">
        <v>48597506</v>
      </c>
      <c r="AC1213">
        <v>44154025</v>
      </c>
      <c r="AD1213">
        <v>65233691</v>
      </c>
      <c r="AE1213">
        <v>59427233</v>
      </c>
      <c r="AF1213">
        <v>57303877</v>
      </c>
      <c r="AG1213">
        <v>43440467</v>
      </c>
      <c r="AH1213">
        <v>53913054</v>
      </c>
      <c r="AI1213">
        <v>28231284</v>
      </c>
      <c r="AJ1213">
        <v>38607035</v>
      </c>
      <c r="AK1213">
        <v>40356340</v>
      </c>
      <c r="AL1213">
        <v>42816351</v>
      </c>
      <c r="AM1213">
        <v>42982419</v>
      </c>
      <c r="AN1213">
        <v>37267502</v>
      </c>
      <c r="AO1213">
        <v>52393731</v>
      </c>
      <c r="AP1213">
        <v>61523150</v>
      </c>
      <c r="AQ1213">
        <v>39160697</v>
      </c>
      <c r="AR1213">
        <v>101374138</v>
      </c>
      <c r="AS1213">
        <v>64990500</v>
      </c>
      <c r="AT1213">
        <v>51027504</v>
      </c>
      <c r="AU1213">
        <v>42505305</v>
      </c>
      <c r="AV1213">
        <v>35392716</v>
      </c>
      <c r="AW1213">
        <v>32670976</v>
      </c>
      <c r="AX1213">
        <v>38146944</v>
      </c>
      <c r="AY1213">
        <v>37756640</v>
      </c>
    </row>
    <row r="1214" spans="1:241" x14ac:dyDescent="0.25">
      <c r="A1214" s="5" t="s">
        <v>608</v>
      </c>
      <c r="B1214" t="s">
        <v>1160</v>
      </c>
      <c r="C1214" t="s">
        <v>1184</v>
      </c>
      <c r="D1214" s="2">
        <f>_xll.BDH(A1214, "volume", B1214, C1214, "Direction", "H", "Period", "M","cols=132;rows=2")</f>
        <v>37652</v>
      </c>
      <c r="E1214" s="2">
        <v>37680</v>
      </c>
      <c r="F1214" s="2">
        <v>37711</v>
      </c>
      <c r="G1214" s="2">
        <v>37741</v>
      </c>
      <c r="H1214" s="2">
        <v>37771</v>
      </c>
      <c r="I1214" s="2">
        <v>37802</v>
      </c>
      <c r="J1214" s="2">
        <v>37833</v>
      </c>
      <c r="K1214" s="2">
        <v>37862</v>
      </c>
      <c r="L1214" s="2">
        <v>37894</v>
      </c>
      <c r="M1214" s="2">
        <v>37925</v>
      </c>
      <c r="N1214" s="2">
        <v>37953</v>
      </c>
      <c r="O1214" s="2">
        <v>37986</v>
      </c>
      <c r="P1214" s="2">
        <v>38016</v>
      </c>
      <c r="Q1214" s="2">
        <v>38044</v>
      </c>
      <c r="R1214" s="2">
        <v>38077</v>
      </c>
      <c r="S1214" s="2">
        <v>38107</v>
      </c>
      <c r="T1214" s="2">
        <v>38138</v>
      </c>
      <c r="U1214" s="2">
        <v>38168</v>
      </c>
      <c r="V1214" s="2">
        <v>38198</v>
      </c>
      <c r="W1214" s="2">
        <v>38230</v>
      </c>
      <c r="X1214" s="2">
        <v>38260</v>
      </c>
      <c r="Y1214" s="2">
        <v>38289</v>
      </c>
      <c r="Z1214" s="2">
        <v>38321</v>
      </c>
      <c r="AA1214" s="2">
        <v>38352</v>
      </c>
      <c r="AB1214" s="2">
        <v>38383</v>
      </c>
      <c r="AC1214" s="2">
        <v>38411</v>
      </c>
      <c r="AD1214" s="2">
        <v>38442</v>
      </c>
      <c r="AE1214" s="2">
        <v>38471</v>
      </c>
      <c r="AF1214" s="2">
        <v>38503</v>
      </c>
      <c r="AG1214" s="2">
        <v>38533</v>
      </c>
      <c r="AH1214" s="2">
        <v>38562</v>
      </c>
      <c r="AI1214" s="2">
        <v>38595</v>
      </c>
      <c r="AJ1214" s="2">
        <v>38625</v>
      </c>
      <c r="AK1214" s="2">
        <v>38656</v>
      </c>
      <c r="AL1214" s="2">
        <v>38686</v>
      </c>
      <c r="AM1214" s="2">
        <v>38716</v>
      </c>
      <c r="AN1214" s="2">
        <v>38748</v>
      </c>
      <c r="AO1214" s="2">
        <v>38776</v>
      </c>
      <c r="AP1214" s="2">
        <v>38807</v>
      </c>
      <c r="AQ1214" s="2">
        <v>38835</v>
      </c>
      <c r="AR1214" s="2">
        <v>38868</v>
      </c>
      <c r="AS1214" s="2">
        <v>38898</v>
      </c>
      <c r="AT1214" s="2">
        <v>38929</v>
      </c>
      <c r="AU1214" s="2">
        <v>38960</v>
      </c>
      <c r="AV1214" s="2">
        <v>38989</v>
      </c>
      <c r="AW1214" s="2">
        <v>39021</v>
      </c>
      <c r="AX1214" s="2">
        <v>39051</v>
      </c>
      <c r="AY1214" s="2">
        <v>39080</v>
      </c>
      <c r="AZ1214" s="2">
        <v>39113</v>
      </c>
      <c r="BA1214" s="2">
        <v>39141</v>
      </c>
      <c r="BB1214" s="2">
        <v>39171</v>
      </c>
      <c r="BC1214" s="2">
        <v>39202</v>
      </c>
      <c r="BD1214" s="2">
        <v>39233</v>
      </c>
      <c r="BE1214" s="2">
        <v>39262</v>
      </c>
      <c r="BF1214" s="2">
        <v>39294</v>
      </c>
      <c r="BG1214" s="2">
        <v>39325</v>
      </c>
      <c r="BH1214" s="2">
        <v>39353</v>
      </c>
      <c r="BI1214" s="2">
        <v>39386</v>
      </c>
      <c r="BJ1214" s="2">
        <v>39416</v>
      </c>
      <c r="BK1214" s="2">
        <v>39447</v>
      </c>
      <c r="BL1214" s="2">
        <v>39478</v>
      </c>
      <c r="BM1214" s="2">
        <v>39507</v>
      </c>
      <c r="BN1214" s="2">
        <v>39538</v>
      </c>
      <c r="BO1214" s="2">
        <v>39568</v>
      </c>
      <c r="BP1214" s="2">
        <v>39598</v>
      </c>
      <c r="BQ1214" s="2">
        <v>39629</v>
      </c>
      <c r="BR1214" s="2">
        <v>39660</v>
      </c>
      <c r="BS1214" s="2">
        <v>39689</v>
      </c>
      <c r="BT1214" s="2">
        <v>39721</v>
      </c>
      <c r="BU1214" s="2">
        <v>39752</v>
      </c>
      <c r="BV1214" s="2">
        <v>39780</v>
      </c>
      <c r="BW1214" s="2">
        <v>39813</v>
      </c>
      <c r="BX1214" s="2">
        <v>39843</v>
      </c>
      <c r="BY1214" s="2">
        <v>39871</v>
      </c>
      <c r="BZ1214" s="2">
        <v>39903</v>
      </c>
      <c r="CA1214" s="2">
        <v>39933</v>
      </c>
      <c r="CB1214" s="2">
        <v>39962</v>
      </c>
      <c r="CC1214" s="2">
        <v>39994</v>
      </c>
      <c r="CD1214" s="2">
        <v>40025</v>
      </c>
      <c r="CE1214" s="2">
        <v>40056</v>
      </c>
      <c r="CF1214" s="2">
        <v>40086</v>
      </c>
      <c r="CG1214" s="2">
        <v>40116</v>
      </c>
      <c r="CH1214" s="2">
        <v>40147</v>
      </c>
      <c r="CI1214" s="2">
        <v>40178</v>
      </c>
      <c r="CJ1214" s="2">
        <v>40207</v>
      </c>
      <c r="CK1214" s="2">
        <v>40235</v>
      </c>
      <c r="CL1214" s="2">
        <v>40268</v>
      </c>
      <c r="CM1214" s="2">
        <v>40298</v>
      </c>
      <c r="CN1214" s="2">
        <v>40329</v>
      </c>
      <c r="CO1214" s="2">
        <v>40359</v>
      </c>
      <c r="CP1214" s="2">
        <v>40389</v>
      </c>
      <c r="CQ1214" s="2">
        <v>40421</v>
      </c>
      <c r="CR1214" s="2">
        <v>40451</v>
      </c>
      <c r="CS1214" s="2">
        <v>40480</v>
      </c>
      <c r="CT1214" s="2">
        <v>40512</v>
      </c>
      <c r="CU1214" s="2">
        <v>40543</v>
      </c>
      <c r="CV1214" s="2">
        <v>40574</v>
      </c>
      <c r="CW1214" s="2">
        <v>40602</v>
      </c>
      <c r="CX1214" s="2">
        <v>40633</v>
      </c>
      <c r="CY1214" s="2">
        <v>40662</v>
      </c>
      <c r="CZ1214" s="2">
        <v>40694</v>
      </c>
      <c r="DA1214" s="2">
        <v>40724</v>
      </c>
      <c r="DB1214" s="2">
        <v>40753</v>
      </c>
      <c r="DC1214" s="2">
        <v>40786</v>
      </c>
      <c r="DD1214" s="2">
        <v>40816</v>
      </c>
      <c r="DE1214" s="2">
        <v>40847</v>
      </c>
      <c r="DF1214" s="2">
        <v>40877</v>
      </c>
      <c r="DG1214" s="2">
        <v>40907</v>
      </c>
      <c r="DH1214" s="2">
        <v>40939</v>
      </c>
      <c r="DI1214" s="2">
        <v>40968</v>
      </c>
      <c r="DJ1214" s="2">
        <v>40998</v>
      </c>
      <c r="DK1214" s="2">
        <v>41029</v>
      </c>
      <c r="DL1214" s="2">
        <v>41060</v>
      </c>
      <c r="DM1214" s="2">
        <v>41089</v>
      </c>
      <c r="DN1214" s="2">
        <v>41121</v>
      </c>
      <c r="DO1214" s="2">
        <v>41152</v>
      </c>
      <c r="DP1214" s="2">
        <v>41180</v>
      </c>
      <c r="DQ1214" s="2">
        <v>41213</v>
      </c>
      <c r="DR1214" s="2">
        <v>41243</v>
      </c>
      <c r="DS1214" s="2">
        <v>41274</v>
      </c>
      <c r="DT1214" s="2">
        <v>41305</v>
      </c>
      <c r="DU1214" s="2">
        <v>41333</v>
      </c>
      <c r="DV1214" s="2">
        <v>41362</v>
      </c>
      <c r="DW1214" s="2">
        <v>41394</v>
      </c>
      <c r="DX1214" s="2">
        <v>41425</v>
      </c>
      <c r="DY1214" s="2">
        <v>41453</v>
      </c>
      <c r="DZ1214" s="2">
        <v>41486</v>
      </c>
      <c r="EA1214" s="2">
        <v>41516</v>
      </c>
      <c r="EB1214" s="2">
        <v>41547</v>
      </c>
      <c r="EC1214" s="2">
        <v>41578</v>
      </c>
      <c r="ED1214" s="2">
        <v>41607</v>
      </c>
      <c r="EE1214" s="2">
        <v>41639</v>
      </c>
    </row>
    <row r="1215" spans="1:241" x14ac:dyDescent="0.25">
      <c r="D1215" s="3">
        <v>10403089</v>
      </c>
      <c r="E1215">
        <v>12110749</v>
      </c>
      <c r="F1215">
        <v>15174118</v>
      </c>
      <c r="G1215">
        <v>17893818</v>
      </c>
      <c r="H1215">
        <v>16366095</v>
      </c>
      <c r="I1215">
        <v>15624380</v>
      </c>
      <c r="J1215">
        <v>19812864</v>
      </c>
      <c r="K1215">
        <v>15951243</v>
      </c>
      <c r="L1215">
        <v>23983103</v>
      </c>
      <c r="M1215">
        <v>15801076</v>
      </c>
      <c r="N1215">
        <v>11652564</v>
      </c>
      <c r="O1215">
        <v>16948639</v>
      </c>
      <c r="P1215">
        <v>23082698</v>
      </c>
      <c r="Q1215">
        <v>15207488</v>
      </c>
      <c r="R1215">
        <v>19097918</v>
      </c>
      <c r="S1215">
        <v>16660428</v>
      </c>
      <c r="T1215">
        <v>13343059</v>
      </c>
      <c r="U1215">
        <v>14270712</v>
      </c>
      <c r="V1215">
        <v>12227786</v>
      </c>
      <c r="W1215">
        <v>9152414</v>
      </c>
      <c r="X1215">
        <v>11017804</v>
      </c>
      <c r="Y1215">
        <v>15466290</v>
      </c>
      <c r="Z1215">
        <v>13572331</v>
      </c>
      <c r="AA1215">
        <v>20682299</v>
      </c>
      <c r="AB1215">
        <v>17207200</v>
      </c>
      <c r="AC1215">
        <v>13928364</v>
      </c>
      <c r="AD1215">
        <v>19254088</v>
      </c>
      <c r="AE1215">
        <v>18148058</v>
      </c>
      <c r="AF1215">
        <v>14146233</v>
      </c>
      <c r="AG1215">
        <v>11883157</v>
      </c>
      <c r="AH1215">
        <v>17064115</v>
      </c>
      <c r="AI1215">
        <v>16812036</v>
      </c>
      <c r="AJ1215">
        <v>19269453</v>
      </c>
      <c r="AK1215">
        <v>20036855</v>
      </c>
      <c r="AL1215">
        <v>13646155</v>
      </c>
      <c r="AM1215">
        <v>13329374</v>
      </c>
      <c r="AN1215">
        <v>17172990</v>
      </c>
      <c r="AO1215">
        <v>12651520</v>
      </c>
      <c r="AP1215">
        <v>17375014</v>
      </c>
      <c r="AQ1215">
        <v>15256104</v>
      </c>
      <c r="AR1215">
        <v>15557519</v>
      </c>
      <c r="AS1215">
        <v>15290194</v>
      </c>
      <c r="AT1215">
        <v>11911486</v>
      </c>
      <c r="AU1215">
        <v>16160830</v>
      </c>
      <c r="AV1215">
        <v>12057932</v>
      </c>
      <c r="AW1215">
        <v>15716929</v>
      </c>
      <c r="AX1215">
        <v>10261084</v>
      </c>
      <c r="AY1215">
        <v>9617801</v>
      </c>
      <c r="AZ1215">
        <v>19674821</v>
      </c>
      <c r="BA1215">
        <v>16167072</v>
      </c>
      <c r="BB1215">
        <v>21110114</v>
      </c>
      <c r="BC1215">
        <v>31835746</v>
      </c>
      <c r="BD1215">
        <v>19241844</v>
      </c>
      <c r="BE1215">
        <v>22169329</v>
      </c>
      <c r="BF1215">
        <v>34768633</v>
      </c>
      <c r="BG1215">
        <v>51438424</v>
      </c>
      <c r="BH1215">
        <v>21766842</v>
      </c>
      <c r="BI1215">
        <v>30520970</v>
      </c>
      <c r="BJ1215">
        <v>30876642</v>
      </c>
      <c r="BK1215">
        <v>24252108</v>
      </c>
      <c r="BL1215">
        <v>35337253</v>
      </c>
      <c r="BM1215">
        <v>24781595</v>
      </c>
      <c r="BN1215">
        <v>26857292</v>
      </c>
      <c r="BO1215">
        <v>47835965</v>
      </c>
      <c r="BP1215">
        <v>36695962</v>
      </c>
      <c r="BQ1215">
        <v>51081671</v>
      </c>
      <c r="BR1215">
        <v>71962993</v>
      </c>
      <c r="BS1215">
        <v>31614276</v>
      </c>
      <c r="BT1215">
        <v>48957443</v>
      </c>
      <c r="BU1215">
        <v>42272056</v>
      </c>
      <c r="BV1215">
        <v>25555622</v>
      </c>
      <c r="BW1215">
        <v>21287549</v>
      </c>
      <c r="BX1215">
        <v>33219332</v>
      </c>
      <c r="BY1215">
        <v>33452649</v>
      </c>
      <c r="BZ1215">
        <v>45322060</v>
      </c>
      <c r="CA1215">
        <v>42843803</v>
      </c>
      <c r="CB1215">
        <v>28480360</v>
      </c>
      <c r="CC1215">
        <v>24699648</v>
      </c>
      <c r="CD1215">
        <v>25353059</v>
      </c>
      <c r="CE1215">
        <v>20227130</v>
      </c>
      <c r="CF1215">
        <v>19360908</v>
      </c>
      <c r="CG1215">
        <v>22991388</v>
      </c>
      <c r="CH1215">
        <v>18871167</v>
      </c>
      <c r="CI1215">
        <v>17333972</v>
      </c>
      <c r="CJ1215">
        <v>19558138</v>
      </c>
      <c r="CK1215">
        <v>17367545</v>
      </c>
      <c r="CL1215">
        <v>17066274</v>
      </c>
      <c r="CM1215">
        <v>22126713</v>
      </c>
      <c r="CN1215">
        <v>23344880</v>
      </c>
      <c r="CO1215">
        <v>18814441</v>
      </c>
      <c r="CP1215">
        <v>19331943</v>
      </c>
      <c r="CQ1215">
        <v>15694577</v>
      </c>
      <c r="CR1215">
        <v>16323486</v>
      </c>
      <c r="CS1215">
        <v>28339785</v>
      </c>
      <c r="CT1215">
        <v>21635594</v>
      </c>
      <c r="CU1215">
        <v>27777657</v>
      </c>
      <c r="CV1215">
        <v>23549351</v>
      </c>
      <c r="CW1215">
        <v>14161621</v>
      </c>
      <c r="CX1215">
        <v>14394085</v>
      </c>
      <c r="CY1215">
        <v>14200858</v>
      </c>
      <c r="CZ1215">
        <v>14980861</v>
      </c>
      <c r="DA1215">
        <v>18110628</v>
      </c>
      <c r="DB1215">
        <v>19235422</v>
      </c>
      <c r="DC1215">
        <v>25458067</v>
      </c>
      <c r="DD1215">
        <v>20141735</v>
      </c>
      <c r="DE1215">
        <v>28752052</v>
      </c>
      <c r="DF1215">
        <v>21867174</v>
      </c>
      <c r="DG1215">
        <v>16395156</v>
      </c>
      <c r="DH1215">
        <v>16776449</v>
      </c>
      <c r="DI1215">
        <v>15644765</v>
      </c>
      <c r="DJ1215">
        <v>23748874</v>
      </c>
      <c r="DK1215">
        <v>26217210</v>
      </c>
      <c r="DL1215">
        <v>19356570</v>
      </c>
      <c r="DM1215">
        <v>25667850</v>
      </c>
      <c r="DN1215">
        <v>21494466</v>
      </c>
      <c r="DO1215">
        <v>12487475</v>
      </c>
      <c r="DP1215">
        <v>15068597</v>
      </c>
      <c r="DQ1215">
        <v>13318654</v>
      </c>
      <c r="DR1215">
        <v>15931823</v>
      </c>
      <c r="DS1215">
        <v>10082905</v>
      </c>
      <c r="DT1215">
        <v>15056463</v>
      </c>
      <c r="DU1215">
        <v>9147401</v>
      </c>
      <c r="DV1215">
        <v>10075352</v>
      </c>
      <c r="DW1215">
        <v>12922206</v>
      </c>
      <c r="DX1215">
        <v>9223453</v>
      </c>
      <c r="DY1215">
        <v>35740902</v>
      </c>
      <c r="DZ1215">
        <v>16262045</v>
      </c>
      <c r="EA1215">
        <v>9609833</v>
      </c>
      <c r="EB1215">
        <v>13246943</v>
      </c>
      <c r="EC1215">
        <v>16199408</v>
      </c>
      <c r="ED1215">
        <v>11260503</v>
      </c>
      <c r="EE1215">
        <v>10202621</v>
      </c>
    </row>
    <row r="1216" spans="1:241" x14ac:dyDescent="0.25">
      <c r="A1216" s="5" t="s">
        <v>609</v>
      </c>
      <c r="B1216" t="s">
        <v>1160</v>
      </c>
      <c r="C1216" t="s">
        <v>1196</v>
      </c>
      <c r="D1216" s="2">
        <f>_xll.BDH(A1216, "volume", B1216, C1216, "Direction", "H", "Period", "M","cols=186;rows=2")</f>
        <v>37652</v>
      </c>
      <c r="E1216" s="2">
        <v>37680</v>
      </c>
      <c r="F1216" s="2">
        <v>37711</v>
      </c>
      <c r="G1216" s="2">
        <v>37741</v>
      </c>
      <c r="H1216" s="2">
        <v>37771</v>
      </c>
      <c r="I1216" s="2">
        <v>37802</v>
      </c>
      <c r="J1216" s="2">
        <v>37833</v>
      </c>
      <c r="K1216" s="2">
        <v>37862</v>
      </c>
      <c r="L1216" s="2">
        <v>37894</v>
      </c>
      <c r="M1216" s="2">
        <v>37925</v>
      </c>
      <c r="N1216" s="2">
        <v>37953</v>
      </c>
      <c r="O1216" s="2">
        <v>37986</v>
      </c>
      <c r="P1216" s="2">
        <v>38016</v>
      </c>
      <c r="Q1216" s="2">
        <v>38044</v>
      </c>
      <c r="R1216" s="2">
        <v>38077</v>
      </c>
      <c r="S1216" s="2">
        <v>38107</v>
      </c>
      <c r="T1216" s="2">
        <v>38138</v>
      </c>
      <c r="U1216" s="2">
        <v>38168</v>
      </c>
      <c r="V1216" s="2">
        <v>38198</v>
      </c>
      <c r="W1216" s="2">
        <v>38230</v>
      </c>
      <c r="X1216" s="2">
        <v>38260</v>
      </c>
      <c r="Y1216" s="2">
        <v>38289</v>
      </c>
      <c r="Z1216" s="2">
        <v>38321</v>
      </c>
      <c r="AA1216" s="2">
        <v>38352</v>
      </c>
      <c r="AB1216" s="2">
        <v>38383</v>
      </c>
      <c r="AC1216" s="2">
        <v>38411</v>
      </c>
      <c r="AD1216" s="2">
        <v>38442</v>
      </c>
      <c r="AE1216" s="2">
        <v>38471</v>
      </c>
      <c r="AF1216" s="2">
        <v>38503</v>
      </c>
      <c r="AG1216" s="2">
        <v>38533</v>
      </c>
      <c r="AH1216" s="2">
        <v>38562</v>
      </c>
      <c r="AI1216" s="2">
        <v>38595</v>
      </c>
      <c r="AJ1216" s="2">
        <v>38625</v>
      </c>
      <c r="AK1216" s="2">
        <v>38656</v>
      </c>
      <c r="AL1216" s="2">
        <v>38686</v>
      </c>
      <c r="AM1216" s="2">
        <v>38716</v>
      </c>
      <c r="AN1216" s="2">
        <v>38748</v>
      </c>
      <c r="AO1216" s="2">
        <v>38776</v>
      </c>
      <c r="AP1216" s="2">
        <v>38807</v>
      </c>
      <c r="AQ1216" s="2">
        <v>38835</v>
      </c>
      <c r="AR1216" s="2">
        <v>38868</v>
      </c>
      <c r="AS1216" s="2">
        <v>38898</v>
      </c>
      <c r="AT1216" s="2">
        <v>38929</v>
      </c>
      <c r="AU1216" s="2">
        <v>38960</v>
      </c>
      <c r="AV1216" s="2">
        <v>38989</v>
      </c>
      <c r="AW1216" s="2">
        <v>39021</v>
      </c>
      <c r="AX1216" s="2">
        <v>39051</v>
      </c>
      <c r="AY1216" s="2">
        <v>39080</v>
      </c>
      <c r="AZ1216" s="2">
        <v>39113</v>
      </c>
      <c r="BA1216" s="2">
        <v>39141</v>
      </c>
      <c r="BB1216" s="2">
        <v>39171</v>
      </c>
      <c r="BC1216" s="2">
        <v>39202</v>
      </c>
      <c r="BD1216" s="2">
        <v>39233</v>
      </c>
      <c r="BE1216" s="2">
        <v>39262</v>
      </c>
      <c r="BF1216" s="2">
        <v>39294</v>
      </c>
      <c r="BG1216" s="2">
        <v>39325</v>
      </c>
      <c r="BH1216" s="2">
        <v>39353</v>
      </c>
      <c r="BI1216" s="2">
        <v>39386</v>
      </c>
      <c r="BJ1216" s="2">
        <v>39416</v>
      </c>
      <c r="BK1216" s="2">
        <v>39447</v>
      </c>
      <c r="BL1216" s="2">
        <v>39478</v>
      </c>
      <c r="BM1216" s="2">
        <v>39507</v>
      </c>
      <c r="BN1216" s="2">
        <v>39538</v>
      </c>
      <c r="BO1216" s="2">
        <v>39568</v>
      </c>
      <c r="BP1216" s="2">
        <v>39598</v>
      </c>
      <c r="BQ1216" s="2">
        <v>39629</v>
      </c>
      <c r="BR1216" s="2">
        <v>39660</v>
      </c>
      <c r="BS1216" s="2">
        <v>39689</v>
      </c>
      <c r="BT1216" s="2">
        <v>39721</v>
      </c>
      <c r="BU1216" s="2">
        <v>39752</v>
      </c>
      <c r="BV1216" s="2">
        <v>39780</v>
      </c>
      <c r="BW1216" s="2">
        <v>39813</v>
      </c>
      <c r="BX1216" s="2">
        <v>39843</v>
      </c>
      <c r="BY1216" s="2">
        <v>39871</v>
      </c>
      <c r="BZ1216" s="2">
        <v>39903</v>
      </c>
      <c r="CA1216" s="2">
        <v>39933</v>
      </c>
      <c r="CB1216" s="2">
        <v>39962</v>
      </c>
      <c r="CC1216" s="2">
        <v>39994</v>
      </c>
      <c r="CD1216" s="2">
        <v>40025</v>
      </c>
      <c r="CE1216" s="2">
        <v>40056</v>
      </c>
      <c r="CF1216" s="2">
        <v>40086</v>
      </c>
      <c r="CG1216" s="2">
        <v>40116</v>
      </c>
      <c r="CH1216" s="2">
        <v>40147</v>
      </c>
      <c r="CI1216" s="2">
        <v>40178</v>
      </c>
      <c r="CJ1216" s="2">
        <v>40207</v>
      </c>
      <c r="CK1216" s="2">
        <v>40235</v>
      </c>
      <c r="CL1216" s="2">
        <v>40268</v>
      </c>
      <c r="CM1216" s="2">
        <v>40298</v>
      </c>
      <c r="CN1216" s="2">
        <v>40329</v>
      </c>
      <c r="CO1216" s="2">
        <v>40359</v>
      </c>
      <c r="CP1216" s="2">
        <v>40389</v>
      </c>
      <c r="CQ1216" s="2">
        <v>40421</v>
      </c>
      <c r="CR1216" s="2">
        <v>40451</v>
      </c>
      <c r="CS1216" s="2">
        <v>40480</v>
      </c>
      <c r="CT1216" s="2">
        <v>40512</v>
      </c>
      <c r="CU1216" s="2">
        <v>40543</v>
      </c>
      <c r="CV1216" s="2">
        <v>40574</v>
      </c>
      <c r="CW1216" s="2">
        <v>40602</v>
      </c>
      <c r="CX1216" s="2">
        <v>40633</v>
      </c>
      <c r="CY1216" s="2">
        <v>40662</v>
      </c>
      <c r="CZ1216" s="2">
        <v>40694</v>
      </c>
      <c r="DA1216" s="2">
        <v>40724</v>
      </c>
      <c r="DB1216" s="2">
        <v>40753</v>
      </c>
      <c r="DC1216" s="2">
        <v>40786</v>
      </c>
      <c r="DD1216" s="2">
        <v>40816</v>
      </c>
      <c r="DE1216" s="2">
        <v>40847</v>
      </c>
      <c r="DF1216" s="2">
        <v>40877</v>
      </c>
      <c r="DG1216" s="2">
        <v>40907</v>
      </c>
      <c r="DH1216" s="2">
        <v>40939</v>
      </c>
      <c r="DI1216" s="2">
        <v>40968</v>
      </c>
      <c r="DJ1216" s="2">
        <v>40998</v>
      </c>
      <c r="DK1216" s="2">
        <v>41029</v>
      </c>
      <c r="DL1216" s="2">
        <v>41060</v>
      </c>
      <c r="DM1216" s="2">
        <v>41089</v>
      </c>
      <c r="DN1216" s="2">
        <v>41121</v>
      </c>
      <c r="DO1216" s="2">
        <v>41152</v>
      </c>
      <c r="DP1216" s="2">
        <v>41180</v>
      </c>
      <c r="DQ1216" s="2">
        <v>41213</v>
      </c>
      <c r="DR1216" s="2">
        <v>41243</v>
      </c>
      <c r="DS1216" s="2">
        <v>41274</v>
      </c>
      <c r="DT1216" s="2">
        <v>41305</v>
      </c>
      <c r="DU1216" s="2">
        <v>41333</v>
      </c>
      <c r="DV1216" s="2">
        <v>41362</v>
      </c>
      <c r="DW1216" s="2">
        <v>41394</v>
      </c>
      <c r="DX1216" s="2">
        <v>41425</v>
      </c>
      <c r="DY1216" s="2">
        <v>41453</v>
      </c>
      <c r="DZ1216" s="2">
        <v>41486</v>
      </c>
      <c r="EA1216" s="2">
        <v>41516</v>
      </c>
      <c r="EB1216" s="2">
        <v>41547</v>
      </c>
      <c r="EC1216" s="2">
        <v>41578</v>
      </c>
      <c r="ED1216" s="2">
        <v>41607</v>
      </c>
      <c r="EE1216" s="2">
        <v>41639</v>
      </c>
      <c r="EF1216" s="2">
        <v>41670</v>
      </c>
      <c r="EG1216" s="2">
        <v>41698</v>
      </c>
      <c r="EH1216" s="2">
        <v>41729</v>
      </c>
      <c r="EI1216" s="2">
        <v>41759</v>
      </c>
      <c r="EJ1216" s="2">
        <v>41789</v>
      </c>
      <c r="EK1216" s="2">
        <v>41820</v>
      </c>
      <c r="EL1216" s="2">
        <v>41851</v>
      </c>
      <c r="EM1216" s="2">
        <v>41880</v>
      </c>
      <c r="EN1216" s="2">
        <v>41912</v>
      </c>
      <c r="EO1216" s="2">
        <v>41943</v>
      </c>
      <c r="EP1216" s="2">
        <v>41971</v>
      </c>
      <c r="EQ1216" s="2">
        <v>42004</v>
      </c>
      <c r="ER1216" s="2">
        <v>42034</v>
      </c>
      <c r="ES1216" s="2">
        <v>42062</v>
      </c>
      <c r="ET1216" s="2">
        <v>42094</v>
      </c>
      <c r="EU1216" s="2">
        <v>42124</v>
      </c>
      <c r="EV1216" s="2">
        <v>42153</v>
      </c>
      <c r="EW1216" s="2">
        <v>42185</v>
      </c>
      <c r="EX1216" s="2">
        <v>42216</v>
      </c>
      <c r="EY1216" s="2">
        <v>42247</v>
      </c>
      <c r="EZ1216" s="2">
        <v>42277</v>
      </c>
      <c r="FA1216" s="2">
        <v>42307</v>
      </c>
      <c r="FB1216" s="2">
        <v>42338</v>
      </c>
      <c r="FC1216" s="2">
        <v>42369</v>
      </c>
      <c r="FD1216" s="2">
        <v>42398</v>
      </c>
      <c r="FE1216" s="2">
        <v>42429</v>
      </c>
      <c r="FF1216" s="2">
        <v>42460</v>
      </c>
      <c r="FG1216" s="2">
        <v>42489</v>
      </c>
      <c r="FH1216" s="2">
        <v>42521</v>
      </c>
      <c r="FI1216" s="2">
        <v>42551</v>
      </c>
      <c r="FJ1216" s="2">
        <v>42580</v>
      </c>
      <c r="FK1216" s="2">
        <v>42613</v>
      </c>
      <c r="FL1216" s="2">
        <v>42643</v>
      </c>
      <c r="FM1216" s="2">
        <v>42674</v>
      </c>
      <c r="FN1216" s="2">
        <v>42704</v>
      </c>
      <c r="FO1216" s="2">
        <v>42734</v>
      </c>
      <c r="FP1216" s="2">
        <v>42766</v>
      </c>
      <c r="FQ1216" s="2">
        <v>42794</v>
      </c>
      <c r="FR1216" s="2">
        <v>42825</v>
      </c>
      <c r="FS1216" s="2">
        <v>42853</v>
      </c>
      <c r="FT1216" s="2">
        <v>42886</v>
      </c>
      <c r="FU1216" s="2">
        <v>42916</v>
      </c>
      <c r="FV1216" s="2">
        <v>42947</v>
      </c>
      <c r="FW1216" s="2">
        <v>42978</v>
      </c>
      <c r="FX1216" s="2">
        <v>43007</v>
      </c>
      <c r="FY1216" s="2">
        <v>43039</v>
      </c>
      <c r="FZ1216" s="2">
        <v>43069</v>
      </c>
      <c r="GA1216" s="2">
        <v>43098</v>
      </c>
      <c r="GB1216" s="2">
        <v>43131</v>
      </c>
      <c r="GC1216" s="2">
        <v>43159</v>
      </c>
      <c r="GD1216" s="2">
        <v>43189</v>
      </c>
      <c r="GE1216" s="2">
        <v>43220</v>
      </c>
      <c r="GF1216" s="2">
        <v>43251</v>
      </c>
      <c r="GG1216" s="2">
        <v>43280</v>
      </c>
    </row>
    <row r="1217" spans="1:241" x14ac:dyDescent="0.25">
      <c r="D1217" s="3">
        <v>41177600</v>
      </c>
      <c r="E1217">
        <v>34517000</v>
      </c>
      <c r="F1217">
        <v>55446200</v>
      </c>
      <c r="G1217">
        <v>68088400</v>
      </c>
      <c r="H1217">
        <v>64486200</v>
      </c>
      <c r="I1217">
        <v>56286400</v>
      </c>
      <c r="J1217">
        <v>42798800</v>
      </c>
      <c r="K1217">
        <v>73061800</v>
      </c>
      <c r="L1217">
        <v>50479600</v>
      </c>
      <c r="M1217">
        <v>50921200</v>
      </c>
      <c r="N1217">
        <v>39875800</v>
      </c>
      <c r="O1217">
        <v>37727800</v>
      </c>
      <c r="P1217">
        <v>50120000</v>
      </c>
      <c r="Q1217">
        <v>55651000</v>
      </c>
      <c r="R1217">
        <v>65497600</v>
      </c>
      <c r="S1217">
        <v>42674400</v>
      </c>
      <c r="T1217">
        <v>42550800</v>
      </c>
      <c r="U1217">
        <v>45352000</v>
      </c>
      <c r="V1217">
        <v>47143400</v>
      </c>
      <c r="W1217">
        <v>44469200</v>
      </c>
      <c r="X1217">
        <v>40845400</v>
      </c>
      <c r="Y1217">
        <v>62195400</v>
      </c>
      <c r="Z1217">
        <v>55527400</v>
      </c>
      <c r="AA1217">
        <v>90058000</v>
      </c>
      <c r="AB1217">
        <v>126138400</v>
      </c>
      <c r="AC1217">
        <v>59643800</v>
      </c>
      <c r="AD1217">
        <v>64518800</v>
      </c>
      <c r="AE1217">
        <v>77615000</v>
      </c>
      <c r="AF1217">
        <v>65852200</v>
      </c>
      <c r="AG1217">
        <v>80809000</v>
      </c>
      <c r="AH1217">
        <v>51609600</v>
      </c>
      <c r="AI1217">
        <v>58759200</v>
      </c>
      <c r="AJ1217">
        <v>63753800</v>
      </c>
      <c r="AK1217">
        <v>75580800</v>
      </c>
      <c r="AL1217">
        <v>61469200</v>
      </c>
      <c r="AM1217">
        <v>45631400</v>
      </c>
      <c r="AN1217">
        <v>48420000</v>
      </c>
      <c r="AO1217">
        <v>39389400</v>
      </c>
      <c r="AP1217">
        <v>60247400</v>
      </c>
      <c r="AQ1217">
        <v>52000600</v>
      </c>
      <c r="AR1217">
        <v>79772400</v>
      </c>
      <c r="AS1217">
        <v>69959000</v>
      </c>
      <c r="AT1217">
        <v>51356900</v>
      </c>
      <c r="AU1217">
        <v>44710600</v>
      </c>
      <c r="AV1217">
        <v>35840400</v>
      </c>
      <c r="AW1217">
        <v>81626600</v>
      </c>
      <c r="AX1217">
        <v>45120500</v>
      </c>
      <c r="AY1217">
        <v>32714700</v>
      </c>
      <c r="AZ1217">
        <v>47063800</v>
      </c>
      <c r="BA1217">
        <v>31662400</v>
      </c>
      <c r="BB1217">
        <v>37029700</v>
      </c>
      <c r="BC1217">
        <v>34071600</v>
      </c>
      <c r="BD1217">
        <v>35210600</v>
      </c>
      <c r="BE1217">
        <v>43733500</v>
      </c>
      <c r="BF1217">
        <v>44368800</v>
      </c>
      <c r="BG1217">
        <v>46209800</v>
      </c>
      <c r="BH1217">
        <v>37267800</v>
      </c>
      <c r="BI1217">
        <v>49928000</v>
      </c>
      <c r="BJ1217">
        <v>44156100</v>
      </c>
      <c r="BK1217">
        <v>34184100</v>
      </c>
      <c r="BL1217">
        <v>78655200</v>
      </c>
      <c r="BM1217">
        <v>45962500</v>
      </c>
      <c r="BN1217">
        <v>58662800</v>
      </c>
      <c r="BO1217">
        <v>51689800</v>
      </c>
      <c r="BP1217">
        <v>31987300</v>
      </c>
      <c r="BQ1217">
        <v>44043600</v>
      </c>
      <c r="BR1217">
        <v>42864800</v>
      </c>
      <c r="BS1217">
        <v>33912300</v>
      </c>
      <c r="BT1217">
        <v>52010700</v>
      </c>
      <c r="BU1217">
        <v>85581900</v>
      </c>
      <c r="BV1217">
        <v>40089600</v>
      </c>
      <c r="BW1217">
        <v>39131300</v>
      </c>
      <c r="BX1217">
        <v>50008400</v>
      </c>
      <c r="BY1217">
        <v>36794400</v>
      </c>
      <c r="BZ1217">
        <v>39733200</v>
      </c>
      <c r="CA1217">
        <v>31248500</v>
      </c>
      <c r="CB1217">
        <v>34893500</v>
      </c>
      <c r="CC1217">
        <v>40731100</v>
      </c>
      <c r="CD1217">
        <v>33448100</v>
      </c>
      <c r="CE1217">
        <v>27788700</v>
      </c>
      <c r="CF1217">
        <v>38552300</v>
      </c>
      <c r="CG1217">
        <v>52125300</v>
      </c>
      <c r="CH1217">
        <v>41982200</v>
      </c>
      <c r="CI1217">
        <v>26527100</v>
      </c>
      <c r="CJ1217">
        <v>27941800</v>
      </c>
      <c r="CK1217">
        <v>33523300</v>
      </c>
      <c r="CL1217">
        <v>43013300</v>
      </c>
      <c r="CM1217">
        <v>53281900</v>
      </c>
      <c r="CN1217">
        <v>72635300</v>
      </c>
      <c r="CO1217">
        <v>47747900</v>
      </c>
      <c r="CP1217">
        <v>46454400</v>
      </c>
      <c r="CQ1217">
        <v>38466100</v>
      </c>
      <c r="CR1217">
        <v>43001501</v>
      </c>
      <c r="CS1217">
        <v>46966726</v>
      </c>
      <c r="CT1217">
        <v>29606788</v>
      </c>
      <c r="CU1217">
        <v>26754454</v>
      </c>
      <c r="CV1217">
        <v>30904739</v>
      </c>
      <c r="CW1217">
        <v>22011209</v>
      </c>
      <c r="CX1217">
        <v>24747843</v>
      </c>
      <c r="CY1217">
        <v>23977395</v>
      </c>
      <c r="CZ1217">
        <v>25486164</v>
      </c>
      <c r="DA1217">
        <v>28626607</v>
      </c>
      <c r="DB1217">
        <v>24263781</v>
      </c>
      <c r="DC1217">
        <v>35981831</v>
      </c>
      <c r="DD1217">
        <v>32272223</v>
      </c>
      <c r="DE1217">
        <v>37584146</v>
      </c>
      <c r="DF1217">
        <v>20879437</v>
      </c>
      <c r="DG1217">
        <v>19552131</v>
      </c>
      <c r="DH1217">
        <v>28077061</v>
      </c>
      <c r="DI1217">
        <v>15795855</v>
      </c>
      <c r="DJ1217">
        <v>18443553</v>
      </c>
      <c r="DK1217">
        <v>18635941</v>
      </c>
      <c r="DL1217">
        <v>22143788</v>
      </c>
      <c r="DM1217">
        <v>18999832</v>
      </c>
      <c r="DN1217">
        <v>17463618</v>
      </c>
      <c r="DO1217">
        <v>15816322</v>
      </c>
      <c r="DP1217">
        <v>13617773</v>
      </c>
      <c r="DQ1217">
        <v>16124484</v>
      </c>
      <c r="DR1217">
        <v>13064703</v>
      </c>
      <c r="DS1217">
        <v>12452099</v>
      </c>
      <c r="DT1217">
        <v>15276282</v>
      </c>
      <c r="DU1217">
        <v>11517209</v>
      </c>
      <c r="DV1217">
        <v>11617458</v>
      </c>
      <c r="DW1217">
        <v>13921414</v>
      </c>
      <c r="DX1217">
        <v>12482794</v>
      </c>
      <c r="DY1217">
        <v>16793146</v>
      </c>
      <c r="DZ1217">
        <v>13462759</v>
      </c>
      <c r="EA1217">
        <v>13565078</v>
      </c>
      <c r="EB1217">
        <v>11402781</v>
      </c>
      <c r="EC1217">
        <v>14635818</v>
      </c>
      <c r="ED1217">
        <v>13035951</v>
      </c>
      <c r="EE1217">
        <v>10902717</v>
      </c>
      <c r="EF1217">
        <v>13149482</v>
      </c>
      <c r="EG1217">
        <v>13573231</v>
      </c>
      <c r="EH1217">
        <v>14042569</v>
      </c>
      <c r="EI1217">
        <v>17354986</v>
      </c>
      <c r="EJ1217">
        <v>15449940</v>
      </c>
      <c r="EK1217">
        <v>17517406</v>
      </c>
      <c r="EL1217">
        <v>22786814</v>
      </c>
      <c r="EM1217">
        <v>17945461</v>
      </c>
      <c r="EN1217">
        <v>18532055</v>
      </c>
      <c r="EO1217">
        <v>24940645</v>
      </c>
      <c r="EP1217">
        <v>19584602</v>
      </c>
      <c r="EQ1217">
        <v>18484802</v>
      </c>
      <c r="ER1217">
        <v>14416222</v>
      </c>
      <c r="ES1217">
        <v>15405089</v>
      </c>
      <c r="ET1217">
        <v>20876787</v>
      </c>
      <c r="EU1217">
        <v>14995903</v>
      </c>
      <c r="EV1217">
        <v>17618961</v>
      </c>
      <c r="EW1217">
        <v>20994130</v>
      </c>
      <c r="EX1217">
        <v>18221876</v>
      </c>
      <c r="EY1217">
        <v>24652752</v>
      </c>
      <c r="EZ1217">
        <v>29373086</v>
      </c>
      <c r="FA1217">
        <v>25026884</v>
      </c>
      <c r="FB1217">
        <v>22897477</v>
      </c>
      <c r="FC1217">
        <v>21933558</v>
      </c>
      <c r="FD1217">
        <v>21489397</v>
      </c>
      <c r="FE1217">
        <v>19246010</v>
      </c>
      <c r="FF1217">
        <v>21216929</v>
      </c>
      <c r="FG1217">
        <v>16378476</v>
      </c>
      <c r="FH1217">
        <v>25785548</v>
      </c>
      <c r="FI1217">
        <v>20977035</v>
      </c>
      <c r="FJ1217">
        <v>14830443</v>
      </c>
      <c r="FK1217">
        <v>12323893</v>
      </c>
      <c r="FL1217">
        <v>22905773</v>
      </c>
      <c r="FM1217">
        <v>11217616</v>
      </c>
      <c r="FN1217">
        <v>11533000</v>
      </c>
      <c r="FO1217">
        <v>11191651</v>
      </c>
      <c r="FP1217">
        <v>9118665</v>
      </c>
      <c r="FQ1217">
        <v>7986912</v>
      </c>
      <c r="FR1217">
        <v>13203678</v>
      </c>
      <c r="FS1217">
        <v>9360946</v>
      </c>
      <c r="FT1217">
        <v>8382437</v>
      </c>
      <c r="FU1217">
        <v>11975034</v>
      </c>
      <c r="FV1217">
        <v>7934323</v>
      </c>
      <c r="FW1217">
        <v>8180568</v>
      </c>
      <c r="FX1217">
        <v>8381837</v>
      </c>
      <c r="FY1217">
        <v>12227715</v>
      </c>
      <c r="FZ1217">
        <v>12719658</v>
      </c>
      <c r="GA1217">
        <v>13706721</v>
      </c>
      <c r="GB1217">
        <v>16205381</v>
      </c>
      <c r="GC1217">
        <v>14429883</v>
      </c>
      <c r="GD1217">
        <v>17400322</v>
      </c>
      <c r="GE1217">
        <v>19536980</v>
      </c>
      <c r="GF1217">
        <v>19913879</v>
      </c>
      <c r="GG1217">
        <v>26481702</v>
      </c>
    </row>
    <row r="1218" spans="1:241" x14ac:dyDescent="0.25">
      <c r="A1218" s="5" t="s">
        <v>610</v>
      </c>
      <c r="B1218" t="s">
        <v>1160</v>
      </c>
      <c r="C1218" t="s">
        <v>1183</v>
      </c>
      <c r="D1218" s="2">
        <f>_xll.BDH(A1218, "volume", B1218, C1218, "Direction", "H", "Period", "M","cols=47;rows=2")</f>
        <v>37652</v>
      </c>
      <c r="E1218" s="2">
        <v>37680</v>
      </c>
      <c r="F1218" s="2">
        <v>37711</v>
      </c>
      <c r="G1218" s="2">
        <v>37741</v>
      </c>
      <c r="H1218" s="2">
        <v>37771</v>
      </c>
      <c r="I1218" s="2">
        <v>37802</v>
      </c>
      <c r="J1218" s="2">
        <v>37833</v>
      </c>
      <c r="K1218" s="2">
        <v>37862</v>
      </c>
      <c r="L1218" s="2">
        <v>37894</v>
      </c>
      <c r="M1218" s="2">
        <v>37925</v>
      </c>
      <c r="N1218" s="2">
        <v>37953</v>
      </c>
      <c r="O1218" s="2">
        <v>37986</v>
      </c>
      <c r="P1218" s="2">
        <v>38016</v>
      </c>
      <c r="Q1218" s="2">
        <v>38044</v>
      </c>
      <c r="R1218" s="2">
        <v>38077</v>
      </c>
      <c r="S1218" s="2">
        <v>38107</v>
      </c>
      <c r="T1218" s="2">
        <v>38138</v>
      </c>
      <c r="U1218" s="2">
        <v>38168</v>
      </c>
      <c r="V1218" s="2">
        <v>38198</v>
      </c>
      <c r="W1218" s="2">
        <v>38230</v>
      </c>
      <c r="X1218" s="2">
        <v>38260</v>
      </c>
      <c r="Y1218" s="2">
        <v>38289</v>
      </c>
      <c r="Z1218" s="2">
        <v>38321</v>
      </c>
      <c r="AA1218" s="2">
        <v>38352</v>
      </c>
      <c r="AB1218" s="2">
        <v>38383</v>
      </c>
      <c r="AC1218" s="2">
        <v>38411</v>
      </c>
      <c r="AD1218" s="2">
        <v>38442</v>
      </c>
      <c r="AE1218" s="2">
        <v>38471</v>
      </c>
      <c r="AF1218" s="2">
        <v>38503</v>
      </c>
      <c r="AG1218" s="2">
        <v>38533</v>
      </c>
      <c r="AH1218" s="2">
        <v>38562</v>
      </c>
      <c r="AI1218" s="2">
        <v>38595</v>
      </c>
      <c r="AJ1218" s="2">
        <v>38625</v>
      </c>
      <c r="AK1218" s="2">
        <v>38656</v>
      </c>
      <c r="AL1218" s="2">
        <v>38686</v>
      </c>
      <c r="AM1218" s="2">
        <v>38716</v>
      </c>
      <c r="AN1218" s="2">
        <v>38748</v>
      </c>
      <c r="AO1218" s="2">
        <v>38776</v>
      </c>
      <c r="AP1218" s="2">
        <v>38807</v>
      </c>
      <c r="AQ1218" s="2">
        <v>38835</v>
      </c>
      <c r="AR1218" s="2">
        <v>38868</v>
      </c>
      <c r="AS1218" s="2">
        <v>38898</v>
      </c>
      <c r="AT1218" s="2">
        <v>38929</v>
      </c>
      <c r="AU1218" s="2">
        <v>38960</v>
      </c>
      <c r="AV1218" s="2">
        <v>38989</v>
      </c>
      <c r="AW1218" s="2">
        <v>39021</v>
      </c>
      <c r="AX1218" s="2">
        <v>39051</v>
      </c>
    </row>
    <row r="1219" spans="1:241" x14ac:dyDescent="0.25">
      <c r="D1219" s="3">
        <v>25473150</v>
      </c>
      <c r="E1219">
        <v>18092700</v>
      </c>
      <c r="F1219">
        <v>26587350</v>
      </c>
      <c r="G1219">
        <v>37507650</v>
      </c>
      <c r="H1219">
        <v>34092000</v>
      </c>
      <c r="I1219">
        <v>37463250</v>
      </c>
      <c r="J1219">
        <v>29550900</v>
      </c>
      <c r="K1219">
        <v>17594850</v>
      </c>
      <c r="L1219">
        <v>16453500</v>
      </c>
      <c r="M1219">
        <v>23170350</v>
      </c>
      <c r="N1219">
        <v>14100900</v>
      </c>
      <c r="O1219">
        <v>21566100</v>
      </c>
      <c r="P1219">
        <v>20147400</v>
      </c>
      <c r="Q1219">
        <v>28057800</v>
      </c>
      <c r="R1219">
        <v>34923300</v>
      </c>
      <c r="S1219">
        <v>42337650</v>
      </c>
      <c r="T1219">
        <v>39485250</v>
      </c>
      <c r="U1219">
        <v>38279100</v>
      </c>
      <c r="V1219">
        <v>35045850</v>
      </c>
      <c r="W1219">
        <v>32633400</v>
      </c>
      <c r="X1219">
        <v>53299650</v>
      </c>
      <c r="Y1219">
        <v>54414450</v>
      </c>
      <c r="Z1219">
        <v>41118900</v>
      </c>
      <c r="AA1219">
        <v>41438900</v>
      </c>
      <c r="AB1219">
        <v>43747800</v>
      </c>
      <c r="AC1219">
        <v>31525500</v>
      </c>
      <c r="AD1219">
        <v>36747700</v>
      </c>
      <c r="AE1219">
        <v>41605400</v>
      </c>
      <c r="AF1219">
        <v>32917200</v>
      </c>
      <c r="AG1219">
        <v>38718300</v>
      </c>
      <c r="AH1219">
        <v>41569600</v>
      </c>
      <c r="AI1219">
        <v>34227800</v>
      </c>
      <c r="AJ1219">
        <v>44638400</v>
      </c>
      <c r="AK1219">
        <v>54009900</v>
      </c>
      <c r="AL1219">
        <v>40739600</v>
      </c>
      <c r="AM1219">
        <v>31703500</v>
      </c>
      <c r="AN1219">
        <v>44290400</v>
      </c>
      <c r="AO1219">
        <v>25325600</v>
      </c>
      <c r="AP1219">
        <v>114193500</v>
      </c>
      <c r="AQ1219">
        <v>43921600</v>
      </c>
      <c r="AR1219">
        <v>35910300</v>
      </c>
      <c r="AS1219">
        <v>31558200</v>
      </c>
      <c r="AT1219">
        <v>27712700</v>
      </c>
      <c r="AU1219">
        <v>27182000</v>
      </c>
      <c r="AV1219">
        <v>19922200</v>
      </c>
      <c r="AW1219">
        <v>16679700</v>
      </c>
      <c r="AX1219">
        <v>20664900</v>
      </c>
    </row>
    <row r="1220" spans="1:241" x14ac:dyDescent="0.25">
      <c r="A1220" s="5" t="s">
        <v>611</v>
      </c>
      <c r="B1220" t="s">
        <v>1160</v>
      </c>
      <c r="C1220" t="s">
        <v>1193</v>
      </c>
      <c r="D1220" s="2">
        <f>_xll.BDH(A1220, "volume", B1220, C1220, "Direction", "H", "Period", "M","cols=158;rows=2")</f>
        <v>37652</v>
      </c>
      <c r="E1220" s="2">
        <v>37680</v>
      </c>
      <c r="F1220" s="2">
        <v>37711</v>
      </c>
      <c r="G1220" s="2">
        <v>37741</v>
      </c>
      <c r="H1220" s="2">
        <v>37771</v>
      </c>
      <c r="I1220" s="2">
        <v>37802</v>
      </c>
      <c r="J1220" s="2">
        <v>37833</v>
      </c>
      <c r="K1220" s="2">
        <v>37862</v>
      </c>
      <c r="L1220" s="2">
        <v>37894</v>
      </c>
      <c r="M1220" s="2">
        <v>37925</v>
      </c>
      <c r="N1220" s="2">
        <v>37953</v>
      </c>
      <c r="O1220" s="2">
        <v>37986</v>
      </c>
      <c r="P1220" s="2">
        <v>38016</v>
      </c>
      <c r="Q1220" s="2">
        <v>38044</v>
      </c>
      <c r="R1220" s="2">
        <v>38077</v>
      </c>
      <c r="S1220" s="2">
        <v>38107</v>
      </c>
      <c r="T1220" s="2">
        <v>38138</v>
      </c>
      <c r="U1220" s="2">
        <v>38168</v>
      </c>
      <c r="V1220" s="2">
        <v>38198</v>
      </c>
      <c r="W1220" s="2">
        <v>38230</v>
      </c>
      <c r="X1220" s="2">
        <v>38260</v>
      </c>
      <c r="Y1220" s="2">
        <v>38289</v>
      </c>
      <c r="Z1220" s="2">
        <v>38321</v>
      </c>
      <c r="AA1220" s="2">
        <v>38352</v>
      </c>
      <c r="AB1220" s="2">
        <v>38383</v>
      </c>
      <c r="AC1220" s="2">
        <v>38411</v>
      </c>
      <c r="AD1220" s="2">
        <v>38442</v>
      </c>
      <c r="AE1220" s="2">
        <v>38471</v>
      </c>
      <c r="AF1220" s="2">
        <v>38503</v>
      </c>
      <c r="AG1220" s="2">
        <v>38533</v>
      </c>
      <c r="AH1220" s="2">
        <v>38562</v>
      </c>
      <c r="AI1220" s="2">
        <v>38595</v>
      </c>
      <c r="AJ1220" s="2">
        <v>38625</v>
      </c>
      <c r="AK1220" s="2">
        <v>38656</v>
      </c>
      <c r="AL1220" s="2">
        <v>38686</v>
      </c>
      <c r="AM1220" s="2">
        <v>38716</v>
      </c>
      <c r="AN1220" s="2">
        <v>38748</v>
      </c>
      <c r="AO1220" s="2">
        <v>38776</v>
      </c>
      <c r="AP1220" s="2">
        <v>38807</v>
      </c>
      <c r="AQ1220" s="2">
        <v>38835</v>
      </c>
      <c r="AR1220" s="2">
        <v>38868</v>
      </c>
      <c r="AS1220" s="2">
        <v>38898</v>
      </c>
      <c r="AT1220" s="2">
        <v>38929</v>
      </c>
      <c r="AU1220" s="2">
        <v>38960</v>
      </c>
      <c r="AV1220" s="2">
        <v>38989</v>
      </c>
      <c r="AW1220" s="2">
        <v>39021</v>
      </c>
      <c r="AX1220" s="2">
        <v>39051</v>
      </c>
      <c r="AY1220" s="2">
        <v>39080</v>
      </c>
      <c r="AZ1220" s="2">
        <v>39113</v>
      </c>
      <c r="BA1220" s="2">
        <v>39141</v>
      </c>
      <c r="BB1220" s="2">
        <v>39171</v>
      </c>
      <c r="BC1220" s="2">
        <v>39202</v>
      </c>
      <c r="BD1220" s="2">
        <v>39233</v>
      </c>
      <c r="BE1220" s="2">
        <v>39262</v>
      </c>
      <c r="BF1220" s="2">
        <v>39294</v>
      </c>
      <c r="BG1220" s="2">
        <v>39325</v>
      </c>
      <c r="BH1220" s="2">
        <v>39353</v>
      </c>
      <c r="BI1220" s="2">
        <v>39386</v>
      </c>
      <c r="BJ1220" s="2">
        <v>39416</v>
      </c>
      <c r="BK1220" s="2">
        <v>39447</v>
      </c>
      <c r="BL1220" s="2">
        <v>39478</v>
      </c>
      <c r="BM1220" s="2">
        <v>39507</v>
      </c>
      <c r="BN1220" s="2">
        <v>39538</v>
      </c>
      <c r="BO1220" s="2">
        <v>39568</v>
      </c>
      <c r="BP1220" s="2">
        <v>39598</v>
      </c>
      <c r="BQ1220" s="2">
        <v>39629</v>
      </c>
      <c r="BR1220" s="2">
        <v>39660</v>
      </c>
      <c r="BS1220" s="2">
        <v>39689</v>
      </c>
      <c r="BT1220" s="2">
        <v>39721</v>
      </c>
      <c r="BU1220" s="2">
        <v>39752</v>
      </c>
      <c r="BV1220" s="2">
        <v>39780</v>
      </c>
      <c r="BW1220" s="2">
        <v>39813</v>
      </c>
      <c r="BX1220" s="2">
        <v>39843</v>
      </c>
      <c r="BY1220" s="2">
        <v>39871</v>
      </c>
      <c r="BZ1220" s="2">
        <v>39903</v>
      </c>
      <c r="CA1220" s="2">
        <v>39933</v>
      </c>
      <c r="CB1220" s="2">
        <v>39962</v>
      </c>
      <c r="CC1220" s="2">
        <v>39994</v>
      </c>
      <c r="CD1220" s="2">
        <v>40025</v>
      </c>
      <c r="CE1220" s="2">
        <v>40056</v>
      </c>
      <c r="CF1220" s="2">
        <v>40086</v>
      </c>
      <c r="CG1220" s="2">
        <v>40116</v>
      </c>
      <c r="CH1220" s="2">
        <v>40147</v>
      </c>
      <c r="CI1220" s="2">
        <v>40178</v>
      </c>
      <c r="CJ1220" s="2">
        <v>40207</v>
      </c>
      <c r="CK1220" s="2">
        <v>40235</v>
      </c>
      <c r="CL1220" s="2">
        <v>40268</v>
      </c>
      <c r="CM1220" s="2">
        <v>40298</v>
      </c>
      <c r="CN1220" s="2">
        <v>40329</v>
      </c>
      <c r="CO1220" s="2">
        <v>40359</v>
      </c>
      <c r="CP1220" s="2">
        <v>40389</v>
      </c>
      <c r="CQ1220" s="2">
        <v>40421</v>
      </c>
      <c r="CR1220" s="2">
        <v>40451</v>
      </c>
      <c r="CS1220" s="2">
        <v>40480</v>
      </c>
      <c r="CT1220" s="2">
        <v>40512</v>
      </c>
      <c r="CU1220" s="2">
        <v>40543</v>
      </c>
      <c r="CV1220" s="2">
        <v>40574</v>
      </c>
      <c r="CW1220" s="2">
        <v>40602</v>
      </c>
      <c r="CX1220" s="2">
        <v>40633</v>
      </c>
      <c r="CY1220" s="2">
        <v>40662</v>
      </c>
      <c r="CZ1220" s="2">
        <v>40694</v>
      </c>
      <c r="DA1220" s="2">
        <v>40724</v>
      </c>
      <c r="DB1220" s="2">
        <v>40753</v>
      </c>
      <c r="DC1220" s="2">
        <v>40786</v>
      </c>
      <c r="DD1220" s="2">
        <v>40816</v>
      </c>
      <c r="DE1220" s="2">
        <v>40847</v>
      </c>
      <c r="DF1220" s="2">
        <v>40877</v>
      </c>
      <c r="DG1220" s="2">
        <v>40907</v>
      </c>
      <c r="DH1220" s="2">
        <v>40939</v>
      </c>
      <c r="DI1220" s="2">
        <v>40968</v>
      </c>
      <c r="DJ1220" s="2">
        <v>40998</v>
      </c>
      <c r="DK1220" s="2">
        <v>41029</v>
      </c>
      <c r="DL1220" s="2">
        <v>41060</v>
      </c>
      <c r="DM1220" s="2">
        <v>41089</v>
      </c>
      <c r="DN1220" s="2">
        <v>41121</v>
      </c>
      <c r="DO1220" s="2">
        <v>41152</v>
      </c>
      <c r="DP1220" s="2">
        <v>41180</v>
      </c>
      <c r="DQ1220" s="2">
        <v>41213</v>
      </c>
      <c r="DR1220" s="2">
        <v>41243</v>
      </c>
      <c r="DS1220" s="2">
        <v>41274</v>
      </c>
      <c r="DT1220" s="2">
        <v>41305</v>
      </c>
      <c r="DU1220" s="2">
        <v>41333</v>
      </c>
      <c r="DV1220" s="2">
        <v>41362</v>
      </c>
      <c r="DW1220" s="2">
        <v>41394</v>
      </c>
      <c r="DX1220" s="2">
        <v>41425</v>
      </c>
      <c r="DY1220" s="2">
        <v>41453</v>
      </c>
      <c r="DZ1220" s="2">
        <v>41486</v>
      </c>
      <c r="EA1220" s="2">
        <v>41516</v>
      </c>
      <c r="EB1220" s="2">
        <v>41547</v>
      </c>
      <c r="EC1220" s="2">
        <v>41578</v>
      </c>
      <c r="ED1220" s="2">
        <v>41607</v>
      </c>
      <c r="EE1220" s="2">
        <v>41639</v>
      </c>
      <c r="EF1220" s="2">
        <v>41670</v>
      </c>
      <c r="EG1220" s="2">
        <v>41698</v>
      </c>
      <c r="EH1220" s="2">
        <v>41729</v>
      </c>
      <c r="EI1220" s="2">
        <v>41759</v>
      </c>
      <c r="EJ1220" s="2">
        <v>41789</v>
      </c>
      <c r="EK1220" s="2">
        <v>41820</v>
      </c>
      <c r="EL1220" s="2">
        <v>41851</v>
      </c>
      <c r="EM1220" s="2">
        <v>41880</v>
      </c>
      <c r="EN1220" s="2">
        <v>41912</v>
      </c>
      <c r="EO1220" s="2">
        <v>41943</v>
      </c>
      <c r="EP1220" s="2">
        <v>41971</v>
      </c>
      <c r="EQ1220" s="2">
        <v>42004</v>
      </c>
      <c r="ER1220" s="2">
        <v>42034</v>
      </c>
      <c r="ES1220" s="2">
        <v>42062</v>
      </c>
      <c r="ET1220" s="2">
        <v>42094</v>
      </c>
      <c r="EU1220" s="2">
        <v>42124</v>
      </c>
      <c r="EV1220" s="2">
        <v>42153</v>
      </c>
      <c r="EW1220" s="2">
        <v>42185</v>
      </c>
      <c r="EX1220" s="2">
        <v>42216</v>
      </c>
      <c r="EY1220" s="2">
        <v>42247</v>
      </c>
      <c r="EZ1220" s="2">
        <v>42277</v>
      </c>
      <c r="FA1220" s="2">
        <v>42307</v>
      </c>
      <c r="FB1220" s="2">
        <v>42338</v>
      </c>
      <c r="FC1220" s="2">
        <v>42369</v>
      </c>
      <c r="FD1220" s="2">
        <v>42398</v>
      </c>
      <c r="FE1220" s="2">
        <v>42429</v>
      </c>
    </row>
    <row r="1221" spans="1:241" x14ac:dyDescent="0.25">
      <c r="D1221" s="3">
        <v>12116600</v>
      </c>
      <c r="E1221">
        <v>8380400</v>
      </c>
      <c r="F1221">
        <v>12021300</v>
      </c>
      <c r="G1221">
        <v>11677000</v>
      </c>
      <c r="H1221">
        <v>13308600</v>
      </c>
      <c r="I1221">
        <v>11294700</v>
      </c>
      <c r="J1221">
        <v>10217600</v>
      </c>
      <c r="K1221">
        <v>8866900</v>
      </c>
      <c r="L1221">
        <v>12286800</v>
      </c>
      <c r="M1221">
        <v>11493300</v>
      </c>
      <c r="N1221">
        <v>7094500</v>
      </c>
      <c r="O1221">
        <v>10965000</v>
      </c>
      <c r="P1221">
        <v>12734300</v>
      </c>
      <c r="Q1221">
        <v>10484900</v>
      </c>
      <c r="R1221">
        <v>10938900</v>
      </c>
      <c r="S1221">
        <v>12689600</v>
      </c>
      <c r="T1221">
        <v>10582100</v>
      </c>
      <c r="U1221">
        <v>9028000</v>
      </c>
      <c r="V1221">
        <v>9993700</v>
      </c>
      <c r="W1221">
        <v>8633500</v>
      </c>
      <c r="X1221">
        <v>7635100</v>
      </c>
      <c r="Y1221">
        <v>10257500</v>
      </c>
      <c r="Z1221">
        <v>11888400</v>
      </c>
      <c r="AA1221">
        <v>8139700</v>
      </c>
      <c r="AB1221">
        <v>11591100</v>
      </c>
      <c r="AC1221">
        <v>9017800</v>
      </c>
      <c r="AD1221">
        <v>10899100</v>
      </c>
      <c r="AE1221">
        <v>12017700</v>
      </c>
      <c r="AF1221">
        <v>10889700</v>
      </c>
      <c r="AG1221">
        <v>9236600</v>
      </c>
      <c r="AH1221">
        <v>11652400</v>
      </c>
      <c r="AI1221">
        <v>12595600</v>
      </c>
      <c r="AJ1221">
        <v>12013900</v>
      </c>
      <c r="AK1221">
        <v>14061400</v>
      </c>
      <c r="AL1221">
        <v>10662700</v>
      </c>
      <c r="AM1221">
        <v>10960600</v>
      </c>
      <c r="AN1221">
        <v>13986100</v>
      </c>
      <c r="AO1221">
        <v>10196000</v>
      </c>
      <c r="AP1221">
        <v>11712000</v>
      </c>
      <c r="AQ1221">
        <v>11237100</v>
      </c>
      <c r="AR1221">
        <v>16323200</v>
      </c>
      <c r="AS1221">
        <v>12660300</v>
      </c>
      <c r="AT1221">
        <v>10611600</v>
      </c>
      <c r="AU1221">
        <v>11220600</v>
      </c>
      <c r="AV1221">
        <v>15159700</v>
      </c>
      <c r="AW1221">
        <v>12135000</v>
      </c>
      <c r="AX1221">
        <v>10198200</v>
      </c>
      <c r="AY1221">
        <v>11300600</v>
      </c>
      <c r="AZ1221">
        <v>13381500</v>
      </c>
      <c r="BA1221">
        <v>12541500</v>
      </c>
      <c r="BB1221">
        <v>14477600</v>
      </c>
      <c r="BC1221">
        <v>9610600</v>
      </c>
      <c r="BD1221">
        <v>15976200</v>
      </c>
      <c r="BE1221">
        <v>18930000</v>
      </c>
      <c r="BF1221">
        <v>18039100</v>
      </c>
      <c r="BG1221">
        <v>23315500</v>
      </c>
      <c r="BH1221">
        <v>10131600</v>
      </c>
      <c r="BI1221">
        <v>14022100</v>
      </c>
      <c r="BJ1221">
        <v>16253900</v>
      </c>
      <c r="BK1221">
        <v>12833200</v>
      </c>
      <c r="BL1221">
        <v>24195600</v>
      </c>
      <c r="BM1221">
        <v>20309200</v>
      </c>
      <c r="BN1221">
        <v>19304400</v>
      </c>
      <c r="BO1221">
        <v>17328100</v>
      </c>
      <c r="BP1221">
        <v>13810400</v>
      </c>
      <c r="BQ1221">
        <v>14604000</v>
      </c>
      <c r="BR1221">
        <v>22585000</v>
      </c>
      <c r="BS1221">
        <v>15215800</v>
      </c>
      <c r="BT1221">
        <v>22014600</v>
      </c>
      <c r="BU1221">
        <v>34215800</v>
      </c>
      <c r="BV1221">
        <v>33998600</v>
      </c>
      <c r="BW1221">
        <v>43045600</v>
      </c>
      <c r="BX1221">
        <v>32851300</v>
      </c>
      <c r="BY1221">
        <v>42793700</v>
      </c>
      <c r="BZ1221">
        <v>62083300</v>
      </c>
      <c r="CA1221">
        <v>44504600</v>
      </c>
      <c r="CB1221">
        <v>30885800</v>
      </c>
      <c r="CC1221">
        <v>23346200</v>
      </c>
      <c r="CD1221">
        <v>19657700</v>
      </c>
      <c r="CE1221">
        <v>17542200</v>
      </c>
      <c r="CF1221">
        <v>18743200</v>
      </c>
      <c r="CG1221">
        <v>20162800</v>
      </c>
      <c r="CH1221">
        <v>15041600</v>
      </c>
      <c r="CI1221">
        <v>11690300</v>
      </c>
      <c r="CJ1221">
        <v>10807100</v>
      </c>
      <c r="CK1221">
        <v>12503900</v>
      </c>
      <c r="CL1221">
        <v>10144700</v>
      </c>
      <c r="CM1221">
        <v>16199600</v>
      </c>
      <c r="CN1221">
        <v>22255200</v>
      </c>
      <c r="CO1221">
        <v>18367000</v>
      </c>
      <c r="CP1221">
        <v>14152500</v>
      </c>
      <c r="CQ1221">
        <v>11438200</v>
      </c>
      <c r="CR1221">
        <v>10198465</v>
      </c>
      <c r="CS1221">
        <v>8789273</v>
      </c>
      <c r="CT1221">
        <v>10205756</v>
      </c>
      <c r="CU1221">
        <v>9866659</v>
      </c>
      <c r="CV1221">
        <v>10994907</v>
      </c>
      <c r="CW1221">
        <v>8003517</v>
      </c>
      <c r="CX1221">
        <v>10019148</v>
      </c>
      <c r="CY1221">
        <v>6976656</v>
      </c>
      <c r="CZ1221">
        <v>8042739</v>
      </c>
      <c r="DA1221">
        <v>8416210</v>
      </c>
      <c r="DB1221">
        <v>6277398</v>
      </c>
      <c r="DC1221">
        <v>17923247</v>
      </c>
      <c r="DD1221">
        <v>11502555</v>
      </c>
      <c r="DE1221">
        <v>13094680</v>
      </c>
      <c r="DF1221">
        <v>9371298</v>
      </c>
      <c r="DG1221">
        <v>8358065</v>
      </c>
      <c r="DH1221">
        <v>7990794</v>
      </c>
      <c r="DI1221">
        <v>6539215</v>
      </c>
      <c r="DJ1221">
        <v>6175841</v>
      </c>
      <c r="DK1221">
        <v>5655723</v>
      </c>
      <c r="DL1221">
        <v>7905749</v>
      </c>
      <c r="DM1221">
        <v>5850087</v>
      </c>
      <c r="DN1221">
        <v>4778056</v>
      </c>
      <c r="DO1221">
        <v>4578804</v>
      </c>
      <c r="DP1221">
        <v>5755360</v>
      </c>
      <c r="DQ1221">
        <v>5796184</v>
      </c>
      <c r="DR1221">
        <v>5376537</v>
      </c>
      <c r="DS1221">
        <v>4366575</v>
      </c>
      <c r="DT1221">
        <v>5007970</v>
      </c>
      <c r="DU1221">
        <v>3875791</v>
      </c>
      <c r="DV1221">
        <v>5350077</v>
      </c>
      <c r="DW1221">
        <v>6198121</v>
      </c>
      <c r="DX1221">
        <v>6526234</v>
      </c>
      <c r="DY1221">
        <v>7635871</v>
      </c>
      <c r="DZ1221">
        <v>4561287</v>
      </c>
      <c r="EA1221">
        <v>5992364</v>
      </c>
      <c r="EB1221">
        <v>5574711</v>
      </c>
      <c r="EC1221">
        <v>10030544</v>
      </c>
      <c r="ED1221">
        <v>7193134</v>
      </c>
      <c r="EE1221">
        <v>7352565</v>
      </c>
      <c r="EF1221">
        <v>8336917</v>
      </c>
      <c r="EG1221">
        <v>5535237</v>
      </c>
      <c r="EH1221">
        <v>8241852</v>
      </c>
      <c r="EI1221">
        <v>6343280</v>
      </c>
      <c r="EJ1221">
        <v>5741770</v>
      </c>
      <c r="EK1221">
        <v>4706251</v>
      </c>
      <c r="EL1221">
        <v>5287320</v>
      </c>
      <c r="EM1221">
        <v>5414183</v>
      </c>
      <c r="EN1221">
        <v>6784865</v>
      </c>
      <c r="EO1221">
        <v>7751839</v>
      </c>
      <c r="EP1221">
        <v>6878514</v>
      </c>
      <c r="EQ1221">
        <v>6095372</v>
      </c>
      <c r="ER1221">
        <v>6082265</v>
      </c>
      <c r="ES1221">
        <v>6394199</v>
      </c>
      <c r="ET1221">
        <v>6812343</v>
      </c>
      <c r="EU1221">
        <v>5281518</v>
      </c>
      <c r="EV1221">
        <v>6068174</v>
      </c>
      <c r="EW1221">
        <v>7500764</v>
      </c>
      <c r="EX1221">
        <v>6824247</v>
      </c>
      <c r="EY1221">
        <v>8787209</v>
      </c>
      <c r="EZ1221">
        <v>8413808</v>
      </c>
      <c r="FA1221">
        <v>7548711</v>
      </c>
      <c r="FB1221">
        <v>13653663</v>
      </c>
      <c r="FC1221">
        <v>7739043</v>
      </c>
      <c r="FD1221">
        <v>11452883</v>
      </c>
      <c r="FE1221">
        <v>16208233</v>
      </c>
    </row>
    <row r="1222" spans="1:241" x14ac:dyDescent="0.25">
      <c r="A1222" s="5" t="s">
        <v>612</v>
      </c>
      <c r="B1222" t="s">
        <v>1160</v>
      </c>
      <c r="C1222" t="s">
        <v>1192</v>
      </c>
      <c r="D1222" s="2">
        <f>_xll.BDH(A1222, "volume", B1222, C1222, "Direction", "H", "Period", "M","cols=151;rows=2")</f>
        <v>37652</v>
      </c>
      <c r="E1222" s="2">
        <v>37680</v>
      </c>
      <c r="F1222" s="2">
        <v>37711</v>
      </c>
      <c r="G1222" s="2">
        <v>37741</v>
      </c>
      <c r="H1222" s="2">
        <v>37771</v>
      </c>
      <c r="I1222" s="2">
        <v>37802</v>
      </c>
      <c r="J1222" s="2">
        <v>37833</v>
      </c>
      <c r="K1222" s="2">
        <v>37862</v>
      </c>
      <c r="L1222" s="2">
        <v>37894</v>
      </c>
      <c r="M1222" s="2">
        <v>37925</v>
      </c>
      <c r="N1222" s="2">
        <v>37953</v>
      </c>
      <c r="O1222" s="2">
        <v>37986</v>
      </c>
      <c r="P1222" s="2">
        <v>38016</v>
      </c>
      <c r="Q1222" s="2">
        <v>38044</v>
      </c>
      <c r="R1222" s="2">
        <v>38077</v>
      </c>
      <c r="S1222" s="2">
        <v>38107</v>
      </c>
      <c r="T1222" s="2">
        <v>38138</v>
      </c>
      <c r="U1222" s="2">
        <v>38168</v>
      </c>
      <c r="V1222" s="2">
        <v>38198</v>
      </c>
      <c r="W1222" s="2">
        <v>38230</v>
      </c>
      <c r="X1222" s="2">
        <v>38260</v>
      </c>
      <c r="Y1222" s="2">
        <v>38289</v>
      </c>
      <c r="Z1222" s="2">
        <v>38321</v>
      </c>
      <c r="AA1222" s="2">
        <v>38352</v>
      </c>
      <c r="AB1222" s="2">
        <v>38383</v>
      </c>
      <c r="AC1222" s="2">
        <v>38411</v>
      </c>
      <c r="AD1222" s="2">
        <v>38442</v>
      </c>
      <c r="AE1222" s="2">
        <v>38471</v>
      </c>
      <c r="AF1222" s="2">
        <v>38503</v>
      </c>
      <c r="AG1222" s="2">
        <v>38533</v>
      </c>
      <c r="AH1222" s="2">
        <v>38562</v>
      </c>
      <c r="AI1222" s="2">
        <v>38595</v>
      </c>
      <c r="AJ1222" s="2">
        <v>38625</v>
      </c>
      <c r="AK1222" s="2">
        <v>38656</v>
      </c>
      <c r="AL1222" s="2">
        <v>38686</v>
      </c>
      <c r="AM1222" s="2">
        <v>38716</v>
      </c>
      <c r="AN1222" s="2">
        <v>38748</v>
      </c>
      <c r="AO1222" s="2">
        <v>38776</v>
      </c>
      <c r="AP1222" s="2">
        <v>38807</v>
      </c>
      <c r="AQ1222" s="2">
        <v>38835</v>
      </c>
      <c r="AR1222" s="2">
        <v>38868</v>
      </c>
      <c r="AS1222" s="2">
        <v>38898</v>
      </c>
      <c r="AT1222" s="2">
        <v>38929</v>
      </c>
      <c r="AU1222" s="2">
        <v>38960</v>
      </c>
      <c r="AV1222" s="2">
        <v>38989</v>
      </c>
      <c r="AW1222" s="2">
        <v>39021</v>
      </c>
      <c r="AX1222" s="2">
        <v>39051</v>
      </c>
      <c r="AY1222" s="2">
        <v>39080</v>
      </c>
      <c r="AZ1222" s="2">
        <v>39113</v>
      </c>
      <c r="BA1222" s="2">
        <v>39141</v>
      </c>
      <c r="BB1222" s="2">
        <v>39171</v>
      </c>
      <c r="BC1222" s="2">
        <v>39202</v>
      </c>
      <c r="BD1222" s="2">
        <v>39233</v>
      </c>
      <c r="BE1222" s="2">
        <v>39262</v>
      </c>
      <c r="BF1222" s="2">
        <v>39294</v>
      </c>
      <c r="BG1222" s="2">
        <v>39325</v>
      </c>
      <c r="BH1222" s="2">
        <v>39353</v>
      </c>
      <c r="BI1222" s="2">
        <v>39386</v>
      </c>
      <c r="BJ1222" s="2">
        <v>39416</v>
      </c>
      <c r="BK1222" s="2">
        <v>39447</v>
      </c>
      <c r="BL1222" s="2">
        <v>39478</v>
      </c>
      <c r="BM1222" s="2">
        <v>39507</v>
      </c>
      <c r="BN1222" s="2">
        <v>39538</v>
      </c>
      <c r="BO1222" s="2">
        <v>39568</v>
      </c>
      <c r="BP1222" s="2">
        <v>39598</v>
      </c>
      <c r="BQ1222" s="2">
        <v>39629</v>
      </c>
      <c r="BR1222" s="2">
        <v>39660</v>
      </c>
      <c r="BS1222" s="2">
        <v>39689</v>
      </c>
      <c r="BT1222" s="2">
        <v>39721</v>
      </c>
      <c r="BU1222" s="2">
        <v>39752</v>
      </c>
      <c r="BV1222" s="2">
        <v>39780</v>
      </c>
      <c r="BW1222" s="2">
        <v>39813</v>
      </c>
      <c r="BX1222" s="2">
        <v>39843</v>
      </c>
      <c r="BY1222" s="2">
        <v>39871</v>
      </c>
      <c r="BZ1222" s="2">
        <v>39903</v>
      </c>
      <c r="CA1222" s="2">
        <v>39933</v>
      </c>
      <c r="CB1222" s="2">
        <v>39962</v>
      </c>
      <c r="CC1222" s="2">
        <v>39994</v>
      </c>
      <c r="CD1222" s="2">
        <v>40025</v>
      </c>
      <c r="CE1222" s="2">
        <v>40056</v>
      </c>
      <c r="CF1222" s="2">
        <v>40086</v>
      </c>
      <c r="CG1222" s="2">
        <v>40116</v>
      </c>
      <c r="CH1222" s="2">
        <v>40147</v>
      </c>
      <c r="CI1222" s="2">
        <v>40178</v>
      </c>
      <c r="CJ1222" s="2">
        <v>40207</v>
      </c>
      <c r="CK1222" s="2">
        <v>40235</v>
      </c>
      <c r="CL1222" s="2">
        <v>40268</v>
      </c>
      <c r="CM1222" s="2">
        <v>40298</v>
      </c>
      <c r="CN1222" s="2">
        <v>40329</v>
      </c>
      <c r="CO1222" s="2">
        <v>40359</v>
      </c>
      <c r="CP1222" s="2">
        <v>40389</v>
      </c>
      <c r="CQ1222" s="2">
        <v>40421</v>
      </c>
      <c r="CR1222" s="2">
        <v>40451</v>
      </c>
      <c r="CS1222" s="2">
        <v>40480</v>
      </c>
      <c r="CT1222" s="2">
        <v>40512</v>
      </c>
      <c r="CU1222" s="2">
        <v>40543</v>
      </c>
      <c r="CV1222" s="2">
        <v>40574</v>
      </c>
      <c r="CW1222" s="2">
        <v>40602</v>
      </c>
      <c r="CX1222" s="2">
        <v>40633</v>
      </c>
      <c r="CY1222" s="2">
        <v>40662</v>
      </c>
      <c r="CZ1222" s="2">
        <v>40694</v>
      </c>
      <c r="DA1222" s="2">
        <v>40724</v>
      </c>
      <c r="DB1222" s="2">
        <v>40753</v>
      </c>
      <c r="DC1222" s="2">
        <v>40786</v>
      </c>
      <c r="DD1222" s="2">
        <v>40816</v>
      </c>
      <c r="DE1222" s="2">
        <v>40847</v>
      </c>
      <c r="DF1222" s="2">
        <v>40877</v>
      </c>
      <c r="DG1222" s="2">
        <v>40907</v>
      </c>
      <c r="DH1222" s="2">
        <v>40939</v>
      </c>
      <c r="DI1222" s="2">
        <v>40968</v>
      </c>
      <c r="DJ1222" s="2">
        <v>40998</v>
      </c>
      <c r="DK1222" s="2">
        <v>41029</v>
      </c>
      <c r="DL1222" s="2">
        <v>41060</v>
      </c>
      <c r="DM1222" s="2">
        <v>41089</v>
      </c>
      <c r="DN1222" s="2">
        <v>41121</v>
      </c>
      <c r="DO1222" s="2">
        <v>41152</v>
      </c>
      <c r="DP1222" s="2">
        <v>41180</v>
      </c>
      <c r="DQ1222" s="2">
        <v>41213</v>
      </c>
      <c r="DR1222" s="2">
        <v>41243</v>
      </c>
      <c r="DS1222" s="2">
        <v>41274</v>
      </c>
      <c r="DT1222" s="2">
        <v>41305</v>
      </c>
      <c r="DU1222" s="2">
        <v>41333</v>
      </c>
      <c r="DV1222" s="2">
        <v>41362</v>
      </c>
      <c r="DW1222" s="2">
        <v>41394</v>
      </c>
      <c r="DX1222" s="2">
        <v>41425</v>
      </c>
      <c r="DY1222" s="2">
        <v>41453</v>
      </c>
      <c r="DZ1222" s="2">
        <v>41486</v>
      </c>
      <c r="EA1222" s="2">
        <v>41516</v>
      </c>
      <c r="EB1222" s="2">
        <v>41547</v>
      </c>
      <c r="EC1222" s="2">
        <v>41578</v>
      </c>
      <c r="ED1222" s="2">
        <v>41607</v>
      </c>
      <c r="EE1222" s="2">
        <v>41639</v>
      </c>
      <c r="EF1222" s="2">
        <v>41670</v>
      </c>
      <c r="EG1222" s="2">
        <v>41698</v>
      </c>
      <c r="EH1222" s="2">
        <v>41729</v>
      </c>
      <c r="EI1222" s="2">
        <v>41759</v>
      </c>
      <c r="EJ1222" s="2">
        <v>41789</v>
      </c>
      <c r="EK1222" s="2">
        <v>41820</v>
      </c>
      <c r="EL1222" s="2">
        <v>41851</v>
      </c>
      <c r="EM1222" s="2">
        <v>41880</v>
      </c>
      <c r="EN1222" s="2">
        <v>41912</v>
      </c>
      <c r="EO1222" s="2">
        <v>41943</v>
      </c>
      <c r="EP1222" s="2">
        <v>41971</v>
      </c>
      <c r="EQ1222" s="2">
        <v>42004</v>
      </c>
      <c r="ER1222" s="2">
        <v>42034</v>
      </c>
      <c r="ES1222" s="2">
        <v>42062</v>
      </c>
      <c r="ET1222" s="2">
        <v>42094</v>
      </c>
      <c r="EU1222" s="2">
        <v>42124</v>
      </c>
      <c r="EV1222" s="2">
        <v>42153</v>
      </c>
      <c r="EW1222" s="2">
        <v>42185</v>
      </c>
      <c r="EX1222" s="2">
        <v>42216</v>
      </c>
    </row>
    <row r="1223" spans="1:241" x14ac:dyDescent="0.25">
      <c r="D1223" s="3">
        <v>14248100</v>
      </c>
      <c r="E1223">
        <v>9448000</v>
      </c>
      <c r="F1223">
        <v>12958300</v>
      </c>
      <c r="G1223">
        <v>13668600</v>
      </c>
      <c r="H1223">
        <v>10960400</v>
      </c>
      <c r="I1223">
        <v>10522800</v>
      </c>
      <c r="J1223">
        <v>12403000</v>
      </c>
      <c r="K1223">
        <v>13825600</v>
      </c>
      <c r="L1223">
        <v>15080800</v>
      </c>
      <c r="M1223">
        <v>13737500</v>
      </c>
      <c r="N1223">
        <v>10127600</v>
      </c>
      <c r="O1223">
        <v>13850600</v>
      </c>
      <c r="P1223">
        <v>14789600</v>
      </c>
      <c r="Q1223">
        <v>18881600</v>
      </c>
      <c r="R1223">
        <v>14999100</v>
      </c>
      <c r="S1223">
        <v>17846800</v>
      </c>
      <c r="T1223">
        <v>15874800</v>
      </c>
      <c r="U1223">
        <v>16941000</v>
      </c>
      <c r="V1223">
        <v>15728500</v>
      </c>
      <c r="W1223">
        <v>16505500</v>
      </c>
      <c r="X1223">
        <v>14333200</v>
      </c>
      <c r="Y1223">
        <v>15604000</v>
      </c>
      <c r="Z1223">
        <v>15788900</v>
      </c>
      <c r="AA1223">
        <v>15638300</v>
      </c>
      <c r="AB1223">
        <v>22322600</v>
      </c>
      <c r="AC1223">
        <v>17956900</v>
      </c>
      <c r="AD1223">
        <v>14517800</v>
      </c>
      <c r="AE1223">
        <v>17298200</v>
      </c>
      <c r="AF1223">
        <v>25540400</v>
      </c>
      <c r="AG1223">
        <v>27033900</v>
      </c>
      <c r="AH1223">
        <v>16770100</v>
      </c>
      <c r="AI1223">
        <v>14652500</v>
      </c>
      <c r="AJ1223">
        <v>15453800</v>
      </c>
      <c r="AK1223">
        <v>18972600</v>
      </c>
      <c r="AL1223">
        <v>15844900</v>
      </c>
      <c r="AM1223">
        <v>12266200</v>
      </c>
      <c r="AN1223">
        <v>15916200</v>
      </c>
      <c r="AO1223">
        <v>13216200</v>
      </c>
      <c r="AP1223">
        <v>12966100</v>
      </c>
      <c r="AQ1223">
        <v>24319900</v>
      </c>
      <c r="AR1223">
        <v>15735200</v>
      </c>
      <c r="AS1223">
        <v>13652200</v>
      </c>
      <c r="AT1223">
        <v>11211700</v>
      </c>
      <c r="AU1223">
        <v>12534700</v>
      </c>
      <c r="AV1223">
        <v>10745100</v>
      </c>
      <c r="AW1223">
        <v>11592700</v>
      </c>
      <c r="AX1223">
        <v>12294400</v>
      </c>
      <c r="AY1223">
        <v>8347200</v>
      </c>
      <c r="AZ1223">
        <v>15347500</v>
      </c>
      <c r="BA1223">
        <v>13238000</v>
      </c>
      <c r="BB1223">
        <v>14064100</v>
      </c>
      <c r="BC1223">
        <v>17056300</v>
      </c>
      <c r="BD1223">
        <v>26972400</v>
      </c>
      <c r="BE1223">
        <v>18367300</v>
      </c>
      <c r="BF1223">
        <v>19763400</v>
      </c>
      <c r="BG1223">
        <v>20109400</v>
      </c>
      <c r="BH1223">
        <v>11059600</v>
      </c>
      <c r="BI1223">
        <v>16803600</v>
      </c>
      <c r="BJ1223">
        <v>15542300</v>
      </c>
      <c r="BK1223">
        <v>13198200</v>
      </c>
      <c r="BL1223">
        <v>25063200</v>
      </c>
      <c r="BM1223">
        <v>21289000</v>
      </c>
      <c r="BN1223">
        <v>20271500</v>
      </c>
      <c r="BO1223">
        <v>14487100</v>
      </c>
      <c r="BP1223">
        <v>14835100</v>
      </c>
      <c r="BQ1223">
        <v>14135900</v>
      </c>
      <c r="BR1223">
        <v>14952700</v>
      </c>
      <c r="BS1223">
        <v>9345500</v>
      </c>
      <c r="BT1223">
        <v>13402200</v>
      </c>
      <c r="BU1223">
        <v>18753400</v>
      </c>
      <c r="BV1223">
        <v>11653300</v>
      </c>
      <c r="BW1223">
        <v>15889400</v>
      </c>
      <c r="BX1223">
        <v>16469200</v>
      </c>
      <c r="BY1223">
        <v>12791700</v>
      </c>
      <c r="BZ1223">
        <v>13940100</v>
      </c>
      <c r="CA1223">
        <v>13741900</v>
      </c>
      <c r="CB1223">
        <v>13815900</v>
      </c>
      <c r="CC1223">
        <v>11826100</v>
      </c>
      <c r="CD1223">
        <v>14003200</v>
      </c>
      <c r="CE1223">
        <v>13146100</v>
      </c>
      <c r="CF1223">
        <v>14145700</v>
      </c>
      <c r="CG1223">
        <v>15300000</v>
      </c>
      <c r="CH1223">
        <v>11120800</v>
      </c>
      <c r="CI1223">
        <v>12058000</v>
      </c>
      <c r="CJ1223">
        <v>9501300</v>
      </c>
      <c r="CK1223">
        <v>9260300</v>
      </c>
      <c r="CL1223">
        <v>8667200</v>
      </c>
      <c r="CM1223">
        <v>8558800</v>
      </c>
      <c r="CN1223">
        <v>11522600</v>
      </c>
      <c r="CO1223">
        <v>10879700</v>
      </c>
      <c r="CP1223">
        <v>10462700</v>
      </c>
      <c r="CQ1223">
        <v>12221400</v>
      </c>
      <c r="CR1223">
        <v>10440940</v>
      </c>
      <c r="CS1223">
        <v>10550821</v>
      </c>
      <c r="CT1223">
        <v>9853368</v>
      </c>
      <c r="CU1223">
        <v>9201594</v>
      </c>
      <c r="CV1223">
        <v>12182568</v>
      </c>
      <c r="CW1223">
        <v>11446399</v>
      </c>
      <c r="CX1223">
        <v>14811653</v>
      </c>
      <c r="CY1223">
        <v>14842948</v>
      </c>
      <c r="CZ1223">
        <v>13679827</v>
      </c>
      <c r="DA1223">
        <v>17270459</v>
      </c>
      <c r="DB1223">
        <v>11962533</v>
      </c>
      <c r="DC1223">
        <v>21535942</v>
      </c>
      <c r="DD1223">
        <v>13900775</v>
      </c>
      <c r="DE1223">
        <v>11267435</v>
      </c>
      <c r="DF1223">
        <v>13212080</v>
      </c>
      <c r="DG1223">
        <v>8929527</v>
      </c>
      <c r="DH1223">
        <v>10002032</v>
      </c>
      <c r="DI1223">
        <v>7850691</v>
      </c>
      <c r="DJ1223">
        <v>8609725</v>
      </c>
      <c r="DK1223">
        <v>7909256</v>
      </c>
      <c r="DL1223">
        <v>11331618</v>
      </c>
      <c r="DM1223">
        <v>8125571</v>
      </c>
      <c r="DN1223">
        <v>7858439</v>
      </c>
      <c r="DO1223">
        <v>5613175</v>
      </c>
      <c r="DP1223">
        <v>5756666</v>
      </c>
      <c r="DQ1223">
        <v>6396586</v>
      </c>
      <c r="DR1223">
        <v>6844941</v>
      </c>
      <c r="DS1223">
        <v>5870642</v>
      </c>
      <c r="DT1223">
        <v>8183804</v>
      </c>
      <c r="DU1223">
        <v>6447427</v>
      </c>
      <c r="DV1223">
        <v>5818207</v>
      </c>
      <c r="DW1223">
        <v>6880173</v>
      </c>
      <c r="DX1223">
        <v>8158590</v>
      </c>
      <c r="DY1223">
        <v>6466543</v>
      </c>
      <c r="DZ1223">
        <v>5475991</v>
      </c>
      <c r="EA1223">
        <v>3969642</v>
      </c>
      <c r="EB1223">
        <v>5496974</v>
      </c>
      <c r="EC1223">
        <v>5591491</v>
      </c>
      <c r="ED1223">
        <v>5899218</v>
      </c>
      <c r="EE1223">
        <v>5325507</v>
      </c>
      <c r="EF1223">
        <v>8482622</v>
      </c>
      <c r="EG1223">
        <v>7525857</v>
      </c>
      <c r="EH1223">
        <v>8865321</v>
      </c>
      <c r="EI1223">
        <v>7711496</v>
      </c>
      <c r="EJ1223">
        <v>9337032</v>
      </c>
      <c r="EK1223">
        <v>9680706</v>
      </c>
      <c r="EL1223">
        <v>4986913</v>
      </c>
      <c r="EM1223">
        <v>3361856</v>
      </c>
      <c r="EN1223">
        <v>5461002</v>
      </c>
      <c r="EO1223">
        <v>8853343</v>
      </c>
      <c r="EP1223">
        <v>4391511</v>
      </c>
      <c r="EQ1223">
        <v>5320057</v>
      </c>
      <c r="ER1223">
        <v>8243686</v>
      </c>
      <c r="ES1223">
        <v>5274904</v>
      </c>
      <c r="ET1223">
        <v>10059503</v>
      </c>
      <c r="EU1223">
        <v>7243151</v>
      </c>
      <c r="EV1223">
        <v>6847945</v>
      </c>
      <c r="EW1223">
        <v>22463555</v>
      </c>
      <c r="EX1223">
        <v>1649842</v>
      </c>
    </row>
    <row r="1224" spans="1:241" x14ac:dyDescent="0.25">
      <c r="A1224" s="5" t="s">
        <v>613</v>
      </c>
      <c r="B1224" t="s">
        <v>1160</v>
      </c>
      <c r="C1224" t="s">
        <v>1187</v>
      </c>
      <c r="D1224" s="2">
        <f>_xll.BDH(A1224, "volume", B1224, C1224, "Direction", "H", "Period", "M","cols=14;rows=2")</f>
        <v>37652</v>
      </c>
      <c r="E1224" s="2">
        <v>37680</v>
      </c>
      <c r="F1224" s="2">
        <v>37711</v>
      </c>
      <c r="G1224" s="2">
        <v>37741</v>
      </c>
      <c r="H1224" s="2">
        <v>37771</v>
      </c>
      <c r="I1224" s="2">
        <v>37802</v>
      </c>
      <c r="J1224" s="2">
        <v>37833</v>
      </c>
      <c r="K1224" s="2">
        <v>37862</v>
      </c>
      <c r="L1224" s="2">
        <v>37894</v>
      </c>
      <c r="M1224" s="2">
        <v>37925</v>
      </c>
      <c r="N1224" s="2">
        <v>37953</v>
      </c>
      <c r="O1224" s="2">
        <v>37986</v>
      </c>
      <c r="P1224" s="2">
        <v>38016</v>
      </c>
      <c r="Q1224" s="2">
        <v>38044</v>
      </c>
    </row>
    <row r="1225" spans="1:241" x14ac:dyDescent="0.25">
      <c r="D1225" s="3">
        <v>39752700</v>
      </c>
      <c r="E1225">
        <v>105386100</v>
      </c>
      <c r="F1225">
        <v>96069200</v>
      </c>
      <c r="G1225">
        <v>182423600</v>
      </c>
      <c r="H1225">
        <v>75861900</v>
      </c>
      <c r="I1225">
        <v>78791600</v>
      </c>
      <c r="J1225">
        <v>56818400</v>
      </c>
      <c r="K1225">
        <v>60409400</v>
      </c>
      <c r="L1225">
        <v>77320500</v>
      </c>
      <c r="M1225">
        <v>121130200</v>
      </c>
      <c r="N1225">
        <v>65428400</v>
      </c>
      <c r="O1225">
        <v>118900700</v>
      </c>
      <c r="P1225">
        <v>35830500</v>
      </c>
      <c r="Q1225">
        <v>25695500</v>
      </c>
    </row>
    <row r="1226" spans="1:241" x14ac:dyDescent="0.25">
      <c r="A1226" s="5" t="s">
        <v>614</v>
      </c>
      <c r="B1226" t="s">
        <v>1160</v>
      </c>
      <c r="C1226" t="s">
        <v>1199</v>
      </c>
      <c r="D1226" s="2">
        <f>_xll.BDH(A1226, "volume", B1226, C1226, "Direction", "H", "Period", "M","cols=238;rows=2")</f>
        <v>37652</v>
      </c>
      <c r="E1226" s="2">
        <v>37680</v>
      </c>
      <c r="F1226" s="2">
        <v>37711</v>
      </c>
      <c r="G1226" s="2">
        <v>37741</v>
      </c>
      <c r="H1226" s="2">
        <v>37771</v>
      </c>
      <c r="I1226" s="2">
        <v>37802</v>
      </c>
      <c r="J1226" s="2">
        <v>37833</v>
      </c>
      <c r="K1226" s="2">
        <v>37862</v>
      </c>
      <c r="L1226" s="2">
        <v>37894</v>
      </c>
      <c r="M1226" s="2">
        <v>37925</v>
      </c>
      <c r="N1226" s="2">
        <v>37953</v>
      </c>
      <c r="O1226" s="2">
        <v>37986</v>
      </c>
      <c r="P1226" s="2">
        <v>38016</v>
      </c>
      <c r="Q1226" s="2">
        <v>38044</v>
      </c>
      <c r="R1226" s="2">
        <v>38077</v>
      </c>
      <c r="S1226" s="2">
        <v>38107</v>
      </c>
      <c r="T1226" s="2">
        <v>38138</v>
      </c>
      <c r="U1226" s="2">
        <v>38168</v>
      </c>
      <c r="V1226" s="2">
        <v>38198</v>
      </c>
      <c r="W1226" s="2">
        <v>38230</v>
      </c>
      <c r="X1226" s="2">
        <v>38260</v>
      </c>
      <c r="Y1226" s="2">
        <v>38289</v>
      </c>
      <c r="Z1226" s="2">
        <v>38321</v>
      </c>
      <c r="AA1226" s="2">
        <v>38352</v>
      </c>
      <c r="AB1226" s="2">
        <v>38383</v>
      </c>
      <c r="AC1226" s="2">
        <v>38411</v>
      </c>
      <c r="AD1226" s="2">
        <v>38442</v>
      </c>
      <c r="AE1226" s="2">
        <v>38471</v>
      </c>
      <c r="AF1226" s="2">
        <v>38503</v>
      </c>
      <c r="AG1226" s="2">
        <v>38533</v>
      </c>
      <c r="AH1226" s="2">
        <v>38562</v>
      </c>
      <c r="AI1226" s="2">
        <v>38595</v>
      </c>
      <c r="AJ1226" s="2">
        <v>38625</v>
      </c>
      <c r="AK1226" s="2">
        <v>38656</v>
      </c>
      <c r="AL1226" s="2">
        <v>38686</v>
      </c>
      <c r="AM1226" s="2">
        <v>38716</v>
      </c>
      <c r="AN1226" s="2">
        <v>38748</v>
      </c>
      <c r="AO1226" s="2">
        <v>38776</v>
      </c>
      <c r="AP1226" s="2">
        <v>38807</v>
      </c>
      <c r="AQ1226" s="2">
        <v>38835</v>
      </c>
      <c r="AR1226" s="2">
        <v>38868</v>
      </c>
      <c r="AS1226" s="2">
        <v>38898</v>
      </c>
      <c r="AT1226" s="2">
        <v>38929</v>
      </c>
      <c r="AU1226" s="2">
        <v>38960</v>
      </c>
      <c r="AV1226" s="2">
        <v>38989</v>
      </c>
      <c r="AW1226" s="2">
        <v>39021</v>
      </c>
      <c r="AX1226" s="2">
        <v>39051</v>
      </c>
      <c r="AY1226" s="2">
        <v>39080</v>
      </c>
      <c r="AZ1226" s="2">
        <v>39113</v>
      </c>
      <c r="BA1226" s="2">
        <v>39141</v>
      </c>
      <c r="BB1226" s="2">
        <v>39171</v>
      </c>
      <c r="BC1226" s="2">
        <v>39202</v>
      </c>
      <c r="BD1226" s="2">
        <v>39233</v>
      </c>
      <c r="BE1226" s="2">
        <v>39262</v>
      </c>
      <c r="BF1226" s="2">
        <v>39294</v>
      </c>
      <c r="BG1226" s="2">
        <v>39325</v>
      </c>
      <c r="BH1226" s="2">
        <v>39353</v>
      </c>
      <c r="BI1226" s="2">
        <v>39386</v>
      </c>
      <c r="BJ1226" s="2">
        <v>39416</v>
      </c>
      <c r="BK1226" s="2">
        <v>39447</v>
      </c>
      <c r="BL1226" s="2">
        <v>39478</v>
      </c>
      <c r="BM1226" s="2">
        <v>39507</v>
      </c>
      <c r="BN1226" s="2">
        <v>39538</v>
      </c>
      <c r="BO1226" s="2">
        <v>39568</v>
      </c>
      <c r="BP1226" s="2">
        <v>39598</v>
      </c>
      <c r="BQ1226" s="2">
        <v>39629</v>
      </c>
      <c r="BR1226" s="2">
        <v>39660</v>
      </c>
      <c r="BS1226" s="2">
        <v>39689</v>
      </c>
      <c r="BT1226" s="2">
        <v>39721</v>
      </c>
      <c r="BU1226" s="2">
        <v>39752</v>
      </c>
      <c r="BV1226" s="2">
        <v>39780</v>
      </c>
      <c r="BW1226" s="2">
        <v>39813</v>
      </c>
      <c r="BX1226" s="2">
        <v>39843</v>
      </c>
      <c r="BY1226" s="2">
        <v>39871</v>
      </c>
      <c r="BZ1226" s="2">
        <v>39903</v>
      </c>
      <c r="CA1226" s="2">
        <v>39933</v>
      </c>
      <c r="CB1226" s="2">
        <v>39962</v>
      </c>
      <c r="CC1226" s="2">
        <v>39994</v>
      </c>
      <c r="CD1226" s="2">
        <v>40025</v>
      </c>
      <c r="CE1226" s="2">
        <v>40056</v>
      </c>
      <c r="CF1226" s="2">
        <v>40086</v>
      </c>
      <c r="CG1226" s="2">
        <v>40116</v>
      </c>
      <c r="CH1226" s="2">
        <v>40147</v>
      </c>
      <c r="CI1226" s="2">
        <v>40178</v>
      </c>
      <c r="CJ1226" s="2">
        <v>40207</v>
      </c>
      <c r="CK1226" s="2">
        <v>40235</v>
      </c>
      <c r="CL1226" s="2">
        <v>40268</v>
      </c>
      <c r="CM1226" s="2">
        <v>40298</v>
      </c>
      <c r="CN1226" s="2">
        <v>40329</v>
      </c>
      <c r="CO1226" s="2">
        <v>40359</v>
      </c>
      <c r="CP1226" s="2">
        <v>40389</v>
      </c>
      <c r="CQ1226" s="2">
        <v>40421</v>
      </c>
      <c r="CR1226" s="2">
        <v>40451</v>
      </c>
      <c r="CS1226" s="2">
        <v>40480</v>
      </c>
      <c r="CT1226" s="2">
        <v>40512</v>
      </c>
      <c r="CU1226" s="2">
        <v>40543</v>
      </c>
      <c r="CV1226" s="2">
        <v>40574</v>
      </c>
      <c r="CW1226" s="2">
        <v>40602</v>
      </c>
      <c r="CX1226" s="2">
        <v>40633</v>
      </c>
      <c r="CY1226" s="2">
        <v>40662</v>
      </c>
      <c r="CZ1226" s="2">
        <v>40694</v>
      </c>
      <c r="DA1226" s="2">
        <v>40724</v>
      </c>
      <c r="DB1226" s="2">
        <v>40753</v>
      </c>
      <c r="DC1226" s="2">
        <v>40786</v>
      </c>
      <c r="DD1226" s="2">
        <v>40816</v>
      </c>
      <c r="DE1226" s="2">
        <v>40847</v>
      </c>
      <c r="DF1226" s="2">
        <v>40877</v>
      </c>
      <c r="DG1226" s="2">
        <v>40907</v>
      </c>
      <c r="DH1226" s="2">
        <v>40939</v>
      </c>
      <c r="DI1226" s="2">
        <v>40968</v>
      </c>
      <c r="DJ1226" s="2">
        <v>40998</v>
      </c>
      <c r="DK1226" s="2">
        <v>41029</v>
      </c>
      <c r="DL1226" s="2">
        <v>41060</v>
      </c>
      <c r="DM1226" s="2">
        <v>41089</v>
      </c>
      <c r="DN1226" s="2">
        <v>41121</v>
      </c>
      <c r="DO1226" s="2">
        <v>41152</v>
      </c>
      <c r="DP1226" s="2">
        <v>41180</v>
      </c>
      <c r="DQ1226" s="2">
        <v>41213</v>
      </c>
      <c r="DR1226" s="2">
        <v>41243</v>
      </c>
      <c r="DS1226" s="2">
        <v>41274</v>
      </c>
      <c r="DT1226" s="2">
        <v>41305</v>
      </c>
      <c r="DU1226" s="2">
        <v>41333</v>
      </c>
      <c r="DV1226" s="2">
        <v>41362</v>
      </c>
      <c r="DW1226" s="2">
        <v>41394</v>
      </c>
      <c r="DX1226" s="2">
        <v>41425</v>
      </c>
      <c r="DY1226" s="2">
        <v>41453</v>
      </c>
      <c r="DZ1226" s="2">
        <v>41486</v>
      </c>
      <c r="EA1226" s="2">
        <v>41516</v>
      </c>
      <c r="EB1226" s="2">
        <v>41547</v>
      </c>
      <c r="EC1226" s="2">
        <v>41578</v>
      </c>
      <c r="ED1226" s="2">
        <v>41607</v>
      </c>
      <c r="EE1226" s="2">
        <v>41639</v>
      </c>
      <c r="EF1226" s="2">
        <v>41670</v>
      </c>
      <c r="EG1226" s="2">
        <v>41698</v>
      </c>
      <c r="EH1226" s="2">
        <v>41729</v>
      </c>
      <c r="EI1226" s="2">
        <v>41759</v>
      </c>
      <c r="EJ1226" s="2">
        <v>41789</v>
      </c>
      <c r="EK1226" s="2">
        <v>41820</v>
      </c>
      <c r="EL1226" s="2">
        <v>41851</v>
      </c>
      <c r="EM1226" s="2">
        <v>41880</v>
      </c>
      <c r="EN1226" s="2">
        <v>41912</v>
      </c>
      <c r="EO1226" s="2">
        <v>41943</v>
      </c>
      <c r="EP1226" s="2">
        <v>41971</v>
      </c>
      <c r="EQ1226" s="2">
        <v>42004</v>
      </c>
      <c r="ER1226" s="2">
        <v>42034</v>
      </c>
      <c r="ES1226" s="2">
        <v>42062</v>
      </c>
      <c r="ET1226" s="2">
        <v>42094</v>
      </c>
      <c r="EU1226" s="2">
        <v>42124</v>
      </c>
      <c r="EV1226" s="2">
        <v>42153</v>
      </c>
      <c r="EW1226" s="2">
        <v>42185</v>
      </c>
      <c r="EX1226" s="2">
        <v>42216</v>
      </c>
      <c r="EY1226" s="2">
        <v>42247</v>
      </c>
      <c r="EZ1226" s="2">
        <v>42277</v>
      </c>
      <c r="FA1226" s="2">
        <v>42307</v>
      </c>
      <c r="FB1226" s="2">
        <v>42338</v>
      </c>
      <c r="FC1226" s="2">
        <v>42369</v>
      </c>
      <c r="FD1226" s="2">
        <v>42398</v>
      </c>
      <c r="FE1226" s="2">
        <v>42429</v>
      </c>
      <c r="FF1226" s="2">
        <v>42460</v>
      </c>
      <c r="FG1226" s="2">
        <v>42489</v>
      </c>
      <c r="FH1226" s="2">
        <v>42521</v>
      </c>
      <c r="FI1226" s="2">
        <v>42551</v>
      </c>
      <c r="FJ1226" s="2">
        <v>42580</v>
      </c>
      <c r="FK1226" s="2">
        <v>42613</v>
      </c>
      <c r="FL1226" s="2">
        <v>42643</v>
      </c>
      <c r="FM1226" s="2">
        <v>42674</v>
      </c>
      <c r="FN1226" s="2">
        <v>42704</v>
      </c>
      <c r="FO1226" s="2">
        <v>42734</v>
      </c>
      <c r="FP1226" s="2">
        <v>42766</v>
      </c>
      <c r="FQ1226" s="2">
        <v>42794</v>
      </c>
      <c r="FR1226" s="2">
        <v>42825</v>
      </c>
      <c r="FS1226" s="2">
        <v>42853</v>
      </c>
      <c r="FT1226" s="2">
        <v>42886</v>
      </c>
      <c r="FU1226" s="2">
        <v>42916</v>
      </c>
      <c r="FV1226" s="2">
        <v>42947</v>
      </c>
      <c r="FW1226" s="2">
        <v>42978</v>
      </c>
      <c r="FX1226" s="2">
        <v>43007</v>
      </c>
      <c r="FY1226" s="2">
        <v>43039</v>
      </c>
      <c r="FZ1226" s="2">
        <v>43069</v>
      </c>
      <c r="GA1226" s="2">
        <v>43098</v>
      </c>
      <c r="GB1226" s="2">
        <v>43131</v>
      </c>
      <c r="GC1226" s="2">
        <v>43159</v>
      </c>
      <c r="GD1226" s="2">
        <v>43189</v>
      </c>
      <c r="GE1226" s="2">
        <v>43220</v>
      </c>
      <c r="GF1226" s="2">
        <v>43251</v>
      </c>
      <c r="GG1226" s="2">
        <v>43280</v>
      </c>
      <c r="GH1226" s="2">
        <v>43312</v>
      </c>
      <c r="GI1226" s="2">
        <v>43343</v>
      </c>
      <c r="GJ1226" s="2">
        <v>43371</v>
      </c>
      <c r="GK1226" s="2">
        <v>43404</v>
      </c>
      <c r="GL1226" s="2">
        <v>43434</v>
      </c>
      <c r="GM1226" s="2">
        <v>43465</v>
      </c>
      <c r="GN1226" s="2">
        <v>43496</v>
      </c>
      <c r="GO1226" s="2">
        <v>43524</v>
      </c>
      <c r="GP1226" s="2">
        <v>43553</v>
      </c>
      <c r="GQ1226" s="2">
        <v>43585</v>
      </c>
      <c r="GR1226" s="2">
        <v>43616</v>
      </c>
      <c r="GS1226" s="2">
        <v>43644</v>
      </c>
      <c r="GT1226" s="2">
        <v>43677</v>
      </c>
      <c r="GU1226" s="2">
        <v>43707</v>
      </c>
      <c r="GV1226" s="2">
        <v>43738</v>
      </c>
      <c r="GW1226" s="2">
        <v>43769</v>
      </c>
      <c r="GX1226" s="2">
        <v>43798</v>
      </c>
      <c r="GY1226" s="2">
        <v>43830</v>
      </c>
      <c r="GZ1226" s="2">
        <v>43861</v>
      </c>
      <c r="HA1226" s="2">
        <v>43889</v>
      </c>
      <c r="HB1226" s="2">
        <v>43921</v>
      </c>
      <c r="HC1226" s="2">
        <v>43951</v>
      </c>
      <c r="HD1226" s="2">
        <v>43980</v>
      </c>
      <c r="HE1226" s="2">
        <v>44012</v>
      </c>
      <c r="HF1226" s="2">
        <v>44043</v>
      </c>
      <c r="HG1226" s="2">
        <v>44074</v>
      </c>
      <c r="HH1226" s="2">
        <v>44104</v>
      </c>
      <c r="HI1226" s="2">
        <v>44134</v>
      </c>
      <c r="HJ1226" s="2">
        <v>44165</v>
      </c>
      <c r="HK1226" s="2">
        <v>44196</v>
      </c>
      <c r="HL1226" s="2">
        <v>44225</v>
      </c>
      <c r="HM1226" s="2">
        <v>44253</v>
      </c>
      <c r="HN1226" s="2">
        <v>44286</v>
      </c>
      <c r="HO1226" s="2">
        <v>44316</v>
      </c>
      <c r="HP1226" s="2">
        <v>44347</v>
      </c>
      <c r="HQ1226" s="2">
        <v>44377</v>
      </c>
      <c r="HR1226" s="2">
        <v>44407</v>
      </c>
      <c r="HS1226" s="2">
        <v>44439</v>
      </c>
      <c r="HT1226" s="2">
        <v>44469</v>
      </c>
      <c r="HU1226" s="2">
        <v>44498</v>
      </c>
      <c r="HV1226" s="2">
        <v>44530</v>
      </c>
      <c r="HW1226" s="2">
        <v>44561</v>
      </c>
      <c r="HX1226" s="2">
        <v>44592</v>
      </c>
      <c r="HY1226" s="2">
        <v>44620</v>
      </c>
      <c r="HZ1226" s="2">
        <v>44651</v>
      </c>
      <c r="IA1226" s="2">
        <v>44680</v>
      </c>
      <c r="IB1226" s="2">
        <v>44712</v>
      </c>
      <c r="IC1226" s="2">
        <v>44742</v>
      </c>
      <c r="ID1226" s="2">
        <v>44771</v>
      </c>
      <c r="IE1226" s="2">
        <v>44804</v>
      </c>
      <c r="IF1226" s="2">
        <v>44834</v>
      </c>
      <c r="IG1226" s="2">
        <v>44865</v>
      </c>
    </row>
    <row r="1227" spans="1:241" x14ac:dyDescent="0.25">
      <c r="D1227" s="3">
        <v>45954500</v>
      </c>
      <c r="E1227">
        <v>35385800</v>
      </c>
      <c r="F1227">
        <v>36138000</v>
      </c>
      <c r="G1227">
        <v>28283500</v>
      </c>
      <c r="H1227">
        <v>36125200</v>
      </c>
      <c r="I1227">
        <v>33022700</v>
      </c>
      <c r="J1227">
        <v>34401100</v>
      </c>
      <c r="K1227">
        <v>24998600</v>
      </c>
      <c r="L1227">
        <v>29607000</v>
      </c>
      <c r="M1227">
        <v>32583100</v>
      </c>
      <c r="N1227">
        <v>32519800</v>
      </c>
      <c r="O1227">
        <v>29312400</v>
      </c>
      <c r="P1227">
        <v>23275800</v>
      </c>
      <c r="Q1227">
        <v>22868900</v>
      </c>
      <c r="R1227">
        <v>41394800</v>
      </c>
      <c r="S1227">
        <v>30340600</v>
      </c>
      <c r="T1227">
        <v>33471000</v>
      </c>
      <c r="U1227">
        <v>30001700</v>
      </c>
      <c r="V1227">
        <v>24589700</v>
      </c>
      <c r="W1227">
        <v>30843300</v>
      </c>
      <c r="X1227">
        <v>31909700</v>
      </c>
      <c r="Y1227">
        <v>46290300</v>
      </c>
      <c r="Z1227">
        <v>41105100</v>
      </c>
      <c r="AA1227">
        <v>38237200</v>
      </c>
      <c r="AB1227">
        <v>28541700</v>
      </c>
      <c r="AC1227">
        <v>27763100</v>
      </c>
      <c r="AD1227">
        <v>31618400</v>
      </c>
      <c r="AE1227">
        <v>31648000</v>
      </c>
      <c r="AF1227">
        <v>32278000</v>
      </c>
      <c r="AG1227">
        <v>34481200</v>
      </c>
      <c r="AH1227">
        <v>28625100</v>
      </c>
      <c r="AI1227">
        <v>29487100</v>
      </c>
      <c r="AJ1227">
        <v>32966000</v>
      </c>
      <c r="AK1227">
        <v>33784000</v>
      </c>
      <c r="AL1227">
        <v>41147400</v>
      </c>
      <c r="AM1227">
        <v>31910500</v>
      </c>
      <c r="AN1227">
        <v>31315700</v>
      </c>
      <c r="AO1227">
        <v>28029600</v>
      </c>
      <c r="AP1227">
        <v>27353900</v>
      </c>
      <c r="AQ1227">
        <v>19214000</v>
      </c>
      <c r="AR1227">
        <v>29205500</v>
      </c>
      <c r="AS1227">
        <v>26745700</v>
      </c>
      <c r="AT1227">
        <v>21609400</v>
      </c>
      <c r="AU1227">
        <v>38420700</v>
      </c>
      <c r="AV1227">
        <v>30355100</v>
      </c>
      <c r="AW1227">
        <v>26634100</v>
      </c>
      <c r="AX1227">
        <v>25388600</v>
      </c>
      <c r="AY1227">
        <v>30643500</v>
      </c>
      <c r="AZ1227">
        <v>23312000</v>
      </c>
      <c r="BA1227">
        <v>24685100</v>
      </c>
      <c r="BB1227">
        <v>29376600</v>
      </c>
      <c r="BC1227">
        <v>24220400</v>
      </c>
      <c r="BD1227">
        <v>42286100</v>
      </c>
      <c r="BE1227">
        <v>29041500</v>
      </c>
      <c r="BF1227">
        <v>29574900</v>
      </c>
      <c r="BG1227">
        <v>50524800</v>
      </c>
      <c r="BH1227">
        <v>24559800</v>
      </c>
      <c r="BI1227">
        <v>25751000</v>
      </c>
      <c r="BJ1227">
        <v>37931600</v>
      </c>
      <c r="BK1227">
        <v>26268300</v>
      </c>
      <c r="BL1227">
        <v>47422500</v>
      </c>
      <c r="BM1227">
        <v>46304000</v>
      </c>
      <c r="BN1227">
        <v>36535200</v>
      </c>
      <c r="BO1227">
        <v>27252300</v>
      </c>
      <c r="BP1227">
        <v>23141600</v>
      </c>
      <c r="BQ1227">
        <v>30689100</v>
      </c>
      <c r="BR1227">
        <v>39432500</v>
      </c>
      <c r="BS1227">
        <v>23195700</v>
      </c>
      <c r="BT1227">
        <v>41363700</v>
      </c>
      <c r="BU1227">
        <v>59214900</v>
      </c>
      <c r="BV1227">
        <v>53992000</v>
      </c>
      <c r="BW1227">
        <v>45805000</v>
      </c>
      <c r="BX1227">
        <v>41890300</v>
      </c>
      <c r="BY1227">
        <v>50424100</v>
      </c>
      <c r="BZ1227">
        <v>81696000</v>
      </c>
      <c r="CA1227">
        <v>57529000</v>
      </c>
      <c r="CB1227">
        <v>59036800</v>
      </c>
      <c r="CC1227">
        <v>47760900</v>
      </c>
      <c r="CD1227">
        <v>31941700</v>
      </c>
      <c r="CE1227">
        <v>27864800</v>
      </c>
      <c r="CF1227">
        <v>32275300</v>
      </c>
      <c r="CG1227">
        <v>32634200</v>
      </c>
      <c r="CH1227">
        <v>29933900</v>
      </c>
      <c r="CI1227">
        <v>26429800</v>
      </c>
      <c r="CJ1227">
        <v>20051100</v>
      </c>
      <c r="CK1227">
        <v>23372700</v>
      </c>
      <c r="CL1227">
        <v>23364800</v>
      </c>
      <c r="CM1227">
        <v>21488200</v>
      </c>
      <c r="CN1227">
        <v>36563700</v>
      </c>
      <c r="CO1227">
        <v>36272400</v>
      </c>
      <c r="CP1227">
        <v>38033400</v>
      </c>
      <c r="CQ1227">
        <v>33169300</v>
      </c>
      <c r="CR1227">
        <v>32487424</v>
      </c>
      <c r="CS1227">
        <v>31069717</v>
      </c>
      <c r="CT1227">
        <v>42863096</v>
      </c>
      <c r="CU1227">
        <v>29848025</v>
      </c>
      <c r="CV1227">
        <v>20683710</v>
      </c>
      <c r="CW1227">
        <v>20637066</v>
      </c>
      <c r="CX1227">
        <v>28824734</v>
      </c>
      <c r="CY1227">
        <v>17050334</v>
      </c>
      <c r="CZ1227">
        <v>19945611</v>
      </c>
      <c r="DA1227">
        <v>27966945</v>
      </c>
      <c r="DB1227">
        <v>23558979</v>
      </c>
      <c r="DC1227">
        <v>46556629</v>
      </c>
      <c r="DD1227">
        <v>36627797</v>
      </c>
      <c r="DE1227">
        <v>31603473</v>
      </c>
      <c r="DF1227">
        <v>25874508</v>
      </c>
      <c r="DG1227">
        <v>22363071</v>
      </c>
      <c r="DH1227">
        <v>21233644</v>
      </c>
      <c r="DI1227">
        <v>16466466</v>
      </c>
      <c r="DJ1227">
        <v>19852564</v>
      </c>
      <c r="DK1227">
        <v>17630730</v>
      </c>
      <c r="DL1227">
        <v>32308253</v>
      </c>
      <c r="DM1227">
        <v>24019970</v>
      </c>
      <c r="DN1227">
        <v>18414238</v>
      </c>
      <c r="DO1227">
        <v>15660690</v>
      </c>
      <c r="DP1227">
        <v>13634772</v>
      </c>
      <c r="DQ1227">
        <v>17142399</v>
      </c>
      <c r="DR1227">
        <v>22082758</v>
      </c>
      <c r="DS1227">
        <v>14704610</v>
      </c>
      <c r="DT1227">
        <v>14714467</v>
      </c>
      <c r="DU1227">
        <v>14634251</v>
      </c>
      <c r="DV1227">
        <v>14674600</v>
      </c>
      <c r="DW1227">
        <v>15687119</v>
      </c>
      <c r="DX1227">
        <v>17642910</v>
      </c>
      <c r="DY1227">
        <v>16219960</v>
      </c>
      <c r="DZ1227">
        <v>12512930</v>
      </c>
      <c r="EA1227">
        <v>14130088</v>
      </c>
      <c r="EB1227">
        <v>13233175</v>
      </c>
      <c r="EC1227">
        <v>12073216</v>
      </c>
      <c r="ED1227">
        <v>13260182</v>
      </c>
      <c r="EE1227">
        <v>11092317</v>
      </c>
      <c r="EF1227">
        <v>12226105</v>
      </c>
      <c r="EG1227">
        <v>13746812</v>
      </c>
      <c r="EH1227">
        <v>17099472</v>
      </c>
      <c r="EI1227">
        <v>13991510</v>
      </c>
      <c r="EJ1227">
        <v>12416717</v>
      </c>
      <c r="EK1227">
        <v>14549832</v>
      </c>
      <c r="EL1227">
        <v>12532185</v>
      </c>
      <c r="EM1227">
        <v>10955033</v>
      </c>
      <c r="EN1227">
        <v>11813274</v>
      </c>
      <c r="EO1227">
        <v>15117873</v>
      </c>
      <c r="EP1227">
        <v>12233359</v>
      </c>
      <c r="EQ1227">
        <v>15188744</v>
      </c>
      <c r="ER1227">
        <v>15153067</v>
      </c>
      <c r="ES1227">
        <v>17811481</v>
      </c>
      <c r="ET1227">
        <v>17303141</v>
      </c>
      <c r="EU1227">
        <v>14520098</v>
      </c>
      <c r="EV1227">
        <v>13541299</v>
      </c>
      <c r="EW1227">
        <v>17309485</v>
      </c>
      <c r="EX1227">
        <v>15371725</v>
      </c>
      <c r="EY1227">
        <v>16583923</v>
      </c>
      <c r="EZ1227">
        <v>16195805</v>
      </c>
      <c r="FA1227">
        <v>12689566</v>
      </c>
      <c r="FB1227">
        <v>12244790</v>
      </c>
      <c r="FC1227">
        <v>16699417</v>
      </c>
      <c r="FD1227">
        <v>20251356</v>
      </c>
      <c r="FE1227">
        <v>24481489</v>
      </c>
      <c r="FF1227">
        <v>21574674</v>
      </c>
      <c r="FG1227">
        <v>15491263</v>
      </c>
      <c r="FH1227">
        <v>16027873</v>
      </c>
      <c r="FI1227">
        <v>20354753</v>
      </c>
      <c r="FJ1227">
        <v>13193561</v>
      </c>
      <c r="FK1227">
        <v>16913401</v>
      </c>
      <c r="FL1227">
        <v>18064178</v>
      </c>
      <c r="FM1227">
        <v>14117445</v>
      </c>
      <c r="FN1227">
        <v>18930477</v>
      </c>
      <c r="FO1227">
        <v>13196264</v>
      </c>
      <c r="FP1227">
        <v>10917581</v>
      </c>
      <c r="FQ1227">
        <v>11754664</v>
      </c>
      <c r="FR1227">
        <v>11887077</v>
      </c>
      <c r="FS1227">
        <v>8302161</v>
      </c>
      <c r="FT1227">
        <v>12077860</v>
      </c>
      <c r="FU1227">
        <v>12129180</v>
      </c>
      <c r="FV1227">
        <v>7813567</v>
      </c>
      <c r="FW1227">
        <v>13971599</v>
      </c>
      <c r="FX1227">
        <v>11426065</v>
      </c>
      <c r="FY1227">
        <v>8212183</v>
      </c>
      <c r="FZ1227">
        <v>10747332</v>
      </c>
      <c r="GA1227">
        <v>10548205</v>
      </c>
      <c r="GB1227">
        <v>12204244</v>
      </c>
      <c r="GC1227">
        <v>12221771</v>
      </c>
      <c r="GD1227">
        <v>15169508</v>
      </c>
      <c r="GE1227">
        <v>10745775</v>
      </c>
      <c r="GF1227">
        <v>13414108</v>
      </c>
      <c r="GG1227">
        <v>11592646</v>
      </c>
      <c r="GH1227">
        <v>11008082</v>
      </c>
      <c r="GI1227">
        <v>10580354</v>
      </c>
      <c r="GJ1227">
        <v>10840651</v>
      </c>
      <c r="GK1227">
        <v>17757761</v>
      </c>
      <c r="GL1227">
        <v>15163380</v>
      </c>
      <c r="GM1227">
        <v>16433959</v>
      </c>
      <c r="GN1227">
        <v>12087189</v>
      </c>
      <c r="GO1227">
        <v>11552227</v>
      </c>
      <c r="GP1227">
        <v>15558780</v>
      </c>
      <c r="GQ1227">
        <v>9837957</v>
      </c>
      <c r="GR1227">
        <v>10741590</v>
      </c>
      <c r="GS1227">
        <v>9401479</v>
      </c>
      <c r="GT1227">
        <v>7961207</v>
      </c>
      <c r="GU1227">
        <v>14562352</v>
      </c>
      <c r="GV1227">
        <v>16570279</v>
      </c>
      <c r="GW1227">
        <v>15350722</v>
      </c>
      <c r="GX1227">
        <v>15478452</v>
      </c>
      <c r="GY1227">
        <v>14415784</v>
      </c>
      <c r="GZ1227">
        <v>12462849</v>
      </c>
      <c r="HA1227">
        <v>13378718</v>
      </c>
      <c r="HB1227">
        <v>35361478</v>
      </c>
      <c r="HC1227">
        <v>18140972</v>
      </c>
      <c r="HD1227">
        <v>14043614</v>
      </c>
      <c r="HE1227">
        <v>25682641</v>
      </c>
      <c r="HF1227">
        <v>13114963</v>
      </c>
      <c r="HG1227">
        <v>10654300</v>
      </c>
      <c r="HH1227">
        <v>13624400</v>
      </c>
      <c r="HI1227">
        <v>12037844</v>
      </c>
      <c r="HJ1227">
        <v>14441578</v>
      </c>
      <c r="HK1227">
        <v>12587152</v>
      </c>
      <c r="HL1227">
        <v>13593378</v>
      </c>
      <c r="HM1227">
        <v>13994455</v>
      </c>
      <c r="HN1227">
        <v>19838578</v>
      </c>
      <c r="HO1227">
        <v>11135404</v>
      </c>
      <c r="HP1227">
        <v>12703133</v>
      </c>
      <c r="HQ1227">
        <v>14524448</v>
      </c>
      <c r="HR1227">
        <v>12543809</v>
      </c>
      <c r="HS1227">
        <v>12237703</v>
      </c>
      <c r="HT1227">
        <v>15565297</v>
      </c>
      <c r="HU1227">
        <v>10794353</v>
      </c>
      <c r="HV1227">
        <v>14064241</v>
      </c>
      <c r="HW1227">
        <v>17673679</v>
      </c>
      <c r="HX1227">
        <v>13867693</v>
      </c>
      <c r="HY1227">
        <v>13430376</v>
      </c>
      <c r="HZ1227">
        <v>19132964</v>
      </c>
      <c r="IA1227">
        <v>11038021</v>
      </c>
      <c r="IB1227">
        <v>16524768</v>
      </c>
      <c r="IC1227">
        <v>12667611</v>
      </c>
      <c r="ID1227">
        <v>11198891</v>
      </c>
      <c r="IE1227">
        <v>11381162</v>
      </c>
      <c r="IF1227">
        <v>15044991</v>
      </c>
      <c r="IG1227">
        <v>15920473</v>
      </c>
    </row>
    <row r="1228" spans="1:241" x14ac:dyDescent="0.25">
      <c r="A1228" s="5" t="s">
        <v>615</v>
      </c>
      <c r="B1228" t="s">
        <v>1160</v>
      </c>
      <c r="C1228" t="s">
        <v>1198</v>
      </c>
      <c r="D1228" s="2">
        <f>_xll.BDH(A1228, "volume", B1228, C1228, "Direction", "H", "Period", "M","cols=66;rows=2")</f>
        <v>37652</v>
      </c>
      <c r="E1228" s="2">
        <v>37680</v>
      </c>
      <c r="F1228" s="2">
        <v>37711</v>
      </c>
      <c r="G1228" s="2">
        <v>37741</v>
      </c>
      <c r="H1228" s="2">
        <v>37771</v>
      </c>
      <c r="I1228" s="2">
        <v>37802</v>
      </c>
      <c r="J1228" s="2">
        <v>37833</v>
      </c>
      <c r="K1228" s="2">
        <v>37862</v>
      </c>
      <c r="L1228" s="2">
        <v>37894</v>
      </c>
      <c r="M1228" s="2">
        <v>37925</v>
      </c>
      <c r="N1228" s="2">
        <v>37953</v>
      </c>
      <c r="O1228" s="2">
        <v>37986</v>
      </c>
      <c r="P1228" s="2">
        <v>38016</v>
      </c>
      <c r="Q1228" s="2">
        <v>38044</v>
      </c>
      <c r="R1228" s="2">
        <v>38077</v>
      </c>
      <c r="S1228" s="2">
        <v>38107</v>
      </c>
      <c r="T1228" s="2">
        <v>38138</v>
      </c>
      <c r="U1228" s="2">
        <v>38168</v>
      </c>
      <c r="V1228" s="2">
        <v>38198</v>
      </c>
      <c r="W1228" s="2">
        <v>38230</v>
      </c>
      <c r="X1228" s="2">
        <v>38260</v>
      </c>
      <c r="Y1228" s="2">
        <v>38289</v>
      </c>
      <c r="Z1228" s="2">
        <v>38321</v>
      </c>
      <c r="AA1228" s="2">
        <v>38352</v>
      </c>
      <c r="AB1228" s="2">
        <v>38383</v>
      </c>
      <c r="AC1228" s="2">
        <v>38411</v>
      </c>
      <c r="AD1228" s="2">
        <v>38442</v>
      </c>
      <c r="AE1228" s="2">
        <v>38471</v>
      </c>
      <c r="AF1228" s="2">
        <v>38503</v>
      </c>
      <c r="AG1228" s="2">
        <v>38533</v>
      </c>
      <c r="AH1228" s="2">
        <v>38562</v>
      </c>
      <c r="AI1228" s="2">
        <v>38595</v>
      </c>
      <c r="AJ1228" s="2">
        <v>38625</v>
      </c>
      <c r="AK1228" s="2">
        <v>38656</v>
      </c>
      <c r="AL1228" s="2">
        <v>38686</v>
      </c>
      <c r="AM1228" s="2">
        <v>38716</v>
      </c>
      <c r="AN1228" s="2">
        <v>38748</v>
      </c>
      <c r="AO1228" s="2">
        <v>38776</v>
      </c>
      <c r="AP1228" s="2">
        <v>38807</v>
      </c>
      <c r="AQ1228" s="2">
        <v>38835</v>
      </c>
      <c r="AR1228" s="2">
        <v>38868</v>
      </c>
      <c r="AS1228" s="2">
        <v>38898</v>
      </c>
      <c r="AT1228" s="2">
        <v>38929</v>
      </c>
      <c r="AU1228" s="2">
        <v>38960</v>
      </c>
      <c r="AV1228" s="2">
        <v>38989</v>
      </c>
      <c r="AW1228" s="2">
        <v>39021</v>
      </c>
      <c r="AX1228" s="2">
        <v>39051</v>
      </c>
      <c r="AY1228" s="2">
        <v>39080</v>
      </c>
      <c r="AZ1228" s="2">
        <v>39113</v>
      </c>
      <c r="BA1228" s="2">
        <v>39141</v>
      </c>
      <c r="BB1228" s="2">
        <v>39171</v>
      </c>
      <c r="BC1228" s="2">
        <v>39202</v>
      </c>
      <c r="BD1228" s="2">
        <v>39233</v>
      </c>
      <c r="BE1228" s="2">
        <v>39262</v>
      </c>
      <c r="BF1228" s="2">
        <v>39294</v>
      </c>
      <c r="BG1228" s="2">
        <v>39325</v>
      </c>
      <c r="BH1228" s="2">
        <v>39353</v>
      </c>
      <c r="BI1228" s="2">
        <v>39386</v>
      </c>
      <c r="BJ1228" s="2">
        <v>39416</v>
      </c>
      <c r="BK1228" s="2">
        <v>39447</v>
      </c>
      <c r="BL1228" s="2">
        <v>39478</v>
      </c>
      <c r="BM1228" s="2">
        <v>39507</v>
      </c>
      <c r="BN1228" s="2">
        <v>39538</v>
      </c>
      <c r="BO1228" s="2">
        <v>39568</v>
      </c>
      <c r="BP1228" s="2">
        <v>39598</v>
      </c>
      <c r="BQ1228" s="2">
        <v>39629</v>
      </c>
    </row>
    <row r="1229" spans="1:241" x14ac:dyDescent="0.25">
      <c r="D1229" s="3">
        <v>36527400</v>
      </c>
      <c r="E1229">
        <v>27064500</v>
      </c>
      <c r="F1229">
        <v>32180700</v>
      </c>
      <c r="G1229">
        <v>32034900</v>
      </c>
      <c r="H1229">
        <v>24570600</v>
      </c>
      <c r="I1229">
        <v>31466700</v>
      </c>
      <c r="J1229">
        <v>31736700</v>
      </c>
      <c r="K1229">
        <v>21205800</v>
      </c>
      <c r="L1229">
        <v>24627900</v>
      </c>
      <c r="M1229">
        <v>26793600</v>
      </c>
      <c r="N1229">
        <v>15729300</v>
      </c>
      <c r="O1229">
        <v>23823000</v>
      </c>
      <c r="P1229">
        <v>31566300</v>
      </c>
      <c r="Q1229">
        <v>21157800</v>
      </c>
      <c r="R1229">
        <v>27975000</v>
      </c>
      <c r="S1229">
        <v>33915900</v>
      </c>
      <c r="T1229">
        <v>34112000</v>
      </c>
      <c r="U1229">
        <v>17646300</v>
      </c>
      <c r="V1229">
        <v>17771300</v>
      </c>
      <c r="W1229">
        <v>20537700</v>
      </c>
      <c r="X1229">
        <v>15654300</v>
      </c>
      <c r="Y1229">
        <v>20589000</v>
      </c>
      <c r="Z1229">
        <v>21240100</v>
      </c>
      <c r="AA1229">
        <v>16176800</v>
      </c>
      <c r="AB1229">
        <v>14287100</v>
      </c>
      <c r="AC1229">
        <v>21196000</v>
      </c>
      <c r="AD1229">
        <v>24972600</v>
      </c>
      <c r="AE1229">
        <v>18606700</v>
      </c>
      <c r="AF1229">
        <v>21812300</v>
      </c>
      <c r="AG1229">
        <v>22708400</v>
      </c>
      <c r="AH1229">
        <v>16691600</v>
      </c>
      <c r="AI1229">
        <v>17728500</v>
      </c>
      <c r="AJ1229">
        <v>18697100</v>
      </c>
      <c r="AK1229">
        <v>43351300</v>
      </c>
      <c r="AL1229">
        <v>22630700</v>
      </c>
      <c r="AM1229">
        <v>22542200</v>
      </c>
      <c r="AN1229">
        <v>33688600</v>
      </c>
      <c r="AO1229">
        <v>32850800</v>
      </c>
      <c r="AP1229">
        <v>27436800</v>
      </c>
      <c r="AQ1229">
        <v>20775800</v>
      </c>
      <c r="AR1229">
        <v>21766700</v>
      </c>
      <c r="AS1229">
        <v>27439200</v>
      </c>
      <c r="AT1229">
        <v>27866700</v>
      </c>
      <c r="AU1229">
        <v>19349700</v>
      </c>
      <c r="AV1229">
        <v>21647200</v>
      </c>
      <c r="AW1229">
        <v>27421600</v>
      </c>
      <c r="AX1229">
        <v>15904400</v>
      </c>
      <c r="AY1229">
        <v>13941900</v>
      </c>
      <c r="AZ1229">
        <v>16693900</v>
      </c>
      <c r="BA1229">
        <v>31075300</v>
      </c>
      <c r="BB1229">
        <v>20538600</v>
      </c>
      <c r="BC1229">
        <v>29036300</v>
      </c>
      <c r="BD1229">
        <v>21081900</v>
      </c>
      <c r="BE1229">
        <v>19852000</v>
      </c>
      <c r="BF1229">
        <v>29293600</v>
      </c>
      <c r="BG1229">
        <v>42021500</v>
      </c>
      <c r="BH1229">
        <v>22334400</v>
      </c>
      <c r="BI1229">
        <v>27363000</v>
      </c>
      <c r="BJ1229">
        <v>24712000</v>
      </c>
      <c r="BK1229">
        <v>30315700</v>
      </c>
      <c r="BL1229">
        <v>31483400</v>
      </c>
      <c r="BM1229">
        <v>17441200</v>
      </c>
      <c r="BN1229">
        <v>15965000</v>
      </c>
      <c r="BO1229">
        <v>13122400</v>
      </c>
      <c r="BP1229">
        <v>10361300</v>
      </c>
      <c r="BQ1229">
        <v>4806700</v>
      </c>
    </row>
    <row r="1230" spans="1:241" x14ac:dyDescent="0.25">
      <c r="A1230" s="5" t="s">
        <v>616</v>
      </c>
      <c r="B1230" t="s">
        <v>1160</v>
      </c>
      <c r="C1230" t="s">
        <v>1198</v>
      </c>
      <c r="D1230" s="2">
        <f>_xll.BDH(A1230, "volume", B1230, C1230, "Direction", "H", "Period", "M","cols=72;rows=2")</f>
        <v>37652</v>
      </c>
      <c r="E1230" s="2">
        <v>37680</v>
      </c>
      <c r="F1230" s="2">
        <v>37711</v>
      </c>
      <c r="G1230" s="2">
        <v>37741</v>
      </c>
      <c r="H1230" s="2">
        <v>37771</v>
      </c>
      <c r="I1230" s="2">
        <v>37802</v>
      </c>
      <c r="J1230" s="2">
        <v>37833</v>
      </c>
      <c r="K1230" s="2">
        <v>37862</v>
      </c>
      <c r="L1230" s="2">
        <v>37894</v>
      </c>
      <c r="M1230" s="2">
        <v>37925</v>
      </c>
      <c r="N1230" s="2">
        <v>37953</v>
      </c>
      <c r="O1230" s="2">
        <v>37986</v>
      </c>
      <c r="P1230" s="2">
        <v>38016</v>
      </c>
      <c r="Q1230" s="2">
        <v>38044</v>
      </c>
      <c r="R1230" s="2">
        <v>38077</v>
      </c>
      <c r="S1230" s="2">
        <v>38107</v>
      </c>
      <c r="T1230" s="2">
        <v>38138</v>
      </c>
      <c r="U1230" s="2">
        <v>38168</v>
      </c>
      <c r="V1230" s="2">
        <v>38198</v>
      </c>
      <c r="W1230" s="2">
        <v>38230</v>
      </c>
      <c r="X1230" s="2">
        <v>38260</v>
      </c>
      <c r="Y1230" s="2">
        <v>38289</v>
      </c>
      <c r="Z1230" s="2">
        <v>38321</v>
      </c>
      <c r="AA1230" s="2">
        <v>38352</v>
      </c>
      <c r="AB1230" s="2">
        <v>38383</v>
      </c>
      <c r="AC1230" s="2">
        <v>38411</v>
      </c>
      <c r="AD1230" s="2">
        <v>38442</v>
      </c>
      <c r="AE1230" s="2">
        <v>38471</v>
      </c>
      <c r="AF1230" s="2">
        <v>38503</v>
      </c>
      <c r="AG1230" s="2">
        <v>38533</v>
      </c>
      <c r="AH1230" s="2">
        <v>38562</v>
      </c>
      <c r="AI1230" s="2">
        <v>38595</v>
      </c>
      <c r="AJ1230" s="2">
        <v>38625</v>
      </c>
      <c r="AK1230" s="2">
        <v>38656</v>
      </c>
      <c r="AL1230" s="2">
        <v>38686</v>
      </c>
      <c r="AM1230" s="2">
        <v>38716</v>
      </c>
      <c r="AN1230" s="2">
        <v>38748</v>
      </c>
      <c r="AO1230" s="2">
        <v>38776</v>
      </c>
      <c r="AP1230" s="2">
        <v>38807</v>
      </c>
      <c r="AQ1230" s="2">
        <v>38835</v>
      </c>
      <c r="AR1230" s="2">
        <v>38868</v>
      </c>
      <c r="AS1230" s="2">
        <v>38898</v>
      </c>
      <c r="AT1230" s="2">
        <v>38929</v>
      </c>
      <c r="AU1230" s="2">
        <v>38960</v>
      </c>
      <c r="AV1230" s="2">
        <v>38989</v>
      </c>
      <c r="AW1230" s="2">
        <v>39021</v>
      </c>
      <c r="AX1230" s="2">
        <v>39051</v>
      </c>
      <c r="AY1230" s="2">
        <v>39080</v>
      </c>
      <c r="AZ1230" s="2">
        <v>39113</v>
      </c>
      <c r="BA1230" s="2">
        <v>39141</v>
      </c>
      <c r="BB1230" s="2">
        <v>39171</v>
      </c>
      <c r="BC1230" s="2">
        <v>39202</v>
      </c>
      <c r="BD1230" s="2">
        <v>39233</v>
      </c>
      <c r="BE1230" s="2">
        <v>39262</v>
      </c>
      <c r="BF1230" s="2">
        <v>39294</v>
      </c>
      <c r="BG1230" s="2">
        <v>39325</v>
      </c>
      <c r="BH1230" s="2">
        <v>39353</v>
      </c>
      <c r="BI1230" s="2">
        <v>39386</v>
      </c>
      <c r="BJ1230" s="2">
        <v>39416</v>
      </c>
      <c r="BK1230" s="2">
        <v>39447</v>
      </c>
      <c r="BL1230" s="2">
        <v>39478</v>
      </c>
      <c r="BM1230" s="2">
        <v>39507</v>
      </c>
      <c r="BN1230" s="2">
        <v>39538</v>
      </c>
      <c r="BO1230" s="2">
        <v>39568</v>
      </c>
      <c r="BP1230" s="2">
        <v>39598</v>
      </c>
      <c r="BQ1230" s="2">
        <v>39629</v>
      </c>
      <c r="BR1230" s="2">
        <v>39660</v>
      </c>
      <c r="BS1230" s="2">
        <v>39689</v>
      </c>
      <c r="BT1230" s="2">
        <v>39721</v>
      </c>
      <c r="BU1230" s="2">
        <v>39752</v>
      </c>
      <c r="BV1230" s="2">
        <v>39780</v>
      </c>
      <c r="BW1230" s="2">
        <v>39813</v>
      </c>
    </row>
    <row r="1231" spans="1:241" x14ac:dyDescent="0.25">
      <c r="D1231" s="3">
        <v>34830200</v>
      </c>
      <c r="E1231">
        <v>25296800</v>
      </c>
      <c r="F1231">
        <v>32272600</v>
      </c>
      <c r="G1231">
        <v>34980200</v>
      </c>
      <c r="H1231">
        <v>34439500</v>
      </c>
      <c r="I1231">
        <v>31272000</v>
      </c>
      <c r="J1231">
        <v>35462100</v>
      </c>
      <c r="K1231">
        <v>22687700</v>
      </c>
      <c r="L1231">
        <v>30548200</v>
      </c>
      <c r="M1231">
        <v>31273700</v>
      </c>
      <c r="N1231">
        <v>19075300</v>
      </c>
      <c r="O1231">
        <v>25001800</v>
      </c>
      <c r="P1231">
        <v>17836800</v>
      </c>
      <c r="Q1231">
        <v>19965600</v>
      </c>
      <c r="R1231">
        <v>19276400</v>
      </c>
      <c r="S1231">
        <v>27115100</v>
      </c>
      <c r="T1231">
        <v>21521500</v>
      </c>
      <c r="U1231">
        <v>19947300</v>
      </c>
      <c r="V1231">
        <v>23897200</v>
      </c>
      <c r="W1231">
        <v>18812200</v>
      </c>
      <c r="X1231">
        <v>23051100</v>
      </c>
      <c r="Y1231">
        <v>56647200</v>
      </c>
      <c r="Z1231">
        <v>21681400</v>
      </c>
      <c r="AA1231">
        <v>17915900</v>
      </c>
      <c r="AB1231">
        <v>24991700</v>
      </c>
      <c r="AC1231">
        <v>21912700</v>
      </c>
      <c r="AD1231">
        <v>23448700</v>
      </c>
      <c r="AE1231">
        <v>31839300</v>
      </c>
      <c r="AF1231">
        <v>16415800</v>
      </c>
      <c r="AG1231">
        <v>19873800</v>
      </c>
      <c r="AH1231">
        <v>13749700</v>
      </c>
      <c r="AI1231">
        <v>13279500</v>
      </c>
      <c r="AJ1231">
        <v>32455100</v>
      </c>
      <c r="AK1231">
        <v>56129100</v>
      </c>
      <c r="AL1231">
        <v>27219900</v>
      </c>
      <c r="AM1231">
        <v>25608300</v>
      </c>
      <c r="AN1231">
        <v>20254600</v>
      </c>
      <c r="AO1231">
        <v>19158400</v>
      </c>
      <c r="AP1231">
        <v>19849900</v>
      </c>
      <c r="AQ1231">
        <v>21954700</v>
      </c>
      <c r="AR1231">
        <v>21549100</v>
      </c>
      <c r="AS1231">
        <v>30086500</v>
      </c>
      <c r="AT1231">
        <v>19018200</v>
      </c>
      <c r="AU1231">
        <v>17944200</v>
      </c>
      <c r="AV1231">
        <v>16647600</v>
      </c>
      <c r="AW1231">
        <v>21294500</v>
      </c>
      <c r="AX1231">
        <v>14730500</v>
      </c>
      <c r="AY1231">
        <v>14393800</v>
      </c>
      <c r="AZ1231">
        <v>18640500</v>
      </c>
      <c r="BA1231">
        <v>17322400</v>
      </c>
      <c r="BB1231">
        <v>23609300</v>
      </c>
      <c r="BC1231">
        <v>13206900</v>
      </c>
      <c r="BD1231">
        <v>17452800</v>
      </c>
      <c r="BE1231">
        <v>32615000</v>
      </c>
      <c r="BF1231">
        <v>24594100</v>
      </c>
      <c r="BG1231">
        <v>30545600</v>
      </c>
      <c r="BH1231">
        <v>17262200</v>
      </c>
      <c r="BI1231">
        <v>19599000</v>
      </c>
      <c r="BJ1231">
        <v>24029600</v>
      </c>
      <c r="BK1231">
        <v>16812600</v>
      </c>
      <c r="BL1231">
        <v>35300000</v>
      </c>
      <c r="BM1231">
        <v>25108100</v>
      </c>
      <c r="BN1231">
        <v>28002200</v>
      </c>
      <c r="BO1231">
        <v>17141300</v>
      </c>
      <c r="BP1231">
        <v>13887000</v>
      </c>
      <c r="BQ1231">
        <v>19084500</v>
      </c>
      <c r="BR1231">
        <v>82905300</v>
      </c>
      <c r="BS1231">
        <v>20268000</v>
      </c>
      <c r="BT1231">
        <v>24925600</v>
      </c>
      <c r="BU1231">
        <v>25697600</v>
      </c>
      <c r="BV1231">
        <v>22208100</v>
      </c>
      <c r="BW1231">
        <v>17985100</v>
      </c>
    </row>
    <row r="1232" spans="1:241" x14ac:dyDescent="0.25">
      <c r="A1232" s="5" t="s">
        <v>617</v>
      </c>
      <c r="B1232" t="s">
        <v>1161</v>
      </c>
      <c r="C1232" t="s">
        <v>1180</v>
      </c>
      <c r="D1232" s="2">
        <f>_xll.BDH(A1232, "volume", B1232, C1232, "Direction", "H", "Period", "M","cols=90;rows=2")</f>
        <v>38016</v>
      </c>
      <c r="E1232" s="2">
        <v>38044</v>
      </c>
      <c r="F1232" s="2">
        <v>38077</v>
      </c>
      <c r="G1232" s="2">
        <v>38107</v>
      </c>
      <c r="H1232" s="2">
        <v>38138</v>
      </c>
      <c r="I1232" s="2">
        <v>38168</v>
      </c>
      <c r="J1232" s="2">
        <v>38198</v>
      </c>
      <c r="K1232" s="2">
        <v>38230</v>
      </c>
      <c r="L1232" s="2">
        <v>38260</v>
      </c>
      <c r="M1232" s="2">
        <v>38289</v>
      </c>
      <c r="N1232" s="2">
        <v>38321</v>
      </c>
      <c r="O1232" s="2">
        <v>38352</v>
      </c>
      <c r="P1232" s="2">
        <v>38383</v>
      </c>
      <c r="Q1232" s="2">
        <v>38411</v>
      </c>
      <c r="R1232" s="2">
        <v>38442</v>
      </c>
      <c r="S1232" s="2">
        <v>38471</v>
      </c>
      <c r="T1232" s="2">
        <v>38503</v>
      </c>
      <c r="U1232" s="2">
        <v>38533</v>
      </c>
      <c r="V1232" s="2">
        <v>38562</v>
      </c>
      <c r="W1232" s="2">
        <v>38595</v>
      </c>
      <c r="X1232" s="2">
        <v>38625</v>
      </c>
      <c r="Y1232" s="2">
        <v>38656</v>
      </c>
      <c r="Z1232" s="2">
        <v>38686</v>
      </c>
      <c r="AA1232" s="2">
        <v>38716</v>
      </c>
      <c r="AB1232" s="2">
        <v>38748</v>
      </c>
      <c r="AC1232" s="2">
        <v>38776</v>
      </c>
      <c r="AD1232" s="2">
        <v>38807</v>
      </c>
      <c r="AE1232" s="2">
        <v>38835</v>
      </c>
      <c r="AF1232" s="2">
        <v>38868</v>
      </c>
      <c r="AG1232" s="2">
        <v>38898</v>
      </c>
      <c r="AH1232" s="2">
        <v>38929</v>
      </c>
      <c r="AI1232" s="2">
        <v>38960</v>
      </c>
      <c r="AJ1232" s="2">
        <v>38989</v>
      </c>
      <c r="AK1232" s="2">
        <v>39021</v>
      </c>
      <c r="AL1232" s="2">
        <v>39051</v>
      </c>
      <c r="AM1232" s="2">
        <v>39080</v>
      </c>
      <c r="AN1232" s="2">
        <v>39113</v>
      </c>
      <c r="AO1232" s="2">
        <v>39141</v>
      </c>
      <c r="AP1232" s="2">
        <v>39171</v>
      </c>
      <c r="AQ1232" s="2">
        <v>39202</v>
      </c>
      <c r="AR1232" s="2">
        <v>39233</v>
      </c>
      <c r="AS1232" s="2">
        <v>39262</v>
      </c>
      <c r="AT1232" s="2">
        <v>39294</v>
      </c>
      <c r="AU1232" s="2">
        <v>39325</v>
      </c>
      <c r="AV1232" s="2">
        <v>39353</v>
      </c>
      <c r="AW1232" s="2">
        <v>39386</v>
      </c>
      <c r="AX1232" s="2">
        <v>39416</v>
      </c>
      <c r="AY1232" s="2">
        <v>39447</v>
      </c>
      <c r="AZ1232" s="2">
        <v>39478</v>
      </c>
      <c r="BA1232" s="2">
        <v>39507</v>
      </c>
      <c r="BB1232" s="2">
        <v>39538</v>
      </c>
      <c r="BC1232" s="2">
        <v>39568</v>
      </c>
      <c r="BD1232" s="2">
        <v>39598</v>
      </c>
      <c r="BE1232" s="2">
        <v>39629</v>
      </c>
      <c r="BF1232" s="2">
        <v>39660</v>
      </c>
      <c r="BG1232" s="2">
        <v>39689</v>
      </c>
      <c r="BH1232" s="2">
        <v>39721</v>
      </c>
      <c r="BI1232" s="2">
        <v>39752</v>
      </c>
      <c r="BJ1232" s="2">
        <v>39780</v>
      </c>
      <c r="BK1232" s="2">
        <v>39813</v>
      </c>
      <c r="BL1232" s="2">
        <v>39843</v>
      </c>
      <c r="BM1232" s="2">
        <v>39871</v>
      </c>
      <c r="BN1232" s="2">
        <v>39903</v>
      </c>
      <c r="BO1232" s="2">
        <v>39933</v>
      </c>
      <c r="BP1232" s="2">
        <v>39962</v>
      </c>
      <c r="BQ1232" s="2">
        <v>39994</v>
      </c>
      <c r="BR1232" s="2">
        <v>40025</v>
      </c>
      <c r="BS1232" s="2">
        <v>40056</v>
      </c>
      <c r="BT1232" s="2">
        <v>40086</v>
      </c>
      <c r="BU1232" s="2">
        <v>40116</v>
      </c>
      <c r="BV1232" s="2">
        <v>40147</v>
      </c>
      <c r="BW1232" s="2">
        <v>40178</v>
      </c>
      <c r="BX1232" s="2">
        <v>40207</v>
      </c>
      <c r="BY1232" s="2">
        <v>40235</v>
      </c>
      <c r="BZ1232" s="2">
        <v>40268</v>
      </c>
      <c r="CA1232" s="2">
        <v>40298</v>
      </c>
      <c r="CB1232" s="2">
        <v>40329</v>
      </c>
      <c r="CC1232" s="2">
        <v>40359</v>
      </c>
      <c r="CD1232" s="2">
        <v>40389</v>
      </c>
      <c r="CE1232" s="2">
        <v>40421</v>
      </c>
      <c r="CF1232" s="2">
        <v>40451</v>
      </c>
      <c r="CG1232" s="2">
        <v>40480</v>
      </c>
      <c r="CH1232" s="2">
        <v>40512</v>
      </c>
      <c r="CI1232" s="2">
        <v>40543</v>
      </c>
      <c r="CJ1232" s="2">
        <v>40574</v>
      </c>
      <c r="CK1232" s="2">
        <v>40602</v>
      </c>
      <c r="CL1232" s="2">
        <v>40633</v>
      </c>
      <c r="CM1232" s="2">
        <v>40662</v>
      </c>
      <c r="CN1232" s="2">
        <v>40694</v>
      </c>
      <c r="CO1232" s="2">
        <v>40724</v>
      </c>
    </row>
    <row r="1233" spans="1:229" x14ac:dyDescent="0.25">
      <c r="D1233" s="3">
        <v>11115200</v>
      </c>
      <c r="E1233">
        <v>10992900</v>
      </c>
      <c r="F1233">
        <v>11972100</v>
      </c>
      <c r="G1233">
        <v>18617200</v>
      </c>
      <c r="H1233">
        <v>16029600</v>
      </c>
      <c r="I1233">
        <v>12493200</v>
      </c>
      <c r="J1233">
        <v>9155900</v>
      </c>
      <c r="K1233">
        <v>10842600</v>
      </c>
      <c r="L1233">
        <v>9259900</v>
      </c>
      <c r="M1233">
        <v>9915900</v>
      </c>
      <c r="N1233">
        <v>13203600</v>
      </c>
      <c r="O1233">
        <v>12037600</v>
      </c>
      <c r="P1233">
        <v>14592000</v>
      </c>
      <c r="Q1233">
        <v>12091500</v>
      </c>
      <c r="R1233">
        <v>13593200</v>
      </c>
      <c r="S1233">
        <v>15213800</v>
      </c>
      <c r="T1233">
        <v>14878100</v>
      </c>
      <c r="U1233">
        <v>23632000</v>
      </c>
      <c r="V1233">
        <v>18567900</v>
      </c>
      <c r="W1233">
        <v>22151800</v>
      </c>
      <c r="X1233">
        <v>34148800</v>
      </c>
      <c r="Y1233">
        <v>19310000</v>
      </c>
      <c r="Z1233">
        <v>21382000</v>
      </c>
      <c r="AA1233">
        <v>15703600</v>
      </c>
      <c r="AB1233">
        <v>17160200</v>
      </c>
      <c r="AC1233">
        <v>16484200</v>
      </c>
      <c r="AD1233">
        <v>19751300</v>
      </c>
      <c r="AE1233">
        <v>14416100</v>
      </c>
      <c r="AF1233">
        <v>17110600</v>
      </c>
      <c r="AG1233">
        <v>17454200</v>
      </c>
      <c r="AH1233">
        <v>16260200</v>
      </c>
      <c r="AI1233">
        <v>13799200</v>
      </c>
      <c r="AJ1233">
        <v>15505000</v>
      </c>
      <c r="AK1233">
        <v>17018600</v>
      </c>
      <c r="AL1233">
        <v>18104800</v>
      </c>
      <c r="AM1233">
        <v>17627100</v>
      </c>
      <c r="AN1233">
        <v>17230500</v>
      </c>
      <c r="AO1233">
        <v>23762300</v>
      </c>
      <c r="AP1233">
        <v>32062500</v>
      </c>
      <c r="AQ1233">
        <v>16967400</v>
      </c>
      <c r="AR1233">
        <v>27949300</v>
      </c>
      <c r="AS1233">
        <v>27530100</v>
      </c>
      <c r="AT1233">
        <v>28060000</v>
      </c>
      <c r="AU1233">
        <v>36823400</v>
      </c>
      <c r="AV1233">
        <v>19079000</v>
      </c>
      <c r="AW1233">
        <v>26674700</v>
      </c>
      <c r="AX1233">
        <v>36503400</v>
      </c>
      <c r="AY1233">
        <v>23007900</v>
      </c>
      <c r="AZ1233">
        <v>40450500</v>
      </c>
      <c r="BA1233">
        <v>25602100</v>
      </c>
      <c r="BB1233">
        <v>32618500</v>
      </c>
      <c r="BC1233">
        <v>21779900</v>
      </c>
      <c r="BD1233">
        <v>19658700</v>
      </c>
      <c r="BE1233">
        <v>24281800</v>
      </c>
      <c r="BF1233">
        <v>35482600</v>
      </c>
      <c r="BG1233">
        <v>28405300</v>
      </c>
      <c r="BH1233">
        <v>43490100</v>
      </c>
      <c r="BI1233">
        <v>59722700</v>
      </c>
      <c r="BJ1233">
        <v>70858700</v>
      </c>
      <c r="BK1233">
        <v>94561200</v>
      </c>
      <c r="BL1233">
        <v>73917300</v>
      </c>
      <c r="BM1233">
        <v>76688700</v>
      </c>
      <c r="BN1233">
        <v>117751200</v>
      </c>
      <c r="BO1233">
        <v>174263800</v>
      </c>
      <c r="BP1233">
        <v>87978500</v>
      </c>
      <c r="BQ1233">
        <v>70748200</v>
      </c>
      <c r="BR1233">
        <v>62904000</v>
      </c>
      <c r="BS1233">
        <v>66753300</v>
      </c>
      <c r="BT1233">
        <v>72934800</v>
      </c>
      <c r="BU1233">
        <v>63393900</v>
      </c>
      <c r="BV1233">
        <v>49619900</v>
      </c>
      <c r="BW1233">
        <v>39950900</v>
      </c>
      <c r="BX1233">
        <v>32668000</v>
      </c>
      <c r="BY1233">
        <v>42381000</v>
      </c>
      <c r="BZ1233">
        <v>44247200</v>
      </c>
      <c r="CA1233">
        <v>37606200</v>
      </c>
      <c r="CB1233">
        <v>58000000</v>
      </c>
      <c r="CC1233">
        <v>51396200</v>
      </c>
      <c r="CD1233">
        <v>67549300</v>
      </c>
      <c r="CE1233">
        <v>44481500</v>
      </c>
      <c r="CF1233">
        <v>42388313</v>
      </c>
      <c r="CG1233">
        <v>90111386</v>
      </c>
      <c r="CH1233">
        <v>62416317</v>
      </c>
      <c r="CI1233">
        <v>43596519</v>
      </c>
      <c r="CJ1233">
        <v>51814074</v>
      </c>
      <c r="CK1233">
        <v>43090674</v>
      </c>
      <c r="CL1233">
        <v>41842296</v>
      </c>
      <c r="CM1233">
        <v>29965561</v>
      </c>
      <c r="CN1233">
        <v>30404544</v>
      </c>
      <c r="CO1233">
        <v>18398786</v>
      </c>
    </row>
    <row r="1234" spans="1:229" x14ac:dyDescent="0.25">
      <c r="A1234" s="5" t="s">
        <v>618</v>
      </c>
      <c r="B1234" t="s">
        <v>1161</v>
      </c>
      <c r="C1234" t="s">
        <v>1194</v>
      </c>
      <c r="D1234" s="2">
        <f>_xll.BDH(A1234, "volume", B1234, C1234, "Direction", "H", "Period", "M","cols=168;rows=2")</f>
        <v>38016</v>
      </c>
      <c r="E1234" s="2">
        <v>38044</v>
      </c>
      <c r="F1234" s="2">
        <v>38077</v>
      </c>
      <c r="G1234" s="2">
        <v>38107</v>
      </c>
      <c r="H1234" s="2">
        <v>38138</v>
      </c>
      <c r="I1234" s="2">
        <v>38168</v>
      </c>
      <c r="J1234" s="2">
        <v>38198</v>
      </c>
      <c r="K1234" s="2">
        <v>38230</v>
      </c>
      <c r="L1234" s="2">
        <v>38260</v>
      </c>
      <c r="M1234" s="2">
        <v>38289</v>
      </c>
      <c r="N1234" s="2">
        <v>38321</v>
      </c>
      <c r="O1234" s="2">
        <v>38352</v>
      </c>
      <c r="P1234" s="2">
        <v>38383</v>
      </c>
      <c r="Q1234" s="2">
        <v>38411</v>
      </c>
      <c r="R1234" s="2">
        <v>38442</v>
      </c>
      <c r="S1234" s="2">
        <v>38471</v>
      </c>
      <c r="T1234" s="2">
        <v>38503</v>
      </c>
      <c r="U1234" s="2">
        <v>38533</v>
      </c>
      <c r="V1234" s="2">
        <v>38562</v>
      </c>
      <c r="W1234" s="2">
        <v>38595</v>
      </c>
      <c r="X1234" s="2">
        <v>38625</v>
      </c>
      <c r="Y1234" s="2">
        <v>38656</v>
      </c>
      <c r="Z1234" s="2">
        <v>38686</v>
      </c>
      <c r="AA1234" s="2">
        <v>38716</v>
      </c>
      <c r="AB1234" s="2">
        <v>38748</v>
      </c>
      <c r="AC1234" s="2">
        <v>38776</v>
      </c>
      <c r="AD1234" s="2">
        <v>38807</v>
      </c>
      <c r="AE1234" s="2">
        <v>38835</v>
      </c>
      <c r="AF1234" s="2">
        <v>38868</v>
      </c>
      <c r="AG1234" s="2">
        <v>38898</v>
      </c>
      <c r="AH1234" s="2">
        <v>38929</v>
      </c>
      <c r="AI1234" s="2">
        <v>38960</v>
      </c>
      <c r="AJ1234" s="2">
        <v>38989</v>
      </c>
      <c r="AK1234" s="2">
        <v>39021</v>
      </c>
      <c r="AL1234" s="2">
        <v>39051</v>
      </c>
      <c r="AM1234" s="2">
        <v>39080</v>
      </c>
      <c r="AN1234" s="2">
        <v>39113</v>
      </c>
      <c r="AO1234" s="2">
        <v>39141</v>
      </c>
      <c r="AP1234" s="2">
        <v>39171</v>
      </c>
      <c r="AQ1234" s="2">
        <v>39202</v>
      </c>
      <c r="AR1234" s="2">
        <v>39233</v>
      </c>
      <c r="AS1234" s="2">
        <v>39262</v>
      </c>
      <c r="AT1234" s="2">
        <v>39294</v>
      </c>
      <c r="AU1234" s="2">
        <v>39325</v>
      </c>
      <c r="AV1234" s="2">
        <v>39353</v>
      </c>
      <c r="AW1234" s="2">
        <v>39386</v>
      </c>
      <c r="AX1234" s="2">
        <v>39416</v>
      </c>
      <c r="AY1234" s="2">
        <v>39447</v>
      </c>
      <c r="AZ1234" s="2">
        <v>39478</v>
      </c>
      <c r="BA1234" s="2">
        <v>39507</v>
      </c>
      <c r="BB1234" s="2">
        <v>39538</v>
      </c>
      <c r="BC1234" s="2">
        <v>39568</v>
      </c>
      <c r="BD1234" s="2">
        <v>39598</v>
      </c>
      <c r="BE1234" s="2">
        <v>39629</v>
      </c>
      <c r="BF1234" s="2">
        <v>39660</v>
      </c>
      <c r="BG1234" s="2">
        <v>39689</v>
      </c>
      <c r="BH1234" s="2">
        <v>39721</v>
      </c>
      <c r="BI1234" s="2">
        <v>39752</v>
      </c>
      <c r="BJ1234" s="2">
        <v>39780</v>
      </c>
      <c r="BK1234" s="2">
        <v>39813</v>
      </c>
      <c r="BL1234" s="2">
        <v>39843</v>
      </c>
      <c r="BM1234" s="2">
        <v>39871</v>
      </c>
      <c r="BN1234" s="2">
        <v>39903</v>
      </c>
      <c r="BO1234" s="2">
        <v>39933</v>
      </c>
      <c r="BP1234" s="2">
        <v>39962</v>
      </c>
      <c r="BQ1234" s="2">
        <v>39994</v>
      </c>
      <c r="BR1234" s="2">
        <v>40025</v>
      </c>
      <c r="BS1234" s="2">
        <v>40056</v>
      </c>
      <c r="BT1234" s="2">
        <v>40086</v>
      </c>
      <c r="BU1234" s="2">
        <v>40116</v>
      </c>
      <c r="BV1234" s="2">
        <v>40147</v>
      </c>
      <c r="BW1234" s="2">
        <v>40178</v>
      </c>
      <c r="BX1234" s="2">
        <v>40207</v>
      </c>
      <c r="BY1234" s="2">
        <v>40235</v>
      </c>
      <c r="BZ1234" s="2">
        <v>40268</v>
      </c>
      <c r="CA1234" s="2">
        <v>40298</v>
      </c>
      <c r="CB1234" s="2">
        <v>40329</v>
      </c>
      <c r="CC1234" s="2">
        <v>40359</v>
      </c>
      <c r="CD1234" s="2">
        <v>40389</v>
      </c>
      <c r="CE1234" s="2">
        <v>40421</v>
      </c>
      <c r="CF1234" s="2">
        <v>40451</v>
      </c>
      <c r="CG1234" s="2">
        <v>40480</v>
      </c>
      <c r="CH1234" s="2">
        <v>40512</v>
      </c>
      <c r="CI1234" s="2">
        <v>40543</v>
      </c>
      <c r="CJ1234" s="2">
        <v>40574</v>
      </c>
      <c r="CK1234" s="2">
        <v>40602</v>
      </c>
      <c r="CL1234" s="2">
        <v>40633</v>
      </c>
      <c r="CM1234" s="2">
        <v>40662</v>
      </c>
      <c r="CN1234" s="2">
        <v>40694</v>
      </c>
      <c r="CO1234" s="2">
        <v>40724</v>
      </c>
      <c r="CP1234" s="2">
        <v>40753</v>
      </c>
      <c r="CQ1234" s="2">
        <v>40786</v>
      </c>
      <c r="CR1234" s="2">
        <v>40816</v>
      </c>
      <c r="CS1234" s="2">
        <v>40847</v>
      </c>
      <c r="CT1234" s="2">
        <v>40877</v>
      </c>
      <c r="CU1234" s="2">
        <v>40907</v>
      </c>
      <c r="CV1234" s="2">
        <v>40939</v>
      </c>
      <c r="CW1234" s="2">
        <v>40968</v>
      </c>
      <c r="CX1234" s="2">
        <v>40998</v>
      </c>
      <c r="CY1234" s="2">
        <v>41029</v>
      </c>
      <c r="CZ1234" s="2">
        <v>41060</v>
      </c>
      <c r="DA1234" s="2">
        <v>41089</v>
      </c>
      <c r="DB1234" s="2">
        <v>41121</v>
      </c>
      <c r="DC1234" s="2">
        <v>41152</v>
      </c>
      <c r="DD1234" s="2">
        <v>41180</v>
      </c>
      <c r="DE1234" s="2">
        <v>41213</v>
      </c>
      <c r="DF1234" s="2">
        <v>41243</v>
      </c>
      <c r="DG1234" s="2">
        <v>41274</v>
      </c>
      <c r="DH1234" s="2">
        <v>41305</v>
      </c>
      <c r="DI1234" s="2">
        <v>41333</v>
      </c>
      <c r="DJ1234" s="2">
        <v>41362</v>
      </c>
      <c r="DK1234" s="2">
        <v>41394</v>
      </c>
      <c r="DL1234" s="2">
        <v>41425</v>
      </c>
      <c r="DM1234" s="2">
        <v>41453</v>
      </c>
      <c r="DN1234" s="2">
        <v>41486</v>
      </c>
      <c r="DO1234" s="2">
        <v>41516</v>
      </c>
      <c r="DP1234" s="2">
        <v>41547</v>
      </c>
      <c r="DQ1234" s="2">
        <v>41578</v>
      </c>
      <c r="DR1234" s="2">
        <v>41607</v>
      </c>
      <c r="DS1234" s="2">
        <v>41639</v>
      </c>
      <c r="DT1234" s="2">
        <v>41670</v>
      </c>
      <c r="DU1234" s="2">
        <v>41698</v>
      </c>
      <c r="DV1234" s="2">
        <v>41729</v>
      </c>
      <c r="DW1234" s="2">
        <v>41759</v>
      </c>
      <c r="DX1234" s="2">
        <v>41789</v>
      </c>
      <c r="DY1234" s="2">
        <v>41820</v>
      </c>
      <c r="DZ1234" s="2">
        <v>41851</v>
      </c>
      <c r="EA1234" s="2">
        <v>41880</v>
      </c>
      <c r="EB1234" s="2">
        <v>41912</v>
      </c>
      <c r="EC1234" s="2">
        <v>41943</v>
      </c>
      <c r="ED1234" s="2">
        <v>41971</v>
      </c>
      <c r="EE1234" s="2">
        <v>42004</v>
      </c>
      <c r="EF1234" s="2">
        <v>42034</v>
      </c>
      <c r="EG1234" s="2">
        <v>42062</v>
      </c>
      <c r="EH1234" s="2">
        <v>42094</v>
      </c>
      <c r="EI1234" s="2">
        <v>42124</v>
      </c>
      <c r="EJ1234" s="2">
        <v>42153</v>
      </c>
      <c r="EK1234" s="2">
        <v>42185</v>
      </c>
      <c r="EL1234" s="2">
        <v>42216</v>
      </c>
      <c r="EM1234" s="2">
        <v>42247</v>
      </c>
      <c r="EN1234" s="2">
        <v>42277</v>
      </c>
      <c r="EO1234" s="2">
        <v>42307</v>
      </c>
      <c r="EP1234" s="2">
        <v>42338</v>
      </c>
      <c r="EQ1234" s="2">
        <v>42369</v>
      </c>
      <c r="ER1234" s="2">
        <v>42398</v>
      </c>
      <c r="ES1234" s="2">
        <v>42429</v>
      </c>
      <c r="ET1234" s="2">
        <v>42460</v>
      </c>
      <c r="EU1234" s="2">
        <v>42489</v>
      </c>
      <c r="EV1234" s="2">
        <v>42521</v>
      </c>
      <c r="EW1234" s="2">
        <v>42551</v>
      </c>
      <c r="EX1234" s="2">
        <v>42580</v>
      </c>
      <c r="EY1234" s="2">
        <v>42613</v>
      </c>
      <c r="EZ1234" s="2">
        <v>42643</v>
      </c>
      <c r="FA1234" s="2">
        <v>42674</v>
      </c>
      <c r="FB1234" s="2">
        <v>42704</v>
      </c>
      <c r="FC1234" s="2">
        <v>42734</v>
      </c>
      <c r="FD1234" s="2">
        <v>42766</v>
      </c>
      <c r="FE1234" s="2">
        <v>42794</v>
      </c>
      <c r="FF1234" s="2">
        <v>42825</v>
      </c>
      <c r="FG1234" s="2">
        <v>42853</v>
      </c>
      <c r="FH1234" s="2">
        <v>42886</v>
      </c>
      <c r="FI1234" s="2">
        <v>42916</v>
      </c>
      <c r="FJ1234" s="2">
        <v>42947</v>
      </c>
      <c r="FK1234" s="2">
        <v>42978</v>
      </c>
      <c r="FL1234" s="2">
        <v>43007</v>
      </c>
      <c r="FM1234" s="2">
        <v>43039</v>
      </c>
      <c r="FN1234" s="2">
        <v>43069</v>
      </c>
      <c r="FO1234" s="2">
        <v>43098</v>
      </c>
    </row>
    <row r="1235" spans="1:229" x14ac:dyDescent="0.25">
      <c r="D1235" s="3">
        <v>13667600</v>
      </c>
      <c r="E1235">
        <v>19395300</v>
      </c>
      <c r="F1235">
        <v>19656400</v>
      </c>
      <c r="G1235">
        <v>14808000</v>
      </c>
      <c r="H1235">
        <v>22096400</v>
      </c>
      <c r="I1235">
        <v>21670500</v>
      </c>
      <c r="J1235">
        <v>24178100</v>
      </c>
      <c r="K1235">
        <v>19169600</v>
      </c>
      <c r="L1235">
        <v>16958400</v>
      </c>
      <c r="M1235">
        <v>15582500</v>
      </c>
      <c r="N1235">
        <v>20371500</v>
      </c>
      <c r="O1235">
        <v>16621200</v>
      </c>
      <c r="P1235">
        <v>13310200</v>
      </c>
      <c r="Q1235">
        <v>17143900</v>
      </c>
      <c r="R1235">
        <v>27375500</v>
      </c>
      <c r="S1235">
        <v>17405400</v>
      </c>
      <c r="T1235">
        <v>21945500</v>
      </c>
      <c r="U1235">
        <v>19361000</v>
      </c>
      <c r="V1235">
        <v>13983300</v>
      </c>
      <c r="W1235">
        <v>16388400</v>
      </c>
      <c r="X1235">
        <v>19934500</v>
      </c>
      <c r="Y1235">
        <v>17612200</v>
      </c>
      <c r="Z1235">
        <v>26647000</v>
      </c>
      <c r="AA1235">
        <v>20373600</v>
      </c>
      <c r="AB1235">
        <v>15806700</v>
      </c>
      <c r="AC1235">
        <v>14730000</v>
      </c>
      <c r="AD1235">
        <v>26600600</v>
      </c>
      <c r="AE1235">
        <v>26405800</v>
      </c>
      <c r="AF1235">
        <v>21249100</v>
      </c>
      <c r="AG1235">
        <v>19188100</v>
      </c>
      <c r="AH1235">
        <v>15532100</v>
      </c>
      <c r="AI1235">
        <v>20814600</v>
      </c>
      <c r="AJ1235">
        <v>16939200</v>
      </c>
      <c r="AK1235">
        <v>17885000</v>
      </c>
      <c r="AL1235">
        <v>18650700</v>
      </c>
      <c r="AM1235">
        <v>15043700</v>
      </c>
      <c r="AN1235">
        <v>12113500</v>
      </c>
      <c r="AO1235">
        <v>13505100</v>
      </c>
      <c r="AP1235">
        <v>17946300</v>
      </c>
      <c r="AQ1235">
        <v>16680800</v>
      </c>
      <c r="AR1235">
        <v>21708800</v>
      </c>
      <c r="AS1235">
        <v>14722600</v>
      </c>
      <c r="AT1235">
        <v>23030200</v>
      </c>
      <c r="AU1235">
        <v>39357100</v>
      </c>
      <c r="AV1235">
        <v>32368800</v>
      </c>
      <c r="AW1235">
        <v>26533200</v>
      </c>
      <c r="AX1235">
        <v>28436100</v>
      </c>
      <c r="AY1235">
        <v>24344900</v>
      </c>
      <c r="AZ1235">
        <v>33396800</v>
      </c>
      <c r="BA1235">
        <v>32521200</v>
      </c>
      <c r="BB1235">
        <v>30572900</v>
      </c>
      <c r="BC1235">
        <v>21759700</v>
      </c>
      <c r="BD1235">
        <v>19511000</v>
      </c>
      <c r="BE1235">
        <v>30310000</v>
      </c>
      <c r="BF1235">
        <v>46242600</v>
      </c>
      <c r="BG1235">
        <v>21324500</v>
      </c>
      <c r="BH1235">
        <v>22090300</v>
      </c>
      <c r="BI1235">
        <v>21352900</v>
      </c>
      <c r="BJ1235">
        <v>17618500</v>
      </c>
      <c r="BK1235">
        <v>17088300</v>
      </c>
      <c r="BL1235">
        <v>12841800</v>
      </c>
      <c r="BM1235">
        <v>12921500</v>
      </c>
      <c r="BN1235">
        <v>18850700</v>
      </c>
      <c r="BO1235">
        <v>22768500</v>
      </c>
      <c r="BP1235">
        <v>20252000</v>
      </c>
      <c r="BQ1235">
        <v>18197400</v>
      </c>
      <c r="BR1235">
        <v>16927300</v>
      </c>
      <c r="BS1235">
        <v>16582000</v>
      </c>
      <c r="BT1235">
        <v>19233600</v>
      </c>
      <c r="BU1235">
        <v>27353400</v>
      </c>
      <c r="BV1235">
        <v>15941800</v>
      </c>
      <c r="BW1235">
        <v>13578200</v>
      </c>
      <c r="BX1235">
        <v>10791400</v>
      </c>
      <c r="BY1235">
        <v>10153600</v>
      </c>
      <c r="BZ1235">
        <v>10940400</v>
      </c>
      <c r="CA1235">
        <v>19404700</v>
      </c>
      <c r="CB1235">
        <v>28381300</v>
      </c>
      <c r="CC1235">
        <v>23369700</v>
      </c>
      <c r="CD1235">
        <v>16496000</v>
      </c>
      <c r="CE1235">
        <v>12819900</v>
      </c>
      <c r="CF1235">
        <v>9730974</v>
      </c>
      <c r="CG1235">
        <v>9883771</v>
      </c>
      <c r="CH1235">
        <v>10136521</v>
      </c>
      <c r="CI1235">
        <v>6907560</v>
      </c>
      <c r="CJ1235">
        <v>5352248</v>
      </c>
      <c r="CK1235">
        <v>9165781</v>
      </c>
      <c r="CL1235">
        <v>8158922</v>
      </c>
      <c r="CM1235">
        <v>6316327</v>
      </c>
      <c r="CN1235">
        <v>4182748</v>
      </c>
      <c r="CO1235">
        <v>7773530</v>
      </c>
      <c r="CP1235">
        <v>4695987</v>
      </c>
      <c r="CQ1235">
        <v>6686841</v>
      </c>
      <c r="CR1235">
        <v>7642856</v>
      </c>
      <c r="CS1235">
        <v>5251718</v>
      </c>
      <c r="CT1235">
        <v>6470433</v>
      </c>
      <c r="CU1235">
        <v>4376369</v>
      </c>
      <c r="CV1235">
        <v>5720532</v>
      </c>
      <c r="CW1235">
        <v>5654077</v>
      </c>
      <c r="CX1235">
        <v>5445163</v>
      </c>
      <c r="CY1235">
        <v>5788559</v>
      </c>
      <c r="CZ1235">
        <v>6353699</v>
      </c>
      <c r="DA1235">
        <v>4609007</v>
      </c>
      <c r="DB1235">
        <v>4487167</v>
      </c>
      <c r="DC1235">
        <v>3126363</v>
      </c>
      <c r="DD1235">
        <v>3302744</v>
      </c>
      <c r="DE1235">
        <v>3844600</v>
      </c>
      <c r="DF1235">
        <v>4010819</v>
      </c>
      <c r="DG1235">
        <v>4288248</v>
      </c>
      <c r="DH1235">
        <v>4819177</v>
      </c>
      <c r="DI1235">
        <v>3271272</v>
      </c>
      <c r="DJ1235">
        <v>2822184</v>
      </c>
      <c r="DK1235">
        <v>3555756</v>
      </c>
      <c r="DL1235">
        <v>2788202</v>
      </c>
      <c r="DM1235">
        <v>4840837</v>
      </c>
      <c r="DN1235">
        <v>4329118</v>
      </c>
      <c r="DO1235">
        <v>4141363</v>
      </c>
      <c r="DP1235">
        <v>9194638</v>
      </c>
      <c r="DQ1235">
        <v>5846077</v>
      </c>
      <c r="DR1235">
        <v>3350070</v>
      </c>
      <c r="DS1235">
        <v>4021437</v>
      </c>
      <c r="DT1235">
        <v>4985182</v>
      </c>
      <c r="DU1235">
        <v>4150977</v>
      </c>
      <c r="DV1235">
        <v>4331677</v>
      </c>
      <c r="DW1235">
        <v>4871191</v>
      </c>
      <c r="DX1235">
        <v>5875076</v>
      </c>
      <c r="DY1235">
        <v>6256576</v>
      </c>
      <c r="DZ1235">
        <v>4770144</v>
      </c>
      <c r="EA1235">
        <v>4756864</v>
      </c>
      <c r="EB1235">
        <v>6859887</v>
      </c>
      <c r="EC1235">
        <v>7787985</v>
      </c>
      <c r="ED1235">
        <v>2736679</v>
      </c>
      <c r="EE1235">
        <v>4775720</v>
      </c>
      <c r="EF1235">
        <v>3716327</v>
      </c>
      <c r="EG1235">
        <v>4130236</v>
      </c>
      <c r="EH1235">
        <v>4526831</v>
      </c>
      <c r="EI1235">
        <v>3624199</v>
      </c>
      <c r="EJ1235">
        <v>3491443</v>
      </c>
      <c r="EK1235">
        <v>6048603</v>
      </c>
      <c r="EL1235">
        <v>5986075</v>
      </c>
      <c r="EM1235">
        <v>4152751</v>
      </c>
      <c r="EN1235">
        <v>3586447</v>
      </c>
      <c r="EO1235">
        <v>3526079</v>
      </c>
      <c r="EP1235">
        <v>2756957</v>
      </c>
      <c r="EQ1235">
        <v>3404003</v>
      </c>
      <c r="ER1235">
        <v>7526382</v>
      </c>
      <c r="ES1235">
        <v>9271594</v>
      </c>
      <c r="ET1235">
        <v>7071815</v>
      </c>
      <c r="EU1235">
        <v>8177187</v>
      </c>
      <c r="EV1235">
        <v>6232245</v>
      </c>
      <c r="EW1235">
        <v>7471468</v>
      </c>
      <c r="EX1235">
        <v>6080704</v>
      </c>
      <c r="EY1235">
        <v>5845530</v>
      </c>
      <c r="EZ1235">
        <v>5342177</v>
      </c>
      <c r="FA1235">
        <v>4577808</v>
      </c>
      <c r="FB1235">
        <v>5537159</v>
      </c>
      <c r="FC1235">
        <v>5039451</v>
      </c>
      <c r="FD1235">
        <v>4909651</v>
      </c>
      <c r="FE1235">
        <v>5542878</v>
      </c>
      <c r="FF1235">
        <v>5537844</v>
      </c>
      <c r="FG1235">
        <v>6889724</v>
      </c>
      <c r="FH1235">
        <v>6746256</v>
      </c>
      <c r="FI1235">
        <v>7249304</v>
      </c>
      <c r="FJ1235">
        <v>5427319</v>
      </c>
      <c r="FK1235">
        <v>18186754</v>
      </c>
      <c r="FL1235">
        <v>5526752</v>
      </c>
      <c r="FM1235">
        <v>4116041</v>
      </c>
      <c r="FN1235">
        <v>5640430</v>
      </c>
      <c r="FO1235">
        <v>3934170</v>
      </c>
    </row>
    <row r="1236" spans="1:229" x14ac:dyDescent="0.25">
      <c r="A1236" s="5" t="s">
        <v>619</v>
      </c>
      <c r="B1236" t="s">
        <v>1161</v>
      </c>
      <c r="C1236" t="s">
        <v>1188</v>
      </c>
      <c r="D1236" s="2">
        <f>_xll.BDH(A1236, "volume", B1236, C1236, "Direction", "H", "Period", "M","cols=99;rows=2")</f>
        <v>38016</v>
      </c>
      <c r="E1236" s="2">
        <v>38044</v>
      </c>
      <c r="F1236" s="2">
        <v>38077</v>
      </c>
      <c r="G1236" s="2">
        <v>38107</v>
      </c>
      <c r="H1236" s="2">
        <v>38138</v>
      </c>
      <c r="I1236" s="2">
        <v>38168</v>
      </c>
      <c r="J1236" s="2">
        <v>38198</v>
      </c>
      <c r="K1236" s="2">
        <v>38230</v>
      </c>
      <c r="L1236" s="2">
        <v>38260</v>
      </c>
      <c r="M1236" s="2">
        <v>38289</v>
      </c>
      <c r="N1236" s="2">
        <v>38321</v>
      </c>
      <c r="O1236" s="2">
        <v>38352</v>
      </c>
      <c r="P1236" s="2">
        <v>38383</v>
      </c>
      <c r="Q1236" s="2">
        <v>38411</v>
      </c>
      <c r="R1236" s="2">
        <v>38442</v>
      </c>
      <c r="S1236" s="2">
        <v>38471</v>
      </c>
      <c r="T1236" s="2">
        <v>38503</v>
      </c>
      <c r="U1236" s="2">
        <v>38533</v>
      </c>
      <c r="V1236" s="2">
        <v>38562</v>
      </c>
      <c r="W1236" s="2">
        <v>38595</v>
      </c>
      <c r="X1236" s="2">
        <v>38625</v>
      </c>
      <c r="Y1236" s="2">
        <v>38656</v>
      </c>
      <c r="Z1236" s="2">
        <v>38686</v>
      </c>
      <c r="AA1236" s="2">
        <v>38716</v>
      </c>
      <c r="AB1236" s="2">
        <v>38748</v>
      </c>
      <c r="AC1236" s="2">
        <v>38776</v>
      </c>
      <c r="AD1236" s="2">
        <v>38807</v>
      </c>
      <c r="AE1236" s="2">
        <v>38835</v>
      </c>
      <c r="AF1236" s="2">
        <v>38868</v>
      </c>
      <c r="AG1236" s="2">
        <v>38898</v>
      </c>
      <c r="AH1236" s="2">
        <v>38929</v>
      </c>
      <c r="AI1236" s="2">
        <v>38960</v>
      </c>
      <c r="AJ1236" s="2">
        <v>38989</v>
      </c>
      <c r="AK1236" s="2">
        <v>39021</v>
      </c>
      <c r="AL1236" s="2">
        <v>39051</v>
      </c>
      <c r="AM1236" s="2">
        <v>39080</v>
      </c>
      <c r="AN1236" s="2">
        <v>39113</v>
      </c>
      <c r="AO1236" s="2">
        <v>39141</v>
      </c>
      <c r="AP1236" s="2">
        <v>39171</v>
      </c>
      <c r="AQ1236" s="2">
        <v>39202</v>
      </c>
      <c r="AR1236" s="2">
        <v>39233</v>
      </c>
      <c r="AS1236" s="2">
        <v>39262</v>
      </c>
      <c r="AT1236" s="2">
        <v>39294</v>
      </c>
      <c r="AU1236" s="2">
        <v>39325</v>
      </c>
      <c r="AV1236" s="2">
        <v>39353</v>
      </c>
      <c r="AW1236" s="2">
        <v>39386</v>
      </c>
      <c r="AX1236" s="2">
        <v>39416</v>
      </c>
      <c r="AY1236" s="2">
        <v>39447</v>
      </c>
      <c r="AZ1236" s="2">
        <v>39478</v>
      </c>
      <c r="BA1236" s="2">
        <v>39507</v>
      </c>
      <c r="BB1236" s="2">
        <v>39538</v>
      </c>
      <c r="BC1236" s="2">
        <v>39568</v>
      </c>
      <c r="BD1236" s="2">
        <v>39598</v>
      </c>
      <c r="BE1236" s="2">
        <v>39629</v>
      </c>
      <c r="BF1236" s="2">
        <v>39660</v>
      </c>
      <c r="BG1236" s="2">
        <v>39689</v>
      </c>
      <c r="BH1236" s="2">
        <v>39721</v>
      </c>
      <c r="BI1236" s="2">
        <v>39752</v>
      </c>
      <c r="BJ1236" s="2">
        <v>39780</v>
      </c>
      <c r="BK1236" s="2">
        <v>39813</v>
      </c>
      <c r="BL1236" s="2">
        <v>39843</v>
      </c>
      <c r="BM1236" s="2">
        <v>39871</v>
      </c>
      <c r="BN1236" s="2">
        <v>39903</v>
      </c>
      <c r="BO1236" s="2">
        <v>39933</v>
      </c>
      <c r="BP1236" s="2">
        <v>39962</v>
      </c>
      <c r="BQ1236" s="2">
        <v>39994</v>
      </c>
      <c r="BR1236" s="2">
        <v>40025</v>
      </c>
      <c r="BS1236" s="2">
        <v>40056</v>
      </c>
      <c r="BT1236" s="2">
        <v>40086</v>
      </c>
      <c r="BU1236" s="2">
        <v>40116</v>
      </c>
      <c r="BV1236" s="2">
        <v>40147</v>
      </c>
      <c r="BW1236" s="2">
        <v>40178</v>
      </c>
      <c r="BX1236" s="2">
        <v>40207</v>
      </c>
      <c r="BY1236" s="2">
        <v>40235</v>
      </c>
      <c r="BZ1236" s="2">
        <v>40268</v>
      </c>
      <c r="CA1236" s="2">
        <v>40298</v>
      </c>
      <c r="CB1236" s="2">
        <v>40329</v>
      </c>
      <c r="CC1236" s="2">
        <v>40359</v>
      </c>
      <c r="CD1236" s="2">
        <v>40389</v>
      </c>
      <c r="CE1236" s="2">
        <v>40421</v>
      </c>
      <c r="CF1236" s="2">
        <v>40451</v>
      </c>
      <c r="CG1236" s="2">
        <v>40480</v>
      </c>
      <c r="CH1236" s="2">
        <v>40512</v>
      </c>
      <c r="CI1236" s="2">
        <v>40543</v>
      </c>
      <c r="CJ1236" s="2">
        <v>40574</v>
      </c>
      <c r="CK1236" s="2">
        <v>40602</v>
      </c>
      <c r="CL1236" s="2">
        <v>40633</v>
      </c>
      <c r="CM1236" s="2">
        <v>40662</v>
      </c>
      <c r="CN1236" s="2">
        <v>40694</v>
      </c>
      <c r="CO1236" s="2">
        <v>40724</v>
      </c>
      <c r="CP1236" s="2">
        <v>40753</v>
      </c>
      <c r="CQ1236" s="2">
        <v>40786</v>
      </c>
      <c r="CR1236" s="2">
        <v>40816</v>
      </c>
      <c r="CS1236" s="2">
        <v>40847</v>
      </c>
      <c r="CT1236" s="2">
        <v>40877</v>
      </c>
      <c r="CU1236" s="2">
        <v>40907</v>
      </c>
      <c r="CV1236" s="2">
        <v>40939</v>
      </c>
      <c r="CW1236" s="2">
        <v>40968</v>
      </c>
      <c r="CX1236" s="2">
        <v>40998</v>
      </c>
    </row>
    <row r="1237" spans="1:229" x14ac:dyDescent="0.25">
      <c r="D1237" s="3">
        <v>57638200</v>
      </c>
      <c r="E1237">
        <v>94162400</v>
      </c>
      <c r="F1237">
        <v>55534600</v>
      </c>
      <c r="G1237">
        <v>45899800</v>
      </c>
      <c r="H1237">
        <v>38355800</v>
      </c>
      <c r="I1237">
        <v>29848600</v>
      </c>
      <c r="J1237">
        <v>45486600</v>
      </c>
      <c r="K1237">
        <v>41289400</v>
      </c>
      <c r="L1237">
        <v>46687000</v>
      </c>
      <c r="M1237">
        <v>52433000</v>
      </c>
      <c r="N1237">
        <v>63610000</v>
      </c>
      <c r="O1237">
        <v>45281600</v>
      </c>
      <c r="P1237">
        <v>70397000</v>
      </c>
      <c r="Q1237">
        <v>80888200</v>
      </c>
      <c r="R1237">
        <v>75661600</v>
      </c>
      <c r="S1237">
        <v>99419800</v>
      </c>
      <c r="T1237">
        <v>53537800</v>
      </c>
      <c r="U1237">
        <v>54563200</v>
      </c>
      <c r="V1237">
        <v>107809200</v>
      </c>
      <c r="W1237">
        <v>78787200</v>
      </c>
      <c r="X1237">
        <v>66099200</v>
      </c>
      <c r="Y1237">
        <v>68759000</v>
      </c>
      <c r="Z1237">
        <v>113844400</v>
      </c>
      <c r="AA1237">
        <v>61760400</v>
      </c>
      <c r="AB1237">
        <v>55531200</v>
      </c>
      <c r="AC1237">
        <v>44759400</v>
      </c>
      <c r="AD1237">
        <v>77232000</v>
      </c>
      <c r="AE1237">
        <v>66645600</v>
      </c>
      <c r="AF1237">
        <v>88465800</v>
      </c>
      <c r="AG1237">
        <v>60511000</v>
      </c>
      <c r="AH1237">
        <v>43395000</v>
      </c>
      <c r="AI1237">
        <v>56690800</v>
      </c>
      <c r="AJ1237">
        <v>62664800</v>
      </c>
      <c r="AK1237">
        <v>79150600</v>
      </c>
      <c r="AL1237">
        <v>154283000</v>
      </c>
      <c r="AM1237">
        <v>68416800</v>
      </c>
      <c r="AN1237">
        <v>78509600</v>
      </c>
      <c r="AO1237">
        <v>68433400</v>
      </c>
      <c r="AP1237">
        <v>84265400</v>
      </c>
      <c r="AQ1237">
        <v>57789600</v>
      </c>
      <c r="AR1237">
        <v>68824200</v>
      </c>
      <c r="AS1237">
        <v>46786600</v>
      </c>
      <c r="AT1237">
        <v>41317600</v>
      </c>
      <c r="AU1237">
        <v>50434000</v>
      </c>
      <c r="AV1237">
        <v>32916200</v>
      </c>
      <c r="AW1237">
        <v>32637000</v>
      </c>
      <c r="AX1237">
        <v>35687800</v>
      </c>
      <c r="AY1237">
        <v>24801400</v>
      </c>
      <c r="AZ1237">
        <v>54515300</v>
      </c>
      <c r="BA1237">
        <v>34923100</v>
      </c>
      <c r="BB1237">
        <v>46379600</v>
      </c>
      <c r="BC1237">
        <v>37205200</v>
      </c>
      <c r="BD1237">
        <v>20482300</v>
      </c>
      <c r="BE1237">
        <v>26918200</v>
      </c>
      <c r="BF1237">
        <v>23663200</v>
      </c>
      <c r="BG1237">
        <v>16503200</v>
      </c>
      <c r="BH1237">
        <v>23117300</v>
      </c>
      <c r="BI1237">
        <v>29213100</v>
      </c>
      <c r="BJ1237">
        <v>24665100</v>
      </c>
      <c r="BK1237">
        <v>21133600</v>
      </c>
      <c r="BL1237">
        <v>23443500</v>
      </c>
      <c r="BM1237">
        <v>20975600</v>
      </c>
      <c r="BN1237">
        <v>26290900</v>
      </c>
      <c r="BO1237">
        <v>21090000</v>
      </c>
      <c r="BP1237">
        <v>19699500</v>
      </c>
      <c r="BQ1237">
        <v>23177000</v>
      </c>
      <c r="BR1237">
        <v>23271200</v>
      </c>
      <c r="BS1237">
        <v>20975800</v>
      </c>
      <c r="BT1237">
        <v>25348800</v>
      </c>
      <c r="BU1237">
        <v>19478300</v>
      </c>
      <c r="BV1237">
        <v>18375000</v>
      </c>
      <c r="BW1237">
        <v>17592600</v>
      </c>
      <c r="BX1237">
        <v>17618600</v>
      </c>
      <c r="BY1237">
        <v>21661100</v>
      </c>
      <c r="BZ1237">
        <v>20896800</v>
      </c>
      <c r="CA1237">
        <v>23399700</v>
      </c>
      <c r="CB1237">
        <v>31180900</v>
      </c>
      <c r="CC1237">
        <v>39599500</v>
      </c>
      <c r="CD1237">
        <v>44252200</v>
      </c>
      <c r="CE1237">
        <v>42211700</v>
      </c>
      <c r="CF1237">
        <v>30545583</v>
      </c>
      <c r="CG1237">
        <v>25484778</v>
      </c>
      <c r="CH1237">
        <v>27219324</v>
      </c>
      <c r="CI1237">
        <v>20306741</v>
      </c>
      <c r="CJ1237">
        <v>20799701</v>
      </c>
      <c r="CK1237">
        <v>17838097</v>
      </c>
      <c r="CL1237">
        <v>40159268</v>
      </c>
      <c r="CM1237">
        <v>19630119</v>
      </c>
      <c r="CN1237">
        <v>21530105</v>
      </c>
      <c r="CO1237">
        <v>22791980</v>
      </c>
      <c r="CP1237">
        <v>35053540</v>
      </c>
      <c r="CQ1237">
        <v>39083623</v>
      </c>
      <c r="CR1237">
        <v>25733781</v>
      </c>
      <c r="CS1237">
        <v>24386552</v>
      </c>
      <c r="CT1237">
        <v>25284410</v>
      </c>
      <c r="CU1237">
        <v>19628191</v>
      </c>
      <c r="CV1237">
        <v>21481140</v>
      </c>
      <c r="CW1237">
        <v>30424889</v>
      </c>
      <c r="CX1237">
        <v>36375109</v>
      </c>
    </row>
    <row r="1238" spans="1:229" x14ac:dyDescent="0.25">
      <c r="A1238" s="5" t="s">
        <v>620</v>
      </c>
      <c r="B1238" t="s">
        <v>1161</v>
      </c>
      <c r="C1238" t="s">
        <v>1183</v>
      </c>
      <c r="D1238" s="2">
        <f>_xll.BDH(A1238, "volume", B1238, C1238, "Direction", "H", "Period", "M","cols=36;rows=2")</f>
        <v>38016</v>
      </c>
      <c r="E1238" s="2">
        <v>38044</v>
      </c>
      <c r="F1238" s="2">
        <v>38077</v>
      </c>
      <c r="G1238" s="2">
        <v>38107</v>
      </c>
      <c r="H1238" s="2">
        <v>38138</v>
      </c>
      <c r="I1238" s="2">
        <v>38168</v>
      </c>
      <c r="J1238" s="2">
        <v>38198</v>
      </c>
      <c r="K1238" s="2">
        <v>38230</v>
      </c>
      <c r="L1238" s="2">
        <v>38260</v>
      </c>
      <c r="M1238" s="2">
        <v>38289</v>
      </c>
      <c r="N1238" s="2">
        <v>38321</v>
      </c>
      <c r="O1238" s="2">
        <v>38352</v>
      </c>
      <c r="P1238" s="2">
        <v>38383</v>
      </c>
      <c r="Q1238" s="2">
        <v>38411</v>
      </c>
      <c r="R1238" s="2">
        <v>38442</v>
      </c>
      <c r="S1238" s="2">
        <v>38471</v>
      </c>
      <c r="T1238" s="2">
        <v>38503</v>
      </c>
      <c r="U1238" s="2">
        <v>38533</v>
      </c>
      <c r="V1238" s="2">
        <v>38562</v>
      </c>
      <c r="W1238" s="2">
        <v>38595</v>
      </c>
      <c r="X1238" s="2">
        <v>38625</v>
      </c>
      <c r="Y1238" s="2">
        <v>38656</v>
      </c>
      <c r="Z1238" s="2">
        <v>38686</v>
      </c>
      <c r="AA1238" s="2">
        <v>38716</v>
      </c>
      <c r="AB1238" s="2">
        <v>38748</v>
      </c>
      <c r="AC1238" s="2">
        <v>38776</v>
      </c>
      <c r="AD1238" s="2">
        <v>38807</v>
      </c>
      <c r="AE1238" s="2">
        <v>38835</v>
      </c>
      <c r="AF1238" s="2">
        <v>38868</v>
      </c>
      <c r="AG1238" s="2">
        <v>38898</v>
      </c>
      <c r="AH1238" s="2">
        <v>38929</v>
      </c>
      <c r="AI1238" s="2">
        <v>38960</v>
      </c>
      <c r="AJ1238" s="2">
        <v>38989</v>
      </c>
      <c r="AK1238" s="2">
        <v>39021</v>
      </c>
      <c r="AL1238" s="2">
        <v>39051</v>
      </c>
      <c r="AM1238" s="2">
        <v>39080</v>
      </c>
    </row>
    <row r="1239" spans="1:229" x14ac:dyDescent="0.25">
      <c r="D1239" s="3">
        <v>68655112</v>
      </c>
      <c r="E1239">
        <v>98966224</v>
      </c>
      <c r="F1239">
        <v>89386416</v>
      </c>
      <c r="G1239">
        <v>69727000</v>
      </c>
      <c r="H1239">
        <v>51195976</v>
      </c>
      <c r="I1239">
        <v>47162536</v>
      </c>
      <c r="J1239">
        <v>102538752</v>
      </c>
      <c r="K1239">
        <v>76620048</v>
      </c>
      <c r="L1239">
        <v>54062176</v>
      </c>
      <c r="M1239">
        <v>81876448</v>
      </c>
      <c r="N1239">
        <v>97742016</v>
      </c>
      <c r="O1239">
        <v>86819064</v>
      </c>
      <c r="P1239">
        <v>57516536</v>
      </c>
      <c r="Q1239">
        <v>41333232</v>
      </c>
      <c r="R1239">
        <v>110578288</v>
      </c>
      <c r="S1239">
        <v>101327784</v>
      </c>
      <c r="T1239">
        <v>72217000</v>
      </c>
      <c r="U1239">
        <v>62362596</v>
      </c>
      <c r="V1239">
        <v>47635376</v>
      </c>
      <c r="W1239">
        <v>75780400</v>
      </c>
      <c r="X1239">
        <v>69670476</v>
      </c>
      <c r="Y1239">
        <v>107468472</v>
      </c>
      <c r="Z1239">
        <v>119517760</v>
      </c>
      <c r="AA1239">
        <v>95582136</v>
      </c>
      <c r="AB1239">
        <v>97103312</v>
      </c>
      <c r="AC1239">
        <v>103224280</v>
      </c>
      <c r="AD1239">
        <v>98384948</v>
      </c>
      <c r="AE1239">
        <v>107452488</v>
      </c>
      <c r="AF1239">
        <v>143612432</v>
      </c>
      <c r="AG1239">
        <v>136181288</v>
      </c>
      <c r="AH1239">
        <v>108808348</v>
      </c>
      <c r="AI1239">
        <v>83301568</v>
      </c>
      <c r="AJ1239">
        <v>53873632</v>
      </c>
      <c r="AK1239">
        <v>115983076</v>
      </c>
      <c r="AL1239">
        <v>153966460</v>
      </c>
      <c r="AM1239">
        <v>91342504</v>
      </c>
    </row>
    <row r="1240" spans="1:229" x14ac:dyDescent="0.25">
      <c r="A1240" s="5" t="s">
        <v>621</v>
      </c>
      <c r="B1240" t="s">
        <v>1161</v>
      </c>
      <c r="C1240" t="s">
        <v>1183</v>
      </c>
      <c r="D1240" s="2">
        <f>_xll.BDH(A1240, "volume", B1240, C1240, "Direction", "H", "Period", "M","cols=36;rows=2")</f>
        <v>38016</v>
      </c>
      <c r="E1240" s="2">
        <v>38044</v>
      </c>
      <c r="F1240" s="2">
        <v>38077</v>
      </c>
      <c r="G1240" s="2">
        <v>38107</v>
      </c>
      <c r="H1240" s="2">
        <v>38138</v>
      </c>
      <c r="I1240" s="2">
        <v>38168</v>
      </c>
      <c r="J1240" s="2">
        <v>38198</v>
      </c>
      <c r="K1240" s="2">
        <v>38230</v>
      </c>
      <c r="L1240" s="2">
        <v>38260</v>
      </c>
      <c r="M1240" s="2">
        <v>38289</v>
      </c>
      <c r="N1240" s="2">
        <v>38321</v>
      </c>
      <c r="O1240" s="2">
        <v>38352</v>
      </c>
      <c r="P1240" s="2">
        <v>38383</v>
      </c>
      <c r="Q1240" s="2">
        <v>38411</v>
      </c>
      <c r="R1240" s="2">
        <v>38442</v>
      </c>
      <c r="S1240" s="2">
        <v>38471</v>
      </c>
      <c r="T1240" s="2">
        <v>38503</v>
      </c>
      <c r="U1240" s="2">
        <v>38533</v>
      </c>
      <c r="V1240" s="2">
        <v>38562</v>
      </c>
      <c r="W1240" s="2">
        <v>38595</v>
      </c>
      <c r="X1240" s="2">
        <v>38625</v>
      </c>
      <c r="Y1240" s="2">
        <v>38656</v>
      </c>
      <c r="Z1240" s="2">
        <v>38686</v>
      </c>
      <c r="AA1240" s="2">
        <v>38716</v>
      </c>
      <c r="AB1240" s="2">
        <v>38748</v>
      </c>
      <c r="AC1240" s="2">
        <v>38776</v>
      </c>
      <c r="AD1240" s="2">
        <v>38807</v>
      </c>
      <c r="AE1240" s="2">
        <v>38835</v>
      </c>
      <c r="AF1240" s="2">
        <v>38868</v>
      </c>
      <c r="AG1240" s="2">
        <v>38898</v>
      </c>
      <c r="AH1240" s="2">
        <v>38929</v>
      </c>
      <c r="AI1240" s="2">
        <v>38960</v>
      </c>
      <c r="AJ1240" s="2">
        <v>38989</v>
      </c>
      <c r="AK1240" s="2">
        <v>39021</v>
      </c>
      <c r="AL1240" s="2">
        <v>39051</v>
      </c>
      <c r="AM1240" s="2">
        <v>39080</v>
      </c>
    </row>
    <row r="1241" spans="1:229" x14ac:dyDescent="0.25">
      <c r="D1241" s="3">
        <v>62747293</v>
      </c>
      <c r="E1241">
        <v>64762559</v>
      </c>
      <c r="F1241">
        <v>51734382</v>
      </c>
      <c r="G1241">
        <v>34772531</v>
      </c>
      <c r="H1241">
        <v>39198687</v>
      </c>
      <c r="I1241">
        <v>34229122</v>
      </c>
      <c r="J1241">
        <v>30877353</v>
      </c>
      <c r="K1241">
        <v>27793530</v>
      </c>
      <c r="L1241">
        <v>28123998</v>
      </c>
      <c r="M1241">
        <v>40170969</v>
      </c>
      <c r="N1241">
        <v>49793864</v>
      </c>
      <c r="O1241">
        <v>42104306</v>
      </c>
      <c r="P1241">
        <v>40697896</v>
      </c>
      <c r="Q1241">
        <v>88801188</v>
      </c>
      <c r="R1241">
        <v>171096115</v>
      </c>
      <c r="S1241">
        <v>56205814</v>
      </c>
      <c r="T1241">
        <v>46376221</v>
      </c>
      <c r="U1241">
        <v>69396690</v>
      </c>
      <c r="V1241">
        <v>45299294</v>
      </c>
      <c r="W1241">
        <v>51230822</v>
      </c>
      <c r="X1241">
        <v>39586563</v>
      </c>
      <c r="Y1241">
        <v>37842415</v>
      </c>
      <c r="Z1241">
        <v>32422018</v>
      </c>
      <c r="AA1241">
        <v>34154517</v>
      </c>
      <c r="AB1241">
        <v>36768770</v>
      </c>
      <c r="AC1241">
        <v>55075269</v>
      </c>
      <c r="AD1241">
        <v>74862895</v>
      </c>
      <c r="AE1241">
        <v>49457274</v>
      </c>
      <c r="AF1241">
        <v>56485612</v>
      </c>
      <c r="AG1241">
        <v>54274006</v>
      </c>
      <c r="AH1241">
        <v>49220688</v>
      </c>
      <c r="AI1241">
        <v>33714609</v>
      </c>
      <c r="AJ1241">
        <v>31828390</v>
      </c>
      <c r="AK1241">
        <v>36536243</v>
      </c>
      <c r="AL1241">
        <v>30957382</v>
      </c>
      <c r="AM1241">
        <v>30523486</v>
      </c>
    </row>
    <row r="1242" spans="1:229" x14ac:dyDescent="0.25">
      <c r="A1242" s="5" t="s">
        <v>622</v>
      </c>
      <c r="B1242" t="s">
        <v>1161</v>
      </c>
      <c r="C1242" t="s">
        <v>1183</v>
      </c>
      <c r="D1242" s="2">
        <f>_xll.BDH(A1242, "volume", B1242, C1242, "Direction", "H", "Period", "M","cols=36;rows=2")</f>
        <v>38016</v>
      </c>
      <c r="E1242" s="2">
        <v>38044</v>
      </c>
      <c r="F1242" s="2">
        <v>38077</v>
      </c>
      <c r="G1242" s="2">
        <v>38107</v>
      </c>
      <c r="H1242" s="2">
        <v>38138</v>
      </c>
      <c r="I1242" s="2">
        <v>38168</v>
      </c>
      <c r="J1242" s="2">
        <v>38198</v>
      </c>
      <c r="K1242" s="2">
        <v>38230</v>
      </c>
      <c r="L1242" s="2">
        <v>38260</v>
      </c>
      <c r="M1242" s="2">
        <v>38289</v>
      </c>
      <c r="N1242" s="2">
        <v>38321</v>
      </c>
      <c r="O1242" s="2">
        <v>38352</v>
      </c>
      <c r="P1242" s="2">
        <v>38383</v>
      </c>
      <c r="Q1242" s="2">
        <v>38411</v>
      </c>
      <c r="R1242" s="2">
        <v>38442</v>
      </c>
      <c r="S1242" s="2">
        <v>38471</v>
      </c>
      <c r="T1242" s="2">
        <v>38503</v>
      </c>
      <c r="U1242" s="2">
        <v>38533</v>
      </c>
      <c r="V1242" s="2">
        <v>38562</v>
      </c>
      <c r="W1242" s="2">
        <v>38595</v>
      </c>
      <c r="X1242" s="2">
        <v>38625</v>
      </c>
      <c r="Y1242" s="2">
        <v>38656</v>
      </c>
      <c r="Z1242" s="2">
        <v>38686</v>
      </c>
      <c r="AA1242" s="2">
        <v>38716</v>
      </c>
      <c r="AB1242" s="2">
        <v>38748</v>
      </c>
      <c r="AC1242" s="2">
        <v>38776</v>
      </c>
      <c r="AD1242" s="2">
        <v>38807</v>
      </c>
      <c r="AE1242" s="2">
        <v>38835</v>
      </c>
      <c r="AF1242" s="2">
        <v>38868</v>
      </c>
      <c r="AG1242" s="2">
        <v>38898</v>
      </c>
      <c r="AH1242" s="2">
        <v>38929</v>
      </c>
      <c r="AI1242" s="2">
        <v>38960</v>
      </c>
      <c r="AJ1242" s="2">
        <v>38989</v>
      </c>
      <c r="AK1242" s="2">
        <v>39021</v>
      </c>
      <c r="AL1242" s="2">
        <v>39051</v>
      </c>
      <c r="AM1242" s="2">
        <v>39080</v>
      </c>
    </row>
    <row r="1243" spans="1:229" x14ac:dyDescent="0.25">
      <c r="D1243" s="3">
        <v>114702936</v>
      </c>
      <c r="E1243">
        <v>77544448</v>
      </c>
      <c r="F1243">
        <v>128594920</v>
      </c>
      <c r="G1243">
        <v>90856538</v>
      </c>
      <c r="H1243">
        <v>91743736</v>
      </c>
      <c r="I1243">
        <v>131654318</v>
      </c>
      <c r="J1243">
        <v>88980350</v>
      </c>
      <c r="K1243">
        <v>68241970</v>
      </c>
      <c r="L1243">
        <v>93402246</v>
      </c>
      <c r="M1243">
        <v>121230252</v>
      </c>
      <c r="N1243">
        <v>90285850</v>
      </c>
      <c r="O1243">
        <v>309026335</v>
      </c>
      <c r="P1243">
        <v>276052833</v>
      </c>
      <c r="Q1243">
        <v>184260223</v>
      </c>
      <c r="R1243">
        <v>159039038</v>
      </c>
      <c r="S1243">
        <v>153955221</v>
      </c>
      <c r="T1243">
        <v>184270103</v>
      </c>
      <c r="U1243">
        <v>157622452</v>
      </c>
      <c r="V1243">
        <v>171667253</v>
      </c>
      <c r="W1243">
        <v>216367848</v>
      </c>
      <c r="X1243">
        <v>156935652</v>
      </c>
      <c r="Y1243">
        <v>150053851</v>
      </c>
      <c r="Z1243">
        <v>293160036</v>
      </c>
      <c r="AA1243">
        <v>215089641</v>
      </c>
      <c r="AB1243">
        <v>209678451</v>
      </c>
      <c r="AC1243">
        <v>236075116</v>
      </c>
      <c r="AD1243">
        <v>321423293</v>
      </c>
      <c r="AE1243">
        <v>181192820</v>
      </c>
      <c r="AF1243">
        <v>266854722</v>
      </c>
      <c r="AG1243">
        <v>230616193</v>
      </c>
      <c r="AH1243">
        <v>269721245</v>
      </c>
      <c r="AI1243">
        <v>150876771</v>
      </c>
      <c r="AJ1243">
        <v>147975831</v>
      </c>
      <c r="AK1243">
        <v>160079966</v>
      </c>
      <c r="AL1243">
        <v>98292066</v>
      </c>
      <c r="AM1243">
        <v>110613371</v>
      </c>
    </row>
    <row r="1244" spans="1:229" x14ac:dyDescent="0.25">
      <c r="A1244" s="5" t="s">
        <v>623</v>
      </c>
      <c r="B1244" t="s">
        <v>1161</v>
      </c>
      <c r="C1244" t="s">
        <v>1199</v>
      </c>
      <c r="D1244" s="2">
        <f>_xll.BDH(A1244, "volume", B1244, C1244, "Direction", "H", "Period", "M","cols=226;rows=2")</f>
        <v>38016</v>
      </c>
      <c r="E1244" s="2">
        <v>38044</v>
      </c>
      <c r="F1244" s="2">
        <v>38077</v>
      </c>
      <c r="G1244" s="2">
        <v>38107</v>
      </c>
      <c r="H1244" s="2">
        <v>38138</v>
      </c>
      <c r="I1244" s="2">
        <v>38168</v>
      </c>
      <c r="J1244" s="2">
        <v>38198</v>
      </c>
      <c r="K1244" s="2">
        <v>38230</v>
      </c>
      <c r="L1244" s="2">
        <v>38260</v>
      </c>
      <c r="M1244" s="2">
        <v>38289</v>
      </c>
      <c r="N1244" s="2">
        <v>38321</v>
      </c>
      <c r="O1244" s="2">
        <v>38352</v>
      </c>
      <c r="P1244" s="2">
        <v>38383</v>
      </c>
      <c r="Q1244" s="2">
        <v>38411</v>
      </c>
      <c r="R1244" s="2">
        <v>38442</v>
      </c>
      <c r="S1244" s="2">
        <v>38471</v>
      </c>
      <c r="T1244" s="2">
        <v>38503</v>
      </c>
      <c r="U1244" s="2">
        <v>38533</v>
      </c>
      <c r="V1244" s="2">
        <v>38562</v>
      </c>
      <c r="W1244" s="2">
        <v>38595</v>
      </c>
      <c r="X1244" s="2">
        <v>38625</v>
      </c>
      <c r="Y1244" s="2">
        <v>38656</v>
      </c>
      <c r="Z1244" s="2">
        <v>38686</v>
      </c>
      <c r="AA1244" s="2">
        <v>38716</v>
      </c>
      <c r="AB1244" s="2">
        <v>38748</v>
      </c>
      <c r="AC1244" s="2">
        <v>38776</v>
      </c>
      <c r="AD1244" s="2">
        <v>38807</v>
      </c>
      <c r="AE1244" s="2">
        <v>38835</v>
      </c>
      <c r="AF1244" s="2">
        <v>38868</v>
      </c>
      <c r="AG1244" s="2">
        <v>38898</v>
      </c>
      <c r="AH1244" s="2">
        <v>38929</v>
      </c>
      <c r="AI1244" s="2">
        <v>38960</v>
      </c>
      <c r="AJ1244" s="2">
        <v>38989</v>
      </c>
      <c r="AK1244" s="2">
        <v>39021</v>
      </c>
      <c r="AL1244" s="2">
        <v>39051</v>
      </c>
      <c r="AM1244" s="2">
        <v>39080</v>
      </c>
      <c r="AN1244" s="2">
        <v>39113</v>
      </c>
      <c r="AO1244" s="2">
        <v>39141</v>
      </c>
      <c r="AP1244" s="2">
        <v>39171</v>
      </c>
      <c r="AQ1244" s="2">
        <v>39202</v>
      </c>
      <c r="AR1244" s="2">
        <v>39233</v>
      </c>
      <c r="AS1244" s="2">
        <v>39262</v>
      </c>
      <c r="AT1244" s="2">
        <v>39294</v>
      </c>
      <c r="AU1244" s="2">
        <v>39325</v>
      </c>
      <c r="AV1244" s="2">
        <v>39353</v>
      </c>
      <c r="AW1244" s="2">
        <v>39386</v>
      </c>
      <c r="AX1244" s="2">
        <v>39416</v>
      </c>
      <c r="AY1244" s="2">
        <v>39447</v>
      </c>
      <c r="AZ1244" s="2">
        <v>39478</v>
      </c>
      <c r="BA1244" s="2">
        <v>39507</v>
      </c>
      <c r="BB1244" s="2">
        <v>39538</v>
      </c>
      <c r="BC1244" s="2">
        <v>39568</v>
      </c>
      <c r="BD1244" s="2">
        <v>39598</v>
      </c>
      <c r="BE1244" s="2">
        <v>39629</v>
      </c>
      <c r="BF1244" s="2">
        <v>39660</v>
      </c>
      <c r="BG1244" s="2">
        <v>39689</v>
      </c>
      <c r="BH1244" s="2">
        <v>39721</v>
      </c>
      <c r="BI1244" s="2">
        <v>39752</v>
      </c>
      <c r="BJ1244" s="2">
        <v>39780</v>
      </c>
      <c r="BK1244" s="2">
        <v>39813</v>
      </c>
      <c r="BL1244" s="2">
        <v>39843</v>
      </c>
      <c r="BM1244" s="2">
        <v>39871</v>
      </c>
      <c r="BN1244" s="2">
        <v>39903</v>
      </c>
      <c r="BO1244" s="2">
        <v>39933</v>
      </c>
      <c r="BP1244" s="2">
        <v>39962</v>
      </c>
      <c r="BQ1244" s="2">
        <v>39994</v>
      </c>
      <c r="BR1244" s="2">
        <v>40025</v>
      </c>
      <c r="BS1244" s="2">
        <v>40056</v>
      </c>
      <c r="BT1244" s="2">
        <v>40086</v>
      </c>
      <c r="BU1244" s="2">
        <v>40116</v>
      </c>
      <c r="BV1244" s="2">
        <v>40147</v>
      </c>
      <c r="BW1244" s="2">
        <v>40178</v>
      </c>
      <c r="BX1244" s="2">
        <v>40207</v>
      </c>
      <c r="BY1244" s="2">
        <v>40235</v>
      </c>
      <c r="BZ1244" s="2">
        <v>40268</v>
      </c>
      <c r="CA1244" s="2">
        <v>40298</v>
      </c>
      <c r="CB1244" s="2">
        <v>40329</v>
      </c>
      <c r="CC1244" s="2">
        <v>40359</v>
      </c>
      <c r="CD1244" s="2">
        <v>40389</v>
      </c>
      <c r="CE1244" s="2">
        <v>40421</v>
      </c>
      <c r="CF1244" s="2">
        <v>40451</v>
      </c>
      <c r="CG1244" s="2">
        <v>40480</v>
      </c>
      <c r="CH1244" s="2">
        <v>40512</v>
      </c>
      <c r="CI1244" s="2">
        <v>40543</v>
      </c>
      <c r="CJ1244" s="2">
        <v>40574</v>
      </c>
      <c r="CK1244" s="2">
        <v>40602</v>
      </c>
      <c r="CL1244" s="2">
        <v>40633</v>
      </c>
      <c r="CM1244" s="2">
        <v>40662</v>
      </c>
      <c r="CN1244" s="2">
        <v>40694</v>
      </c>
      <c r="CO1244" s="2">
        <v>40724</v>
      </c>
      <c r="CP1244" s="2">
        <v>40753</v>
      </c>
      <c r="CQ1244" s="2">
        <v>40786</v>
      </c>
      <c r="CR1244" s="2">
        <v>40816</v>
      </c>
      <c r="CS1244" s="2">
        <v>40847</v>
      </c>
      <c r="CT1244" s="2">
        <v>40877</v>
      </c>
      <c r="CU1244" s="2">
        <v>40907</v>
      </c>
      <c r="CV1244" s="2">
        <v>40939</v>
      </c>
      <c r="CW1244" s="2">
        <v>40968</v>
      </c>
      <c r="CX1244" s="2">
        <v>40998</v>
      </c>
      <c r="CY1244" s="2">
        <v>41029</v>
      </c>
      <c r="CZ1244" s="2">
        <v>41060</v>
      </c>
      <c r="DA1244" s="2">
        <v>41089</v>
      </c>
      <c r="DB1244" s="2">
        <v>41121</v>
      </c>
      <c r="DC1244" s="2">
        <v>41152</v>
      </c>
      <c r="DD1244" s="2">
        <v>41180</v>
      </c>
      <c r="DE1244" s="2">
        <v>41213</v>
      </c>
      <c r="DF1244" s="2">
        <v>41243</v>
      </c>
      <c r="DG1244" s="2">
        <v>41274</v>
      </c>
      <c r="DH1244" s="2">
        <v>41305</v>
      </c>
      <c r="DI1244" s="2">
        <v>41333</v>
      </c>
      <c r="DJ1244" s="2">
        <v>41362</v>
      </c>
      <c r="DK1244" s="2">
        <v>41394</v>
      </c>
      <c r="DL1244" s="2">
        <v>41425</v>
      </c>
      <c r="DM1244" s="2">
        <v>41453</v>
      </c>
      <c r="DN1244" s="2">
        <v>41486</v>
      </c>
      <c r="DO1244" s="2">
        <v>41516</v>
      </c>
      <c r="DP1244" s="2">
        <v>41547</v>
      </c>
      <c r="DQ1244" s="2">
        <v>41578</v>
      </c>
      <c r="DR1244" s="2">
        <v>41607</v>
      </c>
      <c r="DS1244" s="2">
        <v>41639</v>
      </c>
      <c r="DT1244" s="2">
        <v>41670</v>
      </c>
      <c r="DU1244" s="2">
        <v>41698</v>
      </c>
      <c r="DV1244" s="2">
        <v>41729</v>
      </c>
      <c r="DW1244" s="2">
        <v>41759</v>
      </c>
      <c r="DX1244" s="2">
        <v>41789</v>
      </c>
      <c r="DY1244" s="2">
        <v>41820</v>
      </c>
      <c r="DZ1244" s="2">
        <v>41851</v>
      </c>
      <c r="EA1244" s="2">
        <v>41880</v>
      </c>
      <c r="EB1244" s="2">
        <v>41912</v>
      </c>
      <c r="EC1244" s="2">
        <v>41943</v>
      </c>
      <c r="ED1244" s="2">
        <v>41971</v>
      </c>
      <c r="EE1244" s="2">
        <v>42004</v>
      </c>
      <c r="EF1244" s="2">
        <v>42034</v>
      </c>
      <c r="EG1244" s="2">
        <v>42062</v>
      </c>
      <c r="EH1244" s="2">
        <v>42094</v>
      </c>
      <c r="EI1244" s="2">
        <v>42124</v>
      </c>
      <c r="EJ1244" s="2">
        <v>42153</v>
      </c>
      <c r="EK1244" s="2">
        <v>42185</v>
      </c>
      <c r="EL1244" s="2">
        <v>42216</v>
      </c>
      <c r="EM1244" s="2">
        <v>42247</v>
      </c>
      <c r="EN1244" s="2">
        <v>42277</v>
      </c>
      <c r="EO1244" s="2">
        <v>42307</v>
      </c>
      <c r="EP1244" s="2">
        <v>42338</v>
      </c>
      <c r="EQ1244" s="2">
        <v>42369</v>
      </c>
      <c r="ER1244" s="2">
        <v>42398</v>
      </c>
      <c r="ES1244" s="2">
        <v>42429</v>
      </c>
      <c r="ET1244" s="2">
        <v>42460</v>
      </c>
      <c r="EU1244" s="2">
        <v>42489</v>
      </c>
      <c r="EV1244" s="2">
        <v>42521</v>
      </c>
      <c r="EW1244" s="2">
        <v>42551</v>
      </c>
      <c r="EX1244" s="2">
        <v>42580</v>
      </c>
      <c r="EY1244" s="2">
        <v>42613</v>
      </c>
      <c r="EZ1244" s="2">
        <v>42643</v>
      </c>
      <c r="FA1244" s="2">
        <v>42674</v>
      </c>
      <c r="FB1244" s="2">
        <v>42704</v>
      </c>
      <c r="FC1244" s="2">
        <v>42734</v>
      </c>
      <c r="FD1244" s="2">
        <v>42766</v>
      </c>
      <c r="FE1244" s="2">
        <v>42794</v>
      </c>
      <c r="FF1244" s="2">
        <v>42825</v>
      </c>
      <c r="FG1244" s="2">
        <v>42853</v>
      </c>
      <c r="FH1244" s="2">
        <v>42886</v>
      </c>
      <c r="FI1244" s="2">
        <v>42916</v>
      </c>
      <c r="FJ1244" s="2">
        <v>42947</v>
      </c>
      <c r="FK1244" s="2">
        <v>42978</v>
      </c>
      <c r="FL1244" s="2">
        <v>43007</v>
      </c>
      <c r="FM1244" s="2">
        <v>43039</v>
      </c>
      <c r="FN1244" s="2">
        <v>43069</v>
      </c>
      <c r="FO1244" s="2">
        <v>43098</v>
      </c>
      <c r="FP1244" s="2">
        <v>43131</v>
      </c>
      <c r="FQ1244" s="2">
        <v>43159</v>
      </c>
      <c r="FR1244" s="2">
        <v>43189</v>
      </c>
      <c r="FS1244" s="2">
        <v>43220</v>
      </c>
      <c r="FT1244" s="2">
        <v>43251</v>
      </c>
      <c r="FU1244" s="2">
        <v>43280</v>
      </c>
      <c r="FV1244" s="2">
        <v>43312</v>
      </c>
      <c r="FW1244" s="2">
        <v>43343</v>
      </c>
      <c r="FX1244" s="2">
        <v>43371</v>
      </c>
      <c r="FY1244" s="2">
        <v>43404</v>
      </c>
      <c r="FZ1244" s="2">
        <v>43434</v>
      </c>
      <c r="GA1244" s="2">
        <v>43465</v>
      </c>
      <c r="GB1244" s="2">
        <v>43496</v>
      </c>
      <c r="GC1244" s="2">
        <v>43524</v>
      </c>
      <c r="GD1244" s="2">
        <v>43553</v>
      </c>
      <c r="GE1244" s="2">
        <v>43585</v>
      </c>
      <c r="GF1244" s="2">
        <v>43616</v>
      </c>
      <c r="GG1244" s="2">
        <v>43644</v>
      </c>
      <c r="GH1244" s="2">
        <v>43677</v>
      </c>
      <c r="GI1244" s="2">
        <v>43707</v>
      </c>
      <c r="GJ1244" s="2">
        <v>43738</v>
      </c>
      <c r="GK1244" s="2">
        <v>43769</v>
      </c>
      <c r="GL1244" s="2">
        <v>43798</v>
      </c>
      <c r="GM1244" s="2">
        <v>43830</v>
      </c>
      <c r="GN1244" s="2">
        <v>43861</v>
      </c>
      <c r="GO1244" s="2">
        <v>43889</v>
      </c>
      <c r="GP1244" s="2">
        <v>43921</v>
      </c>
      <c r="GQ1244" s="2">
        <v>43951</v>
      </c>
      <c r="GR1244" s="2">
        <v>43980</v>
      </c>
      <c r="GS1244" s="2">
        <v>44012</v>
      </c>
      <c r="GT1244" s="2">
        <v>44043</v>
      </c>
      <c r="GU1244" s="2">
        <v>44074</v>
      </c>
      <c r="GV1244" s="2">
        <v>44104</v>
      </c>
      <c r="GW1244" s="2">
        <v>44134</v>
      </c>
      <c r="GX1244" s="2">
        <v>44165</v>
      </c>
      <c r="GY1244" s="2">
        <v>44196</v>
      </c>
      <c r="GZ1244" s="2">
        <v>44225</v>
      </c>
      <c r="HA1244" s="2">
        <v>44253</v>
      </c>
      <c r="HB1244" s="2">
        <v>44286</v>
      </c>
      <c r="HC1244" s="2">
        <v>44316</v>
      </c>
      <c r="HD1244" s="2">
        <v>44347</v>
      </c>
      <c r="HE1244" s="2">
        <v>44377</v>
      </c>
      <c r="HF1244" s="2">
        <v>44407</v>
      </c>
      <c r="HG1244" s="2">
        <v>44439</v>
      </c>
      <c r="HH1244" s="2">
        <v>44469</v>
      </c>
      <c r="HI1244" s="2">
        <v>44498</v>
      </c>
      <c r="HJ1244" s="2">
        <v>44530</v>
      </c>
      <c r="HK1244" s="2">
        <v>44561</v>
      </c>
      <c r="HL1244" s="2">
        <v>44592</v>
      </c>
      <c r="HM1244" s="2">
        <v>44620</v>
      </c>
      <c r="HN1244" s="2">
        <v>44651</v>
      </c>
      <c r="HO1244" s="2">
        <v>44680</v>
      </c>
      <c r="HP1244" s="2">
        <v>44712</v>
      </c>
      <c r="HQ1244" s="2">
        <v>44742</v>
      </c>
      <c r="HR1244" s="2">
        <v>44771</v>
      </c>
      <c r="HS1244" s="2">
        <v>44804</v>
      </c>
      <c r="HT1244" s="2">
        <v>44834</v>
      </c>
      <c r="HU1244" s="2">
        <v>44865</v>
      </c>
    </row>
    <row r="1245" spans="1:229" x14ac:dyDescent="0.25">
      <c r="D1245" s="3">
        <v>15302000</v>
      </c>
      <c r="E1245">
        <v>10631400</v>
      </c>
      <c r="F1245">
        <v>17827000</v>
      </c>
      <c r="G1245">
        <v>13620400</v>
      </c>
      <c r="H1245">
        <v>20533000</v>
      </c>
      <c r="I1245">
        <v>19419200</v>
      </c>
      <c r="J1245">
        <v>18125400</v>
      </c>
      <c r="K1245">
        <v>21670200</v>
      </c>
      <c r="L1245">
        <v>13167200</v>
      </c>
      <c r="M1245">
        <v>12490800</v>
      </c>
      <c r="N1245">
        <v>13142000</v>
      </c>
      <c r="O1245">
        <v>11302000</v>
      </c>
      <c r="P1245">
        <v>20065600</v>
      </c>
      <c r="Q1245">
        <v>12258800</v>
      </c>
      <c r="R1245">
        <v>22595200</v>
      </c>
      <c r="S1245">
        <v>18463200</v>
      </c>
      <c r="T1245">
        <v>20507400</v>
      </c>
      <c r="U1245">
        <v>25326200</v>
      </c>
      <c r="V1245">
        <v>22679600</v>
      </c>
      <c r="W1245">
        <v>15380600</v>
      </c>
      <c r="X1245">
        <v>44133800</v>
      </c>
      <c r="Y1245">
        <v>21676600</v>
      </c>
      <c r="Z1245">
        <v>14597000</v>
      </c>
      <c r="AA1245">
        <v>17093400</v>
      </c>
      <c r="AB1245">
        <v>22573000</v>
      </c>
      <c r="AC1245">
        <v>17928200</v>
      </c>
      <c r="AD1245">
        <v>19990200</v>
      </c>
      <c r="AE1245">
        <v>13341400</v>
      </c>
      <c r="AF1245">
        <v>18288200</v>
      </c>
      <c r="AG1245">
        <v>27226600</v>
      </c>
      <c r="AH1245">
        <v>20420600</v>
      </c>
      <c r="AI1245">
        <v>16043400</v>
      </c>
      <c r="AJ1245">
        <v>18774200</v>
      </c>
      <c r="AK1245">
        <v>16624800</v>
      </c>
      <c r="AL1245">
        <v>13520200</v>
      </c>
      <c r="AM1245">
        <v>11311000</v>
      </c>
      <c r="AN1245">
        <v>13941200</v>
      </c>
      <c r="AO1245">
        <v>8353400</v>
      </c>
      <c r="AP1245">
        <v>18252200</v>
      </c>
      <c r="AQ1245">
        <v>18051400</v>
      </c>
      <c r="AR1245">
        <v>15894200</v>
      </c>
      <c r="AS1245">
        <v>24148000</v>
      </c>
      <c r="AT1245">
        <v>26769600</v>
      </c>
      <c r="AU1245">
        <v>29704200</v>
      </c>
      <c r="AV1245">
        <v>16132600</v>
      </c>
      <c r="AW1245">
        <v>15383600</v>
      </c>
      <c r="AX1245">
        <v>19062000</v>
      </c>
      <c r="AY1245">
        <v>11559400</v>
      </c>
      <c r="AZ1245">
        <v>19083800</v>
      </c>
      <c r="BA1245">
        <v>12979000</v>
      </c>
      <c r="BB1245">
        <v>14557200</v>
      </c>
      <c r="BC1245">
        <v>12936000</v>
      </c>
      <c r="BD1245">
        <v>9884200</v>
      </c>
      <c r="BE1245">
        <v>16464400</v>
      </c>
      <c r="BF1245">
        <v>16530600</v>
      </c>
      <c r="BG1245">
        <v>14197200</v>
      </c>
      <c r="BH1245">
        <v>19138800</v>
      </c>
      <c r="BI1245">
        <v>20418800</v>
      </c>
      <c r="BJ1245">
        <v>15446600</v>
      </c>
      <c r="BK1245">
        <v>13815600</v>
      </c>
      <c r="BL1245">
        <v>11971200</v>
      </c>
      <c r="BM1245">
        <v>12723800</v>
      </c>
      <c r="BN1245">
        <v>21938400</v>
      </c>
      <c r="BO1245">
        <v>18417000</v>
      </c>
      <c r="BP1245">
        <v>13832200</v>
      </c>
      <c r="BQ1245">
        <v>16075000</v>
      </c>
      <c r="BR1245">
        <v>11345800</v>
      </c>
      <c r="BS1245">
        <v>7666400</v>
      </c>
      <c r="BT1245">
        <v>12055800</v>
      </c>
      <c r="BU1245">
        <v>12298400</v>
      </c>
      <c r="BV1245">
        <v>8231200</v>
      </c>
      <c r="BW1245">
        <v>7892800</v>
      </c>
      <c r="BX1245">
        <v>9358200</v>
      </c>
      <c r="BY1245">
        <v>8777600</v>
      </c>
      <c r="BZ1245">
        <v>11352600</v>
      </c>
      <c r="CA1245">
        <v>10089200</v>
      </c>
      <c r="CB1245">
        <v>14405200</v>
      </c>
      <c r="CC1245">
        <v>15849400</v>
      </c>
      <c r="CD1245">
        <v>12729600</v>
      </c>
      <c r="CE1245">
        <v>12283000</v>
      </c>
      <c r="CF1245">
        <v>11470766</v>
      </c>
      <c r="CG1245">
        <v>10382276</v>
      </c>
      <c r="CH1245">
        <v>9309360</v>
      </c>
      <c r="CI1245">
        <v>12131386</v>
      </c>
      <c r="CJ1245">
        <v>11581656</v>
      </c>
      <c r="CK1245">
        <v>9135024</v>
      </c>
      <c r="CL1245">
        <v>13140252</v>
      </c>
      <c r="CM1245">
        <v>8308146</v>
      </c>
      <c r="CN1245">
        <v>7499648</v>
      </c>
      <c r="CO1245">
        <v>9456044</v>
      </c>
      <c r="CP1245">
        <v>7179572</v>
      </c>
      <c r="CQ1245">
        <v>10635498</v>
      </c>
      <c r="CR1245">
        <v>10591226</v>
      </c>
      <c r="CS1245">
        <v>9607972</v>
      </c>
      <c r="CT1245">
        <v>8861444</v>
      </c>
      <c r="CU1245">
        <v>6921742</v>
      </c>
      <c r="CV1245">
        <v>5958520</v>
      </c>
      <c r="CW1245">
        <v>7530690</v>
      </c>
      <c r="CX1245">
        <v>9137196</v>
      </c>
      <c r="CY1245">
        <v>7683162</v>
      </c>
      <c r="CZ1245">
        <v>8437978</v>
      </c>
      <c r="DA1245">
        <v>10798724</v>
      </c>
      <c r="DB1245">
        <v>8079330</v>
      </c>
      <c r="DC1245">
        <v>5397262</v>
      </c>
      <c r="DD1245">
        <v>6476004</v>
      </c>
      <c r="DE1245">
        <v>5805658</v>
      </c>
      <c r="DF1245">
        <v>8454286</v>
      </c>
      <c r="DG1245">
        <v>5797854</v>
      </c>
      <c r="DH1245">
        <v>8861618</v>
      </c>
      <c r="DI1245">
        <v>6617426</v>
      </c>
      <c r="DJ1245">
        <v>6409578</v>
      </c>
      <c r="DK1245">
        <v>7951560</v>
      </c>
      <c r="DL1245">
        <v>6304128</v>
      </c>
      <c r="DM1245">
        <v>8415432</v>
      </c>
      <c r="DN1245">
        <v>6462210</v>
      </c>
      <c r="DO1245">
        <v>5138978</v>
      </c>
      <c r="DP1245">
        <v>6396440</v>
      </c>
      <c r="DQ1245">
        <v>8374176</v>
      </c>
      <c r="DR1245">
        <v>5342142</v>
      </c>
      <c r="DS1245">
        <v>6108970</v>
      </c>
      <c r="DT1245">
        <v>8800772</v>
      </c>
      <c r="DU1245">
        <v>8422698</v>
      </c>
      <c r="DV1245">
        <v>8107760</v>
      </c>
      <c r="DW1245">
        <v>7512974</v>
      </c>
      <c r="DX1245">
        <v>4919092</v>
      </c>
      <c r="DY1245">
        <v>5841736</v>
      </c>
      <c r="DZ1245">
        <v>6395434</v>
      </c>
      <c r="EA1245">
        <v>4547894</v>
      </c>
      <c r="EB1245">
        <v>5320106</v>
      </c>
      <c r="EC1245">
        <v>8324078</v>
      </c>
      <c r="ED1245">
        <v>6650408</v>
      </c>
      <c r="EE1245">
        <v>6792808</v>
      </c>
      <c r="EF1245">
        <v>8420000</v>
      </c>
      <c r="EG1245">
        <v>5098694</v>
      </c>
      <c r="EH1245">
        <v>9794180</v>
      </c>
      <c r="EI1245">
        <v>8944782</v>
      </c>
      <c r="EJ1245">
        <v>5513590</v>
      </c>
      <c r="EK1245">
        <v>7167766</v>
      </c>
      <c r="EL1245">
        <v>10412116</v>
      </c>
      <c r="EM1245">
        <v>8531092</v>
      </c>
      <c r="EN1245">
        <v>11991676</v>
      </c>
      <c r="EO1245">
        <v>9525524</v>
      </c>
      <c r="EP1245">
        <v>5974354</v>
      </c>
      <c r="EQ1245">
        <v>6471538</v>
      </c>
      <c r="ER1245">
        <v>10325490</v>
      </c>
      <c r="ES1245">
        <v>9492146</v>
      </c>
      <c r="ET1245">
        <v>9339730</v>
      </c>
      <c r="EU1245">
        <v>11813058</v>
      </c>
      <c r="EV1245">
        <v>8292012</v>
      </c>
      <c r="EW1245">
        <v>11033532</v>
      </c>
      <c r="EX1245">
        <v>9032148</v>
      </c>
      <c r="EY1245">
        <v>6592690</v>
      </c>
      <c r="EZ1245">
        <v>9018042</v>
      </c>
      <c r="FA1245">
        <v>10610166</v>
      </c>
      <c r="FB1245">
        <v>8488160</v>
      </c>
      <c r="FC1245">
        <v>9464096</v>
      </c>
      <c r="FD1245">
        <v>10050650</v>
      </c>
      <c r="FE1245">
        <v>8960202</v>
      </c>
      <c r="FF1245">
        <v>10222760</v>
      </c>
      <c r="FG1245">
        <v>9058882</v>
      </c>
      <c r="FH1245">
        <v>6550588</v>
      </c>
      <c r="FI1245">
        <v>9069388</v>
      </c>
      <c r="FJ1245">
        <v>12612592</v>
      </c>
      <c r="FK1245">
        <v>12418864</v>
      </c>
      <c r="FL1245">
        <v>14983264</v>
      </c>
      <c r="FM1245">
        <v>12487362</v>
      </c>
      <c r="FN1245">
        <v>13772952</v>
      </c>
      <c r="FO1245">
        <v>10618816</v>
      </c>
      <c r="FP1245">
        <v>13431348</v>
      </c>
      <c r="FQ1245">
        <v>11273262</v>
      </c>
      <c r="FR1245">
        <v>13246420</v>
      </c>
      <c r="FS1245">
        <v>12422650</v>
      </c>
      <c r="FT1245">
        <v>9543504</v>
      </c>
      <c r="FU1245">
        <v>13311860</v>
      </c>
      <c r="FV1245">
        <v>9918750</v>
      </c>
      <c r="FW1245">
        <v>6272556</v>
      </c>
      <c r="FX1245">
        <v>8740258</v>
      </c>
      <c r="FY1245">
        <v>14097436</v>
      </c>
      <c r="FZ1245">
        <v>14248068</v>
      </c>
      <c r="GA1245">
        <v>13695506</v>
      </c>
      <c r="GB1245">
        <v>17483550</v>
      </c>
      <c r="GC1245">
        <v>13079134</v>
      </c>
      <c r="GD1245">
        <v>12846382</v>
      </c>
      <c r="GE1245">
        <v>12202582</v>
      </c>
      <c r="GF1245">
        <v>11539146</v>
      </c>
      <c r="GG1245">
        <v>11650596</v>
      </c>
      <c r="GH1245">
        <v>10191060</v>
      </c>
      <c r="GI1245">
        <v>14075200</v>
      </c>
      <c r="GJ1245">
        <v>9287146</v>
      </c>
      <c r="GK1245">
        <v>10186178</v>
      </c>
      <c r="GL1245">
        <v>9718580</v>
      </c>
      <c r="GM1245">
        <v>9398312</v>
      </c>
      <c r="GN1245">
        <v>12697792</v>
      </c>
      <c r="GO1245">
        <v>9493136</v>
      </c>
      <c r="GP1245">
        <v>18971504</v>
      </c>
      <c r="GQ1245">
        <v>10067438</v>
      </c>
      <c r="GR1245">
        <v>10939584</v>
      </c>
      <c r="GS1245">
        <v>9503486</v>
      </c>
      <c r="GT1245">
        <v>6818210</v>
      </c>
      <c r="GU1245">
        <v>5180072</v>
      </c>
      <c r="GV1245">
        <v>8610192</v>
      </c>
      <c r="GW1245">
        <v>6330156</v>
      </c>
      <c r="GX1245">
        <v>7225746</v>
      </c>
      <c r="GY1245">
        <v>8200331</v>
      </c>
      <c r="GZ1245">
        <v>9668238</v>
      </c>
      <c r="HA1245">
        <v>7936933</v>
      </c>
      <c r="HB1245">
        <v>11429964</v>
      </c>
      <c r="HC1245">
        <v>10811918</v>
      </c>
      <c r="HD1245">
        <v>9220824</v>
      </c>
      <c r="HE1245">
        <v>11637836</v>
      </c>
      <c r="HF1245">
        <v>8417883</v>
      </c>
      <c r="HG1245">
        <v>7634548</v>
      </c>
      <c r="HH1245">
        <v>10666036</v>
      </c>
      <c r="HI1245">
        <v>9032933</v>
      </c>
      <c r="HJ1245">
        <v>10779015</v>
      </c>
      <c r="HK1245">
        <v>14300252</v>
      </c>
      <c r="HL1245">
        <v>13420209</v>
      </c>
      <c r="HM1245">
        <v>11445744</v>
      </c>
      <c r="HN1245">
        <v>11994897</v>
      </c>
      <c r="HO1245">
        <v>8653241</v>
      </c>
      <c r="HP1245">
        <v>11312722</v>
      </c>
      <c r="HQ1245">
        <v>10196648</v>
      </c>
      <c r="HR1245">
        <v>8919172</v>
      </c>
      <c r="HS1245">
        <v>8131698</v>
      </c>
      <c r="HT1245">
        <v>11276391</v>
      </c>
      <c r="HU1245">
        <v>11538956</v>
      </c>
    </row>
    <row r="1246" spans="1:229" x14ac:dyDescent="0.25">
      <c r="A1246" s="5" t="s">
        <v>624</v>
      </c>
      <c r="B1246" t="s">
        <v>1161</v>
      </c>
      <c r="C1246" t="s">
        <v>1200</v>
      </c>
      <c r="D1246" s="2">
        <f>_xll.BDH(A1246, "volume", B1246, C1246, "Direction", "H", "Period", "M","cols=204;rows=2")</f>
        <v>38016</v>
      </c>
      <c r="E1246" s="2">
        <v>38044</v>
      </c>
      <c r="F1246" s="2">
        <v>38077</v>
      </c>
      <c r="G1246" s="2">
        <v>38107</v>
      </c>
      <c r="H1246" s="2">
        <v>38138</v>
      </c>
      <c r="I1246" s="2">
        <v>38168</v>
      </c>
      <c r="J1246" s="2">
        <v>38198</v>
      </c>
      <c r="K1246" s="2">
        <v>38230</v>
      </c>
      <c r="L1246" s="2">
        <v>38260</v>
      </c>
      <c r="M1246" s="2">
        <v>38289</v>
      </c>
      <c r="N1246" s="2">
        <v>38321</v>
      </c>
      <c r="O1246" s="2">
        <v>38352</v>
      </c>
      <c r="P1246" s="2">
        <v>38383</v>
      </c>
      <c r="Q1246" s="2">
        <v>38411</v>
      </c>
      <c r="R1246" s="2">
        <v>38442</v>
      </c>
      <c r="S1246" s="2">
        <v>38471</v>
      </c>
      <c r="T1246" s="2">
        <v>38503</v>
      </c>
      <c r="U1246" s="2">
        <v>38533</v>
      </c>
      <c r="V1246" s="2">
        <v>38562</v>
      </c>
      <c r="W1246" s="2">
        <v>38595</v>
      </c>
      <c r="X1246" s="2">
        <v>38625</v>
      </c>
      <c r="Y1246" s="2">
        <v>38656</v>
      </c>
      <c r="Z1246" s="2">
        <v>38686</v>
      </c>
      <c r="AA1246" s="2">
        <v>38716</v>
      </c>
      <c r="AB1246" s="2">
        <v>38748</v>
      </c>
      <c r="AC1246" s="2">
        <v>38776</v>
      </c>
      <c r="AD1246" s="2">
        <v>38807</v>
      </c>
      <c r="AE1246" s="2">
        <v>38835</v>
      </c>
      <c r="AF1246" s="2">
        <v>38868</v>
      </c>
      <c r="AG1246" s="2">
        <v>38898</v>
      </c>
      <c r="AH1246" s="2">
        <v>38929</v>
      </c>
      <c r="AI1246" s="2">
        <v>38960</v>
      </c>
      <c r="AJ1246" s="2">
        <v>38989</v>
      </c>
      <c r="AK1246" s="2">
        <v>39021</v>
      </c>
      <c r="AL1246" s="2">
        <v>39051</v>
      </c>
      <c r="AM1246" s="2">
        <v>39080</v>
      </c>
      <c r="AN1246" s="2">
        <v>39113</v>
      </c>
      <c r="AO1246" s="2">
        <v>39141</v>
      </c>
      <c r="AP1246" s="2">
        <v>39171</v>
      </c>
      <c r="AQ1246" s="2">
        <v>39202</v>
      </c>
      <c r="AR1246" s="2">
        <v>39233</v>
      </c>
      <c r="AS1246" s="2">
        <v>39262</v>
      </c>
      <c r="AT1246" s="2">
        <v>39294</v>
      </c>
      <c r="AU1246" s="2">
        <v>39325</v>
      </c>
      <c r="AV1246" s="2">
        <v>39353</v>
      </c>
      <c r="AW1246" s="2">
        <v>39386</v>
      </c>
      <c r="AX1246" s="2">
        <v>39416</v>
      </c>
      <c r="AY1246" s="2">
        <v>39447</v>
      </c>
      <c r="AZ1246" s="2">
        <v>39478</v>
      </c>
      <c r="BA1246" s="2">
        <v>39507</v>
      </c>
      <c r="BB1246" s="2">
        <v>39538</v>
      </c>
      <c r="BC1246" s="2">
        <v>39568</v>
      </c>
      <c r="BD1246" s="2">
        <v>39598</v>
      </c>
      <c r="BE1246" s="2">
        <v>39629</v>
      </c>
      <c r="BF1246" s="2">
        <v>39660</v>
      </c>
      <c r="BG1246" s="2">
        <v>39689</v>
      </c>
      <c r="BH1246" s="2">
        <v>39721</v>
      </c>
      <c r="BI1246" s="2">
        <v>39752</v>
      </c>
      <c r="BJ1246" s="2">
        <v>39780</v>
      </c>
      <c r="BK1246" s="2">
        <v>39813</v>
      </c>
      <c r="BL1246" s="2">
        <v>39843</v>
      </c>
      <c r="BM1246" s="2">
        <v>39871</v>
      </c>
      <c r="BN1246" s="2">
        <v>39903</v>
      </c>
      <c r="BO1246" s="2">
        <v>39933</v>
      </c>
      <c r="BP1246" s="2">
        <v>39962</v>
      </c>
      <c r="BQ1246" s="2">
        <v>39994</v>
      </c>
      <c r="BR1246" s="2">
        <v>40025</v>
      </c>
      <c r="BS1246" s="2">
        <v>40056</v>
      </c>
      <c r="BT1246" s="2">
        <v>40086</v>
      </c>
      <c r="BU1246" s="2">
        <v>40116</v>
      </c>
      <c r="BV1246" s="2">
        <v>40147</v>
      </c>
      <c r="BW1246" s="2">
        <v>40178</v>
      </c>
      <c r="BX1246" s="2">
        <v>40207</v>
      </c>
      <c r="BY1246" s="2">
        <v>40235</v>
      </c>
      <c r="BZ1246" s="2">
        <v>40268</v>
      </c>
      <c r="CA1246" s="2">
        <v>40298</v>
      </c>
      <c r="CB1246" s="2">
        <v>40329</v>
      </c>
      <c r="CC1246" s="2">
        <v>40359</v>
      </c>
      <c r="CD1246" s="2">
        <v>40389</v>
      </c>
      <c r="CE1246" s="2">
        <v>40421</v>
      </c>
      <c r="CF1246" s="2">
        <v>40451</v>
      </c>
      <c r="CG1246" s="2">
        <v>40480</v>
      </c>
      <c r="CH1246" s="2">
        <v>40512</v>
      </c>
      <c r="CI1246" s="2">
        <v>40543</v>
      </c>
      <c r="CJ1246" s="2">
        <v>40574</v>
      </c>
      <c r="CK1246" s="2">
        <v>40602</v>
      </c>
      <c r="CL1246" s="2">
        <v>40633</v>
      </c>
      <c r="CM1246" s="2">
        <v>40662</v>
      </c>
      <c r="CN1246" s="2">
        <v>40694</v>
      </c>
      <c r="CO1246" s="2">
        <v>40724</v>
      </c>
      <c r="CP1246" s="2">
        <v>40753</v>
      </c>
      <c r="CQ1246" s="2">
        <v>40786</v>
      </c>
      <c r="CR1246" s="2">
        <v>40816</v>
      </c>
      <c r="CS1246" s="2">
        <v>40847</v>
      </c>
      <c r="CT1246" s="2">
        <v>40877</v>
      </c>
      <c r="CU1246" s="2">
        <v>40907</v>
      </c>
      <c r="CV1246" s="2">
        <v>40939</v>
      </c>
      <c r="CW1246" s="2">
        <v>40968</v>
      </c>
      <c r="CX1246" s="2">
        <v>40998</v>
      </c>
      <c r="CY1246" s="2">
        <v>41029</v>
      </c>
      <c r="CZ1246" s="2">
        <v>41060</v>
      </c>
      <c r="DA1246" s="2">
        <v>41089</v>
      </c>
      <c r="DB1246" s="2">
        <v>41121</v>
      </c>
      <c r="DC1246" s="2">
        <v>41152</v>
      </c>
      <c r="DD1246" s="2">
        <v>41180</v>
      </c>
      <c r="DE1246" s="2">
        <v>41213</v>
      </c>
      <c r="DF1246" s="2">
        <v>41243</v>
      </c>
      <c r="DG1246" s="2">
        <v>41274</v>
      </c>
      <c r="DH1246" s="2">
        <v>41305</v>
      </c>
      <c r="DI1246" s="2">
        <v>41333</v>
      </c>
      <c r="DJ1246" s="2">
        <v>41362</v>
      </c>
      <c r="DK1246" s="2">
        <v>41394</v>
      </c>
      <c r="DL1246" s="2">
        <v>41425</v>
      </c>
      <c r="DM1246" s="2">
        <v>41453</v>
      </c>
      <c r="DN1246" s="2">
        <v>41486</v>
      </c>
      <c r="DO1246" s="2">
        <v>41516</v>
      </c>
      <c r="DP1246" s="2">
        <v>41547</v>
      </c>
      <c r="DQ1246" s="2">
        <v>41578</v>
      </c>
      <c r="DR1246" s="2">
        <v>41607</v>
      </c>
      <c r="DS1246" s="2">
        <v>41639</v>
      </c>
      <c r="DT1246" s="2">
        <v>41670</v>
      </c>
      <c r="DU1246" s="2">
        <v>41698</v>
      </c>
      <c r="DV1246" s="2">
        <v>41729</v>
      </c>
      <c r="DW1246" s="2">
        <v>41759</v>
      </c>
      <c r="DX1246" s="2">
        <v>41789</v>
      </c>
      <c r="DY1246" s="2">
        <v>41820</v>
      </c>
      <c r="DZ1246" s="2">
        <v>41851</v>
      </c>
      <c r="EA1246" s="2">
        <v>41880</v>
      </c>
      <c r="EB1246" s="2">
        <v>41912</v>
      </c>
      <c r="EC1246" s="2">
        <v>41943</v>
      </c>
      <c r="ED1246" s="2">
        <v>41971</v>
      </c>
      <c r="EE1246" s="2">
        <v>42004</v>
      </c>
      <c r="EF1246" s="2">
        <v>42034</v>
      </c>
      <c r="EG1246" s="2">
        <v>42062</v>
      </c>
      <c r="EH1246" s="2">
        <v>42094</v>
      </c>
      <c r="EI1246" s="2">
        <v>42124</v>
      </c>
      <c r="EJ1246" s="2">
        <v>42153</v>
      </c>
      <c r="EK1246" s="2">
        <v>42185</v>
      </c>
      <c r="EL1246" s="2">
        <v>42216</v>
      </c>
      <c r="EM1246" s="2">
        <v>42247</v>
      </c>
      <c r="EN1246" s="2">
        <v>42277</v>
      </c>
      <c r="EO1246" s="2">
        <v>42307</v>
      </c>
      <c r="EP1246" s="2">
        <v>42338</v>
      </c>
      <c r="EQ1246" s="2">
        <v>42369</v>
      </c>
      <c r="ER1246" s="2">
        <v>42398</v>
      </c>
      <c r="ES1246" s="2">
        <v>42429</v>
      </c>
      <c r="ET1246" s="2">
        <v>42460</v>
      </c>
      <c r="EU1246" s="2">
        <v>42489</v>
      </c>
      <c r="EV1246" s="2">
        <v>42521</v>
      </c>
      <c r="EW1246" s="2">
        <v>42551</v>
      </c>
      <c r="EX1246" s="2">
        <v>42580</v>
      </c>
      <c r="EY1246" s="2">
        <v>42613</v>
      </c>
      <c r="EZ1246" s="2">
        <v>42643</v>
      </c>
      <c r="FA1246" s="2">
        <v>42674</v>
      </c>
      <c r="FB1246" s="2">
        <v>42704</v>
      </c>
      <c r="FC1246" s="2">
        <v>42734</v>
      </c>
      <c r="FD1246" s="2">
        <v>42766</v>
      </c>
      <c r="FE1246" s="2">
        <v>42794</v>
      </c>
      <c r="FF1246" s="2">
        <v>42825</v>
      </c>
      <c r="FG1246" s="2">
        <v>42853</v>
      </c>
      <c r="FH1246" s="2">
        <v>42886</v>
      </c>
      <c r="FI1246" s="2">
        <v>42916</v>
      </c>
      <c r="FJ1246" s="2">
        <v>42947</v>
      </c>
      <c r="FK1246" s="2">
        <v>42978</v>
      </c>
      <c r="FL1246" s="2">
        <v>43007</v>
      </c>
      <c r="FM1246" s="2">
        <v>43039</v>
      </c>
      <c r="FN1246" s="2">
        <v>43069</v>
      </c>
      <c r="FO1246" s="2">
        <v>43098</v>
      </c>
      <c r="FP1246" s="2">
        <v>43131</v>
      </c>
      <c r="FQ1246" s="2">
        <v>43159</v>
      </c>
      <c r="FR1246" s="2">
        <v>43189</v>
      </c>
      <c r="FS1246" s="2">
        <v>43220</v>
      </c>
      <c r="FT1246" s="2">
        <v>43251</v>
      </c>
      <c r="FU1246" s="2">
        <v>43280</v>
      </c>
      <c r="FV1246" s="2">
        <v>43312</v>
      </c>
      <c r="FW1246" s="2">
        <v>43343</v>
      </c>
      <c r="FX1246" s="2">
        <v>43371</v>
      </c>
      <c r="FY1246" s="2">
        <v>43404</v>
      </c>
      <c r="FZ1246" s="2">
        <v>43434</v>
      </c>
      <c r="GA1246" s="2">
        <v>43465</v>
      </c>
      <c r="GB1246" s="2">
        <v>43496</v>
      </c>
      <c r="GC1246" s="2">
        <v>43524</v>
      </c>
      <c r="GD1246" s="2">
        <v>43553</v>
      </c>
      <c r="GE1246" s="2">
        <v>43585</v>
      </c>
      <c r="GF1246" s="2">
        <v>43616</v>
      </c>
      <c r="GG1246" s="2">
        <v>43644</v>
      </c>
      <c r="GH1246" s="2">
        <v>43677</v>
      </c>
      <c r="GI1246" s="2">
        <v>43707</v>
      </c>
      <c r="GJ1246" s="2">
        <v>43738</v>
      </c>
      <c r="GK1246" s="2">
        <v>43769</v>
      </c>
      <c r="GL1246" s="2">
        <v>43798</v>
      </c>
      <c r="GM1246" s="2">
        <v>43830</v>
      </c>
      <c r="GN1246" s="2">
        <v>43861</v>
      </c>
      <c r="GO1246" s="2">
        <v>43889</v>
      </c>
      <c r="GP1246" s="2">
        <v>43921</v>
      </c>
      <c r="GQ1246" s="2">
        <v>43951</v>
      </c>
      <c r="GR1246" s="2">
        <v>43980</v>
      </c>
      <c r="GS1246" s="2">
        <v>44012</v>
      </c>
      <c r="GT1246" s="2">
        <v>44043</v>
      </c>
      <c r="GU1246" s="2">
        <v>44074</v>
      </c>
      <c r="GV1246" s="2">
        <v>44104</v>
      </c>
      <c r="GW1246" s="2">
        <v>44134</v>
      </c>
      <c r="GX1246" s="2">
        <v>44165</v>
      </c>
      <c r="GY1246" s="2">
        <v>44196</v>
      </c>
    </row>
    <row r="1247" spans="1:229" x14ac:dyDescent="0.25">
      <c r="D1247" s="3">
        <v>9784163</v>
      </c>
      <c r="E1247">
        <v>12680086</v>
      </c>
      <c r="F1247">
        <v>13394125</v>
      </c>
      <c r="G1247">
        <v>14747517</v>
      </c>
      <c r="H1247">
        <v>13030606</v>
      </c>
      <c r="I1247">
        <v>11352031</v>
      </c>
      <c r="J1247">
        <v>13582935</v>
      </c>
      <c r="K1247">
        <v>9712120</v>
      </c>
      <c r="L1247">
        <v>14369677</v>
      </c>
      <c r="M1247">
        <v>8769175</v>
      </c>
      <c r="N1247">
        <v>11320526</v>
      </c>
      <c r="O1247">
        <v>11917908</v>
      </c>
      <c r="P1247">
        <v>12887402</v>
      </c>
      <c r="Q1247">
        <v>12740012</v>
      </c>
      <c r="R1247">
        <v>12281097</v>
      </c>
      <c r="S1247">
        <v>11279217</v>
      </c>
      <c r="T1247">
        <v>14148372</v>
      </c>
      <c r="U1247">
        <v>11712355</v>
      </c>
      <c r="V1247">
        <v>8218168</v>
      </c>
      <c r="W1247">
        <v>14800612</v>
      </c>
      <c r="X1247">
        <v>11094924</v>
      </c>
      <c r="Y1247">
        <v>14621717</v>
      </c>
      <c r="Z1247">
        <v>12655962</v>
      </c>
      <c r="AA1247">
        <v>10897412</v>
      </c>
      <c r="AB1247">
        <v>10136777</v>
      </c>
      <c r="AC1247">
        <v>13022565</v>
      </c>
      <c r="AD1247">
        <v>13480709</v>
      </c>
      <c r="AE1247">
        <v>9843979</v>
      </c>
      <c r="AF1247">
        <v>13222500</v>
      </c>
      <c r="AG1247">
        <v>14016183</v>
      </c>
      <c r="AH1247">
        <v>11013848</v>
      </c>
      <c r="AI1247">
        <v>15340934</v>
      </c>
      <c r="AJ1247">
        <v>11885853</v>
      </c>
      <c r="AK1247">
        <v>12801149</v>
      </c>
      <c r="AL1247">
        <v>16559052</v>
      </c>
      <c r="AM1247">
        <v>8125857</v>
      </c>
      <c r="AN1247">
        <v>10071013</v>
      </c>
      <c r="AO1247">
        <v>16258213</v>
      </c>
      <c r="AP1247">
        <v>19835238</v>
      </c>
      <c r="AQ1247">
        <v>11338702</v>
      </c>
      <c r="AR1247">
        <v>21893745</v>
      </c>
      <c r="AS1247">
        <v>19267157</v>
      </c>
      <c r="AT1247">
        <v>17865186</v>
      </c>
      <c r="AU1247">
        <v>27700793</v>
      </c>
      <c r="AV1247">
        <v>11538086</v>
      </c>
      <c r="AW1247">
        <v>11820309</v>
      </c>
      <c r="AX1247">
        <v>17370580</v>
      </c>
      <c r="AY1247">
        <v>17524470</v>
      </c>
      <c r="AZ1247">
        <v>24487176</v>
      </c>
      <c r="BA1247">
        <v>17115015</v>
      </c>
      <c r="BB1247">
        <v>16907039</v>
      </c>
      <c r="BC1247">
        <v>15104536</v>
      </c>
      <c r="BD1247">
        <v>14448660</v>
      </c>
      <c r="BE1247">
        <v>12112666</v>
      </c>
      <c r="BF1247">
        <v>21345869</v>
      </c>
      <c r="BG1247">
        <v>13321316</v>
      </c>
      <c r="BH1247">
        <v>18272053</v>
      </c>
      <c r="BI1247">
        <v>21445155</v>
      </c>
      <c r="BJ1247">
        <v>24419996</v>
      </c>
      <c r="BK1247">
        <v>26534825</v>
      </c>
      <c r="BL1247">
        <v>16869421</v>
      </c>
      <c r="BM1247">
        <v>24728958</v>
      </c>
      <c r="BN1247">
        <v>33331428</v>
      </c>
      <c r="BO1247">
        <v>30715107</v>
      </c>
      <c r="BP1247">
        <v>21320911</v>
      </c>
      <c r="BQ1247">
        <v>15540271</v>
      </c>
      <c r="BR1247">
        <v>10997697</v>
      </c>
      <c r="BS1247">
        <v>14211356</v>
      </c>
      <c r="BT1247">
        <v>17728658</v>
      </c>
      <c r="BU1247">
        <v>16287825</v>
      </c>
      <c r="BV1247">
        <v>12633152</v>
      </c>
      <c r="BW1247">
        <v>11789422</v>
      </c>
      <c r="BX1247">
        <v>10181770</v>
      </c>
      <c r="BY1247">
        <v>9622025</v>
      </c>
      <c r="BZ1247">
        <v>8252541</v>
      </c>
      <c r="CA1247">
        <v>10038917</v>
      </c>
      <c r="CB1247">
        <v>15388881</v>
      </c>
      <c r="CC1247">
        <v>12376893</v>
      </c>
      <c r="CD1247">
        <v>11053460</v>
      </c>
      <c r="CE1247">
        <v>10234322</v>
      </c>
      <c r="CF1247">
        <v>8194120</v>
      </c>
      <c r="CG1247">
        <v>8106749</v>
      </c>
      <c r="CH1247">
        <v>8041782</v>
      </c>
      <c r="CI1247">
        <v>5953823</v>
      </c>
      <c r="CJ1247">
        <v>6656133</v>
      </c>
      <c r="CK1247">
        <v>7465058</v>
      </c>
      <c r="CL1247">
        <v>8678903</v>
      </c>
      <c r="CM1247">
        <v>6894270</v>
      </c>
      <c r="CN1247">
        <v>7356333</v>
      </c>
      <c r="CO1247">
        <v>9484644</v>
      </c>
      <c r="CP1247">
        <v>7061827</v>
      </c>
      <c r="CQ1247">
        <v>17624824</v>
      </c>
      <c r="CR1247">
        <v>13452227</v>
      </c>
      <c r="CS1247">
        <v>13687870</v>
      </c>
      <c r="CT1247">
        <v>15247996</v>
      </c>
      <c r="CU1247">
        <v>6867882</v>
      </c>
      <c r="CV1247">
        <v>7908650</v>
      </c>
      <c r="CW1247">
        <v>7558929</v>
      </c>
      <c r="CX1247">
        <v>7795887</v>
      </c>
      <c r="CY1247">
        <v>6903927</v>
      </c>
      <c r="CZ1247">
        <v>9604349</v>
      </c>
      <c r="DA1247">
        <v>11471196</v>
      </c>
      <c r="DB1247">
        <v>7211101</v>
      </c>
      <c r="DC1247">
        <v>5412585</v>
      </c>
      <c r="DD1247">
        <v>6854149</v>
      </c>
      <c r="DE1247">
        <v>7273487</v>
      </c>
      <c r="DF1247">
        <v>6517220</v>
      </c>
      <c r="DG1247">
        <v>4966681</v>
      </c>
      <c r="DH1247">
        <v>4624235</v>
      </c>
      <c r="DI1247">
        <v>5258161</v>
      </c>
      <c r="DJ1247">
        <v>4712820</v>
      </c>
      <c r="DK1247">
        <v>4653642</v>
      </c>
      <c r="DL1247">
        <v>6238729</v>
      </c>
      <c r="DM1247">
        <v>7132433</v>
      </c>
      <c r="DN1247">
        <v>5257955</v>
      </c>
      <c r="DO1247">
        <v>4969580</v>
      </c>
      <c r="DP1247">
        <v>4286367</v>
      </c>
      <c r="DQ1247">
        <v>5076055</v>
      </c>
      <c r="DR1247">
        <v>4348161</v>
      </c>
      <c r="DS1247">
        <v>5339235</v>
      </c>
      <c r="DT1247">
        <v>5857951</v>
      </c>
      <c r="DU1247">
        <v>7493115</v>
      </c>
      <c r="DV1247">
        <v>5812640</v>
      </c>
      <c r="DW1247">
        <v>5997588</v>
      </c>
      <c r="DX1247">
        <v>5415998</v>
      </c>
      <c r="DY1247">
        <v>4772912</v>
      </c>
      <c r="DZ1247">
        <v>4816211</v>
      </c>
      <c r="EA1247">
        <v>4111962</v>
      </c>
      <c r="EB1247">
        <v>4355346</v>
      </c>
      <c r="EC1247">
        <v>6900179</v>
      </c>
      <c r="ED1247">
        <v>6628133</v>
      </c>
      <c r="EE1247">
        <v>6328953</v>
      </c>
      <c r="EF1247">
        <v>8505435</v>
      </c>
      <c r="EG1247">
        <v>6656507</v>
      </c>
      <c r="EH1247">
        <v>6059743</v>
      </c>
      <c r="EI1247">
        <v>5436860</v>
      </c>
      <c r="EJ1247">
        <v>7694551</v>
      </c>
      <c r="EK1247">
        <v>6687604</v>
      </c>
      <c r="EL1247">
        <v>6801884</v>
      </c>
      <c r="EM1247">
        <v>8325846</v>
      </c>
      <c r="EN1247">
        <v>9283561</v>
      </c>
      <c r="EO1247">
        <v>7333605</v>
      </c>
      <c r="EP1247">
        <v>7318134</v>
      </c>
      <c r="EQ1247">
        <v>7939354</v>
      </c>
      <c r="ER1247">
        <v>8711790</v>
      </c>
      <c r="ES1247">
        <v>10285652</v>
      </c>
      <c r="ET1247">
        <v>5707259</v>
      </c>
      <c r="EU1247">
        <v>5905836</v>
      </c>
      <c r="EV1247">
        <v>4832700</v>
      </c>
      <c r="EW1247">
        <v>7880253</v>
      </c>
      <c r="EX1247">
        <v>5827090</v>
      </c>
      <c r="EY1247">
        <v>6325842</v>
      </c>
      <c r="EZ1247">
        <v>6385897</v>
      </c>
      <c r="FA1247">
        <v>5947764</v>
      </c>
      <c r="FB1247">
        <v>6876266</v>
      </c>
      <c r="FC1247">
        <v>6310543</v>
      </c>
      <c r="FD1247">
        <v>3926093</v>
      </c>
      <c r="FE1247">
        <v>3310742</v>
      </c>
      <c r="FF1247">
        <v>4962978</v>
      </c>
      <c r="FG1247">
        <v>5156174</v>
      </c>
      <c r="FH1247">
        <v>5424736</v>
      </c>
      <c r="FI1247">
        <v>5434953</v>
      </c>
      <c r="FJ1247">
        <v>4389953</v>
      </c>
      <c r="FK1247">
        <v>4099660</v>
      </c>
      <c r="FL1247">
        <v>4050661</v>
      </c>
      <c r="FM1247">
        <v>3864064</v>
      </c>
      <c r="FN1247">
        <v>5356721</v>
      </c>
      <c r="FO1247">
        <v>3957579</v>
      </c>
      <c r="FP1247">
        <v>3805815</v>
      </c>
      <c r="FQ1247">
        <v>5633341</v>
      </c>
      <c r="FR1247">
        <v>5570150</v>
      </c>
      <c r="FS1247">
        <v>5051898</v>
      </c>
      <c r="FT1247">
        <v>4905576</v>
      </c>
      <c r="FU1247">
        <v>5472420</v>
      </c>
      <c r="FV1247">
        <v>3982218</v>
      </c>
      <c r="FW1247">
        <v>3635177</v>
      </c>
      <c r="FX1247">
        <v>4136992</v>
      </c>
      <c r="FY1247">
        <v>6225009</v>
      </c>
      <c r="FZ1247">
        <v>5854823</v>
      </c>
      <c r="GA1247">
        <v>9051437</v>
      </c>
      <c r="GB1247">
        <v>5986230</v>
      </c>
      <c r="GC1247">
        <v>5961019</v>
      </c>
      <c r="GD1247">
        <v>6356274</v>
      </c>
      <c r="GE1247">
        <v>5194797</v>
      </c>
      <c r="GF1247">
        <v>5493680</v>
      </c>
      <c r="GG1247">
        <v>6100241</v>
      </c>
      <c r="GH1247">
        <v>5217749</v>
      </c>
      <c r="GI1247">
        <v>5544653</v>
      </c>
      <c r="GJ1247">
        <v>5601558</v>
      </c>
      <c r="GK1247">
        <v>4914189</v>
      </c>
      <c r="GL1247">
        <v>4574226</v>
      </c>
      <c r="GM1247">
        <v>6593952</v>
      </c>
      <c r="GN1247">
        <v>6176926</v>
      </c>
      <c r="GO1247">
        <v>5493653</v>
      </c>
      <c r="GP1247">
        <v>11247218</v>
      </c>
      <c r="GQ1247">
        <v>7353215</v>
      </c>
      <c r="GR1247">
        <v>7488883</v>
      </c>
      <c r="GS1247">
        <v>7101397</v>
      </c>
      <c r="GT1247">
        <v>5505062</v>
      </c>
      <c r="GU1247">
        <v>4518571</v>
      </c>
      <c r="GV1247">
        <v>8646206</v>
      </c>
      <c r="GW1247">
        <v>7635520</v>
      </c>
      <c r="GX1247">
        <v>11268825</v>
      </c>
      <c r="GY1247">
        <v>52884497</v>
      </c>
    </row>
    <row r="1248" spans="1:229" x14ac:dyDescent="0.25">
      <c r="A1248" s="5" t="s">
        <v>625</v>
      </c>
      <c r="B1248" t="s">
        <v>1161</v>
      </c>
      <c r="C1248" t="s">
        <v>1184</v>
      </c>
      <c r="D1248" s="2">
        <f>_xll.BDH(A1248, "volume", B1248, C1248, "Direction", "H", "Period", "M","cols=120;rows=2")</f>
        <v>38016</v>
      </c>
      <c r="E1248" s="2">
        <v>38044</v>
      </c>
      <c r="F1248" s="2">
        <v>38077</v>
      </c>
      <c r="G1248" s="2">
        <v>38107</v>
      </c>
      <c r="H1248" s="2">
        <v>38138</v>
      </c>
      <c r="I1248" s="2">
        <v>38168</v>
      </c>
      <c r="J1248" s="2">
        <v>38198</v>
      </c>
      <c r="K1248" s="2">
        <v>38230</v>
      </c>
      <c r="L1248" s="2">
        <v>38260</v>
      </c>
      <c r="M1248" s="2">
        <v>38289</v>
      </c>
      <c r="N1248" s="2">
        <v>38321</v>
      </c>
      <c r="O1248" s="2">
        <v>38352</v>
      </c>
      <c r="P1248" s="2">
        <v>38383</v>
      </c>
      <c r="Q1248" s="2">
        <v>38411</v>
      </c>
      <c r="R1248" s="2">
        <v>38442</v>
      </c>
      <c r="S1248" s="2">
        <v>38471</v>
      </c>
      <c r="T1248" s="2">
        <v>38503</v>
      </c>
      <c r="U1248" s="2">
        <v>38533</v>
      </c>
      <c r="V1248" s="2">
        <v>38562</v>
      </c>
      <c r="W1248" s="2">
        <v>38595</v>
      </c>
      <c r="X1248" s="2">
        <v>38625</v>
      </c>
      <c r="Y1248" s="2">
        <v>38656</v>
      </c>
      <c r="Z1248" s="2">
        <v>38686</v>
      </c>
      <c r="AA1248" s="2">
        <v>38716</v>
      </c>
      <c r="AB1248" s="2">
        <v>38748</v>
      </c>
      <c r="AC1248" s="2">
        <v>38776</v>
      </c>
      <c r="AD1248" s="2">
        <v>38807</v>
      </c>
      <c r="AE1248" s="2">
        <v>38835</v>
      </c>
      <c r="AF1248" s="2">
        <v>38868</v>
      </c>
      <c r="AG1248" s="2">
        <v>38898</v>
      </c>
      <c r="AH1248" s="2">
        <v>38929</v>
      </c>
      <c r="AI1248" s="2">
        <v>38960</v>
      </c>
      <c r="AJ1248" s="2">
        <v>38989</v>
      </c>
      <c r="AK1248" s="2">
        <v>39021</v>
      </c>
      <c r="AL1248" s="2">
        <v>39051</v>
      </c>
      <c r="AM1248" s="2">
        <v>39080</v>
      </c>
      <c r="AN1248" s="2">
        <v>39113</v>
      </c>
      <c r="AO1248" s="2">
        <v>39141</v>
      </c>
      <c r="AP1248" s="2">
        <v>39171</v>
      </c>
      <c r="AQ1248" s="2">
        <v>39202</v>
      </c>
      <c r="AR1248" s="2">
        <v>39233</v>
      </c>
      <c r="AS1248" s="2">
        <v>39262</v>
      </c>
      <c r="AT1248" s="2">
        <v>39294</v>
      </c>
      <c r="AU1248" s="2">
        <v>39325</v>
      </c>
      <c r="AV1248" s="2">
        <v>39353</v>
      </c>
      <c r="AW1248" s="2">
        <v>39386</v>
      </c>
      <c r="AX1248" s="2">
        <v>39416</v>
      </c>
      <c r="AY1248" s="2">
        <v>39447</v>
      </c>
      <c r="AZ1248" s="2">
        <v>39478</v>
      </c>
      <c r="BA1248" s="2">
        <v>39507</v>
      </c>
      <c r="BB1248" s="2">
        <v>39538</v>
      </c>
      <c r="BC1248" s="2">
        <v>39568</v>
      </c>
      <c r="BD1248" s="2">
        <v>39598</v>
      </c>
      <c r="BE1248" s="2">
        <v>39629</v>
      </c>
      <c r="BF1248" s="2">
        <v>39660</v>
      </c>
      <c r="BG1248" s="2">
        <v>39689</v>
      </c>
      <c r="BH1248" s="2">
        <v>39721</v>
      </c>
      <c r="BI1248" s="2">
        <v>39752</v>
      </c>
      <c r="BJ1248" s="2">
        <v>39780</v>
      </c>
      <c r="BK1248" s="2">
        <v>39813</v>
      </c>
      <c r="BL1248" s="2">
        <v>39843</v>
      </c>
      <c r="BM1248" s="2">
        <v>39871</v>
      </c>
      <c r="BN1248" s="2">
        <v>39903</v>
      </c>
      <c r="BO1248" s="2">
        <v>39933</v>
      </c>
      <c r="BP1248" s="2">
        <v>39962</v>
      </c>
      <c r="BQ1248" s="2">
        <v>39994</v>
      </c>
      <c r="BR1248" s="2">
        <v>40025</v>
      </c>
      <c r="BS1248" s="2">
        <v>40056</v>
      </c>
      <c r="BT1248" s="2">
        <v>40086</v>
      </c>
      <c r="BU1248" s="2">
        <v>40116</v>
      </c>
      <c r="BV1248" s="2">
        <v>40147</v>
      </c>
      <c r="BW1248" s="2">
        <v>40178</v>
      </c>
      <c r="BX1248" s="2">
        <v>40207</v>
      </c>
      <c r="BY1248" s="2">
        <v>40235</v>
      </c>
      <c r="BZ1248" s="2">
        <v>40268</v>
      </c>
      <c r="CA1248" s="2">
        <v>40298</v>
      </c>
      <c r="CB1248" s="2">
        <v>40329</v>
      </c>
      <c r="CC1248" s="2">
        <v>40359</v>
      </c>
      <c r="CD1248" s="2">
        <v>40389</v>
      </c>
      <c r="CE1248" s="2">
        <v>40421</v>
      </c>
      <c r="CF1248" s="2">
        <v>40451</v>
      </c>
      <c r="CG1248" s="2">
        <v>40480</v>
      </c>
      <c r="CH1248" s="2">
        <v>40512</v>
      </c>
      <c r="CI1248" s="2">
        <v>40543</v>
      </c>
      <c r="CJ1248" s="2">
        <v>40574</v>
      </c>
      <c r="CK1248" s="2">
        <v>40602</v>
      </c>
      <c r="CL1248" s="2">
        <v>40633</v>
      </c>
      <c r="CM1248" s="2">
        <v>40662</v>
      </c>
      <c r="CN1248" s="2">
        <v>40694</v>
      </c>
      <c r="CO1248" s="2">
        <v>40724</v>
      </c>
      <c r="CP1248" s="2">
        <v>40753</v>
      </c>
      <c r="CQ1248" s="2">
        <v>40786</v>
      </c>
      <c r="CR1248" s="2">
        <v>40816</v>
      </c>
      <c r="CS1248" s="2">
        <v>40847</v>
      </c>
      <c r="CT1248" s="2">
        <v>40877</v>
      </c>
      <c r="CU1248" s="2">
        <v>40907</v>
      </c>
      <c r="CV1248" s="2">
        <v>40939</v>
      </c>
      <c r="CW1248" s="2">
        <v>40968</v>
      </c>
      <c r="CX1248" s="2">
        <v>40998</v>
      </c>
      <c r="CY1248" s="2">
        <v>41029</v>
      </c>
      <c r="CZ1248" s="2">
        <v>41060</v>
      </c>
      <c r="DA1248" s="2">
        <v>41089</v>
      </c>
      <c r="DB1248" s="2">
        <v>41121</v>
      </c>
      <c r="DC1248" s="2">
        <v>41152</v>
      </c>
      <c r="DD1248" s="2">
        <v>41180</v>
      </c>
      <c r="DE1248" s="2">
        <v>41213</v>
      </c>
      <c r="DF1248" s="2">
        <v>41243</v>
      </c>
      <c r="DG1248" s="2">
        <v>41274</v>
      </c>
      <c r="DH1248" s="2">
        <v>41305</v>
      </c>
      <c r="DI1248" s="2">
        <v>41333</v>
      </c>
      <c r="DJ1248" s="2">
        <v>41362</v>
      </c>
      <c r="DK1248" s="2">
        <v>41394</v>
      </c>
      <c r="DL1248" s="2">
        <v>41425</v>
      </c>
      <c r="DM1248" s="2">
        <v>41453</v>
      </c>
      <c r="DN1248" s="2">
        <v>41486</v>
      </c>
      <c r="DO1248" s="2">
        <v>41516</v>
      </c>
      <c r="DP1248" s="2">
        <v>41547</v>
      </c>
      <c r="DQ1248" s="2">
        <v>41578</v>
      </c>
      <c r="DR1248" s="2">
        <v>41607</v>
      </c>
      <c r="DS1248" s="2">
        <v>41639</v>
      </c>
    </row>
    <row r="1249" spans="1:217" x14ac:dyDescent="0.25">
      <c r="D1249" s="3">
        <v>9969400</v>
      </c>
      <c r="E1249">
        <v>10717200</v>
      </c>
      <c r="F1249">
        <v>8394700</v>
      </c>
      <c r="G1249">
        <v>11773400</v>
      </c>
      <c r="H1249">
        <v>10282800</v>
      </c>
      <c r="I1249">
        <v>7878400</v>
      </c>
      <c r="J1249">
        <v>9703100</v>
      </c>
      <c r="K1249">
        <v>8287000</v>
      </c>
      <c r="L1249">
        <v>7189100</v>
      </c>
      <c r="M1249">
        <v>9226800</v>
      </c>
      <c r="N1249">
        <v>7585900</v>
      </c>
      <c r="O1249">
        <v>8645300</v>
      </c>
      <c r="P1249">
        <v>6162800</v>
      </c>
      <c r="Q1249">
        <v>8070900</v>
      </c>
      <c r="R1249">
        <v>8238500</v>
      </c>
      <c r="S1249">
        <v>9238100</v>
      </c>
      <c r="T1249">
        <v>8595900</v>
      </c>
      <c r="U1249">
        <v>7056100</v>
      </c>
      <c r="V1249">
        <v>7488900</v>
      </c>
      <c r="W1249">
        <v>6646900</v>
      </c>
      <c r="X1249">
        <v>10621900</v>
      </c>
      <c r="Y1249">
        <v>9304200</v>
      </c>
      <c r="Z1249">
        <v>10700700</v>
      </c>
      <c r="AA1249">
        <v>9746200</v>
      </c>
      <c r="AB1249">
        <v>10261100</v>
      </c>
      <c r="AC1249">
        <v>9225800</v>
      </c>
      <c r="AD1249">
        <v>12923300</v>
      </c>
      <c r="AE1249">
        <v>10284200</v>
      </c>
      <c r="AF1249">
        <v>17724700</v>
      </c>
      <c r="AG1249">
        <v>14404000</v>
      </c>
      <c r="AH1249">
        <v>12015500</v>
      </c>
      <c r="AI1249">
        <v>12066800</v>
      </c>
      <c r="AJ1249">
        <v>7364800</v>
      </c>
      <c r="AK1249">
        <v>9754500</v>
      </c>
      <c r="AL1249">
        <v>6680100</v>
      </c>
      <c r="AM1249">
        <v>5515200</v>
      </c>
      <c r="AN1249">
        <v>9781100</v>
      </c>
      <c r="AO1249">
        <v>8783700</v>
      </c>
      <c r="AP1249">
        <v>9231200</v>
      </c>
      <c r="AQ1249">
        <v>10101800</v>
      </c>
      <c r="AR1249">
        <v>10461500</v>
      </c>
      <c r="AS1249">
        <v>11174600</v>
      </c>
      <c r="AT1249">
        <v>12035200</v>
      </c>
      <c r="AU1249">
        <v>19367700</v>
      </c>
      <c r="AV1249">
        <v>11515400</v>
      </c>
      <c r="AW1249">
        <v>10517300</v>
      </c>
      <c r="AX1249">
        <v>14780500</v>
      </c>
      <c r="AY1249">
        <v>10978500</v>
      </c>
      <c r="AZ1249">
        <v>18032800</v>
      </c>
      <c r="BA1249">
        <v>10452600</v>
      </c>
      <c r="BB1249">
        <v>12603500</v>
      </c>
      <c r="BC1249">
        <v>15757100</v>
      </c>
      <c r="BD1249">
        <v>9831100</v>
      </c>
      <c r="BE1249">
        <v>8434900</v>
      </c>
      <c r="BF1249">
        <v>15074300</v>
      </c>
      <c r="BG1249">
        <v>10261200</v>
      </c>
      <c r="BH1249">
        <v>14615700</v>
      </c>
      <c r="BI1249">
        <v>11920100</v>
      </c>
      <c r="BJ1249">
        <v>9485900</v>
      </c>
      <c r="BK1249">
        <v>13306500</v>
      </c>
      <c r="BL1249">
        <v>13636700</v>
      </c>
      <c r="BM1249">
        <v>14550600</v>
      </c>
      <c r="BN1249">
        <v>15047100</v>
      </c>
      <c r="BO1249">
        <v>11637500</v>
      </c>
      <c r="BP1249">
        <v>10281000</v>
      </c>
      <c r="BQ1249">
        <v>8932700</v>
      </c>
      <c r="BR1249">
        <v>7940100</v>
      </c>
      <c r="BS1249">
        <v>6086600</v>
      </c>
      <c r="BT1249">
        <v>7263400</v>
      </c>
      <c r="BU1249">
        <v>7829900</v>
      </c>
      <c r="BV1249">
        <v>6565900</v>
      </c>
      <c r="BW1249">
        <v>8068000</v>
      </c>
      <c r="BX1249">
        <v>6630900</v>
      </c>
      <c r="BY1249">
        <v>9801400</v>
      </c>
      <c r="BZ1249">
        <v>7090200</v>
      </c>
      <c r="CA1249">
        <v>10000400</v>
      </c>
      <c r="CB1249">
        <v>15402900</v>
      </c>
      <c r="CC1249">
        <v>11429700</v>
      </c>
      <c r="CD1249">
        <v>9869600</v>
      </c>
      <c r="CE1249">
        <v>8928700</v>
      </c>
      <c r="CF1249">
        <v>7196772</v>
      </c>
      <c r="CG1249">
        <v>7027940</v>
      </c>
      <c r="CH1249">
        <v>7735260</v>
      </c>
      <c r="CI1249">
        <v>6721558</v>
      </c>
      <c r="CJ1249">
        <v>7328610</v>
      </c>
      <c r="CK1249">
        <v>5383778</v>
      </c>
      <c r="CL1249">
        <v>7067575</v>
      </c>
      <c r="CM1249">
        <v>4779414</v>
      </c>
      <c r="CN1249">
        <v>6298460</v>
      </c>
      <c r="CO1249">
        <v>6642396</v>
      </c>
      <c r="CP1249">
        <v>7432780</v>
      </c>
      <c r="CQ1249">
        <v>17716185</v>
      </c>
      <c r="CR1249">
        <v>12377698</v>
      </c>
      <c r="CS1249">
        <v>10375250</v>
      </c>
      <c r="CT1249">
        <v>13676755</v>
      </c>
      <c r="CU1249">
        <v>12367636</v>
      </c>
      <c r="CV1249">
        <v>13032759</v>
      </c>
      <c r="CW1249">
        <v>8453903</v>
      </c>
      <c r="CX1249">
        <v>6751271</v>
      </c>
      <c r="CY1249">
        <v>6111985</v>
      </c>
      <c r="CZ1249">
        <v>6498735</v>
      </c>
      <c r="DA1249">
        <v>5368362</v>
      </c>
      <c r="DB1249">
        <v>4576311</v>
      </c>
      <c r="DC1249">
        <v>4859382</v>
      </c>
      <c r="DD1249">
        <v>3958403</v>
      </c>
      <c r="DE1249">
        <v>4157147</v>
      </c>
      <c r="DF1249">
        <v>5622735</v>
      </c>
      <c r="DG1249">
        <v>10767345</v>
      </c>
      <c r="DH1249">
        <v>5985784</v>
      </c>
      <c r="DI1249">
        <v>5546340</v>
      </c>
      <c r="DJ1249">
        <v>4308055</v>
      </c>
      <c r="DK1249">
        <v>4152256</v>
      </c>
      <c r="DL1249">
        <v>4495602</v>
      </c>
      <c r="DM1249">
        <v>4802878</v>
      </c>
      <c r="DN1249">
        <v>3344675</v>
      </c>
      <c r="DO1249">
        <v>2507696</v>
      </c>
      <c r="DP1249">
        <v>3222954</v>
      </c>
      <c r="DQ1249">
        <v>3723848</v>
      </c>
      <c r="DR1249">
        <v>3280607</v>
      </c>
      <c r="DS1249">
        <v>7768074</v>
      </c>
    </row>
    <row r="1250" spans="1:217" x14ac:dyDescent="0.25">
      <c r="A1250" s="5" t="s">
        <v>626</v>
      </c>
      <c r="B1250" t="s">
        <v>1162</v>
      </c>
      <c r="C1250" t="s">
        <v>1182</v>
      </c>
      <c r="D1250" s="2">
        <f>_xll.BDH(A1250, "volume", B1250, C1250, "Direction", "H", "Period", "M","cols=49;rows=2")</f>
        <v>38383</v>
      </c>
      <c r="E1250" s="2">
        <v>38411</v>
      </c>
      <c r="F1250" s="2">
        <v>38442</v>
      </c>
      <c r="G1250" s="2">
        <v>38471</v>
      </c>
      <c r="H1250" s="2">
        <v>38503</v>
      </c>
      <c r="I1250" s="2">
        <v>38533</v>
      </c>
      <c r="J1250" s="2">
        <v>38562</v>
      </c>
      <c r="K1250" s="2">
        <v>38595</v>
      </c>
      <c r="L1250" s="2">
        <v>38625</v>
      </c>
      <c r="M1250" s="2">
        <v>38656</v>
      </c>
      <c r="N1250" s="2">
        <v>38686</v>
      </c>
      <c r="O1250" s="2">
        <v>38716</v>
      </c>
      <c r="P1250" s="2">
        <v>38748</v>
      </c>
      <c r="Q1250" s="2">
        <v>38776</v>
      </c>
      <c r="R1250" s="2">
        <v>38807</v>
      </c>
      <c r="S1250" s="2">
        <v>38835</v>
      </c>
      <c r="T1250" s="2">
        <v>38868</v>
      </c>
      <c r="U1250" s="2">
        <v>38898</v>
      </c>
      <c r="V1250" s="2">
        <v>38929</v>
      </c>
      <c r="W1250" s="2">
        <v>38960</v>
      </c>
      <c r="X1250" s="2">
        <v>38989</v>
      </c>
      <c r="Y1250" s="2">
        <v>39021</v>
      </c>
      <c r="Z1250" s="2">
        <v>39051</v>
      </c>
      <c r="AA1250" s="2">
        <v>39080</v>
      </c>
      <c r="AB1250" s="2">
        <v>39113</v>
      </c>
      <c r="AC1250" s="2">
        <v>39141</v>
      </c>
      <c r="AD1250" s="2">
        <v>39171</v>
      </c>
      <c r="AE1250" s="2">
        <v>39202</v>
      </c>
      <c r="AF1250" s="2">
        <v>39233</v>
      </c>
      <c r="AG1250" s="2">
        <v>39262</v>
      </c>
      <c r="AH1250" s="2">
        <v>39294</v>
      </c>
      <c r="AI1250" s="2">
        <v>39325</v>
      </c>
      <c r="AJ1250" s="2">
        <v>39353</v>
      </c>
      <c r="AK1250" s="2">
        <v>39386</v>
      </c>
      <c r="AL1250" s="2">
        <v>39416</v>
      </c>
      <c r="AM1250" s="2">
        <v>39447</v>
      </c>
      <c r="AN1250" s="2">
        <v>39478</v>
      </c>
      <c r="AO1250" s="2">
        <v>39507</v>
      </c>
      <c r="AP1250" s="2">
        <v>39538</v>
      </c>
      <c r="AQ1250" s="2">
        <v>39568</v>
      </c>
      <c r="AR1250" s="2">
        <v>39598</v>
      </c>
      <c r="AS1250" s="2">
        <v>39629</v>
      </c>
      <c r="AT1250" s="2">
        <v>39660</v>
      </c>
      <c r="AU1250" s="2">
        <v>39689</v>
      </c>
      <c r="AV1250" s="2">
        <v>39721</v>
      </c>
      <c r="AW1250" s="2">
        <v>39752</v>
      </c>
      <c r="AX1250" s="2">
        <v>39780</v>
      </c>
      <c r="AY1250" s="2">
        <v>39813</v>
      </c>
      <c r="AZ1250" s="2">
        <v>39843</v>
      </c>
    </row>
    <row r="1251" spans="1:217" x14ac:dyDescent="0.25">
      <c r="D1251" s="3">
        <v>33789105</v>
      </c>
      <c r="E1251">
        <v>30725100</v>
      </c>
      <c r="F1251">
        <v>23900730</v>
      </c>
      <c r="G1251">
        <v>31249890</v>
      </c>
      <c r="H1251">
        <v>31299345</v>
      </c>
      <c r="I1251">
        <v>26880210</v>
      </c>
      <c r="J1251">
        <v>27435975</v>
      </c>
      <c r="K1251">
        <v>25099620</v>
      </c>
      <c r="L1251">
        <v>22358910</v>
      </c>
      <c r="M1251">
        <v>49168245</v>
      </c>
      <c r="N1251">
        <v>48945015</v>
      </c>
      <c r="O1251">
        <v>24005940</v>
      </c>
      <c r="P1251">
        <v>29198925</v>
      </c>
      <c r="Q1251">
        <v>22460025</v>
      </c>
      <c r="R1251">
        <v>33712560</v>
      </c>
      <c r="S1251">
        <v>30598260</v>
      </c>
      <c r="T1251">
        <v>31081365</v>
      </c>
      <c r="U1251">
        <v>40564955</v>
      </c>
      <c r="V1251">
        <v>21514100</v>
      </c>
      <c r="W1251">
        <v>26202000</v>
      </c>
      <c r="X1251">
        <v>25638200</v>
      </c>
      <c r="Y1251">
        <v>64882300</v>
      </c>
      <c r="Z1251">
        <v>32108200</v>
      </c>
      <c r="AA1251">
        <v>27080300</v>
      </c>
      <c r="AB1251">
        <v>32978000</v>
      </c>
      <c r="AC1251">
        <v>27553300</v>
      </c>
      <c r="AD1251">
        <v>49564700</v>
      </c>
      <c r="AE1251">
        <v>51721700</v>
      </c>
      <c r="AF1251">
        <v>26067900</v>
      </c>
      <c r="AG1251">
        <v>31766100</v>
      </c>
      <c r="AH1251">
        <v>35459900</v>
      </c>
      <c r="AI1251">
        <v>54811200</v>
      </c>
      <c r="AJ1251">
        <v>22778400</v>
      </c>
      <c r="AK1251">
        <v>37322100</v>
      </c>
      <c r="AL1251">
        <v>49582800</v>
      </c>
      <c r="AM1251">
        <v>45702700</v>
      </c>
      <c r="AN1251">
        <v>67466400</v>
      </c>
      <c r="AO1251">
        <v>53027700</v>
      </c>
      <c r="AP1251">
        <v>50028600</v>
      </c>
      <c r="AQ1251">
        <v>51799800</v>
      </c>
      <c r="AR1251">
        <v>86782700</v>
      </c>
      <c r="AS1251">
        <v>51570000</v>
      </c>
      <c r="AT1251">
        <v>63928200</v>
      </c>
      <c r="AU1251">
        <v>45739900</v>
      </c>
      <c r="AV1251">
        <v>77043800</v>
      </c>
      <c r="AW1251">
        <v>99683100</v>
      </c>
      <c r="AX1251">
        <v>49462900</v>
      </c>
      <c r="AY1251">
        <v>56179000</v>
      </c>
      <c r="AZ1251">
        <v>168671700</v>
      </c>
    </row>
    <row r="1252" spans="1:217" x14ac:dyDescent="0.25">
      <c r="A1252" s="5" t="s">
        <v>627</v>
      </c>
      <c r="B1252" t="s">
        <v>1162</v>
      </c>
      <c r="C1252" t="s">
        <v>1199</v>
      </c>
      <c r="D1252" s="2">
        <f>_xll.BDH(A1252, "volume", B1252, C1252, "Direction", "H", "Period", "M","cols=214;rows=2")</f>
        <v>38383</v>
      </c>
      <c r="E1252" s="2">
        <v>38411</v>
      </c>
      <c r="F1252" s="2">
        <v>38442</v>
      </c>
      <c r="G1252" s="2">
        <v>38471</v>
      </c>
      <c r="H1252" s="2">
        <v>38503</v>
      </c>
      <c r="I1252" s="2">
        <v>38533</v>
      </c>
      <c r="J1252" s="2">
        <v>38562</v>
      </c>
      <c r="K1252" s="2">
        <v>38595</v>
      </c>
      <c r="L1252" s="2">
        <v>38625</v>
      </c>
      <c r="M1252" s="2">
        <v>38656</v>
      </c>
      <c r="N1252" s="2">
        <v>38686</v>
      </c>
      <c r="O1252" s="2">
        <v>38716</v>
      </c>
      <c r="P1252" s="2">
        <v>38748</v>
      </c>
      <c r="Q1252" s="2">
        <v>38776</v>
      </c>
      <c r="R1252" s="2">
        <v>38807</v>
      </c>
      <c r="S1252" s="2">
        <v>38835</v>
      </c>
      <c r="T1252" s="2">
        <v>38868</v>
      </c>
      <c r="U1252" s="2">
        <v>38898</v>
      </c>
      <c r="V1252" s="2">
        <v>38929</v>
      </c>
      <c r="W1252" s="2">
        <v>38960</v>
      </c>
      <c r="X1252" s="2">
        <v>38989</v>
      </c>
      <c r="Y1252" s="2">
        <v>39021</v>
      </c>
      <c r="Z1252" s="2">
        <v>39051</v>
      </c>
      <c r="AA1252" s="2">
        <v>39080</v>
      </c>
      <c r="AB1252" s="2">
        <v>39113</v>
      </c>
      <c r="AC1252" s="2">
        <v>39141</v>
      </c>
      <c r="AD1252" s="2">
        <v>39171</v>
      </c>
      <c r="AE1252" s="2">
        <v>39202</v>
      </c>
      <c r="AF1252" s="2">
        <v>39233</v>
      </c>
      <c r="AG1252" s="2">
        <v>39262</v>
      </c>
      <c r="AH1252" s="2">
        <v>39294</v>
      </c>
      <c r="AI1252" s="2">
        <v>39325</v>
      </c>
      <c r="AJ1252" s="2">
        <v>39353</v>
      </c>
      <c r="AK1252" s="2">
        <v>39386</v>
      </c>
      <c r="AL1252" s="2">
        <v>39416</v>
      </c>
      <c r="AM1252" s="2">
        <v>39447</v>
      </c>
      <c r="AN1252" s="2">
        <v>39478</v>
      </c>
      <c r="AO1252" s="2">
        <v>39507</v>
      </c>
      <c r="AP1252" s="2">
        <v>39538</v>
      </c>
      <c r="AQ1252" s="2">
        <v>39568</v>
      </c>
      <c r="AR1252" s="2">
        <v>39598</v>
      </c>
      <c r="AS1252" s="2">
        <v>39629</v>
      </c>
      <c r="AT1252" s="2">
        <v>39660</v>
      </c>
      <c r="AU1252" s="2">
        <v>39689</v>
      </c>
      <c r="AV1252" s="2">
        <v>39721</v>
      </c>
      <c r="AW1252" s="2">
        <v>39752</v>
      </c>
      <c r="AX1252" s="2">
        <v>39780</v>
      </c>
      <c r="AY1252" s="2">
        <v>39813</v>
      </c>
      <c r="AZ1252" s="2">
        <v>39843</v>
      </c>
      <c r="BA1252" s="2">
        <v>39871</v>
      </c>
      <c r="BB1252" s="2">
        <v>39903</v>
      </c>
      <c r="BC1252" s="2">
        <v>39933</v>
      </c>
      <c r="BD1252" s="2">
        <v>39962</v>
      </c>
      <c r="BE1252" s="2">
        <v>39994</v>
      </c>
      <c r="BF1252" s="2">
        <v>40025</v>
      </c>
      <c r="BG1252" s="2">
        <v>40056</v>
      </c>
      <c r="BH1252" s="2">
        <v>40086</v>
      </c>
      <c r="BI1252" s="2">
        <v>40116</v>
      </c>
      <c r="BJ1252" s="2">
        <v>40147</v>
      </c>
      <c r="BK1252" s="2">
        <v>40178</v>
      </c>
      <c r="BL1252" s="2">
        <v>40207</v>
      </c>
      <c r="BM1252" s="2">
        <v>40235</v>
      </c>
      <c r="BN1252" s="2">
        <v>40268</v>
      </c>
      <c r="BO1252" s="2">
        <v>40298</v>
      </c>
      <c r="BP1252" s="2">
        <v>40329</v>
      </c>
      <c r="BQ1252" s="2">
        <v>40359</v>
      </c>
      <c r="BR1252" s="2">
        <v>40389</v>
      </c>
      <c r="BS1252" s="2">
        <v>40421</v>
      </c>
      <c r="BT1252" s="2">
        <v>40451</v>
      </c>
      <c r="BU1252" s="2">
        <v>40480</v>
      </c>
      <c r="BV1252" s="2">
        <v>40512</v>
      </c>
      <c r="BW1252" s="2">
        <v>40543</v>
      </c>
      <c r="BX1252" s="2">
        <v>40574</v>
      </c>
      <c r="BY1252" s="2">
        <v>40602</v>
      </c>
      <c r="BZ1252" s="2">
        <v>40633</v>
      </c>
      <c r="CA1252" s="2">
        <v>40662</v>
      </c>
      <c r="CB1252" s="2">
        <v>40694</v>
      </c>
      <c r="CC1252" s="2">
        <v>40724</v>
      </c>
      <c r="CD1252" s="2">
        <v>40753</v>
      </c>
      <c r="CE1252" s="2">
        <v>40786</v>
      </c>
      <c r="CF1252" s="2">
        <v>40816</v>
      </c>
      <c r="CG1252" s="2">
        <v>40847</v>
      </c>
      <c r="CH1252" s="2">
        <v>40877</v>
      </c>
      <c r="CI1252" s="2">
        <v>40907</v>
      </c>
      <c r="CJ1252" s="2">
        <v>40939</v>
      </c>
      <c r="CK1252" s="2">
        <v>40968</v>
      </c>
      <c r="CL1252" s="2">
        <v>40998</v>
      </c>
      <c r="CM1252" s="2">
        <v>41029</v>
      </c>
      <c r="CN1252" s="2">
        <v>41060</v>
      </c>
      <c r="CO1252" s="2">
        <v>41089</v>
      </c>
      <c r="CP1252" s="2">
        <v>41121</v>
      </c>
      <c r="CQ1252" s="2">
        <v>41152</v>
      </c>
      <c r="CR1252" s="2">
        <v>41180</v>
      </c>
      <c r="CS1252" s="2">
        <v>41213</v>
      </c>
      <c r="CT1252" s="2">
        <v>41243</v>
      </c>
      <c r="CU1252" s="2">
        <v>41274</v>
      </c>
      <c r="CV1252" s="2">
        <v>41305</v>
      </c>
      <c r="CW1252" s="2">
        <v>41333</v>
      </c>
      <c r="CX1252" s="2">
        <v>41362</v>
      </c>
      <c r="CY1252" s="2">
        <v>41394</v>
      </c>
      <c r="CZ1252" s="2">
        <v>41425</v>
      </c>
      <c r="DA1252" s="2">
        <v>41453</v>
      </c>
      <c r="DB1252" s="2">
        <v>41486</v>
      </c>
      <c r="DC1252" s="2">
        <v>41516</v>
      </c>
      <c r="DD1252" s="2">
        <v>41547</v>
      </c>
      <c r="DE1252" s="2">
        <v>41578</v>
      </c>
      <c r="DF1252" s="2">
        <v>41607</v>
      </c>
      <c r="DG1252" s="2">
        <v>41639</v>
      </c>
      <c r="DH1252" s="2">
        <v>41670</v>
      </c>
      <c r="DI1252" s="2">
        <v>41698</v>
      </c>
      <c r="DJ1252" s="2">
        <v>41729</v>
      </c>
      <c r="DK1252" s="2">
        <v>41759</v>
      </c>
      <c r="DL1252" s="2">
        <v>41789</v>
      </c>
      <c r="DM1252" s="2">
        <v>41820</v>
      </c>
      <c r="DN1252" s="2">
        <v>41851</v>
      </c>
      <c r="DO1252" s="2">
        <v>41880</v>
      </c>
      <c r="DP1252" s="2">
        <v>41912</v>
      </c>
      <c r="DQ1252" s="2">
        <v>41943</v>
      </c>
      <c r="DR1252" s="2">
        <v>41971</v>
      </c>
      <c r="DS1252" s="2">
        <v>42004</v>
      </c>
      <c r="DT1252" s="2">
        <v>42034</v>
      </c>
      <c r="DU1252" s="2">
        <v>42062</v>
      </c>
      <c r="DV1252" s="2">
        <v>42094</v>
      </c>
      <c r="DW1252" s="2">
        <v>42124</v>
      </c>
      <c r="DX1252" s="2">
        <v>42153</v>
      </c>
      <c r="DY1252" s="2">
        <v>42185</v>
      </c>
      <c r="DZ1252" s="2">
        <v>42216</v>
      </c>
      <c r="EA1252" s="2">
        <v>42247</v>
      </c>
      <c r="EB1252" s="2">
        <v>42277</v>
      </c>
      <c r="EC1252" s="2">
        <v>42307</v>
      </c>
      <c r="ED1252" s="2">
        <v>42338</v>
      </c>
      <c r="EE1252" s="2">
        <v>42369</v>
      </c>
      <c r="EF1252" s="2">
        <v>42398</v>
      </c>
      <c r="EG1252" s="2">
        <v>42429</v>
      </c>
      <c r="EH1252" s="2">
        <v>42460</v>
      </c>
      <c r="EI1252" s="2">
        <v>42489</v>
      </c>
      <c r="EJ1252" s="2">
        <v>42521</v>
      </c>
      <c r="EK1252" s="2">
        <v>42551</v>
      </c>
      <c r="EL1252" s="2">
        <v>42580</v>
      </c>
      <c r="EM1252" s="2">
        <v>42613</v>
      </c>
      <c r="EN1252" s="2">
        <v>42643</v>
      </c>
      <c r="EO1252" s="2">
        <v>42674</v>
      </c>
      <c r="EP1252" s="2">
        <v>42704</v>
      </c>
      <c r="EQ1252" s="2">
        <v>42734</v>
      </c>
      <c r="ER1252" s="2">
        <v>42766</v>
      </c>
      <c r="ES1252" s="2">
        <v>42794</v>
      </c>
      <c r="ET1252" s="2">
        <v>42825</v>
      </c>
      <c r="EU1252" s="2">
        <v>42853</v>
      </c>
      <c r="EV1252" s="2">
        <v>42886</v>
      </c>
      <c r="EW1252" s="2">
        <v>42916</v>
      </c>
      <c r="EX1252" s="2">
        <v>42947</v>
      </c>
      <c r="EY1252" s="2">
        <v>42978</v>
      </c>
      <c r="EZ1252" s="2">
        <v>43007</v>
      </c>
      <c r="FA1252" s="2">
        <v>43039</v>
      </c>
      <c r="FB1252" s="2">
        <v>43069</v>
      </c>
      <c r="FC1252" s="2">
        <v>43098</v>
      </c>
      <c r="FD1252" s="2">
        <v>43131</v>
      </c>
      <c r="FE1252" s="2">
        <v>43159</v>
      </c>
      <c r="FF1252" s="2">
        <v>43189</v>
      </c>
      <c r="FG1252" s="2">
        <v>43220</v>
      </c>
      <c r="FH1252" s="2">
        <v>43251</v>
      </c>
      <c r="FI1252" s="2">
        <v>43280</v>
      </c>
      <c r="FJ1252" s="2">
        <v>43312</v>
      </c>
      <c r="FK1252" s="2">
        <v>43343</v>
      </c>
      <c r="FL1252" s="2">
        <v>43371</v>
      </c>
      <c r="FM1252" s="2">
        <v>43404</v>
      </c>
      <c r="FN1252" s="2">
        <v>43434</v>
      </c>
      <c r="FO1252" s="2">
        <v>43465</v>
      </c>
      <c r="FP1252" s="2">
        <v>43496</v>
      </c>
      <c r="FQ1252" s="2">
        <v>43524</v>
      </c>
      <c r="FR1252" s="2">
        <v>43553</v>
      </c>
      <c r="FS1252" s="2">
        <v>43585</v>
      </c>
      <c r="FT1252" s="2">
        <v>43616</v>
      </c>
      <c r="FU1252" s="2">
        <v>43644</v>
      </c>
      <c r="FV1252" s="2">
        <v>43677</v>
      </c>
      <c r="FW1252" s="2">
        <v>43707</v>
      </c>
      <c r="FX1252" s="2">
        <v>43738</v>
      </c>
      <c r="FY1252" s="2">
        <v>43769</v>
      </c>
      <c r="FZ1252" s="2">
        <v>43798</v>
      </c>
      <c r="GA1252" s="2">
        <v>43830</v>
      </c>
      <c r="GB1252" s="2">
        <v>43861</v>
      </c>
      <c r="GC1252" s="2">
        <v>43889</v>
      </c>
      <c r="GD1252" s="2">
        <v>43921</v>
      </c>
      <c r="GE1252" s="2">
        <v>43951</v>
      </c>
      <c r="GF1252" s="2">
        <v>43980</v>
      </c>
      <c r="GG1252" s="2">
        <v>44012</v>
      </c>
      <c r="GH1252" s="2">
        <v>44043</v>
      </c>
      <c r="GI1252" s="2">
        <v>44074</v>
      </c>
      <c r="GJ1252" s="2">
        <v>44104</v>
      </c>
      <c r="GK1252" s="2">
        <v>44134</v>
      </c>
      <c r="GL1252" s="2">
        <v>44165</v>
      </c>
      <c r="GM1252" s="2">
        <v>44196</v>
      </c>
      <c r="GN1252" s="2">
        <v>44225</v>
      </c>
      <c r="GO1252" s="2">
        <v>44253</v>
      </c>
      <c r="GP1252" s="2">
        <v>44286</v>
      </c>
      <c r="GQ1252" s="2">
        <v>44316</v>
      </c>
      <c r="GR1252" s="2">
        <v>44347</v>
      </c>
      <c r="GS1252" s="2">
        <v>44377</v>
      </c>
      <c r="GT1252" s="2">
        <v>44407</v>
      </c>
      <c r="GU1252" s="2">
        <v>44439</v>
      </c>
      <c r="GV1252" s="2">
        <v>44469</v>
      </c>
      <c r="GW1252" s="2">
        <v>44498</v>
      </c>
      <c r="GX1252" s="2">
        <v>44530</v>
      </c>
      <c r="GY1252" s="2">
        <v>44561</v>
      </c>
      <c r="GZ1252" s="2">
        <v>44592</v>
      </c>
      <c r="HA1252" s="2">
        <v>44620</v>
      </c>
      <c r="HB1252" s="2">
        <v>44651</v>
      </c>
      <c r="HC1252" s="2">
        <v>44680</v>
      </c>
      <c r="HD1252" s="2">
        <v>44712</v>
      </c>
      <c r="HE1252" s="2">
        <v>44742</v>
      </c>
      <c r="HF1252" s="2">
        <v>44771</v>
      </c>
      <c r="HG1252" s="2">
        <v>44804</v>
      </c>
      <c r="HH1252" s="2">
        <v>44834</v>
      </c>
      <c r="HI1252" s="2">
        <v>44865</v>
      </c>
    </row>
    <row r="1253" spans="1:217" x14ac:dyDescent="0.25">
      <c r="D1253" s="3">
        <v>7215100</v>
      </c>
      <c r="E1253">
        <v>5610300</v>
      </c>
      <c r="F1253">
        <v>9339300</v>
      </c>
      <c r="G1253">
        <v>7527300</v>
      </c>
      <c r="H1253">
        <v>5656600</v>
      </c>
      <c r="I1253">
        <v>4494600</v>
      </c>
      <c r="J1253">
        <v>5701900</v>
      </c>
      <c r="K1253">
        <v>4969400</v>
      </c>
      <c r="L1253">
        <v>6452100</v>
      </c>
      <c r="M1253">
        <v>6104300</v>
      </c>
      <c r="N1253">
        <v>3905400</v>
      </c>
      <c r="O1253">
        <v>3784700</v>
      </c>
      <c r="P1253">
        <v>5429600</v>
      </c>
      <c r="Q1253">
        <v>4552000</v>
      </c>
      <c r="R1253">
        <v>4692600</v>
      </c>
      <c r="S1253">
        <v>4551800</v>
      </c>
      <c r="T1253">
        <v>4400200</v>
      </c>
      <c r="U1253">
        <v>5706900</v>
      </c>
      <c r="V1253">
        <v>6771200</v>
      </c>
      <c r="W1253">
        <v>4208800</v>
      </c>
      <c r="X1253">
        <v>5478300</v>
      </c>
      <c r="Y1253">
        <v>6262700</v>
      </c>
      <c r="Z1253">
        <v>3587200</v>
      </c>
      <c r="AA1253">
        <v>3962600</v>
      </c>
      <c r="AB1253">
        <v>5451400</v>
      </c>
      <c r="AC1253">
        <v>3810400</v>
      </c>
      <c r="AD1253">
        <v>7946000</v>
      </c>
      <c r="AE1253">
        <v>11270800</v>
      </c>
      <c r="AF1253">
        <v>6994200</v>
      </c>
      <c r="AG1253">
        <v>7821800</v>
      </c>
      <c r="AH1253">
        <v>11336600</v>
      </c>
      <c r="AI1253">
        <v>13543800</v>
      </c>
      <c r="AJ1253">
        <v>5862900</v>
      </c>
      <c r="AK1253">
        <v>7566700</v>
      </c>
      <c r="AL1253">
        <v>10242800</v>
      </c>
      <c r="AM1253">
        <v>9828700</v>
      </c>
      <c r="AN1253">
        <v>17388300</v>
      </c>
      <c r="AO1253">
        <v>9735700</v>
      </c>
      <c r="AP1253">
        <v>13200800</v>
      </c>
      <c r="AQ1253">
        <v>11419000</v>
      </c>
      <c r="AR1253">
        <v>8309400</v>
      </c>
      <c r="AS1253">
        <v>13948600</v>
      </c>
      <c r="AT1253">
        <v>27713500</v>
      </c>
      <c r="AU1253">
        <v>11966000</v>
      </c>
      <c r="AV1253">
        <v>17090700</v>
      </c>
      <c r="AW1253">
        <v>12422100</v>
      </c>
      <c r="AX1253">
        <v>10511600</v>
      </c>
      <c r="AY1253">
        <v>10133600</v>
      </c>
      <c r="AZ1253">
        <v>14528600</v>
      </c>
      <c r="BA1253">
        <v>13576900</v>
      </c>
      <c r="BB1253">
        <v>14422200</v>
      </c>
      <c r="BC1253">
        <v>15501700</v>
      </c>
      <c r="BD1253">
        <v>15689000</v>
      </c>
      <c r="BE1253">
        <v>8744100</v>
      </c>
      <c r="BF1253">
        <v>7289600</v>
      </c>
      <c r="BG1253">
        <v>5427100</v>
      </c>
      <c r="BH1253">
        <v>5703000</v>
      </c>
      <c r="BI1253">
        <v>6983900</v>
      </c>
      <c r="BJ1253">
        <v>5684500</v>
      </c>
      <c r="BK1253">
        <v>5415500</v>
      </c>
      <c r="BL1253">
        <v>7092800</v>
      </c>
      <c r="BM1253">
        <v>7402600</v>
      </c>
      <c r="BN1253">
        <v>5678500</v>
      </c>
      <c r="BO1253">
        <v>6901900</v>
      </c>
      <c r="BP1253">
        <v>12263300</v>
      </c>
      <c r="BQ1253">
        <v>13667700</v>
      </c>
      <c r="BR1253">
        <v>7867000</v>
      </c>
      <c r="BS1253">
        <v>6095100</v>
      </c>
      <c r="BT1253">
        <v>6974901</v>
      </c>
      <c r="BU1253">
        <v>17090440</v>
      </c>
      <c r="BV1253">
        <v>15872630</v>
      </c>
      <c r="BW1253">
        <v>6888670</v>
      </c>
      <c r="BX1253">
        <v>5395984</v>
      </c>
      <c r="BY1253">
        <v>4039701</v>
      </c>
      <c r="BZ1253">
        <v>5066985</v>
      </c>
      <c r="CA1253">
        <v>5025830</v>
      </c>
      <c r="CB1253">
        <v>6928885</v>
      </c>
      <c r="CC1253">
        <v>9369824</v>
      </c>
      <c r="CD1253">
        <v>6748532</v>
      </c>
      <c r="CE1253">
        <v>11217119</v>
      </c>
      <c r="CF1253">
        <v>7395212</v>
      </c>
      <c r="CG1253">
        <v>8312387</v>
      </c>
      <c r="CH1253">
        <v>7564318</v>
      </c>
      <c r="CI1253">
        <v>5317209</v>
      </c>
      <c r="CJ1253">
        <v>4552436</v>
      </c>
      <c r="CK1253">
        <v>2762958</v>
      </c>
      <c r="CL1253">
        <v>3917888</v>
      </c>
      <c r="CM1253">
        <v>3770634</v>
      </c>
      <c r="CN1253">
        <v>4969229</v>
      </c>
      <c r="CO1253">
        <v>4072135</v>
      </c>
      <c r="CP1253">
        <v>3695713</v>
      </c>
      <c r="CQ1253">
        <v>4099633</v>
      </c>
      <c r="CR1253">
        <v>4912161</v>
      </c>
      <c r="CS1253">
        <v>5573370</v>
      </c>
      <c r="CT1253">
        <v>5014039</v>
      </c>
      <c r="CU1253">
        <v>4569688</v>
      </c>
      <c r="CV1253">
        <v>4165378</v>
      </c>
      <c r="CW1253">
        <v>3141637</v>
      </c>
      <c r="CX1253">
        <v>3487737</v>
      </c>
      <c r="CY1253">
        <v>4532538</v>
      </c>
      <c r="CZ1253">
        <v>3123972</v>
      </c>
      <c r="DA1253">
        <v>5063707</v>
      </c>
      <c r="DB1253">
        <v>5000681</v>
      </c>
      <c r="DC1253">
        <v>3876516</v>
      </c>
      <c r="DD1253">
        <v>5707078</v>
      </c>
      <c r="DE1253">
        <v>6401090</v>
      </c>
      <c r="DF1253">
        <v>4041998</v>
      </c>
      <c r="DG1253">
        <v>5732184</v>
      </c>
      <c r="DH1253">
        <v>6154052</v>
      </c>
      <c r="DI1253">
        <v>3737773</v>
      </c>
      <c r="DJ1253">
        <v>4156410</v>
      </c>
      <c r="DK1253">
        <v>4555646</v>
      </c>
      <c r="DL1253">
        <v>3649302</v>
      </c>
      <c r="DM1253">
        <v>3927254</v>
      </c>
      <c r="DN1253">
        <v>3330956</v>
      </c>
      <c r="DO1253">
        <v>2361138</v>
      </c>
      <c r="DP1253">
        <v>2455522</v>
      </c>
      <c r="DQ1253">
        <v>4443919</v>
      </c>
      <c r="DR1253">
        <v>2718638</v>
      </c>
      <c r="DS1253">
        <v>3899280</v>
      </c>
      <c r="DT1253">
        <v>4186980</v>
      </c>
      <c r="DU1253">
        <v>3158565</v>
      </c>
      <c r="DV1253">
        <v>4761927</v>
      </c>
      <c r="DW1253">
        <v>5676051</v>
      </c>
      <c r="DX1253">
        <v>4666137</v>
      </c>
      <c r="DY1253">
        <v>4126298</v>
      </c>
      <c r="DZ1253">
        <v>4424484</v>
      </c>
      <c r="EA1253">
        <v>5167704</v>
      </c>
      <c r="EB1253">
        <v>5284898</v>
      </c>
      <c r="EC1253">
        <v>10150570</v>
      </c>
      <c r="ED1253">
        <v>7023130</v>
      </c>
      <c r="EE1253">
        <v>5532809</v>
      </c>
      <c r="EF1253">
        <v>7612275</v>
      </c>
      <c r="EG1253">
        <v>6412363</v>
      </c>
      <c r="EH1253">
        <v>5650657</v>
      </c>
      <c r="EI1253">
        <v>4194379</v>
      </c>
      <c r="EJ1253">
        <v>4565212</v>
      </c>
      <c r="EK1253">
        <v>5905421</v>
      </c>
      <c r="EL1253">
        <v>4281137</v>
      </c>
      <c r="EM1253">
        <v>3845439</v>
      </c>
      <c r="EN1253">
        <v>4201851</v>
      </c>
      <c r="EO1253">
        <v>4016562</v>
      </c>
      <c r="EP1253">
        <v>5900060</v>
      </c>
      <c r="EQ1253">
        <v>4621052</v>
      </c>
      <c r="ER1253">
        <v>4467305</v>
      </c>
      <c r="ES1253">
        <v>3952946</v>
      </c>
      <c r="ET1253">
        <v>5321454</v>
      </c>
      <c r="EU1253">
        <v>4224426</v>
      </c>
      <c r="EV1253">
        <v>3891416</v>
      </c>
      <c r="EW1253">
        <v>3571552</v>
      </c>
      <c r="EX1253">
        <v>3446427</v>
      </c>
      <c r="EY1253">
        <v>2977503</v>
      </c>
      <c r="EZ1253">
        <v>4057522</v>
      </c>
      <c r="FA1253">
        <v>3147541</v>
      </c>
      <c r="FB1253">
        <v>3492332</v>
      </c>
      <c r="FC1253">
        <v>3292791</v>
      </c>
      <c r="FD1253">
        <v>3332630</v>
      </c>
      <c r="FE1253">
        <v>3166073</v>
      </c>
      <c r="FF1253">
        <v>4123904</v>
      </c>
      <c r="FG1253">
        <v>3700023</v>
      </c>
      <c r="FH1253">
        <v>3455715</v>
      </c>
      <c r="FI1253">
        <v>5847283</v>
      </c>
      <c r="FJ1253">
        <v>4894975</v>
      </c>
      <c r="FK1253">
        <v>3630518</v>
      </c>
      <c r="FL1253">
        <v>4926558</v>
      </c>
      <c r="FM1253">
        <v>5238901</v>
      </c>
      <c r="FN1253">
        <v>4436366</v>
      </c>
      <c r="FO1253">
        <v>5226308</v>
      </c>
      <c r="FP1253">
        <v>4895433</v>
      </c>
      <c r="FQ1253">
        <v>4713288</v>
      </c>
      <c r="FR1253">
        <v>5366043</v>
      </c>
      <c r="FS1253">
        <v>3330057</v>
      </c>
      <c r="FT1253">
        <v>4361388</v>
      </c>
      <c r="FU1253">
        <v>4016466</v>
      </c>
      <c r="FV1253">
        <v>3788793</v>
      </c>
      <c r="FW1253">
        <v>3973998</v>
      </c>
      <c r="FX1253">
        <v>4172331</v>
      </c>
      <c r="FY1253">
        <v>4049590</v>
      </c>
      <c r="FZ1253">
        <v>3712585</v>
      </c>
      <c r="GA1253">
        <v>3937627</v>
      </c>
      <c r="GB1253">
        <v>4696364</v>
      </c>
      <c r="GC1253">
        <v>4435642</v>
      </c>
      <c r="GD1253">
        <v>9591069</v>
      </c>
      <c r="GE1253">
        <v>5271952</v>
      </c>
      <c r="GF1253">
        <v>4684658</v>
      </c>
      <c r="GG1253">
        <v>7871179</v>
      </c>
      <c r="GH1253">
        <v>4614747</v>
      </c>
      <c r="GI1253">
        <v>3530556</v>
      </c>
      <c r="GJ1253">
        <v>6496206</v>
      </c>
      <c r="GK1253">
        <v>5550478</v>
      </c>
      <c r="GL1253">
        <v>7416287</v>
      </c>
      <c r="GM1253">
        <v>5722192</v>
      </c>
      <c r="GN1253">
        <v>5730355</v>
      </c>
      <c r="GO1253">
        <v>4860258</v>
      </c>
      <c r="GP1253">
        <v>8049404</v>
      </c>
      <c r="GQ1253">
        <v>5968523</v>
      </c>
      <c r="GR1253">
        <v>4695574</v>
      </c>
      <c r="GS1253">
        <v>5865588</v>
      </c>
      <c r="GT1253">
        <v>5833514</v>
      </c>
      <c r="GU1253">
        <v>5336981</v>
      </c>
      <c r="GV1253">
        <v>6626695</v>
      </c>
      <c r="GW1253">
        <v>5873084</v>
      </c>
      <c r="GX1253">
        <v>4870701</v>
      </c>
      <c r="GY1253">
        <v>6073350</v>
      </c>
      <c r="GZ1253">
        <v>8998292</v>
      </c>
      <c r="HA1253">
        <v>6279662</v>
      </c>
      <c r="HB1253">
        <v>8189629</v>
      </c>
      <c r="HC1253">
        <v>13107659</v>
      </c>
      <c r="HD1253">
        <v>7651195</v>
      </c>
      <c r="HE1253">
        <v>8889931</v>
      </c>
      <c r="HF1253">
        <v>7290906</v>
      </c>
      <c r="HG1253">
        <v>6220647</v>
      </c>
      <c r="HH1253">
        <v>8223097</v>
      </c>
      <c r="HI1253">
        <v>8301934</v>
      </c>
    </row>
    <row r="1254" spans="1:217" x14ac:dyDescent="0.25">
      <c r="A1254" s="5" t="s">
        <v>628</v>
      </c>
      <c r="B1254" t="s">
        <v>1162</v>
      </c>
      <c r="C1254" t="s">
        <v>1182</v>
      </c>
      <c r="D1254" s="2">
        <f>_xll.BDH(A1254, "volume", B1254, C1254, "Direction", "H", "Period", "M","cols=59;rows=2")</f>
        <v>38383</v>
      </c>
      <c r="E1254" s="2">
        <v>38411</v>
      </c>
      <c r="F1254" s="2">
        <v>38442</v>
      </c>
      <c r="G1254" s="2">
        <v>38471</v>
      </c>
      <c r="H1254" s="2">
        <v>38503</v>
      </c>
      <c r="I1254" s="2">
        <v>38533</v>
      </c>
      <c r="J1254" s="2">
        <v>38562</v>
      </c>
      <c r="K1254" s="2">
        <v>38595</v>
      </c>
      <c r="L1254" s="2">
        <v>38625</v>
      </c>
      <c r="M1254" s="2">
        <v>38656</v>
      </c>
      <c r="N1254" s="2">
        <v>38686</v>
      </c>
      <c r="O1254" s="2">
        <v>38716</v>
      </c>
      <c r="P1254" s="2">
        <v>38748</v>
      </c>
      <c r="Q1254" s="2">
        <v>38776</v>
      </c>
      <c r="R1254" s="2">
        <v>38807</v>
      </c>
      <c r="S1254" s="2">
        <v>38835</v>
      </c>
      <c r="T1254" s="2">
        <v>38868</v>
      </c>
      <c r="U1254" s="2">
        <v>38898</v>
      </c>
      <c r="V1254" s="2">
        <v>38929</v>
      </c>
      <c r="W1254" s="2">
        <v>38960</v>
      </c>
      <c r="X1254" s="2">
        <v>38989</v>
      </c>
      <c r="Y1254" s="2">
        <v>39021</v>
      </c>
      <c r="Z1254" s="2">
        <v>39051</v>
      </c>
      <c r="AA1254" s="2">
        <v>39080</v>
      </c>
      <c r="AB1254" s="2">
        <v>39113</v>
      </c>
      <c r="AC1254" s="2">
        <v>39141</v>
      </c>
      <c r="AD1254" s="2">
        <v>39171</v>
      </c>
      <c r="AE1254" s="2">
        <v>39202</v>
      </c>
      <c r="AF1254" s="2">
        <v>39233</v>
      </c>
      <c r="AG1254" s="2">
        <v>39262</v>
      </c>
      <c r="AH1254" s="2">
        <v>39294</v>
      </c>
      <c r="AI1254" s="2">
        <v>39325</v>
      </c>
      <c r="AJ1254" s="2">
        <v>39353</v>
      </c>
      <c r="AK1254" s="2">
        <v>39386</v>
      </c>
      <c r="AL1254" s="2">
        <v>39416</v>
      </c>
      <c r="AM1254" s="2">
        <v>39447</v>
      </c>
      <c r="AN1254" s="2">
        <v>39478</v>
      </c>
      <c r="AO1254" s="2">
        <v>39507</v>
      </c>
      <c r="AP1254" s="2">
        <v>39538</v>
      </c>
      <c r="AQ1254" s="2">
        <v>39568</v>
      </c>
      <c r="AR1254" s="2">
        <v>39598</v>
      </c>
      <c r="AS1254" s="2">
        <v>39629</v>
      </c>
      <c r="AT1254" s="2">
        <v>39660</v>
      </c>
      <c r="AU1254" s="2">
        <v>39689</v>
      </c>
      <c r="AV1254" s="2">
        <v>39721</v>
      </c>
      <c r="AW1254" s="2">
        <v>39752</v>
      </c>
      <c r="AX1254" s="2">
        <v>39780</v>
      </c>
      <c r="AY1254" s="2">
        <v>39813</v>
      </c>
      <c r="AZ1254" s="2">
        <v>39843</v>
      </c>
      <c r="BA1254" s="2">
        <v>39871</v>
      </c>
      <c r="BB1254" s="2">
        <v>39903</v>
      </c>
      <c r="BC1254" s="2">
        <v>39933</v>
      </c>
      <c r="BD1254" s="2">
        <v>39962</v>
      </c>
      <c r="BE1254" s="2">
        <v>39994</v>
      </c>
      <c r="BF1254" s="2">
        <v>40025</v>
      </c>
      <c r="BG1254" s="2">
        <v>40056</v>
      </c>
      <c r="BH1254" s="2">
        <v>40086</v>
      </c>
      <c r="BI1254" s="2">
        <v>40116</v>
      </c>
      <c r="BJ1254" s="2">
        <v>40147</v>
      </c>
    </row>
    <row r="1255" spans="1:217" x14ac:dyDescent="0.25">
      <c r="D1255" s="3">
        <v>31267300</v>
      </c>
      <c r="E1255">
        <v>19014800</v>
      </c>
      <c r="F1255">
        <v>29302900</v>
      </c>
      <c r="G1255">
        <v>26150400</v>
      </c>
      <c r="H1255">
        <v>19164700</v>
      </c>
      <c r="I1255">
        <v>20728900</v>
      </c>
      <c r="J1255">
        <v>25090300</v>
      </c>
      <c r="K1255">
        <v>23927300</v>
      </c>
      <c r="L1255">
        <v>20800900</v>
      </c>
      <c r="M1255">
        <v>25711700</v>
      </c>
      <c r="N1255">
        <v>26649200</v>
      </c>
      <c r="O1255">
        <v>21250700</v>
      </c>
      <c r="P1255">
        <v>28363100</v>
      </c>
      <c r="Q1255">
        <v>18042600</v>
      </c>
      <c r="R1255">
        <v>18412600</v>
      </c>
      <c r="S1255">
        <v>19107800</v>
      </c>
      <c r="T1255">
        <v>20165200</v>
      </c>
      <c r="U1255">
        <v>20247100</v>
      </c>
      <c r="V1255">
        <v>23202100</v>
      </c>
      <c r="W1255">
        <v>25441100</v>
      </c>
      <c r="X1255">
        <v>21265700</v>
      </c>
      <c r="Y1255">
        <v>21492600</v>
      </c>
      <c r="Z1255">
        <v>18193800</v>
      </c>
      <c r="AA1255">
        <v>13829600</v>
      </c>
      <c r="AB1255">
        <v>22705500</v>
      </c>
      <c r="AC1255">
        <v>22963900</v>
      </c>
      <c r="AD1255">
        <v>27341100</v>
      </c>
      <c r="AE1255">
        <v>22851000</v>
      </c>
      <c r="AF1255">
        <v>15845200</v>
      </c>
      <c r="AG1255">
        <v>16943900</v>
      </c>
      <c r="AH1255">
        <v>28187000</v>
      </c>
      <c r="AI1255">
        <v>63014000</v>
      </c>
      <c r="AJ1255">
        <v>22013700</v>
      </c>
      <c r="AK1255">
        <v>28293700</v>
      </c>
      <c r="AL1255">
        <v>38255300</v>
      </c>
      <c r="AM1255">
        <v>31846100</v>
      </c>
      <c r="AN1255">
        <v>44792100</v>
      </c>
      <c r="AO1255">
        <v>28116000</v>
      </c>
      <c r="AP1255">
        <v>100709100</v>
      </c>
      <c r="AQ1255">
        <v>96863200</v>
      </c>
      <c r="AR1255">
        <v>42944800</v>
      </c>
      <c r="AS1255">
        <v>52061700</v>
      </c>
      <c r="AT1255">
        <v>67687900</v>
      </c>
      <c r="AU1255">
        <v>33672700</v>
      </c>
      <c r="AV1255">
        <v>55914200</v>
      </c>
      <c r="AW1255">
        <v>47306700</v>
      </c>
      <c r="AX1255">
        <v>45284800</v>
      </c>
      <c r="AY1255">
        <v>62781700</v>
      </c>
      <c r="AZ1255">
        <v>53180200</v>
      </c>
      <c r="BA1255">
        <v>48298100</v>
      </c>
      <c r="BB1255">
        <v>76580400</v>
      </c>
      <c r="BC1255">
        <v>86049900</v>
      </c>
      <c r="BD1255">
        <v>78483900</v>
      </c>
      <c r="BE1255">
        <v>45268600</v>
      </c>
      <c r="BF1255">
        <v>377278300</v>
      </c>
      <c r="BG1255">
        <v>226604800</v>
      </c>
      <c r="BH1255">
        <v>204991000</v>
      </c>
      <c r="BI1255">
        <v>182561900</v>
      </c>
      <c r="BJ1255">
        <v>76064800</v>
      </c>
    </row>
    <row r="1256" spans="1:217" x14ac:dyDescent="0.25">
      <c r="A1256" s="5" t="s">
        <v>629</v>
      </c>
      <c r="B1256" t="s">
        <v>1162</v>
      </c>
      <c r="C1256" t="s">
        <v>1181</v>
      </c>
      <c r="D1256" s="2">
        <f>_xll.BDH(A1256, "volume", B1256, C1256, "Direction", "H", "Period", "M","cols=62;rows=2")</f>
        <v>38383</v>
      </c>
      <c r="E1256" s="2">
        <v>38411</v>
      </c>
      <c r="F1256" s="2">
        <v>38442</v>
      </c>
      <c r="G1256" s="2">
        <v>38471</v>
      </c>
      <c r="H1256" s="2">
        <v>38503</v>
      </c>
      <c r="I1256" s="2">
        <v>38533</v>
      </c>
      <c r="J1256" s="2">
        <v>38562</v>
      </c>
      <c r="K1256" s="2">
        <v>38595</v>
      </c>
      <c r="L1256" s="2">
        <v>38625</v>
      </c>
      <c r="M1256" s="2">
        <v>38656</v>
      </c>
      <c r="N1256" s="2">
        <v>38686</v>
      </c>
      <c r="O1256" s="2">
        <v>38716</v>
      </c>
      <c r="P1256" s="2">
        <v>38748</v>
      </c>
      <c r="Q1256" s="2">
        <v>38776</v>
      </c>
      <c r="R1256" s="2">
        <v>38807</v>
      </c>
      <c r="S1256" s="2">
        <v>38835</v>
      </c>
      <c r="T1256" s="2">
        <v>38868</v>
      </c>
      <c r="U1256" s="2">
        <v>38898</v>
      </c>
      <c r="V1256" s="2">
        <v>38929</v>
      </c>
      <c r="W1256" s="2">
        <v>38960</v>
      </c>
      <c r="X1256" s="2">
        <v>38989</v>
      </c>
      <c r="Y1256" s="2">
        <v>39021</v>
      </c>
      <c r="Z1256" s="2">
        <v>39051</v>
      </c>
      <c r="AA1256" s="2">
        <v>39080</v>
      </c>
      <c r="AB1256" s="2">
        <v>39113</v>
      </c>
      <c r="AC1256" s="2">
        <v>39141</v>
      </c>
      <c r="AD1256" s="2">
        <v>39171</v>
      </c>
      <c r="AE1256" s="2">
        <v>39202</v>
      </c>
      <c r="AF1256" s="2">
        <v>39233</v>
      </c>
      <c r="AG1256" s="2">
        <v>39262</v>
      </c>
      <c r="AH1256" s="2">
        <v>39294</v>
      </c>
      <c r="AI1256" s="2">
        <v>39325</v>
      </c>
      <c r="AJ1256" s="2">
        <v>39353</v>
      </c>
      <c r="AK1256" s="2">
        <v>39386</v>
      </c>
      <c r="AL1256" s="2">
        <v>39416</v>
      </c>
      <c r="AM1256" s="2">
        <v>39447</v>
      </c>
      <c r="AN1256" s="2">
        <v>39478</v>
      </c>
      <c r="AO1256" s="2">
        <v>39507</v>
      </c>
      <c r="AP1256" s="2">
        <v>39538</v>
      </c>
      <c r="AQ1256" s="2">
        <v>39568</v>
      </c>
      <c r="AR1256" s="2">
        <v>39598</v>
      </c>
      <c r="AS1256" s="2">
        <v>39629</v>
      </c>
      <c r="AT1256" s="2">
        <v>39660</v>
      </c>
      <c r="AU1256" s="2">
        <v>39689</v>
      </c>
      <c r="AV1256" s="2">
        <v>39721</v>
      </c>
      <c r="AW1256" s="2">
        <v>39752</v>
      </c>
      <c r="AX1256" s="2">
        <v>39780</v>
      </c>
      <c r="AY1256" s="2">
        <v>39813</v>
      </c>
      <c r="AZ1256" s="2">
        <v>39843</v>
      </c>
      <c r="BA1256" s="2">
        <v>39871</v>
      </c>
      <c r="BB1256" s="2">
        <v>39903</v>
      </c>
      <c r="BC1256" s="2">
        <v>39933</v>
      </c>
      <c r="BD1256" s="2">
        <v>39962</v>
      </c>
      <c r="BE1256" s="2">
        <v>39994</v>
      </c>
      <c r="BF1256" s="2">
        <v>40025</v>
      </c>
      <c r="BG1256" s="2">
        <v>40056</v>
      </c>
      <c r="BH1256" s="2">
        <v>40086</v>
      </c>
      <c r="BI1256" s="2">
        <v>40116</v>
      </c>
      <c r="BJ1256" s="2">
        <v>40147</v>
      </c>
      <c r="BK1256" s="2">
        <v>40178</v>
      </c>
      <c r="BL1256" s="2">
        <v>40207</v>
      </c>
      <c r="BM1256" s="2">
        <v>40235</v>
      </c>
    </row>
    <row r="1257" spans="1:217" x14ac:dyDescent="0.25">
      <c r="D1257" s="3">
        <v>32162500</v>
      </c>
      <c r="E1257">
        <v>19440800</v>
      </c>
      <c r="F1257">
        <v>28869500</v>
      </c>
      <c r="G1257">
        <v>32106300</v>
      </c>
      <c r="H1257">
        <v>19251500</v>
      </c>
      <c r="I1257">
        <v>15992800</v>
      </c>
      <c r="J1257">
        <v>13206300</v>
      </c>
      <c r="K1257">
        <v>19686800</v>
      </c>
      <c r="L1257">
        <v>13700100</v>
      </c>
      <c r="M1257">
        <v>32770400</v>
      </c>
      <c r="N1257">
        <v>14555900</v>
      </c>
      <c r="O1257">
        <v>19916700</v>
      </c>
      <c r="P1257">
        <v>38819200</v>
      </c>
      <c r="Q1257">
        <v>19039400</v>
      </c>
      <c r="R1257">
        <v>25351000</v>
      </c>
      <c r="S1257">
        <v>18677600</v>
      </c>
      <c r="T1257">
        <v>34731200</v>
      </c>
      <c r="U1257">
        <v>31225400</v>
      </c>
      <c r="V1257">
        <v>20275900</v>
      </c>
      <c r="W1257">
        <v>19653600</v>
      </c>
      <c r="X1257">
        <v>8125000</v>
      </c>
      <c r="Y1257">
        <v>8550900</v>
      </c>
      <c r="Z1257">
        <v>11019300</v>
      </c>
      <c r="AA1257">
        <v>9503000</v>
      </c>
      <c r="AB1257">
        <v>11221400</v>
      </c>
      <c r="AC1257">
        <v>10958900</v>
      </c>
      <c r="AD1257">
        <v>18275900</v>
      </c>
      <c r="AE1257">
        <v>11674700</v>
      </c>
      <c r="AF1257">
        <v>9519500</v>
      </c>
      <c r="AG1257">
        <v>10107600</v>
      </c>
      <c r="AH1257">
        <v>8397200</v>
      </c>
      <c r="AI1257">
        <v>15646400</v>
      </c>
      <c r="AJ1257">
        <v>6410600</v>
      </c>
      <c r="AK1257">
        <v>7450400</v>
      </c>
      <c r="AL1257">
        <v>12829000</v>
      </c>
      <c r="AM1257">
        <v>12585900</v>
      </c>
      <c r="AN1257">
        <v>10813100</v>
      </c>
      <c r="AO1257">
        <v>9206900</v>
      </c>
      <c r="AP1257">
        <v>9060000</v>
      </c>
      <c r="AQ1257">
        <v>7818100</v>
      </c>
      <c r="AR1257">
        <v>8155800</v>
      </c>
      <c r="AS1257">
        <v>7623400</v>
      </c>
      <c r="AT1257">
        <v>8229300</v>
      </c>
      <c r="AU1257">
        <v>8050500</v>
      </c>
      <c r="AV1257">
        <v>8514700</v>
      </c>
      <c r="AW1257">
        <v>11969500</v>
      </c>
      <c r="AX1257">
        <v>7554100</v>
      </c>
      <c r="AY1257">
        <v>6758500</v>
      </c>
      <c r="AZ1257">
        <v>6267700</v>
      </c>
      <c r="BA1257">
        <v>8317900</v>
      </c>
      <c r="BB1257">
        <v>8110200</v>
      </c>
      <c r="BC1257">
        <v>4444600</v>
      </c>
      <c r="BD1257">
        <v>5573600</v>
      </c>
      <c r="BE1257">
        <v>5024400</v>
      </c>
      <c r="BF1257">
        <v>5421200</v>
      </c>
      <c r="BG1257">
        <v>7225700</v>
      </c>
      <c r="BH1257">
        <v>14961600</v>
      </c>
      <c r="BI1257">
        <v>12710500</v>
      </c>
      <c r="BJ1257">
        <v>6398400</v>
      </c>
      <c r="BK1257">
        <v>4863600</v>
      </c>
      <c r="BL1257">
        <v>5182500</v>
      </c>
      <c r="BM1257">
        <v>3942900</v>
      </c>
    </row>
    <row r="1258" spans="1:217" x14ac:dyDescent="0.25">
      <c r="A1258" s="5" t="s">
        <v>630</v>
      </c>
      <c r="B1258" t="s">
        <v>1162</v>
      </c>
      <c r="C1258" t="s">
        <v>1186</v>
      </c>
      <c r="D1258" s="2">
        <f>_xll.BDH(A1258, "volume", B1258, C1258, "Direction", "H", "Period", "M","cols=27;rows=2")</f>
        <v>38383</v>
      </c>
      <c r="E1258" s="2">
        <v>38411</v>
      </c>
      <c r="F1258" s="2">
        <v>38442</v>
      </c>
      <c r="G1258" s="2">
        <v>38471</v>
      </c>
      <c r="H1258" s="2">
        <v>38503</v>
      </c>
      <c r="I1258" s="2">
        <v>38533</v>
      </c>
      <c r="J1258" s="2">
        <v>38562</v>
      </c>
      <c r="K1258" s="2">
        <v>38595</v>
      </c>
      <c r="L1258" s="2">
        <v>38625</v>
      </c>
      <c r="M1258" s="2">
        <v>38656</v>
      </c>
      <c r="N1258" s="2">
        <v>38686</v>
      </c>
      <c r="O1258" s="2">
        <v>38716</v>
      </c>
      <c r="P1258" s="2">
        <v>38748</v>
      </c>
      <c r="Q1258" s="2">
        <v>38776</v>
      </c>
      <c r="R1258" s="2">
        <v>38807</v>
      </c>
      <c r="S1258" s="2">
        <v>38835</v>
      </c>
      <c r="T1258" s="2">
        <v>38868</v>
      </c>
      <c r="U1258" s="2">
        <v>38898</v>
      </c>
      <c r="V1258" s="2">
        <v>38929</v>
      </c>
      <c r="W1258" s="2">
        <v>38960</v>
      </c>
      <c r="X1258" s="2">
        <v>38989</v>
      </c>
      <c r="Y1258" s="2">
        <v>39021</v>
      </c>
      <c r="Z1258" s="2">
        <v>39051</v>
      </c>
      <c r="AA1258" s="2">
        <v>39080</v>
      </c>
      <c r="AB1258" s="2">
        <v>39113</v>
      </c>
      <c r="AC1258" s="2">
        <v>39141</v>
      </c>
      <c r="AD1258" s="2">
        <v>39171</v>
      </c>
    </row>
    <row r="1259" spans="1:217" x14ac:dyDescent="0.25">
      <c r="D1259" s="3">
        <v>52860700</v>
      </c>
      <c r="E1259">
        <v>38359200</v>
      </c>
      <c r="F1259">
        <v>44482300</v>
      </c>
      <c r="G1259">
        <v>48108000</v>
      </c>
      <c r="H1259">
        <v>58019100</v>
      </c>
      <c r="I1259">
        <v>41045600</v>
      </c>
      <c r="J1259">
        <v>35351700</v>
      </c>
      <c r="K1259">
        <v>31013900</v>
      </c>
      <c r="L1259">
        <v>35541600</v>
      </c>
      <c r="M1259">
        <v>39458600</v>
      </c>
      <c r="N1259">
        <v>54663800</v>
      </c>
      <c r="O1259">
        <v>28803300</v>
      </c>
      <c r="P1259">
        <v>42619500</v>
      </c>
      <c r="Q1259">
        <v>41686500</v>
      </c>
      <c r="R1259">
        <v>36587500</v>
      </c>
      <c r="S1259">
        <v>67461600</v>
      </c>
      <c r="T1259">
        <v>63170500</v>
      </c>
      <c r="U1259">
        <v>36368100</v>
      </c>
      <c r="V1259">
        <v>26220800</v>
      </c>
      <c r="W1259">
        <v>29447800</v>
      </c>
      <c r="X1259">
        <v>38629500</v>
      </c>
      <c r="Y1259">
        <v>61472400</v>
      </c>
      <c r="Z1259">
        <v>142709200</v>
      </c>
      <c r="AA1259">
        <v>79402200</v>
      </c>
      <c r="AB1259">
        <v>80510500</v>
      </c>
      <c r="AC1259">
        <v>75310500</v>
      </c>
      <c r="AD1259">
        <v>108658000</v>
      </c>
    </row>
    <row r="1260" spans="1:217" x14ac:dyDescent="0.25">
      <c r="A1260" s="5" t="s">
        <v>631</v>
      </c>
      <c r="B1260" t="s">
        <v>1162</v>
      </c>
      <c r="C1260" t="s">
        <v>1199</v>
      </c>
      <c r="D1260" s="2">
        <f>_xll.BDH(A1260, "volume", B1260, C1260, "Direction", "H", "Period", "M","cols=214;rows=2")</f>
        <v>38383</v>
      </c>
      <c r="E1260" s="2">
        <v>38411</v>
      </c>
      <c r="F1260" s="2">
        <v>38442</v>
      </c>
      <c r="G1260" s="2">
        <v>38471</v>
      </c>
      <c r="H1260" s="2">
        <v>38503</v>
      </c>
      <c r="I1260" s="2">
        <v>38533</v>
      </c>
      <c r="J1260" s="2">
        <v>38562</v>
      </c>
      <c r="K1260" s="2">
        <v>38595</v>
      </c>
      <c r="L1260" s="2">
        <v>38625</v>
      </c>
      <c r="M1260" s="2">
        <v>38656</v>
      </c>
      <c r="N1260" s="2">
        <v>38686</v>
      </c>
      <c r="O1260" s="2">
        <v>38716</v>
      </c>
      <c r="P1260" s="2">
        <v>38748</v>
      </c>
      <c r="Q1260" s="2">
        <v>38776</v>
      </c>
      <c r="R1260" s="2">
        <v>38807</v>
      </c>
      <c r="S1260" s="2">
        <v>38835</v>
      </c>
      <c r="T1260" s="2">
        <v>38868</v>
      </c>
      <c r="U1260" s="2">
        <v>38898</v>
      </c>
      <c r="V1260" s="2">
        <v>38929</v>
      </c>
      <c r="W1260" s="2">
        <v>38960</v>
      </c>
      <c r="X1260" s="2">
        <v>38989</v>
      </c>
      <c r="Y1260" s="2">
        <v>39021</v>
      </c>
      <c r="Z1260" s="2">
        <v>39051</v>
      </c>
      <c r="AA1260" s="2">
        <v>39080</v>
      </c>
      <c r="AB1260" s="2">
        <v>39113</v>
      </c>
      <c r="AC1260" s="2">
        <v>39141</v>
      </c>
      <c r="AD1260" s="2">
        <v>39171</v>
      </c>
      <c r="AE1260" s="2">
        <v>39202</v>
      </c>
      <c r="AF1260" s="2">
        <v>39233</v>
      </c>
      <c r="AG1260" s="2">
        <v>39262</v>
      </c>
      <c r="AH1260" s="2">
        <v>39294</v>
      </c>
      <c r="AI1260" s="2">
        <v>39325</v>
      </c>
      <c r="AJ1260" s="2">
        <v>39353</v>
      </c>
      <c r="AK1260" s="2">
        <v>39386</v>
      </c>
      <c r="AL1260" s="2">
        <v>39416</v>
      </c>
      <c r="AM1260" s="2">
        <v>39447</v>
      </c>
      <c r="AN1260" s="2">
        <v>39478</v>
      </c>
      <c r="AO1260" s="2">
        <v>39507</v>
      </c>
      <c r="AP1260" s="2">
        <v>39538</v>
      </c>
      <c r="AQ1260" s="2">
        <v>39568</v>
      </c>
      <c r="AR1260" s="2">
        <v>39598</v>
      </c>
      <c r="AS1260" s="2">
        <v>39629</v>
      </c>
      <c r="AT1260" s="2">
        <v>39660</v>
      </c>
      <c r="AU1260" s="2">
        <v>39689</v>
      </c>
      <c r="AV1260" s="2">
        <v>39721</v>
      </c>
      <c r="AW1260" s="2">
        <v>39752</v>
      </c>
      <c r="AX1260" s="2">
        <v>39780</v>
      </c>
      <c r="AY1260" s="2">
        <v>39813</v>
      </c>
      <c r="AZ1260" s="2">
        <v>39843</v>
      </c>
      <c r="BA1260" s="2">
        <v>39871</v>
      </c>
      <c r="BB1260" s="2">
        <v>39903</v>
      </c>
      <c r="BC1260" s="2">
        <v>39933</v>
      </c>
      <c r="BD1260" s="2">
        <v>39962</v>
      </c>
      <c r="BE1260" s="2">
        <v>39994</v>
      </c>
      <c r="BF1260" s="2">
        <v>40025</v>
      </c>
      <c r="BG1260" s="2">
        <v>40056</v>
      </c>
      <c r="BH1260" s="2">
        <v>40086</v>
      </c>
      <c r="BI1260" s="2">
        <v>40116</v>
      </c>
      <c r="BJ1260" s="2">
        <v>40147</v>
      </c>
      <c r="BK1260" s="2">
        <v>40178</v>
      </c>
      <c r="BL1260" s="2">
        <v>40207</v>
      </c>
      <c r="BM1260" s="2">
        <v>40235</v>
      </c>
      <c r="BN1260" s="2">
        <v>40268</v>
      </c>
      <c r="BO1260" s="2">
        <v>40298</v>
      </c>
      <c r="BP1260" s="2">
        <v>40329</v>
      </c>
      <c r="BQ1260" s="2">
        <v>40359</v>
      </c>
      <c r="BR1260" s="2">
        <v>40389</v>
      </c>
      <c r="BS1260" s="2">
        <v>40421</v>
      </c>
      <c r="BT1260" s="2">
        <v>40451</v>
      </c>
      <c r="BU1260" s="2">
        <v>40480</v>
      </c>
      <c r="BV1260" s="2">
        <v>40512</v>
      </c>
      <c r="BW1260" s="2">
        <v>40543</v>
      </c>
      <c r="BX1260" s="2">
        <v>40574</v>
      </c>
      <c r="BY1260" s="2">
        <v>40602</v>
      </c>
      <c r="BZ1260" s="2">
        <v>40633</v>
      </c>
      <c r="CA1260" s="2">
        <v>40662</v>
      </c>
      <c r="CB1260" s="2">
        <v>40694</v>
      </c>
      <c r="CC1260" s="2">
        <v>40724</v>
      </c>
      <c r="CD1260" s="2">
        <v>40753</v>
      </c>
      <c r="CE1260" s="2">
        <v>40786</v>
      </c>
      <c r="CF1260" s="2">
        <v>40816</v>
      </c>
      <c r="CG1260" s="2">
        <v>40847</v>
      </c>
      <c r="CH1260" s="2">
        <v>40877</v>
      </c>
      <c r="CI1260" s="2">
        <v>40907</v>
      </c>
      <c r="CJ1260" s="2">
        <v>40939</v>
      </c>
      <c r="CK1260" s="2">
        <v>40968</v>
      </c>
      <c r="CL1260" s="2">
        <v>40998</v>
      </c>
      <c r="CM1260" s="2">
        <v>41029</v>
      </c>
      <c r="CN1260" s="2">
        <v>41060</v>
      </c>
      <c r="CO1260" s="2">
        <v>41089</v>
      </c>
      <c r="CP1260" s="2">
        <v>41121</v>
      </c>
      <c r="CQ1260" s="2">
        <v>41152</v>
      </c>
      <c r="CR1260" s="2">
        <v>41180</v>
      </c>
      <c r="CS1260" s="2">
        <v>41213</v>
      </c>
      <c r="CT1260" s="2">
        <v>41243</v>
      </c>
      <c r="CU1260" s="2">
        <v>41274</v>
      </c>
      <c r="CV1260" s="2">
        <v>41305</v>
      </c>
      <c r="CW1260" s="2">
        <v>41333</v>
      </c>
      <c r="CX1260" s="2">
        <v>41362</v>
      </c>
      <c r="CY1260" s="2">
        <v>41394</v>
      </c>
      <c r="CZ1260" s="2">
        <v>41425</v>
      </c>
      <c r="DA1260" s="2">
        <v>41453</v>
      </c>
      <c r="DB1260" s="2">
        <v>41486</v>
      </c>
      <c r="DC1260" s="2">
        <v>41516</v>
      </c>
      <c r="DD1260" s="2">
        <v>41547</v>
      </c>
      <c r="DE1260" s="2">
        <v>41578</v>
      </c>
      <c r="DF1260" s="2">
        <v>41607</v>
      </c>
      <c r="DG1260" s="2">
        <v>41639</v>
      </c>
      <c r="DH1260" s="2">
        <v>41670</v>
      </c>
      <c r="DI1260" s="2">
        <v>41698</v>
      </c>
      <c r="DJ1260" s="2">
        <v>41729</v>
      </c>
      <c r="DK1260" s="2">
        <v>41759</v>
      </c>
      <c r="DL1260" s="2">
        <v>41789</v>
      </c>
      <c r="DM1260" s="2">
        <v>41820</v>
      </c>
      <c r="DN1260" s="2">
        <v>41851</v>
      </c>
      <c r="DO1260" s="2">
        <v>41880</v>
      </c>
      <c r="DP1260" s="2">
        <v>41912</v>
      </c>
      <c r="DQ1260" s="2">
        <v>41943</v>
      </c>
      <c r="DR1260" s="2">
        <v>41971</v>
      </c>
      <c r="DS1260" s="2">
        <v>42004</v>
      </c>
      <c r="DT1260" s="2">
        <v>42034</v>
      </c>
      <c r="DU1260" s="2">
        <v>42062</v>
      </c>
      <c r="DV1260" s="2">
        <v>42094</v>
      </c>
      <c r="DW1260" s="2">
        <v>42124</v>
      </c>
      <c r="DX1260" s="2">
        <v>42153</v>
      </c>
      <c r="DY1260" s="2">
        <v>42185</v>
      </c>
      <c r="DZ1260" s="2">
        <v>42216</v>
      </c>
      <c r="EA1260" s="2">
        <v>42247</v>
      </c>
      <c r="EB1260" s="2">
        <v>42277</v>
      </c>
      <c r="EC1260" s="2">
        <v>42307</v>
      </c>
      <c r="ED1260" s="2">
        <v>42338</v>
      </c>
      <c r="EE1260" s="2">
        <v>42369</v>
      </c>
      <c r="EF1260" s="2">
        <v>42398</v>
      </c>
      <c r="EG1260" s="2">
        <v>42429</v>
      </c>
      <c r="EH1260" s="2">
        <v>42460</v>
      </c>
      <c r="EI1260" s="2">
        <v>42489</v>
      </c>
      <c r="EJ1260" s="2">
        <v>42521</v>
      </c>
      <c r="EK1260" s="2">
        <v>42551</v>
      </c>
      <c r="EL1260" s="2">
        <v>42580</v>
      </c>
      <c r="EM1260" s="2">
        <v>42613</v>
      </c>
      <c r="EN1260" s="2">
        <v>42643</v>
      </c>
      <c r="EO1260" s="2">
        <v>42674</v>
      </c>
      <c r="EP1260" s="2">
        <v>42704</v>
      </c>
      <c r="EQ1260" s="2">
        <v>42734</v>
      </c>
      <c r="ER1260" s="2">
        <v>42766</v>
      </c>
      <c r="ES1260" s="2">
        <v>42794</v>
      </c>
      <c r="ET1260" s="2">
        <v>42825</v>
      </c>
      <c r="EU1260" s="2">
        <v>42853</v>
      </c>
      <c r="EV1260" s="2">
        <v>42886</v>
      </c>
      <c r="EW1260" s="2">
        <v>42916</v>
      </c>
      <c r="EX1260" s="2">
        <v>42947</v>
      </c>
      <c r="EY1260" s="2">
        <v>42978</v>
      </c>
      <c r="EZ1260" s="2">
        <v>43007</v>
      </c>
      <c r="FA1260" s="2">
        <v>43039</v>
      </c>
      <c r="FB1260" s="2">
        <v>43069</v>
      </c>
      <c r="FC1260" s="2">
        <v>43098</v>
      </c>
      <c r="FD1260" s="2">
        <v>43131</v>
      </c>
      <c r="FE1260" s="2">
        <v>43159</v>
      </c>
      <c r="FF1260" s="2">
        <v>43189</v>
      </c>
      <c r="FG1260" s="2">
        <v>43220</v>
      </c>
      <c r="FH1260" s="2">
        <v>43251</v>
      </c>
      <c r="FI1260" s="2">
        <v>43280</v>
      </c>
      <c r="FJ1260" s="2">
        <v>43312</v>
      </c>
      <c r="FK1260" s="2">
        <v>43343</v>
      </c>
      <c r="FL1260" s="2">
        <v>43371</v>
      </c>
      <c r="FM1260" s="2">
        <v>43404</v>
      </c>
      <c r="FN1260" s="2">
        <v>43434</v>
      </c>
      <c r="FO1260" s="2">
        <v>43465</v>
      </c>
      <c r="FP1260" s="2">
        <v>43496</v>
      </c>
      <c r="FQ1260" s="2">
        <v>43524</v>
      </c>
      <c r="FR1260" s="2">
        <v>43553</v>
      </c>
      <c r="FS1260" s="2">
        <v>43585</v>
      </c>
      <c r="FT1260" s="2">
        <v>43616</v>
      </c>
      <c r="FU1260" s="2">
        <v>43644</v>
      </c>
      <c r="FV1260" s="2">
        <v>43677</v>
      </c>
      <c r="FW1260" s="2">
        <v>43707</v>
      </c>
      <c r="FX1260" s="2">
        <v>43738</v>
      </c>
      <c r="FY1260" s="2">
        <v>43769</v>
      </c>
      <c r="FZ1260" s="2">
        <v>43798</v>
      </c>
      <c r="GA1260" s="2">
        <v>43830</v>
      </c>
      <c r="GB1260" s="2">
        <v>43861</v>
      </c>
      <c r="GC1260" s="2">
        <v>43889</v>
      </c>
      <c r="GD1260" s="2">
        <v>43921</v>
      </c>
      <c r="GE1260" s="2">
        <v>43951</v>
      </c>
      <c r="GF1260" s="2">
        <v>43980</v>
      </c>
      <c r="GG1260" s="2">
        <v>44012</v>
      </c>
      <c r="GH1260" s="2">
        <v>44043</v>
      </c>
      <c r="GI1260" s="2">
        <v>44074</v>
      </c>
      <c r="GJ1260" s="2">
        <v>44104</v>
      </c>
      <c r="GK1260" s="2">
        <v>44134</v>
      </c>
      <c r="GL1260" s="2">
        <v>44165</v>
      </c>
      <c r="GM1260" s="2">
        <v>44196</v>
      </c>
      <c r="GN1260" s="2">
        <v>44225</v>
      </c>
      <c r="GO1260" s="2">
        <v>44253</v>
      </c>
      <c r="GP1260" s="2">
        <v>44286</v>
      </c>
      <c r="GQ1260" s="2">
        <v>44316</v>
      </c>
      <c r="GR1260" s="2">
        <v>44347</v>
      </c>
      <c r="GS1260" s="2">
        <v>44377</v>
      </c>
      <c r="GT1260" s="2">
        <v>44407</v>
      </c>
      <c r="GU1260" s="2">
        <v>44439</v>
      </c>
      <c r="GV1260" s="2">
        <v>44469</v>
      </c>
      <c r="GW1260" s="2">
        <v>44498</v>
      </c>
      <c r="GX1260" s="2">
        <v>44530</v>
      </c>
      <c r="GY1260" s="2">
        <v>44561</v>
      </c>
      <c r="GZ1260" s="2">
        <v>44592</v>
      </c>
      <c r="HA1260" s="2">
        <v>44620</v>
      </c>
      <c r="HB1260" s="2">
        <v>44651</v>
      </c>
      <c r="HC1260" s="2">
        <v>44680</v>
      </c>
      <c r="HD1260" s="2">
        <v>44712</v>
      </c>
      <c r="HE1260" s="2">
        <v>44742</v>
      </c>
      <c r="HF1260" s="2">
        <v>44771</v>
      </c>
      <c r="HG1260" s="2">
        <v>44804</v>
      </c>
      <c r="HH1260" s="2">
        <v>44834</v>
      </c>
      <c r="HI1260" s="2">
        <v>44865</v>
      </c>
    </row>
    <row r="1261" spans="1:217" x14ac:dyDescent="0.25">
      <c r="D1261" s="3">
        <v>45781700</v>
      </c>
      <c r="E1261">
        <v>49084200</v>
      </c>
      <c r="F1261">
        <v>62177600</v>
      </c>
      <c r="G1261">
        <v>65593100</v>
      </c>
      <c r="H1261">
        <v>52127400</v>
      </c>
      <c r="I1261">
        <v>59265800</v>
      </c>
      <c r="J1261">
        <v>45027900</v>
      </c>
      <c r="K1261">
        <v>48711400</v>
      </c>
      <c r="L1261">
        <v>51278500</v>
      </c>
      <c r="M1261">
        <v>66901100</v>
      </c>
      <c r="N1261">
        <v>64741900</v>
      </c>
      <c r="O1261">
        <v>52006200</v>
      </c>
      <c r="P1261">
        <v>55655800</v>
      </c>
      <c r="Q1261">
        <v>62682500</v>
      </c>
      <c r="R1261">
        <v>66377800</v>
      </c>
      <c r="S1261">
        <v>52884100</v>
      </c>
      <c r="T1261">
        <v>72087500</v>
      </c>
      <c r="U1261">
        <v>75033400</v>
      </c>
      <c r="V1261">
        <v>51012100</v>
      </c>
      <c r="W1261">
        <v>54433100</v>
      </c>
      <c r="X1261">
        <v>109298600</v>
      </c>
      <c r="Y1261">
        <v>72249800</v>
      </c>
      <c r="Z1261">
        <v>53882100</v>
      </c>
      <c r="AA1261">
        <v>47916300</v>
      </c>
      <c r="AB1261">
        <v>58182600</v>
      </c>
      <c r="AC1261">
        <v>40917100</v>
      </c>
      <c r="AD1261">
        <v>50607800</v>
      </c>
      <c r="AE1261">
        <v>41165100</v>
      </c>
      <c r="AF1261">
        <v>40747000</v>
      </c>
      <c r="AG1261">
        <v>43828100</v>
      </c>
      <c r="AH1261">
        <v>38160900</v>
      </c>
      <c r="AI1261">
        <v>44762300</v>
      </c>
      <c r="AJ1261">
        <v>30152500</v>
      </c>
      <c r="AK1261">
        <v>37140500</v>
      </c>
      <c r="AL1261">
        <v>36788600</v>
      </c>
      <c r="AM1261">
        <v>24802500</v>
      </c>
      <c r="AN1261">
        <v>40426700</v>
      </c>
      <c r="AO1261">
        <v>38898100</v>
      </c>
      <c r="AP1261">
        <v>39520400</v>
      </c>
      <c r="AQ1261">
        <v>29397100</v>
      </c>
      <c r="AR1261">
        <v>29641600</v>
      </c>
      <c r="AS1261">
        <v>30508700</v>
      </c>
      <c r="AT1261">
        <v>48543400</v>
      </c>
      <c r="AU1261">
        <v>39145600</v>
      </c>
      <c r="AV1261">
        <v>45031800</v>
      </c>
      <c r="AW1261">
        <v>55344700</v>
      </c>
      <c r="AX1261">
        <v>34860700</v>
      </c>
      <c r="AY1261">
        <v>33252600</v>
      </c>
      <c r="AZ1261">
        <v>31621300</v>
      </c>
      <c r="BA1261">
        <v>35509400</v>
      </c>
      <c r="BB1261">
        <v>44603200</v>
      </c>
      <c r="BC1261">
        <v>30325100</v>
      </c>
      <c r="BD1261">
        <v>32867100</v>
      </c>
      <c r="BE1261">
        <v>32055100</v>
      </c>
      <c r="BF1261">
        <v>26095800</v>
      </c>
      <c r="BG1261">
        <v>28343100</v>
      </c>
      <c r="BH1261">
        <v>29764800</v>
      </c>
      <c r="BI1261">
        <v>27332600</v>
      </c>
      <c r="BJ1261">
        <v>26109100</v>
      </c>
      <c r="BK1261">
        <v>30745500</v>
      </c>
      <c r="BL1261">
        <v>19765900</v>
      </c>
      <c r="BM1261">
        <v>22949800</v>
      </c>
      <c r="BN1261">
        <v>36150700</v>
      </c>
      <c r="BO1261">
        <v>27169500</v>
      </c>
      <c r="BP1261">
        <v>37965800</v>
      </c>
      <c r="BQ1261">
        <v>40030204</v>
      </c>
      <c r="BR1261">
        <v>24791800</v>
      </c>
      <c r="BS1261">
        <v>25672500</v>
      </c>
      <c r="BT1261">
        <v>21491194</v>
      </c>
      <c r="BU1261">
        <v>17688693</v>
      </c>
      <c r="BV1261">
        <v>28048278</v>
      </c>
      <c r="BW1261">
        <v>17041236</v>
      </c>
      <c r="BX1261">
        <v>20286999</v>
      </c>
      <c r="BY1261">
        <v>17995969</v>
      </c>
      <c r="BZ1261">
        <v>19937584</v>
      </c>
      <c r="CA1261">
        <v>14003105</v>
      </c>
      <c r="CB1261">
        <v>20160245</v>
      </c>
      <c r="CC1261">
        <v>21267083</v>
      </c>
      <c r="CD1261">
        <v>13933849</v>
      </c>
      <c r="CE1261">
        <v>26792379</v>
      </c>
      <c r="CF1261">
        <v>22186411</v>
      </c>
      <c r="CG1261">
        <v>18901783</v>
      </c>
      <c r="CH1261">
        <v>16865620</v>
      </c>
      <c r="CI1261">
        <v>16503352</v>
      </c>
      <c r="CJ1261">
        <v>14608849</v>
      </c>
      <c r="CK1261">
        <v>17648055</v>
      </c>
      <c r="CL1261">
        <v>14790214</v>
      </c>
      <c r="CM1261">
        <v>16663402</v>
      </c>
      <c r="CN1261">
        <v>21424223</v>
      </c>
      <c r="CO1261">
        <v>20948275</v>
      </c>
      <c r="CP1261">
        <v>15913480</v>
      </c>
      <c r="CQ1261">
        <v>17638034</v>
      </c>
      <c r="CR1261">
        <v>14740007</v>
      </c>
      <c r="CS1261">
        <v>11610769</v>
      </c>
      <c r="CT1261">
        <v>17044590</v>
      </c>
      <c r="CU1261">
        <v>14539832</v>
      </c>
      <c r="CV1261">
        <v>13824202</v>
      </c>
      <c r="CW1261">
        <v>15862727</v>
      </c>
      <c r="CX1261">
        <v>13784231</v>
      </c>
      <c r="CY1261">
        <v>15064369</v>
      </c>
      <c r="CZ1261">
        <v>14058893</v>
      </c>
      <c r="DA1261">
        <v>15475886</v>
      </c>
      <c r="DB1261">
        <v>12483892</v>
      </c>
      <c r="DC1261">
        <v>13219093</v>
      </c>
      <c r="DD1261">
        <v>11356156</v>
      </c>
      <c r="DE1261">
        <v>12471024</v>
      </c>
      <c r="DF1261">
        <v>15219908</v>
      </c>
      <c r="DG1261">
        <v>11804696</v>
      </c>
      <c r="DH1261">
        <v>11592054</v>
      </c>
      <c r="DI1261">
        <v>11594796</v>
      </c>
      <c r="DJ1261">
        <v>12995337</v>
      </c>
      <c r="DK1261">
        <v>14898014</v>
      </c>
      <c r="DL1261">
        <v>14089241</v>
      </c>
      <c r="DM1261">
        <v>13612434</v>
      </c>
      <c r="DN1261">
        <v>12077291</v>
      </c>
      <c r="DO1261">
        <v>10340804</v>
      </c>
      <c r="DP1261">
        <v>12908007</v>
      </c>
      <c r="DQ1261">
        <v>25049727</v>
      </c>
      <c r="DR1261">
        <v>18504135</v>
      </c>
      <c r="DS1261">
        <v>27580611</v>
      </c>
      <c r="DT1261">
        <v>20809685</v>
      </c>
      <c r="DU1261">
        <v>18169475</v>
      </c>
      <c r="DV1261">
        <v>20033210</v>
      </c>
      <c r="DW1261">
        <v>17921925</v>
      </c>
      <c r="DX1261">
        <v>16989594</v>
      </c>
      <c r="DY1261">
        <v>16264586</v>
      </c>
      <c r="DZ1261">
        <v>24628982</v>
      </c>
      <c r="EA1261">
        <v>42197265</v>
      </c>
      <c r="EB1261">
        <v>39021073</v>
      </c>
      <c r="EC1261">
        <v>38190538</v>
      </c>
      <c r="ED1261">
        <v>25028273</v>
      </c>
      <c r="EE1261">
        <v>41424276</v>
      </c>
      <c r="EF1261">
        <v>52890310</v>
      </c>
      <c r="EG1261">
        <v>101857921</v>
      </c>
      <c r="EH1261">
        <v>93036637</v>
      </c>
      <c r="EI1261">
        <v>67118722</v>
      </c>
      <c r="EJ1261">
        <v>55298937</v>
      </c>
      <c r="EK1261">
        <v>59526548</v>
      </c>
      <c r="EL1261">
        <v>37322960</v>
      </c>
      <c r="EM1261">
        <v>41596162</v>
      </c>
      <c r="EN1261">
        <v>38883114</v>
      </c>
      <c r="EO1261">
        <v>28337650</v>
      </c>
      <c r="EP1261">
        <v>35601350</v>
      </c>
      <c r="EQ1261">
        <v>26471261</v>
      </c>
      <c r="ER1261">
        <v>22946974</v>
      </c>
      <c r="ES1261">
        <v>22499142</v>
      </c>
      <c r="ET1261">
        <v>28975414</v>
      </c>
      <c r="EU1261">
        <v>22778008</v>
      </c>
      <c r="EV1261">
        <v>27041491</v>
      </c>
      <c r="EW1261">
        <v>34518101</v>
      </c>
      <c r="EX1261">
        <v>28041566</v>
      </c>
      <c r="EY1261">
        <v>25969945</v>
      </c>
      <c r="EZ1261">
        <v>20551079</v>
      </c>
      <c r="FA1261">
        <v>21425264</v>
      </c>
      <c r="FB1261">
        <v>25317011</v>
      </c>
      <c r="FC1261">
        <v>22577403</v>
      </c>
      <c r="FD1261">
        <v>24945662</v>
      </c>
      <c r="FE1261">
        <v>39256097</v>
      </c>
      <c r="FF1261">
        <v>53464260</v>
      </c>
      <c r="FG1261">
        <v>34166186</v>
      </c>
      <c r="FH1261">
        <v>34753846</v>
      </c>
      <c r="FI1261">
        <v>39280905</v>
      </c>
      <c r="FJ1261">
        <v>25240725</v>
      </c>
      <c r="FK1261">
        <v>27299037</v>
      </c>
      <c r="FL1261">
        <v>31072334</v>
      </c>
      <c r="FM1261">
        <v>36416530</v>
      </c>
      <c r="FN1261">
        <v>40562105</v>
      </c>
      <c r="FO1261">
        <v>42244540</v>
      </c>
      <c r="FP1261">
        <v>34994093</v>
      </c>
      <c r="FQ1261">
        <v>38902723</v>
      </c>
      <c r="FR1261">
        <v>44756160</v>
      </c>
      <c r="FS1261">
        <v>31591974</v>
      </c>
      <c r="FT1261">
        <v>35979490</v>
      </c>
      <c r="FU1261">
        <v>31391532</v>
      </c>
      <c r="FV1261">
        <v>31479091</v>
      </c>
      <c r="FW1261">
        <v>41667123</v>
      </c>
      <c r="FX1261">
        <v>32804654</v>
      </c>
      <c r="FY1261">
        <v>38100340</v>
      </c>
      <c r="FZ1261">
        <v>32838156</v>
      </c>
      <c r="GA1261">
        <v>34705959</v>
      </c>
      <c r="GB1261">
        <v>34917155</v>
      </c>
      <c r="GC1261">
        <v>40975803</v>
      </c>
      <c r="GD1261">
        <v>83469140</v>
      </c>
      <c r="GE1261">
        <v>57455313</v>
      </c>
      <c r="GF1261">
        <v>48079061</v>
      </c>
      <c r="GG1261">
        <v>46784151</v>
      </c>
      <c r="GH1261">
        <v>36037634</v>
      </c>
      <c r="GI1261">
        <v>27872880</v>
      </c>
      <c r="GJ1261">
        <v>43673290</v>
      </c>
      <c r="GK1261">
        <v>45747552</v>
      </c>
      <c r="GL1261">
        <v>43229723</v>
      </c>
      <c r="GM1261">
        <v>51590569</v>
      </c>
      <c r="GN1261">
        <v>99852533</v>
      </c>
      <c r="GO1261">
        <v>47378272</v>
      </c>
      <c r="GP1261">
        <v>72230346</v>
      </c>
      <c r="GQ1261">
        <v>40154643</v>
      </c>
      <c r="GR1261">
        <v>58991105</v>
      </c>
      <c r="GS1261">
        <v>60535362</v>
      </c>
      <c r="GT1261">
        <v>47306494</v>
      </c>
      <c r="GU1261">
        <v>46115334</v>
      </c>
      <c r="GV1261">
        <v>62819921</v>
      </c>
      <c r="GW1261">
        <v>42708404</v>
      </c>
      <c r="GX1261">
        <v>42132724</v>
      </c>
      <c r="GY1261">
        <v>65265524</v>
      </c>
      <c r="GZ1261">
        <v>49442775</v>
      </c>
      <c r="HA1261">
        <v>42654375</v>
      </c>
      <c r="HB1261">
        <v>61438338</v>
      </c>
      <c r="HC1261">
        <v>36657861</v>
      </c>
      <c r="HD1261">
        <v>52240757</v>
      </c>
      <c r="HE1261">
        <v>67570626</v>
      </c>
      <c r="HF1261">
        <v>40097341</v>
      </c>
      <c r="HG1261">
        <v>47399323</v>
      </c>
      <c r="HH1261">
        <v>62627023</v>
      </c>
      <c r="HI1261">
        <v>41573855</v>
      </c>
    </row>
    <row r="1262" spans="1:217" x14ac:dyDescent="0.25">
      <c r="A1262" s="5" t="s">
        <v>632</v>
      </c>
      <c r="B1262" t="s">
        <v>1162</v>
      </c>
      <c r="C1262" t="s">
        <v>1198</v>
      </c>
      <c r="D1262" s="2">
        <f>_xll.BDH(A1262, "volume", B1262, C1262, "Direction", "H", "Period", "M","cols=48;rows=2")</f>
        <v>38383</v>
      </c>
      <c r="E1262" s="2">
        <v>38411</v>
      </c>
      <c r="F1262" s="2">
        <v>38442</v>
      </c>
      <c r="G1262" s="2">
        <v>38471</v>
      </c>
      <c r="H1262" s="2">
        <v>38503</v>
      </c>
      <c r="I1262" s="2">
        <v>38533</v>
      </c>
      <c r="J1262" s="2">
        <v>38562</v>
      </c>
      <c r="K1262" s="2">
        <v>38595</v>
      </c>
      <c r="L1262" s="2">
        <v>38625</v>
      </c>
      <c r="M1262" s="2">
        <v>38656</v>
      </c>
      <c r="N1262" s="2">
        <v>38686</v>
      </c>
      <c r="O1262" s="2">
        <v>38716</v>
      </c>
      <c r="P1262" s="2">
        <v>38748</v>
      </c>
      <c r="Q1262" s="2">
        <v>38776</v>
      </c>
      <c r="R1262" s="2">
        <v>38807</v>
      </c>
      <c r="S1262" s="2">
        <v>38835</v>
      </c>
      <c r="T1262" s="2">
        <v>38868</v>
      </c>
      <c r="U1262" s="2">
        <v>38898</v>
      </c>
      <c r="V1262" s="2">
        <v>38929</v>
      </c>
      <c r="W1262" s="2">
        <v>38960</v>
      </c>
      <c r="X1262" s="2">
        <v>38989</v>
      </c>
      <c r="Y1262" s="2">
        <v>39021</v>
      </c>
      <c r="Z1262" s="2">
        <v>39051</v>
      </c>
      <c r="AA1262" s="2">
        <v>39080</v>
      </c>
      <c r="AB1262" s="2">
        <v>39113</v>
      </c>
      <c r="AC1262" s="2">
        <v>39141</v>
      </c>
      <c r="AD1262" s="2">
        <v>39171</v>
      </c>
      <c r="AE1262" s="2">
        <v>39202</v>
      </c>
      <c r="AF1262" s="2">
        <v>39233</v>
      </c>
      <c r="AG1262" s="2">
        <v>39262</v>
      </c>
      <c r="AH1262" s="2">
        <v>39294</v>
      </c>
      <c r="AI1262" s="2">
        <v>39325</v>
      </c>
      <c r="AJ1262" s="2">
        <v>39353</v>
      </c>
      <c r="AK1262" s="2">
        <v>39386</v>
      </c>
      <c r="AL1262" s="2">
        <v>39416</v>
      </c>
      <c r="AM1262" s="2">
        <v>39447</v>
      </c>
      <c r="AN1262" s="2">
        <v>39478</v>
      </c>
      <c r="AO1262" s="2">
        <v>39507</v>
      </c>
      <c r="AP1262" s="2">
        <v>39538</v>
      </c>
      <c r="AQ1262" s="2">
        <v>39568</v>
      </c>
      <c r="AR1262" s="2">
        <v>39598</v>
      </c>
      <c r="AS1262" s="2">
        <v>39629</v>
      </c>
      <c r="AT1262" s="2">
        <v>39660</v>
      </c>
      <c r="AU1262" s="2">
        <v>39689</v>
      </c>
      <c r="AV1262" s="2">
        <v>39721</v>
      </c>
      <c r="AW1262" s="2">
        <v>39752</v>
      </c>
      <c r="AX1262" s="2">
        <v>39780</v>
      </c>
      <c r="AY1262" s="2">
        <v>39813</v>
      </c>
    </row>
    <row r="1263" spans="1:217" x14ac:dyDescent="0.25">
      <c r="D1263" s="3">
        <v>30314800</v>
      </c>
      <c r="E1263">
        <v>30779200</v>
      </c>
      <c r="F1263">
        <v>34053200</v>
      </c>
      <c r="G1263">
        <v>26525500</v>
      </c>
      <c r="H1263">
        <v>25259900</v>
      </c>
      <c r="I1263">
        <v>45026000</v>
      </c>
      <c r="J1263">
        <v>37959200</v>
      </c>
      <c r="K1263">
        <v>23278500</v>
      </c>
      <c r="L1263">
        <v>15389800</v>
      </c>
      <c r="M1263">
        <v>30281000</v>
      </c>
      <c r="N1263">
        <v>19081900</v>
      </c>
      <c r="O1263">
        <v>19648100</v>
      </c>
      <c r="P1263">
        <v>24920800</v>
      </c>
      <c r="Q1263">
        <v>30624100</v>
      </c>
      <c r="R1263">
        <v>21842400</v>
      </c>
      <c r="S1263">
        <v>16146100</v>
      </c>
      <c r="T1263">
        <v>23249800</v>
      </c>
      <c r="U1263">
        <v>25388500</v>
      </c>
      <c r="V1263">
        <v>30964200</v>
      </c>
      <c r="W1263">
        <v>44960000</v>
      </c>
      <c r="X1263">
        <v>22049700</v>
      </c>
      <c r="Y1263">
        <v>20112100</v>
      </c>
      <c r="Z1263">
        <v>20643500</v>
      </c>
      <c r="AA1263">
        <v>13975200</v>
      </c>
      <c r="AB1263">
        <v>18470100</v>
      </c>
      <c r="AC1263">
        <v>21787400</v>
      </c>
      <c r="AD1263">
        <v>61800200</v>
      </c>
      <c r="AE1263">
        <v>25597800</v>
      </c>
      <c r="AF1263">
        <v>41378700</v>
      </c>
      <c r="AG1263">
        <v>33500400</v>
      </c>
      <c r="AH1263">
        <v>35168400</v>
      </c>
      <c r="AI1263">
        <v>46353000</v>
      </c>
      <c r="AJ1263">
        <v>22281200</v>
      </c>
      <c r="AK1263">
        <v>24783100</v>
      </c>
      <c r="AL1263">
        <v>118808400</v>
      </c>
      <c r="AM1263">
        <v>42026600</v>
      </c>
      <c r="AN1263">
        <v>49681100</v>
      </c>
      <c r="AO1263">
        <v>53925800</v>
      </c>
      <c r="AP1263">
        <v>65429500</v>
      </c>
      <c r="AQ1263">
        <v>35274200</v>
      </c>
      <c r="AR1263">
        <v>34695700</v>
      </c>
      <c r="AS1263">
        <v>30794300</v>
      </c>
      <c r="AT1263">
        <v>36505100</v>
      </c>
      <c r="AU1263">
        <v>27856200</v>
      </c>
      <c r="AV1263">
        <v>40163200</v>
      </c>
      <c r="AW1263">
        <v>45873900</v>
      </c>
      <c r="AX1263">
        <v>28447500</v>
      </c>
      <c r="AY1263">
        <v>19629300</v>
      </c>
    </row>
    <row r="1264" spans="1:217" x14ac:dyDescent="0.25">
      <c r="A1264" s="5" t="s">
        <v>633</v>
      </c>
      <c r="B1264" t="s">
        <v>1162</v>
      </c>
      <c r="C1264" t="s">
        <v>1192</v>
      </c>
      <c r="D1264" s="2">
        <f>_xll.BDH(A1264, "volume", B1264, C1264, "Direction", "H", "Period", "M","cols=129;rows=2")</f>
        <v>38383</v>
      </c>
      <c r="E1264" s="2">
        <v>38411</v>
      </c>
      <c r="F1264" s="2">
        <v>38442</v>
      </c>
      <c r="G1264" s="2">
        <v>38471</v>
      </c>
      <c r="H1264" s="2">
        <v>38503</v>
      </c>
      <c r="I1264" s="2">
        <v>38533</v>
      </c>
      <c r="J1264" s="2">
        <v>38562</v>
      </c>
      <c r="K1264" s="2">
        <v>38595</v>
      </c>
      <c r="L1264" s="2">
        <v>38625</v>
      </c>
      <c r="M1264" s="2">
        <v>38656</v>
      </c>
      <c r="N1264" s="2">
        <v>38686</v>
      </c>
      <c r="O1264" s="2">
        <v>38716</v>
      </c>
      <c r="P1264" s="2">
        <v>38748</v>
      </c>
      <c r="Q1264" s="2">
        <v>38776</v>
      </c>
      <c r="R1264" s="2">
        <v>38807</v>
      </c>
      <c r="S1264" s="2">
        <v>38835</v>
      </c>
      <c r="T1264" s="2">
        <v>38868</v>
      </c>
      <c r="U1264" s="2">
        <v>38898</v>
      </c>
      <c r="V1264" s="2">
        <v>38929</v>
      </c>
      <c r="W1264" s="2">
        <v>38960</v>
      </c>
      <c r="X1264" s="2">
        <v>38989</v>
      </c>
      <c r="Y1264" s="2">
        <v>39021</v>
      </c>
      <c r="Z1264" s="2">
        <v>39051</v>
      </c>
      <c r="AA1264" s="2">
        <v>39080</v>
      </c>
      <c r="AB1264" s="2">
        <v>39113</v>
      </c>
      <c r="AC1264" s="2">
        <v>39141</v>
      </c>
      <c r="AD1264" s="2">
        <v>39171</v>
      </c>
      <c r="AE1264" s="2">
        <v>39202</v>
      </c>
      <c r="AF1264" s="2">
        <v>39233</v>
      </c>
      <c r="AG1264" s="2">
        <v>39262</v>
      </c>
      <c r="AH1264" s="2">
        <v>39294</v>
      </c>
      <c r="AI1264" s="2">
        <v>39325</v>
      </c>
      <c r="AJ1264" s="2">
        <v>39353</v>
      </c>
      <c r="AK1264" s="2">
        <v>39386</v>
      </c>
      <c r="AL1264" s="2">
        <v>39416</v>
      </c>
      <c r="AM1264" s="2">
        <v>39447</v>
      </c>
      <c r="AN1264" s="2">
        <v>39478</v>
      </c>
      <c r="AO1264" s="2">
        <v>39507</v>
      </c>
      <c r="AP1264" s="2">
        <v>39538</v>
      </c>
      <c r="AQ1264" s="2">
        <v>39568</v>
      </c>
      <c r="AR1264" s="2">
        <v>39598</v>
      </c>
      <c r="AS1264" s="2">
        <v>39629</v>
      </c>
      <c r="AT1264" s="2">
        <v>39660</v>
      </c>
      <c r="AU1264" s="2">
        <v>39689</v>
      </c>
      <c r="AV1264" s="2">
        <v>39721</v>
      </c>
      <c r="AW1264" s="2">
        <v>39752</v>
      </c>
      <c r="AX1264" s="2">
        <v>39780</v>
      </c>
      <c r="AY1264" s="2">
        <v>39813</v>
      </c>
      <c r="AZ1264" s="2">
        <v>39843</v>
      </c>
      <c r="BA1264" s="2">
        <v>39871</v>
      </c>
      <c r="BB1264" s="2">
        <v>39903</v>
      </c>
      <c r="BC1264" s="2">
        <v>39933</v>
      </c>
      <c r="BD1264" s="2">
        <v>39962</v>
      </c>
      <c r="BE1264" s="2">
        <v>39994</v>
      </c>
      <c r="BF1264" s="2">
        <v>40025</v>
      </c>
      <c r="BG1264" s="2">
        <v>40056</v>
      </c>
      <c r="BH1264" s="2">
        <v>40086</v>
      </c>
      <c r="BI1264" s="2">
        <v>40116</v>
      </c>
      <c r="BJ1264" s="2">
        <v>40147</v>
      </c>
      <c r="BK1264" s="2">
        <v>40178</v>
      </c>
      <c r="BL1264" s="2">
        <v>40207</v>
      </c>
      <c r="BM1264" s="2">
        <v>40235</v>
      </c>
      <c r="BN1264" s="2">
        <v>40268</v>
      </c>
      <c r="BO1264" s="2">
        <v>40298</v>
      </c>
      <c r="BP1264" s="2">
        <v>40329</v>
      </c>
      <c r="BQ1264" s="2">
        <v>40359</v>
      </c>
      <c r="BR1264" s="2">
        <v>40389</v>
      </c>
      <c r="BS1264" s="2">
        <v>40421</v>
      </c>
      <c r="BT1264" s="2">
        <v>40451</v>
      </c>
      <c r="BU1264" s="2">
        <v>40480</v>
      </c>
      <c r="BV1264" s="2">
        <v>40512</v>
      </c>
      <c r="BW1264" s="2">
        <v>40543</v>
      </c>
      <c r="BX1264" s="2">
        <v>40574</v>
      </c>
      <c r="BY1264" s="2">
        <v>40602</v>
      </c>
      <c r="BZ1264" s="2">
        <v>40633</v>
      </c>
      <c r="CA1264" s="2">
        <v>40662</v>
      </c>
      <c r="CB1264" s="2">
        <v>40694</v>
      </c>
      <c r="CC1264" s="2">
        <v>40724</v>
      </c>
      <c r="CD1264" s="2">
        <v>40753</v>
      </c>
      <c r="CE1264" s="2">
        <v>40786</v>
      </c>
      <c r="CF1264" s="2">
        <v>40816</v>
      </c>
      <c r="CG1264" s="2">
        <v>40847</v>
      </c>
      <c r="CH1264" s="2">
        <v>40877</v>
      </c>
      <c r="CI1264" s="2">
        <v>40907</v>
      </c>
      <c r="CJ1264" s="2">
        <v>40939</v>
      </c>
      <c r="CK1264" s="2">
        <v>40968</v>
      </c>
      <c r="CL1264" s="2">
        <v>40998</v>
      </c>
      <c r="CM1264" s="2">
        <v>41029</v>
      </c>
      <c r="CN1264" s="2">
        <v>41060</v>
      </c>
      <c r="CO1264" s="2">
        <v>41089</v>
      </c>
      <c r="CP1264" s="2">
        <v>41121</v>
      </c>
      <c r="CQ1264" s="2">
        <v>41152</v>
      </c>
      <c r="CR1264" s="2">
        <v>41180</v>
      </c>
      <c r="CS1264" s="2">
        <v>41213</v>
      </c>
      <c r="CT1264" s="2">
        <v>41243</v>
      </c>
      <c r="CU1264" s="2">
        <v>41274</v>
      </c>
      <c r="CV1264" s="2">
        <v>41305</v>
      </c>
      <c r="CW1264" s="2">
        <v>41333</v>
      </c>
      <c r="CX1264" s="2">
        <v>41362</v>
      </c>
      <c r="CY1264" s="2">
        <v>41394</v>
      </c>
      <c r="CZ1264" s="2">
        <v>41425</v>
      </c>
      <c r="DA1264" s="2">
        <v>41453</v>
      </c>
      <c r="DB1264" s="2">
        <v>41486</v>
      </c>
      <c r="DC1264" s="2">
        <v>41516</v>
      </c>
      <c r="DD1264" s="2">
        <v>41547</v>
      </c>
      <c r="DE1264" s="2">
        <v>41578</v>
      </c>
      <c r="DF1264" s="2">
        <v>41607</v>
      </c>
      <c r="DG1264" s="2">
        <v>41639</v>
      </c>
      <c r="DH1264" s="2">
        <v>41670</v>
      </c>
      <c r="DI1264" s="2">
        <v>41698</v>
      </c>
      <c r="DJ1264" s="2">
        <v>41729</v>
      </c>
      <c r="DK1264" s="2">
        <v>41759</v>
      </c>
      <c r="DL1264" s="2">
        <v>41789</v>
      </c>
      <c r="DM1264" s="2">
        <v>41820</v>
      </c>
      <c r="DN1264" s="2">
        <v>41851</v>
      </c>
      <c r="DO1264" s="2">
        <v>41880</v>
      </c>
      <c r="DP1264" s="2">
        <v>41912</v>
      </c>
      <c r="DQ1264" s="2">
        <v>41943</v>
      </c>
      <c r="DR1264" s="2">
        <v>41971</v>
      </c>
      <c r="DS1264" s="2">
        <v>42004</v>
      </c>
      <c r="DT1264" s="2">
        <v>42034</v>
      </c>
      <c r="DU1264" s="2">
        <v>42062</v>
      </c>
      <c r="DV1264" s="2">
        <v>42094</v>
      </c>
      <c r="DW1264" s="2">
        <v>42124</v>
      </c>
      <c r="DX1264" s="2">
        <v>42153</v>
      </c>
      <c r="DY1264" s="2">
        <v>42185</v>
      </c>
      <c r="DZ1264" s="2">
        <v>42216</v>
      </c>
      <c r="EA1264" s="2">
        <v>42247</v>
      </c>
      <c r="EB1264" s="2">
        <v>42277</v>
      </c>
    </row>
    <row r="1265" spans="1:217" x14ac:dyDescent="0.25">
      <c r="D1265" s="3">
        <v>10529800</v>
      </c>
      <c r="E1265">
        <v>13057500</v>
      </c>
      <c r="F1265">
        <v>15047700</v>
      </c>
      <c r="G1265">
        <v>11590900</v>
      </c>
      <c r="H1265">
        <v>18097300</v>
      </c>
      <c r="I1265">
        <v>15202100</v>
      </c>
      <c r="J1265">
        <v>10315100</v>
      </c>
      <c r="K1265">
        <v>18310400</v>
      </c>
      <c r="L1265">
        <v>9730000</v>
      </c>
      <c r="M1265">
        <v>7782100</v>
      </c>
      <c r="N1265">
        <v>11893500</v>
      </c>
      <c r="O1265">
        <v>8529400</v>
      </c>
      <c r="P1265">
        <v>11132100</v>
      </c>
      <c r="Q1265">
        <v>20959000</v>
      </c>
      <c r="R1265">
        <v>30936800</v>
      </c>
      <c r="S1265">
        <v>17380300</v>
      </c>
      <c r="T1265">
        <v>20515500</v>
      </c>
      <c r="U1265">
        <v>12723800</v>
      </c>
      <c r="V1265">
        <v>7825200</v>
      </c>
      <c r="W1265">
        <v>35712700</v>
      </c>
      <c r="X1265">
        <v>23152300</v>
      </c>
      <c r="Y1265">
        <v>12922300</v>
      </c>
      <c r="Z1265">
        <v>33133300</v>
      </c>
      <c r="AA1265">
        <v>15314900</v>
      </c>
      <c r="AB1265">
        <v>16420400</v>
      </c>
      <c r="AC1265">
        <v>14106300</v>
      </c>
      <c r="AD1265">
        <v>13378700</v>
      </c>
      <c r="AE1265">
        <v>8141000</v>
      </c>
      <c r="AF1265">
        <v>12674500</v>
      </c>
      <c r="AG1265">
        <v>11566800</v>
      </c>
      <c r="AH1265">
        <v>14255300</v>
      </c>
      <c r="AI1265">
        <v>17781100</v>
      </c>
      <c r="AJ1265">
        <v>7401100</v>
      </c>
      <c r="AK1265">
        <v>7165000</v>
      </c>
      <c r="AL1265">
        <v>10354500</v>
      </c>
      <c r="AM1265">
        <v>7950300</v>
      </c>
      <c r="AN1265">
        <v>10135000</v>
      </c>
      <c r="AO1265">
        <v>9151900</v>
      </c>
      <c r="AP1265">
        <v>11006000</v>
      </c>
      <c r="AQ1265">
        <v>7533400</v>
      </c>
      <c r="AR1265">
        <v>8215900</v>
      </c>
      <c r="AS1265">
        <v>10534600</v>
      </c>
      <c r="AT1265">
        <v>10176400</v>
      </c>
      <c r="AU1265">
        <v>7932300</v>
      </c>
      <c r="AV1265">
        <v>9588100</v>
      </c>
      <c r="AW1265">
        <v>12431100</v>
      </c>
      <c r="AX1265">
        <v>8289500</v>
      </c>
      <c r="AY1265">
        <v>7711300</v>
      </c>
      <c r="AZ1265">
        <v>7925000</v>
      </c>
      <c r="BA1265">
        <v>6331800</v>
      </c>
      <c r="BB1265">
        <v>9156300</v>
      </c>
      <c r="BC1265">
        <v>8419900</v>
      </c>
      <c r="BD1265">
        <v>6054800</v>
      </c>
      <c r="BE1265">
        <v>7475500</v>
      </c>
      <c r="BF1265">
        <v>6844300</v>
      </c>
      <c r="BG1265">
        <v>5292700</v>
      </c>
      <c r="BH1265">
        <v>6924900</v>
      </c>
      <c r="BI1265">
        <v>7317100</v>
      </c>
      <c r="BJ1265">
        <v>5649800</v>
      </c>
      <c r="BK1265">
        <v>5921200</v>
      </c>
      <c r="BL1265">
        <v>5101100</v>
      </c>
      <c r="BM1265">
        <v>5711300</v>
      </c>
      <c r="BN1265">
        <v>6432200</v>
      </c>
      <c r="BO1265">
        <v>6514900</v>
      </c>
      <c r="BP1265">
        <v>10725400</v>
      </c>
      <c r="BQ1265">
        <v>11528400</v>
      </c>
      <c r="BR1265">
        <v>11470700</v>
      </c>
      <c r="BS1265">
        <v>9685000</v>
      </c>
      <c r="BT1265">
        <v>8539254</v>
      </c>
      <c r="BU1265">
        <v>7295607</v>
      </c>
      <c r="BV1265">
        <v>5682924</v>
      </c>
      <c r="BW1265">
        <v>7015158</v>
      </c>
      <c r="BX1265">
        <v>6790680</v>
      </c>
      <c r="BY1265">
        <v>9566474</v>
      </c>
      <c r="BZ1265">
        <v>10262501</v>
      </c>
      <c r="CA1265">
        <v>6520469</v>
      </c>
      <c r="CB1265">
        <v>7008721</v>
      </c>
      <c r="CC1265">
        <v>7139746</v>
      </c>
      <c r="CD1265">
        <v>7632950</v>
      </c>
      <c r="CE1265">
        <v>10027793</v>
      </c>
      <c r="CF1265">
        <v>11828694</v>
      </c>
      <c r="CG1265">
        <v>14222215</v>
      </c>
      <c r="CH1265">
        <v>11439463</v>
      </c>
      <c r="CI1265">
        <v>10419366</v>
      </c>
      <c r="CJ1265">
        <v>8909567</v>
      </c>
      <c r="CK1265">
        <v>7931870</v>
      </c>
      <c r="CL1265">
        <v>6850270</v>
      </c>
      <c r="CM1265">
        <v>6588365</v>
      </c>
      <c r="CN1265">
        <v>6151281</v>
      </c>
      <c r="CO1265">
        <v>6359338</v>
      </c>
      <c r="CP1265">
        <v>4949064</v>
      </c>
      <c r="CQ1265">
        <v>4958629</v>
      </c>
      <c r="CR1265">
        <v>4183964</v>
      </c>
      <c r="CS1265">
        <v>6072167</v>
      </c>
      <c r="CT1265">
        <v>9417966</v>
      </c>
      <c r="CU1265">
        <v>5845330</v>
      </c>
      <c r="CV1265">
        <v>6452568</v>
      </c>
      <c r="CW1265">
        <v>11252077</v>
      </c>
      <c r="CX1265">
        <v>7222966</v>
      </c>
      <c r="CY1265">
        <v>7142636</v>
      </c>
      <c r="CZ1265">
        <v>6277385</v>
      </c>
      <c r="DA1265">
        <v>4818095</v>
      </c>
      <c r="DB1265">
        <v>4408775</v>
      </c>
      <c r="DC1265">
        <v>3656572</v>
      </c>
      <c r="DD1265">
        <v>3440542</v>
      </c>
      <c r="DE1265">
        <v>3378557</v>
      </c>
      <c r="DF1265">
        <v>3864128</v>
      </c>
      <c r="DG1265">
        <v>4404928</v>
      </c>
      <c r="DH1265">
        <v>4955808</v>
      </c>
      <c r="DI1265">
        <v>5237775</v>
      </c>
      <c r="DJ1265">
        <v>5477354</v>
      </c>
      <c r="DK1265">
        <v>5696546</v>
      </c>
      <c r="DL1265">
        <v>5227903</v>
      </c>
      <c r="DM1265">
        <v>4949217</v>
      </c>
      <c r="DN1265">
        <v>4845740</v>
      </c>
      <c r="DO1265">
        <v>4156196</v>
      </c>
      <c r="DP1265">
        <v>3899555</v>
      </c>
      <c r="DQ1265">
        <v>4396331</v>
      </c>
      <c r="DR1265">
        <v>4001378</v>
      </c>
      <c r="DS1265">
        <v>5054131</v>
      </c>
      <c r="DT1265">
        <v>5129088</v>
      </c>
      <c r="DU1265">
        <v>13134125</v>
      </c>
      <c r="DV1265">
        <v>8793978</v>
      </c>
      <c r="DW1265">
        <v>6305302</v>
      </c>
      <c r="DX1265">
        <v>4610799</v>
      </c>
      <c r="DY1265">
        <v>6230850</v>
      </c>
      <c r="DZ1265">
        <v>5376155</v>
      </c>
      <c r="EA1265">
        <v>10209165</v>
      </c>
      <c r="EB1265">
        <v>10619567</v>
      </c>
    </row>
    <row r="1266" spans="1:217" x14ac:dyDescent="0.25">
      <c r="A1266" s="5" t="s">
        <v>634</v>
      </c>
      <c r="B1266" t="s">
        <v>1162</v>
      </c>
      <c r="C1266" t="s">
        <v>1199</v>
      </c>
      <c r="D1266" s="2">
        <f>_xll.BDH(A1266, "volume", B1266, C1266, "Direction", "H", "Period", "M","cols=214;rows=2")</f>
        <v>38383</v>
      </c>
      <c r="E1266" s="2">
        <v>38411</v>
      </c>
      <c r="F1266" s="2">
        <v>38442</v>
      </c>
      <c r="G1266" s="2">
        <v>38471</v>
      </c>
      <c r="H1266" s="2">
        <v>38503</v>
      </c>
      <c r="I1266" s="2">
        <v>38533</v>
      </c>
      <c r="J1266" s="2">
        <v>38562</v>
      </c>
      <c r="K1266" s="2">
        <v>38595</v>
      </c>
      <c r="L1266" s="2">
        <v>38625</v>
      </c>
      <c r="M1266" s="2">
        <v>38656</v>
      </c>
      <c r="N1266" s="2">
        <v>38686</v>
      </c>
      <c r="O1266" s="2">
        <v>38716</v>
      </c>
      <c r="P1266" s="2">
        <v>38748</v>
      </c>
      <c r="Q1266" s="2">
        <v>38776</v>
      </c>
      <c r="R1266" s="2">
        <v>38807</v>
      </c>
      <c r="S1266" s="2">
        <v>38835</v>
      </c>
      <c r="T1266" s="2">
        <v>38868</v>
      </c>
      <c r="U1266" s="2">
        <v>38898</v>
      </c>
      <c r="V1266" s="2">
        <v>38929</v>
      </c>
      <c r="W1266" s="2">
        <v>38960</v>
      </c>
      <c r="X1266" s="2">
        <v>38989</v>
      </c>
      <c r="Y1266" s="2">
        <v>39021</v>
      </c>
      <c r="Z1266" s="2">
        <v>39051</v>
      </c>
      <c r="AA1266" s="2">
        <v>39080</v>
      </c>
      <c r="AB1266" s="2">
        <v>39113</v>
      </c>
      <c r="AC1266" s="2">
        <v>39141</v>
      </c>
      <c r="AD1266" s="2">
        <v>39171</v>
      </c>
      <c r="AE1266" s="2">
        <v>39202</v>
      </c>
      <c r="AF1266" s="2">
        <v>39233</v>
      </c>
      <c r="AG1266" s="2">
        <v>39262</v>
      </c>
      <c r="AH1266" s="2">
        <v>39294</v>
      </c>
      <c r="AI1266" s="2">
        <v>39325</v>
      </c>
      <c r="AJ1266" s="2">
        <v>39353</v>
      </c>
      <c r="AK1266" s="2">
        <v>39386</v>
      </c>
      <c r="AL1266" s="2">
        <v>39416</v>
      </c>
      <c r="AM1266" s="2">
        <v>39447</v>
      </c>
      <c r="AN1266" s="2">
        <v>39478</v>
      </c>
      <c r="AO1266" s="2">
        <v>39507</v>
      </c>
      <c r="AP1266" s="2">
        <v>39538</v>
      </c>
      <c r="AQ1266" s="2">
        <v>39568</v>
      </c>
      <c r="AR1266" s="2">
        <v>39598</v>
      </c>
      <c r="AS1266" s="2">
        <v>39629</v>
      </c>
      <c r="AT1266" s="2">
        <v>39660</v>
      </c>
      <c r="AU1266" s="2">
        <v>39689</v>
      </c>
      <c r="AV1266" s="2">
        <v>39721</v>
      </c>
      <c r="AW1266" s="2">
        <v>39752</v>
      </c>
      <c r="AX1266" s="2">
        <v>39780</v>
      </c>
      <c r="AY1266" s="2">
        <v>39813</v>
      </c>
      <c r="AZ1266" s="2">
        <v>39843</v>
      </c>
      <c r="BA1266" s="2">
        <v>39871</v>
      </c>
      <c r="BB1266" s="2">
        <v>39903</v>
      </c>
      <c r="BC1266" s="2">
        <v>39933</v>
      </c>
      <c r="BD1266" s="2">
        <v>39962</v>
      </c>
      <c r="BE1266" s="2">
        <v>39994</v>
      </c>
      <c r="BF1266" s="2">
        <v>40025</v>
      </c>
      <c r="BG1266" s="2">
        <v>40056</v>
      </c>
      <c r="BH1266" s="2">
        <v>40086</v>
      </c>
      <c r="BI1266" s="2">
        <v>40116</v>
      </c>
      <c r="BJ1266" s="2">
        <v>40147</v>
      </c>
      <c r="BK1266" s="2">
        <v>40178</v>
      </c>
      <c r="BL1266" s="2">
        <v>40207</v>
      </c>
      <c r="BM1266" s="2">
        <v>40235</v>
      </c>
      <c r="BN1266" s="2">
        <v>40268</v>
      </c>
      <c r="BO1266" s="2">
        <v>40298</v>
      </c>
      <c r="BP1266" s="2">
        <v>40329</v>
      </c>
      <c r="BQ1266" s="2">
        <v>40359</v>
      </c>
      <c r="BR1266" s="2">
        <v>40389</v>
      </c>
      <c r="BS1266" s="2">
        <v>40421</v>
      </c>
      <c r="BT1266" s="2">
        <v>40451</v>
      </c>
      <c r="BU1266" s="2">
        <v>40480</v>
      </c>
      <c r="BV1266" s="2">
        <v>40512</v>
      </c>
      <c r="BW1266" s="2">
        <v>40543</v>
      </c>
      <c r="BX1266" s="2">
        <v>40574</v>
      </c>
      <c r="BY1266" s="2">
        <v>40602</v>
      </c>
      <c r="BZ1266" s="2">
        <v>40633</v>
      </c>
      <c r="CA1266" s="2">
        <v>40662</v>
      </c>
      <c r="CB1266" s="2">
        <v>40694</v>
      </c>
      <c r="CC1266" s="2">
        <v>40724</v>
      </c>
      <c r="CD1266" s="2">
        <v>40753</v>
      </c>
      <c r="CE1266" s="2">
        <v>40786</v>
      </c>
      <c r="CF1266" s="2">
        <v>40816</v>
      </c>
      <c r="CG1266" s="2">
        <v>40847</v>
      </c>
      <c r="CH1266" s="2">
        <v>40877</v>
      </c>
      <c r="CI1266" s="2">
        <v>40907</v>
      </c>
      <c r="CJ1266" s="2">
        <v>40939</v>
      </c>
      <c r="CK1266" s="2">
        <v>40968</v>
      </c>
      <c r="CL1266" s="2">
        <v>40998</v>
      </c>
      <c r="CM1266" s="2">
        <v>41029</v>
      </c>
      <c r="CN1266" s="2">
        <v>41060</v>
      </c>
      <c r="CO1266" s="2">
        <v>41089</v>
      </c>
      <c r="CP1266" s="2">
        <v>41121</v>
      </c>
      <c r="CQ1266" s="2">
        <v>41152</v>
      </c>
      <c r="CR1266" s="2">
        <v>41180</v>
      </c>
      <c r="CS1266" s="2">
        <v>41213</v>
      </c>
      <c r="CT1266" s="2">
        <v>41243</v>
      </c>
      <c r="CU1266" s="2">
        <v>41274</v>
      </c>
      <c r="CV1266" s="2">
        <v>41305</v>
      </c>
      <c r="CW1266" s="2">
        <v>41333</v>
      </c>
      <c r="CX1266" s="2">
        <v>41362</v>
      </c>
      <c r="CY1266" s="2">
        <v>41394</v>
      </c>
      <c r="CZ1266" s="2">
        <v>41425</v>
      </c>
      <c r="DA1266" s="2">
        <v>41453</v>
      </c>
      <c r="DB1266" s="2">
        <v>41486</v>
      </c>
      <c r="DC1266" s="2">
        <v>41516</v>
      </c>
      <c r="DD1266" s="2">
        <v>41547</v>
      </c>
      <c r="DE1266" s="2">
        <v>41578</v>
      </c>
      <c r="DF1266" s="2">
        <v>41607</v>
      </c>
      <c r="DG1266" s="2">
        <v>41639</v>
      </c>
      <c r="DH1266" s="2">
        <v>41670</v>
      </c>
      <c r="DI1266" s="2">
        <v>41698</v>
      </c>
      <c r="DJ1266" s="2">
        <v>41729</v>
      </c>
      <c r="DK1266" s="2">
        <v>41759</v>
      </c>
      <c r="DL1266" s="2">
        <v>41789</v>
      </c>
      <c r="DM1266" s="2">
        <v>41820</v>
      </c>
      <c r="DN1266" s="2">
        <v>41851</v>
      </c>
      <c r="DO1266" s="2">
        <v>41880</v>
      </c>
      <c r="DP1266" s="2">
        <v>41912</v>
      </c>
      <c r="DQ1266" s="2">
        <v>41943</v>
      </c>
      <c r="DR1266" s="2">
        <v>41971</v>
      </c>
      <c r="DS1266" s="2">
        <v>42004</v>
      </c>
      <c r="DT1266" s="2">
        <v>42034</v>
      </c>
      <c r="DU1266" s="2">
        <v>42062</v>
      </c>
      <c r="DV1266" s="2">
        <v>42094</v>
      </c>
      <c r="DW1266" s="2">
        <v>42124</v>
      </c>
      <c r="DX1266" s="2">
        <v>42153</v>
      </c>
      <c r="DY1266" s="2">
        <v>42185</v>
      </c>
      <c r="DZ1266" s="2">
        <v>42216</v>
      </c>
      <c r="EA1266" s="2">
        <v>42247</v>
      </c>
      <c r="EB1266" s="2">
        <v>42277</v>
      </c>
      <c r="EC1266" s="2">
        <v>42307</v>
      </c>
      <c r="ED1266" s="2">
        <v>42338</v>
      </c>
      <c r="EE1266" s="2">
        <v>42369</v>
      </c>
      <c r="EF1266" s="2">
        <v>42398</v>
      </c>
      <c r="EG1266" s="2">
        <v>42429</v>
      </c>
      <c r="EH1266" s="2">
        <v>42460</v>
      </c>
      <c r="EI1266" s="2">
        <v>42489</v>
      </c>
      <c r="EJ1266" s="2">
        <v>42521</v>
      </c>
      <c r="EK1266" s="2">
        <v>42551</v>
      </c>
      <c r="EL1266" s="2">
        <v>42580</v>
      </c>
      <c r="EM1266" s="2">
        <v>42613</v>
      </c>
      <c r="EN1266" s="2">
        <v>42643</v>
      </c>
      <c r="EO1266" s="2">
        <v>42674</v>
      </c>
      <c r="EP1266" s="2">
        <v>42704</v>
      </c>
      <c r="EQ1266" s="2">
        <v>42734</v>
      </c>
      <c r="ER1266" s="2">
        <v>42766</v>
      </c>
      <c r="ES1266" s="2">
        <v>42794</v>
      </c>
      <c r="ET1266" s="2">
        <v>42825</v>
      </c>
      <c r="EU1266" s="2">
        <v>42853</v>
      </c>
      <c r="EV1266" s="2">
        <v>42886</v>
      </c>
      <c r="EW1266" s="2">
        <v>42916</v>
      </c>
      <c r="EX1266" s="2">
        <v>42947</v>
      </c>
      <c r="EY1266" s="2">
        <v>42978</v>
      </c>
      <c r="EZ1266" s="2">
        <v>43007</v>
      </c>
      <c r="FA1266" s="2">
        <v>43039</v>
      </c>
      <c r="FB1266" s="2">
        <v>43069</v>
      </c>
      <c r="FC1266" s="2">
        <v>43098</v>
      </c>
      <c r="FD1266" s="2">
        <v>43131</v>
      </c>
      <c r="FE1266" s="2">
        <v>43159</v>
      </c>
      <c r="FF1266" s="2">
        <v>43189</v>
      </c>
      <c r="FG1266" s="2">
        <v>43220</v>
      </c>
      <c r="FH1266" s="2">
        <v>43251</v>
      </c>
      <c r="FI1266" s="2">
        <v>43280</v>
      </c>
      <c r="FJ1266" s="2">
        <v>43312</v>
      </c>
      <c r="FK1266" s="2">
        <v>43343</v>
      </c>
      <c r="FL1266" s="2">
        <v>43371</v>
      </c>
      <c r="FM1266" s="2">
        <v>43404</v>
      </c>
      <c r="FN1266" s="2">
        <v>43434</v>
      </c>
      <c r="FO1266" s="2">
        <v>43465</v>
      </c>
      <c r="FP1266" s="2">
        <v>43496</v>
      </c>
      <c r="FQ1266" s="2">
        <v>43524</v>
      </c>
      <c r="FR1266" s="2">
        <v>43553</v>
      </c>
      <c r="FS1266" s="2">
        <v>43585</v>
      </c>
      <c r="FT1266" s="2">
        <v>43616</v>
      </c>
      <c r="FU1266" s="2">
        <v>43644</v>
      </c>
      <c r="FV1266" s="2">
        <v>43677</v>
      </c>
      <c r="FW1266" s="2">
        <v>43707</v>
      </c>
      <c r="FX1266" s="2">
        <v>43738</v>
      </c>
      <c r="FY1266" s="2">
        <v>43769</v>
      </c>
      <c r="FZ1266" s="2">
        <v>43798</v>
      </c>
      <c r="GA1266" s="2">
        <v>43830</v>
      </c>
      <c r="GB1266" s="2">
        <v>43861</v>
      </c>
      <c r="GC1266" s="2">
        <v>43889</v>
      </c>
      <c r="GD1266" s="2">
        <v>43921</v>
      </c>
      <c r="GE1266" s="2">
        <v>43951</v>
      </c>
      <c r="GF1266" s="2">
        <v>43980</v>
      </c>
      <c r="GG1266" s="2">
        <v>44012</v>
      </c>
      <c r="GH1266" s="2">
        <v>44043</v>
      </c>
      <c r="GI1266" s="2">
        <v>44074</v>
      </c>
      <c r="GJ1266" s="2">
        <v>44104</v>
      </c>
      <c r="GK1266" s="2">
        <v>44134</v>
      </c>
      <c r="GL1266" s="2">
        <v>44165</v>
      </c>
      <c r="GM1266" s="2">
        <v>44196</v>
      </c>
      <c r="GN1266" s="2">
        <v>44225</v>
      </c>
      <c r="GO1266" s="2">
        <v>44253</v>
      </c>
      <c r="GP1266" s="2">
        <v>44286</v>
      </c>
      <c r="GQ1266" s="2">
        <v>44316</v>
      </c>
      <c r="GR1266" s="2">
        <v>44347</v>
      </c>
      <c r="GS1266" s="2">
        <v>44377</v>
      </c>
      <c r="GT1266" s="2">
        <v>44407</v>
      </c>
      <c r="GU1266" s="2">
        <v>44439</v>
      </c>
      <c r="GV1266" s="2">
        <v>44469</v>
      </c>
      <c r="GW1266" s="2">
        <v>44498</v>
      </c>
      <c r="GX1266" s="2">
        <v>44530</v>
      </c>
      <c r="GY1266" s="2">
        <v>44561</v>
      </c>
      <c r="GZ1266" s="2">
        <v>44592</v>
      </c>
      <c r="HA1266" s="2">
        <v>44620</v>
      </c>
      <c r="HB1266" s="2">
        <v>44651</v>
      </c>
      <c r="HC1266" s="2">
        <v>44680</v>
      </c>
      <c r="HD1266" s="2">
        <v>44712</v>
      </c>
      <c r="HE1266" s="2">
        <v>44742</v>
      </c>
      <c r="HF1266" s="2">
        <v>44771</v>
      </c>
      <c r="HG1266" s="2">
        <v>44804</v>
      </c>
      <c r="HH1266" s="2">
        <v>44834</v>
      </c>
      <c r="HI1266" s="2">
        <v>44865</v>
      </c>
    </row>
    <row r="1267" spans="1:217" x14ac:dyDescent="0.25">
      <c r="D1267" s="3">
        <v>96149200</v>
      </c>
      <c r="E1267">
        <v>141723200</v>
      </c>
      <c r="F1267">
        <v>203891800</v>
      </c>
      <c r="G1267">
        <v>242910000</v>
      </c>
      <c r="H1267">
        <v>195281200</v>
      </c>
      <c r="I1267">
        <v>166734600</v>
      </c>
      <c r="J1267">
        <v>140300600</v>
      </c>
      <c r="K1267">
        <v>222776200</v>
      </c>
      <c r="L1267">
        <v>292090600</v>
      </c>
      <c r="M1267">
        <v>277841600</v>
      </c>
      <c r="N1267">
        <v>216780000</v>
      </c>
      <c r="O1267">
        <v>152927100</v>
      </c>
      <c r="P1267">
        <v>128787400</v>
      </c>
      <c r="Q1267">
        <v>147715500</v>
      </c>
      <c r="R1267">
        <v>129881800</v>
      </c>
      <c r="S1267">
        <v>136341700</v>
      </c>
      <c r="T1267">
        <v>133528000</v>
      </c>
      <c r="U1267">
        <v>132038400</v>
      </c>
      <c r="V1267">
        <v>95844600</v>
      </c>
      <c r="W1267">
        <v>123328500</v>
      </c>
      <c r="X1267">
        <v>178817500</v>
      </c>
      <c r="Y1267">
        <v>160926100</v>
      </c>
      <c r="Z1267">
        <v>118636600</v>
      </c>
      <c r="AA1267">
        <v>96948200</v>
      </c>
      <c r="AB1267">
        <v>128642600</v>
      </c>
      <c r="AC1267">
        <v>101496700</v>
      </c>
      <c r="AD1267">
        <v>137747500</v>
      </c>
      <c r="AE1267">
        <v>133217500</v>
      </c>
      <c r="AF1267">
        <v>134349000</v>
      </c>
      <c r="AG1267">
        <v>86048700</v>
      </c>
      <c r="AH1267">
        <v>100062000</v>
      </c>
      <c r="AI1267">
        <v>101254400</v>
      </c>
      <c r="AJ1267">
        <v>56248800</v>
      </c>
      <c r="AK1267">
        <v>75452700</v>
      </c>
      <c r="AL1267">
        <v>69613000</v>
      </c>
      <c r="AM1267">
        <v>48787800</v>
      </c>
      <c r="AN1267">
        <v>91499600</v>
      </c>
      <c r="AO1267">
        <v>50271400</v>
      </c>
      <c r="AP1267">
        <v>76955900</v>
      </c>
      <c r="AQ1267">
        <v>63007900</v>
      </c>
      <c r="AR1267">
        <v>63199700</v>
      </c>
      <c r="AS1267">
        <v>66636300</v>
      </c>
      <c r="AT1267">
        <v>74864000</v>
      </c>
      <c r="AU1267">
        <v>43974100</v>
      </c>
      <c r="AV1267">
        <v>70129900</v>
      </c>
      <c r="AW1267">
        <v>90663100</v>
      </c>
      <c r="AX1267">
        <v>49396400</v>
      </c>
      <c r="AY1267">
        <v>59525900</v>
      </c>
      <c r="AZ1267">
        <v>64173700</v>
      </c>
      <c r="BA1267">
        <v>53142800</v>
      </c>
      <c r="BB1267">
        <v>59338000</v>
      </c>
      <c r="BC1267">
        <v>53768200</v>
      </c>
      <c r="BD1267">
        <v>46933500</v>
      </c>
      <c r="BE1267">
        <v>95111500</v>
      </c>
      <c r="BF1267">
        <v>65701400</v>
      </c>
      <c r="BG1267">
        <v>48379500</v>
      </c>
      <c r="BH1267">
        <v>64520400</v>
      </c>
      <c r="BI1267">
        <v>74308400</v>
      </c>
      <c r="BJ1267">
        <v>51883000</v>
      </c>
      <c r="BK1267">
        <v>45526800</v>
      </c>
      <c r="BL1267">
        <v>60741200</v>
      </c>
      <c r="BM1267">
        <v>52334000</v>
      </c>
      <c r="BN1267">
        <v>59147900</v>
      </c>
      <c r="BO1267">
        <v>61586700</v>
      </c>
      <c r="BP1267">
        <v>63949600</v>
      </c>
      <c r="BQ1267">
        <v>62499100</v>
      </c>
      <c r="BR1267">
        <v>48129200</v>
      </c>
      <c r="BS1267">
        <v>47528000</v>
      </c>
      <c r="BT1267">
        <v>32556683</v>
      </c>
      <c r="BU1267">
        <v>29811938</v>
      </c>
      <c r="BV1267">
        <v>34201827</v>
      </c>
      <c r="BW1267">
        <v>37300542</v>
      </c>
      <c r="BX1267">
        <v>44201473</v>
      </c>
      <c r="BY1267">
        <v>54403293</v>
      </c>
      <c r="BZ1267">
        <v>58820784</v>
      </c>
      <c r="CA1267">
        <v>46311891</v>
      </c>
      <c r="CB1267">
        <v>48841124</v>
      </c>
      <c r="CC1267">
        <v>50095967</v>
      </c>
      <c r="CD1267">
        <v>40518896</v>
      </c>
      <c r="CE1267">
        <v>76184622</v>
      </c>
      <c r="CF1267">
        <v>47969046</v>
      </c>
      <c r="CG1267">
        <v>51682020</v>
      </c>
      <c r="CH1267">
        <v>47937151</v>
      </c>
      <c r="CI1267">
        <v>31132760</v>
      </c>
      <c r="CJ1267">
        <v>39272874</v>
      </c>
      <c r="CK1267">
        <v>32563391</v>
      </c>
      <c r="CL1267">
        <v>42003457</v>
      </c>
      <c r="CM1267">
        <v>32437131</v>
      </c>
      <c r="CN1267">
        <v>30723160</v>
      </c>
      <c r="CO1267">
        <v>38886870</v>
      </c>
      <c r="CP1267">
        <v>34476031</v>
      </c>
      <c r="CQ1267">
        <v>37267559</v>
      </c>
      <c r="CR1267">
        <v>27844318</v>
      </c>
      <c r="CS1267">
        <v>29238668</v>
      </c>
      <c r="CT1267">
        <v>33002788</v>
      </c>
      <c r="CU1267">
        <v>30706100</v>
      </c>
      <c r="CV1267">
        <v>41428864</v>
      </c>
      <c r="CW1267">
        <v>34928104</v>
      </c>
      <c r="CX1267">
        <v>43859914</v>
      </c>
      <c r="CY1267">
        <v>50955361</v>
      </c>
      <c r="CZ1267">
        <v>34099091</v>
      </c>
      <c r="DA1267">
        <v>33727229</v>
      </c>
      <c r="DB1267">
        <v>34233888</v>
      </c>
      <c r="DC1267">
        <v>22674538</v>
      </c>
      <c r="DD1267">
        <v>21983225</v>
      </c>
      <c r="DE1267">
        <v>34238091</v>
      </c>
      <c r="DF1267">
        <v>26793253</v>
      </c>
      <c r="DG1267">
        <v>31130496</v>
      </c>
      <c r="DH1267">
        <v>28966456</v>
      </c>
      <c r="DI1267">
        <v>31297495</v>
      </c>
      <c r="DJ1267">
        <v>31450147</v>
      </c>
      <c r="DK1267">
        <v>27229898</v>
      </c>
      <c r="DL1267">
        <v>22741313</v>
      </c>
      <c r="DM1267">
        <v>31302898</v>
      </c>
      <c r="DN1267">
        <v>30917239</v>
      </c>
      <c r="DO1267">
        <v>21455653</v>
      </c>
      <c r="DP1267">
        <v>28456259</v>
      </c>
      <c r="DQ1267">
        <v>32853136</v>
      </c>
      <c r="DR1267">
        <v>26201280</v>
      </c>
      <c r="DS1267">
        <v>36709745</v>
      </c>
      <c r="DT1267">
        <v>37287899</v>
      </c>
      <c r="DU1267">
        <v>32527318</v>
      </c>
      <c r="DV1267">
        <v>34602304</v>
      </c>
      <c r="DW1267">
        <v>32217203</v>
      </c>
      <c r="DX1267">
        <v>24409788</v>
      </c>
      <c r="DY1267">
        <v>37886284</v>
      </c>
      <c r="DZ1267">
        <v>41650274</v>
      </c>
      <c r="EA1267">
        <v>49284595</v>
      </c>
      <c r="EB1267">
        <v>42511380</v>
      </c>
      <c r="EC1267">
        <v>36288851</v>
      </c>
      <c r="ED1267">
        <v>26151021</v>
      </c>
      <c r="EE1267">
        <v>33627576</v>
      </c>
      <c r="EF1267">
        <v>42755933</v>
      </c>
      <c r="EG1267">
        <v>38376071</v>
      </c>
      <c r="EH1267">
        <v>32066599</v>
      </c>
      <c r="EI1267">
        <v>31715866</v>
      </c>
      <c r="EJ1267">
        <v>32489458</v>
      </c>
      <c r="EK1267">
        <v>37529749</v>
      </c>
      <c r="EL1267">
        <v>37144565</v>
      </c>
      <c r="EM1267">
        <v>34923161</v>
      </c>
      <c r="EN1267">
        <v>32461895</v>
      </c>
      <c r="EO1267">
        <v>29489919</v>
      </c>
      <c r="EP1267">
        <v>28041862</v>
      </c>
      <c r="EQ1267">
        <v>26632422</v>
      </c>
      <c r="ER1267">
        <v>25030039</v>
      </c>
      <c r="ES1267">
        <v>19700649</v>
      </c>
      <c r="ET1267">
        <v>31918041</v>
      </c>
      <c r="EU1267">
        <v>23644900</v>
      </c>
      <c r="EV1267">
        <v>22755957</v>
      </c>
      <c r="EW1267">
        <v>26343228</v>
      </c>
      <c r="EX1267">
        <v>19109018</v>
      </c>
      <c r="EY1267">
        <v>21320457</v>
      </c>
      <c r="EZ1267">
        <v>23140703</v>
      </c>
      <c r="FA1267">
        <v>20311681</v>
      </c>
      <c r="FB1267">
        <v>19325894</v>
      </c>
      <c r="FC1267">
        <v>21515758</v>
      </c>
      <c r="FD1267">
        <v>19836858</v>
      </c>
      <c r="FE1267">
        <v>21135394</v>
      </c>
      <c r="FF1267">
        <v>22753274</v>
      </c>
      <c r="FG1267">
        <v>20555542</v>
      </c>
      <c r="FH1267">
        <v>22848218</v>
      </c>
      <c r="FI1267">
        <v>21397025</v>
      </c>
      <c r="FJ1267">
        <v>17250111</v>
      </c>
      <c r="FK1267">
        <v>13692747</v>
      </c>
      <c r="FL1267">
        <v>16027013</v>
      </c>
      <c r="FM1267">
        <v>23135633</v>
      </c>
      <c r="FN1267">
        <v>24052077</v>
      </c>
      <c r="FO1267">
        <v>26262985</v>
      </c>
      <c r="FP1267">
        <v>24461047</v>
      </c>
      <c r="FQ1267">
        <v>16891976</v>
      </c>
      <c r="FR1267">
        <v>20757478</v>
      </c>
      <c r="FS1267">
        <v>15580071</v>
      </c>
      <c r="FT1267">
        <v>20700957</v>
      </c>
      <c r="FU1267">
        <v>16168598</v>
      </c>
      <c r="FV1267">
        <v>15331039</v>
      </c>
      <c r="FW1267">
        <v>17574229</v>
      </c>
      <c r="FX1267">
        <v>17418621</v>
      </c>
      <c r="FY1267">
        <v>16464562</v>
      </c>
      <c r="FZ1267">
        <v>15138678</v>
      </c>
      <c r="GA1267">
        <v>18622749</v>
      </c>
      <c r="GB1267">
        <v>17956591</v>
      </c>
      <c r="GC1267">
        <v>18651355</v>
      </c>
      <c r="GD1267">
        <v>50182781</v>
      </c>
      <c r="GE1267">
        <v>28218792</v>
      </c>
      <c r="GF1267">
        <v>21922905</v>
      </c>
      <c r="GG1267">
        <v>26628671</v>
      </c>
      <c r="GH1267">
        <v>20640865</v>
      </c>
      <c r="GI1267">
        <v>19957503</v>
      </c>
      <c r="GJ1267">
        <v>29880342</v>
      </c>
      <c r="GK1267">
        <v>26570049</v>
      </c>
      <c r="GL1267">
        <v>28187998</v>
      </c>
      <c r="GM1267">
        <v>31471430</v>
      </c>
      <c r="GN1267">
        <v>20465977</v>
      </c>
      <c r="GO1267">
        <v>19286400</v>
      </c>
      <c r="GP1267">
        <v>29128823</v>
      </c>
      <c r="GQ1267">
        <v>19629164</v>
      </c>
      <c r="GR1267">
        <v>20010166</v>
      </c>
      <c r="GS1267">
        <v>24637549</v>
      </c>
      <c r="GT1267">
        <v>24723829</v>
      </c>
      <c r="GU1267">
        <v>23407621</v>
      </c>
      <c r="GV1267">
        <v>20677552</v>
      </c>
      <c r="GW1267">
        <v>21728759</v>
      </c>
      <c r="GX1267">
        <v>26379976</v>
      </c>
      <c r="GY1267">
        <v>23353307</v>
      </c>
      <c r="GZ1267">
        <v>26538396</v>
      </c>
      <c r="HA1267">
        <v>23319556</v>
      </c>
      <c r="HB1267">
        <v>34432794</v>
      </c>
      <c r="HC1267">
        <v>24179604</v>
      </c>
      <c r="HD1267">
        <v>31161846</v>
      </c>
      <c r="HE1267">
        <v>51127799</v>
      </c>
      <c r="HF1267">
        <v>22115776</v>
      </c>
      <c r="HG1267">
        <v>25663127</v>
      </c>
      <c r="HH1267">
        <v>30302925</v>
      </c>
      <c r="HI1267">
        <v>22818808</v>
      </c>
    </row>
    <row r="1268" spans="1:217" x14ac:dyDescent="0.25">
      <c r="A1268" s="5" t="s">
        <v>635</v>
      </c>
      <c r="B1268" t="s">
        <v>1162</v>
      </c>
      <c r="C1268" t="s">
        <v>1199</v>
      </c>
      <c r="D1268" s="2">
        <f>_xll.BDH(A1268, "volume", B1268, C1268, "Direction", "H", "Period", "M","cols=214;rows=2")</f>
        <v>38383</v>
      </c>
      <c r="E1268" s="2">
        <v>38411</v>
      </c>
      <c r="F1268" s="2">
        <v>38442</v>
      </c>
      <c r="G1268" s="2">
        <v>38471</v>
      </c>
      <c r="H1268" s="2">
        <v>38503</v>
      </c>
      <c r="I1268" s="2">
        <v>38533</v>
      </c>
      <c r="J1268" s="2">
        <v>38562</v>
      </c>
      <c r="K1268" s="2">
        <v>38595</v>
      </c>
      <c r="L1268" s="2">
        <v>38625</v>
      </c>
      <c r="M1268" s="2">
        <v>38656</v>
      </c>
      <c r="N1268" s="2">
        <v>38686</v>
      </c>
      <c r="O1268" s="2">
        <v>38716</v>
      </c>
      <c r="P1268" s="2">
        <v>38748</v>
      </c>
      <c r="Q1268" s="2">
        <v>38776</v>
      </c>
      <c r="R1268" s="2">
        <v>38807</v>
      </c>
      <c r="S1268" s="2">
        <v>38835</v>
      </c>
      <c r="T1268" s="2">
        <v>38868</v>
      </c>
      <c r="U1268" s="2">
        <v>38898</v>
      </c>
      <c r="V1268" s="2">
        <v>38929</v>
      </c>
      <c r="W1268" s="2">
        <v>38960</v>
      </c>
      <c r="X1268" s="2">
        <v>38989</v>
      </c>
      <c r="Y1268" s="2">
        <v>39021</v>
      </c>
      <c r="Z1268" s="2">
        <v>39051</v>
      </c>
      <c r="AA1268" s="2">
        <v>39080</v>
      </c>
      <c r="AB1268" s="2">
        <v>39113</v>
      </c>
      <c r="AC1268" s="2">
        <v>39141</v>
      </c>
      <c r="AD1268" s="2">
        <v>39171</v>
      </c>
      <c r="AE1268" s="2">
        <v>39202</v>
      </c>
      <c r="AF1268" s="2">
        <v>39233</v>
      </c>
      <c r="AG1268" s="2">
        <v>39262</v>
      </c>
      <c r="AH1268" s="2">
        <v>39294</v>
      </c>
      <c r="AI1268" s="2">
        <v>39325</v>
      </c>
      <c r="AJ1268" s="2">
        <v>39353</v>
      </c>
      <c r="AK1268" s="2">
        <v>39386</v>
      </c>
      <c r="AL1268" s="2">
        <v>39416</v>
      </c>
      <c r="AM1268" s="2">
        <v>39447</v>
      </c>
      <c r="AN1268" s="2">
        <v>39478</v>
      </c>
      <c r="AO1268" s="2">
        <v>39507</v>
      </c>
      <c r="AP1268" s="2">
        <v>39538</v>
      </c>
      <c r="AQ1268" s="2">
        <v>39568</v>
      </c>
      <c r="AR1268" s="2">
        <v>39598</v>
      </c>
      <c r="AS1268" s="2">
        <v>39629</v>
      </c>
      <c r="AT1268" s="2">
        <v>39660</v>
      </c>
      <c r="AU1268" s="2">
        <v>39689</v>
      </c>
      <c r="AV1268" s="2">
        <v>39721</v>
      </c>
      <c r="AW1268" s="2">
        <v>39752</v>
      </c>
      <c r="AX1268" s="2">
        <v>39780</v>
      </c>
      <c r="AY1268" s="2">
        <v>39813</v>
      </c>
      <c r="AZ1268" s="2">
        <v>39843</v>
      </c>
      <c r="BA1268" s="2">
        <v>39871</v>
      </c>
      <c r="BB1268" s="2">
        <v>39903</v>
      </c>
      <c r="BC1268" s="2">
        <v>39933</v>
      </c>
      <c r="BD1268" s="2">
        <v>39962</v>
      </c>
      <c r="BE1268" s="2">
        <v>39994</v>
      </c>
      <c r="BF1268" s="2">
        <v>40025</v>
      </c>
      <c r="BG1268" s="2">
        <v>40056</v>
      </c>
      <c r="BH1268" s="2">
        <v>40086</v>
      </c>
      <c r="BI1268" s="2">
        <v>40116</v>
      </c>
      <c r="BJ1268" s="2">
        <v>40147</v>
      </c>
      <c r="BK1268" s="2">
        <v>40178</v>
      </c>
      <c r="BL1268" s="2">
        <v>40207</v>
      </c>
      <c r="BM1268" s="2">
        <v>40235</v>
      </c>
      <c r="BN1268" s="2">
        <v>40268</v>
      </c>
      <c r="BO1268" s="2">
        <v>40298</v>
      </c>
      <c r="BP1268" s="2">
        <v>40329</v>
      </c>
      <c r="BQ1268" s="2">
        <v>40359</v>
      </c>
      <c r="BR1268" s="2">
        <v>40389</v>
      </c>
      <c r="BS1268" s="2">
        <v>40421</v>
      </c>
      <c r="BT1268" s="2">
        <v>40451</v>
      </c>
      <c r="BU1268" s="2">
        <v>40480</v>
      </c>
      <c r="BV1268" s="2">
        <v>40512</v>
      </c>
      <c r="BW1268" s="2">
        <v>40543</v>
      </c>
      <c r="BX1268" s="2">
        <v>40574</v>
      </c>
      <c r="BY1268" s="2">
        <v>40602</v>
      </c>
      <c r="BZ1268" s="2">
        <v>40633</v>
      </c>
      <c r="CA1268" s="2">
        <v>40662</v>
      </c>
      <c r="CB1268" s="2">
        <v>40694</v>
      </c>
      <c r="CC1268" s="2">
        <v>40724</v>
      </c>
      <c r="CD1268" s="2">
        <v>40753</v>
      </c>
      <c r="CE1268" s="2">
        <v>40786</v>
      </c>
      <c r="CF1268" s="2">
        <v>40816</v>
      </c>
      <c r="CG1268" s="2">
        <v>40847</v>
      </c>
      <c r="CH1268" s="2">
        <v>40877</v>
      </c>
      <c r="CI1268" s="2">
        <v>40907</v>
      </c>
      <c r="CJ1268" s="2">
        <v>40939</v>
      </c>
      <c r="CK1268" s="2">
        <v>40968</v>
      </c>
      <c r="CL1268" s="2">
        <v>40998</v>
      </c>
      <c r="CM1268" s="2">
        <v>41029</v>
      </c>
      <c r="CN1268" s="2">
        <v>41060</v>
      </c>
      <c r="CO1268" s="2">
        <v>41089</v>
      </c>
      <c r="CP1268" s="2">
        <v>41121</v>
      </c>
      <c r="CQ1268" s="2">
        <v>41152</v>
      </c>
      <c r="CR1268" s="2">
        <v>41180</v>
      </c>
      <c r="CS1268" s="2">
        <v>41213</v>
      </c>
      <c r="CT1268" s="2">
        <v>41243</v>
      </c>
      <c r="CU1268" s="2">
        <v>41274</v>
      </c>
      <c r="CV1268" s="2">
        <v>41305</v>
      </c>
      <c r="CW1268" s="2">
        <v>41333</v>
      </c>
      <c r="CX1268" s="2">
        <v>41362</v>
      </c>
      <c r="CY1268" s="2">
        <v>41394</v>
      </c>
      <c r="CZ1268" s="2">
        <v>41425</v>
      </c>
      <c r="DA1268" s="2">
        <v>41453</v>
      </c>
      <c r="DB1268" s="2">
        <v>41486</v>
      </c>
      <c r="DC1268" s="2">
        <v>41516</v>
      </c>
      <c r="DD1268" s="2">
        <v>41547</v>
      </c>
      <c r="DE1268" s="2">
        <v>41578</v>
      </c>
      <c r="DF1268" s="2">
        <v>41607</v>
      </c>
      <c r="DG1268" s="2">
        <v>41639</v>
      </c>
      <c r="DH1268" s="2">
        <v>41670</v>
      </c>
      <c r="DI1268" s="2">
        <v>41698</v>
      </c>
      <c r="DJ1268" s="2">
        <v>41729</v>
      </c>
      <c r="DK1268" s="2">
        <v>41759</v>
      </c>
      <c r="DL1268" s="2">
        <v>41789</v>
      </c>
      <c r="DM1268" s="2">
        <v>41820</v>
      </c>
      <c r="DN1268" s="2">
        <v>41851</v>
      </c>
      <c r="DO1268" s="2">
        <v>41880</v>
      </c>
      <c r="DP1268" s="2">
        <v>41912</v>
      </c>
      <c r="DQ1268" s="2">
        <v>41943</v>
      </c>
      <c r="DR1268" s="2">
        <v>41971</v>
      </c>
      <c r="DS1268" s="2">
        <v>42004</v>
      </c>
      <c r="DT1268" s="2">
        <v>42034</v>
      </c>
      <c r="DU1268" s="2">
        <v>42062</v>
      </c>
      <c r="DV1268" s="2">
        <v>42094</v>
      </c>
      <c r="DW1268" s="2">
        <v>42124</v>
      </c>
      <c r="DX1268" s="2">
        <v>42153</v>
      </c>
      <c r="DY1268" s="2">
        <v>42185</v>
      </c>
      <c r="DZ1268" s="2">
        <v>42216</v>
      </c>
      <c r="EA1268" s="2">
        <v>42247</v>
      </c>
      <c r="EB1268" s="2">
        <v>42277</v>
      </c>
      <c r="EC1268" s="2">
        <v>42307</v>
      </c>
      <c r="ED1268" s="2">
        <v>42338</v>
      </c>
      <c r="EE1268" s="2">
        <v>42369</v>
      </c>
      <c r="EF1268" s="2">
        <v>42398</v>
      </c>
      <c r="EG1268" s="2">
        <v>42429</v>
      </c>
      <c r="EH1268" s="2">
        <v>42460</v>
      </c>
      <c r="EI1268" s="2">
        <v>42489</v>
      </c>
      <c r="EJ1268" s="2">
        <v>42521</v>
      </c>
      <c r="EK1268" s="2">
        <v>42551</v>
      </c>
      <c r="EL1268" s="2">
        <v>42580</v>
      </c>
      <c r="EM1268" s="2">
        <v>42613</v>
      </c>
      <c r="EN1268" s="2">
        <v>42643</v>
      </c>
      <c r="EO1268" s="2">
        <v>42674</v>
      </c>
      <c r="EP1268" s="2">
        <v>42704</v>
      </c>
      <c r="EQ1268" s="2">
        <v>42734</v>
      </c>
      <c r="ER1268" s="2">
        <v>42766</v>
      </c>
      <c r="ES1268" s="2">
        <v>42794</v>
      </c>
      <c r="ET1268" s="2">
        <v>42825</v>
      </c>
      <c r="EU1268" s="2">
        <v>42853</v>
      </c>
      <c r="EV1268" s="2">
        <v>42886</v>
      </c>
      <c r="EW1268" s="2">
        <v>42916</v>
      </c>
      <c r="EX1268" s="2">
        <v>42947</v>
      </c>
      <c r="EY1268" s="2">
        <v>42978</v>
      </c>
      <c r="EZ1268" s="2">
        <v>43007</v>
      </c>
      <c r="FA1268" s="2">
        <v>43039</v>
      </c>
      <c r="FB1268" s="2">
        <v>43069</v>
      </c>
      <c r="FC1268" s="2">
        <v>43098</v>
      </c>
      <c r="FD1268" s="2">
        <v>43131</v>
      </c>
      <c r="FE1268" s="2">
        <v>43159</v>
      </c>
      <c r="FF1268" s="2">
        <v>43189</v>
      </c>
      <c r="FG1268" s="2">
        <v>43220</v>
      </c>
      <c r="FH1268" s="2">
        <v>43251</v>
      </c>
      <c r="FI1268" s="2">
        <v>43280</v>
      </c>
      <c r="FJ1268" s="2">
        <v>43312</v>
      </c>
      <c r="FK1268" s="2">
        <v>43343</v>
      </c>
      <c r="FL1268" s="2">
        <v>43371</v>
      </c>
      <c r="FM1268" s="2">
        <v>43404</v>
      </c>
      <c r="FN1268" s="2">
        <v>43434</v>
      </c>
      <c r="FO1268" s="2">
        <v>43465</v>
      </c>
      <c r="FP1268" s="2">
        <v>43496</v>
      </c>
      <c r="FQ1268" s="2">
        <v>43524</v>
      </c>
      <c r="FR1268" s="2">
        <v>43553</v>
      </c>
      <c r="FS1268" s="2">
        <v>43585</v>
      </c>
      <c r="FT1268" s="2">
        <v>43616</v>
      </c>
      <c r="FU1268" s="2">
        <v>43644</v>
      </c>
      <c r="FV1268" s="2">
        <v>43677</v>
      </c>
      <c r="FW1268" s="2">
        <v>43707</v>
      </c>
      <c r="FX1268" s="2">
        <v>43738</v>
      </c>
      <c r="FY1268" s="2">
        <v>43769</v>
      </c>
      <c r="FZ1268" s="2">
        <v>43798</v>
      </c>
      <c r="GA1268" s="2">
        <v>43830</v>
      </c>
      <c r="GB1268" s="2">
        <v>43861</v>
      </c>
      <c r="GC1268" s="2">
        <v>43889</v>
      </c>
      <c r="GD1268" s="2">
        <v>43921</v>
      </c>
      <c r="GE1268" s="2">
        <v>43951</v>
      </c>
      <c r="GF1268" s="2">
        <v>43980</v>
      </c>
      <c r="GG1268" s="2">
        <v>44012</v>
      </c>
      <c r="GH1268" s="2">
        <v>44043</v>
      </c>
      <c r="GI1268" s="2">
        <v>44074</v>
      </c>
      <c r="GJ1268" s="2">
        <v>44104</v>
      </c>
      <c r="GK1268" s="2">
        <v>44134</v>
      </c>
      <c r="GL1268" s="2">
        <v>44165</v>
      </c>
      <c r="GM1268" s="2">
        <v>44196</v>
      </c>
      <c r="GN1268" s="2">
        <v>44225</v>
      </c>
      <c r="GO1268" s="2">
        <v>44253</v>
      </c>
      <c r="GP1268" s="2">
        <v>44286</v>
      </c>
      <c r="GQ1268" s="2">
        <v>44316</v>
      </c>
      <c r="GR1268" s="2">
        <v>44347</v>
      </c>
      <c r="GS1268" s="2">
        <v>44377</v>
      </c>
      <c r="GT1268" s="2">
        <v>44407</v>
      </c>
      <c r="GU1268" s="2">
        <v>44439</v>
      </c>
      <c r="GV1268" s="2">
        <v>44469</v>
      </c>
      <c r="GW1268" s="2">
        <v>44498</v>
      </c>
      <c r="GX1268" s="2">
        <v>44530</v>
      </c>
      <c r="GY1268" s="2">
        <v>44561</v>
      </c>
      <c r="GZ1268" s="2">
        <v>44592</v>
      </c>
      <c r="HA1268" s="2">
        <v>44620</v>
      </c>
      <c r="HB1268" s="2">
        <v>44651</v>
      </c>
      <c r="HC1268" s="2">
        <v>44680</v>
      </c>
      <c r="HD1268" s="2">
        <v>44712</v>
      </c>
      <c r="HE1268" s="2">
        <v>44742</v>
      </c>
      <c r="HF1268" s="2">
        <v>44771</v>
      </c>
      <c r="HG1268" s="2">
        <v>44804</v>
      </c>
      <c r="HH1268" s="2">
        <v>44834</v>
      </c>
      <c r="HI1268" s="2">
        <v>44865</v>
      </c>
    </row>
    <row r="1269" spans="1:217" x14ac:dyDescent="0.25">
      <c r="D1269" s="3">
        <v>12589900</v>
      </c>
      <c r="E1269">
        <v>13938600</v>
      </c>
      <c r="F1269">
        <v>16846700</v>
      </c>
      <c r="G1269">
        <v>11931900</v>
      </c>
      <c r="H1269">
        <v>9695000</v>
      </c>
      <c r="I1269">
        <v>9366200</v>
      </c>
      <c r="J1269">
        <v>11376400</v>
      </c>
      <c r="K1269">
        <v>10671700</v>
      </c>
      <c r="L1269">
        <v>14916600</v>
      </c>
      <c r="M1269">
        <v>14314500</v>
      </c>
      <c r="N1269">
        <v>10937200</v>
      </c>
      <c r="O1269">
        <v>12132500</v>
      </c>
      <c r="P1269">
        <v>14082500</v>
      </c>
      <c r="Q1269">
        <v>12113000</v>
      </c>
      <c r="R1269">
        <v>11460400</v>
      </c>
      <c r="S1269">
        <v>10963800</v>
      </c>
      <c r="T1269">
        <v>12883200</v>
      </c>
      <c r="U1269">
        <v>15577500</v>
      </c>
      <c r="V1269">
        <v>11662600</v>
      </c>
      <c r="W1269">
        <v>16610400</v>
      </c>
      <c r="X1269">
        <v>10905800</v>
      </c>
      <c r="Y1269">
        <v>23849600</v>
      </c>
      <c r="Z1269">
        <v>11821800</v>
      </c>
      <c r="AA1269">
        <v>8988200</v>
      </c>
      <c r="AB1269">
        <v>14642900</v>
      </c>
      <c r="AC1269">
        <v>13243900</v>
      </c>
      <c r="AD1269">
        <v>29986600</v>
      </c>
      <c r="AE1269">
        <v>13344900</v>
      </c>
      <c r="AF1269">
        <v>8699100</v>
      </c>
      <c r="AG1269">
        <v>9057100</v>
      </c>
      <c r="AH1269">
        <v>11937300</v>
      </c>
      <c r="AI1269">
        <v>15282000</v>
      </c>
      <c r="AJ1269">
        <v>7509600</v>
      </c>
      <c r="AK1269">
        <v>12524700</v>
      </c>
      <c r="AL1269">
        <v>17956300</v>
      </c>
      <c r="AM1269">
        <v>7990100</v>
      </c>
      <c r="AN1269">
        <v>11765000</v>
      </c>
      <c r="AO1269">
        <v>10655500</v>
      </c>
      <c r="AP1269">
        <v>10472100</v>
      </c>
      <c r="AQ1269">
        <v>8785900</v>
      </c>
      <c r="AR1269">
        <v>6674000</v>
      </c>
      <c r="AS1269">
        <v>8648400</v>
      </c>
      <c r="AT1269">
        <v>13543800</v>
      </c>
      <c r="AU1269">
        <v>6993100</v>
      </c>
      <c r="AV1269">
        <v>9346600</v>
      </c>
      <c r="AW1269">
        <v>13979700</v>
      </c>
      <c r="AX1269">
        <v>9123000</v>
      </c>
      <c r="AY1269">
        <v>9003900</v>
      </c>
      <c r="AZ1269">
        <v>9675600</v>
      </c>
      <c r="BA1269">
        <v>8109200</v>
      </c>
      <c r="BB1269">
        <v>9741700</v>
      </c>
      <c r="BC1269">
        <v>8598500</v>
      </c>
      <c r="BD1269">
        <v>10616400</v>
      </c>
      <c r="BE1269">
        <v>11217000</v>
      </c>
      <c r="BF1269">
        <v>10190100</v>
      </c>
      <c r="BG1269">
        <v>5855600</v>
      </c>
      <c r="BH1269">
        <v>14227600</v>
      </c>
      <c r="BI1269">
        <v>8709900</v>
      </c>
      <c r="BJ1269">
        <v>3865100</v>
      </c>
      <c r="BK1269">
        <v>4403000</v>
      </c>
      <c r="BL1269">
        <v>6178000</v>
      </c>
      <c r="BM1269">
        <v>5489900</v>
      </c>
      <c r="BN1269">
        <v>6371500</v>
      </c>
      <c r="BO1269">
        <v>7796000</v>
      </c>
      <c r="BP1269">
        <v>11893300</v>
      </c>
      <c r="BQ1269">
        <v>8773200</v>
      </c>
      <c r="BR1269">
        <v>8902900</v>
      </c>
      <c r="BS1269">
        <v>6976300</v>
      </c>
      <c r="BT1269">
        <v>7787766</v>
      </c>
      <c r="BU1269">
        <v>6140311</v>
      </c>
      <c r="BV1269">
        <v>5256188</v>
      </c>
      <c r="BW1269">
        <v>5075021</v>
      </c>
      <c r="BX1269">
        <v>4709156</v>
      </c>
      <c r="BY1269">
        <v>5484324</v>
      </c>
      <c r="BZ1269">
        <v>4385233</v>
      </c>
      <c r="CA1269">
        <v>4117325</v>
      </c>
      <c r="CB1269">
        <v>6447168</v>
      </c>
      <c r="CC1269">
        <v>5375379</v>
      </c>
      <c r="CD1269">
        <v>4633060</v>
      </c>
      <c r="CE1269">
        <v>6498358</v>
      </c>
      <c r="CF1269">
        <v>4896585</v>
      </c>
      <c r="CG1269">
        <v>5499135</v>
      </c>
      <c r="CH1269">
        <v>4790982</v>
      </c>
      <c r="CI1269">
        <v>3263413</v>
      </c>
      <c r="CJ1269">
        <v>3948474</v>
      </c>
      <c r="CK1269">
        <v>4740553</v>
      </c>
      <c r="CL1269">
        <v>4986568</v>
      </c>
      <c r="CM1269">
        <v>5159555</v>
      </c>
      <c r="CN1269">
        <v>4783569</v>
      </c>
      <c r="CO1269">
        <v>5082027</v>
      </c>
      <c r="CP1269">
        <v>6047253</v>
      </c>
      <c r="CQ1269">
        <v>4081641</v>
      </c>
      <c r="CR1269">
        <v>2896565</v>
      </c>
      <c r="CS1269">
        <v>4050180</v>
      </c>
      <c r="CT1269">
        <v>4394133</v>
      </c>
      <c r="CU1269">
        <v>3969042</v>
      </c>
      <c r="CV1269">
        <v>4927027</v>
      </c>
      <c r="CW1269">
        <v>3304526</v>
      </c>
      <c r="CX1269">
        <v>3475432</v>
      </c>
      <c r="CY1269">
        <v>4825572</v>
      </c>
      <c r="CZ1269">
        <v>4838000</v>
      </c>
      <c r="DA1269">
        <v>3410906</v>
      </c>
      <c r="DB1269">
        <v>4304993</v>
      </c>
      <c r="DC1269">
        <v>2830586</v>
      </c>
      <c r="DD1269">
        <v>3540966</v>
      </c>
      <c r="DE1269">
        <v>4034227</v>
      </c>
      <c r="DF1269">
        <v>3591117</v>
      </c>
      <c r="DG1269">
        <v>5560197</v>
      </c>
      <c r="DH1269">
        <v>4938144</v>
      </c>
      <c r="DI1269">
        <v>5222884</v>
      </c>
      <c r="DJ1269">
        <v>5080549</v>
      </c>
      <c r="DK1269">
        <v>5438790</v>
      </c>
      <c r="DL1269">
        <v>3954135</v>
      </c>
      <c r="DM1269">
        <v>4475145</v>
      </c>
      <c r="DN1269">
        <v>3631975</v>
      </c>
      <c r="DO1269">
        <v>2415533</v>
      </c>
      <c r="DP1269">
        <v>2443762</v>
      </c>
      <c r="DQ1269">
        <v>4000110</v>
      </c>
      <c r="DR1269">
        <v>5773776</v>
      </c>
      <c r="DS1269">
        <v>5886981</v>
      </c>
      <c r="DT1269">
        <v>5807414</v>
      </c>
      <c r="DU1269">
        <v>7398358</v>
      </c>
      <c r="DV1269">
        <v>5449538</v>
      </c>
      <c r="DW1269">
        <v>3990025</v>
      </c>
      <c r="DX1269">
        <v>5214927</v>
      </c>
      <c r="DY1269">
        <v>5473946</v>
      </c>
      <c r="DZ1269">
        <v>5406972</v>
      </c>
      <c r="EA1269">
        <v>5313735</v>
      </c>
      <c r="EB1269">
        <v>5577470</v>
      </c>
      <c r="EC1269">
        <v>5404013</v>
      </c>
      <c r="ED1269">
        <v>3601875</v>
      </c>
      <c r="EE1269">
        <v>4244316</v>
      </c>
      <c r="EF1269">
        <v>4437874</v>
      </c>
      <c r="EG1269">
        <v>5226978</v>
      </c>
      <c r="EH1269">
        <v>4070201</v>
      </c>
      <c r="EI1269">
        <v>4495208</v>
      </c>
      <c r="EJ1269">
        <v>3277412</v>
      </c>
      <c r="EK1269">
        <v>6083114</v>
      </c>
      <c r="EL1269">
        <v>3805585</v>
      </c>
      <c r="EM1269">
        <v>3676491</v>
      </c>
      <c r="EN1269">
        <v>4056750</v>
      </c>
      <c r="EO1269">
        <v>4896288</v>
      </c>
      <c r="EP1269">
        <v>4244739</v>
      </c>
      <c r="EQ1269">
        <v>3610900</v>
      </c>
      <c r="ER1269">
        <v>4330942</v>
      </c>
      <c r="ES1269">
        <v>4985389</v>
      </c>
      <c r="ET1269">
        <v>3810075</v>
      </c>
      <c r="EU1269">
        <v>4160505</v>
      </c>
      <c r="EV1269">
        <v>3456358</v>
      </c>
      <c r="EW1269">
        <v>4432961</v>
      </c>
      <c r="EX1269">
        <v>3167230</v>
      </c>
      <c r="EY1269">
        <v>3572854</v>
      </c>
      <c r="EZ1269">
        <v>3935884</v>
      </c>
      <c r="FA1269">
        <v>3557090</v>
      </c>
      <c r="FB1269">
        <v>3421522</v>
      </c>
      <c r="FC1269">
        <v>3160004</v>
      </c>
      <c r="FD1269">
        <v>3073288</v>
      </c>
      <c r="FE1269">
        <v>4214969</v>
      </c>
      <c r="FF1269">
        <v>3762908</v>
      </c>
      <c r="FG1269">
        <v>4125278</v>
      </c>
      <c r="FH1269">
        <v>4034378</v>
      </c>
      <c r="FI1269">
        <v>4305730</v>
      </c>
      <c r="FJ1269">
        <v>3615308</v>
      </c>
      <c r="FK1269">
        <v>3231526</v>
      </c>
      <c r="FL1269">
        <v>3506702</v>
      </c>
      <c r="FM1269">
        <v>4761606</v>
      </c>
      <c r="FN1269">
        <v>4591518</v>
      </c>
      <c r="FO1269">
        <v>5525986</v>
      </c>
      <c r="FP1269">
        <v>4708737</v>
      </c>
      <c r="FQ1269">
        <v>4016219</v>
      </c>
      <c r="FR1269">
        <v>3786236</v>
      </c>
      <c r="FS1269">
        <v>4277747</v>
      </c>
      <c r="FT1269">
        <v>5480732</v>
      </c>
      <c r="FU1269">
        <v>3640201</v>
      </c>
      <c r="FV1269">
        <v>3960543</v>
      </c>
      <c r="FW1269">
        <v>3643220</v>
      </c>
      <c r="FX1269">
        <v>3088052</v>
      </c>
      <c r="FY1269">
        <v>3532887</v>
      </c>
      <c r="FZ1269">
        <v>3034818</v>
      </c>
      <c r="GA1269">
        <v>3715579</v>
      </c>
      <c r="GB1269">
        <v>4592272</v>
      </c>
      <c r="GC1269">
        <v>4152709</v>
      </c>
      <c r="GD1269">
        <v>8435098</v>
      </c>
      <c r="GE1269">
        <v>6015622</v>
      </c>
      <c r="GF1269">
        <v>3892815</v>
      </c>
      <c r="GG1269">
        <v>5367993</v>
      </c>
      <c r="GH1269">
        <v>4136907</v>
      </c>
      <c r="GI1269">
        <v>3831748</v>
      </c>
      <c r="GJ1269">
        <v>4044087</v>
      </c>
      <c r="GK1269">
        <v>3448891</v>
      </c>
      <c r="GL1269">
        <v>3712590</v>
      </c>
      <c r="GM1269">
        <v>3823045</v>
      </c>
      <c r="GN1269">
        <v>4089173</v>
      </c>
      <c r="GO1269">
        <v>4136074</v>
      </c>
      <c r="GP1269">
        <v>4522445</v>
      </c>
      <c r="GQ1269">
        <v>3067049</v>
      </c>
      <c r="GR1269">
        <v>4653285</v>
      </c>
      <c r="GS1269">
        <v>5329530</v>
      </c>
      <c r="GT1269">
        <v>4636096</v>
      </c>
      <c r="GU1269">
        <v>3122202</v>
      </c>
      <c r="GV1269">
        <v>4390899</v>
      </c>
      <c r="GW1269">
        <v>3927459</v>
      </c>
      <c r="GX1269">
        <v>4133736</v>
      </c>
      <c r="GY1269">
        <v>5562384</v>
      </c>
      <c r="GZ1269">
        <v>6852672</v>
      </c>
      <c r="HA1269">
        <v>5575733</v>
      </c>
      <c r="HB1269">
        <v>7276038</v>
      </c>
      <c r="HC1269">
        <v>6227344</v>
      </c>
      <c r="HD1269">
        <v>6174331</v>
      </c>
      <c r="HE1269">
        <v>6417434</v>
      </c>
      <c r="HF1269">
        <v>3378158</v>
      </c>
      <c r="HG1269">
        <v>3629163</v>
      </c>
      <c r="HH1269">
        <v>4043405</v>
      </c>
      <c r="HI1269">
        <v>5747063</v>
      </c>
    </row>
    <row r="1270" spans="1:217" x14ac:dyDescent="0.25">
      <c r="A1270" s="5" t="s">
        <v>636</v>
      </c>
      <c r="B1270" t="s">
        <v>1162</v>
      </c>
      <c r="C1270" t="s">
        <v>1201</v>
      </c>
      <c r="D1270" s="2">
        <f>_xll.BDH(A1270, "volume", B1270, C1270, "Direction", "H", "Period", "M","cols=174;rows=2")</f>
        <v>38383</v>
      </c>
      <c r="E1270" s="2">
        <v>38411</v>
      </c>
      <c r="F1270" s="2">
        <v>38442</v>
      </c>
      <c r="G1270" s="2">
        <v>38471</v>
      </c>
      <c r="H1270" s="2">
        <v>38503</v>
      </c>
      <c r="I1270" s="2">
        <v>38533</v>
      </c>
      <c r="J1270" s="2">
        <v>38562</v>
      </c>
      <c r="K1270" s="2">
        <v>38595</v>
      </c>
      <c r="L1270" s="2">
        <v>38625</v>
      </c>
      <c r="M1270" s="2">
        <v>38656</v>
      </c>
      <c r="N1270" s="2">
        <v>38686</v>
      </c>
      <c r="O1270" s="2">
        <v>38716</v>
      </c>
      <c r="P1270" s="2">
        <v>38748</v>
      </c>
      <c r="Q1270" s="2">
        <v>38776</v>
      </c>
      <c r="R1270" s="2">
        <v>38807</v>
      </c>
      <c r="S1270" s="2">
        <v>38835</v>
      </c>
      <c r="T1270" s="2">
        <v>38868</v>
      </c>
      <c r="U1270" s="2">
        <v>38898</v>
      </c>
      <c r="V1270" s="2">
        <v>38929</v>
      </c>
      <c r="W1270" s="2">
        <v>38960</v>
      </c>
      <c r="X1270" s="2">
        <v>38989</v>
      </c>
      <c r="Y1270" s="2">
        <v>39021</v>
      </c>
      <c r="Z1270" s="2">
        <v>39051</v>
      </c>
      <c r="AA1270" s="2">
        <v>39080</v>
      </c>
      <c r="AB1270" s="2">
        <v>39113</v>
      </c>
      <c r="AC1270" s="2">
        <v>39141</v>
      </c>
      <c r="AD1270" s="2">
        <v>39171</v>
      </c>
      <c r="AE1270" s="2">
        <v>39202</v>
      </c>
      <c r="AF1270" s="2">
        <v>39233</v>
      </c>
      <c r="AG1270" s="2">
        <v>39262</v>
      </c>
      <c r="AH1270" s="2">
        <v>39294</v>
      </c>
      <c r="AI1270" s="2">
        <v>39325</v>
      </c>
      <c r="AJ1270" s="2">
        <v>39353</v>
      </c>
      <c r="AK1270" s="2">
        <v>39386</v>
      </c>
      <c r="AL1270" s="2">
        <v>39416</v>
      </c>
      <c r="AM1270" s="2">
        <v>39447</v>
      </c>
      <c r="AN1270" s="2">
        <v>39478</v>
      </c>
      <c r="AO1270" s="2">
        <v>39507</v>
      </c>
      <c r="AP1270" s="2">
        <v>39538</v>
      </c>
      <c r="AQ1270" s="2">
        <v>39568</v>
      </c>
      <c r="AR1270" s="2">
        <v>39598</v>
      </c>
      <c r="AS1270" s="2">
        <v>39629</v>
      </c>
      <c r="AT1270" s="2">
        <v>39660</v>
      </c>
      <c r="AU1270" s="2">
        <v>39689</v>
      </c>
      <c r="AV1270" s="2">
        <v>39721</v>
      </c>
      <c r="AW1270" s="2">
        <v>39752</v>
      </c>
      <c r="AX1270" s="2">
        <v>39780</v>
      </c>
      <c r="AY1270" s="2">
        <v>39813</v>
      </c>
      <c r="AZ1270" s="2">
        <v>39843</v>
      </c>
      <c r="BA1270" s="2">
        <v>39871</v>
      </c>
      <c r="BB1270" s="2">
        <v>39903</v>
      </c>
      <c r="BC1270" s="2">
        <v>39933</v>
      </c>
      <c r="BD1270" s="2">
        <v>39962</v>
      </c>
      <c r="BE1270" s="2">
        <v>39994</v>
      </c>
      <c r="BF1270" s="2">
        <v>40025</v>
      </c>
      <c r="BG1270" s="2">
        <v>40056</v>
      </c>
      <c r="BH1270" s="2">
        <v>40086</v>
      </c>
      <c r="BI1270" s="2">
        <v>40116</v>
      </c>
      <c r="BJ1270" s="2">
        <v>40147</v>
      </c>
      <c r="BK1270" s="2">
        <v>40178</v>
      </c>
      <c r="BL1270" s="2">
        <v>40207</v>
      </c>
      <c r="BM1270" s="2">
        <v>40235</v>
      </c>
      <c r="BN1270" s="2">
        <v>40268</v>
      </c>
      <c r="BO1270" s="2">
        <v>40298</v>
      </c>
      <c r="BP1270" s="2">
        <v>40329</v>
      </c>
      <c r="BQ1270" s="2">
        <v>40359</v>
      </c>
      <c r="BR1270" s="2">
        <v>40389</v>
      </c>
      <c r="BS1270" s="2">
        <v>40421</v>
      </c>
      <c r="BT1270" s="2">
        <v>40451</v>
      </c>
      <c r="BU1270" s="2">
        <v>40480</v>
      </c>
      <c r="BV1270" s="2">
        <v>40512</v>
      </c>
      <c r="BW1270" s="2">
        <v>40543</v>
      </c>
      <c r="BX1270" s="2">
        <v>40574</v>
      </c>
      <c r="BY1270" s="2">
        <v>40602</v>
      </c>
      <c r="BZ1270" s="2">
        <v>40633</v>
      </c>
      <c r="CA1270" s="2">
        <v>40662</v>
      </c>
      <c r="CB1270" s="2">
        <v>40694</v>
      </c>
      <c r="CC1270" s="2">
        <v>40724</v>
      </c>
      <c r="CD1270" s="2">
        <v>40753</v>
      </c>
      <c r="CE1270" s="2">
        <v>40786</v>
      </c>
      <c r="CF1270" s="2">
        <v>40816</v>
      </c>
      <c r="CG1270" s="2">
        <v>40847</v>
      </c>
      <c r="CH1270" s="2">
        <v>40877</v>
      </c>
      <c r="CI1270" s="2">
        <v>40907</v>
      </c>
      <c r="CJ1270" s="2">
        <v>40939</v>
      </c>
      <c r="CK1270" s="2">
        <v>40968</v>
      </c>
      <c r="CL1270" s="2">
        <v>40998</v>
      </c>
      <c r="CM1270" s="2">
        <v>41029</v>
      </c>
      <c r="CN1270" s="2">
        <v>41060</v>
      </c>
      <c r="CO1270" s="2">
        <v>41089</v>
      </c>
      <c r="CP1270" s="2">
        <v>41121</v>
      </c>
      <c r="CQ1270" s="2">
        <v>41152</v>
      </c>
      <c r="CR1270" s="2">
        <v>41180</v>
      </c>
      <c r="CS1270" s="2">
        <v>41213</v>
      </c>
      <c r="CT1270" s="2">
        <v>41243</v>
      </c>
      <c r="CU1270" s="2">
        <v>41274</v>
      </c>
      <c r="CV1270" s="2">
        <v>41305</v>
      </c>
      <c r="CW1270" s="2">
        <v>41333</v>
      </c>
      <c r="CX1270" s="2">
        <v>41362</v>
      </c>
      <c r="CY1270" s="2">
        <v>41394</v>
      </c>
      <c r="CZ1270" s="2">
        <v>41425</v>
      </c>
      <c r="DA1270" s="2">
        <v>41453</v>
      </c>
      <c r="DB1270" s="2">
        <v>41486</v>
      </c>
      <c r="DC1270" s="2">
        <v>41516</v>
      </c>
      <c r="DD1270" s="2">
        <v>41547</v>
      </c>
      <c r="DE1270" s="2">
        <v>41578</v>
      </c>
      <c r="DF1270" s="2">
        <v>41607</v>
      </c>
      <c r="DG1270" s="2">
        <v>41639</v>
      </c>
      <c r="DH1270" s="2">
        <v>41670</v>
      </c>
      <c r="DI1270" s="2">
        <v>41698</v>
      </c>
      <c r="DJ1270" s="2">
        <v>41729</v>
      </c>
      <c r="DK1270" s="2">
        <v>41759</v>
      </c>
      <c r="DL1270" s="2">
        <v>41789</v>
      </c>
      <c r="DM1270" s="2">
        <v>41820</v>
      </c>
      <c r="DN1270" s="2">
        <v>41851</v>
      </c>
      <c r="DO1270" s="2">
        <v>41880</v>
      </c>
      <c r="DP1270" s="2">
        <v>41912</v>
      </c>
      <c r="DQ1270" s="2">
        <v>41943</v>
      </c>
      <c r="DR1270" s="2">
        <v>41971</v>
      </c>
      <c r="DS1270" s="2">
        <v>42004</v>
      </c>
      <c r="DT1270" s="2">
        <v>42034</v>
      </c>
      <c r="DU1270" s="2">
        <v>42062</v>
      </c>
      <c r="DV1270" s="2">
        <v>42094</v>
      </c>
      <c r="DW1270" s="2">
        <v>42124</v>
      </c>
      <c r="DX1270" s="2">
        <v>42153</v>
      </c>
      <c r="DY1270" s="2">
        <v>42185</v>
      </c>
      <c r="DZ1270" s="2">
        <v>42216</v>
      </c>
      <c r="EA1270" s="2">
        <v>42247</v>
      </c>
      <c r="EB1270" s="2">
        <v>42277</v>
      </c>
      <c r="EC1270" s="2">
        <v>42307</v>
      </c>
      <c r="ED1270" s="2">
        <v>42338</v>
      </c>
      <c r="EE1270" s="2">
        <v>42369</v>
      </c>
      <c r="EF1270" s="2">
        <v>42398</v>
      </c>
      <c r="EG1270" s="2">
        <v>42429</v>
      </c>
      <c r="EH1270" s="2">
        <v>42460</v>
      </c>
      <c r="EI1270" s="2">
        <v>42489</v>
      </c>
      <c r="EJ1270" s="2">
        <v>42521</v>
      </c>
      <c r="EK1270" s="2">
        <v>42551</v>
      </c>
      <c r="EL1270" s="2">
        <v>42580</v>
      </c>
      <c r="EM1270" s="2">
        <v>42613</v>
      </c>
      <c r="EN1270" s="2">
        <v>42643</v>
      </c>
      <c r="EO1270" s="2">
        <v>42674</v>
      </c>
      <c r="EP1270" s="2">
        <v>42704</v>
      </c>
      <c r="EQ1270" s="2">
        <v>42734</v>
      </c>
      <c r="ER1270" s="2">
        <v>42766</v>
      </c>
      <c r="ES1270" s="2">
        <v>42794</v>
      </c>
      <c r="ET1270" s="2">
        <v>42825</v>
      </c>
      <c r="EU1270" s="2">
        <v>42853</v>
      </c>
      <c r="EV1270" s="2">
        <v>42886</v>
      </c>
      <c r="EW1270" s="2">
        <v>42916</v>
      </c>
      <c r="EX1270" s="2">
        <v>42947</v>
      </c>
      <c r="EY1270" s="2">
        <v>42978</v>
      </c>
      <c r="EZ1270" s="2">
        <v>43007</v>
      </c>
      <c r="FA1270" s="2">
        <v>43039</v>
      </c>
      <c r="FB1270" s="2">
        <v>43069</v>
      </c>
      <c r="FC1270" s="2">
        <v>43098</v>
      </c>
      <c r="FD1270" s="2">
        <v>43131</v>
      </c>
      <c r="FE1270" s="2">
        <v>43159</v>
      </c>
      <c r="FF1270" s="2">
        <v>43189</v>
      </c>
      <c r="FG1270" s="2">
        <v>43220</v>
      </c>
      <c r="FH1270" s="2">
        <v>43251</v>
      </c>
      <c r="FI1270" s="2">
        <v>43280</v>
      </c>
      <c r="FJ1270" s="2">
        <v>43312</v>
      </c>
      <c r="FK1270" s="2">
        <v>43343</v>
      </c>
      <c r="FL1270" s="2">
        <v>43371</v>
      </c>
      <c r="FM1270" s="2">
        <v>43404</v>
      </c>
      <c r="FN1270" s="2">
        <v>43434</v>
      </c>
      <c r="FO1270" s="2">
        <v>43465</v>
      </c>
      <c r="FP1270" s="2">
        <v>43496</v>
      </c>
      <c r="FQ1270" s="2">
        <v>43524</v>
      </c>
      <c r="FR1270" s="2">
        <v>43553</v>
      </c>
      <c r="FS1270" s="2">
        <v>43585</v>
      </c>
      <c r="FT1270" s="2">
        <v>43616</v>
      </c>
      <c r="FU1270" s="2">
        <v>43644</v>
      </c>
    </row>
    <row r="1271" spans="1:217" x14ac:dyDescent="0.25">
      <c r="D1271" s="3">
        <v>16773100</v>
      </c>
      <c r="E1271">
        <v>12548600</v>
      </c>
      <c r="F1271">
        <v>18318900</v>
      </c>
      <c r="G1271">
        <v>13889700</v>
      </c>
      <c r="H1271">
        <v>22068400</v>
      </c>
      <c r="I1271">
        <v>15351200</v>
      </c>
      <c r="J1271">
        <v>13740100</v>
      </c>
      <c r="K1271">
        <v>11878700</v>
      </c>
      <c r="L1271">
        <v>11021500</v>
      </c>
      <c r="M1271">
        <v>14059500</v>
      </c>
      <c r="N1271">
        <v>15838900</v>
      </c>
      <c r="O1271">
        <v>13361100</v>
      </c>
      <c r="P1271">
        <v>14003100</v>
      </c>
      <c r="Q1271">
        <v>12194500</v>
      </c>
      <c r="R1271">
        <v>11518700</v>
      </c>
      <c r="S1271">
        <v>12567600</v>
      </c>
      <c r="T1271">
        <v>15617100</v>
      </c>
      <c r="U1271">
        <v>27063400</v>
      </c>
      <c r="V1271">
        <v>13213200</v>
      </c>
      <c r="W1271">
        <v>22910000</v>
      </c>
      <c r="X1271">
        <v>10939700</v>
      </c>
      <c r="Y1271">
        <v>14118000</v>
      </c>
      <c r="Z1271">
        <v>12000000</v>
      </c>
      <c r="AA1271">
        <v>14452700</v>
      </c>
      <c r="AB1271">
        <v>13298900</v>
      </c>
      <c r="AC1271">
        <v>12581700</v>
      </c>
      <c r="AD1271">
        <v>12317600</v>
      </c>
      <c r="AE1271">
        <v>10891700</v>
      </c>
      <c r="AF1271">
        <v>9164900</v>
      </c>
      <c r="AG1271">
        <v>9641600</v>
      </c>
      <c r="AH1271">
        <v>10143700</v>
      </c>
      <c r="AI1271">
        <v>14471300</v>
      </c>
      <c r="AJ1271">
        <v>6732700</v>
      </c>
      <c r="AK1271">
        <v>7973700</v>
      </c>
      <c r="AL1271">
        <v>9256300</v>
      </c>
      <c r="AM1271">
        <v>9370300</v>
      </c>
      <c r="AN1271">
        <v>11913200</v>
      </c>
      <c r="AO1271">
        <v>8733900</v>
      </c>
      <c r="AP1271">
        <v>8188200</v>
      </c>
      <c r="AQ1271">
        <v>5916000</v>
      </c>
      <c r="AR1271">
        <v>4958300</v>
      </c>
      <c r="AS1271">
        <v>9403200</v>
      </c>
      <c r="AT1271">
        <v>10333300</v>
      </c>
      <c r="AU1271">
        <v>4812100</v>
      </c>
      <c r="AV1271">
        <v>7328900</v>
      </c>
      <c r="AW1271">
        <v>10339700</v>
      </c>
      <c r="AX1271">
        <v>8657600</v>
      </c>
      <c r="AY1271">
        <v>8869700</v>
      </c>
      <c r="AZ1271">
        <v>7555300</v>
      </c>
      <c r="BA1271">
        <v>8287500</v>
      </c>
      <c r="BB1271">
        <v>12499000</v>
      </c>
      <c r="BC1271">
        <v>8740300</v>
      </c>
      <c r="BD1271">
        <v>7211700</v>
      </c>
      <c r="BE1271">
        <v>8030600</v>
      </c>
      <c r="BF1271">
        <v>7282200</v>
      </c>
      <c r="BG1271">
        <v>5656100</v>
      </c>
      <c r="BH1271">
        <v>7557800</v>
      </c>
      <c r="BI1271">
        <v>8975100</v>
      </c>
      <c r="BJ1271">
        <v>5576000</v>
      </c>
      <c r="BK1271">
        <v>7465300</v>
      </c>
      <c r="BL1271">
        <v>5234200</v>
      </c>
      <c r="BM1271">
        <v>5750900</v>
      </c>
      <c r="BN1271">
        <v>6297200</v>
      </c>
      <c r="BO1271">
        <v>6377500</v>
      </c>
      <c r="BP1271">
        <v>8063500</v>
      </c>
      <c r="BQ1271">
        <v>9054300</v>
      </c>
      <c r="BR1271">
        <v>9656200</v>
      </c>
      <c r="BS1271">
        <v>5979400</v>
      </c>
      <c r="BT1271">
        <v>5789140</v>
      </c>
      <c r="BU1271">
        <v>4875370</v>
      </c>
      <c r="BV1271">
        <v>4813721</v>
      </c>
      <c r="BW1271">
        <v>5027182</v>
      </c>
      <c r="BX1271">
        <v>6113665</v>
      </c>
      <c r="BY1271">
        <v>3454597</v>
      </c>
      <c r="BZ1271">
        <v>5100779</v>
      </c>
      <c r="CA1271">
        <v>5486755</v>
      </c>
      <c r="CB1271">
        <v>5465335</v>
      </c>
      <c r="CC1271">
        <v>6461706</v>
      </c>
      <c r="CD1271">
        <v>5068620</v>
      </c>
      <c r="CE1271">
        <v>11062821</v>
      </c>
      <c r="CF1271">
        <v>5548084</v>
      </c>
      <c r="CG1271">
        <v>6081454</v>
      </c>
      <c r="CH1271">
        <v>7397067</v>
      </c>
      <c r="CI1271">
        <v>4537649</v>
      </c>
      <c r="CJ1271">
        <v>4206882</v>
      </c>
      <c r="CK1271">
        <v>3309356</v>
      </c>
      <c r="CL1271">
        <v>4053069</v>
      </c>
      <c r="CM1271">
        <v>4356879</v>
      </c>
      <c r="CN1271">
        <v>4262962</v>
      </c>
      <c r="CO1271">
        <v>4371912</v>
      </c>
      <c r="CP1271">
        <v>3924023</v>
      </c>
      <c r="CQ1271">
        <v>3285798</v>
      </c>
      <c r="CR1271">
        <v>2362139</v>
      </c>
      <c r="CS1271">
        <v>2711258</v>
      </c>
      <c r="CT1271">
        <v>3922278</v>
      </c>
      <c r="CU1271">
        <v>3619455</v>
      </c>
      <c r="CV1271">
        <v>3552763</v>
      </c>
      <c r="CW1271">
        <v>3853209</v>
      </c>
      <c r="CX1271">
        <v>4012658</v>
      </c>
      <c r="CY1271">
        <v>3674789</v>
      </c>
      <c r="CZ1271">
        <v>2859455</v>
      </c>
      <c r="DA1271">
        <v>2883058</v>
      </c>
      <c r="DB1271">
        <v>3813157</v>
      </c>
      <c r="DC1271">
        <v>2786054</v>
      </c>
      <c r="DD1271">
        <v>2621950</v>
      </c>
      <c r="DE1271">
        <v>3408992</v>
      </c>
      <c r="DF1271">
        <v>2565525</v>
      </c>
      <c r="DG1271">
        <v>3530075</v>
      </c>
      <c r="DH1271">
        <v>3519465</v>
      </c>
      <c r="DI1271">
        <v>3009275</v>
      </c>
      <c r="DJ1271">
        <v>4011823</v>
      </c>
      <c r="DK1271">
        <v>3857657</v>
      </c>
      <c r="DL1271">
        <v>5904129</v>
      </c>
      <c r="DM1271">
        <v>5388374</v>
      </c>
      <c r="DN1271">
        <v>2743524</v>
      </c>
      <c r="DO1271">
        <v>4420651</v>
      </c>
      <c r="DP1271">
        <v>4591059</v>
      </c>
      <c r="DQ1271">
        <v>5962798</v>
      </c>
      <c r="DR1271">
        <v>3547737</v>
      </c>
      <c r="DS1271">
        <v>4279039</v>
      </c>
      <c r="DT1271">
        <v>3551368</v>
      </c>
      <c r="DU1271">
        <v>1940222</v>
      </c>
      <c r="DV1271">
        <v>3217084</v>
      </c>
      <c r="DW1271">
        <v>2192704</v>
      </c>
      <c r="DX1271">
        <v>2315588</v>
      </c>
      <c r="DY1271">
        <v>2580472</v>
      </c>
      <c r="DZ1271">
        <v>2981005</v>
      </c>
      <c r="EA1271">
        <v>3601665</v>
      </c>
      <c r="EB1271">
        <v>3418484</v>
      </c>
      <c r="EC1271">
        <v>3894332</v>
      </c>
      <c r="ED1271">
        <v>3205238</v>
      </c>
      <c r="EE1271">
        <v>2856282</v>
      </c>
      <c r="EF1271">
        <v>2552079</v>
      </c>
      <c r="EG1271">
        <v>2222526</v>
      </c>
      <c r="EH1271">
        <v>2723186</v>
      </c>
      <c r="EI1271">
        <v>3264615</v>
      </c>
      <c r="EJ1271">
        <v>3523758</v>
      </c>
      <c r="EK1271">
        <v>4496158</v>
      </c>
      <c r="EL1271">
        <v>2853028</v>
      </c>
      <c r="EM1271">
        <v>3123431</v>
      </c>
      <c r="EN1271">
        <v>2579777</v>
      </c>
      <c r="EO1271">
        <v>3423025</v>
      </c>
      <c r="EP1271">
        <v>3771873</v>
      </c>
      <c r="EQ1271">
        <v>3162355</v>
      </c>
      <c r="ER1271">
        <v>3505022</v>
      </c>
      <c r="ES1271">
        <v>2684415</v>
      </c>
      <c r="ET1271">
        <v>2886026</v>
      </c>
      <c r="EU1271">
        <v>2616238</v>
      </c>
      <c r="EV1271">
        <v>3483241</v>
      </c>
      <c r="EW1271">
        <v>3707787</v>
      </c>
      <c r="EX1271">
        <v>2868122</v>
      </c>
      <c r="EY1271">
        <v>2913372</v>
      </c>
      <c r="EZ1271">
        <v>2645800</v>
      </c>
      <c r="FA1271">
        <v>3247488</v>
      </c>
      <c r="FB1271">
        <v>3542003</v>
      </c>
      <c r="FC1271">
        <v>3047909</v>
      </c>
      <c r="FD1271">
        <v>3690725</v>
      </c>
      <c r="FE1271">
        <v>3344813</v>
      </c>
      <c r="FF1271">
        <v>2921952</v>
      </c>
      <c r="FG1271">
        <v>3695653</v>
      </c>
      <c r="FH1271">
        <v>4940652</v>
      </c>
      <c r="FI1271">
        <v>3495384</v>
      </c>
      <c r="FJ1271">
        <v>2830664</v>
      </c>
      <c r="FK1271">
        <v>3196975</v>
      </c>
      <c r="FL1271">
        <v>2455896</v>
      </c>
      <c r="FM1271">
        <v>5163699</v>
      </c>
      <c r="FN1271">
        <v>4410225</v>
      </c>
      <c r="FO1271">
        <v>4116162</v>
      </c>
      <c r="FP1271">
        <v>4336943</v>
      </c>
      <c r="FQ1271">
        <v>2399104</v>
      </c>
      <c r="FR1271">
        <v>2941629</v>
      </c>
      <c r="FS1271">
        <v>2297656</v>
      </c>
      <c r="FT1271">
        <v>3172554</v>
      </c>
      <c r="FU1271">
        <v>5310307</v>
      </c>
    </row>
    <row r="1272" spans="1:217" x14ac:dyDescent="0.25">
      <c r="A1272" s="5" t="s">
        <v>637</v>
      </c>
      <c r="B1272" t="s">
        <v>1162</v>
      </c>
      <c r="C1272" t="s">
        <v>1199</v>
      </c>
      <c r="D1272" s="2">
        <f>_xll.BDH(A1272, "volume", B1272, C1272, "Direction", "H", "Period", "M","cols=214;rows=2")</f>
        <v>38383</v>
      </c>
      <c r="E1272" s="2">
        <v>38411</v>
      </c>
      <c r="F1272" s="2">
        <v>38442</v>
      </c>
      <c r="G1272" s="2">
        <v>38471</v>
      </c>
      <c r="H1272" s="2">
        <v>38503</v>
      </c>
      <c r="I1272" s="2">
        <v>38533</v>
      </c>
      <c r="J1272" s="2">
        <v>38562</v>
      </c>
      <c r="K1272" s="2">
        <v>38595</v>
      </c>
      <c r="L1272" s="2">
        <v>38625</v>
      </c>
      <c r="M1272" s="2">
        <v>38656</v>
      </c>
      <c r="N1272" s="2">
        <v>38686</v>
      </c>
      <c r="O1272" s="2">
        <v>38716</v>
      </c>
      <c r="P1272" s="2">
        <v>38748</v>
      </c>
      <c r="Q1272" s="2">
        <v>38776</v>
      </c>
      <c r="R1272" s="2">
        <v>38807</v>
      </c>
      <c r="S1272" s="2">
        <v>38835</v>
      </c>
      <c r="T1272" s="2">
        <v>38868</v>
      </c>
      <c r="U1272" s="2">
        <v>38898</v>
      </c>
      <c r="V1272" s="2">
        <v>38929</v>
      </c>
      <c r="W1272" s="2">
        <v>38960</v>
      </c>
      <c r="X1272" s="2">
        <v>38989</v>
      </c>
      <c r="Y1272" s="2">
        <v>39021</v>
      </c>
      <c r="Z1272" s="2">
        <v>39051</v>
      </c>
      <c r="AA1272" s="2">
        <v>39080</v>
      </c>
      <c r="AB1272" s="2">
        <v>39113</v>
      </c>
      <c r="AC1272" s="2">
        <v>39141</v>
      </c>
      <c r="AD1272" s="2">
        <v>39171</v>
      </c>
      <c r="AE1272" s="2">
        <v>39202</v>
      </c>
      <c r="AF1272" s="2">
        <v>39233</v>
      </c>
      <c r="AG1272" s="2">
        <v>39262</v>
      </c>
      <c r="AH1272" s="2">
        <v>39294</v>
      </c>
      <c r="AI1272" s="2">
        <v>39325</v>
      </c>
      <c r="AJ1272" s="2">
        <v>39353</v>
      </c>
      <c r="AK1272" s="2">
        <v>39386</v>
      </c>
      <c r="AL1272" s="2">
        <v>39416</v>
      </c>
      <c r="AM1272" s="2">
        <v>39447</v>
      </c>
      <c r="AN1272" s="2">
        <v>39478</v>
      </c>
      <c r="AO1272" s="2">
        <v>39507</v>
      </c>
      <c r="AP1272" s="2">
        <v>39538</v>
      </c>
      <c r="AQ1272" s="2">
        <v>39568</v>
      </c>
      <c r="AR1272" s="2">
        <v>39598</v>
      </c>
      <c r="AS1272" s="2">
        <v>39629</v>
      </c>
      <c r="AT1272" s="2">
        <v>39660</v>
      </c>
      <c r="AU1272" s="2">
        <v>39689</v>
      </c>
      <c r="AV1272" s="2">
        <v>39721</v>
      </c>
      <c r="AW1272" s="2">
        <v>39752</v>
      </c>
      <c r="AX1272" s="2">
        <v>39780</v>
      </c>
      <c r="AY1272" s="2">
        <v>39813</v>
      </c>
      <c r="AZ1272" s="2">
        <v>39843</v>
      </c>
      <c r="BA1272" s="2">
        <v>39871</v>
      </c>
      <c r="BB1272" s="2">
        <v>39903</v>
      </c>
      <c r="BC1272" s="2">
        <v>39933</v>
      </c>
      <c r="BD1272" s="2">
        <v>39962</v>
      </c>
      <c r="BE1272" s="2">
        <v>39994</v>
      </c>
      <c r="BF1272" s="2">
        <v>40025</v>
      </c>
      <c r="BG1272" s="2">
        <v>40056</v>
      </c>
      <c r="BH1272" s="2">
        <v>40086</v>
      </c>
      <c r="BI1272" s="2">
        <v>40116</v>
      </c>
      <c r="BJ1272" s="2">
        <v>40147</v>
      </c>
      <c r="BK1272" s="2">
        <v>40178</v>
      </c>
      <c r="BL1272" s="2">
        <v>40207</v>
      </c>
      <c r="BM1272" s="2">
        <v>40235</v>
      </c>
      <c r="BN1272" s="2">
        <v>40268</v>
      </c>
      <c r="BO1272" s="2">
        <v>40298</v>
      </c>
      <c r="BP1272" s="2">
        <v>40329</v>
      </c>
      <c r="BQ1272" s="2">
        <v>40359</v>
      </c>
      <c r="BR1272" s="2">
        <v>40389</v>
      </c>
      <c r="BS1272" s="2">
        <v>40421</v>
      </c>
      <c r="BT1272" s="2">
        <v>40451</v>
      </c>
      <c r="BU1272" s="2">
        <v>40480</v>
      </c>
      <c r="BV1272" s="2">
        <v>40512</v>
      </c>
      <c r="BW1272" s="2">
        <v>40543</v>
      </c>
      <c r="BX1272" s="2">
        <v>40574</v>
      </c>
      <c r="BY1272" s="2">
        <v>40602</v>
      </c>
      <c r="BZ1272" s="2">
        <v>40633</v>
      </c>
      <c r="CA1272" s="2">
        <v>40662</v>
      </c>
      <c r="CB1272" s="2">
        <v>40694</v>
      </c>
      <c r="CC1272" s="2">
        <v>40724</v>
      </c>
      <c r="CD1272" s="2">
        <v>40753</v>
      </c>
      <c r="CE1272" s="2">
        <v>40786</v>
      </c>
      <c r="CF1272" s="2">
        <v>40816</v>
      </c>
      <c r="CG1272" s="2">
        <v>40847</v>
      </c>
      <c r="CH1272" s="2">
        <v>40877</v>
      </c>
      <c r="CI1272" s="2">
        <v>40907</v>
      </c>
      <c r="CJ1272" s="2">
        <v>40939</v>
      </c>
      <c r="CK1272" s="2">
        <v>40968</v>
      </c>
      <c r="CL1272" s="2">
        <v>40998</v>
      </c>
      <c r="CM1272" s="2">
        <v>41029</v>
      </c>
      <c r="CN1272" s="2">
        <v>41060</v>
      </c>
      <c r="CO1272" s="2">
        <v>41089</v>
      </c>
      <c r="CP1272" s="2">
        <v>41121</v>
      </c>
      <c r="CQ1272" s="2">
        <v>41152</v>
      </c>
      <c r="CR1272" s="2">
        <v>41180</v>
      </c>
      <c r="CS1272" s="2">
        <v>41213</v>
      </c>
      <c r="CT1272" s="2">
        <v>41243</v>
      </c>
      <c r="CU1272" s="2">
        <v>41274</v>
      </c>
      <c r="CV1272" s="2">
        <v>41305</v>
      </c>
      <c r="CW1272" s="2">
        <v>41333</v>
      </c>
      <c r="CX1272" s="2">
        <v>41362</v>
      </c>
      <c r="CY1272" s="2">
        <v>41394</v>
      </c>
      <c r="CZ1272" s="2">
        <v>41425</v>
      </c>
      <c r="DA1272" s="2">
        <v>41453</v>
      </c>
      <c r="DB1272" s="2">
        <v>41486</v>
      </c>
      <c r="DC1272" s="2">
        <v>41516</v>
      </c>
      <c r="DD1272" s="2">
        <v>41547</v>
      </c>
      <c r="DE1272" s="2">
        <v>41578</v>
      </c>
      <c r="DF1272" s="2">
        <v>41607</v>
      </c>
      <c r="DG1272" s="2">
        <v>41639</v>
      </c>
      <c r="DH1272" s="2">
        <v>41670</v>
      </c>
      <c r="DI1272" s="2">
        <v>41698</v>
      </c>
      <c r="DJ1272" s="2">
        <v>41729</v>
      </c>
      <c r="DK1272" s="2">
        <v>41759</v>
      </c>
      <c r="DL1272" s="2">
        <v>41789</v>
      </c>
      <c r="DM1272" s="2">
        <v>41820</v>
      </c>
      <c r="DN1272" s="2">
        <v>41851</v>
      </c>
      <c r="DO1272" s="2">
        <v>41880</v>
      </c>
      <c r="DP1272" s="2">
        <v>41912</v>
      </c>
      <c r="DQ1272" s="2">
        <v>41943</v>
      </c>
      <c r="DR1272" s="2">
        <v>41971</v>
      </c>
      <c r="DS1272" s="2">
        <v>42004</v>
      </c>
      <c r="DT1272" s="2">
        <v>42034</v>
      </c>
      <c r="DU1272" s="2">
        <v>42062</v>
      </c>
      <c r="DV1272" s="2">
        <v>42094</v>
      </c>
      <c r="DW1272" s="2">
        <v>42124</v>
      </c>
      <c r="DX1272" s="2">
        <v>42153</v>
      </c>
      <c r="DY1272" s="2">
        <v>42185</v>
      </c>
      <c r="DZ1272" s="2">
        <v>42216</v>
      </c>
      <c r="EA1272" s="2">
        <v>42247</v>
      </c>
      <c r="EB1272" s="2">
        <v>42277</v>
      </c>
      <c r="EC1272" s="2">
        <v>42307</v>
      </c>
      <c r="ED1272" s="2">
        <v>42338</v>
      </c>
      <c r="EE1272" s="2">
        <v>42369</v>
      </c>
      <c r="EF1272" s="2">
        <v>42398</v>
      </c>
      <c r="EG1272" s="2">
        <v>42429</v>
      </c>
      <c r="EH1272" s="2">
        <v>42460</v>
      </c>
      <c r="EI1272" s="2">
        <v>42489</v>
      </c>
      <c r="EJ1272" s="2">
        <v>42521</v>
      </c>
      <c r="EK1272" s="2">
        <v>42551</v>
      </c>
      <c r="EL1272" s="2">
        <v>42580</v>
      </c>
      <c r="EM1272" s="2">
        <v>42613</v>
      </c>
      <c r="EN1272" s="2">
        <v>42643</v>
      </c>
      <c r="EO1272" s="2">
        <v>42674</v>
      </c>
      <c r="EP1272" s="2">
        <v>42704</v>
      </c>
      <c r="EQ1272" s="2">
        <v>42734</v>
      </c>
      <c r="ER1272" s="2">
        <v>42766</v>
      </c>
      <c r="ES1272" s="2">
        <v>42794</v>
      </c>
      <c r="ET1272" s="2">
        <v>42825</v>
      </c>
      <c r="EU1272" s="2">
        <v>42853</v>
      </c>
      <c r="EV1272" s="2">
        <v>42886</v>
      </c>
      <c r="EW1272" s="2">
        <v>42916</v>
      </c>
      <c r="EX1272" s="2">
        <v>42947</v>
      </c>
      <c r="EY1272" s="2">
        <v>42978</v>
      </c>
      <c r="EZ1272" s="2">
        <v>43007</v>
      </c>
      <c r="FA1272" s="2">
        <v>43039</v>
      </c>
      <c r="FB1272" s="2">
        <v>43069</v>
      </c>
      <c r="FC1272" s="2">
        <v>43098</v>
      </c>
      <c r="FD1272" s="2">
        <v>43131</v>
      </c>
      <c r="FE1272" s="2">
        <v>43159</v>
      </c>
      <c r="FF1272" s="2">
        <v>43189</v>
      </c>
      <c r="FG1272" s="2">
        <v>43220</v>
      </c>
      <c r="FH1272" s="2">
        <v>43251</v>
      </c>
      <c r="FI1272" s="2">
        <v>43280</v>
      </c>
      <c r="FJ1272" s="2">
        <v>43312</v>
      </c>
      <c r="FK1272" s="2">
        <v>43343</v>
      </c>
      <c r="FL1272" s="2">
        <v>43371</v>
      </c>
      <c r="FM1272" s="2">
        <v>43404</v>
      </c>
      <c r="FN1272" s="2">
        <v>43434</v>
      </c>
      <c r="FO1272" s="2">
        <v>43465</v>
      </c>
      <c r="FP1272" s="2">
        <v>43496</v>
      </c>
      <c r="FQ1272" s="2">
        <v>43524</v>
      </c>
      <c r="FR1272" s="2">
        <v>43553</v>
      </c>
      <c r="FS1272" s="2">
        <v>43585</v>
      </c>
      <c r="FT1272" s="2">
        <v>43616</v>
      </c>
      <c r="FU1272" s="2">
        <v>43644</v>
      </c>
      <c r="FV1272" s="2">
        <v>43677</v>
      </c>
      <c r="FW1272" s="2">
        <v>43707</v>
      </c>
      <c r="FX1272" s="2">
        <v>43738</v>
      </c>
      <c r="FY1272" s="2">
        <v>43769</v>
      </c>
      <c r="FZ1272" s="2">
        <v>43798</v>
      </c>
      <c r="GA1272" s="2">
        <v>43830</v>
      </c>
      <c r="GB1272" s="2">
        <v>43861</v>
      </c>
      <c r="GC1272" s="2">
        <v>43889</v>
      </c>
      <c r="GD1272" s="2">
        <v>43921</v>
      </c>
      <c r="GE1272" s="2">
        <v>43951</v>
      </c>
      <c r="GF1272" s="2">
        <v>43980</v>
      </c>
      <c r="GG1272" s="2">
        <v>44012</v>
      </c>
      <c r="GH1272" s="2">
        <v>44043</v>
      </c>
      <c r="GI1272" s="2">
        <v>44074</v>
      </c>
      <c r="GJ1272" s="2">
        <v>44104</v>
      </c>
      <c r="GK1272" s="2">
        <v>44134</v>
      </c>
      <c r="GL1272" s="2">
        <v>44165</v>
      </c>
      <c r="GM1272" s="2">
        <v>44196</v>
      </c>
      <c r="GN1272" s="2">
        <v>44225</v>
      </c>
      <c r="GO1272" s="2">
        <v>44253</v>
      </c>
      <c r="GP1272" s="2">
        <v>44286</v>
      </c>
      <c r="GQ1272" s="2">
        <v>44316</v>
      </c>
      <c r="GR1272" s="2">
        <v>44347</v>
      </c>
      <c r="GS1272" s="2">
        <v>44377</v>
      </c>
      <c r="GT1272" s="2">
        <v>44407</v>
      </c>
      <c r="GU1272" s="2">
        <v>44439</v>
      </c>
      <c r="GV1272" s="2">
        <v>44469</v>
      </c>
      <c r="GW1272" s="2">
        <v>44498</v>
      </c>
      <c r="GX1272" s="2">
        <v>44530</v>
      </c>
      <c r="GY1272" s="2">
        <v>44561</v>
      </c>
      <c r="GZ1272" s="2">
        <v>44592</v>
      </c>
      <c r="HA1272" s="2">
        <v>44620</v>
      </c>
      <c r="HB1272" s="2">
        <v>44651</v>
      </c>
      <c r="HC1272" s="2">
        <v>44680</v>
      </c>
      <c r="HD1272" s="2">
        <v>44712</v>
      </c>
      <c r="HE1272" s="2">
        <v>44742</v>
      </c>
      <c r="HF1272" s="2">
        <v>44771</v>
      </c>
      <c r="HG1272" s="2">
        <v>44804</v>
      </c>
      <c r="HH1272" s="2">
        <v>44834</v>
      </c>
      <c r="HI1272" s="2">
        <v>44865</v>
      </c>
    </row>
    <row r="1273" spans="1:217" x14ac:dyDescent="0.25">
      <c r="D1273" s="3">
        <v>47025600</v>
      </c>
      <c r="E1273">
        <v>40439000</v>
      </c>
      <c r="F1273">
        <v>45223800</v>
      </c>
      <c r="G1273">
        <v>50239000</v>
      </c>
      <c r="H1273">
        <v>36629300</v>
      </c>
      <c r="I1273">
        <v>47453500</v>
      </c>
      <c r="J1273">
        <v>27299800</v>
      </c>
      <c r="K1273">
        <v>50364300</v>
      </c>
      <c r="L1273">
        <v>38869400</v>
      </c>
      <c r="M1273">
        <v>52235100</v>
      </c>
      <c r="N1273">
        <v>42291500</v>
      </c>
      <c r="O1273">
        <v>39328900</v>
      </c>
      <c r="P1273">
        <v>50944000</v>
      </c>
      <c r="Q1273">
        <v>29952600</v>
      </c>
      <c r="R1273">
        <v>30815000</v>
      </c>
      <c r="S1273">
        <v>45048300</v>
      </c>
      <c r="T1273">
        <v>83171700</v>
      </c>
      <c r="U1273">
        <v>57630500</v>
      </c>
      <c r="V1273">
        <v>52577500</v>
      </c>
      <c r="W1273">
        <v>54244900</v>
      </c>
      <c r="X1273">
        <v>44175300</v>
      </c>
      <c r="Y1273">
        <v>52041500</v>
      </c>
      <c r="Z1273">
        <v>44084000</v>
      </c>
      <c r="AA1273">
        <v>33210500</v>
      </c>
      <c r="AB1273">
        <v>43238500</v>
      </c>
      <c r="AC1273">
        <v>40203900</v>
      </c>
      <c r="AD1273">
        <v>45340900</v>
      </c>
      <c r="AE1273">
        <v>42762200</v>
      </c>
      <c r="AF1273">
        <v>47673400</v>
      </c>
      <c r="AG1273">
        <v>36662700</v>
      </c>
      <c r="AH1273">
        <v>42311900</v>
      </c>
      <c r="AI1273">
        <v>65947800</v>
      </c>
      <c r="AJ1273">
        <v>43141800</v>
      </c>
      <c r="AK1273">
        <v>64636400</v>
      </c>
      <c r="AL1273">
        <v>57128200</v>
      </c>
      <c r="AM1273">
        <v>37257300</v>
      </c>
      <c r="AN1273">
        <v>65830000</v>
      </c>
      <c r="AO1273">
        <v>46076400</v>
      </c>
      <c r="AP1273">
        <v>52988300</v>
      </c>
      <c r="AQ1273">
        <v>46370300</v>
      </c>
      <c r="AR1273">
        <v>36547400</v>
      </c>
      <c r="AS1273">
        <v>39915300</v>
      </c>
      <c r="AT1273">
        <v>47639800</v>
      </c>
      <c r="AU1273">
        <v>40637200</v>
      </c>
      <c r="AV1273">
        <v>40786700</v>
      </c>
      <c r="AW1273">
        <v>48601200</v>
      </c>
      <c r="AX1273">
        <v>34617500</v>
      </c>
      <c r="AY1273">
        <v>30836300</v>
      </c>
      <c r="AZ1273">
        <v>44059300</v>
      </c>
      <c r="BA1273">
        <v>33559600</v>
      </c>
      <c r="BB1273">
        <v>42378800</v>
      </c>
      <c r="BC1273">
        <v>42781200</v>
      </c>
      <c r="BD1273">
        <v>31519900</v>
      </c>
      <c r="BE1273">
        <v>33053700</v>
      </c>
      <c r="BF1273">
        <v>34649500</v>
      </c>
      <c r="BG1273">
        <v>25680900</v>
      </c>
      <c r="BH1273">
        <v>27024400</v>
      </c>
      <c r="BI1273">
        <v>31828000</v>
      </c>
      <c r="BJ1273">
        <v>30805500</v>
      </c>
      <c r="BK1273">
        <v>20197500</v>
      </c>
      <c r="BL1273">
        <v>30146400</v>
      </c>
      <c r="BM1273">
        <v>25345000</v>
      </c>
      <c r="BN1273">
        <v>26068400</v>
      </c>
      <c r="BO1273">
        <v>25004400</v>
      </c>
      <c r="BP1273">
        <v>33579700</v>
      </c>
      <c r="BQ1273">
        <v>33922600</v>
      </c>
      <c r="BR1273">
        <v>27750900</v>
      </c>
      <c r="BS1273">
        <v>26359900</v>
      </c>
      <c r="BT1273">
        <v>19906321</v>
      </c>
      <c r="BU1273">
        <v>23026984</v>
      </c>
      <c r="BV1273">
        <v>22544529</v>
      </c>
      <c r="BW1273">
        <v>17108259</v>
      </c>
      <c r="BX1273">
        <v>24106140</v>
      </c>
      <c r="BY1273">
        <v>15738694</v>
      </c>
      <c r="BZ1273">
        <v>23262557</v>
      </c>
      <c r="CA1273">
        <v>19048463</v>
      </c>
      <c r="CB1273">
        <v>20423369</v>
      </c>
      <c r="CC1273">
        <v>23151893</v>
      </c>
      <c r="CD1273">
        <v>16588895</v>
      </c>
      <c r="CE1273">
        <v>39043647</v>
      </c>
      <c r="CF1273">
        <v>24971036</v>
      </c>
      <c r="CG1273">
        <v>21843917</v>
      </c>
      <c r="CH1273">
        <v>18018083</v>
      </c>
      <c r="CI1273">
        <v>17851411</v>
      </c>
      <c r="CJ1273">
        <v>18566123</v>
      </c>
      <c r="CK1273">
        <v>13515366</v>
      </c>
      <c r="CL1273">
        <v>15138566</v>
      </c>
      <c r="CM1273">
        <v>15073361</v>
      </c>
      <c r="CN1273">
        <v>16267759</v>
      </c>
      <c r="CO1273">
        <v>20316551</v>
      </c>
      <c r="CP1273">
        <v>23633192</v>
      </c>
      <c r="CQ1273">
        <v>29238055</v>
      </c>
      <c r="CR1273">
        <v>22332472</v>
      </c>
      <c r="CS1273">
        <v>22915862</v>
      </c>
      <c r="CT1273">
        <v>18886741</v>
      </c>
      <c r="CU1273">
        <v>15725444</v>
      </c>
      <c r="CV1273">
        <v>30551853</v>
      </c>
      <c r="CW1273">
        <v>22733193</v>
      </c>
      <c r="CX1273">
        <v>25028019</v>
      </c>
      <c r="CY1273">
        <v>27594530</v>
      </c>
      <c r="CZ1273">
        <v>17706810</v>
      </c>
      <c r="DA1273">
        <v>16603471</v>
      </c>
      <c r="DB1273">
        <v>16072243</v>
      </c>
      <c r="DC1273">
        <v>15092631</v>
      </c>
      <c r="DD1273">
        <v>14187995</v>
      </c>
      <c r="DE1273">
        <v>24222901</v>
      </c>
      <c r="DF1273">
        <v>18405407</v>
      </c>
      <c r="DG1273">
        <v>13072023</v>
      </c>
      <c r="DH1273">
        <v>23398389</v>
      </c>
      <c r="DI1273">
        <v>18576267</v>
      </c>
      <c r="DJ1273">
        <v>18661918</v>
      </c>
      <c r="DK1273">
        <v>24483774</v>
      </c>
      <c r="DL1273">
        <v>24286060</v>
      </c>
      <c r="DM1273">
        <v>45187556</v>
      </c>
      <c r="DN1273">
        <v>26433609</v>
      </c>
      <c r="DO1273">
        <v>23216409</v>
      </c>
      <c r="DP1273">
        <v>23573876</v>
      </c>
      <c r="DQ1273">
        <v>28427336</v>
      </c>
      <c r="DR1273">
        <v>21734593</v>
      </c>
      <c r="DS1273">
        <v>27470758</v>
      </c>
      <c r="DT1273">
        <v>23880215</v>
      </c>
      <c r="DU1273">
        <v>21072501</v>
      </c>
      <c r="DV1273">
        <v>24076502</v>
      </c>
      <c r="DW1273">
        <v>19061742</v>
      </c>
      <c r="DX1273">
        <v>16962079</v>
      </c>
      <c r="DY1273">
        <v>19185226</v>
      </c>
      <c r="DZ1273">
        <v>23184009</v>
      </c>
      <c r="EA1273">
        <v>29561952</v>
      </c>
      <c r="EB1273">
        <v>20130673</v>
      </c>
      <c r="EC1273">
        <v>23336735</v>
      </c>
      <c r="ED1273">
        <v>20241800</v>
      </c>
      <c r="EE1273">
        <v>22636020</v>
      </c>
      <c r="EF1273">
        <v>31824371</v>
      </c>
      <c r="EG1273">
        <v>27184039</v>
      </c>
      <c r="EH1273">
        <v>19882880</v>
      </c>
      <c r="EI1273">
        <v>23837556</v>
      </c>
      <c r="EJ1273">
        <v>23045444</v>
      </c>
      <c r="EK1273">
        <v>22583959</v>
      </c>
      <c r="EL1273">
        <v>19990215</v>
      </c>
      <c r="EM1273">
        <v>24450238</v>
      </c>
      <c r="EN1273">
        <v>21784277</v>
      </c>
      <c r="EO1273">
        <v>20158869</v>
      </c>
      <c r="EP1273">
        <v>20827105</v>
      </c>
      <c r="EQ1273">
        <v>18738494</v>
      </c>
      <c r="ER1273">
        <v>20656111</v>
      </c>
      <c r="ES1273">
        <v>20704167</v>
      </c>
      <c r="ET1273">
        <v>22739792</v>
      </c>
      <c r="EU1273">
        <v>17032821</v>
      </c>
      <c r="EV1273">
        <v>25671214</v>
      </c>
      <c r="EW1273">
        <v>19460944</v>
      </c>
      <c r="EX1273">
        <v>16732863</v>
      </c>
      <c r="EY1273">
        <v>25343454</v>
      </c>
      <c r="EZ1273">
        <v>18007306</v>
      </c>
      <c r="FA1273">
        <v>19567859</v>
      </c>
      <c r="FB1273">
        <v>15648850</v>
      </c>
      <c r="FC1273">
        <v>12446872</v>
      </c>
      <c r="FD1273">
        <v>11222035</v>
      </c>
      <c r="FE1273">
        <v>15521887</v>
      </c>
      <c r="FF1273">
        <v>13125100</v>
      </c>
      <c r="FG1273">
        <v>12135064</v>
      </c>
      <c r="FH1273">
        <v>23605407</v>
      </c>
      <c r="FI1273">
        <v>17762502</v>
      </c>
      <c r="FJ1273">
        <v>9139375</v>
      </c>
      <c r="FK1273">
        <v>16170776</v>
      </c>
      <c r="FL1273">
        <v>13709165</v>
      </c>
      <c r="FM1273">
        <v>21022503</v>
      </c>
      <c r="FN1273">
        <v>17931758</v>
      </c>
      <c r="FO1273">
        <v>22289373</v>
      </c>
      <c r="FP1273">
        <v>19583666</v>
      </c>
      <c r="FQ1273">
        <v>20307347</v>
      </c>
      <c r="FR1273">
        <v>21685245</v>
      </c>
      <c r="FS1273">
        <v>20342977</v>
      </c>
      <c r="FT1273">
        <v>33980674</v>
      </c>
      <c r="FU1273">
        <v>25046764</v>
      </c>
      <c r="FV1273">
        <v>18689680</v>
      </c>
      <c r="FW1273">
        <v>31941107</v>
      </c>
      <c r="FX1273">
        <v>30227150</v>
      </c>
      <c r="FY1273">
        <v>24120985</v>
      </c>
      <c r="FZ1273">
        <v>22149578</v>
      </c>
      <c r="GA1273">
        <v>25744312</v>
      </c>
      <c r="GB1273">
        <v>21159189</v>
      </c>
      <c r="GC1273">
        <v>26445682</v>
      </c>
      <c r="GD1273">
        <v>40131270</v>
      </c>
      <c r="GE1273">
        <v>32925194</v>
      </c>
      <c r="GF1273">
        <v>40183425</v>
      </c>
      <c r="GG1273">
        <v>40576541</v>
      </c>
      <c r="GH1273">
        <v>31935504</v>
      </c>
      <c r="GI1273">
        <v>30531282</v>
      </c>
      <c r="GJ1273">
        <v>36244758</v>
      </c>
      <c r="GK1273">
        <v>32387457</v>
      </c>
      <c r="GL1273">
        <v>26150425</v>
      </c>
      <c r="GM1273">
        <v>25734577</v>
      </c>
      <c r="GN1273">
        <v>19758443</v>
      </c>
      <c r="GO1273">
        <v>24104993</v>
      </c>
      <c r="GP1273">
        <v>21839840</v>
      </c>
      <c r="GQ1273">
        <v>16708064</v>
      </c>
      <c r="GR1273">
        <v>18406516</v>
      </c>
      <c r="GS1273">
        <v>17676538</v>
      </c>
      <c r="GT1273">
        <v>17071720</v>
      </c>
      <c r="GU1273">
        <v>19835567</v>
      </c>
      <c r="GV1273">
        <v>21615325</v>
      </c>
      <c r="GW1273">
        <v>14894908</v>
      </c>
      <c r="GX1273">
        <v>23008914</v>
      </c>
      <c r="GY1273">
        <v>23499364</v>
      </c>
      <c r="GZ1273">
        <v>18908594</v>
      </c>
      <c r="HA1273">
        <v>24172272</v>
      </c>
      <c r="HB1273">
        <v>40339693</v>
      </c>
      <c r="HC1273">
        <v>23841533</v>
      </c>
      <c r="HD1273">
        <v>33912800</v>
      </c>
      <c r="HE1273">
        <v>29686618</v>
      </c>
      <c r="HF1273">
        <v>18667353</v>
      </c>
      <c r="HG1273">
        <v>21906426</v>
      </c>
      <c r="HH1273">
        <v>24979703</v>
      </c>
      <c r="HI1273">
        <v>19963998</v>
      </c>
    </row>
    <row r="1274" spans="1:217" x14ac:dyDescent="0.25">
      <c r="A1274" s="5" t="s">
        <v>638</v>
      </c>
      <c r="B1274" t="s">
        <v>1162</v>
      </c>
      <c r="C1274" t="s">
        <v>1186</v>
      </c>
      <c r="D1274" s="2">
        <f>_xll.BDH(A1274, "volume", B1274, C1274, "Direction", "H", "Period", "M","cols=34;rows=2")</f>
        <v>38383</v>
      </c>
      <c r="E1274" s="2">
        <v>38411</v>
      </c>
      <c r="F1274" s="2">
        <v>38442</v>
      </c>
      <c r="G1274" s="2">
        <v>38471</v>
      </c>
      <c r="H1274" s="2">
        <v>38503</v>
      </c>
      <c r="I1274" s="2">
        <v>38533</v>
      </c>
      <c r="J1274" s="2">
        <v>38562</v>
      </c>
      <c r="K1274" s="2">
        <v>38595</v>
      </c>
      <c r="L1274" s="2">
        <v>38625</v>
      </c>
      <c r="M1274" s="2">
        <v>38656</v>
      </c>
      <c r="N1274" s="2">
        <v>38686</v>
      </c>
      <c r="O1274" s="2">
        <v>38716</v>
      </c>
      <c r="P1274" s="2">
        <v>38748</v>
      </c>
      <c r="Q1274" s="2">
        <v>38776</v>
      </c>
      <c r="R1274" s="2">
        <v>38807</v>
      </c>
      <c r="S1274" s="2">
        <v>38835</v>
      </c>
      <c r="T1274" s="2">
        <v>38868</v>
      </c>
      <c r="U1274" s="2">
        <v>38898</v>
      </c>
      <c r="V1274" s="2">
        <v>38929</v>
      </c>
      <c r="W1274" s="2">
        <v>38960</v>
      </c>
      <c r="X1274" s="2">
        <v>38989</v>
      </c>
      <c r="Y1274" s="2">
        <v>39021</v>
      </c>
      <c r="Z1274" s="2">
        <v>39051</v>
      </c>
      <c r="AA1274" s="2">
        <v>39080</v>
      </c>
      <c r="AB1274" s="2">
        <v>39113</v>
      </c>
      <c r="AC1274" s="2">
        <v>39141</v>
      </c>
      <c r="AD1274" s="2">
        <v>39171</v>
      </c>
      <c r="AE1274" s="2">
        <v>39202</v>
      </c>
      <c r="AF1274" s="2">
        <v>39233</v>
      </c>
      <c r="AG1274" s="2">
        <v>39262</v>
      </c>
      <c r="AH1274" s="2">
        <v>39294</v>
      </c>
      <c r="AI1274" s="2">
        <v>39325</v>
      </c>
      <c r="AJ1274" s="2">
        <v>39353</v>
      </c>
      <c r="AK1274" s="2">
        <v>39386</v>
      </c>
    </row>
    <row r="1275" spans="1:217" x14ac:dyDescent="0.25">
      <c r="D1275" s="3">
        <v>19686900</v>
      </c>
      <c r="E1275">
        <v>15549300</v>
      </c>
      <c r="F1275">
        <v>14700000</v>
      </c>
      <c r="G1275">
        <v>13731500</v>
      </c>
      <c r="H1275">
        <v>15515900</v>
      </c>
      <c r="I1275">
        <v>13956000</v>
      </c>
      <c r="J1275">
        <v>13045100</v>
      </c>
      <c r="K1275">
        <v>16778700</v>
      </c>
      <c r="L1275">
        <v>22604500</v>
      </c>
      <c r="M1275">
        <v>20698100</v>
      </c>
      <c r="N1275">
        <v>15395100</v>
      </c>
      <c r="O1275">
        <v>12624600</v>
      </c>
      <c r="P1275">
        <v>15125000</v>
      </c>
      <c r="Q1275">
        <v>15273200</v>
      </c>
      <c r="R1275">
        <v>20666900</v>
      </c>
      <c r="S1275">
        <v>17458500</v>
      </c>
      <c r="T1275">
        <v>16196900</v>
      </c>
      <c r="U1275">
        <v>15742500</v>
      </c>
      <c r="V1275">
        <v>21058300</v>
      </c>
      <c r="W1275">
        <v>16388300</v>
      </c>
      <c r="X1275">
        <v>13177200</v>
      </c>
      <c r="Y1275">
        <v>14905800</v>
      </c>
      <c r="Z1275">
        <v>15659500</v>
      </c>
      <c r="AA1275">
        <v>12748400</v>
      </c>
      <c r="AB1275">
        <v>17327600</v>
      </c>
      <c r="AC1275">
        <v>26026700</v>
      </c>
      <c r="AD1275">
        <v>24692200</v>
      </c>
      <c r="AE1275">
        <v>17383700</v>
      </c>
      <c r="AF1275">
        <v>56282000</v>
      </c>
      <c r="AG1275">
        <v>55190200</v>
      </c>
      <c r="AH1275">
        <v>47563100</v>
      </c>
      <c r="AI1275">
        <v>57014700</v>
      </c>
      <c r="AJ1275">
        <v>37269000</v>
      </c>
      <c r="AK1275">
        <v>32202500</v>
      </c>
    </row>
    <row r="1276" spans="1:217" x14ac:dyDescent="0.25">
      <c r="A1276" s="5" t="s">
        <v>639</v>
      </c>
      <c r="B1276" t="s">
        <v>1162</v>
      </c>
      <c r="C1276" t="s">
        <v>1181</v>
      </c>
      <c r="D1276" s="2">
        <f>_xll.BDH(A1276, "volume", B1276, C1276, "Direction", "H", "Period", "M","cols=66;rows=2")</f>
        <v>38383</v>
      </c>
      <c r="E1276" s="2">
        <v>38411</v>
      </c>
      <c r="F1276" s="2">
        <v>38442</v>
      </c>
      <c r="G1276" s="2">
        <v>38471</v>
      </c>
      <c r="H1276" s="2">
        <v>38503</v>
      </c>
      <c r="I1276" s="2">
        <v>38533</v>
      </c>
      <c r="J1276" s="2">
        <v>38562</v>
      </c>
      <c r="K1276" s="2">
        <v>38595</v>
      </c>
      <c r="L1276" s="2">
        <v>38625</v>
      </c>
      <c r="M1276" s="2">
        <v>38656</v>
      </c>
      <c r="N1276" s="2">
        <v>38686</v>
      </c>
      <c r="O1276" s="2">
        <v>38716</v>
      </c>
      <c r="P1276" s="2">
        <v>38748</v>
      </c>
      <c r="Q1276" s="2">
        <v>38776</v>
      </c>
      <c r="R1276" s="2">
        <v>38807</v>
      </c>
      <c r="S1276" s="2">
        <v>38835</v>
      </c>
      <c r="T1276" s="2">
        <v>38868</v>
      </c>
      <c r="U1276" s="2">
        <v>38898</v>
      </c>
      <c r="V1276" s="2">
        <v>38929</v>
      </c>
      <c r="W1276" s="2">
        <v>38960</v>
      </c>
      <c r="X1276" s="2">
        <v>38989</v>
      </c>
      <c r="Y1276" s="2">
        <v>39021</v>
      </c>
      <c r="Z1276" s="2">
        <v>39051</v>
      </c>
      <c r="AA1276" s="2">
        <v>39080</v>
      </c>
      <c r="AB1276" s="2">
        <v>39113</v>
      </c>
      <c r="AC1276" s="2">
        <v>39141</v>
      </c>
      <c r="AD1276" s="2">
        <v>39171</v>
      </c>
      <c r="AE1276" s="2">
        <v>39202</v>
      </c>
      <c r="AF1276" s="2">
        <v>39233</v>
      </c>
      <c r="AG1276" s="2">
        <v>39262</v>
      </c>
      <c r="AH1276" s="2">
        <v>39294</v>
      </c>
      <c r="AI1276" s="2">
        <v>39325</v>
      </c>
      <c r="AJ1276" s="2">
        <v>39353</v>
      </c>
      <c r="AK1276" s="2">
        <v>39386</v>
      </c>
      <c r="AL1276" s="2">
        <v>39416</v>
      </c>
      <c r="AM1276" s="2">
        <v>39447</v>
      </c>
      <c r="AN1276" s="2">
        <v>39478</v>
      </c>
      <c r="AO1276" s="2">
        <v>39507</v>
      </c>
      <c r="AP1276" s="2">
        <v>39538</v>
      </c>
      <c r="AQ1276" s="2">
        <v>39568</v>
      </c>
      <c r="AR1276" s="2">
        <v>39598</v>
      </c>
      <c r="AS1276" s="2">
        <v>39629</v>
      </c>
      <c r="AT1276" s="2">
        <v>39660</v>
      </c>
      <c r="AU1276" s="2">
        <v>39689</v>
      </c>
      <c r="AV1276" s="2">
        <v>39721</v>
      </c>
      <c r="AW1276" s="2">
        <v>39752</v>
      </c>
      <c r="AX1276" s="2">
        <v>39780</v>
      </c>
      <c r="AY1276" s="2">
        <v>39813</v>
      </c>
      <c r="AZ1276" s="2">
        <v>39843</v>
      </c>
      <c r="BA1276" s="2">
        <v>39871</v>
      </c>
      <c r="BB1276" s="2">
        <v>39903</v>
      </c>
      <c r="BC1276" s="2">
        <v>39933</v>
      </c>
      <c r="BD1276" s="2">
        <v>39962</v>
      </c>
      <c r="BE1276" s="2">
        <v>39994</v>
      </c>
      <c r="BF1276" s="2">
        <v>40025</v>
      </c>
      <c r="BG1276" s="2">
        <v>40056</v>
      </c>
      <c r="BH1276" s="2">
        <v>40086</v>
      </c>
      <c r="BI1276" s="2">
        <v>40116</v>
      </c>
      <c r="BJ1276" s="2">
        <v>40147</v>
      </c>
      <c r="BK1276" s="2">
        <v>40178</v>
      </c>
      <c r="BL1276" s="2">
        <v>40207</v>
      </c>
      <c r="BM1276" s="2">
        <v>40235</v>
      </c>
      <c r="BN1276" s="2">
        <v>40268</v>
      </c>
      <c r="BO1276" s="2">
        <v>40298</v>
      </c>
      <c r="BP1276" s="2">
        <v>40329</v>
      </c>
      <c r="BQ1276" s="2">
        <v>40359</v>
      </c>
    </row>
    <row r="1277" spans="1:217" x14ac:dyDescent="0.25">
      <c r="D1277" s="3">
        <v>69148649</v>
      </c>
      <c r="E1277">
        <v>74448981</v>
      </c>
      <c r="F1277">
        <v>79633781</v>
      </c>
      <c r="G1277">
        <v>77323750</v>
      </c>
      <c r="H1277">
        <v>58504375</v>
      </c>
      <c r="I1277">
        <v>60138000</v>
      </c>
      <c r="J1277">
        <v>57449875</v>
      </c>
      <c r="K1277">
        <v>62327250</v>
      </c>
      <c r="L1277">
        <v>69785000</v>
      </c>
      <c r="M1277">
        <v>99966125</v>
      </c>
      <c r="N1277">
        <v>85740125</v>
      </c>
      <c r="O1277">
        <v>69709000</v>
      </c>
      <c r="P1277">
        <v>73453000</v>
      </c>
      <c r="Q1277">
        <v>78200375</v>
      </c>
      <c r="R1277">
        <v>77626625</v>
      </c>
      <c r="S1277">
        <v>51427375</v>
      </c>
      <c r="T1277">
        <v>78149750</v>
      </c>
      <c r="U1277">
        <v>90128625</v>
      </c>
      <c r="V1277">
        <v>57178250</v>
      </c>
      <c r="W1277">
        <v>58720375</v>
      </c>
      <c r="X1277">
        <v>78909500</v>
      </c>
      <c r="Y1277">
        <v>80343250</v>
      </c>
      <c r="Z1277">
        <v>60752500</v>
      </c>
      <c r="AA1277">
        <v>48056875</v>
      </c>
      <c r="AB1277">
        <v>74552750</v>
      </c>
      <c r="AC1277">
        <v>50080875</v>
      </c>
      <c r="AD1277">
        <v>50225875</v>
      </c>
      <c r="AE1277">
        <v>44614375</v>
      </c>
      <c r="AF1277">
        <v>50640750</v>
      </c>
      <c r="AG1277">
        <v>68088875</v>
      </c>
      <c r="AH1277">
        <v>53581250</v>
      </c>
      <c r="AI1277">
        <v>62510250</v>
      </c>
      <c r="AJ1277">
        <v>41779500</v>
      </c>
      <c r="AK1277">
        <v>40829125</v>
      </c>
      <c r="AL1277">
        <v>42417625</v>
      </c>
      <c r="AM1277">
        <v>36533875</v>
      </c>
      <c r="AN1277">
        <v>57586600</v>
      </c>
      <c r="AO1277">
        <v>61264100</v>
      </c>
      <c r="AP1277">
        <v>52670200</v>
      </c>
      <c r="AQ1277">
        <v>40133900</v>
      </c>
      <c r="AR1277">
        <v>41205600</v>
      </c>
      <c r="AS1277">
        <v>40240100</v>
      </c>
      <c r="AT1277">
        <v>84188200</v>
      </c>
      <c r="AU1277">
        <v>61327900</v>
      </c>
      <c r="AV1277">
        <v>67256000</v>
      </c>
      <c r="AW1277">
        <v>78002400</v>
      </c>
      <c r="AX1277">
        <v>56778400</v>
      </c>
      <c r="AY1277">
        <v>55761500</v>
      </c>
      <c r="AZ1277">
        <v>50243700</v>
      </c>
      <c r="BA1277">
        <v>47696000</v>
      </c>
      <c r="BB1277">
        <v>62450200</v>
      </c>
      <c r="BC1277">
        <v>47721800</v>
      </c>
      <c r="BD1277">
        <v>44985400</v>
      </c>
      <c r="BE1277">
        <v>54408700</v>
      </c>
      <c r="BF1277">
        <v>48180200</v>
      </c>
      <c r="BG1277">
        <v>35676600</v>
      </c>
      <c r="BH1277">
        <v>44684800</v>
      </c>
      <c r="BI1277">
        <v>42202200</v>
      </c>
      <c r="BJ1277">
        <v>42076600</v>
      </c>
      <c r="BK1277">
        <v>90752900</v>
      </c>
      <c r="BL1277">
        <v>60819300</v>
      </c>
      <c r="BM1277">
        <v>53240000</v>
      </c>
      <c r="BN1277">
        <v>60409800</v>
      </c>
      <c r="BO1277">
        <v>43634400</v>
      </c>
      <c r="BP1277">
        <v>56516600</v>
      </c>
      <c r="BQ1277">
        <v>56430700</v>
      </c>
    </row>
    <row r="1278" spans="1:217" x14ac:dyDescent="0.25">
      <c r="A1278" s="5" t="s">
        <v>640</v>
      </c>
      <c r="B1278" t="s">
        <v>1162</v>
      </c>
      <c r="C1278" t="s">
        <v>1183</v>
      </c>
      <c r="D1278" s="2">
        <f>_xll.BDH(A1278, "volume", B1278, C1278, "Direction", "H", "Period", "M","cols=24;rows=2")</f>
        <v>38383</v>
      </c>
      <c r="E1278" s="2">
        <v>38411</v>
      </c>
      <c r="F1278" s="2">
        <v>38442</v>
      </c>
      <c r="G1278" s="2">
        <v>38471</v>
      </c>
      <c r="H1278" s="2">
        <v>38503</v>
      </c>
      <c r="I1278" s="2">
        <v>38533</v>
      </c>
      <c r="J1278" s="2">
        <v>38562</v>
      </c>
      <c r="K1278" s="2">
        <v>38595</v>
      </c>
      <c r="L1278" s="2">
        <v>38625</v>
      </c>
      <c r="M1278" s="2">
        <v>38656</v>
      </c>
      <c r="N1278" s="2">
        <v>38686</v>
      </c>
      <c r="O1278" s="2">
        <v>38716</v>
      </c>
      <c r="P1278" s="2">
        <v>38748</v>
      </c>
      <c r="Q1278" s="2">
        <v>38776</v>
      </c>
      <c r="R1278" s="2">
        <v>38807</v>
      </c>
      <c r="S1278" s="2">
        <v>38835</v>
      </c>
      <c r="T1278" s="2">
        <v>38868</v>
      </c>
      <c r="U1278" s="2">
        <v>38898</v>
      </c>
      <c r="V1278" s="2">
        <v>38929</v>
      </c>
      <c r="W1278" s="2">
        <v>38960</v>
      </c>
      <c r="X1278" s="2">
        <v>38989</v>
      </c>
      <c r="Y1278" s="2">
        <v>39021</v>
      </c>
      <c r="Z1278" s="2">
        <v>39051</v>
      </c>
      <c r="AA1278" s="2">
        <v>39080</v>
      </c>
    </row>
    <row r="1279" spans="1:217" x14ac:dyDescent="0.25">
      <c r="D1279" s="3">
        <v>210123908</v>
      </c>
      <c r="E1279">
        <v>208492232</v>
      </c>
      <c r="F1279">
        <v>172786228</v>
      </c>
      <c r="G1279">
        <v>204869320</v>
      </c>
      <c r="H1279">
        <v>161257072</v>
      </c>
      <c r="I1279">
        <v>215020572</v>
      </c>
      <c r="J1279">
        <v>194452092</v>
      </c>
      <c r="K1279">
        <v>168528184</v>
      </c>
      <c r="L1279">
        <v>137807876</v>
      </c>
      <c r="M1279">
        <v>201004720</v>
      </c>
      <c r="N1279">
        <v>245881200</v>
      </c>
      <c r="O1279">
        <v>161988544</v>
      </c>
      <c r="P1279">
        <v>228367216</v>
      </c>
      <c r="Q1279">
        <v>246365944</v>
      </c>
      <c r="R1279">
        <v>219609528</v>
      </c>
      <c r="S1279">
        <v>375109704</v>
      </c>
      <c r="T1279">
        <v>403064232</v>
      </c>
      <c r="U1279">
        <v>288094140</v>
      </c>
      <c r="V1279">
        <v>271467136</v>
      </c>
      <c r="W1279">
        <v>144130552</v>
      </c>
      <c r="X1279">
        <v>152582288</v>
      </c>
      <c r="Y1279">
        <v>210197972</v>
      </c>
      <c r="Z1279">
        <v>128753724</v>
      </c>
      <c r="AA1279">
        <v>141253256</v>
      </c>
    </row>
    <row r="1280" spans="1:217" x14ac:dyDescent="0.25">
      <c r="A1280" s="5" t="s">
        <v>641</v>
      </c>
      <c r="B1280" t="s">
        <v>1162</v>
      </c>
      <c r="C1280" t="s">
        <v>1183</v>
      </c>
      <c r="D1280" s="2">
        <f>_xll.BDH(A1280, "volume", B1280, C1280, "Direction", "H", "Period", "M","cols=23;rows=2")</f>
        <v>38383</v>
      </c>
      <c r="E1280" s="2">
        <v>38411</v>
      </c>
      <c r="F1280" s="2">
        <v>38442</v>
      </c>
      <c r="G1280" s="2">
        <v>38471</v>
      </c>
      <c r="H1280" s="2">
        <v>38503</v>
      </c>
      <c r="I1280" s="2">
        <v>38533</v>
      </c>
      <c r="J1280" s="2">
        <v>38562</v>
      </c>
      <c r="K1280" s="2">
        <v>38595</v>
      </c>
      <c r="L1280" s="2">
        <v>38625</v>
      </c>
      <c r="M1280" s="2">
        <v>38656</v>
      </c>
      <c r="N1280" s="2">
        <v>38686</v>
      </c>
      <c r="O1280" s="2">
        <v>38716</v>
      </c>
      <c r="P1280" s="2">
        <v>38748</v>
      </c>
      <c r="Q1280" s="2">
        <v>38776</v>
      </c>
      <c r="R1280" s="2">
        <v>38807</v>
      </c>
      <c r="S1280" s="2">
        <v>38835</v>
      </c>
      <c r="T1280" s="2">
        <v>38868</v>
      </c>
      <c r="U1280" s="2">
        <v>38898</v>
      </c>
      <c r="V1280" s="2">
        <v>38929</v>
      </c>
      <c r="W1280" s="2">
        <v>38960</v>
      </c>
      <c r="X1280" s="2">
        <v>38989</v>
      </c>
      <c r="Y1280" s="2">
        <v>39021</v>
      </c>
      <c r="Z1280" s="2">
        <v>39051</v>
      </c>
    </row>
    <row r="1281" spans="1:217" x14ac:dyDescent="0.25">
      <c r="D1281" s="3">
        <v>18482400</v>
      </c>
      <c r="E1281">
        <v>22720500</v>
      </c>
      <c r="F1281">
        <v>18719800</v>
      </c>
      <c r="G1281">
        <v>22683300</v>
      </c>
      <c r="H1281">
        <v>17794700</v>
      </c>
      <c r="I1281">
        <v>14211500</v>
      </c>
      <c r="J1281">
        <v>12821000</v>
      </c>
      <c r="K1281">
        <v>23029200</v>
      </c>
      <c r="L1281">
        <v>12802600</v>
      </c>
      <c r="M1281">
        <v>27427300</v>
      </c>
      <c r="N1281">
        <v>25835600</v>
      </c>
      <c r="O1281">
        <v>10896100</v>
      </c>
      <c r="P1281">
        <v>15376400</v>
      </c>
      <c r="Q1281">
        <v>13709600</v>
      </c>
      <c r="R1281">
        <v>10534000</v>
      </c>
      <c r="S1281">
        <v>10125100</v>
      </c>
      <c r="T1281">
        <v>37856400</v>
      </c>
      <c r="U1281">
        <v>15927300</v>
      </c>
      <c r="V1281">
        <v>10832400</v>
      </c>
      <c r="W1281">
        <v>8589200</v>
      </c>
      <c r="X1281">
        <v>8227600</v>
      </c>
      <c r="Y1281">
        <v>12911900</v>
      </c>
      <c r="Z1281">
        <v>3900000</v>
      </c>
    </row>
    <row r="1282" spans="1:217" x14ac:dyDescent="0.25">
      <c r="A1282" s="5" t="s">
        <v>642</v>
      </c>
      <c r="B1282" t="s">
        <v>1162</v>
      </c>
      <c r="C1282" t="s">
        <v>1198</v>
      </c>
      <c r="D1282" s="2">
        <f>_xll.BDH(A1282, "volume", B1282, C1282, "Direction", "H", "Period", "M","cols=48;rows=2")</f>
        <v>38383</v>
      </c>
      <c r="E1282" s="2">
        <v>38411</v>
      </c>
      <c r="F1282" s="2">
        <v>38442</v>
      </c>
      <c r="G1282" s="2">
        <v>38471</v>
      </c>
      <c r="H1282" s="2">
        <v>38503</v>
      </c>
      <c r="I1282" s="2">
        <v>38533</v>
      </c>
      <c r="J1282" s="2">
        <v>38562</v>
      </c>
      <c r="K1282" s="2">
        <v>38595</v>
      </c>
      <c r="L1282" s="2">
        <v>38625</v>
      </c>
      <c r="M1282" s="2">
        <v>38656</v>
      </c>
      <c r="N1282" s="2">
        <v>38686</v>
      </c>
      <c r="O1282" s="2">
        <v>38716</v>
      </c>
      <c r="P1282" s="2">
        <v>38748</v>
      </c>
      <c r="Q1282" s="2">
        <v>38776</v>
      </c>
      <c r="R1282" s="2">
        <v>38807</v>
      </c>
      <c r="S1282" s="2">
        <v>38835</v>
      </c>
      <c r="T1282" s="2">
        <v>38868</v>
      </c>
      <c r="U1282" s="2">
        <v>38898</v>
      </c>
      <c r="V1282" s="2">
        <v>38929</v>
      </c>
      <c r="W1282" s="2">
        <v>38960</v>
      </c>
      <c r="X1282" s="2">
        <v>38989</v>
      </c>
      <c r="Y1282" s="2">
        <v>39021</v>
      </c>
      <c r="Z1282" s="2">
        <v>39051</v>
      </c>
      <c r="AA1282" s="2">
        <v>39080</v>
      </c>
      <c r="AB1282" s="2">
        <v>39113</v>
      </c>
      <c r="AC1282" s="2">
        <v>39141</v>
      </c>
      <c r="AD1282" s="2">
        <v>39171</v>
      </c>
      <c r="AE1282" s="2">
        <v>39202</v>
      </c>
      <c r="AF1282" s="2">
        <v>39233</v>
      </c>
      <c r="AG1282" s="2">
        <v>39262</v>
      </c>
      <c r="AH1282" s="2">
        <v>39294</v>
      </c>
      <c r="AI1282" s="2">
        <v>39325</v>
      </c>
      <c r="AJ1282" s="2">
        <v>39353</v>
      </c>
      <c r="AK1282" s="2">
        <v>39386</v>
      </c>
      <c r="AL1282" s="2">
        <v>39416</v>
      </c>
      <c r="AM1282" s="2">
        <v>39447</v>
      </c>
      <c r="AN1282" s="2">
        <v>39478</v>
      </c>
      <c r="AO1282" s="2">
        <v>39507</v>
      </c>
      <c r="AP1282" s="2">
        <v>39538</v>
      </c>
      <c r="AQ1282" s="2">
        <v>39568</v>
      </c>
      <c r="AR1282" s="2">
        <v>39598</v>
      </c>
      <c r="AS1282" s="2">
        <v>39629</v>
      </c>
      <c r="AT1282" s="2">
        <v>39660</v>
      </c>
      <c r="AU1282" s="2">
        <v>39689</v>
      </c>
      <c r="AV1282" s="2">
        <v>39721</v>
      </c>
      <c r="AW1282" s="2">
        <v>39752</v>
      </c>
      <c r="AX1282" s="2">
        <v>39780</v>
      </c>
      <c r="AY1282" s="2">
        <v>39813</v>
      </c>
    </row>
    <row r="1283" spans="1:217" x14ac:dyDescent="0.25">
      <c r="D1283" s="3">
        <v>224557300</v>
      </c>
      <c r="E1283">
        <v>155233700</v>
      </c>
      <c r="F1283">
        <v>236050300</v>
      </c>
      <c r="G1283">
        <v>175059800</v>
      </c>
      <c r="H1283">
        <v>148562300</v>
      </c>
      <c r="I1283">
        <v>220808200</v>
      </c>
      <c r="J1283">
        <v>102627000</v>
      </c>
      <c r="K1283">
        <v>125648600</v>
      </c>
      <c r="L1283">
        <v>212747200</v>
      </c>
      <c r="M1283">
        <v>160795900</v>
      </c>
      <c r="N1283">
        <v>144547300</v>
      </c>
      <c r="O1283">
        <v>89857400</v>
      </c>
      <c r="P1283">
        <v>127217400</v>
      </c>
      <c r="Q1283">
        <v>86928900</v>
      </c>
      <c r="R1283">
        <v>119761800</v>
      </c>
      <c r="S1283">
        <v>66609300</v>
      </c>
      <c r="T1283">
        <v>157098000</v>
      </c>
      <c r="U1283">
        <v>130683300</v>
      </c>
      <c r="V1283">
        <v>88084700</v>
      </c>
      <c r="W1283">
        <v>79210300</v>
      </c>
      <c r="X1283">
        <v>83759200</v>
      </c>
      <c r="Y1283">
        <v>74325000</v>
      </c>
      <c r="Z1283">
        <v>74394500</v>
      </c>
      <c r="AA1283">
        <v>63632700</v>
      </c>
      <c r="AB1283">
        <v>69301000</v>
      </c>
      <c r="AC1283">
        <v>79089500</v>
      </c>
      <c r="AD1283">
        <v>75009300</v>
      </c>
      <c r="AE1283">
        <v>51789300</v>
      </c>
      <c r="AF1283">
        <v>111286800</v>
      </c>
      <c r="AG1283">
        <v>84580800</v>
      </c>
      <c r="AH1283">
        <v>105805700</v>
      </c>
      <c r="AI1283">
        <v>92929300</v>
      </c>
      <c r="AJ1283">
        <v>65910700</v>
      </c>
      <c r="AK1283">
        <v>62981000</v>
      </c>
      <c r="AL1283">
        <v>79678800</v>
      </c>
      <c r="AM1283">
        <v>60633800</v>
      </c>
      <c r="AN1283">
        <v>89993000</v>
      </c>
      <c r="AO1283">
        <v>72205900</v>
      </c>
      <c r="AP1283">
        <v>84906500</v>
      </c>
      <c r="AQ1283">
        <v>76146000</v>
      </c>
      <c r="AR1283">
        <v>63977600</v>
      </c>
      <c r="AS1283">
        <v>86088500</v>
      </c>
      <c r="AT1283">
        <v>87132700</v>
      </c>
      <c r="AU1283">
        <v>70659800</v>
      </c>
      <c r="AV1283">
        <v>81865100</v>
      </c>
      <c r="AW1283">
        <v>107208500</v>
      </c>
      <c r="AX1283">
        <v>82559300</v>
      </c>
      <c r="AY1283">
        <v>69183400</v>
      </c>
    </row>
    <row r="1284" spans="1:217" x14ac:dyDescent="0.25">
      <c r="A1284" s="5" t="s">
        <v>643</v>
      </c>
      <c r="B1284" t="s">
        <v>1162</v>
      </c>
      <c r="C1284" t="s">
        <v>1183</v>
      </c>
      <c r="D1284" s="2">
        <f>_xll.BDH(A1284, "volume", B1284, C1284, "Direction", "H", "Period", "M","cols=24;rows=2")</f>
        <v>38383</v>
      </c>
      <c r="E1284" s="2">
        <v>38411</v>
      </c>
      <c r="F1284" s="2">
        <v>38442</v>
      </c>
      <c r="G1284" s="2">
        <v>38471</v>
      </c>
      <c r="H1284" s="2">
        <v>38503</v>
      </c>
      <c r="I1284" s="2">
        <v>38533</v>
      </c>
      <c r="J1284" s="2">
        <v>38562</v>
      </c>
      <c r="K1284" s="2">
        <v>38595</v>
      </c>
      <c r="L1284" s="2">
        <v>38625</v>
      </c>
      <c r="M1284" s="2">
        <v>38656</v>
      </c>
      <c r="N1284" s="2">
        <v>38686</v>
      </c>
      <c r="O1284" s="2">
        <v>38716</v>
      </c>
      <c r="P1284" s="2">
        <v>38748</v>
      </c>
      <c r="Q1284" s="2">
        <v>38776</v>
      </c>
      <c r="R1284" s="2">
        <v>38807</v>
      </c>
      <c r="S1284" s="2">
        <v>38835</v>
      </c>
      <c r="T1284" s="2">
        <v>38868</v>
      </c>
      <c r="U1284" s="2">
        <v>38898</v>
      </c>
      <c r="V1284" s="2">
        <v>38929</v>
      </c>
      <c r="W1284" s="2">
        <v>38960</v>
      </c>
      <c r="X1284" s="2">
        <v>38989</v>
      </c>
      <c r="Y1284" s="2">
        <v>39021</v>
      </c>
      <c r="Z1284" s="2">
        <v>39051</v>
      </c>
      <c r="AA1284" s="2">
        <v>39080</v>
      </c>
    </row>
    <row r="1285" spans="1:217" x14ac:dyDescent="0.25">
      <c r="D1285" s="3">
        <v>5911639</v>
      </c>
      <c r="E1285">
        <v>3706145</v>
      </c>
      <c r="F1285">
        <v>6206541</v>
      </c>
      <c r="G1285">
        <v>5789523</v>
      </c>
      <c r="H1285">
        <v>5712641</v>
      </c>
      <c r="I1285">
        <v>6091381</v>
      </c>
      <c r="J1285">
        <v>7209056</v>
      </c>
      <c r="K1285">
        <v>4211891</v>
      </c>
      <c r="L1285">
        <v>5565331</v>
      </c>
      <c r="M1285">
        <v>7405362</v>
      </c>
      <c r="N1285">
        <v>4712310</v>
      </c>
      <c r="O1285">
        <v>5669876</v>
      </c>
      <c r="P1285">
        <v>7731912</v>
      </c>
      <c r="Q1285">
        <v>8159730</v>
      </c>
      <c r="R1285">
        <v>7449303</v>
      </c>
      <c r="S1285">
        <v>7234483</v>
      </c>
      <c r="T1285">
        <v>8684158</v>
      </c>
      <c r="U1285">
        <v>11553642</v>
      </c>
      <c r="V1285">
        <v>11593760</v>
      </c>
      <c r="W1285">
        <v>6105405</v>
      </c>
      <c r="X1285">
        <v>5049179</v>
      </c>
      <c r="Y1285">
        <v>7992833</v>
      </c>
      <c r="Z1285">
        <v>4605397</v>
      </c>
      <c r="AA1285">
        <v>4313872</v>
      </c>
    </row>
    <row r="1286" spans="1:217" x14ac:dyDescent="0.25">
      <c r="A1286" s="5" t="s">
        <v>644</v>
      </c>
      <c r="B1286" t="s">
        <v>1162</v>
      </c>
      <c r="C1286" t="s">
        <v>1183</v>
      </c>
      <c r="D1286" s="2">
        <f>_xll.BDH(A1286, "volume", B1286, C1286, "Direction", "H", "Period", "M","cols=24;rows=2")</f>
        <v>38383</v>
      </c>
      <c r="E1286" s="2">
        <v>38411</v>
      </c>
      <c r="F1286" s="2">
        <v>38442</v>
      </c>
      <c r="G1286" s="2">
        <v>38471</v>
      </c>
      <c r="H1286" s="2">
        <v>38503</v>
      </c>
      <c r="I1286" s="2">
        <v>38533</v>
      </c>
      <c r="J1286" s="2">
        <v>38562</v>
      </c>
      <c r="K1286" s="2">
        <v>38595</v>
      </c>
      <c r="L1286" s="2">
        <v>38625</v>
      </c>
      <c r="M1286" s="2">
        <v>38656</v>
      </c>
      <c r="N1286" s="2">
        <v>38686</v>
      </c>
      <c r="O1286" s="2">
        <v>38716</v>
      </c>
      <c r="P1286" s="2">
        <v>38748</v>
      </c>
      <c r="Q1286" s="2">
        <v>38776</v>
      </c>
      <c r="R1286" s="2">
        <v>38807</v>
      </c>
      <c r="S1286" s="2">
        <v>38835</v>
      </c>
      <c r="T1286" s="2">
        <v>38868</v>
      </c>
      <c r="U1286" s="2">
        <v>38898</v>
      </c>
      <c r="V1286" s="2">
        <v>38929</v>
      </c>
      <c r="W1286" s="2">
        <v>38960</v>
      </c>
      <c r="X1286" s="2">
        <v>38989</v>
      </c>
      <c r="Y1286" s="2">
        <v>39021</v>
      </c>
      <c r="Z1286" s="2">
        <v>39051</v>
      </c>
      <c r="AA1286" s="2">
        <v>39080</v>
      </c>
    </row>
    <row r="1287" spans="1:217" x14ac:dyDescent="0.25">
      <c r="D1287" s="3">
        <v>38984800</v>
      </c>
      <c r="E1287">
        <v>27290400</v>
      </c>
      <c r="F1287">
        <v>30258200</v>
      </c>
      <c r="G1287">
        <v>27374000</v>
      </c>
      <c r="H1287">
        <v>33678300</v>
      </c>
      <c r="I1287">
        <v>23778000</v>
      </c>
      <c r="J1287">
        <v>20920600</v>
      </c>
      <c r="K1287">
        <v>22791300</v>
      </c>
      <c r="L1287">
        <v>19834200</v>
      </c>
      <c r="M1287">
        <v>28432400</v>
      </c>
      <c r="N1287">
        <v>27172300</v>
      </c>
      <c r="O1287">
        <v>26717000</v>
      </c>
      <c r="P1287">
        <v>27667300</v>
      </c>
      <c r="Q1287">
        <v>30272300</v>
      </c>
      <c r="R1287">
        <v>29016300</v>
      </c>
      <c r="S1287">
        <v>23960300</v>
      </c>
      <c r="T1287">
        <v>36377200</v>
      </c>
      <c r="U1287">
        <v>31263100</v>
      </c>
      <c r="V1287">
        <v>27958300</v>
      </c>
      <c r="W1287">
        <v>28034700</v>
      </c>
      <c r="X1287">
        <v>83309400</v>
      </c>
      <c r="Y1287">
        <v>41104300</v>
      </c>
      <c r="Z1287">
        <v>28906300</v>
      </c>
      <c r="AA1287">
        <v>4778300</v>
      </c>
    </row>
    <row r="1288" spans="1:217" x14ac:dyDescent="0.25">
      <c r="A1288" s="5" t="s">
        <v>645</v>
      </c>
      <c r="B1288" t="s">
        <v>1162</v>
      </c>
      <c r="C1288" t="s">
        <v>1199</v>
      </c>
      <c r="D1288" s="2">
        <f>_xll.BDH(A1288, "volume", B1288, C1288, "Direction", "H", "Period", "M","cols=214;rows=2")</f>
        <v>38383</v>
      </c>
      <c r="E1288" s="2">
        <v>38411</v>
      </c>
      <c r="F1288" s="2">
        <v>38442</v>
      </c>
      <c r="G1288" s="2">
        <v>38471</v>
      </c>
      <c r="H1288" s="2">
        <v>38503</v>
      </c>
      <c r="I1288" s="2">
        <v>38533</v>
      </c>
      <c r="J1288" s="2">
        <v>38562</v>
      </c>
      <c r="K1288" s="2">
        <v>38595</v>
      </c>
      <c r="L1288" s="2">
        <v>38625</v>
      </c>
      <c r="M1288" s="2">
        <v>38656</v>
      </c>
      <c r="N1288" s="2">
        <v>38686</v>
      </c>
      <c r="O1288" s="2">
        <v>38716</v>
      </c>
      <c r="P1288" s="2">
        <v>38748</v>
      </c>
      <c r="Q1288" s="2">
        <v>38776</v>
      </c>
      <c r="R1288" s="2">
        <v>38807</v>
      </c>
      <c r="S1288" s="2">
        <v>38835</v>
      </c>
      <c r="T1288" s="2">
        <v>38868</v>
      </c>
      <c r="U1288" s="2">
        <v>38898</v>
      </c>
      <c r="V1288" s="2">
        <v>38929</v>
      </c>
      <c r="W1288" s="2">
        <v>38960</v>
      </c>
      <c r="X1288" s="2">
        <v>38989</v>
      </c>
      <c r="Y1288" s="2">
        <v>39021</v>
      </c>
      <c r="Z1288" s="2">
        <v>39051</v>
      </c>
      <c r="AA1288" s="2">
        <v>39080</v>
      </c>
      <c r="AB1288" s="2">
        <v>39113</v>
      </c>
      <c r="AC1288" s="2">
        <v>39141</v>
      </c>
      <c r="AD1288" s="2">
        <v>39171</v>
      </c>
      <c r="AE1288" s="2">
        <v>39202</v>
      </c>
      <c r="AF1288" s="2">
        <v>39233</v>
      </c>
      <c r="AG1288" s="2">
        <v>39262</v>
      </c>
      <c r="AH1288" s="2">
        <v>39294</v>
      </c>
      <c r="AI1288" s="2">
        <v>39325</v>
      </c>
      <c r="AJ1288" s="2">
        <v>39353</v>
      </c>
      <c r="AK1288" s="2">
        <v>39386</v>
      </c>
      <c r="AL1288" s="2">
        <v>39416</v>
      </c>
      <c r="AM1288" s="2">
        <v>39447</v>
      </c>
      <c r="AN1288" s="2">
        <v>39478</v>
      </c>
      <c r="AO1288" s="2">
        <v>39507</v>
      </c>
      <c r="AP1288" s="2">
        <v>39538</v>
      </c>
      <c r="AQ1288" s="2">
        <v>39568</v>
      </c>
      <c r="AR1288" s="2">
        <v>39598</v>
      </c>
      <c r="AS1288" s="2">
        <v>39629</v>
      </c>
      <c r="AT1288" s="2">
        <v>39660</v>
      </c>
      <c r="AU1288" s="2">
        <v>39689</v>
      </c>
      <c r="AV1288" s="2">
        <v>39721</v>
      </c>
      <c r="AW1288" s="2">
        <v>39752</v>
      </c>
      <c r="AX1288" s="2">
        <v>39780</v>
      </c>
      <c r="AY1288" s="2">
        <v>39813</v>
      </c>
      <c r="AZ1288" s="2">
        <v>39843</v>
      </c>
      <c r="BA1288" s="2">
        <v>39871</v>
      </c>
      <c r="BB1288" s="2">
        <v>39903</v>
      </c>
      <c r="BC1288" s="2">
        <v>39933</v>
      </c>
      <c r="BD1288" s="2">
        <v>39962</v>
      </c>
      <c r="BE1288" s="2">
        <v>39994</v>
      </c>
      <c r="BF1288" s="2">
        <v>40025</v>
      </c>
      <c r="BG1288" s="2">
        <v>40056</v>
      </c>
      <c r="BH1288" s="2">
        <v>40086</v>
      </c>
      <c r="BI1288" s="2">
        <v>40116</v>
      </c>
      <c r="BJ1288" s="2">
        <v>40147</v>
      </c>
      <c r="BK1288" s="2">
        <v>40178</v>
      </c>
      <c r="BL1288" s="2">
        <v>40207</v>
      </c>
      <c r="BM1288" s="2">
        <v>40235</v>
      </c>
      <c r="BN1288" s="2">
        <v>40268</v>
      </c>
      <c r="BO1288" s="2">
        <v>40298</v>
      </c>
      <c r="BP1288" s="2">
        <v>40329</v>
      </c>
      <c r="BQ1288" s="2">
        <v>40359</v>
      </c>
      <c r="BR1288" s="2">
        <v>40389</v>
      </c>
      <c r="BS1288" s="2">
        <v>40421</v>
      </c>
      <c r="BT1288" s="2">
        <v>40451</v>
      </c>
      <c r="BU1288" s="2">
        <v>40480</v>
      </c>
      <c r="BV1288" s="2">
        <v>40512</v>
      </c>
      <c r="BW1288" s="2">
        <v>40543</v>
      </c>
      <c r="BX1288" s="2">
        <v>40574</v>
      </c>
      <c r="BY1288" s="2">
        <v>40602</v>
      </c>
      <c r="BZ1288" s="2">
        <v>40633</v>
      </c>
      <c r="CA1288" s="2">
        <v>40662</v>
      </c>
      <c r="CB1288" s="2">
        <v>40694</v>
      </c>
      <c r="CC1288" s="2">
        <v>40724</v>
      </c>
      <c r="CD1288" s="2">
        <v>40753</v>
      </c>
      <c r="CE1288" s="2">
        <v>40786</v>
      </c>
      <c r="CF1288" s="2">
        <v>40816</v>
      </c>
      <c r="CG1288" s="2">
        <v>40847</v>
      </c>
      <c r="CH1288" s="2">
        <v>40877</v>
      </c>
      <c r="CI1288" s="2">
        <v>40907</v>
      </c>
      <c r="CJ1288" s="2">
        <v>40939</v>
      </c>
      <c r="CK1288" s="2">
        <v>40968</v>
      </c>
      <c r="CL1288" s="2">
        <v>40998</v>
      </c>
      <c r="CM1288" s="2">
        <v>41029</v>
      </c>
      <c r="CN1288" s="2">
        <v>41060</v>
      </c>
      <c r="CO1288" s="2">
        <v>41089</v>
      </c>
      <c r="CP1288" s="2">
        <v>41121</v>
      </c>
      <c r="CQ1288" s="2">
        <v>41152</v>
      </c>
      <c r="CR1288" s="2">
        <v>41180</v>
      </c>
      <c r="CS1288" s="2">
        <v>41213</v>
      </c>
      <c r="CT1288" s="2">
        <v>41243</v>
      </c>
      <c r="CU1288" s="2">
        <v>41274</v>
      </c>
      <c r="CV1288" s="2">
        <v>41305</v>
      </c>
      <c r="CW1288" s="2">
        <v>41333</v>
      </c>
      <c r="CX1288" s="2">
        <v>41362</v>
      </c>
      <c r="CY1288" s="2">
        <v>41394</v>
      </c>
      <c r="CZ1288" s="2">
        <v>41425</v>
      </c>
      <c r="DA1288" s="2">
        <v>41453</v>
      </c>
      <c r="DB1288" s="2">
        <v>41486</v>
      </c>
      <c r="DC1288" s="2">
        <v>41516</v>
      </c>
      <c r="DD1288" s="2">
        <v>41547</v>
      </c>
      <c r="DE1288" s="2">
        <v>41578</v>
      </c>
      <c r="DF1288" s="2">
        <v>41607</v>
      </c>
      <c r="DG1288" s="2">
        <v>41639</v>
      </c>
      <c r="DH1288" s="2">
        <v>41670</v>
      </c>
      <c r="DI1288" s="2">
        <v>41698</v>
      </c>
      <c r="DJ1288" s="2">
        <v>41729</v>
      </c>
      <c r="DK1288" s="2">
        <v>41759</v>
      </c>
      <c r="DL1288" s="2">
        <v>41789</v>
      </c>
      <c r="DM1288" s="2">
        <v>41820</v>
      </c>
      <c r="DN1288" s="2">
        <v>41851</v>
      </c>
      <c r="DO1288" s="2">
        <v>41880</v>
      </c>
      <c r="DP1288" s="2">
        <v>41912</v>
      </c>
      <c r="DQ1288" s="2">
        <v>41943</v>
      </c>
      <c r="DR1288" s="2">
        <v>41971</v>
      </c>
      <c r="DS1288" s="2">
        <v>42004</v>
      </c>
      <c r="DT1288" s="2">
        <v>42034</v>
      </c>
      <c r="DU1288" s="2">
        <v>42062</v>
      </c>
      <c r="DV1288" s="2">
        <v>42094</v>
      </c>
      <c r="DW1288" s="2">
        <v>42124</v>
      </c>
      <c r="DX1288" s="2">
        <v>42153</v>
      </c>
      <c r="DY1288" s="2">
        <v>42185</v>
      </c>
      <c r="DZ1288" s="2">
        <v>42216</v>
      </c>
      <c r="EA1288" s="2">
        <v>42247</v>
      </c>
      <c r="EB1288" s="2">
        <v>42277</v>
      </c>
      <c r="EC1288" s="2">
        <v>42307</v>
      </c>
      <c r="ED1288" s="2">
        <v>42338</v>
      </c>
      <c r="EE1288" s="2">
        <v>42369</v>
      </c>
      <c r="EF1288" s="2">
        <v>42398</v>
      </c>
      <c r="EG1288" s="2">
        <v>42429</v>
      </c>
      <c r="EH1288" s="2">
        <v>42460</v>
      </c>
      <c r="EI1288" s="2">
        <v>42489</v>
      </c>
      <c r="EJ1288" s="2">
        <v>42521</v>
      </c>
      <c r="EK1288" s="2">
        <v>42551</v>
      </c>
      <c r="EL1288" s="2">
        <v>42580</v>
      </c>
      <c r="EM1288" s="2">
        <v>42613</v>
      </c>
      <c r="EN1288" s="2">
        <v>42643</v>
      </c>
      <c r="EO1288" s="2">
        <v>42674</v>
      </c>
      <c r="EP1288" s="2">
        <v>42704</v>
      </c>
      <c r="EQ1288" s="2">
        <v>42734</v>
      </c>
      <c r="ER1288" s="2">
        <v>42766</v>
      </c>
      <c r="ES1288" s="2">
        <v>42794</v>
      </c>
      <c r="ET1288" s="2">
        <v>42825</v>
      </c>
      <c r="EU1288" s="2">
        <v>42853</v>
      </c>
      <c r="EV1288" s="2">
        <v>42886</v>
      </c>
      <c r="EW1288" s="2">
        <v>42916</v>
      </c>
      <c r="EX1288" s="2">
        <v>42947</v>
      </c>
      <c r="EY1288" s="2">
        <v>42978</v>
      </c>
      <c r="EZ1288" s="2">
        <v>43007</v>
      </c>
      <c r="FA1288" s="2">
        <v>43039</v>
      </c>
      <c r="FB1288" s="2">
        <v>43069</v>
      </c>
      <c r="FC1288" s="2">
        <v>43098</v>
      </c>
      <c r="FD1288" s="2">
        <v>43131</v>
      </c>
      <c r="FE1288" s="2">
        <v>43159</v>
      </c>
      <c r="FF1288" s="2">
        <v>43189</v>
      </c>
      <c r="FG1288" s="2">
        <v>43220</v>
      </c>
      <c r="FH1288" s="2">
        <v>43251</v>
      </c>
      <c r="FI1288" s="2">
        <v>43280</v>
      </c>
      <c r="FJ1288" s="2">
        <v>43312</v>
      </c>
      <c r="FK1288" s="2">
        <v>43343</v>
      </c>
      <c r="FL1288" s="2">
        <v>43371</v>
      </c>
      <c r="FM1288" s="2">
        <v>43404</v>
      </c>
      <c r="FN1288" s="2">
        <v>43434</v>
      </c>
      <c r="FO1288" s="2">
        <v>43465</v>
      </c>
      <c r="FP1288" s="2">
        <v>43496</v>
      </c>
      <c r="FQ1288" s="2">
        <v>43524</v>
      </c>
      <c r="FR1288" s="2">
        <v>43553</v>
      </c>
      <c r="FS1288" s="2">
        <v>43585</v>
      </c>
      <c r="FT1288" s="2">
        <v>43616</v>
      </c>
      <c r="FU1288" s="2">
        <v>43644</v>
      </c>
      <c r="FV1288" s="2">
        <v>43677</v>
      </c>
      <c r="FW1288" s="2">
        <v>43707</v>
      </c>
      <c r="FX1288" s="2">
        <v>43738</v>
      </c>
      <c r="FY1288" s="2">
        <v>43769</v>
      </c>
      <c r="FZ1288" s="2">
        <v>43798</v>
      </c>
      <c r="GA1288" s="2">
        <v>43830</v>
      </c>
      <c r="GB1288" s="2">
        <v>43861</v>
      </c>
      <c r="GC1288" s="2">
        <v>43889</v>
      </c>
      <c r="GD1288" s="2">
        <v>43921</v>
      </c>
      <c r="GE1288" s="2">
        <v>43951</v>
      </c>
      <c r="GF1288" s="2">
        <v>43980</v>
      </c>
      <c r="GG1288" s="2">
        <v>44012</v>
      </c>
      <c r="GH1288" s="2">
        <v>44043</v>
      </c>
      <c r="GI1288" s="2">
        <v>44074</v>
      </c>
      <c r="GJ1288" s="2">
        <v>44104</v>
      </c>
      <c r="GK1288" s="2">
        <v>44134</v>
      </c>
      <c r="GL1288" s="2">
        <v>44165</v>
      </c>
      <c r="GM1288" s="2">
        <v>44196</v>
      </c>
      <c r="GN1288" s="2">
        <v>44225</v>
      </c>
      <c r="GO1288" s="2">
        <v>44253</v>
      </c>
      <c r="GP1288" s="2">
        <v>44286</v>
      </c>
      <c r="GQ1288" s="2">
        <v>44316</v>
      </c>
      <c r="GR1288" s="2">
        <v>44347</v>
      </c>
      <c r="GS1288" s="2">
        <v>44377</v>
      </c>
      <c r="GT1288" s="2">
        <v>44407</v>
      </c>
      <c r="GU1288" s="2">
        <v>44439</v>
      </c>
      <c r="GV1288" s="2">
        <v>44469</v>
      </c>
      <c r="GW1288" s="2">
        <v>44498</v>
      </c>
      <c r="GX1288" s="2">
        <v>44530</v>
      </c>
      <c r="GY1288" s="2">
        <v>44561</v>
      </c>
      <c r="GZ1288" s="2">
        <v>44592</v>
      </c>
      <c r="HA1288" s="2">
        <v>44620</v>
      </c>
      <c r="HB1288" s="2">
        <v>44651</v>
      </c>
      <c r="HC1288" s="2">
        <v>44680</v>
      </c>
      <c r="HD1288" s="2">
        <v>44712</v>
      </c>
      <c r="HE1288" s="2">
        <v>44742</v>
      </c>
      <c r="HF1288" s="2">
        <v>44771</v>
      </c>
      <c r="HG1288" s="2">
        <v>44804</v>
      </c>
      <c r="HH1288" s="2">
        <v>44834</v>
      </c>
      <c r="HI1288" s="2">
        <v>44865</v>
      </c>
    </row>
    <row r="1289" spans="1:217" x14ac:dyDescent="0.25">
      <c r="D1289" s="3">
        <v>23336800</v>
      </c>
      <c r="E1289">
        <v>17422000</v>
      </c>
      <c r="F1289">
        <v>21333800</v>
      </c>
      <c r="G1289">
        <v>18573200</v>
      </c>
      <c r="H1289">
        <v>17686300</v>
      </c>
      <c r="I1289">
        <v>15215000</v>
      </c>
      <c r="J1289">
        <v>18980800</v>
      </c>
      <c r="K1289">
        <v>17504700</v>
      </c>
      <c r="L1289">
        <v>19108000</v>
      </c>
      <c r="M1289">
        <v>25651600</v>
      </c>
      <c r="N1289">
        <v>16850500</v>
      </c>
      <c r="O1289">
        <v>15717400</v>
      </c>
      <c r="P1289">
        <v>23150400</v>
      </c>
      <c r="Q1289">
        <v>15333900</v>
      </c>
      <c r="R1289">
        <v>19773700</v>
      </c>
      <c r="S1289">
        <v>19599400</v>
      </c>
      <c r="T1289">
        <v>29201700</v>
      </c>
      <c r="U1289">
        <v>24309600</v>
      </c>
      <c r="V1289">
        <v>32952700</v>
      </c>
      <c r="W1289">
        <v>26247900</v>
      </c>
      <c r="X1289">
        <v>22871400</v>
      </c>
      <c r="Y1289">
        <v>30007800</v>
      </c>
      <c r="Z1289">
        <v>33439700</v>
      </c>
      <c r="AA1289">
        <v>24599300</v>
      </c>
      <c r="AB1289">
        <v>32146600</v>
      </c>
      <c r="AC1289">
        <v>24632900</v>
      </c>
      <c r="AD1289">
        <v>36335200</v>
      </c>
      <c r="AE1289">
        <v>36028600</v>
      </c>
      <c r="AF1289">
        <v>34269800</v>
      </c>
      <c r="AG1289">
        <v>45787200</v>
      </c>
      <c r="AH1289">
        <v>47867600</v>
      </c>
      <c r="AI1289">
        <v>58632300</v>
      </c>
      <c r="AJ1289">
        <v>31432900</v>
      </c>
      <c r="AK1289">
        <v>42259400</v>
      </c>
      <c r="AL1289">
        <v>53857800</v>
      </c>
      <c r="AM1289">
        <v>45543900</v>
      </c>
      <c r="AN1289">
        <v>83524100</v>
      </c>
      <c r="AO1289">
        <v>52283600</v>
      </c>
      <c r="AP1289">
        <v>74583100</v>
      </c>
      <c r="AQ1289">
        <v>58278200</v>
      </c>
      <c r="AR1289">
        <v>50242100</v>
      </c>
      <c r="AS1289">
        <v>112526100</v>
      </c>
      <c r="AT1289">
        <v>132567600</v>
      </c>
      <c r="AU1289">
        <v>59927600</v>
      </c>
      <c r="AV1289">
        <v>83193400</v>
      </c>
      <c r="AW1289">
        <v>70605000</v>
      </c>
      <c r="AX1289">
        <v>50112500</v>
      </c>
      <c r="AY1289">
        <v>60756900</v>
      </c>
      <c r="AZ1289">
        <v>80128500</v>
      </c>
      <c r="BA1289">
        <v>114814500</v>
      </c>
      <c r="BB1289">
        <v>106144200</v>
      </c>
      <c r="BC1289">
        <v>128082200</v>
      </c>
      <c r="BD1289">
        <v>305016500</v>
      </c>
      <c r="BE1289">
        <v>202198900</v>
      </c>
      <c r="BF1289">
        <v>144210500</v>
      </c>
      <c r="BG1289">
        <v>157679300</v>
      </c>
      <c r="BH1289">
        <v>151351800</v>
      </c>
      <c r="BI1289">
        <v>149888300</v>
      </c>
      <c r="BJ1289">
        <v>118938300</v>
      </c>
      <c r="BK1289">
        <v>73922300</v>
      </c>
      <c r="BL1289">
        <v>115128200</v>
      </c>
      <c r="BM1289">
        <v>86060700</v>
      </c>
      <c r="BN1289">
        <v>90068400</v>
      </c>
      <c r="BO1289">
        <v>123856900</v>
      </c>
      <c r="BP1289">
        <v>128145800</v>
      </c>
      <c r="BQ1289">
        <v>94321300</v>
      </c>
      <c r="BR1289">
        <v>89653400</v>
      </c>
      <c r="BS1289">
        <v>69409100</v>
      </c>
      <c r="BT1289">
        <v>69381554</v>
      </c>
      <c r="BU1289">
        <v>65281443</v>
      </c>
      <c r="BV1289">
        <v>119832874</v>
      </c>
      <c r="BW1289">
        <v>98681549</v>
      </c>
      <c r="BX1289">
        <v>76253746</v>
      </c>
      <c r="BY1289">
        <v>60660176</v>
      </c>
      <c r="BZ1289">
        <v>64872682</v>
      </c>
      <c r="CA1289">
        <v>44817589</v>
      </c>
      <c r="CB1289">
        <v>49434117</v>
      </c>
      <c r="CC1289">
        <v>75320937</v>
      </c>
      <c r="CD1289">
        <v>52326809</v>
      </c>
      <c r="CE1289">
        <v>108770441</v>
      </c>
      <c r="CF1289">
        <v>76362098</v>
      </c>
      <c r="CG1289">
        <v>82665953</v>
      </c>
      <c r="CH1289">
        <v>74155512</v>
      </c>
      <c r="CI1289">
        <v>50173741</v>
      </c>
      <c r="CJ1289">
        <v>56864046</v>
      </c>
      <c r="CK1289">
        <v>45213649</v>
      </c>
      <c r="CL1289">
        <v>112872609</v>
      </c>
      <c r="CM1289">
        <v>66083919</v>
      </c>
      <c r="CN1289">
        <v>59713037</v>
      </c>
      <c r="CO1289">
        <v>63550757</v>
      </c>
      <c r="CP1289">
        <v>55867187</v>
      </c>
      <c r="CQ1289">
        <v>41690830</v>
      </c>
      <c r="CR1289">
        <v>46865302</v>
      </c>
      <c r="CS1289">
        <v>60075625</v>
      </c>
      <c r="CT1289">
        <v>57536424</v>
      </c>
      <c r="CU1289">
        <v>41656479</v>
      </c>
      <c r="CV1289">
        <v>53898579</v>
      </c>
      <c r="CW1289">
        <v>42110012</v>
      </c>
      <c r="CX1289">
        <v>49980255</v>
      </c>
      <c r="CY1289">
        <v>50140543</v>
      </c>
      <c r="CZ1289">
        <v>49074935</v>
      </c>
      <c r="DA1289">
        <v>64607694</v>
      </c>
      <c r="DB1289">
        <v>63515723</v>
      </c>
      <c r="DC1289">
        <v>52483483</v>
      </c>
      <c r="DD1289">
        <v>61711193</v>
      </c>
      <c r="DE1289">
        <v>70010174</v>
      </c>
      <c r="DF1289">
        <v>48552627</v>
      </c>
      <c r="DG1289">
        <v>51908058</v>
      </c>
      <c r="DH1289">
        <v>65213068</v>
      </c>
      <c r="DI1289">
        <v>44631130</v>
      </c>
      <c r="DJ1289">
        <v>64223220</v>
      </c>
      <c r="DK1289">
        <v>59645642</v>
      </c>
      <c r="DL1289">
        <v>52076917</v>
      </c>
      <c r="DM1289">
        <v>65757836</v>
      </c>
      <c r="DN1289">
        <v>58589627</v>
      </c>
      <c r="DO1289">
        <v>46892102</v>
      </c>
      <c r="DP1289">
        <v>67321480</v>
      </c>
      <c r="DQ1289">
        <v>109887085</v>
      </c>
      <c r="DR1289">
        <v>52345131</v>
      </c>
      <c r="DS1289">
        <v>75901050</v>
      </c>
      <c r="DT1289">
        <v>89567477</v>
      </c>
      <c r="DU1289">
        <v>59938163</v>
      </c>
      <c r="DV1289">
        <v>91858033</v>
      </c>
      <c r="DW1289">
        <v>77795580</v>
      </c>
      <c r="DX1289">
        <v>66702058</v>
      </c>
      <c r="DY1289">
        <v>82835211</v>
      </c>
      <c r="DZ1289">
        <v>80737866</v>
      </c>
      <c r="EA1289">
        <v>91487685</v>
      </c>
      <c r="EB1289">
        <v>94707605</v>
      </c>
      <c r="EC1289">
        <v>92989054</v>
      </c>
      <c r="ED1289">
        <v>76441476</v>
      </c>
      <c r="EE1289">
        <v>109351121</v>
      </c>
      <c r="EF1289">
        <v>119039459</v>
      </c>
      <c r="EG1289">
        <v>117046933</v>
      </c>
      <c r="EH1289">
        <v>112607037</v>
      </c>
      <c r="EI1289">
        <v>117594537</v>
      </c>
      <c r="EJ1289">
        <v>99244985</v>
      </c>
      <c r="EK1289">
        <v>115627548</v>
      </c>
      <c r="EL1289">
        <v>98134290</v>
      </c>
      <c r="EM1289">
        <v>82745800</v>
      </c>
      <c r="EN1289">
        <v>93678665</v>
      </c>
      <c r="EO1289">
        <v>90170941</v>
      </c>
      <c r="EP1289">
        <v>120836625</v>
      </c>
      <c r="EQ1289">
        <v>91661980</v>
      </c>
      <c r="ER1289">
        <v>71364008</v>
      </c>
      <c r="ES1289">
        <v>62739908</v>
      </c>
      <c r="ET1289">
        <v>97534484</v>
      </c>
      <c r="EU1289">
        <v>79199550</v>
      </c>
      <c r="EV1289">
        <v>86066161</v>
      </c>
      <c r="EW1289">
        <v>107384836</v>
      </c>
      <c r="EX1289">
        <v>68008170</v>
      </c>
      <c r="EY1289">
        <v>80146717</v>
      </c>
      <c r="EZ1289">
        <v>59038988</v>
      </c>
      <c r="FA1289">
        <v>66716532</v>
      </c>
      <c r="FB1289">
        <v>67374097</v>
      </c>
      <c r="FC1289">
        <v>54812640</v>
      </c>
      <c r="FD1289">
        <v>49708018</v>
      </c>
      <c r="FE1289">
        <v>52258098</v>
      </c>
      <c r="FF1289">
        <v>57637574</v>
      </c>
      <c r="FG1289">
        <v>59376621</v>
      </c>
      <c r="FH1289">
        <v>51562422</v>
      </c>
      <c r="FI1289">
        <v>62605550</v>
      </c>
      <c r="FJ1289">
        <v>55787861</v>
      </c>
      <c r="FK1289">
        <v>45704866</v>
      </c>
      <c r="FL1289">
        <v>50350776</v>
      </c>
      <c r="FM1289">
        <v>71209576</v>
      </c>
      <c r="FN1289">
        <v>72351749</v>
      </c>
      <c r="FO1289">
        <v>67374708</v>
      </c>
      <c r="FP1289">
        <v>56469785</v>
      </c>
      <c r="FQ1289">
        <v>49887353</v>
      </c>
      <c r="FR1289">
        <v>60911429</v>
      </c>
      <c r="FS1289">
        <v>55141173</v>
      </c>
      <c r="FT1289">
        <v>47999288</v>
      </c>
      <c r="FU1289">
        <v>53259438</v>
      </c>
      <c r="FV1289">
        <v>51340427</v>
      </c>
      <c r="FW1289">
        <v>51920896</v>
      </c>
      <c r="FX1289">
        <v>45679301</v>
      </c>
      <c r="FY1289">
        <v>45720642</v>
      </c>
      <c r="FZ1289">
        <v>34112845</v>
      </c>
      <c r="GA1289">
        <v>47952597</v>
      </c>
      <c r="GB1289">
        <v>55776967</v>
      </c>
      <c r="GC1289">
        <v>46693111</v>
      </c>
      <c r="GD1289">
        <v>95495129</v>
      </c>
      <c r="GE1289">
        <v>61739126</v>
      </c>
      <c r="GF1289">
        <v>44157835</v>
      </c>
      <c r="GG1289">
        <v>79691072</v>
      </c>
      <c r="GH1289">
        <v>44095891</v>
      </c>
      <c r="GI1289">
        <v>29128095</v>
      </c>
      <c r="GJ1289">
        <v>40006552</v>
      </c>
      <c r="GK1289">
        <v>42594209</v>
      </c>
      <c r="GL1289">
        <v>43699639</v>
      </c>
      <c r="GM1289">
        <v>51034889</v>
      </c>
      <c r="GN1289">
        <v>48503333</v>
      </c>
      <c r="GO1289">
        <v>40708763</v>
      </c>
      <c r="GP1289">
        <v>77298546</v>
      </c>
      <c r="GQ1289">
        <v>42526250</v>
      </c>
      <c r="GR1289">
        <v>35337551</v>
      </c>
      <c r="GS1289">
        <v>50387918</v>
      </c>
      <c r="GT1289">
        <v>46711599</v>
      </c>
      <c r="GU1289">
        <v>38554311</v>
      </c>
      <c r="GV1289">
        <v>49833364</v>
      </c>
      <c r="GW1289">
        <v>40946991</v>
      </c>
      <c r="GX1289">
        <v>34619484</v>
      </c>
      <c r="GY1289">
        <v>48970135</v>
      </c>
      <c r="GZ1289">
        <v>65673662</v>
      </c>
      <c r="HA1289">
        <v>54637729</v>
      </c>
      <c r="HB1289">
        <v>73855477</v>
      </c>
      <c r="HC1289">
        <v>51983894</v>
      </c>
      <c r="HD1289">
        <v>49627002</v>
      </c>
      <c r="HE1289">
        <v>45324336</v>
      </c>
      <c r="HF1289">
        <v>40572987</v>
      </c>
      <c r="HG1289">
        <v>32902517</v>
      </c>
      <c r="HH1289">
        <v>46623663</v>
      </c>
      <c r="HI1289">
        <v>50719562</v>
      </c>
    </row>
    <row r="1290" spans="1:217" x14ac:dyDescent="0.25">
      <c r="A1290" s="5" t="s">
        <v>646</v>
      </c>
      <c r="B1290" t="s">
        <v>1162</v>
      </c>
      <c r="C1290" t="s">
        <v>1183</v>
      </c>
      <c r="D1290" s="2">
        <f>_xll.BDH(A1290, "volume", B1290, C1290, "Direction", "H", "Period", "M","cols=24;rows=2")</f>
        <v>38383</v>
      </c>
      <c r="E1290" s="2">
        <v>38411</v>
      </c>
      <c r="F1290" s="2">
        <v>38442</v>
      </c>
      <c r="G1290" s="2">
        <v>38471</v>
      </c>
      <c r="H1290" s="2">
        <v>38503</v>
      </c>
      <c r="I1290" s="2">
        <v>38533</v>
      </c>
      <c r="J1290" s="2">
        <v>38562</v>
      </c>
      <c r="K1290" s="2">
        <v>38595</v>
      </c>
      <c r="L1290" s="2">
        <v>38625</v>
      </c>
      <c r="M1290" s="2">
        <v>38656</v>
      </c>
      <c r="N1290" s="2">
        <v>38686</v>
      </c>
      <c r="O1290" s="2">
        <v>38716</v>
      </c>
      <c r="P1290" s="2">
        <v>38748</v>
      </c>
      <c r="Q1290" s="2">
        <v>38776</v>
      </c>
      <c r="R1290" s="2">
        <v>38807</v>
      </c>
      <c r="S1290" s="2">
        <v>38835</v>
      </c>
      <c r="T1290" s="2">
        <v>38868</v>
      </c>
      <c r="U1290" s="2">
        <v>38898</v>
      </c>
      <c r="V1290" s="2">
        <v>38929</v>
      </c>
      <c r="W1290" s="2">
        <v>38960</v>
      </c>
      <c r="X1290" s="2">
        <v>38989</v>
      </c>
      <c r="Y1290" s="2">
        <v>39021</v>
      </c>
      <c r="Z1290" s="2">
        <v>39051</v>
      </c>
      <c r="AA1290" s="2">
        <v>39080</v>
      </c>
    </row>
    <row r="1291" spans="1:217" x14ac:dyDescent="0.25">
      <c r="D1291" s="3">
        <v>5613480</v>
      </c>
      <c r="E1291">
        <v>4175930</v>
      </c>
      <c r="F1291">
        <v>3757800</v>
      </c>
      <c r="G1291">
        <v>5034050</v>
      </c>
      <c r="H1291">
        <v>7954510</v>
      </c>
      <c r="I1291">
        <v>5776570</v>
      </c>
      <c r="J1291">
        <v>5206740</v>
      </c>
      <c r="K1291">
        <v>5124630</v>
      </c>
      <c r="L1291">
        <v>4543090</v>
      </c>
      <c r="M1291">
        <v>7242940</v>
      </c>
      <c r="N1291">
        <v>8217770</v>
      </c>
      <c r="O1291">
        <v>5391930</v>
      </c>
      <c r="P1291">
        <v>4805350</v>
      </c>
      <c r="Q1291">
        <v>4098330</v>
      </c>
      <c r="R1291">
        <v>6191900</v>
      </c>
      <c r="S1291">
        <v>6042580</v>
      </c>
      <c r="T1291">
        <v>7850330</v>
      </c>
      <c r="U1291">
        <v>9311500</v>
      </c>
      <c r="V1291">
        <v>4993620</v>
      </c>
      <c r="W1291">
        <v>4044240</v>
      </c>
      <c r="X1291">
        <v>3511690</v>
      </c>
      <c r="Y1291">
        <v>8594550</v>
      </c>
      <c r="Z1291">
        <v>5525170</v>
      </c>
      <c r="AA1291">
        <v>5326160</v>
      </c>
    </row>
    <row r="1292" spans="1:217" x14ac:dyDescent="0.25">
      <c r="A1292" s="5" t="s">
        <v>647</v>
      </c>
      <c r="B1292" t="s">
        <v>1163</v>
      </c>
      <c r="C1292" t="s">
        <v>1183</v>
      </c>
      <c r="D1292" s="2">
        <f>_xll.BDH(A1292, "volume", B1292, C1292, "Direction", "H", "Period", "M","cols=12;rows=2")</f>
        <v>38748</v>
      </c>
      <c r="E1292" s="2">
        <v>38776</v>
      </c>
      <c r="F1292" s="2">
        <v>38807</v>
      </c>
      <c r="G1292" s="2">
        <v>38835</v>
      </c>
      <c r="H1292" s="2">
        <v>38868</v>
      </c>
      <c r="I1292" s="2">
        <v>38898</v>
      </c>
      <c r="J1292" s="2">
        <v>38929</v>
      </c>
      <c r="K1292" s="2">
        <v>38960</v>
      </c>
      <c r="L1292" s="2">
        <v>38989</v>
      </c>
      <c r="M1292" s="2">
        <v>39021</v>
      </c>
      <c r="N1292" s="2">
        <v>39051</v>
      </c>
      <c r="O1292" s="2">
        <v>39080</v>
      </c>
    </row>
    <row r="1293" spans="1:217" x14ac:dyDescent="0.25">
      <c r="D1293" s="3">
        <v>98595198</v>
      </c>
      <c r="E1293">
        <v>127403405</v>
      </c>
      <c r="F1293">
        <v>119798591</v>
      </c>
      <c r="G1293">
        <v>101534659</v>
      </c>
      <c r="H1293">
        <v>126852713</v>
      </c>
      <c r="I1293">
        <v>146559958</v>
      </c>
      <c r="J1293">
        <v>105079935</v>
      </c>
      <c r="K1293">
        <v>77835641</v>
      </c>
      <c r="L1293">
        <v>63523891</v>
      </c>
      <c r="M1293">
        <v>91270720</v>
      </c>
      <c r="N1293">
        <v>77555424</v>
      </c>
      <c r="O1293">
        <v>59011574</v>
      </c>
    </row>
    <row r="1294" spans="1:217" x14ac:dyDescent="0.25">
      <c r="A1294" s="5" t="s">
        <v>648</v>
      </c>
      <c r="B1294" t="s">
        <v>1163</v>
      </c>
      <c r="C1294" t="s">
        <v>1183</v>
      </c>
      <c r="D1294" s="2">
        <f>_xll.BDH(A1294, "volume", B1294, C1294, "Direction", "H", "Period", "M","cols=12;rows=2")</f>
        <v>38748</v>
      </c>
      <c r="E1294" s="2">
        <v>38776</v>
      </c>
      <c r="F1294" s="2">
        <v>38807</v>
      </c>
      <c r="G1294" s="2">
        <v>38835</v>
      </c>
      <c r="H1294" s="2">
        <v>38868</v>
      </c>
      <c r="I1294" s="2">
        <v>38898</v>
      </c>
      <c r="J1294" s="2">
        <v>38929</v>
      </c>
      <c r="K1294" s="2">
        <v>38960</v>
      </c>
      <c r="L1294" s="2">
        <v>38989</v>
      </c>
      <c r="M1294" s="2">
        <v>39021</v>
      </c>
      <c r="N1294" s="2">
        <v>39051</v>
      </c>
      <c r="O1294" s="2">
        <v>39080</v>
      </c>
    </row>
    <row r="1295" spans="1:217" x14ac:dyDescent="0.25">
      <c r="D1295" s="3">
        <v>1304769960</v>
      </c>
      <c r="E1295">
        <v>2356923960</v>
      </c>
      <c r="F1295">
        <v>1788309480</v>
      </c>
      <c r="G1295">
        <v>1523225900</v>
      </c>
      <c r="H1295">
        <v>2114878580</v>
      </c>
      <c r="I1295">
        <v>1608020040</v>
      </c>
      <c r="J1295">
        <v>3113178640</v>
      </c>
      <c r="K1295">
        <v>1559227200</v>
      </c>
      <c r="L1295">
        <v>1398909400</v>
      </c>
      <c r="M1295">
        <v>2060458420</v>
      </c>
      <c r="N1295">
        <v>1283747860</v>
      </c>
      <c r="O1295">
        <v>1200129660</v>
      </c>
    </row>
    <row r="1296" spans="1:217" x14ac:dyDescent="0.25">
      <c r="A1296" s="5" t="s">
        <v>649</v>
      </c>
      <c r="B1296" t="s">
        <v>1163</v>
      </c>
      <c r="C1296" t="s">
        <v>1199</v>
      </c>
      <c r="D1296" s="2">
        <f>_xll.BDH(A1296, "volume", B1296, C1296, "Direction", "H", "Period", "M","cols=202;rows=2")</f>
        <v>38748</v>
      </c>
      <c r="E1296" s="2">
        <v>38776</v>
      </c>
      <c r="F1296" s="2">
        <v>38807</v>
      </c>
      <c r="G1296" s="2">
        <v>38835</v>
      </c>
      <c r="H1296" s="2">
        <v>38868</v>
      </c>
      <c r="I1296" s="2">
        <v>38898</v>
      </c>
      <c r="J1296" s="2">
        <v>38929</v>
      </c>
      <c r="K1296" s="2">
        <v>38960</v>
      </c>
      <c r="L1296" s="2">
        <v>38989</v>
      </c>
      <c r="M1296" s="2">
        <v>39021</v>
      </c>
      <c r="N1296" s="2">
        <v>39051</v>
      </c>
      <c r="O1296" s="2">
        <v>39080</v>
      </c>
      <c r="P1296" s="2">
        <v>39113</v>
      </c>
      <c r="Q1296" s="2">
        <v>39141</v>
      </c>
      <c r="R1296" s="2">
        <v>39171</v>
      </c>
      <c r="S1296" s="2">
        <v>39202</v>
      </c>
      <c r="T1296" s="2">
        <v>39233</v>
      </c>
      <c r="U1296" s="2">
        <v>39262</v>
      </c>
      <c r="V1296" s="2">
        <v>39294</v>
      </c>
      <c r="W1296" s="2">
        <v>39325</v>
      </c>
      <c r="X1296" s="2">
        <v>39353</v>
      </c>
      <c r="Y1296" s="2">
        <v>39386</v>
      </c>
      <c r="Z1296" s="2">
        <v>39416</v>
      </c>
      <c r="AA1296" s="2">
        <v>39447</v>
      </c>
      <c r="AB1296" s="2">
        <v>39478</v>
      </c>
      <c r="AC1296" s="2">
        <v>39507</v>
      </c>
      <c r="AD1296" s="2">
        <v>39538</v>
      </c>
      <c r="AE1296" s="2">
        <v>39568</v>
      </c>
      <c r="AF1296" s="2">
        <v>39598</v>
      </c>
      <c r="AG1296" s="2">
        <v>39629</v>
      </c>
      <c r="AH1296" s="2">
        <v>39660</v>
      </c>
      <c r="AI1296" s="2">
        <v>39689</v>
      </c>
      <c r="AJ1296" s="2">
        <v>39721</v>
      </c>
      <c r="AK1296" s="2">
        <v>39752</v>
      </c>
      <c r="AL1296" s="2">
        <v>39780</v>
      </c>
      <c r="AM1296" s="2">
        <v>39813</v>
      </c>
      <c r="AN1296" s="2">
        <v>39843</v>
      </c>
      <c r="AO1296" s="2">
        <v>39871</v>
      </c>
      <c r="AP1296" s="2">
        <v>39903</v>
      </c>
      <c r="AQ1296" s="2">
        <v>39933</v>
      </c>
      <c r="AR1296" s="2">
        <v>39962</v>
      </c>
      <c r="AS1296" s="2">
        <v>39994</v>
      </c>
      <c r="AT1296" s="2">
        <v>40025</v>
      </c>
      <c r="AU1296" s="2">
        <v>40056</v>
      </c>
      <c r="AV1296" s="2">
        <v>40086</v>
      </c>
      <c r="AW1296" s="2">
        <v>40116</v>
      </c>
      <c r="AX1296" s="2">
        <v>40147</v>
      </c>
      <c r="AY1296" s="2">
        <v>40178</v>
      </c>
      <c r="AZ1296" s="2">
        <v>40207</v>
      </c>
      <c r="BA1296" s="2">
        <v>40235</v>
      </c>
      <c r="BB1296" s="2">
        <v>40268</v>
      </c>
      <c r="BC1296" s="2">
        <v>40298</v>
      </c>
      <c r="BD1296" s="2">
        <v>40329</v>
      </c>
      <c r="BE1296" s="2">
        <v>40359</v>
      </c>
      <c r="BF1296" s="2">
        <v>40389</v>
      </c>
      <c r="BG1296" s="2">
        <v>40421</v>
      </c>
      <c r="BH1296" s="2">
        <v>40451</v>
      </c>
      <c r="BI1296" s="2">
        <v>40480</v>
      </c>
      <c r="BJ1296" s="2">
        <v>40512</v>
      </c>
      <c r="BK1296" s="2">
        <v>40543</v>
      </c>
      <c r="BL1296" s="2">
        <v>40574</v>
      </c>
      <c r="BM1296" s="2">
        <v>40602</v>
      </c>
      <c r="BN1296" s="2">
        <v>40633</v>
      </c>
      <c r="BO1296" s="2">
        <v>40662</v>
      </c>
      <c r="BP1296" s="2">
        <v>40694</v>
      </c>
      <c r="BQ1296" s="2">
        <v>40724</v>
      </c>
      <c r="BR1296" s="2">
        <v>40753</v>
      </c>
      <c r="BS1296" s="2">
        <v>40786</v>
      </c>
      <c r="BT1296" s="2">
        <v>40816</v>
      </c>
      <c r="BU1296" s="2">
        <v>40847</v>
      </c>
      <c r="BV1296" s="2">
        <v>40877</v>
      </c>
      <c r="BW1296" s="2">
        <v>40907</v>
      </c>
      <c r="BX1296" s="2">
        <v>40939</v>
      </c>
      <c r="BY1296" s="2">
        <v>40968</v>
      </c>
      <c r="BZ1296" s="2">
        <v>40998</v>
      </c>
      <c r="CA1296" s="2">
        <v>41029</v>
      </c>
      <c r="CB1296" s="2">
        <v>41060</v>
      </c>
      <c r="CC1296" s="2">
        <v>41089</v>
      </c>
      <c r="CD1296" s="2">
        <v>41121</v>
      </c>
      <c r="CE1296" s="2">
        <v>41152</v>
      </c>
      <c r="CF1296" s="2">
        <v>41180</v>
      </c>
      <c r="CG1296" s="2">
        <v>41213</v>
      </c>
      <c r="CH1296" s="2">
        <v>41243</v>
      </c>
      <c r="CI1296" s="2">
        <v>41274</v>
      </c>
      <c r="CJ1296" s="2">
        <v>41305</v>
      </c>
      <c r="CK1296" s="2">
        <v>41333</v>
      </c>
      <c r="CL1296" s="2">
        <v>41362</v>
      </c>
      <c r="CM1296" s="2">
        <v>41394</v>
      </c>
      <c r="CN1296" s="2">
        <v>41425</v>
      </c>
      <c r="CO1296" s="2">
        <v>41453</v>
      </c>
      <c r="CP1296" s="2">
        <v>41486</v>
      </c>
      <c r="CQ1296" s="2">
        <v>41516</v>
      </c>
      <c r="CR1296" s="2">
        <v>41547</v>
      </c>
      <c r="CS1296" s="2">
        <v>41578</v>
      </c>
      <c r="CT1296" s="2">
        <v>41607</v>
      </c>
      <c r="CU1296" s="2">
        <v>41639</v>
      </c>
      <c r="CV1296" s="2">
        <v>41670</v>
      </c>
      <c r="CW1296" s="2">
        <v>41698</v>
      </c>
      <c r="CX1296" s="2">
        <v>41729</v>
      </c>
      <c r="CY1296" s="2">
        <v>41759</v>
      </c>
      <c r="CZ1296" s="2">
        <v>41789</v>
      </c>
      <c r="DA1296" s="2">
        <v>41820</v>
      </c>
      <c r="DB1296" s="2">
        <v>41851</v>
      </c>
      <c r="DC1296" s="2">
        <v>41880</v>
      </c>
      <c r="DD1296" s="2">
        <v>41912</v>
      </c>
      <c r="DE1296" s="2">
        <v>41943</v>
      </c>
      <c r="DF1296" s="2">
        <v>41971</v>
      </c>
      <c r="DG1296" s="2">
        <v>42004</v>
      </c>
      <c r="DH1296" s="2">
        <v>42034</v>
      </c>
      <c r="DI1296" s="2">
        <v>42062</v>
      </c>
      <c r="DJ1296" s="2">
        <v>42094</v>
      </c>
      <c r="DK1296" s="2">
        <v>42124</v>
      </c>
      <c r="DL1296" s="2">
        <v>42153</v>
      </c>
      <c r="DM1296" s="2">
        <v>42185</v>
      </c>
      <c r="DN1296" s="2">
        <v>42216</v>
      </c>
      <c r="DO1296" s="2">
        <v>42247</v>
      </c>
      <c r="DP1296" s="2">
        <v>42277</v>
      </c>
      <c r="DQ1296" s="2">
        <v>42307</v>
      </c>
      <c r="DR1296" s="2">
        <v>42338</v>
      </c>
      <c r="DS1296" s="2">
        <v>42369</v>
      </c>
      <c r="DT1296" s="2">
        <v>42398</v>
      </c>
      <c r="DU1296" s="2">
        <v>42429</v>
      </c>
      <c r="DV1296" s="2">
        <v>42460</v>
      </c>
      <c r="DW1296" s="2">
        <v>42489</v>
      </c>
      <c r="DX1296" s="2">
        <v>42521</v>
      </c>
      <c r="DY1296" s="2">
        <v>42551</v>
      </c>
      <c r="DZ1296" s="2">
        <v>42580</v>
      </c>
      <c r="EA1296" s="2">
        <v>42613</v>
      </c>
      <c r="EB1296" s="2">
        <v>42643</v>
      </c>
      <c r="EC1296" s="2">
        <v>42674</v>
      </c>
      <c r="ED1296" s="2">
        <v>42704</v>
      </c>
      <c r="EE1296" s="2">
        <v>42734</v>
      </c>
      <c r="EF1296" s="2">
        <v>42766</v>
      </c>
      <c r="EG1296" s="2">
        <v>42794</v>
      </c>
      <c r="EH1296" s="2">
        <v>42825</v>
      </c>
      <c r="EI1296" s="2">
        <v>42853</v>
      </c>
      <c r="EJ1296" s="2">
        <v>42886</v>
      </c>
      <c r="EK1296" s="2">
        <v>42916</v>
      </c>
      <c r="EL1296" s="2">
        <v>42947</v>
      </c>
      <c r="EM1296" s="2">
        <v>42978</v>
      </c>
      <c r="EN1296" s="2">
        <v>43007</v>
      </c>
      <c r="EO1296" s="2">
        <v>43039</v>
      </c>
      <c r="EP1296" s="2">
        <v>43069</v>
      </c>
      <c r="EQ1296" s="2">
        <v>43098</v>
      </c>
      <c r="ER1296" s="2">
        <v>43131</v>
      </c>
      <c r="ES1296" s="2">
        <v>43159</v>
      </c>
      <c r="ET1296" s="2">
        <v>43189</v>
      </c>
      <c r="EU1296" s="2">
        <v>43220</v>
      </c>
      <c r="EV1296" s="2">
        <v>43251</v>
      </c>
      <c r="EW1296" s="2">
        <v>43280</v>
      </c>
      <c r="EX1296" s="2">
        <v>43312</v>
      </c>
      <c r="EY1296" s="2">
        <v>43343</v>
      </c>
      <c r="EZ1296" s="2">
        <v>43371</v>
      </c>
      <c r="FA1296" s="2">
        <v>43404</v>
      </c>
      <c r="FB1296" s="2">
        <v>43434</v>
      </c>
      <c r="FC1296" s="2">
        <v>43465</v>
      </c>
      <c r="FD1296" s="2">
        <v>43496</v>
      </c>
      <c r="FE1296" s="2">
        <v>43524</v>
      </c>
      <c r="FF1296" s="2">
        <v>43553</v>
      </c>
      <c r="FG1296" s="2">
        <v>43585</v>
      </c>
      <c r="FH1296" s="2">
        <v>43616</v>
      </c>
      <c r="FI1296" s="2">
        <v>43644</v>
      </c>
      <c r="FJ1296" s="2">
        <v>43677</v>
      </c>
      <c r="FK1296" s="2">
        <v>43707</v>
      </c>
      <c r="FL1296" s="2">
        <v>43738</v>
      </c>
      <c r="FM1296" s="2">
        <v>43769</v>
      </c>
      <c r="FN1296" s="2">
        <v>43798</v>
      </c>
      <c r="FO1296" s="2">
        <v>43830</v>
      </c>
      <c r="FP1296" s="2">
        <v>43861</v>
      </c>
      <c r="FQ1296" s="2">
        <v>43889</v>
      </c>
      <c r="FR1296" s="2">
        <v>43921</v>
      </c>
      <c r="FS1296" s="2">
        <v>43951</v>
      </c>
      <c r="FT1296" s="2">
        <v>43980</v>
      </c>
      <c r="FU1296" s="2">
        <v>44012</v>
      </c>
      <c r="FV1296" s="2">
        <v>44043</v>
      </c>
      <c r="FW1296" s="2">
        <v>44074</v>
      </c>
      <c r="FX1296" s="2">
        <v>44104</v>
      </c>
      <c r="FY1296" s="2">
        <v>44134</v>
      </c>
      <c r="FZ1296" s="2">
        <v>44165</v>
      </c>
      <c r="GA1296" s="2">
        <v>44196</v>
      </c>
      <c r="GB1296" s="2">
        <v>44225</v>
      </c>
      <c r="GC1296" s="2">
        <v>44253</v>
      </c>
      <c r="GD1296" s="2">
        <v>44286</v>
      </c>
      <c r="GE1296" s="2">
        <v>44316</v>
      </c>
      <c r="GF1296" s="2">
        <v>44347</v>
      </c>
      <c r="GG1296" s="2">
        <v>44377</v>
      </c>
      <c r="GH1296" s="2">
        <v>44407</v>
      </c>
      <c r="GI1296" s="2">
        <v>44439</v>
      </c>
      <c r="GJ1296" s="2">
        <v>44469</v>
      </c>
      <c r="GK1296" s="2">
        <v>44498</v>
      </c>
      <c r="GL1296" s="2">
        <v>44530</v>
      </c>
      <c r="GM1296" s="2">
        <v>44561</v>
      </c>
      <c r="GN1296" s="2">
        <v>44592</v>
      </c>
      <c r="GO1296" s="2">
        <v>44620</v>
      </c>
      <c r="GP1296" s="2">
        <v>44651</v>
      </c>
      <c r="GQ1296" s="2">
        <v>44680</v>
      </c>
      <c r="GR1296" s="2">
        <v>44712</v>
      </c>
      <c r="GS1296" s="2">
        <v>44742</v>
      </c>
      <c r="GT1296" s="2">
        <v>44771</v>
      </c>
      <c r="GU1296" s="2">
        <v>44804</v>
      </c>
      <c r="GV1296" s="2">
        <v>44834</v>
      </c>
      <c r="GW1296" s="2">
        <v>44865</v>
      </c>
    </row>
    <row r="1297" spans="1:205" x14ac:dyDescent="0.25">
      <c r="D1297" s="3">
        <v>22484300</v>
      </c>
      <c r="E1297">
        <v>19579000</v>
      </c>
      <c r="F1297">
        <v>17738900</v>
      </c>
      <c r="G1297">
        <v>23108400</v>
      </c>
      <c r="H1297">
        <v>15210000</v>
      </c>
      <c r="I1297">
        <v>17773000</v>
      </c>
      <c r="J1297">
        <v>16538300</v>
      </c>
      <c r="K1297">
        <v>18872000</v>
      </c>
      <c r="L1297">
        <v>20654300</v>
      </c>
      <c r="M1297">
        <v>32754900</v>
      </c>
      <c r="N1297">
        <v>15498200</v>
      </c>
      <c r="O1297">
        <v>11069200</v>
      </c>
      <c r="P1297">
        <v>25157900</v>
      </c>
      <c r="Q1297">
        <v>23091800</v>
      </c>
      <c r="R1297">
        <v>43289000</v>
      </c>
      <c r="S1297">
        <v>28041300</v>
      </c>
      <c r="T1297">
        <v>26760700</v>
      </c>
      <c r="U1297">
        <v>24036100</v>
      </c>
      <c r="V1297">
        <v>27049100</v>
      </c>
      <c r="W1297">
        <v>25211100</v>
      </c>
      <c r="X1297">
        <v>10512600</v>
      </c>
      <c r="Y1297">
        <v>15120200</v>
      </c>
      <c r="Z1297">
        <v>13647500</v>
      </c>
      <c r="AA1297">
        <v>11647800</v>
      </c>
      <c r="AB1297">
        <v>19778400</v>
      </c>
      <c r="AC1297">
        <v>13899000</v>
      </c>
      <c r="AD1297">
        <v>18988500</v>
      </c>
      <c r="AE1297">
        <v>17303200</v>
      </c>
      <c r="AF1297">
        <v>17696900</v>
      </c>
      <c r="AG1297">
        <v>15575400</v>
      </c>
      <c r="AH1297">
        <v>17263500</v>
      </c>
      <c r="AI1297">
        <v>10949600</v>
      </c>
      <c r="AJ1297">
        <v>14628500</v>
      </c>
      <c r="AK1297">
        <v>18822300</v>
      </c>
      <c r="AL1297">
        <v>16951500</v>
      </c>
      <c r="AM1297">
        <v>12557800</v>
      </c>
      <c r="AN1297">
        <v>13262800</v>
      </c>
      <c r="AO1297">
        <v>12839600</v>
      </c>
      <c r="AP1297">
        <v>16837500</v>
      </c>
      <c r="AQ1297">
        <v>21759300</v>
      </c>
      <c r="AR1297">
        <v>14624100</v>
      </c>
      <c r="AS1297">
        <v>22177900</v>
      </c>
      <c r="AT1297">
        <v>18774200</v>
      </c>
      <c r="AU1297">
        <v>15156000</v>
      </c>
      <c r="AV1297">
        <v>17329000</v>
      </c>
      <c r="AW1297">
        <v>19892100</v>
      </c>
      <c r="AX1297">
        <v>10950000</v>
      </c>
      <c r="AY1297">
        <v>14754800</v>
      </c>
      <c r="AZ1297">
        <v>10396400</v>
      </c>
      <c r="BA1297">
        <v>9577800</v>
      </c>
      <c r="BB1297">
        <v>8617200</v>
      </c>
      <c r="BC1297">
        <v>15631600</v>
      </c>
      <c r="BD1297">
        <v>22451500</v>
      </c>
      <c r="BE1297">
        <v>20158900</v>
      </c>
      <c r="BF1297">
        <v>11572300</v>
      </c>
      <c r="BG1297">
        <v>7924300</v>
      </c>
      <c r="BH1297">
        <v>10757093</v>
      </c>
      <c r="BI1297">
        <v>12587108</v>
      </c>
      <c r="BJ1297">
        <v>12155197</v>
      </c>
      <c r="BK1297">
        <v>10458767</v>
      </c>
      <c r="BL1297">
        <v>13909538</v>
      </c>
      <c r="BM1297">
        <v>8807672</v>
      </c>
      <c r="BN1297">
        <v>13054125</v>
      </c>
      <c r="BO1297">
        <v>13619858</v>
      </c>
      <c r="BP1297">
        <v>10177910</v>
      </c>
      <c r="BQ1297">
        <v>12238004</v>
      </c>
      <c r="BR1297">
        <v>11721753</v>
      </c>
      <c r="BS1297">
        <v>19037833</v>
      </c>
      <c r="BT1297">
        <v>11770202</v>
      </c>
      <c r="BU1297">
        <v>14817999</v>
      </c>
      <c r="BV1297">
        <v>11040380</v>
      </c>
      <c r="BW1297">
        <v>8963848</v>
      </c>
      <c r="BX1297">
        <v>9361952</v>
      </c>
      <c r="BY1297">
        <v>8751309</v>
      </c>
      <c r="BZ1297">
        <v>8937586</v>
      </c>
      <c r="CA1297">
        <v>15450611</v>
      </c>
      <c r="CB1297">
        <v>12438414</v>
      </c>
      <c r="CC1297">
        <v>17117412</v>
      </c>
      <c r="CD1297">
        <v>18868318</v>
      </c>
      <c r="CE1297">
        <v>12330736</v>
      </c>
      <c r="CF1297">
        <v>10706786</v>
      </c>
      <c r="CG1297">
        <v>12498462</v>
      </c>
      <c r="CH1297">
        <v>7684636</v>
      </c>
      <c r="CI1297">
        <v>6369720</v>
      </c>
      <c r="CJ1297">
        <v>19135201</v>
      </c>
      <c r="CK1297">
        <v>23040364</v>
      </c>
      <c r="CL1297">
        <v>9185137</v>
      </c>
      <c r="CM1297">
        <v>12167806</v>
      </c>
      <c r="CN1297">
        <v>9903932</v>
      </c>
      <c r="CO1297">
        <v>9564822</v>
      </c>
      <c r="CP1297">
        <v>9090539</v>
      </c>
      <c r="CQ1297">
        <v>5676942</v>
      </c>
      <c r="CR1297">
        <v>8480240</v>
      </c>
      <c r="CS1297">
        <v>8583985</v>
      </c>
      <c r="CT1297">
        <v>5395556</v>
      </c>
      <c r="CU1297">
        <v>5816880</v>
      </c>
      <c r="CV1297">
        <v>8771366</v>
      </c>
      <c r="CW1297">
        <v>5476004</v>
      </c>
      <c r="CX1297">
        <v>6166983</v>
      </c>
      <c r="CY1297">
        <v>7952237</v>
      </c>
      <c r="CZ1297">
        <v>5376017</v>
      </c>
      <c r="DA1297">
        <v>5603011</v>
      </c>
      <c r="DB1297">
        <v>5972348</v>
      </c>
      <c r="DC1297">
        <v>3724200</v>
      </c>
      <c r="DD1297">
        <v>4313211</v>
      </c>
      <c r="DE1297">
        <v>6933065</v>
      </c>
      <c r="DF1297">
        <v>3698554</v>
      </c>
      <c r="DG1297">
        <v>5986816</v>
      </c>
      <c r="DH1297">
        <v>6899229</v>
      </c>
      <c r="DI1297">
        <v>4065594</v>
      </c>
      <c r="DJ1297">
        <v>5542259</v>
      </c>
      <c r="DK1297">
        <v>5055048</v>
      </c>
      <c r="DL1297">
        <v>3827795</v>
      </c>
      <c r="DM1297">
        <v>6706209</v>
      </c>
      <c r="DN1297">
        <v>5271342</v>
      </c>
      <c r="DO1297">
        <v>6465251</v>
      </c>
      <c r="DP1297">
        <v>9089905</v>
      </c>
      <c r="DQ1297">
        <v>6595764</v>
      </c>
      <c r="DR1297">
        <v>5902619</v>
      </c>
      <c r="DS1297">
        <v>7678668</v>
      </c>
      <c r="DT1297">
        <v>7974034</v>
      </c>
      <c r="DU1297">
        <v>8566220</v>
      </c>
      <c r="DV1297">
        <v>7720678</v>
      </c>
      <c r="DW1297">
        <v>7807571</v>
      </c>
      <c r="DX1297">
        <v>7387075</v>
      </c>
      <c r="DY1297">
        <v>10482835</v>
      </c>
      <c r="DZ1297">
        <v>5425877</v>
      </c>
      <c r="EA1297">
        <v>4206965</v>
      </c>
      <c r="EB1297">
        <v>5854981</v>
      </c>
      <c r="EC1297">
        <v>6837155</v>
      </c>
      <c r="ED1297">
        <v>10766774</v>
      </c>
      <c r="EE1297">
        <v>8991615</v>
      </c>
      <c r="EF1297">
        <v>11131978</v>
      </c>
      <c r="EG1297">
        <v>7768763</v>
      </c>
      <c r="EH1297">
        <v>7364425</v>
      </c>
      <c r="EI1297">
        <v>6107480</v>
      </c>
      <c r="EJ1297">
        <v>6850188</v>
      </c>
      <c r="EK1297">
        <v>7312586</v>
      </c>
      <c r="EL1297">
        <v>5716829</v>
      </c>
      <c r="EM1297">
        <v>5771338</v>
      </c>
      <c r="EN1297">
        <v>6042882</v>
      </c>
      <c r="EO1297">
        <v>6826707</v>
      </c>
      <c r="EP1297">
        <v>5033783</v>
      </c>
      <c r="EQ1297">
        <v>6481921</v>
      </c>
      <c r="ER1297">
        <v>10659659</v>
      </c>
      <c r="ES1297">
        <v>8030498</v>
      </c>
      <c r="ET1297">
        <v>7714853</v>
      </c>
      <c r="EU1297">
        <v>7545791</v>
      </c>
      <c r="EV1297">
        <v>8512489</v>
      </c>
      <c r="EW1297">
        <v>8596479</v>
      </c>
      <c r="EX1297">
        <v>8253856</v>
      </c>
      <c r="EY1297">
        <v>11623728</v>
      </c>
      <c r="EZ1297">
        <v>8428917</v>
      </c>
      <c r="FA1297">
        <v>12468436</v>
      </c>
      <c r="FB1297">
        <v>9905352</v>
      </c>
      <c r="FC1297">
        <v>10038173</v>
      </c>
      <c r="FD1297">
        <v>13798477</v>
      </c>
      <c r="FE1297">
        <v>9071822</v>
      </c>
      <c r="FF1297">
        <v>8230032</v>
      </c>
      <c r="FG1297">
        <v>9415592</v>
      </c>
      <c r="FH1297">
        <v>8029798</v>
      </c>
      <c r="FI1297">
        <v>8839663</v>
      </c>
      <c r="FJ1297">
        <v>5291529</v>
      </c>
      <c r="FK1297">
        <v>5610092</v>
      </c>
      <c r="FL1297">
        <v>5471753</v>
      </c>
      <c r="FM1297">
        <v>6900707</v>
      </c>
      <c r="FN1297">
        <v>7088297</v>
      </c>
      <c r="FO1297">
        <v>6742506</v>
      </c>
      <c r="FP1297">
        <v>8654424</v>
      </c>
      <c r="FQ1297">
        <v>6655900</v>
      </c>
      <c r="FR1297">
        <v>15175188</v>
      </c>
      <c r="FS1297">
        <v>9666743</v>
      </c>
      <c r="FT1297">
        <v>5625698</v>
      </c>
      <c r="FU1297">
        <v>8047193</v>
      </c>
      <c r="FV1297">
        <v>6026264</v>
      </c>
      <c r="FW1297">
        <v>5093074</v>
      </c>
      <c r="FX1297">
        <v>6050721</v>
      </c>
      <c r="FY1297">
        <v>5562404</v>
      </c>
      <c r="FZ1297">
        <v>6559971</v>
      </c>
      <c r="GA1297">
        <v>6944459</v>
      </c>
      <c r="GB1297">
        <v>6897052</v>
      </c>
      <c r="GC1297">
        <v>5817031</v>
      </c>
      <c r="GD1297">
        <v>6196054</v>
      </c>
      <c r="GE1297">
        <v>6233647</v>
      </c>
      <c r="GF1297">
        <v>6198091</v>
      </c>
      <c r="GG1297">
        <v>6032747</v>
      </c>
      <c r="GH1297">
        <v>4271841</v>
      </c>
      <c r="GI1297">
        <v>8099207</v>
      </c>
      <c r="GJ1297">
        <v>8307784</v>
      </c>
      <c r="GK1297">
        <v>6942291</v>
      </c>
      <c r="GL1297">
        <v>6477545</v>
      </c>
      <c r="GM1297">
        <v>6986267</v>
      </c>
      <c r="GN1297">
        <v>6947506</v>
      </c>
      <c r="GO1297">
        <v>6704858</v>
      </c>
      <c r="GP1297">
        <v>6317830</v>
      </c>
      <c r="GQ1297">
        <v>5708267</v>
      </c>
      <c r="GR1297">
        <v>7580202</v>
      </c>
      <c r="GS1297">
        <v>7882800</v>
      </c>
      <c r="GT1297">
        <v>4748599</v>
      </c>
      <c r="GU1297">
        <v>5495063</v>
      </c>
      <c r="GV1297">
        <v>5891960</v>
      </c>
      <c r="GW1297">
        <v>5497062</v>
      </c>
    </row>
    <row r="1298" spans="1:205" x14ac:dyDescent="0.25">
      <c r="A1298" s="5" t="s">
        <v>650</v>
      </c>
      <c r="B1298" t="s">
        <v>1163</v>
      </c>
      <c r="C1298" t="s">
        <v>1199</v>
      </c>
      <c r="D1298" s="2">
        <f>_xll.BDH(A1298, "volume", B1298, C1298, "Direction", "H", "Period", "M","cols=202;rows=2")</f>
        <v>38748</v>
      </c>
      <c r="E1298" s="2">
        <v>38776</v>
      </c>
      <c r="F1298" s="2">
        <v>38807</v>
      </c>
      <c r="G1298" s="2">
        <v>38835</v>
      </c>
      <c r="H1298" s="2">
        <v>38868</v>
      </c>
      <c r="I1298" s="2">
        <v>38898</v>
      </c>
      <c r="J1298" s="2">
        <v>38929</v>
      </c>
      <c r="K1298" s="2">
        <v>38960</v>
      </c>
      <c r="L1298" s="2">
        <v>38989</v>
      </c>
      <c r="M1298" s="2">
        <v>39021</v>
      </c>
      <c r="N1298" s="2">
        <v>39051</v>
      </c>
      <c r="O1298" s="2">
        <v>39080</v>
      </c>
      <c r="P1298" s="2">
        <v>39113</v>
      </c>
      <c r="Q1298" s="2">
        <v>39141</v>
      </c>
      <c r="R1298" s="2">
        <v>39171</v>
      </c>
      <c r="S1298" s="2">
        <v>39202</v>
      </c>
      <c r="T1298" s="2">
        <v>39233</v>
      </c>
      <c r="U1298" s="2">
        <v>39262</v>
      </c>
      <c r="V1298" s="2">
        <v>39294</v>
      </c>
      <c r="W1298" s="2">
        <v>39325</v>
      </c>
      <c r="X1298" s="2">
        <v>39353</v>
      </c>
      <c r="Y1298" s="2">
        <v>39386</v>
      </c>
      <c r="Z1298" s="2">
        <v>39416</v>
      </c>
      <c r="AA1298" s="2">
        <v>39447</v>
      </c>
      <c r="AB1298" s="2">
        <v>39478</v>
      </c>
      <c r="AC1298" s="2">
        <v>39507</v>
      </c>
      <c r="AD1298" s="2">
        <v>39538</v>
      </c>
      <c r="AE1298" s="2">
        <v>39568</v>
      </c>
      <c r="AF1298" s="2">
        <v>39598</v>
      </c>
      <c r="AG1298" s="2">
        <v>39629</v>
      </c>
      <c r="AH1298" s="2">
        <v>39660</v>
      </c>
      <c r="AI1298" s="2">
        <v>39689</v>
      </c>
      <c r="AJ1298" s="2">
        <v>39721</v>
      </c>
      <c r="AK1298" s="2">
        <v>39752</v>
      </c>
      <c r="AL1298" s="2">
        <v>39780</v>
      </c>
      <c r="AM1298" s="2">
        <v>39813</v>
      </c>
      <c r="AN1298" s="2">
        <v>39843</v>
      </c>
      <c r="AO1298" s="2">
        <v>39871</v>
      </c>
      <c r="AP1298" s="2">
        <v>39903</v>
      </c>
      <c r="AQ1298" s="2">
        <v>39933</v>
      </c>
      <c r="AR1298" s="2">
        <v>39962</v>
      </c>
      <c r="AS1298" s="2">
        <v>39994</v>
      </c>
      <c r="AT1298" s="2">
        <v>40025</v>
      </c>
      <c r="AU1298" s="2">
        <v>40056</v>
      </c>
      <c r="AV1298" s="2">
        <v>40086</v>
      </c>
      <c r="AW1298" s="2">
        <v>40116</v>
      </c>
      <c r="AX1298" s="2">
        <v>40147</v>
      </c>
      <c r="AY1298" s="2">
        <v>40178</v>
      </c>
      <c r="AZ1298" s="2">
        <v>40207</v>
      </c>
      <c r="BA1298" s="2">
        <v>40235</v>
      </c>
      <c r="BB1298" s="2">
        <v>40268</v>
      </c>
      <c r="BC1298" s="2">
        <v>40298</v>
      </c>
      <c r="BD1298" s="2">
        <v>40329</v>
      </c>
      <c r="BE1298" s="2">
        <v>40359</v>
      </c>
      <c r="BF1298" s="2">
        <v>40389</v>
      </c>
      <c r="BG1298" s="2">
        <v>40421</v>
      </c>
      <c r="BH1298" s="2">
        <v>40451</v>
      </c>
      <c r="BI1298" s="2">
        <v>40480</v>
      </c>
      <c r="BJ1298" s="2">
        <v>40512</v>
      </c>
      <c r="BK1298" s="2">
        <v>40543</v>
      </c>
      <c r="BL1298" s="2">
        <v>40574</v>
      </c>
      <c r="BM1298" s="2">
        <v>40602</v>
      </c>
      <c r="BN1298" s="2">
        <v>40633</v>
      </c>
      <c r="BO1298" s="2">
        <v>40662</v>
      </c>
      <c r="BP1298" s="2">
        <v>40694</v>
      </c>
      <c r="BQ1298" s="2">
        <v>40724</v>
      </c>
      <c r="BR1298" s="2">
        <v>40753</v>
      </c>
      <c r="BS1298" s="2">
        <v>40786</v>
      </c>
      <c r="BT1298" s="2">
        <v>40816</v>
      </c>
      <c r="BU1298" s="2">
        <v>40847</v>
      </c>
      <c r="BV1298" s="2">
        <v>40877</v>
      </c>
      <c r="BW1298" s="2">
        <v>40907</v>
      </c>
      <c r="BX1298" s="2">
        <v>40939</v>
      </c>
      <c r="BY1298" s="2">
        <v>40968</v>
      </c>
      <c r="BZ1298" s="2">
        <v>40998</v>
      </c>
      <c r="CA1298" s="2">
        <v>41029</v>
      </c>
      <c r="CB1298" s="2">
        <v>41060</v>
      </c>
      <c r="CC1298" s="2">
        <v>41089</v>
      </c>
      <c r="CD1298" s="2">
        <v>41121</v>
      </c>
      <c r="CE1298" s="2">
        <v>41152</v>
      </c>
      <c r="CF1298" s="2">
        <v>41180</v>
      </c>
      <c r="CG1298" s="2">
        <v>41213</v>
      </c>
      <c r="CH1298" s="2">
        <v>41243</v>
      </c>
      <c r="CI1298" s="2">
        <v>41274</v>
      </c>
      <c r="CJ1298" s="2">
        <v>41305</v>
      </c>
      <c r="CK1298" s="2">
        <v>41333</v>
      </c>
      <c r="CL1298" s="2">
        <v>41362</v>
      </c>
      <c r="CM1298" s="2">
        <v>41394</v>
      </c>
      <c r="CN1298" s="2">
        <v>41425</v>
      </c>
      <c r="CO1298" s="2">
        <v>41453</v>
      </c>
      <c r="CP1298" s="2">
        <v>41486</v>
      </c>
      <c r="CQ1298" s="2">
        <v>41516</v>
      </c>
      <c r="CR1298" s="2">
        <v>41547</v>
      </c>
      <c r="CS1298" s="2">
        <v>41578</v>
      </c>
      <c r="CT1298" s="2">
        <v>41607</v>
      </c>
      <c r="CU1298" s="2">
        <v>41639</v>
      </c>
      <c r="CV1298" s="2">
        <v>41670</v>
      </c>
      <c r="CW1298" s="2">
        <v>41698</v>
      </c>
      <c r="CX1298" s="2">
        <v>41729</v>
      </c>
      <c r="CY1298" s="2">
        <v>41759</v>
      </c>
      <c r="CZ1298" s="2">
        <v>41789</v>
      </c>
      <c r="DA1298" s="2">
        <v>41820</v>
      </c>
      <c r="DB1298" s="2">
        <v>41851</v>
      </c>
      <c r="DC1298" s="2">
        <v>41880</v>
      </c>
      <c r="DD1298" s="2">
        <v>41912</v>
      </c>
      <c r="DE1298" s="2">
        <v>41943</v>
      </c>
      <c r="DF1298" s="2">
        <v>41971</v>
      </c>
      <c r="DG1298" s="2">
        <v>42004</v>
      </c>
      <c r="DH1298" s="2">
        <v>42034</v>
      </c>
      <c r="DI1298" s="2">
        <v>42062</v>
      </c>
      <c r="DJ1298" s="2">
        <v>42094</v>
      </c>
      <c r="DK1298" s="2">
        <v>42124</v>
      </c>
      <c r="DL1298" s="2">
        <v>42153</v>
      </c>
      <c r="DM1298" s="2">
        <v>42185</v>
      </c>
      <c r="DN1298" s="2">
        <v>42216</v>
      </c>
      <c r="DO1298" s="2">
        <v>42247</v>
      </c>
      <c r="DP1298" s="2">
        <v>42277</v>
      </c>
      <c r="DQ1298" s="2">
        <v>42307</v>
      </c>
      <c r="DR1298" s="2">
        <v>42338</v>
      </c>
      <c r="DS1298" s="2">
        <v>42369</v>
      </c>
      <c r="DT1298" s="2">
        <v>42398</v>
      </c>
      <c r="DU1298" s="2">
        <v>42429</v>
      </c>
      <c r="DV1298" s="2">
        <v>42460</v>
      </c>
      <c r="DW1298" s="2">
        <v>42489</v>
      </c>
      <c r="DX1298" s="2">
        <v>42521</v>
      </c>
      <c r="DY1298" s="2">
        <v>42551</v>
      </c>
      <c r="DZ1298" s="2">
        <v>42580</v>
      </c>
      <c r="EA1298" s="2">
        <v>42613</v>
      </c>
      <c r="EB1298" s="2">
        <v>42643</v>
      </c>
      <c r="EC1298" s="2">
        <v>42674</v>
      </c>
      <c r="ED1298" s="2">
        <v>42704</v>
      </c>
      <c r="EE1298" s="2">
        <v>42734</v>
      </c>
      <c r="EF1298" s="2">
        <v>42766</v>
      </c>
      <c r="EG1298" s="2">
        <v>42794</v>
      </c>
      <c r="EH1298" s="2">
        <v>42825</v>
      </c>
      <c r="EI1298" s="2">
        <v>42853</v>
      </c>
      <c r="EJ1298" s="2">
        <v>42886</v>
      </c>
      <c r="EK1298" s="2">
        <v>42916</v>
      </c>
      <c r="EL1298" s="2">
        <v>42947</v>
      </c>
      <c r="EM1298" s="2">
        <v>42978</v>
      </c>
      <c r="EN1298" s="2">
        <v>43007</v>
      </c>
      <c r="EO1298" s="2">
        <v>43039</v>
      </c>
      <c r="EP1298" s="2">
        <v>43069</v>
      </c>
      <c r="EQ1298" s="2">
        <v>43098</v>
      </c>
      <c r="ER1298" s="2">
        <v>43131</v>
      </c>
      <c r="ES1298" s="2">
        <v>43159</v>
      </c>
      <c r="ET1298" s="2">
        <v>43189</v>
      </c>
      <c r="EU1298" s="2">
        <v>43220</v>
      </c>
      <c r="EV1298" s="2">
        <v>43251</v>
      </c>
      <c r="EW1298" s="2">
        <v>43280</v>
      </c>
      <c r="EX1298" s="2">
        <v>43312</v>
      </c>
      <c r="EY1298" s="2">
        <v>43343</v>
      </c>
      <c r="EZ1298" s="2">
        <v>43371</v>
      </c>
      <c r="FA1298" s="2">
        <v>43404</v>
      </c>
      <c r="FB1298" s="2">
        <v>43434</v>
      </c>
      <c r="FC1298" s="2">
        <v>43465</v>
      </c>
      <c r="FD1298" s="2">
        <v>43496</v>
      </c>
      <c r="FE1298" s="2">
        <v>43524</v>
      </c>
      <c r="FF1298" s="2">
        <v>43553</v>
      </c>
      <c r="FG1298" s="2">
        <v>43585</v>
      </c>
      <c r="FH1298" s="2">
        <v>43616</v>
      </c>
      <c r="FI1298" s="2">
        <v>43644</v>
      </c>
      <c r="FJ1298" s="2">
        <v>43677</v>
      </c>
      <c r="FK1298" s="2">
        <v>43707</v>
      </c>
      <c r="FL1298" s="2">
        <v>43738</v>
      </c>
      <c r="FM1298" s="2">
        <v>43769</v>
      </c>
      <c r="FN1298" s="2">
        <v>43798</v>
      </c>
      <c r="FO1298" s="2">
        <v>43830</v>
      </c>
      <c r="FP1298" s="2">
        <v>43861</v>
      </c>
      <c r="FQ1298" s="2">
        <v>43889</v>
      </c>
      <c r="FR1298" s="2">
        <v>43921</v>
      </c>
      <c r="FS1298" s="2">
        <v>43951</v>
      </c>
      <c r="FT1298" s="2">
        <v>43980</v>
      </c>
      <c r="FU1298" s="2">
        <v>44012</v>
      </c>
      <c r="FV1298" s="2">
        <v>44043</v>
      </c>
      <c r="FW1298" s="2">
        <v>44074</v>
      </c>
      <c r="FX1298" s="2">
        <v>44104</v>
      </c>
      <c r="FY1298" s="2">
        <v>44134</v>
      </c>
      <c r="FZ1298" s="2">
        <v>44165</v>
      </c>
      <c r="GA1298" s="2">
        <v>44196</v>
      </c>
      <c r="GB1298" s="2">
        <v>44225</v>
      </c>
      <c r="GC1298" s="2">
        <v>44253</v>
      </c>
      <c r="GD1298" s="2">
        <v>44286</v>
      </c>
      <c r="GE1298" s="2">
        <v>44316</v>
      </c>
      <c r="GF1298" s="2">
        <v>44347</v>
      </c>
      <c r="GG1298" s="2">
        <v>44377</v>
      </c>
      <c r="GH1298" s="2">
        <v>44407</v>
      </c>
      <c r="GI1298" s="2">
        <v>44439</v>
      </c>
      <c r="GJ1298" s="2">
        <v>44469</v>
      </c>
      <c r="GK1298" s="2">
        <v>44498</v>
      </c>
      <c r="GL1298" s="2">
        <v>44530</v>
      </c>
      <c r="GM1298" s="2">
        <v>44561</v>
      </c>
      <c r="GN1298" s="2">
        <v>44592</v>
      </c>
      <c r="GO1298" s="2">
        <v>44620</v>
      </c>
      <c r="GP1298" s="2">
        <v>44651</v>
      </c>
      <c r="GQ1298" s="2">
        <v>44680</v>
      </c>
      <c r="GR1298" s="2">
        <v>44712</v>
      </c>
      <c r="GS1298" s="2">
        <v>44742</v>
      </c>
      <c r="GT1298" s="2">
        <v>44771</v>
      </c>
      <c r="GU1298" s="2">
        <v>44804</v>
      </c>
      <c r="GV1298" s="2">
        <v>44834</v>
      </c>
      <c r="GW1298" s="2">
        <v>44865</v>
      </c>
    </row>
    <row r="1299" spans="1:205" x14ac:dyDescent="0.25">
      <c r="D1299" s="3">
        <v>29846300</v>
      </c>
      <c r="E1299">
        <v>28013700</v>
      </c>
      <c r="F1299">
        <v>38940400</v>
      </c>
      <c r="G1299">
        <v>35567200</v>
      </c>
      <c r="H1299">
        <v>45296300</v>
      </c>
      <c r="I1299">
        <v>46435600</v>
      </c>
      <c r="J1299">
        <v>38671200</v>
      </c>
      <c r="K1299">
        <v>38005900</v>
      </c>
      <c r="L1299">
        <v>39671300</v>
      </c>
      <c r="M1299">
        <v>36242200</v>
      </c>
      <c r="N1299">
        <v>32148900</v>
      </c>
      <c r="O1299">
        <v>21577000</v>
      </c>
      <c r="P1299">
        <v>36336600</v>
      </c>
      <c r="Q1299">
        <v>26072200</v>
      </c>
      <c r="R1299">
        <v>49270300</v>
      </c>
      <c r="S1299">
        <v>36844600</v>
      </c>
      <c r="T1299">
        <v>30718900</v>
      </c>
      <c r="U1299">
        <v>36166600</v>
      </c>
      <c r="V1299">
        <v>48233200</v>
      </c>
      <c r="W1299">
        <v>70094500</v>
      </c>
      <c r="X1299">
        <v>42586500</v>
      </c>
      <c r="Y1299">
        <v>54297400</v>
      </c>
      <c r="Z1299">
        <v>47062500</v>
      </c>
      <c r="AA1299">
        <v>46701800</v>
      </c>
      <c r="AB1299">
        <v>84315500</v>
      </c>
      <c r="AC1299">
        <v>48850800</v>
      </c>
      <c r="AD1299">
        <v>59629100</v>
      </c>
      <c r="AE1299">
        <v>49274400</v>
      </c>
      <c r="AF1299">
        <v>31642900</v>
      </c>
      <c r="AG1299">
        <v>37470200</v>
      </c>
      <c r="AH1299">
        <v>48351700</v>
      </c>
      <c r="AI1299">
        <v>29776400</v>
      </c>
      <c r="AJ1299">
        <v>40575100</v>
      </c>
      <c r="AK1299">
        <v>38103400</v>
      </c>
      <c r="AL1299">
        <v>36765700</v>
      </c>
      <c r="AM1299">
        <v>33614900</v>
      </c>
      <c r="AN1299">
        <v>47361700</v>
      </c>
      <c r="AO1299">
        <v>48233000</v>
      </c>
      <c r="AP1299">
        <v>45661600</v>
      </c>
      <c r="AQ1299">
        <v>46301500</v>
      </c>
      <c r="AR1299">
        <v>35266600</v>
      </c>
      <c r="AS1299">
        <v>38689400</v>
      </c>
      <c r="AT1299">
        <v>37919800</v>
      </c>
      <c r="AU1299">
        <v>33850700</v>
      </c>
      <c r="AV1299">
        <v>33811000</v>
      </c>
      <c r="AW1299">
        <v>34565100</v>
      </c>
      <c r="AX1299">
        <v>24812000</v>
      </c>
      <c r="AY1299">
        <v>23045400</v>
      </c>
      <c r="AZ1299">
        <v>27583700</v>
      </c>
      <c r="BA1299">
        <v>29311000</v>
      </c>
      <c r="BB1299">
        <v>29582500</v>
      </c>
      <c r="BC1299">
        <v>34447500</v>
      </c>
      <c r="BD1299">
        <v>35770500</v>
      </c>
      <c r="BE1299">
        <v>33605800</v>
      </c>
      <c r="BF1299">
        <v>24739800</v>
      </c>
      <c r="BG1299">
        <v>20937900</v>
      </c>
      <c r="BH1299">
        <v>21153431</v>
      </c>
      <c r="BI1299">
        <v>25862589</v>
      </c>
      <c r="BJ1299">
        <v>23100101</v>
      </c>
      <c r="BK1299">
        <v>20635048</v>
      </c>
      <c r="BL1299">
        <v>21689818</v>
      </c>
      <c r="BM1299">
        <v>16043517</v>
      </c>
      <c r="BN1299">
        <v>20483471</v>
      </c>
      <c r="BO1299">
        <v>16750418</v>
      </c>
      <c r="BP1299">
        <v>15053235</v>
      </c>
      <c r="BQ1299">
        <v>20280406</v>
      </c>
      <c r="BR1299">
        <v>15112952</v>
      </c>
      <c r="BS1299">
        <v>32513064</v>
      </c>
      <c r="BT1299">
        <v>24064197</v>
      </c>
      <c r="BU1299">
        <v>25349499</v>
      </c>
      <c r="BV1299">
        <v>25888979</v>
      </c>
      <c r="BW1299">
        <v>19479270</v>
      </c>
      <c r="BX1299">
        <v>21964063</v>
      </c>
      <c r="BY1299">
        <v>17953748</v>
      </c>
      <c r="BZ1299">
        <v>25947822</v>
      </c>
      <c r="CA1299">
        <v>22953193</v>
      </c>
      <c r="CB1299">
        <v>25471288</v>
      </c>
      <c r="CC1299">
        <v>27412956</v>
      </c>
      <c r="CD1299">
        <v>22512839</v>
      </c>
      <c r="CE1299">
        <v>16346212</v>
      </c>
      <c r="CF1299">
        <v>18018576</v>
      </c>
      <c r="CG1299">
        <v>17680588</v>
      </c>
      <c r="CH1299">
        <v>24734139</v>
      </c>
      <c r="CI1299">
        <v>14805096</v>
      </c>
      <c r="CJ1299">
        <v>14993415</v>
      </c>
      <c r="CK1299">
        <v>13366495</v>
      </c>
      <c r="CL1299">
        <v>14453857</v>
      </c>
      <c r="CM1299">
        <v>18852970</v>
      </c>
      <c r="CN1299">
        <v>15177602</v>
      </c>
      <c r="CO1299">
        <v>29266787</v>
      </c>
      <c r="CP1299">
        <v>27046832</v>
      </c>
      <c r="CQ1299">
        <v>22678604</v>
      </c>
      <c r="CR1299">
        <v>22039914</v>
      </c>
      <c r="CS1299">
        <v>20129183</v>
      </c>
      <c r="CT1299">
        <v>19128691</v>
      </c>
      <c r="CU1299">
        <v>16584641</v>
      </c>
      <c r="CV1299">
        <v>13857458</v>
      </c>
      <c r="CW1299">
        <v>13201259</v>
      </c>
      <c r="CX1299">
        <v>17209938</v>
      </c>
      <c r="CY1299">
        <v>12361551</v>
      </c>
      <c r="CZ1299">
        <v>12122931</v>
      </c>
      <c r="DA1299">
        <v>9998098</v>
      </c>
      <c r="DB1299">
        <v>10349214</v>
      </c>
      <c r="DC1299">
        <v>9551894</v>
      </c>
      <c r="DD1299">
        <v>12345880</v>
      </c>
      <c r="DE1299">
        <v>15190184</v>
      </c>
      <c r="DF1299">
        <v>12038140</v>
      </c>
      <c r="DG1299">
        <v>15899916</v>
      </c>
      <c r="DH1299">
        <v>22128799</v>
      </c>
      <c r="DI1299">
        <v>15336317</v>
      </c>
      <c r="DJ1299">
        <v>15636464</v>
      </c>
      <c r="DK1299">
        <v>14834327</v>
      </c>
      <c r="DL1299">
        <v>13063949</v>
      </c>
      <c r="DM1299">
        <v>15761383</v>
      </c>
      <c r="DN1299">
        <v>15058741</v>
      </c>
      <c r="DO1299">
        <v>15178000</v>
      </c>
      <c r="DP1299">
        <v>18660454</v>
      </c>
      <c r="DQ1299">
        <v>16304872</v>
      </c>
      <c r="DR1299">
        <v>12566489</v>
      </c>
      <c r="DS1299">
        <v>18290217</v>
      </c>
      <c r="DT1299">
        <v>22205053</v>
      </c>
      <c r="DU1299">
        <v>16962117</v>
      </c>
      <c r="DV1299">
        <v>16745990</v>
      </c>
      <c r="DW1299">
        <v>13360965</v>
      </c>
      <c r="DX1299">
        <v>14241101</v>
      </c>
      <c r="DY1299">
        <v>14008563</v>
      </c>
      <c r="DZ1299">
        <v>10281064</v>
      </c>
      <c r="EA1299">
        <v>10838239</v>
      </c>
      <c r="EB1299">
        <v>15076451</v>
      </c>
      <c r="EC1299">
        <v>12468476</v>
      </c>
      <c r="ED1299">
        <v>12619744</v>
      </c>
      <c r="EE1299">
        <v>15261221</v>
      </c>
      <c r="EF1299">
        <v>10986893</v>
      </c>
      <c r="EG1299">
        <v>9665354</v>
      </c>
      <c r="EH1299">
        <v>13983074</v>
      </c>
      <c r="EI1299">
        <v>9313942</v>
      </c>
      <c r="EJ1299">
        <v>8268503</v>
      </c>
      <c r="EK1299">
        <v>12071987</v>
      </c>
      <c r="EL1299">
        <v>8401321</v>
      </c>
      <c r="EM1299">
        <v>6985925</v>
      </c>
      <c r="EN1299">
        <v>9566715</v>
      </c>
      <c r="EO1299">
        <v>16134776</v>
      </c>
      <c r="EP1299">
        <v>19924624</v>
      </c>
      <c r="EQ1299">
        <v>16523893</v>
      </c>
      <c r="ER1299">
        <v>26572672</v>
      </c>
      <c r="ES1299">
        <v>37954097</v>
      </c>
      <c r="ET1299">
        <v>21227175</v>
      </c>
      <c r="EU1299">
        <v>27914740</v>
      </c>
      <c r="EV1299">
        <v>18915185</v>
      </c>
      <c r="EW1299">
        <v>23196596</v>
      </c>
      <c r="EX1299">
        <v>14581030</v>
      </c>
      <c r="EY1299">
        <v>10861553</v>
      </c>
      <c r="EZ1299">
        <v>17076858</v>
      </c>
      <c r="FA1299">
        <v>26959454</v>
      </c>
      <c r="FB1299">
        <v>23287237</v>
      </c>
      <c r="FC1299">
        <v>22590897</v>
      </c>
      <c r="FD1299">
        <v>21357606</v>
      </c>
      <c r="FE1299">
        <v>14508833</v>
      </c>
      <c r="FF1299">
        <v>19608720</v>
      </c>
      <c r="FG1299">
        <v>14201148</v>
      </c>
      <c r="FH1299">
        <v>12329811</v>
      </c>
      <c r="FI1299">
        <v>14032104</v>
      </c>
      <c r="FJ1299">
        <v>13906342</v>
      </c>
      <c r="FK1299">
        <v>16784365</v>
      </c>
      <c r="FL1299">
        <v>13655470</v>
      </c>
      <c r="FM1299">
        <v>21578086</v>
      </c>
      <c r="FN1299">
        <v>15111250</v>
      </c>
      <c r="FO1299">
        <v>18799765</v>
      </c>
      <c r="FP1299">
        <v>24619686</v>
      </c>
      <c r="FQ1299">
        <v>14544262</v>
      </c>
      <c r="FR1299">
        <v>34751743</v>
      </c>
      <c r="FS1299">
        <v>18651858</v>
      </c>
      <c r="FT1299">
        <v>14072906</v>
      </c>
      <c r="FU1299">
        <v>22183454</v>
      </c>
      <c r="FV1299">
        <v>15711278</v>
      </c>
      <c r="FW1299">
        <v>10991513</v>
      </c>
      <c r="FX1299">
        <v>17884115</v>
      </c>
      <c r="FY1299">
        <v>16281033</v>
      </c>
      <c r="FZ1299">
        <v>14383459</v>
      </c>
      <c r="GA1299">
        <v>17081953</v>
      </c>
      <c r="GB1299">
        <v>16127592</v>
      </c>
      <c r="GC1299">
        <v>14458702</v>
      </c>
      <c r="GD1299">
        <v>21521201</v>
      </c>
      <c r="GE1299">
        <v>12334305</v>
      </c>
      <c r="GF1299">
        <v>13015457</v>
      </c>
      <c r="GG1299">
        <v>18505363</v>
      </c>
      <c r="GH1299">
        <v>12762505</v>
      </c>
      <c r="GI1299">
        <v>9046142</v>
      </c>
      <c r="GJ1299">
        <v>13515284</v>
      </c>
      <c r="GK1299">
        <v>12865318</v>
      </c>
      <c r="GL1299">
        <v>11142595</v>
      </c>
      <c r="GM1299">
        <v>16934111</v>
      </c>
      <c r="GN1299">
        <v>18833321</v>
      </c>
      <c r="GO1299">
        <v>13811083</v>
      </c>
      <c r="GP1299">
        <v>21909602</v>
      </c>
      <c r="GQ1299">
        <v>19221751</v>
      </c>
      <c r="GR1299">
        <v>17160898</v>
      </c>
      <c r="GS1299">
        <v>19312625</v>
      </c>
      <c r="GT1299">
        <v>19235875</v>
      </c>
      <c r="GU1299">
        <v>18210740</v>
      </c>
      <c r="GV1299">
        <v>18949312</v>
      </c>
      <c r="GW1299">
        <v>15106465</v>
      </c>
    </row>
    <row r="1300" spans="1:205" x14ac:dyDescent="0.25">
      <c r="A1300" s="5" t="s">
        <v>651</v>
      </c>
      <c r="B1300" t="s">
        <v>1163</v>
      </c>
      <c r="C1300" t="s">
        <v>1184</v>
      </c>
      <c r="D1300" s="2">
        <f>_xll.BDH(A1300, "volume", B1300, C1300, "Direction", "H", "Period", "M","cols=89;rows=2")</f>
        <v>38748</v>
      </c>
      <c r="E1300" s="2">
        <v>38776</v>
      </c>
      <c r="F1300" s="2">
        <v>38807</v>
      </c>
      <c r="G1300" s="2">
        <v>38835</v>
      </c>
      <c r="H1300" s="2">
        <v>38868</v>
      </c>
      <c r="I1300" s="2">
        <v>38898</v>
      </c>
      <c r="J1300" s="2">
        <v>38929</v>
      </c>
      <c r="K1300" s="2">
        <v>38960</v>
      </c>
      <c r="L1300" s="2">
        <v>38989</v>
      </c>
      <c r="M1300" s="2">
        <v>39021</v>
      </c>
      <c r="N1300" s="2">
        <v>39051</v>
      </c>
      <c r="O1300" s="2">
        <v>39080</v>
      </c>
      <c r="P1300" s="2">
        <v>39113</v>
      </c>
      <c r="Q1300" s="2">
        <v>39141</v>
      </c>
      <c r="R1300" s="2">
        <v>39171</v>
      </c>
      <c r="S1300" s="2">
        <v>39202</v>
      </c>
      <c r="T1300" s="2">
        <v>39233</v>
      </c>
      <c r="U1300" s="2">
        <v>39262</v>
      </c>
      <c r="V1300" s="2">
        <v>39294</v>
      </c>
      <c r="W1300" s="2">
        <v>39325</v>
      </c>
      <c r="X1300" s="2">
        <v>39353</v>
      </c>
      <c r="Y1300" s="2">
        <v>39386</v>
      </c>
      <c r="Z1300" s="2">
        <v>39416</v>
      </c>
      <c r="AA1300" s="2">
        <v>39447</v>
      </c>
      <c r="AB1300" s="2">
        <v>39478</v>
      </c>
      <c r="AC1300" s="2">
        <v>39507</v>
      </c>
      <c r="AD1300" s="2">
        <v>39538</v>
      </c>
      <c r="AE1300" s="2">
        <v>39568</v>
      </c>
      <c r="AF1300" s="2">
        <v>39598</v>
      </c>
      <c r="AG1300" s="2">
        <v>39629</v>
      </c>
      <c r="AH1300" s="2">
        <v>39660</v>
      </c>
      <c r="AI1300" s="2">
        <v>39689</v>
      </c>
      <c r="AJ1300" s="2">
        <v>39721</v>
      </c>
      <c r="AK1300" s="2">
        <v>39752</v>
      </c>
      <c r="AL1300" s="2">
        <v>39780</v>
      </c>
      <c r="AM1300" s="2">
        <v>39813</v>
      </c>
      <c r="AN1300" s="2">
        <v>39843</v>
      </c>
      <c r="AO1300" s="2">
        <v>39871</v>
      </c>
      <c r="AP1300" s="2">
        <v>39903</v>
      </c>
      <c r="AQ1300" s="2">
        <v>39933</v>
      </c>
      <c r="AR1300" s="2">
        <v>39962</v>
      </c>
      <c r="AS1300" s="2">
        <v>39994</v>
      </c>
      <c r="AT1300" s="2">
        <v>40025</v>
      </c>
      <c r="AU1300" s="2">
        <v>40056</v>
      </c>
      <c r="AV1300" s="2">
        <v>40086</v>
      </c>
      <c r="AW1300" s="2">
        <v>40116</v>
      </c>
      <c r="AX1300" s="2">
        <v>40147</v>
      </c>
      <c r="AY1300" s="2">
        <v>40178</v>
      </c>
      <c r="AZ1300" s="2">
        <v>40207</v>
      </c>
      <c r="BA1300" s="2">
        <v>40235</v>
      </c>
      <c r="BB1300" s="2">
        <v>40268</v>
      </c>
      <c r="BC1300" s="2">
        <v>40298</v>
      </c>
      <c r="BD1300" s="2">
        <v>40329</v>
      </c>
      <c r="BE1300" s="2">
        <v>40359</v>
      </c>
      <c r="BF1300" s="2">
        <v>40389</v>
      </c>
      <c r="BG1300" s="2">
        <v>40421</v>
      </c>
      <c r="BH1300" s="2">
        <v>40451</v>
      </c>
      <c r="BI1300" s="2">
        <v>40480</v>
      </c>
      <c r="BJ1300" s="2">
        <v>40512</v>
      </c>
      <c r="BK1300" s="2">
        <v>40543</v>
      </c>
      <c r="BL1300" s="2">
        <v>40574</v>
      </c>
      <c r="BM1300" s="2">
        <v>40602</v>
      </c>
      <c r="BN1300" s="2">
        <v>40633</v>
      </c>
      <c r="BO1300" s="2">
        <v>40662</v>
      </c>
      <c r="BP1300" s="2">
        <v>40694</v>
      </c>
      <c r="BQ1300" s="2">
        <v>40724</v>
      </c>
      <c r="BR1300" s="2">
        <v>40753</v>
      </c>
      <c r="BS1300" s="2">
        <v>40786</v>
      </c>
      <c r="BT1300" s="2">
        <v>40816</v>
      </c>
      <c r="BU1300" s="2">
        <v>40847</v>
      </c>
      <c r="BV1300" s="2">
        <v>40877</v>
      </c>
      <c r="BW1300" s="2">
        <v>40907</v>
      </c>
      <c r="BX1300" s="2">
        <v>40939</v>
      </c>
      <c r="BY1300" s="2">
        <v>40968</v>
      </c>
      <c r="BZ1300" s="2">
        <v>40998</v>
      </c>
      <c r="CA1300" s="2">
        <v>41029</v>
      </c>
      <c r="CB1300" s="2">
        <v>41060</v>
      </c>
      <c r="CC1300" s="2">
        <v>41089</v>
      </c>
      <c r="CD1300" s="2">
        <v>41121</v>
      </c>
      <c r="CE1300" s="2">
        <v>41152</v>
      </c>
      <c r="CF1300" s="2">
        <v>41180</v>
      </c>
      <c r="CG1300" s="2">
        <v>41213</v>
      </c>
      <c r="CH1300" s="2">
        <v>41243</v>
      </c>
      <c r="CI1300" s="2">
        <v>41274</v>
      </c>
      <c r="CJ1300" s="2">
        <v>41305</v>
      </c>
      <c r="CK1300" s="2">
        <v>41333</v>
      </c>
      <c r="CL1300" s="2">
        <v>41362</v>
      </c>
      <c r="CM1300" s="2">
        <v>41394</v>
      </c>
      <c r="CN1300" s="2">
        <v>41425</v>
      </c>
    </row>
    <row r="1301" spans="1:205" x14ac:dyDescent="0.25">
      <c r="D1301" s="3">
        <v>18216800</v>
      </c>
      <c r="E1301">
        <v>22367600</v>
      </c>
      <c r="F1301">
        <v>16889900</v>
      </c>
      <c r="G1301">
        <v>30408100</v>
      </c>
      <c r="H1301">
        <v>24217100</v>
      </c>
      <c r="I1301">
        <v>23529800</v>
      </c>
      <c r="J1301">
        <v>19497900</v>
      </c>
      <c r="K1301">
        <v>15827500</v>
      </c>
      <c r="L1301">
        <v>13017400</v>
      </c>
      <c r="M1301">
        <v>22127400</v>
      </c>
      <c r="N1301">
        <v>24902800</v>
      </c>
      <c r="O1301">
        <v>14497800</v>
      </c>
      <c r="P1301">
        <v>13458700</v>
      </c>
      <c r="Q1301">
        <v>17599100</v>
      </c>
      <c r="R1301">
        <v>15196200</v>
      </c>
      <c r="S1301">
        <v>14160000</v>
      </c>
      <c r="T1301">
        <v>10514000</v>
      </c>
      <c r="U1301">
        <v>17716400</v>
      </c>
      <c r="V1301">
        <v>13705600</v>
      </c>
      <c r="W1301">
        <v>18333000</v>
      </c>
      <c r="X1301">
        <v>9895700</v>
      </c>
      <c r="Y1301">
        <v>12591500</v>
      </c>
      <c r="Z1301">
        <v>10064200</v>
      </c>
      <c r="AA1301">
        <v>7637600</v>
      </c>
      <c r="AB1301">
        <v>12789600</v>
      </c>
      <c r="AC1301">
        <v>11445400</v>
      </c>
      <c r="AD1301">
        <v>20490200</v>
      </c>
      <c r="AE1301">
        <v>13512300</v>
      </c>
      <c r="AF1301">
        <v>9031800</v>
      </c>
      <c r="AG1301">
        <v>14239000</v>
      </c>
      <c r="AH1301">
        <v>15903100</v>
      </c>
      <c r="AI1301">
        <v>8366400</v>
      </c>
      <c r="AJ1301">
        <v>11581200</v>
      </c>
      <c r="AK1301">
        <v>21201000</v>
      </c>
      <c r="AL1301">
        <v>10981100</v>
      </c>
      <c r="AM1301">
        <v>12058300</v>
      </c>
      <c r="AN1301">
        <v>14780400</v>
      </c>
      <c r="AO1301">
        <v>13091300</v>
      </c>
      <c r="AP1301">
        <v>16806200</v>
      </c>
      <c r="AQ1301">
        <v>16834600</v>
      </c>
      <c r="AR1301">
        <v>13834400</v>
      </c>
      <c r="AS1301">
        <v>15498100</v>
      </c>
      <c r="AT1301">
        <v>13858900</v>
      </c>
      <c r="AU1301">
        <v>11804000</v>
      </c>
      <c r="AV1301">
        <v>18880300</v>
      </c>
      <c r="AW1301">
        <v>19807700</v>
      </c>
      <c r="AX1301">
        <v>11780500</v>
      </c>
      <c r="AY1301">
        <v>10181200</v>
      </c>
      <c r="AZ1301">
        <v>9808500</v>
      </c>
      <c r="BA1301">
        <v>8885400</v>
      </c>
      <c r="BB1301">
        <v>8894100</v>
      </c>
      <c r="BC1301">
        <v>8641500</v>
      </c>
      <c r="BD1301">
        <v>12135800</v>
      </c>
      <c r="BE1301">
        <v>15663700</v>
      </c>
      <c r="BF1301">
        <v>12325700</v>
      </c>
      <c r="BG1301">
        <v>12854500</v>
      </c>
      <c r="BH1301">
        <v>10781382</v>
      </c>
      <c r="BI1301">
        <v>12443791</v>
      </c>
      <c r="BJ1301">
        <v>14542359</v>
      </c>
      <c r="BK1301">
        <v>10909163</v>
      </c>
      <c r="BL1301">
        <v>12021717</v>
      </c>
      <c r="BM1301">
        <v>11857485</v>
      </c>
      <c r="BN1301">
        <v>12084634</v>
      </c>
      <c r="BO1301">
        <v>8898298</v>
      </c>
      <c r="BP1301">
        <v>10153439</v>
      </c>
      <c r="BQ1301">
        <v>10586889</v>
      </c>
      <c r="BR1301">
        <v>10173136</v>
      </c>
      <c r="BS1301">
        <v>23323811</v>
      </c>
      <c r="BT1301">
        <v>16750452</v>
      </c>
      <c r="BU1301">
        <v>15609994</v>
      </c>
      <c r="BV1301">
        <v>10634064</v>
      </c>
      <c r="BW1301">
        <v>8919614</v>
      </c>
      <c r="BX1301">
        <v>10889175</v>
      </c>
      <c r="BY1301">
        <v>10353491</v>
      </c>
      <c r="BZ1301">
        <v>11531073</v>
      </c>
      <c r="CA1301">
        <v>10262975</v>
      </c>
      <c r="CB1301">
        <v>12067835</v>
      </c>
      <c r="CC1301">
        <v>12710824</v>
      </c>
      <c r="CD1301">
        <v>9392877</v>
      </c>
      <c r="CE1301">
        <v>16089298</v>
      </c>
      <c r="CF1301">
        <v>10120362</v>
      </c>
      <c r="CG1301">
        <v>7181258</v>
      </c>
      <c r="CH1301">
        <v>5499415</v>
      </c>
      <c r="CI1301">
        <v>4375236</v>
      </c>
      <c r="CJ1301">
        <v>2793805</v>
      </c>
      <c r="CK1301">
        <v>5089591</v>
      </c>
      <c r="CL1301">
        <v>4896906</v>
      </c>
      <c r="CM1301">
        <v>5704280</v>
      </c>
      <c r="CN1301">
        <v>3310757</v>
      </c>
    </row>
    <row r="1302" spans="1:205" x14ac:dyDescent="0.25">
      <c r="A1302" s="5" t="s">
        <v>652</v>
      </c>
      <c r="B1302" t="s">
        <v>1163</v>
      </c>
      <c r="C1302" t="s">
        <v>1199</v>
      </c>
      <c r="D1302" s="2">
        <f>_xll.BDH(A1302, "volume", B1302, C1302, "Direction", "H", "Period", "M","cols=202;rows=2")</f>
        <v>38748</v>
      </c>
      <c r="E1302" s="2">
        <v>38776</v>
      </c>
      <c r="F1302" s="2">
        <v>38807</v>
      </c>
      <c r="G1302" s="2">
        <v>38835</v>
      </c>
      <c r="H1302" s="2">
        <v>38868</v>
      </c>
      <c r="I1302" s="2">
        <v>38898</v>
      </c>
      <c r="J1302" s="2">
        <v>38929</v>
      </c>
      <c r="K1302" s="2">
        <v>38960</v>
      </c>
      <c r="L1302" s="2">
        <v>38989</v>
      </c>
      <c r="M1302" s="2">
        <v>39021</v>
      </c>
      <c r="N1302" s="2">
        <v>39051</v>
      </c>
      <c r="O1302" s="2">
        <v>39080</v>
      </c>
      <c r="P1302" s="2">
        <v>39113</v>
      </c>
      <c r="Q1302" s="2">
        <v>39141</v>
      </c>
      <c r="R1302" s="2">
        <v>39171</v>
      </c>
      <c r="S1302" s="2">
        <v>39202</v>
      </c>
      <c r="T1302" s="2">
        <v>39233</v>
      </c>
      <c r="U1302" s="2">
        <v>39262</v>
      </c>
      <c r="V1302" s="2">
        <v>39294</v>
      </c>
      <c r="W1302" s="2">
        <v>39325</v>
      </c>
      <c r="X1302" s="2">
        <v>39353</v>
      </c>
      <c r="Y1302" s="2">
        <v>39386</v>
      </c>
      <c r="Z1302" s="2">
        <v>39416</v>
      </c>
      <c r="AA1302" s="2">
        <v>39447</v>
      </c>
      <c r="AB1302" s="2">
        <v>39478</v>
      </c>
      <c r="AC1302" s="2">
        <v>39507</v>
      </c>
      <c r="AD1302" s="2">
        <v>39538</v>
      </c>
      <c r="AE1302" s="2">
        <v>39568</v>
      </c>
      <c r="AF1302" s="2">
        <v>39598</v>
      </c>
      <c r="AG1302" s="2">
        <v>39629</v>
      </c>
      <c r="AH1302" s="2">
        <v>39660</v>
      </c>
      <c r="AI1302" s="2">
        <v>39689</v>
      </c>
      <c r="AJ1302" s="2">
        <v>39721</v>
      </c>
      <c r="AK1302" s="2">
        <v>39752</v>
      </c>
      <c r="AL1302" s="2">
        <v>39780</v>
      </c>
      <c r="AM1302" s="2">
        <v>39813</v>
      </c>
      <c r="AN1302" s="2">
        <v>39843</v>
      </c>
      <c r="AO1302" s="2">
        <v>39871</v>
      </c>
      <c r="AP1302" s="2">
        <v>39903</v>
      </c>
      <c r="AQ1302" s="2">
        <v>39933</v>
      </c>
      <c r="AR1302" s="2">
        <v>39962</v>
      </c>
      <c r="AS1302" s="2">
        <v>39994</v>
      </c>
      <c r="AT1302" s="2">
        <v>40025</v>
      </c>
      <c r="AU1302" s="2">
        <v>40056</v>
      </c>
      <c r="AV1302" s="2">
        <v>40086</v>
      </c>
      <c r="AW1302" s="2">
        <v>40116</v>
      </c>
      <c r="AX1302" s="2">
        <v>40147</v>
      </c>
      <c r="AY1302" s="2">
        <v>40178</v>
      </c>
      <c r="AZ1302" s="2">
        <v>40207</v>
      </c>
      <c r="BA1302" s="2">
        <v>40235</v>
      </c>
      <c r="BB1302" s="2">
        <v>40268</v>
      </c>
      <c r="BC1302" s="2">
        <v>40298</v>
      </c>
      <c r="BD1302" s="2">
        <v>40329</v>
      </c>
      <c r="BE1302" s="2">
        <v>40359</v>
      </c>
      <c r="BF1302" s="2">
        <v>40389</v>
      </c>
      <c r="BG1302" s="2">
        <v>40421</v>
      </c>
      <c r="BH1302" s="2">
        <v>40451</v>
      </c>
      <c r="BI1302" s="2">
        <v>40480</v>
      </c>
      <c r="BJ1302" s="2">
        <v>40512</v>
      </c>
      <c r="BK1302" s="2">
        <v>40543</v>
      </c>
      <c r="BL1302" s="2">
        <v>40574</v>
      </c>
      <c r="BM1302" s="2">
        <v>40602</v>
      </c>
      <c r="BN1302" s="2">
        <v>40633</v>
      </c>
      <c r="BO1302" s="2">
        <v>40662</v>
      </c>
      <c r="BP1302" s="2">
        <v>40694</v>
      </c>
      <c r="BQ1302" s="2">
        <v>40724</v>
      </c>
      <c r="BR1302" s="2">
        <v>40753</v>
      </c>
      <c r="BS1302" s="2">
        <v>40786</v>
      </c>
      <c r="BT1302" s="2">
        <v>40816</v>
      </c>
      <c r="BU1302" s="2">
        <v>40847</v>
      </c>
      <c r="BV1302" s="2">
        <v>40877</v>
      </c>
      <c r="BW1302" s="2">
        <v>40907</v>
      </c>
      <c r="BX1302" s="2">
        <v>40939</v>
      </c>
      <c r="BY1302" s="2">
        <v>40968</v>
      </c>
      <c r="BZ1302" s="2">
        <v>40998</v>
      </c>
      <c r="CA1302" s="2">
        <v>41029</v>
      </c>
      <c r="CB1302" s="2">
        <v>41060</v>
      </c>
      <c r="CC1302" s="2">
        <v>41089</v>
      </c>
      <c r="CD1302" s="2">
        <v>41121</v>
      </c>
      <c r="CE1302" s="2">
        <v>41152</v>
      </c>
      <c r="CF1302" s="2">
        <v>41180</v>
      </c>
      <c r="CG1302" s="2">
        <v>41213</v>
      </c>
      <c r="CH1302" s="2">
        <v>41243</v>
      </c>
      <c r="CI1302" s="2">
        <v>41274</v>
      </c>
      <c r="CJ1302" s="2">
        <v>41305</v>
      </c>
      <c r="CK1302" s="2">
        <v>41333</v>
      </c>
      <c r="CL1302" s="2">
        <v>41362</v>
      </c>
      <c r="CM1302" s="2">
        <v>41394</v>
      </c>
      <c r="CN1302" s="2">
        <v>41425</v>
      </c>
      <c r="CO1302" s="2">
        <v>41453</v>
      </c>
      <c r="CP1302" s="2">
        <v>41486</v>
      </c>
      <c r="CQ1302" s="2">
        <v>41516</v>
      </c>
      <c r="CR1302" s="2">
        <v>41547</v>
      </c>
      <c r="CS1302" s="2">
        <v>41578</v>
      </c>
      <c r="CT1302" s="2">
        <v>41607</v>
      </c>
      <c r="CU1302" s="2">
        <v>41639</v>
      </c>
      <c r="CV1302" s="2">
        <v>41670</v>
      </c>
      <c r="CW1302" s="2">
        <v>41698</v>
      </c>
      <c r="CX1302" s="2">
        <v>41729</v>
      </c>
      <c r="CY1302" s="2">
        <v>41759</v>
      </c>
      <c r="CZ1302" s="2">
        <v>41789</v>
      </c>
      <c r="DA1302" s="2">
        <v>41820</v>
      </c>
      <c r="DB1302" s="2">
        <v>41851</v>
      </c>
      <c r="DC1302" s="2">
        <v>41880</v>
      </c>
      <c r="DD1302" s="2">
        <v>41912</v>
      </c>
      <c r="DE1302" s="2">
        <v>41943</v>
      </c>
      <c r="DF1302" s="2">
        <v>41971</v>
      </c>
      <c r="DG1302" s="2">
        <v>42004</v>
      </c>
      <c r="DH1302" s="2">
        <v>42034</v>
      </c>
      <c r="DI1302" s="2">
        <v>42062</v>
      </c>
      <c r="DJ1302" s="2">
        <v>42094</v>
      </c>
      <c r="DK1302" s="2">
        <v>42124</v>
      </c>
      <c r="DL1302" s="2">
        <v>42153</v>
      </c>
      <c r="DM1302" s="2">
        <v>42185</v>
      </c>
      <c r="DN1302" s="2">
        <v>42216</v>
      </c>
      <c r="DO1302" s="2">
        <v>42247</v>
      </c>
      <c r="DP1302" s="2">
        <v>42277</v>
      </c>
      <c r="DQ1302" s="2">
        <v>42307</v>
      </c>
      <c r="DR1302" s="2">
        <v>42338</v>
      </c>
      <c r="DS1302" s="2">
        <v>42369</v>
      </c>
      <c r="DT1302" s="2">
        <v>42398</v>
      </c>
      <c r="DU1302" s="2">
        <v>42429</v>
      </c>
      <c r="DV1302" s="2">
        <v>42460</v>
      </c>
      <c r="DW1302" s="2">
        <v>42489</v>
      </c>
      <c r="DX1302" s="2">
        <v>42521</v>
      </c>
      <c r="DY1302" s="2">
        <v>42551</v>
      </c>
      <c r="DZ1302" s="2">
        <v>42580</v>
      </c>
      <c r="EA1302" s="2">
        <v>42613</v>
      </c>
      <c r="EB1302" s="2">
        <v>42643</v>
      </c>
      <c r="EC1302" s="2">
        <v>42674</v>
      </c>
      <c r="ED1302" s="2">
        <v>42704</v>
      </c>
      <c r="EE1302" s="2">
        <v>42734</v>
      </c>
      <c r="EF1302" s="2">
        <v>42766</v>
      </c>
      <c r="EG1302" s="2">
        <v>42794</v>
      </c>
      <c r="EH1302" s="2">
        <v>42825</v>
      </c>
      <c r="EI1302" s="2">
        <v>42853</v>
      </c>
      <c r="EJ1302" s="2">
        <v>42886</v>
      </c>
      <c r="EK1302" s="2">
        <v>42916</v>
      </c>
      <c r="EL1302" s="2">
        <v>42947</v>
      </c>
      <c r="EM1302" s="2">
        <v>42978</v>
      </c>
      <c r="EN1302" s="2">
        <v>43007</v>
      </c>
      <c r="EO1302" s="2">
        <v>43039</v>
      </c>
      <c r="EP1302" s="2">
        <v>43069</v>
      </c>
      <c r="EQ1302" s="2">
        <v>43098</v>
      </c>
      <c r="ER1302" s="2">
        <v>43131</v>
      </c>
      <c r="ES1302" s="2">
        <v>43159</v>
      </c>
      <c r="ET1302" s="2">
        <v>43189</v>
      </c>
      <c r="EU1302" s="2">
        <v>43220</v>
      </c>
      <c r="EV1302" s="2">
        <v>43251</v>
      </c>
      <c r="EW1302" s="2">
        <v>43280</v>
      </c>
      <c r="EX1302" s="2">
        <v>43312</v>
      </c>
      <c r="EY1302" s="2">
        <v>43343</v>
      </c>
      <c r="EZ1302" s="2">
        <v>43371</v>
      </c>
      <c r="FA1302" s="2">
        <v>43404</v>
      </c>
      <c r="FB1302" s="2">
        <v>43434</v>
      </c>
      <c r="FC1302" s="2">
        <v>43465</v>
      </c>
      <c r="FD1302" s="2">
        <v>43496</v>
      </c>
      <c r="FE1302" s="2">
        <v>43524</v>
      </c>
      <c r="FF1302" s="2">
        <v>43553</v>
      </c>
      <c r="FG1302" s="2">
        <v>43585</v>
      </c>
      <c r="FH1302" s="2">
        <v>43616</v>
      </c>
      <c r="FI1302" s="2">
        <v>43644</v>
      </c>
      <c r="FJ1302" s="2">
        <v>43677</v>
      </c>
      <c r="FK1302" s="2">
        <v>43707</v>
      </c>
      <c r="FL1302" s="2">
        <v>43738</v>
      </c>
      <c r="FM1302" s="2">
        <v>43769</v>
      </c>
      <c r="FN1302" s="2">
        <v>43798</v>
      </c>
      <c r="FO1302" s="2">
        <v>43830</v>
      </c>
      <c r="FP1302" s="2">
        <v>43861</v>
      </c>
      <c r="FQ1302" s="2">
        <v>43889</v>
      </c>
      <c r="FR1302" s="2">
        <v>43921</v>
      </c>
      <c r="FS1302" s="2">
        <v>43951</v>
      </c>
      <c r="FT1302" s="2">
        <v>43980</v>
      </c>
      <c r="FU1302" s="2">
        <v>44012</v>
      </c>
      <c r="FV1302" s="2">
        <v>44043</v>
      </c>
      <c r="FW1302" s="2">
        <v>44074</v>
      </c>
      <c r="FX1302" s="2">
        <v>44104</v>
      </c>
      <c r="FY1302" s="2">
        <v>44134</v>
      </c>
      <c r="FZ1302" s="2">
        <v>44165</v>
      </c>
      <c r="GA1302" s="2">
        <v>44196</v>
      </c>
      <c r="GB1302" s="2">
        <v>44225</v>
      </c>
      <c r="GC1302" s="2">
        <v>44253</v>
      </c>
      <c r="GD1302" s="2">
        <v>44286</v>
      </c>
      <c r="GE1302" s="2">
        <v>44316</v>
      </c>
      <c r="GF1302" s="2">
        <v>44347</v>
      </c>
      <c r="GG1302" s="2">
        <v>44377</v>
      </c>
      <c r="GH1302" s="2">
        <v>44407</v>
      </c>
      <c r="GI1302" s="2">
        <v>44439</v>
      </c>
      <c r="GJ1302" s="2">
        <v>44469</v>
      </c>
      <c r="GK1302" s="2">
        <v>44498</v>
      </c>
      <c r="GL1302" s="2">
        <v>44530</v>
      </c>
      <c r="GM1302" s="2">
        <v>44561</v>
      </c>
      <c r="GN1302" s="2">
        <v>44592</v>
      </c>
      <c r="GO1302" s="2">
        <v>44620</v>
      </c>
      <c r="GP1302" s="2">
        <v>44651</v>
      </c>
      <c r="GQ1302" s="2">
        <v>44680</v>
      </c>
      <c r="GR1302" s="2">
        <v>44712</v>
      </c>
      <c r="GS1302" s="2">
        <v>44742</v>
      </c>
      <c r="GT1302" s="2">
        <v>44771</v>
      </c>
      <c r="GU1302" s="2">
        <v>44804</v>
      </c>
      <c r="GV1302" s="2">
        <v>44834</v>
      </c>
      <c r="GW1302" s="2">
        <v>44865</v>
      </c>
    </row>
    <row r="1303" spans="1:205" x14ac:dyDescent="0.25">
      <c r="D1303" s="3">
        <v>26081500</v>
      </c>
      <c r="E1303">
        <v>14852500</v>
      </c>
      <c r="F1303">
        <v>23602600</v>
      </c>
      <c r="G1303">
        <v>14421200</v>
      </c>
      <c r="H1303">
        <v>17862500</v>
      </c>
      <c r="I1303">
        <v>22168900</v>
      </c>
      <c r="J1303">
        <v>12812400</v>
      </c>
      <c r="K1303">
        <v>13622800</v>
      </c>
      <c r="L1303">
        <v>12262700</v>
      </c>
      <c r="M1303">
        <v>18331000</v>
      </c>
      <c r="N1303">
        <v>21017600</v>
      </c>
      <c r="O1303">
        <v>12086200</v>
      </c>
      <c r="P1303">
        <v>17112100</v>
      </c>
      <c r="Q1303">
        <v>16140500</v>
      </c>
      <c r="R1303">
        <v>18098600</v>
      </c>
      <c r="S1303">
        <v>14736800</v>
      </c>
      <c r="T1303">
        <v>11962300</v>
      </c>
      <c r="U1303">
        <v>15945400</v>
      </c>
      <c r="V1303">
        <v>17405700</v>
      </c>
      <c r="W1303">
        <v>28732800</v>
      </c>
      <c r="X1303">
        <v>15181100</v>
      </c>
      <c r="Y1303">
        <v>17708500</v>
      </c>
      <c r="Z1303">
        <v>24515400</v>
      </c>
      <c r="AA1303">
        <v>16006600</v>
      </c>
      <c r="AB1303">
        <v>26160000</v>
      </c>
      <c r="AC1303">
        <v>18001500</v>
      </c>
      <c r="AD1303">
        <v>17586300</v>
      </c>
      <c r="AE1303">
        <v>19858800</v>
      </c>
      <c r="AF1303">
        <v>18854800</v>
      </c>
      <c r="AG1303">
        <v>19139800</v>
      </c>
      <c r="AH1303">
        <v>27157200</v>
      </c>
      <c r="AI1303">
        <v>12766000</v>
      </c>
      <c r="AJ1303">
        <v>25444700</v>
      </c>
      <c r="AK1303">
        <v>28987100</v>
      </c>
      <c r="AL1303">
        <v>23079900</v>
      </c>
      <c r="AM1303">
        <v>22153200</v>
      </c>
      <c r="AN1303">
        <v>25703400</v>
      </c>
      <c r="AO1303">
        <v>25112500</v>
      </c>
      <c r="AP1303">
        <v>31262000</v>
      </c>
      <c r="AQ1303">
        <v>28048600</v>
      </c>
      <c r="AR1303">
        <v>25096100</v>
      </c>
      <c r="AS1303">
        <v>46730600</v>
      </c>
      <c r="AT1303">
        <v>21706500</v>
      </c>
      <c r="AU1303">
        <v>16469600</v>
      </c>
      <c r="AV1303">
        <v>20790300</v>
      </c>
      <c r="AW1303">
        <v>26562000</v>
      </c>
      <c r="AX1303">
        <v>16535400</v>
      </c>
      <c r="AY1303">
        <v>14049000</v>
      </c>
      <c r="AZ1303">
        <v>13996500</v>
      </c>
      <c r="BA1303">
        <v>15210200</v>
      </c>
      <c r="BB1303">
        <v>15140600</v>
      </c>
      <c r="BC1303">
        <v>17464100</v>
      </c>
      <c r="BD1303">
        <v>27209700</v>
      </c>
      <c r="BE1303">
        <v>19760400</v>
      </c>
      <c r="BF1303">
        <v>22275600</v>
      </c>
      <c r="BG1303">
        <v>20774100</v>
      </c>
      <c r="BH1303">
        <v>16197572</v>
      </c>
      <c r="BI1303">
        <v>16193970</v>
      </c>
      <c r="BJ1303">
        <v>12422464</v>
      </c>
      <c r="BK1303">
        <v>12538050</v>
      </c>
      <c r="BL1303">
        <v>10487376</v>
      </c>
      <c r="BM1303">
        <v>12289030</v>
      </c>
      <c r="BN1303">
        <v>15348920</v>
      </c>
      <c r="BO1303">
        <v>10240888</v>
      </c>
      <c r="BP1303">
        <v>12844096</v>
      </c>
      <c r="BQ1303">
        <v>14772035</v>
      </c>
      <c r="BR1303">
        <v>13433022</v>
      </c>
      <c r="BS1303">
        <v>30625486</v>
      </c>
      <c r="BT1303">
        <v>19354141</v>
      </c>
      <c r="BU1303">
        <v>20070272</v>
      </c>
      <c r="BV1303">
        <v>15041476</v>
      </c>
      <c r="BW1303">
        <v>14371054</v>
      </c>
      <c r="BX1303">
        <v>10759152</v>
      </c>
      <c r="BY1303">
        <v>12185159</v>
      </c>
      <c r="BZ1303">
        <v>9259068</v>
      </c>
      <c r="CA1303">
        <v>10046174</v>
      </c>
      <c r="CB1303">
        <v>9033540</v>
      </c>
      <c r="CC1303">
        <v>10887601</v>
      </c>
      <c r="CD1303">
        <v>9621493</v>
      </c>
      <c r="CE1303">
        <v>5446379</v>
      </c>
      <c r="CF1303">
        <v>6297737</v>
      </c>
      <c r="CG1303">
        <v>9217377</v>
      </c>
      <c r="CH1303">
        <v>7848603</v>
      </c>
      <c r="CI1303">
        <v>7162536</v>
      </c>
      <c r="CJ1303">
        <v>6167335</v>
      </c>
      <c r="CK1303">
        <v>7670457</v>
      </c>
      <c r="CL1303">
        <v>6745603</v>
      </c>
      <c r="CM1303">
        <v>6422742</v>
      </c>
      <c r="CN1303">
        <v>7424817</v>
      </c>
      <c r="CO1303">
        <v>8128054</v>
      </c>
      <c r="CP1303">
        <v>7018892</v>
      </c>
      <c r="CQ1303">
        <v>5354218</v>
      </c>
      <c r="CR1303">
        <v>5948446</v>
      </c>
      <c r="CS1303">
        <v>7376428</v>
      </c>
      <c r="CT1303">
        <v>5032090</v>
      </c>
      <c r="CU1303">
        <v>6134234</v>
      </c>
      <c r="CV1303">
        <v>7919924</v>
      </c>
      <c r="CW1303">
        <v>6045420</v>
      </c>
      <c r="CX1303">
        <v>7181425</v>
      </c>
      <c r="CY1303">
        <v>7069832</v>
      </c>
      <c r="CZ1303">
        <v>5227115</v>
      </c>
      <c r="DA1303">
        <v>4423587</v>
      </c>
      <c r="DB1303">
        <v>3530822</v>
      </c>
      <c r="DC1303">
        <v>4060945</v>
      </c>
      <c r="DD1303">
        <v>5617110</v>
      </c>
      <c r="DE1303">
        <v>6455745</v>
      </c>
      <c r="DF1303">
        <v>3453632</v>
      </c>
      <c r="DG1303">
        <v>5484287</v>
      </c>
      <c r="DH1303">
        <v>5695858</v>
      </c>
      <c r="DI1303">
        <v>4609824</v>
      </c>
      <c r="DJ1303">
        <v>5281632</v>
      </c>
      <c r="DK1303">
        <v>8832925</v>
      </c>
      <c r="DL1303">
        <v>5401301</v>
      </c>
      <c r="DM1303">
        <v>7243086</v>
      </c>
      <c r="DN1303">
        <v>6706402</v>
      </c>
      <c r="DO1303">
        <v>6787418</v>
      </c>
      <c r="DP1303">
        <v>6932085</v>
      </c>
      <c r="DQ1303">
        <v>5515219</v>
      </c>
      <c r="DR1303">
        <v>5285684</v>
      </c>
      <c r="DS1303">
        <v>6452220</v>
      </c>
      <c r="DT1303">
        <v>8248843</v>
      </c>
      <c r="DU1303">
        <v>9845292</v>
      </c>
      <c r="DV1303">
        <v>8860902</v>
      </c>
      <c r="DW1303">
        <v>5796745</v>
      </c>
      <c r="DX1303">
        <v>5570859</v>
      </c>
      <c r="DY1303">
        <v>8150468</v>
      </c>
      <c r="DZ1303">
        <v>5519549</v>
      </c>
      <c r="EA1303">
        <v>4126651</v>
      </c>
      <c r="EB1303">
        <v>5438520</v>
      </c>
      <c r="EC1303">
        <v>4620374</v>
      </c>
      <c r="ED1303">
        <v>7502588</v>
      </c>
      <c r="EE1303">
        <v>4763259</v>
      </c>
      <c r="EF1303">
        <v>5030429</v>
      </c>
      <c r="EG1303">
        <v>6030993</v>
      </c>
      <c r="EH1303">
        <v>6022231</v>
      </c>
      <c r="EI1303">
        <v>4444223</v>
      </c>
      <c r="EJ1303">
        <v>5429625</v>
      </c>
      <c r="EK1303">
        <v>6311679</v>
      </c>
      <c r="EL1303">
        <v>4491903</v>
      </c>
      <c r="EM1303">
        <v>7176596</v>
      </c>
      <c r="EN1303">
        <v>5357419</v>
      </c>
      <c r="EO1303">
        <v>3859695</v>
      </c>
      <c r="EP1303">
        <v>3930741</v>
      </c>
      <c r="EQ1303">
        <v>4020550</v>
      </c>
      <c r="ER1303">
        <v>5786242</v>
      </c>
      <c r="ES1303">
        <v>5563874</v>
      </c>
      <c r="ET1303">
        <v>5744319</v>
      </c>
      <c r="EU1303">
        <v>5089002</v>
      </c>
      <c r="EV1303">
        <v>7626684</v>
      </c>
      <c r="EW1303">
        <v>7112862</v>
      </c>
      <c r="EX1303">
        <v>4473630</v>
      </c>
      <c r="EY1303">
        <v>4263040</v>
      </c>
      <c r="EZ1303">
        <v>3699611</v>
      </c>
      <c r="FA1303">
        <v>5573069</v>
      </c>
      <c r="FB1303">
        <v>5053710</v>
      </c>
      <c r="FC1303">
        <v>6673431</v>
      </c>
      <c r="FD1303">
        <v>5268466</v>
      </c>
      <c r="FE1303">
        <v>4284702</v>
      </c>
      <c r="FF1303">
        <v>6854231</v>
      </c>
      <c r="FG1303">
        <v>4243682</v>
      </c>
      <c r="FH1303">
        <v>4536536</v>
      </c>
      <c r="FI1303">
        <v>5639052</v>
      </c>
      <c r="FJ1303">
        <v>4693177</v>
      </c>
      <c r="FK1303">
        <v>8129154</v>
      </c>
      <c r="FL1303">
        <v>8241578</v>
      </c>
      <c r="FM1303">
        <v>5551980</v>
      </c>
      <c r="FN1303">
        <v>5134769</v>
      </c>
      <c r="FO1303">
        <v>6009156</v>
      </c>
      <c r="FP1303">
        <v>4876907</v>
      </c>
      <c r="FQ1303">
        <v>4927804</v>
      </c>
      <c r="FR1303">
        <v>10184820</v>
      </c>
      <c r="FS1303">
        <v>5717239</v>
      </c>
      <c r="FT1303">
        <v>6295653</v>
      </c>
      <c r="FU1303">
        <v>9483544</v>
      </c>
      <c r="FV1303">
        <v>4611525</v>
      </c>
      <c r="FW1303">
        <v>4155478</v>
      </c>
      <c r="FX1303">
        <v>5809678</v>
      </c>
      <c r="FY1303">
        <v>4018633</v>
      </c>
      <c r="FZ1303">
        <v>4796537</v>
      </c>
      <c r="GA1303">
        <v>5801539</v>
      </c>
      <c r="GB1303">
        <v>4556932</v>
      </c>
      <c r="GC1303">
        <v>3761062</v>
      </c>
      <c r="GD1303">
        <v>7496160</v>
      </c>
      <c r="GE1303">
        <v>3739352</v>
      </c>
      <c r="GF1303">
        <v>5384859</v>
      </c>
      <c r="GG1303">
        <v>5946148</v>
      </c>
      <c r="GH1303">
        <v>3358543</v>
      </c>
      <c r="GI1303">
        <v>2855429</v>
      </c>
      <c r="GJ1303">
        <v>4334566</v>
      </c>
      <c r="GK1303">
        <v>3453164</v>
      </c>
      <c r="GL1303">
        <v>5069981</v>
      </c>
      <c r="GM1303">
        <v>5143612</v>
      </c>
      <c r="GN1303">
        <v>4523335</v>
      </c>
      <c r="GO1303">
        <v>4260448</v>
      </c>
      <c r="GP1303">
        <v>5775956</v>
      </c>
      <c r="GQ1303">
        <v>4447969</v>
      </c>
      <c r="GR1303">
        <v>6215978</v>
      </c>
      <c r="GS1303">
        <v>5167581</v>
      </c>
      <c r="GT1303">
        <v>5085732</v>
      </c>
      <c r="GU1303">
        <v>4268266</v>
      </c>
      <c r="GV1303">
        <v>4539995</v>
      </c>
      <c r="GW1303">
        <v>4250296</v>
      </c>
    </row>
    <row r="1304" spans="1:205" x14ac:dyDescent="0.25">
      <c r="A1304" s="5" t="s">
        <v>653</v>
      </c>
      <c r="B1304" t="s">
        <v>1163</v>
      </c>
      <c r="C1304" t="s">
        <v>1199</v>
      </c>
      <c r="D1304" s="2">
        <f>_xll.BDH(A1304, "volume", B1304, C1304, "Direction", "H", "Period", "M","cols=202;rows=2")</f>
        <v>38748</v>
      </c>
      <c r="E1304" s="2">
        <v>38776</v>
      </c>
      <c r="F1304" s="2">
        <v>38807</v>
      </c>
      <c r="G1304" s="2">
        <v>38835</v>
      </c>
      <c r="H1304" s="2">
        <v>38868</v>
      </c>
      <c r="I1304" s="2">
        <v>38898</v>
      </c>
      <c r="J1304" s="2">
        <v>38929</v>
      </c>
      <c r="K1304" s="2">
        <v>38960</v>
      </c>
      <c r="L1304" s="2">
        <v>38989</v>
      </c>
      <c r="M1304" s="2">
        <v>39021</v>
      </c>
      <c r="N1304" s="2">
        <v>39051</v>
      </c>
      <c r="O1304" s="2">
        <v>39080</v>
      </c>
      <c r="P1304" s="2">
        <v>39113</v>
      </c>
      <c r="Q1304" s="2">
        <v>39141</v>
      </c>
      <c r="R1304" s="2">
        <v>39171</v>
      </c>
      <c r="S1304" s="2">
        <v>39202</v>
      </c>
      <c r="T1304" s="2">
        <v>39233</v>
      </c>
      <c r="U1304" s="2">
        <v>39262</v>
      </c>
      <c r="V1304" s="2">
        <v>39294</v>
      </c>
      <c r="W1304" s="2">
        <v>39325</v>
      </c>
      <c r="X1304" s="2">
        <v>39353</v>
      </c>
      <c r="Y1304" s="2">
        <v>39386</v>
      </c>
      <c r="Z1304" s="2">
        <v>39416</v>
      </c>
      <c r="AA1304" s="2">
        <v>39447</v>
      </c>
      <c r="AB1304" s="2">
        <v>39478</v>
      </c>
      <c r="AC1304" s="2">
        <v>39507</v>
      </c>
      <c r="AD1304" s="2">
        <v>39538</v>
      </c>
      <c r="AE1304" s="2">
        <v>39568</v>
      </c>
      <c r="AF1304" s="2">
        <v>39598</v>
      </c>
      <c r="AG1304" s="2">
        <v>39629</v>
      </c>
      <c r="AH1304" s="2">
        <v>39660</v>
      </c>
      <c r="AI1304" s="2">
        <v>39689</v>
      </c>
      <c r="AJ1304" s="2">
        <v>39721</v>
      </c>
      <c r="AK1304" s="2">
        <v>39752</v>
      </c>
      <c r="AL1304" s="2">
        <v>39780</v>
      </c>
      <c r="AM1304" s="2">
        <v>39813</v>
      </c>
      <c r="AN1304" s="2">
        <v>39843</v>
      </c>
      <c r="AO1304" s="2">
        <v>39871</v>
      </c>
      <c r="AP1304" s="2">
        <v>39903</v>
      </c>
      <c r="AQ1304" s="2">
        <v>39933</v>
      </c>
      <c r="AR1304" s="2">
        <v>39962</v>
      </c>
      <c r="AS1304" s="2">
        <v>39994</v>
      </c>
      <c r="AT1304" s="2">
        <v>40025</v>
      </c>
      <c r="AU1304" s="2">
        <v>40056</v>
      </c>
      <c r="AV1304" s="2">
        <v>40086</v>
      </c>
      <c r="AW1304" s="2">
        <v>40116</v>
      </c>
      <c r="AX1304" s="2">
        <v>40147</v>
      </c>
      <c r="AY1304" s="2">
        <v>40178</v>
      </c>
      <c r="AZ1304" s="2">
        <v>40207</v>
      </c>
      <c r="BA1304" s="2">
        <v>40235</v>
      </c>
      <c r="BB1304" s="2">
        <v>40268</v>
      </c>
      <c r="BC1304" s="2">
        <v>40298</v>
      </c>
      <c r="BD1304" s="2">
        <v>40329</v>
      </c>
      <c r="BE1304" s="2">
        <v>40359</v>
      </c>
      <c r="BF1304" s="2">
        <v>40389</v>
      </c>
      <c r="BG1304" s="2">
        <v>40421</v>
      </c>
      <c r="BH1304" s="2">
        <v>40451</v>
      </c>
      <c r="BI1304" s="2">
        <v>40480</v>
      </c>
      <c r="BJ1304" s="2">
        <v>40512</v>
      </c>
      <c r="BK1304" s="2">
        <v>40543</v>
      </c>
      <c r="BL1304" s="2">
        <v>40574</v>
      </c>
      <c r="BM1304" s="2">
        <v>40602</v>
      </c>
      <c r="BN1304" s="2">
        <v>40633</v>
      </c>
      <c r="BO1304" s="2">
        <v>40662</v>
      </c>
      <c r="BP1304" s="2">
        <v>40694</v>
      </c>
      <c r="BQ1304" s="2">
        <v>40724</v>
      </c>
      <c r="BR1304" s="2">
        <v>40753</v>
      </c>
      <c r="BS1304" s="2">
        <v>40786</v>
      </c>
      <c r="BT1304" s="2">
        <v>40816</v>
      </c>
      <c r="BU1304" s="2">
        <v>40847</v>
      </c>
      <c r="BV1304" s="2">
        <v>40877</v>
      </c>
      <c r="BW1304" s="2">
        <v>40907</v>
      </c>
      <c r="BX1304" s="2">
        <v>40939</v>
      </c>
      <c r="BY1304" s="2">
        <v>40968</v>
      </c>
      <c r="BZ1304" s="2">
        <v>40998</v>
      </c>
      <c r="CA1304" s="2">
        <v>41029</v>
      </c>
      <c r="CB1304" s="2">
        <v>41060</v>
      </c>
      <c r="CC1304" s="2">
        <v>41089</v>
      </c>
      <c r="CD1304" s="2">
        <v>41121</v>
      </c>
      <c r="CE1304" s="2">
        <v>41152</v>
      </c>
      <c r="CF1304" s="2">
        <v>41180</v>
      </c>
      <c r="CG1304" s="2">
        <v>41213</v>
      </c>
      <c r="CH1304" s="2">
        <v>41243</v>
      </c>
      <c r="CI1304" s="2">
        <v>41274</v>
      </c>
      <c r="CJ1304" s="2">
        <v>41305</v>
      </c>
      <c r="CK1304" s="2">
        <v>41333</v>
      </c>
      <c r="CL1304" s="2">
        <v>41362</v>
      </c>
      <c r="CM1304" s="2">
        <v>41394</v>
      </c>
      <c r="CN1304" s="2">
        <v>41425</v>
      </c>
      <c r="CO1304" s="2">
        <v>41453</v>
      </c>
      <c r="CP1304" s="2">
        <v>41486</v>
      </c>
      <c r="CQ1304" s="2">
        <v>41516</v>
      </c>
      <c r="CR1304" s="2">
        <v>41547</v>
      </c>
      <c r="CS1304" s="2">
        <v>41578</v>
      </c>
      <c r="CT1304" s="2">
        <v>41607</v>
      </c>
      <c r="CU1304" s="2">
        <v>41639</v>
      </c>
      <c r="CV1304" s="2">
        <v>41670</v>
      </c>
      <c r="CW1304" s="2">
        <v>41698</v>
      </c>
      <c r="CX1304" s="2">
        <v>41729</v>
      </c>
      <c r="CY1304" s="2">
        <v>41759</v>
      </c>
      <c r="CZ1304" s="2">
        <v>41789</v>
      </c>
      <c r="DA1304" s="2">
        <v>41820</v>
      </c>
      <c r="DB1304" s="2">
        <v>41851</v>
      </c>
      <c r="DC1304" s="2">
        <v>41880</v>
      </c>
      <c r="DD1304" s="2">
        <v>41912</v>
      </c>
      <c r="DE1304" s="2">
        <v>41943</v>
      </c>
      <c r="DF1304" s="2">
        <v>41971</v>
      </c>
      <c r="DG1304" s="2">
        <v>42004</v>
      </c>
      <c r="DH1304" s="2">
        <v>42034</v>
      </c>
      <c r="DI1304" s="2">
        <v>42062</v>
      </c>
      <c r="DJ1304" s="2">
        <v>42094</v>
      </c>
      <c r="DK1304" s="2">
        <v>42124</v>
      </c>
      <c r="DL1304" s="2">
        <v>42153</v>
      </c>
      <c r="DM1304" s="2">
        <v>42185</v>
      </c>
      <c r="DN1304" s="2">
        <v>42216</v>
      </c>
      <c r="DO1304" s="2">
        <v>42247</v>
      </c>
      <c r="DP1304" s="2">
        <v>42277</v>
      </c>
      <c r="DQ1304" s="2">
        <v>42307</v>
      </c>
      <c r="DR1304" s="2">
        <v>42338</v>
      </c>
      <c r="DS1304" s="2">
        <v>42369</v>
      </c>
      <c r="DT1304" s="2">
        <v>42398</v>
      </c>
      <c r="DU1304" s="2">
        <v>42429</v>
      </c>
      <c r="DV1304" s="2">
        <v>42460</v>
      </c>
      <c r="DW1304" s="2">
        <v>42489</v>
      </c>
      <c r="DX1304" s="2">
        <v>42521</v>
      </c>
      <c r="DY1304" s="2">
        <v>42551</v>
      </c>
      <c r="DZ1304" s="2">
        <v>42580</v>
      </c>
      <c r="EA1304" s="2">
        <v>42613</v>
      </c>
      <c r="EB1304" s="2">
        <v>42643</v>
      </c>
      <c r="EC1304" s="2">
        <v>42674</v>
      </c>
      <c r="ED1304" s="2">
        <v>42704</v>
      </c>
      <c r="EE1304" s="2">
        <v>42734</v>
      </c>
      <c r="EF1304" s="2">
        <v>42766</v>
      </c>
      <c r="EG1304" s="2">
        <v>42794</v>
      </c>
      <c r="EH1304" s="2">
        <v>42825</v>
      </c>
      <c r="EI1304" s="2">
        <v>42853</v>
      </c>
      <c r="EJ1304" s="2">
        <v>42886</v>
      </c>
      <c r="EK1304" s="2">
        <v>42916</v>
      </c>
      <c r="EL1304" s="2">
        <v>42947</v>
      </c>
      <c r="EM1304" s="2">
        <v>42978</v>
      </c>
      <c r="EN1304" s="2">
        <v>43007</v>
      </c>
      <c r="EO1304" s="2">
        <v>43039</v>
      </c>
      <c r="EP1304" s="2">
        <v>43069</v>
      </c>
      <c r="EQ1304" s="2">
        <v>43098</v>
      </c>
      <c r="ER1304" s="2">
        <v>43131</v>
      </c>
      <c r="ES1304" s="2">
        <v>43159</v>
      </c>
      <c r="ET1304" s="2">
        <v>43189</v>
      </c>
      <c r="EU1304" s="2">
        <v>43220</v>
      </c>
      <c r="EV1304" s="2">
        <v>43251</v>
      </c>
      <c r="EW1304" s="2">
        <v>43280</v>
      </c>
      <c r="EX1304" s="2">
        <v>43312</v>
      </c>
      <c r="EY1304" s="2">
        <v>43343</v>
      </c>
      <c r="EZ1304" s="2">
        <v>43371</v>
      </c>
      <c r="FA1304" s="2">
        <v>43404</v>
      </c>
      <c r="FB1304" s="2">
        <v>43434</v>
      </c>
      <c r="FC1304" s="2">
        <v>43465</v>
      </c>
      <c r="FD1304" s="2">
        <v>43496</v>
      </c>
      <c r="FE1304" s="2">
        <v>43524</v>
      </c>
      <c r="FF1304" s="2">
        <v>43553</v>
      </c>
      <c r="FG1304" s="2">
        <v>43585</v>
      </c>
      <c r="FH1304" s="2">
        <v>43616</v>
      </c>
      <c r="FI1304" s="2">
        <v>43644</v>
      </c>
      <c r="FJ1304" s="2">
        <v>43677</v>
      </c>
      <c r="FK1304" s="2">
        <v>43707</v>
      </c>
      <c r="FL1304" s="2">
        <v>43738</v>
      </c>
      <c r="FM1304" s="2">
        <v>43769</v>
      </c>
      <c r="FN1304" s="2">
        <v>43798</v>
      </c>
      <c r="FO1304" s="2">
        <v>43830</v>
      </c>
      <c r="FP1304" s="2">
        <v>43861</v>
      </c>
      <c r="FQ1304" s="2">
        <v>43889</v>
      </c>
      <c r="FR1304" s="2">
        <v>43921</v>
      </c>
      <c r="FS1304" s="2">
        <v>43951</v>
      </c>
      <c r="FT1304" s="2">
        <v>43980</v>
      </c>
      <c r="FU1304" s="2">
        <v>44012</v>
      </c>
      <c r="FV1304" s="2">
        <v>44043</v>
      </c>
      <c r="FW1304" s="2">
        <v>44074</v>
      </c>
      <c r="FX1304" s="2">
        <v>44104</v>
      </c>
      <c r="FY1304" s="2">
        <v>44134</v>
      </c>
      <c r="FZ1304" s="2">
        <v>44165</v>
      </c>
      <c r="GA1304" s="2">
        <v>44196</v>
      </c>
      <c r="GB1304" s="2">
        <v>44225</v>
      </c>
      <c r="GC1304" s="2">
        <v>44253</v>
      </c>
      <c r="GD1304" s="2">
        <v>44286</v>
      </c>
      <c r="GE1304" s="2">
        <v>44316</v>
      </c>
      <c r="GF1304" s="2">
        <v>44347</v>
      </c>
      <c r="GG1304" s="2">
        <v>44377</v>
      </c>
      <c r="GH1304" s="2">
        <v>44407</v>
      </c>
      <c r="GI1304" s="2">
        <v>44439</v>
      </c>
      <c r="GJ1304" s="2">
        <v>44469</v>
      </c>
      <c r="GK1304" s="2">
        <v>44498</v>
      </c>
      <c r="GL1304" s="2">
        <v>44530</v>
      </c>
      <c r="GM1304" s="2">
        <v>44561</v>
      </c>
      <c r="GN1304" s="2">
        <v>44592</v>
      </c>
      <c r="GO1304" s="2">
        <v>44620</v>
      </c>
      <c r="GP1304" s="2">
        <v>44651</v>
      </c>
      <c r="GQ1304" s="2">
        <v>44680</v>
      </c>
      <c r="GR1304" s="2">
        <v>44712</v>
      </c>
      <c r="GS1304" s="2">
        <v>44742</v>
      </c>
      <c r="GT1304" s="2">
        <v>44771</v>
      </c>
      <c r="GU1304" s="2">
        <v>44804</v>
      </c>
      <c r="GV1304" s="2">
        <v>44834</v>
      </c>
      <c r="GW1304" s="2">
        <v>44865</v>
      </c>
    </row>
    <row r="1305" spans="1:205" x14ac:dyDescent="0.25">
      <c r="D1305" s="3">
        <v>40231100</v>
      </c>
      <c r="E1305">
        <v>40851800</v>
      </c>
      <c r="F1305">
        <v>44885900</v>
      </c>
      <c r="G1305">
        <v>39912900</v>
      </c>
      <c r="H1305">
        <v>61748400</v>
      </c>
      <c r="I1305">
        <v>72920900</v>
      </c>
      <c r="J1305">
        <v>70620600</v>
      </c>
      <c r="K1305">
        <v>59555500</v>
      </c>
      <c r="L1305">
        <v>54433100</v>
      </c>
      <c r="M1305">
        <v>47238700</v>
      </c>
      <c r="N1305">
        <v>55248400</v>
      </c>
      <c r="O1305">
        <v>37424300</v>
      </c>
      <c r="P1305">
        <v>49853800</v>
      </c>
      <c r="Q1305">
        <v>45959700</v>
      </c>
      <c r="R1305">
        <v>85635700</v>
      </c>
      <c r="S1305">
        <v>67730400</v>
      </c>
      <c r="T1305">
        <v>48519000</v>
      </c>
      <c r="U1305">
        <v>49479200</v>
      </c>
      <c r="V1305">
        <v>75397400</v>
      </c>
      <c r="W1305">
        <v>93209700</v>
      </c>
      <c r="X1305">
        <v>53015000</v>
      </c>
      <c r="Y1305">
        <v>65359000</v>
      </c>
      <c r="Z1305">
        <v>62741400</v>
      </c>
      <c r="AA1305">
        <v>52758100</v>
      </c>
      <c r="AB1305">
        <v>91025000</v>
      </c>
      <c r="AC1305">
        <v>71625100</v>
      </c>
      <c r="AD1305">
        <v>75534500</v>
      </c>
      <c r="AE1305">
        <v>54915400</v>
      </c>
      <c r="AF1305">
        <v>47100900</v>
      </c>
      <c r="AG1305">
        <v>50988900</v>
      </c>
      <c r="AH1305">
        <v>53246200</v>
      </c>
      <c r="AI1305">
        <v>30316900</v>
      </c>
      <c r="AJ1305">
        <v>46141900</v>
      </c>
      <c r="AK1305">
        <v>55151100</v>
      </c>
      <c r="AL1305">
        <v>35148700</v>
      </c>
      <c r="AM1305">
        <v>39421800</v>
      </c>
      <c r="AN1305">
        <v>40310800</v>
      </c>
      <c r="AO1305">
        <v>51991000</v>
      </c>
      <c r="AP1305">
        <v>59166600</v>
      </c>
      <c r="AQ1305">
        <v>49946300</v>
      </c>
      <c r="AR1305">
        <v>51422500</v>
      </c>
      <c r="AS1305">
        <v>41305300</v>
      </c>
      <c r="AT1305">
        <v>40278800</v>
      </c>
      <c r="AU1305">
        <v>39179000</v>
      </c>
      <c r="AV1305">
        <v>37307000</v>
      </c>
      <c r="AW1305">
        <v>52345600</v>
      </c>
      <c r="AX1305">
        <v>48304600</v>
      </c>
      <c r="AY1305">
        <v>41831900</v>
      </c>
      <c r="AZ1305">
        <v>36398100</v>
      </c>
      <c r="BA1305">
        <v>43972500</v>
      </c>
      <c r="BB1305">
        <v>27659300</v>
      </c>
      <c r="BC1305">
        <v>39997600</v>
      </c>
      <c r="BD1305">
        <v>47526900</v>
      </c>
      <c r="BE1305">
        <v>47598300</v>
      </c>
      <c r="BF1305">
        <v>40313100</v>
      </c>
      <c r="BG1305">
        <v>29047000</v>
      </c>
      <c r="BH1305">
        <v>26126253</v>
      </c>
      <c r="BI1305">
        <v>28655081</v>
      </c>
      <c r="BJ1305">
        <v>36851809</v>
      </c>
      <c r="BK1305">
        <v>29465542</v>
      </c>
      <c r="BL1305">
        <v>31077556</v>
      </c>
      <c r="BM1305">
        <v>23447483</v>
      </c>
      <c r="BN1305">
        <v>27904614</v>
      </c>
      <c r="BO1305">
        <v>21118934</v>
      </c>
      <c r="BP1305">
        <v>22999538</v>
      </c>
      <c r="BQ1305">
        <v>33688268</v>
      </c>
      <c r="BR1305">
        <v>27477459</v>
      </c>
      <c r="BS1305">
        <v>55261195</v>
      </c>
      <c r="BT1305">
        <v>37774389</v>
      </c>
      <c r="BU1305">
        <v>39401240</v>
      </c>
      <c r="BV1305">
        <v>37616468</v>
      </c>
      <c r="BW1305">
        <v>32545045</v>
      </c>
      <c r="BX1305">
        <v>33680126</v>
      </c>
      <c r="BY1305">
        <v>28108858</v>
      </c>
      <c r="BZ1305">
        <v>37560474</v>
      </c>
      <c r="CA1305">
        <v>38499447</v>
      </c>
      <c r="CB1305">
        <v>35653740</v>
      </c>
      <c r="CC1305">
        <v>33762878</v>
      </c>
      <c r="CD1305">
        <v>33776064</v>
      </c>
      <c r="CE1305">
        <v>22621937</v>
      </c>
      <c r="CF1305">
        <v>25548588</v>
      </c>
      <c r="CG1305">
        <v>23618584</v>
      </c>
      <c r="CH1305">
        <v>28389898</v>
      </c>
      <c r="CI1305">
        <v>23492263</v>
      </c>
      <c r="CJ1305">
        <v>25385322</v>
      </c>
      <c r="CK1305">
        <v>22236407</v>
      </c>
      <c r="CL1305">
        <v>22213838</v>
      </c>
      <c r="CM1305">
        <v>26096422</v>
      </c>
      <c r="CN1305">
        <v>22159597</v>
      </c>
      <c r="CO1305">
        <v>39398291</v>
      </c>
      <c r="CP1305">
        <v>38878966</v>
      </c>
      <c r="CQ1305">
        <v>34613053</v>
      </c>
      <c r="CR1305">
        <v>32298972</v>
      </c>
      <c r="CS1305">
        <v>34369029</v>
      </c>
      <c r="CT1305">
        <v>36045080</v>
      </c>
      <c r="CU1305">
        <v>24047914</v>
      </c>
      <c r="CV1305">
        <v>26203055</v>
      </c>
      <c r="CW1305">
        <v>23625709</v>
      </c>
      <c r="CX1305">
        <v>25849307</v>
      </c>
      <c r="CY1305">
        <v>25146948</v>
      </c>
      <c r="CZ1305">
        <v>31277189</v>
      </c>
      <c r="DA1305">
        <v>18466228</v>
      </c>
      <c r="DB1305">
        <v>25826250</v>
      </c>
      <c r="DC1305">
        <v>26524233</v>
      </c>
      <c r="DD1305">
        <v>22301018</v>
      </c>
      <c r="DE1305">
        <v>27068167</v>
      </c>
      <c r="DF1305">
        <v>21408387</v>
      </c>
      <c r="DG1305">
        <v>24015820</v>
      </c>
      <c r="DH1305">
        <v>29201455</v>
      </c>
      <c r="DI1305">
        <v>19467915</v>
      </c>
      <c r="DJ1305">
        <v>20944909</v>
      </c>
      <c r="DK1305">
        <v>24840320</v>
      </c>
      <c r="DL1305">
        <v>19881100</v>
      </c>
      <c r="DM1305">
        <v>18414763</v>
      </c>
      <c r="DN1305">
        <v>23322498</v>
      </c>
      <c r="DO1305">
        <v>25142827</v>
      </c>
      <c r="DP1305">
        <v>29965318</v>
      </c>
      <c r="DQ1305">
        <v>29893136</v>
      </c>
      <c r="DR1305">
        <v>24321172</v>
      </c>
      <c r="DS1305">
        <v>24552629</v>
      </c>
      <c r="DT1305">
        <v>39169274</v>
      </c>
      <c r="DU1305">
        <v>31552347</v>
      </c>
      <c r="DV1305">
        <v>26216117</v>
      </c>
      <c r="DW1305">
        <v>23683542</v>
      </c>
      <c r="DX1305">
        <v>20556736</v>
      </c>
      <c r="DY1305">
        <v>22466754</v>
      </c>
      <c r="DZ1305">
        <v>24746049</v>
      </c>
      <c r="EA1305">
        <v>20542675</v>
      </c>
      <c r="EB1305">
        <v>24241488</v>
      </c>
      <c r="EC1305">
        <v>19321871</v>
      </c>
      <c r="ED1305">
        <v>31049020</v>
      </c>
      <c r="EE1305">
        <v>26294841</v>
      </c>
      <c r="EF1305">
        <v>27314355</v>
      </c>
      <c r="EG1305">
        <v>21229652</v>
      </c>
      <c r="EH1305">
        <v>25629376</v>
      </c>
      <c r="EI1305">
        <v>19994099</v>
      </c>
      <c r="EJ1305">
        <v>18299186</v>
      </c>
      <c r="EK1305">
        <v>23188918</v>
      </c>
      <c r="EL1305">
        <v>22508810</v>
      </c>
      <c r="EM1305">
        <v>20917336</v>
      </c>
      <c r="EN1305">
        <v>25563247</v>
      </c>
      <c r="EO1305">
        <v>20108390</v>
      </c>
      <c r="EP1305">
        <v>23509368</v>
      </c>
      <c r="EQ1305">
        <v>17455007</v>
      </c>
      <c r="ER1305">
        <v>21650693</v>
      </c>
      <c r="ES1305">
        <v>24023292</v>
      </c>
      <c r="ET1305">
        <v>22512049</v>
      </c>
      <c r="EU1305">
        <v>22797269</v>
      </c>
      <c r="EV1305">
        <v>22099990</v>
      </c>
      <c r="EW1305">
        <v>22134577</v>
      </c>
      <c r="EX1305">
        <v>20628688</v>
      </c>
      <c r="EY1305">
        <v>14476233</v>
      </c>
      <c r="EZ1305">
        <v>15605976</v>
      </c>
      <c r="FA1305">
        <v>29362055</v>
      </c>
      <c r="FB1305">
        <v>27157822</v>
      </c>
      <c r="FC1305">
        <v>25941448</v>
      </c>
      <c r="FD1305">
        <v>32120331</v>
      </c>
      <c r="FE1305">
        <v>27663341</v>
      </c>
      <c r="FF1305">
        <v>26372633</v>
      </c>
      <c r="FG1305">
        <v>24770038</v>
      </c>
      <c r="FH1305">
        <v>18001223</v>
      </c>
      <c r="FI1305">
        <v>19500342</v>
      </c>
      <c r="FJ1305">
        <v>17696209</v>
      </c>
      <c r="FK1305">
        <v>23164099</v>
      </c>
      <c r="FL1305">
        <v>19773366</v>
      </c>
      <c r="FM1305">
        <v>22968129</v>
      </c>
      <c r="FN1305">
        <v>24405310</v>
      </c>
      <c r="FO1305">
        <v>20105109</v>
      </c>
      <c r="FP1305">
        <v>23252281</v>
      </c>
      <c r="FQ1305">
        <v>23570666</v>
      </c>
      <c r="FR1305">
        <v>42084171</v>
      </c>
      <c r="FS1305">
        <v>27227218</v>
      </c>
      <c r="FT1305">
        <v>18071669</v>
      </c>
      <c r="FU1305">
        <v>23232193</v>
      </c>
      <c r="FV1305">
        <v>17511195</v>
      </c>
      <c r="FW1305">
        <v>17288536</v>
      </c>
      <c r="FX1305">
        <v>19206467</v>
      </c>
      <c r="FY1305">
        <v>16022572</v>
      </c>
      <c r="FZ1305">
        <v>20398034</v>
      </c>
      <c r="GA1305">
        <v>17979784</v>
      </c>
      <c r="GB1305">
        <v>21587817</v>
      </c>
      <c r="GC1305">
        <v>17139575</v>
      </c>
      <c r="GD1305">
        <v>23278702</v>
      </c>
      <c r="GE1305">
        <v>18927475</v>
      </c>
      <c r="GF1305">
        <v>22897995</v>
      </c>
      <c r="GG1305">
        <v>25348547</v>
      </c>
      <c r="GH1305">
        <v>19508223</v>
      </c>
      <c r="GI1305">
        <v>14350625</v>
      </c>
      <c r="GJ1305">
        <v>18048682</v>
      </c>
      <c r="GK1305">
        <v>13374400</v>
      </c>
      <c r="GL1305">
        <v>16031923</v>
      </c>
      <c r="GM1305">
        <v>19945712</v>
      </c>
      <c r="GN1305">
        <v>23396997</v>
      </c>
      <c r="GO1305">
        <v>22467715</v>
      </c>
      <c r="GP1305">
        <v>23952647</v>
      </c>
      <c r="GQ1305">
        <v>19943484</v>
      </c>
      <c r="GR1305">
        <v>20710345</v>
      </c>
      <c r="GS1305">
        <v>26425800</v>
      </c>
      <c r="GT1305">
        <v>18937483</v>
      </c>
      <c r="GU1305">
        <v>13650651</v>
      </c>
      <c r="GV1305">
        <v>21811101</v>
      </c>
      <c r="GW1305">
        <v>18142666</v>
      </c>
    </row>
    <row r="1306" spans="1:205" x14ac:dyDescent="0.25">
      <c r="A1306" s="5" t="s">
        <v>654</v>
      </c>
      <c r="B1306" t="s">
        <v>1163</v>
      </c>
      <c r="C1306" t="s">
        <v>1182</v>
      </c>
      <c r="D1306" s="2">
        <f>_xll.BDH(A1306, "volume", B1306, C1306, "Direction", "H", "Period", "M","cols=48;rows=2")</f>
        <v>38748</v>
      </c>
      <c r="E1306" s="2">
        <v>38776</v>
      </c>
      <c r="F1306" s="2">
        <v>38807</v>
      </c>
      <c r="G1306" s="2">
        <v>38835</v>
      </c>
      <c r="H1306" s="2">
        <v>38868</v>
      </c>
      <c r="I1306" s="2">
        <v>38898</v>
      </c>
      <c r="J1306" s="2">
        <v>38929</v>
      </c>
      <c r="K1306" s="2">
        <v>38960</v>
      </c>
      <c r="L1306" s="2">
        <v>38989</v>
      </c>
      <c r="M1306" s="2">
        <v>39021</v>
      </c>
      <c r="N1306" s="2">
        <v>39051</v>
      </c>
      <c r="O1306" s="2">
        <v>39080</v>
      </c>
      <c r="P1306" s="2">
        <v>39113</v>
      </c>
      <c r="Q1306" s="2">
        <v>39141</v>
      </c>
      <c r="R1306" s="2">
        <v>39171</v>
      </c>
      <c r="S1306" s="2">
        <v>39202</v>
      </c>
      <c r="T1306" s="2">
        <v>39233</v>
      </c>
      <c r="U1306" s="2">
        <v>39262</v>
      </c>
      <c r="V1306" s="2">
        <v>39294</v>
      </c>
      <c r="W1306" s="2">
        <v>39325</v>
      </c>
      <c r="X1306" s="2">
        <v>39353</v>
      </c>
      <c r="Y1306" s="2">
        <v>39386</v>
      </c>
      <c r="Z1306" s="2">
        <v>39416</v>
      </c>
      <c r="AA1306" s="2">
        <v>39447</v>
      </c>
      <c r="AB1306" s="2">
        <v>39478</v>
      </c>
      <c r="AC1306" s="2">
        <v>39507</v>
      </c>
      <c r="AD1306" s="2">
        <v>39538</v>
      </c>
      <c r="AE1306" s="2">
        <v>39568</v>
      </c>
      <c r="AF1306" s="2">
        <v>39598</v>
      </c>
      <c r="AG1306" s="2">
        <v>39629</v>
      </c>
      <c r="AH1306" s="2">
        <v>39660</v>
      </c>
      <c r="AI1306" s="2">
        <v>39689</v>
      </c>
      <c r="AJ1306" s="2">
        <v>39721</v>
      </c>
      <c r="AK1306" s="2">
        <v>39752</v>
      </c>
      <c r="AL1306" s="2">
        <v>39780</v>
      </c>
      <c r="AM1306" s="2">
        <v>39813</v>
      </c>
      <c r="AN1306" s="2">
        <v>39843</v>
      </c>
      <c r="AO1306" s="2">
        <v>39871</v>
      </c>
      <c r="AP1306" s="2">
        <v>39903</v>
      </c>
      <c r="AQ1306" s="2">
        <v>39933</v>
      </c>
      <c r="AR1306" s="2">
        <v>39962</v>
      </c>
      <c r="AS1306" s="2">
        <v>39994</v>
      </c>
      <c r="AT1306" s="2">
        <v>40025</v>
      </c>
      <c r="AU1306" s="2">
        <v>40056</v>
      </c>
      <c r="AV1306" s="2">
        <v>40086</v>
      </c>
      <c r="AW1306" s="2">
        <v>40116</v>
      </c>
      <c r="AX1306" s="2">
        <v>40147</v>
      </c>
      <c r="AY1306" s="2">
        <v>40178</v>
      </c>
    </row>
    <row r="1307" spans="1:205" x14ac:dyDescent="0.25">
      <c r="D1307" s="3">
        <v>111175000</v>
      </c>
      <c r="E1307">
        <v>128005800</v>
      </c>
      <c r="F1307">
        <v>117916000</v>
      </c>
      <c r="G1307">
        <v>110317800</v>
      </c>
      <c r="H1307">
        <v>129774800</v>
      </c>
      <c r="I1307">
        <v>133215200</v>
      </c>
      <c r="J1307">
        <v>126144800</v>
      </c>
      <c r="K1307">
        <v>107541800</v>
      </c>
      <c r="L1307">
        <v>136130000</v>
      </c>
      <c r="M1307">
        <v>151065200</v>
      </c>
      <c r="N1307">
        <v>124968200</v>
      </c>
      <c r="O1307">
        <v>85272200</v>
      </c>
      <c r="P1307">
        <v>153014600</v>
      </c>
      <c r="Q1307">
        <v>87003000</v>
      </c>
      <c r="R1307">
        <v>132558600</v>
      </c>
      <c r="S1307">
        <v>106996200</v>
      </c>
      <c r="T1307">
        <v>104345800</v>
      </c>
      <c r="U1307">
        <v>116813200</v>
      </c>
      <c r="V1307">
        <v>103361800</v>
      </c>
      <c r="W1307">
        <v>106560200</v>
      </c>
      <c r="X1307">
        <v>74625000</v>
      </c>
      <c r="Y1307">
        <v>89072200</v>
      </c>
      <c r="Z1307">
        <v>75131600</v>
      </c>
      <c r="AA1307">
        <v>57080200</v>
      </c>
      <c r="AB1307">
        <v>106140600</v>
      </c>
      <c r="AC1307">
        <v>63149000</v>
      </c>
      <c r="AD1307">
        <v>65868600</v>
      </c>
      <c r="AE1307">
        <v>68019400</v>
      </c>
      <c r="AF1307">
        <v>58305200</v>
      </c>
      <c r="AG1307">
        <v>46505700</v>
      </c>
      <c r="AH1307">
        <v>64492200</v>
      </c>
      <c r="AI1307">
        <v>36061300</v>
      </c>
      <c r="AJ1307">
        <v>62049500</v>
      </c>
      <c r="AK1307">
        <v>89257900</v>
      </c>
      <c r="AL1307">
        <v>51712000</v>
      </c>
      <c r="AM1307">
        <v>70722500</v>
      </c>
      <c r="AN1307">
        <v>74204900</v>
      </c>
      <c r="AO1307">
        <v>191835900</v>
      </c>
      <c r="AP1307">
        <v>83869800</v>
      </c>
      <c r="AQ1307">
        <v>72575400</v>
      </c>
      <c r="AR1307">
        <v>62794200</v>
      </c>
      <c r="AS1307">
        <v>63705200</v>
      </c>
      <c r="AT1307">
        <v>54914400</v>
      </c>
      <c r="AU1307">
        <v>38704800</v>
      </c>
      <c r="AV1307">
        <v>55887100</v>
      </c>
      <c r="AW1307">
        <v>101227600</v>
      </c>
      <c r="AX1307">
        <v>76841100</v>
      </c>
      <c r="AY1307">
        <v>75369100</v>
      </c>
    </row>
    <row r="1308" spans="1:205" x14ac:dyDescent="0.25">
      <c r="A1308" s="5" t="s">
        <v>655</v>
      </c>
      <c r="B1308" t="s">
        <v>1163</v>
      </c>
      <c r="C1308" t="s">
        <v>1183</v>
      </c>
      <c r="D1308" s="2">
        <f>_xll.BDH(A1308, "volume", B1308, C1308, "Direction", "H", "Period", "M","cols=12;rows=2")</f>
        <v>38748</v>
      </c>
      <c r="E1308" s="2">
        <v>38776</v>
      </c>
      <c r="F1308" s="2">
        <v>38807</v>
      </c>
      <c r="G1308" s="2">
        <v>38835</v>
      </c>
      <c r="H1308" s="2">
        <v>38868</v>
      </c>
      <c r="I1308" s="2">
        <v>38898</v>
      </c>
      <c r="J1308" s="2">
        <v>38929</v>
      </c>
      <c r="K1308" s="2">
        <v>38960</v>
      </c>
      <c r="L1308" s="2">
        <v>38989</v>
      </c>
      <c r="M1308" s="2">
        <v>39021</v>
      </c>
      <c r="N1308" s="2">
        <v>39051</v>
      </c>
      <c r="O1308" s="2">
        <v>39080</v>
      </c>
    </row>
    <row r="1309" spans="1:205" x14ac:dyDescent="0.25">
      <c r="D1309" s="3">
        <v>22275321</v>
      </c>
      <c r="E1309">
        <v>18847898</v>
      </c>
      <c r="F1309">
        <v>44563702</v>
      </c>
      <c r="G1309">
        <v>26830697</v>
      </c>
      <c r="H1309">
        <v>41613809</v>
      </c>
      <c r="I1309">
        <v>39907991</v>
      </c>
      <c r="J1309">
        <v>29214444</v>
      </c>
      <c r="K1309">
        <v>27457140</v>
      </c>
      <c r="L1309">
        <v>24619176</v>
      </c>
      <c r="M1309">
        <v>26084485</v>
      </c>
      <c r="N1309">
        <v>24677086</v>
      </c>
      <c r="O1309">
        <v>17343839</v>
      </c>
    </row>
    <row r="1310" spans="1:205" x14ac:dyDescent="0.25">
      <c r="A1310" s="5" t="s">
        <v>656</v>
      </c>
      <c r="B1310" t="s">
        <v>1163</v>
      </c>
      <c r="C1310" t="s">
        <v>1199</v>
      </c>
      <c r="D1310" s="2">
        <f>_xll.BDH(A1310, "volume", B1310, C1310, "Direction", "H", "Period", "M","cols=202;rows=2")</f>
        <v>38748</v>
      </c>
      <c r="E1310" s="2">
        <v>38776</v>
      </c>
      <c r="F1310" s="2">
        <v>38807</v>
      </c>
      <c r="G1310" s="2">
        <v>38835</v>
      </c>
      <c r="H1310" s="2">
        <v>38868</v>
      </c>
      <c r="I1310" s="2">
        <v>38898</v>
      </c>
      <c r="J1310" s="2">
        <v>38929</v>
      </c>
      <c r="K1310" s="2">
        <v>38960</v>
      </c>
      <c r="L1310" s="2">
        <v>38989</v>
      </c>
      <c r="M1310" s="2">
        <v>39021</v>
      </c>
      <c r="N1310" s="2">
        <v>39051</v>
      </c>
      <c r="O1310" s="2">
        <v>39080</v>
      </c>
      <c r="P1310" s="2">
        <v>39113</v>
      </c>
      <c r="Q1310" s="2">
        <v>39141</v>
      </c>
      <c r="R1310" s="2">
        <v>39171</v>
      </c>
      <c r="S1310" s="2">
        <v>39202</v>
      </c>
      <c r="T1310" s="2">
        <v>39233</v>
      </c>
      <c r="U1310" s="2">
        <v>39262</v>
      </c>
      <c r="V1310" s="2">
        <v>39294</v>
      </c>
      <c r="W1310" s="2">
        <v>39325</v>
      </c>
      <c r="X1310" s="2">
        <v>39353</v>
      </c>
      <c r="Y1310" s="2">
        <v>39386</v>
      </c>
      <c r="Z1310" s="2">
        <v>39416</v>
      </c>
      <c r="AA1310" s="2">
        <v>39447</v>
      </c>
      <c r="AB1310" s="2">
        <v>39478</v>
      </c>
      <c r="AC1310" s="2">
        <v>39507</v>
      </c>
      <c r="AD1310" s="2">
        <v>39538</v>
      </c>
      <c r="AE1310" s="2">
        <v>39568</v>
      </c>
      <c r="AF1310" s="2">
        <v>39598</v>
      </c>
      <c r="AG1310" s="2">
        <v>39629</v>
      </c>
      <c r="AH1310" s="2">
        <v>39660</v>
      </c>
      <c r="AI1310" s="2">
        <v>39689</v>
      </c>
      <c r="AJ1310" s="2">
        <v>39721</v>
      </c>
      <c r="AK1310" s="2">
        <v>39752</v>
      </c>
      <c r="AL1310" s="2">
        <v>39780</v>
      </c>
      <c r="AM1310" s="2">
        <v>39813</v>
      </c>
      <c r="AN1310" s="2">
        <v>39843</v>
      </c>
      <c r="AO1310" s="2">
        <v>39871</v>
      </c>
      <c r="AP1310" s="2">
        <v>39903</v>
      </c>
      <c r="AQ1310" s="2">
        <v>39933</v>
      </c>
      <c r="AR1310" s="2">
        <v>39962</v>
      </c>
      <c r="AS1310" s="2">
        <v>39994</v>
      </c>
      <c r="AT1310" s="2">
        <v>40025</v>
      </c>
      <c r="AU1310" s="2">
        <v>40056</v>
      </c>
      <c r="AV1310" s="2">
        <v>40086</v>
      </c>
      <c r="AW1310" s="2">
        <v>40116</v>
      </c>
      <c r="AX1310" s="2">
        <v>40147</v>
      </c>
      <c r="AY1310" s="2">
        <v>40178</v>
      </c>
      <c r="AZ1310" s="2">
        <v>40207</v>
      </c>
      <c r="BA1310" s="2">
        <v>40235</v>
      </c>
      <c r="BB1310" s="2">
        <v>40268</v>
      </c>
      <c r="BC1310" s="2">
        <v>40298</v>
      </c>
      <c r="BD1310" s="2">
        <v>40329</v>
      </c>
      <c r="BE1310" s="2">
        <v>40359</v>
      </c>
      <c r="BF1310" s="2">
        <v>40389</v>
      </c>
      <c r="BG1310" s="2">
        <v>40421</v>
      </c>
      <c r="BH1310" s="2">
        <v>40451</v>
      </c>
      <c r="BI1310" s="2">
        <v>40480</v>
      </c>
      <c r="BJ1310" s="2">
        <v>40512</v>
      </c>
      <c r="BK1310" s="2">
        <v>40543</v>
      </c>
      <c r="BL1310" s="2">
        <v>40574</v>
      </c>
      <c r="BM1310" s="2">
        <v>40602</v>
      </c>
      <c r="BN1310" s="2">
        <v>40633</v>
      </c>
      <c r="BO1310" s="2">
        <v>40662</v>
      </c>
      <c r="BP1310" s="2">
        <v>40694</v>
      </c>
      <c r="BQ1310" s="2">
        <v>40724</v>
      </c>
      <c r="BR1310" s="2">
        <v>40753</v>
      </c>
      <c r="BS1310" s="2">
        <v>40786</v>
      </c>
      <c r="BT1310" s="2">
        <v>40816</v>
      </c>
      <c r="BU1310" s="2">
        <v>40847</v>
      </c>
      <c r="BV1310" s="2">
        <v>40877</v>
      </c>
      <c r="BW1310" s="2">
        <v>40907</v>
      </c>
      <c r="BX1310" s="2">
        <v>40939</v>
      </c>
      <c r="BY1310" s="2">
        <v>40968</v>
      </c>
      <c r="BZ1310" s="2">
        <v>40998</v>
      </c>
      <c r="CA1310" s="2">
        <v>41029</v>
      </c>
      <c r="CB1310" s="2">
        <v>41060</v>
      </c>
      <c r="CC1310" s="2">
        <v>41089</v>
      </c>
      <c r="CD1310" s="2">
        <v>41121</v>
      </c>
      <c r="CE1310" s="2">
        <v>41152</v>
      </c>
      <c r="CF1310" s="2">
        <v>41180</v>
      </c>
      <c r="CG1310" s="2">
        <v>41213</v>
      </c>
      <c r="CH1310" s="2">
        <v>41243</v>
      </c>
      <c r="CI1310" s="2">
        <v>41274</v>
      </c>
      <c r="CJ1310" s="2">
        <v>41305</v>
      </c>
      <c r="CK1310" s="2">
        <v>41333</v>
      </c>
      <c r="CL1310" s="2">
        <v>41362</v>
      </c>
      <c r="CM1310" s="2">
        <v>41394</v>
      </c>
      <c r="CN1310" s="2">
        <v>41425</v>
      </c>
      <c r="CO1310" s="2">
        <v>41453</v>
      </c>
      <c r="CP1310" s="2">
        <v>41486</v>
      </c>
      <c r="CQ1310" s="2">
        <v>41516</v>
      </c>
      <c r="CR1310" s="2">
        <v>41547</v>
      </c>
      <c r="CS1310" s="2">
        <v>41578</v>
      </c>
      <c r="CT1310" s="2">
        <v>41607</v>
      </c>
      <c r="CU1310" s="2">
        <v>41639</v>
      </c>
      <c r="CV1310" s="2">
        <v>41670</v>
      </c>
      <c r="CW1310" s="2">
        <v>41698</v>
      </c>
      <c r="CX1310" s="2">
        <v>41729</v>
      </c>
      <c r="CY1310" s="2">
        <v>41759</v>
      </c>
      <c r="CZ1310" s="2">
        <v>41789</v>
      </c>
      <c r="DA1310" s="2">
        <v>41820</v>
      </c>
      <c r="DB1310" s="2">
        <v>41851</v>
      </c>
      <c r="DC1310" s="2">
        <v>41880</v>
      </c>
      <c r="DD1310" s="2">
        <v>41912</v>
      </c>
      <c r="DE1310" s="2">
        <v>41943</v>
      </c>
      <c r="DF1310" s="2">
        <v>41971</v>
      </c>
      <c r="DG1310" s="2">
        <v>42004</v>
      </c>
      <c r="DH1310" s="2">
        <v>42034</v>
      </c>
      <c r="DI1310" s="2">
        <v>42062</v>
      </c>
      <c r="DJ1310" s="2">
        <v>42094</v>
      </c>
      <c r="DK1310" s="2">
        <v>42124</v>
      </c>
      <c r="DL1310" s="2">
        <v>42153</v>
      </c>
      <c r="DM1310" s="2">
        <v>42185</v>
      </c>
      <c r="DN1310" s="2">
        <v>42216</v>
      </c>
      <c r="DO1310" s="2">
        <v>42247</v>
      </c>
      <c r="DP1310" s="2">
        <v>42277</v>
      </c>
      <c r="DQ1310" s="2">
        <v>42307</v>
      </c>
      <c r="DR1310" s="2">
        <v>42338</v>
      </c>
      <c r="DS1310" s="2">
        <v>42369</v>
      </c>
      <c r="DT1310" s="2">
        <v>42398</v>
      </c>
      <c r="DU1310" s="2">
        <v>42429</v>
      </c>
      <c r="DV1310" s="2">
        <v>42460</v>
      </c>
      <c r="DW1310" s="2">
        <v>42489</v>
      </c>
      <c r="DX1310" s="2">
        <v>42521</v>
      </c>
      <c r="DY1310" s="2">
        <v>42551</v>
      </c>
      <c r="DZ1310" s="2">
        <v>42580</v>
      </c>
      <c r="EA1310" s="2">
        <v>42613</v>
      </c>
      <c r="EB1310" s="2">
        <v>42643</v>
      </c>
      <c r="EC1310" s="2">
        <v>42674</v>
      </c>
      <c r="ED1310" s="2">
        <v>42704</v>
      </c>
      <c r="EE1310" s="2">
        <v>42734</v>
      </c>
      <c r="EF1310" s="2">
        <v>42766</v>
      </c>
      <c r="EG1310" s="2">
        <v>42794</v>
      </c>
      <c r="EH1310" s="2">
        <v>42825</v>
      </c>
      <c r="EI1310" s="2">
        <v>42853</v>
      </c>
      <c r="EJ1310" s="2">
        <v>42886</v>
      </c>
      <c r="EK1310" s="2">
        <v>42916</v>
      </c>
      <c r="EL1310" s="2">
        <v>42947</v>
      </c>
      <c r="EM1310" s="2">
        <v>42978</v>
      </c>
      <c r="EN1310" s="2">
        <v>43007</v>
      </c>
      <c r="EO1310" s="2">
        <v>43039</v>
      </c>
      <c r="EP1310" s="2">
        <v>43069</v>
      </c>
      <c r="EQ1310" s="2">
        <v>43098</v>
      </c>
      <c r="ER1310" s="2">
        <v>43131</v>
      </c>
      <c r="ES1310" s="2">
        <v>43159</v>
      </c>
      <c r="ET1310" s="2">
        <v>43189</v>
      </c>
      <c r="EU1310" s="2">
        <v>43220</v>
      </c>
      <c r="EV1310" s="2">
        <v>43251</v>
      </c>
      <c r="EW1310" s="2">
        <v>43280</v>
      </c>
      <c r="EX1310" s="2">
        <v>43312</v>
      </c>
      <c r="EY1310" s="2">
        <v>43343</v>
      </c>
      <c r="EZ1310" s="2">
        <v>43371</v>
      </c>
      <c r="FA1310" s="2">
        <v>43404</v>
      </c>
      <c r="FB1310" s="2">
        <v>43434</v>
      </c>
      <c r="FC1310" s="2">
        <v>43465</v>
      </c>
      <c r="FD1310" s="2">
        <v>43496</v>
      </c>
      <c r="FE1310" s="2">
        <v>43524</v>
      </c>
      <c r="FF1310" s="2">
        <v>43553</v>
      </c>
      <c r="FG1310" s="2">
        <v>43585</v>
      </c>
      <c r="FH1310" s="2">
        <v>43616</v>
      </c>
      <c r="FI1310" s="2">
        <v>43644</v>
      </c>
      <c r="FJ1310" s="2">
        <v>43677</v>
      </c>
      <c r="FK1310" s="2">
        <v>43707</v>
      </c>
      <c r="FL1310" s="2">
        <v>43738</v>
      </c>
      <c r="FM1310" s="2">
        <v>43769</v>
      </c>
      <c r="FN1310" s="2">
        <v>43798</v>
      </c>
      <c r="FO1310" s="2">
        <v>43830</v>
      </c>
      <c r="FP1310" s="2">
        <v>43861</v>
      </c>
      <c r="FQ1310" s="2">
        <v>43889</v>
      </c>
      <c r="FR1310" s="2">
        <v>43921</v>
      </c>
      <c r="FS1310" s="2">
        <v>43951</v>
      </c>
      <c r="FT1310" s="2">
        <v>43980</v>
      </c>
      <c r="FU1310" s="2">
        <v>44012</v>
      </c>
      <c r="FV1310" s="2">
        <v>44043</v>
      </c>
      <c r="FW1310" s="2">
        <v>44074</v>
      </c>
      <c r="FX1310" s="2">
        <v>44104</v>
      </c>
      <c r="FY1310" s="2">
        <v>44134</v>
      </c>
      <c r="FZ1310" s="2">
        <v>44165</v>
      </c>
      <c r="GA1310" s="2">
        <v>44196</v>
      </c>
      <c r="GB1310" s="2">
        <v>44225</v>
      </c>
      <c r="GC1310" s="2">
        <v>44253</v>
      </c>
      <c r="GD1310" s="2">
        <v>44286</v>
      </c>
      <c r="GE1310" s="2">
        <v>44316</v>
      </c>
      <c r="GF1310" s="2">
        <v>44347</v>
      </c>
      <c r="GG1310" s="2">
        <v>44377</v>
      </c>
      <c r="GH1310" s="2">
        <v>44407</v>
      </c>
      <c r="GI1310" s="2">
        <v>44439</v>
      </c>
      <c r="GJ1310" s="2">
        <v>44469</v>
      </c>
      <c r="GK1310" s="2">
        <v>44498</v>
      </c>
      <c r="GL1310" s="2">
        <v>44530</v>
      </c>
      <c r="GM1310" s="2">
        <v>44561</v>
      </c>
      <c r="GN1310" s="2">
        <v>44592</v>
      </c>
      <c r="GO1310" s="2">
        <v>44620</v>
      </c>
      <c r="GP1310" s="2">
        <v>44651</v>
      </c>
      <c r="GQ1310" s="2">
        <v>44680</v>
      </c>
      <c r="GR1310" s="2">
        <v>44712</v>
      </c>
      <c r="GS1310" s="2">
        <v>44742</v>
      </c>
      <c r="GT1310" s="2">
        <v>44771</v>
      </c>
      <c r="GU1310" s="2">
        <v>44804</v>
      </c>
      <c r="GV1310" s="2">
        <v>44834</v>
      </c>
      <c r="GW1310" s="2">
        <v>44865</v>
      </c>
    </row>
    <row r="1311" spans="1:205" x14ac:dyDescent="0.25">
      <c r="D1311" s="3">
        <v>10976894</v>
      </c>
      <c r="E1311">
        <v>8775219</v>
      </c>
      <c r="F1311">
        <v>17958251</v>
      </c>
      <c r="G1311">
        <v>12110980</v>
      </c>
      <c r="H1311">
        <v>15212236</v>
      </c>
      <c r="I1311">
        <v>13951493</v>
      </c>
      <c r="J1311">
        <v>9942761</v>
      </c>
      <c r="K1311">
        <v>11001934</v>
      </c>
      <c r="L1311">
        <v>9872835</v>
      </c>
      <c r="M1311">
        <v>11572146</v>
      </c>
      <c r="N1311">
        <v>16403571</v>
      </c>
      <c r="O1311">
        <v>12703635</v>
      </c>
      <c r="P1311">
        <v>18573245</v>
      </c>
      <c r="Q1311">
        <v>23809886</v>
      </c>
      <c r="R1311">
        <v>21671487</v>
      </c>
      <c r="S1311">
        <v>11064067</v>
      </c>
      <c r="T1311">
        <v>16541241</v>
      </c>
      <c r="U1311">
        <v>18686706</v>
      </c>
      <c r="V1311">
        <v>17769566</v>
      </c>
      <c r="W1311">
        <v>24273391</v>
      </c>
      <c r="X1311">
        <v>11344394</v>
      </c>
      <c r="Y1311">
        <v>14986146</v>
      </c>
      <c r="Z1311">
        <v>18366273</v>
      </c>
      <c r="AA1311">
        <v>12744260</v>
      </c>
      <c r="AB1311">
        <v>24321706</v>
      </c>
      <c r="AC1311">
        <v>15169844</v>
      </c>
      <c r="AD1311">
        <v>20378743</v>
      </c>
      <c r="AE1311">
        <v>14185376</v>
      </c>
      <c r="AF1311">
        <v>9143030</v>
      </c>
      <c r="AG1311">
        <v>11757299</v>
      </c>
      <c r="AH1311">
        <v>19337441</v>
      </c>
      <c r="AI1311">
        <v>14404089</v>
      </c>
      <c r="AJ1311">
        <v>24708843</v>
      </c>
      <c r="AK1311">
        <v>36818888</v>
      </c>
      <c r="AL1311">
        <v>37033653</v>
      </c>
      <c r="AM1311">
        <v>39791202</v>
      </c>
      <c r="AN1311">
        <v>32756439</v>
      </c>
      <c r="AO1311">
        <v>37315867</v>
      </c>
      <c r="AP1311">
        <v>54462924</v>
      </c>
      <c r="AQ1311">
        <v>57177020</v>
      </c>
      <c r="AR1311">
        <v>34289463</v>
      </c>
      <c r="AS1311">
        <v>22690050</v>
      </c>
      <c r="AT1311">
        <v>22230085</v>
      </c>
      <c r="AU1311">
        <v>22190761</v>
      </c>
      <c r="AV1311">
        <v>26023592</v>
      </c>
      <c r="AW1311">
        <v>24293029</v>
      </c>
      <c r="AX1311">
        <v>17860020</v>
      </c>
      <c r="AY1311">
        <v>18262900</v>
      </c>
      <c r="AZ1311">
        <v>13760700</v>
      </c>
      <c r="BA1311">
        <v>16441900</v>
      </c>
      <c r="BB1311">
        <v>13685200</v>
      </c>
      <c r="BC1311">
        <v>14410800</v>
      </c>
      <c r="BD1311">
        <v>19726200</v>
      </c>
      <c r="BE1311">
        <v>16899100</v>
      </c>
      <c r="BF1311">
        <v>13705100</v>
      </c>
      <c r="BG1311">
        <v>11816000</v>
      </c>
      <c r="BH1311">
        <v>13008343</v>
      </c>
      <c r="BI1311">
        <v>9405529</v>
      </c>
      <c r="BJ1311">
        <v>11292267</v>
      </c>
      <c r="BK1311">
        <v>7303031</v>
      </c>
      <c r="BL1311">
        <v>6449100</v>
      </c>
      <c r="BM1311">
        <v>6103418</v>
      </c>
      <c r="BN1311">
        <v>8268874</v>
      </c>
      <c r="BO1311">
        <v>6250572</v>
      </c>
      <c r="BP1311">
        <v>6728678</v>
      </c>
      <c r="BQ1311">
        <v>8717500</v>
      </c>
      <c r="BR1311">
        <v>5965950</v>
      </c>
      <c r="BS1311">
        <v>13593514</v>
      </c>
      <c r="BT1311">
        <v>14135382</v>
      </c>
      <c r="BU1311">
        <v>11200307</v>
      </c>
      <c r="BV1311">
        <v>8112323</v>
      </c>
      <c r="BW1311">
        <v>6720135</v>
      </c>
      <c r="BX1311">
        <v>7022568</v>
      </c>
      <c r="BY1311">
        <v>6862770</v>
      </c>
      <c r="BZ1311">
        <v>8407510</v>
      </c>
      <c r="CA1311">
        <v>7798126</v>
      </c>
      <c r="CB1311">
        <v>8335626</v>
      </c>
      <c r="CC1311">
        <v>8437049</v>
      </c>
      <c r="CD1311">
        <v>7055112</v>
      </c>
      <c r="CE1311">
        <v>6849894</v>
      </c>
      <c r="CF1311">
        <v>7404337</v>
      </c>
      <c r="CG1311">
        <v>6885485</v>
      </c>
      <c r="CH1311">
        <v>6654544</v>
      </c>
      <c r="CI1311">
        <v>6511976</v>
      </c>
      <c r="CJ1311">
        <v>6282337</v>
      </c>
      <c r="CK1311">
        <v>6615407</v>
      </c>
      <c r="CL1311">
        <v>6709818</v>
      </c>
      <c r="CM1311">
        <v>5362199</v>
      </c>
      <c r="CN1311">
        <v>6678909</v>
      </c>
      <c r="CO1311">
        <v>7241433</v>
      </c>
      <c r="CP1311">
        <v>5667629</v>
      </c>
      <c r="CQ1311">
        <v>6173794</v>
      </c>
      <c r="CR1311">
        <v>5802772</v>
      </c>
      <c r="CS1311">
        <v>5734555</v>
      </c>
      <c r="CT1311">
        <v>4681562</v>
      </c>
      <c r="CU1311">
        <v>5781057</v>
      </c>
      <c r="CV1311">
        <v>5377057</v>
      </c>
      <c r="CW1311">
        <v>5562265</v>
      </c>
      <c r="CX1311">
        <v>6868578</v>
      </c>
      <c r="CY1311">
        <v>5666018</v>
      </c>
      <c r="CZ1311">
        <v>5118363</v>
      </c>
      <c r="DA1311">
        <v>5868797</v>
      </c>
      <c r="DB1311">
        <v>4828787</v>
      </c>
      <c r="DC1311">
        <v>5137781</v>
      </c>
      <c r="DD1311">
        <v>5015313</v>
      </c>
      <c r="DE1311">
        <v>5999637</v>
      </c>
      <c r="DF1311">
        <v>4879451</v>
      </c>
      <c r="DG1311">
        <v>5521689</v>
      </c>
      <c r="DH1311">
        <v>5242799</v>
      </c>
      <c r="DI1311">
        <v>3927945</v>
      </c>
      <c r="DJ1311">
        <v>5434451</v>
      </c>
      <c r="DK1311">
        <v>3411147</v>
      </c>
      <c r="DL1311">
        <v>4268961</v>
      </c>
      <c r="DM1311">
        <v>6440341</v>
      </c>
      <c r="DN1311">
        <v>6317125</v>
      </c>
      <c r="DO1311">
        <v>5758714</v>
      </c>
      <c r="DP1311">
        <v>5081317</v>
      </c>
      <c r="DQ1311">
        <v>4190890</v>
      </c>
      <c r="DR1311">
        <v>3888993</v>
      </c>
      <c r="DS1311">
        <v>4519674</v>
      </c>
      <c r="DT1311">
        <v>5331784</v>
      </c>
      <c r="DU1311">
        <v>7535529</v>
      </c>
      <c r="DV1311">
        <v>5185205</v>
      </c>
      <c r="DW1311">
        <v>4256958</v>
      </c>
      <c r="DX1311">
        <v>5065724</v>
      </c>
      <c r="DY1311">
        <v>6248765</v>
      </c>
      <c r="DZ1311">
        <v>5234993</v>
      </c>
      <c r="EA1311">
        <v>4531159</v>
      </c>
      <c r="EB1311">
        <v>4879442</v>
      </c>
      <c r="EC1311">
        <v>4224667</v>
      </c>
      <c r="ED1311">
        <v>6927832</v>
      </c>
      <c r="EE1311">
        <v>5954167</v>
      </c>
      <c r="EF1311">
        <v>4597723</v>
      </c>
      <c r="EG1311">
        <v>4278504</v>
      </c>
      <c r="EH1311">
        <v>6538807</v>
      </c>
      <c r="EI1311">
        <v>4720720</v>
      </c>
      <c r="EJ1311">
        <v>6395236</v>
      </c>
      <c r="EK1311">
        <v>5535536</v>
      </c>
      <c r="EL1311">
        <v>5785755</v>
      </c>
      <c r="EM1311">
        <v>5520081</v>
      </c>
      <c r="EN1311">
        <v>7080969</v>
      </c>
      <c r="EO1311">
        <v>5317462</v>
      </c>
      <c r="EP1311">
        <v>4570666</v>
      </c>
      <c r="EQ1311">
        <v>7444655</v>
      </c>
      <c r="ER1311">
        <v>6236729</v>
      </c>
      <c r="ES1311">
        <v>7565058</v>
      </c>
      <c r="ET1311">
        <v>6206848</v>
      </c>
      <c r="EU1311">
        <v>5050500</v>
      </c>
      <c r="EV1311">
        <v>7408299</v>
      </c>
      <c r="EW1311">
        <v>7377946</v>
      </c>
      <c r="EX1311">
        <v>4951455</v>
      </c>
      <c r="EY1311">
        <v>4899355</v>
      </c>
      <c r="EZ1311">
        <v>5344037</v>
      </c>
      <c r="FA1311">
        <v>6174561</v>
      </c>
      <c r="FB1311">
        <v>5631340</v>
      </c>
      <c r="FC1311">
        <v>6154606</v>
      </c>
      <c r="FD1311">
        <v>4700612</v>
      </c>
      <c r="FE1311">
        <v>5035647</v>
      </c>
      <c r="FF1311">
        <v>5456831</v>
      </c>
      <c r="FG1311">
        <v>4720553</v>
      </c>
      <c r="FH1311">
        <v>6667643</v>
      </c>
      <c r="FI1311">
        <v>5701703</v>
      </c>
      <c r="FJ1311">
        <v>6154345</v>
      </c>
      <c r="FK1311">
        <v>9171997</v>
      </c>
      <c r="FL1311">
        <v>10630897</v>
      </c>
      <c r="FM1311">
        <v>7553171</v>
      </c>
      <c r="FN1311">
        <v>5739799</v>
      </c>
      <c r="FO1311">
        <v>7564491</v>
      </c>
      <c r="FP1311">
        <v>8926244</v>
      </c>
      <c r="FQ1311">
        <v>9690003</v>
      </c>
      <c r="FR1311">
        <v>16356875</v>
      </c>
      <c r="FS1311">
        <v>12246937</v>
      </c>
      <c r="FT1311">
        <v>16072254</v>
      </c>
      <c r="FU1311">
        <v>16892937</v>
      </c>
      <c r="FV1311">
        <v>10566833</v>
      </c>
      <c r="FW1311">
        <v>9681416</v>
      </c>
      <c r="FX1311">
        <v>15235977</v>
      </c>
      <c r="FY1311">
        <v>13342126</v>
      </c>
      <c r="FZ1311">
        <v>20011802</v>
      </c>
      <c r="GA1311">
        <v>15077963</v>
      </c>
      <c r="GB1311">
        <v>18564766</v>
      </c>
      <c r="GC1311">
        <v>17122508</v>
      </c>
      <c r="GD1311">
        <v>16758996</v>
      </c>
      <c r="GE1311">
        <v>11003636</v>
      </c>
      <c r="GF1311">
        <v>11659013</v>
      </c>
      <c r="GG1311">
        <v>10731025</v>
      </c>
      <c r="GH1311">
        <v>10550871</v>
      </c>
      <c r="GI1311">
        <v>12248678</v>
      </c>
      <c r="GJ1311">
        <v>11977491</v>
      </c>
      <c r="GK1311">
        <v>10672553</v>
      </c>
      <c r="GL1311">
        <v>11041823</v>
      </c>
      <c r="GM1311">
        <v>11367573</v>
      </c>
      <c r="GN1311">
        <v>11437726</v>
      </c>
      <c r="GO1311">
        <v>13950924</v>
      </c>
      <c r="GP1311">
        <v>16148810</v>
      </c>
      <c r="GQ1311">
        <v>11702986</v>
      </c>
      <c r="GR1311">
        <v>12916193</v>
      </c>
      <c r="GS1311">
        <v>17671437</v>
      </c>
      <c r="GT1311">
        <v>18530465</v>
      </c>
      <c r="GU1311">
        <v>15603914</v>
      </c>
      <c r="GV1311">
        <v>17688921</v>
      </c>
      <c r="GW1311">
        <v>23581836</v>
      </c>
    </row>
    <row r="1312" spans="1:205" x14ac:dyDescent="0.25">
      <c r="A1312" s="5" t="s">
        <v>657</v>
      </c>
      <c r="B1312" t="s">
        <v>1163</v>
      </c>
      <c r="C1312" t="s">
        <v>1199</v>
      </c>
      <c r="D1312" s="2">
        <f>_xll.BDH(A1312, "volume", B1312, C1312, "Direction", "H", "Period", "M","cols=202;rows=2")</f>
        <v>38748</v>
      </c>
      <c r="E1312" s="2">
        <v>38776</v>
      </c>
      <c r="F1312" s="2">
        <v>38807</v>
      </c>
      <c r="G1312" s="2">
        <v>38835</v>
      </c>
      <c r="H1312" s="2">
        <v>38868</v>
      </c>
      <c r="I1312" s="2">
        <v>38898</v>
      </c>
      <c r="J1312" s="2">
        <v>38929</v>
      </c>
      <c r="K1312" s="2">
        <v>38960</v>
      </c>
      <c r="L1312" s="2">
        <v>38989</v>
      </c>
      <c r="M1312" s="2">
        <v>39021</v>
      </c>
      <c r="N1312" s="2">
        <v>39051</v>
      </c>
      <c r="O1312" s="2">
        <v>39080</v>
      </c>
      <c r="P1312" s="2">
        <v>39113</v>
      </c>
      <c r="Q1312" s="2">
        <v>39141</v>
      </c>
      <c r="R1312" s="2">
        <v>39171</v>
      </c>
      <c r="S1312" s="2">
        <v>39202</v>
      </c>
      <c r="T1312" s="2">
        <v>39233</v>
      </c>
      <c r="U1312" s="2">
        <v>39262</v>
      </c>
      <c r="V1312" s="2">
        <v>39294</v>
      </c>
      <c r="W1312" s="2">
        <v>39325</v>
      </c>
      <c r="X1312" s="2">
        <v>39353</v>
      </c>
      <c r="Y1312" s="2">
        <v>39386</v>
      </c>
      <c r="Z1312" s="2">
        <v>39416</v>
      </c>
      <c r="AA1312" s="2">
        <v>39447</v>
      </c>
      <c r="AB1312" s="2">
        <v>39478</v>
      </c>
      <c r="AC1312" s="2">
        <v>39507</v>
      </c>
      <c r="AD1312" s="2">
        <v>39538</v>
      </c>
      <c r="AE1312" s="2">
        <v>39568</v>
      </c>
      <c r="AF1312" s="2">
        <v>39598</v>
      </c>
      <c r="AG1312" s="2">
        <v>39629</v>
      </c>
      <c r="AH1312" s="2">
        <v>39660</v>
      </c>
      <c r="AI1312" s="2">
        <v>39689</v>
      </c>
      <c r="AJ1312" s="2">
        <v>39721</v>
      </c>
      <c r="AK1312" s="2">
        <v>39752</v>
      </c>
      <c r="AL1312" s="2">
        <v>39780</v>
      </c>
      <c r="AM1312" s="2">
        <v>39813</v>
      </c>
      <c r="AN1312" s="2">
        <v>39843</v>
      </c>
      <c r="AO1312" s="2">
        <v>39871</v>
      </c>
      <c r="AP1312" s="2">
        <v>39903</v>
      </c>
      <c r="AQ1312" s="2">
        <v>39933</v>
      </c>
      <c r="AR1312" s="2">
        <v>39962</v>
      </c>
      <c r="AS1312" s="2">
        <v>39994</v>
      </c>
      <c r="AT1312" s="2">
        <v>40025</v>
      </c>
      <c r="AU1312" s="2">
        <v>40056</v>
      </c>
      <c r="AV1312" s="2">
        <v>40086</v>
      </c>
      <c r="AW1312" s="2">
        <v>40116</v>
      </c>
      <c r="AX1312" s="2">
        <v>40147</v>
      </c>
      <c r="AY1312" s="2">
        <v>40178</v>
      </c>
      <c r="AZ1312" s="2">
        <v>40207</v>
      </c>
      <c r="BA1312" s="2">
        <v>40235</v>
      </c>
      <c r="BB1312" s="2">
        <v>40268</v>
      </c>
      <c r="BC1312" s="2">
        <v>40298</v>
      </c>
      <c r="BD1312" s="2">
        <v>40329</v>
      </c>
      <c r="BE1312" s="2">
        <v>40359</v>
      </c>
      <c r="BF1312" s="2">
        <v>40389</v>
      </c>
      <c r="BG1312" s="2">
        <v>40421</v>
      </c>
      <c r="BH1312" s="2">
        <v>40451</v>
      </c>
      <c r="BI1312" s="2">
        <v>40480</v>
      </c>
      <c r="BJ1312" s="2">
        <v>40512</v>
      </c>
      <c r="BK1312" s="2">
        <v>40543</v>
      </c>
      <c r="BL1312" s="2">
        <v>40574</v>
      </c>
      <c r="BM1312" s="2">
        <v>40602</v>
      </c>
      <c r="BN1312" s="2">
        <v>40633</v>
      </c>
      <c r="BO1312" s="2">
        <v>40662</v>
      </c>
      <c r="BP1312" s="2">
        <v>40694</v>
      </c>
      <c r="BQ1312" s="2">
        <v>40724</v>
      </c>
      <c r="BR1312" s="2">
        <v>40753</v>
      </c>
      <c r="BS1312" s="2">
        <v>40786</v>
      </c>
      <c r="BT1312" s="2">
        <v>40816</v>
      </c>
      <c r="BU1312" s="2">
        <v>40847</v>
      </c>
      <c r="BV1312" s="2">
        <v>40877</v>
      </c>
      <c r="BW1312" s="2">
        <v>40907</v>
      </c>
      <c r="BX1312" s="2">
        <v>40939</v>
      </c>
      <c r="BY1312" s="2">
        <v>40968</v>
      </c>
      <c r="BZ1312" s="2">
        <v>40998</v>
      </c>
      <c r="CA1312" s="2">
        <v>41029</v>
      </c>
      <c r="CB1312" s="2">
        <v>41060</v>
      </c>
      <c r="CC1312" s="2">
        <v>41089</v>
      </c>
      <c r="CD1312" s="2">
        <v>41121</v>
      </c>
      <c r="CE1312" s="2">
        <v>41152</v>
      </c>
      <c r="CF1312" s="2">
        <v>41180</v>
      </c>
      <c r="CG1312" s="2">
        <v>41213</v>
      </c>
      <c r="CH1312" s="2">
        <v>41243</v>
      </c>
      <c r="CI1312" s="2">
        <v>41274</v>
      </c>
      <c r="CJ1312" s="2">
        <v>41305</v>
      </c>
      <c r="CK1312" s="2">
        <v>41333</v>
      </c>
      <c r="CL1312" s="2">
        <v>41362</v>
      </c>
      <c r="CM1312" s="2">
        <v>41394</v>
      </c>
      <c r="CN1312" s="2">
        <v>41425</v>
      </c>
      <c r="CO1312" s="2">
        <v>41453</v>
      </c>
      <c r="CP1312" s="2">
        <v>41486</v>
      </c>
      <c r="CQ1312" s="2">
        <v>41516</v>
      </c>
      <c r="CR1312" s="2">
        <v>41547</v>
      </c>
      <c r="CS1312" s="2">
        <v>41578</v>
      </c>
      <c r="CT1312" s="2">
        <v>41607</v>
      </c>
      <c r="CU1312" s="2">
        <v>41639</v>
      </c>
      <c r="CV1312" s="2">
        <v>41670</v>
      </c>
      <c r="CW1312" s="2">
        <v>41698</v>
      </c>
      <c r="CX1312" s="2">
        <v>41729</v>
      </c>
      <c r="CY1312" s="2">
        <v>41759</v>
      </c>
      <c r="CZ1312" s="2">
        <v>41789</v>
      </c>
      <c r="DA1312" s="2">
        <v>41820</v>
      </c>
      <c r="DB1312" s="2">
        <v>41851</v>
      </c>
      <c r="DC1312" s="2">
        <v>41880</v>
      </c>
      <c r="DD1312" s="2">
        <v>41912</v>
      </c>
      <c r="DE1312" s="2">
        <v>41943</v>
      </c>
      <c r="DF1312" s="2">
        <v>41971</v>
      </c>
      <c r="DG1312" s="2">
        <v>42004</v>
      </c>
      <c r="DH1312" s="2">
        <v>42034</v>
      </c>
      <c r="DI1312" s="2">
        <v>42062</v>
      </c>
      <c r="DJ1312" s="2">
        <v>42094</v>
      </c>
      <c r="DK1312" s="2">
        <v>42124</v>
      </c>
      <c r="DL1312" s="2">
        <v>42153</v>
      </c>
      <c r="DM1312" s="2">
        <v>42185</v>
      </c>
      <c r="DN1312" s="2">
        <v>42216</v>
      </c>
      <c r="DO1312" s="2">
        <v>42247</v>
      </c>
      <c r="DP1312" s="2">
        <v>42277</v>
      </c>
      <c r="DQ1312" s="2">
        <v>42307</v>
      </c>
      <c r="DR1312" s="2">
        <v>42338</v>
      </c>
      <c r="DS1312" s="2">
        <v>42369</v>
      </c>
      <c r="DT1312" s="2">
        <v>42398</v>
      </c>
      <c r="DU1312" s="2">
        <v>42429</v>
      </c>
      <c r="DV1312" s="2">
        <v>42460</v>
      </c>
      <c r="DW1312" s="2">
        <v>42489</v>
      </c>
      <c r="DX1312" s="2">
        <v>42521</v>
      </c>
      <c r="DY1312" s="2">
        <v>42551</v>
      </c>
      <c r="DZ1312" s="2">
        <v>42580</v>
      </c>
      <c r="EA1312" s="2">
        <v>42613</v>
      </c>
      <c r="EB1312" s="2">
        <v>42643</v>
      </c>
      <c r="EC1312" s="2">
        <v>42674</v>
      </c>
      <c r="ED1312" s="2">
        <v>42704</v>
      </c>
      <c r="EE1312" s="2">
        <v>42734</v>
      </c>
      <c r="EF1312" s="2">
        <v>42766</v>
      </c>
      <c r="EG1312" s="2">
        <v>42794</v>
      </c>
      <c r="EH1312" s="2">
        <v>42825</v>
      </c>
      <c r="EI1312" s="2">
        <v>42853</v>
      </c>
      <c r="EJ1312" s="2">
        <v>42886</v>
      </c>
      <c r="EK1312" s="2">
        <v>42916</v>
      </c>
      <c r="EL1312" s="2">
        <v>42947</v>
      </c>
      <c r="EM1312" s="2">
        <v>42978</v>
      </c>
      <c r="EN1312" s="2">
        <v>43007</v>
      </c>
      <c r="EO1312" s="2">
        <v>43039</v>
      </c>
      <c r="EP1312" s="2">
        <v>43069</v>
      </c>
      <c r="EQ1312" s="2">
        <v>43098</v>
      </c>
      <c r="ER1312" s="2">
        <v>43131</v>
      </c>
      <c r="ES1312" s="2">
        <v>43159</v>
      </c>
      <c r="ET1312" s="2">
        <v>43189</v>
      </c>
      <c r="EU1312" s="2">
        <v>43220</v>
      </c>
      <c r="EV1312" s="2">
        <v>43251</v>
      </c>
      <c r="EW1312" s="2">
        <v>43280</v>
      </c>
      <c r="EX1312" s="2">
        <v>43312</v>
      </c>
      <c r="EY1312" s="2">
        <v>43343</v>
      </c>
      <c r="EZ1312" s="2">
        <v>43371</v>
      </c>
      <c r="FA1312" s="2">
        <v>43404</v>
      </c>
      <c r="FB1312" s="2">
        <v>43434</v>
      </c>
      <c r="FC1312" s="2">
        <v>43465</v>
      </c>
      <c r="FD1312" s="2">
        <v>43496</v>
      </c>
      <c r="FE1312" s="2">
        <v>43524</v>
      </c>
      <c r="FF1312" s="2">
        <v>43553</v>
      </c>
      <c r="FG1312" s="2">
        <v>43585</v>
      </c>
      <c r="FH1312" s="2">
        <v>43616</v>
      </c>
      <c r="FI1312" s="2">
        <v>43644</v>
      </c>
      <c r="FJ1312" s="2">
        <v>43677</v>
      </c>
      <c r="FK1312" s="2">
        <v>43707</v>
      </c>
      <c r="FL1312" s="2">
        <v>43738</v>
      </c>
      <c r="FM1312" s="2">
        <v>43769</v>
      </c>
      <c r="FN1312" s="2">
        <v>43798</v>
      </c>
      <c r="FO1312" s="2">
        <v>43830</v>
      </c>
      <c r="FP1312" s="2">
        <v>43861</v>
      </c>
      <c r="FQ1312" s="2">
        <v>43889</v>
      </c>
      <c r="FR1312" s="2">
        <v>43921</v>
      </c>
      <c r="FS1312" s="2">
        <v>43951</v>
      </c>
      <c r="FT1312" s="2">
        <v>43980</v>
      </c>
      <c r="FU1312" s="2">
        <v>44012</v>
      </c>
      <c r="FV1312" s="2">
        <v>44043</v>
      </c>
      <c r="FW1312" s="2">
        <v>44074</v>
      </c>
      <c r="FX1312" s="2">
        <v>44104</v>
      </c>
      <c r="FY1312" s="2">
        <v>44134</v>
      </c>
      <c r="FZ1312" s="2">
        <v>44165</v>
      </c>
      <c r="GA1312" s="2">
        <v>44196</v>
      </c>
      <c r="GB1312" s="2">
        <v>44225</v>
      </c>
      <c r="GC1312" s="2">
        <v>44253</v>
      </c>
      <c r="GD1312" s="2">
        <v>44286</v>
      </c>
      <c r="GE1312" s="2">
        <v>44316</v>
      </c>
      <c r="GF1312" s="2">
        <v>44347</v>
      </c>
      <c r="GG1312" s="2">
        <v>44377</v>
      </c>
      <c r="GH1312" s="2">
        <v>44407</v>
      </c>
      <c r="GI1312" s="2">
        <v>44439</v>
      </c>
      <c r="GJ1312" s="2">
        <v>44469</v>
      </c>
      <c r="GK1312" s="2">
        <v>44498</v>
      </c>
      <c r="GL1312" s="2">
        <v>44530</v>
      </c>
      <c r="GM1312" s="2">
        <v>44561</v>
      </c>
      <c r="GN1312" s="2">
        <v>44592</v>
      </c>
      <c r="GO1312" s="2">
        <v>44620</v>
      </c>
      <c r="GP1312" s="2">
        <v>44651</v>
      </c>
      <c r="GQ1312" s="2">
        <v>44680</v>
      </c>
      <c r="GR1312" s="2">
        <v>44712</v>
      </c>
      <c r="GS1312" s="2">
        <v>44742</v>
      </c>
      <c r="GT1312" s="2">
        <v>44771</v>
      </c>
      <c r="GU1312" s="2">
        <v>44804</v>
      </c>
      <c r="GV1312" s="2">
        <v>44834</v>
      </c>
      <c r="GW1312" s="2">
        <v>44865</v>
      </c>
    </row>
    <row r="1313" spans="1:205" x14ac:dyDescent="0.25">
      <c r="D1313" s="3">
        <v>47009900</v>
      </c>
      <c r="E1313">
        <v>33361600</v>
      </c>
      <c r="F1313">
        <v>43391900</v>
      </c>
      <c r="G1313">
        <v>42550500</v>
      </c>
      <c r="H1313">
        <v>48550900</v>
      </c>
      <c r="I1313">
        <v>32083300</v>
      </c>
      <c r="J1313">
        <v>22385700</v>
      </c>
      <c r="K1313">
        <v>26953400</v>
      </c>
      <c r="L1313">
        <v>27642200</v>
      </c>
      <c r="M1313">
        <v>26696000</v>
      </c>
      <c r="N1313">
        <v>37725500</v>
      </c>
      <c r="O1313">
        <v>30550100</v>
      </c>
      <c r="P1313">
        <v>31778000</v>
      </c>
      <c r="Q1313">
        <v>26218700</v>
      </c>
      <c r="R1313">
        <v>26892500</v>
      </c>
      <c r="S1313">
        <v>36979600</v>
      </c>
      <c r="T1313">
        <v>33823700</v>
      </c>
      <c r="U1313">
        <v>29783700</v>
      </c>
      <c r="V1313">
        <v>25567300</v>
      </c>
      <c r="W1313">
        <v>30562900</v>
      </c>
      <c r="X1313">
        <v>31139400</v>
      </c>
      <c r="Y1313">
        <v>29792900</v>
      </c>
      <c r="Z1313">
        <v>39470100</v>
      </c>
      <c r="AA1313">
        <v>22778100</v>
      </c>
      <c r="AB1313">
        <v>37164800</v>
      </c>
      <c r="AC1313">
        <v>27555500</v>
      </c>
      <c r="AD1313">
        <v>34190100</v>
      </c>
      <c r="AE1313">
        <v>36676600</v>
      </c>
      <c r="AF1313">
        <v>29419200</v>
      </c>
      <c r="AG1313">
        <v>53118900</v>
      </c>
      <c r="AH1313">
        <v>35225700</v>
      </c>
      <c r="AI1313">
        <v>23599100</v>
      </c>
      <c r="AJ1313">
        <v>43599200</v>
      </c>
      <c r="AK1313">
        <v>40670400</v>
      </c>
      <c r="AL1313">
        <v>38789100</v>
      </c>
      <c r="AM1313">
        <v>27135200</v>
      </c>
      <c r="AN1313">
        <v>30247500</v>
      </c>
      <c r="AO1313">
        <v>27476400</v>
      </c>
      <c r="AP1313">
        <v>30454600</v>
      </c>
      <c r="AQ1313">
        <v>25157200</v>
      </c>
      <c r="AR1313">
        <v>25982900</v>
      </c>
      <c r="AS1313">
        <v>32137000</v>
      </c>
      <c r="AT1313">
        <v>27867600</v>
      </c>
      <c r="AU1313">
        <v>30803900</v>
      </c>
      <c r="AV1313">
        <v>23587900</v>
      </c>
      <c r="AW1313">
        <v>26399300</v>
      </c>
      <c r="AX1313">
        <v>25611200</v>
      </c>
      <c r="AY1313">
        <v>21773900</v>
      </c>
      <c r="AZ1313">
        <v>24295900</v>
      </c>
      <c r="BA1313">
        <v>28061700</v>
      </c>
      <c r="BB1313">
        <v>28176800</v>
      </c>
      <c r="BC1313">
        <v>24550200</v>
      </c>
      <c r="BD1313">
        <v>29367400</v>
      </c>
      <c r="BE1313">
        <v>30693600</v>
      </c>
      <c r="BF1313">
        <v>23136800</v>
      </c>
      <c r="BG1313">
        <v>31109700</v>
      </c>
      <c r="BH1313">
        <v>34424099</v>
      </c>
      <c r="BI1313">
        <v>34407068</v>
      </c>
      <c r="BJ1313">
        <v>30410287</v>
      </c>
      <c r="BK1313">
        <v>25005103</v>
      </c>
      <c r="BL1313">
        <v>25299082</v>
      </c>
      <c r="BM1313">
        <v>27243831</v>
      </c>
      <c r="BN1313">
        <v>26524317</v>
      </c>
      <c r="BO1313">
        <v>19285035</v>
      </c>
      <c r="BP1313">
        <v>35143625</v>
      </c>
      <c r="BQ1313">
        <v>34443544</v>
      </c>
      <c r="BR1313">
        <v>22897525</v>
      </c>
      <c r="BS1313">
        <v>39327243</v>
      </c>
      <c r="BT1313">
        <v>27468247</v>
      </c>
      <c r="BU1313">
        <v>25254177</v>
      </c>
      <c r="BV1313">
        <v>21414320</v>
      </c>
      <c r="BW1313">
        <v>18826526</v>
      </c>
      <c r="BX1313">
        <v>23551117</v>
      </c>
      <c r="BY1313">
        <v>21647723</v>
      </c>
      <c r="BZ1313">
        <v>19679588</v>
      </c>
      <c r="CA1313">
        <v>23320141</v>
      </c>
      <c r="CB1313">
        <v>24620290</v>
      </c>
      <c r="CC1313">
        <v>18503299</v>
      </c>
      <c r="CD1313">
        <v>28123621</v>
      </c>
      <c r="CE1313">
        <v>37161665</v>
      </c>
      <c r="CF1313">
        <v>22584600</v>
      </c>
      <c r="CG1313">
        <v>19111965</v>
      </c>
      <c r="CH1313">
        <v>27653900</v>
      </c>
      <c r="CI1313">
        <v>17483788</v>
      </c>
      <c r="CJ1313">
        <v>20023433</v>
      </c>
      <c r="CK1313">
        <v>21644284</v>
      </c>
      <c r="CL1313">
        <v>18337133</v>
      </c>
      <c r="CM1313">
        <v>21016438</v>
      </c>
      <c r="CN1313">
        <v>23003778</v>
      </c>
      <c r="CO1313">
        <v>19974359</v>
      </c>
      <c r="CP1313">
        <v>16599369</v>
      </c>
      <c r="CQ1313">
        <v>26326617</v>
      </c>
      <c r="CR1313">
        <v>24228083</v>
      </c>
      <c r="CS1313">
        <v>21645446</v>
      </c>
      <c r="CT1313">
        <v>17913909</v>
      </c>
      <c r="CU1313">
        <v>19484346</v>
      </c>
      <c r="CV1313">
        <v>17445989</v>
      </c>
      <c r="CW1313">
        <v>15719033</v>
      </c>
      <c r="CX1313">
        <v>17399820</v>
      </c>
      <c r="CY1313">
        <v>19969945</v>
      </c>
      <c r="CZ1313">
        <v>18296917</v>
      </c>
      <c r="DA1313">
        <v>26741613</v>
      </c>
      <c r="DB1313">
        <v>23588795</v>
      </c>
      <c r="DC1313">
        <v>19609411</v>
      </c>
      <c r="DD1313">
        <v>16829973</v>
      </c>
      <c r="DE1313">
        <v>20409252</v>
      </c>
      <c r="DF1313">
        <v>16908882</v>
      </c>
      <c r="DG1313">
        <v>25964664</v>
      </c>
      <c r="DH1313">
        <v>19768271</v>
      </c>
      <c r="DI1313">
        <v>12915490</v>
      </c>
      <c r="DJ1313">
        <v>20906651</v>
      </c>
      <c r="DK1313">
        <v>15288461</v>
      </c>
      <c r="DL1313">
        <v>18677450</v>
      </c>
      <c r="DM1313">
        <v>18049874</v>
      </c>
      <c r="DN1313">
        <v>18128549</v>
      </c>
      <c r="DO1313">
        <v>26916551</v>
      </c>
      <c r="DP1313">
        <v>21286460</v>
      </c>
      <c r="DQ1313">
        <v>20912088</v>
      </c>
      <c r="DR1313">
        <v>19809864</v>
      </c>
      <c r="DS1313">
        <v>24448918</v>
      </c>
      <c r="DT1313">
        <v>23516988</v>
      </c>
      <c r="DU1313">
        <v>27865217</v>
      </c>
      <c r="DV1313">
        <v>19430475</v>
      </c>
      <c r="DW1313">
        <v>18142212</v>
      </c>
      <c r="DX1313">
        <v>20193627</v>
      </c>
      <c r="DY1313">
        <v>26268790</v>
      </c>
      <c r="DZ1313">
        <v>15568786</v>
      </c>
      <c r="EA1313">
        <v>15005554</v>
      </c>
      <c r="EB1313">
        <v>20449766</v>
      </c>
      <c r="EC1313">
        <v>19532629</v>
      </c>
      <c r="ED1313">
        <v>27740419</v>
      </c>
      <c r="EE1313">
        <v>20385778</v>
      </c>
      <c r="EF1313">
        <v>14718133</v>
      </c>
      <c r="EG1313">
        <v>18608782</v>
      </c>
      <c r="EH1313">
        <v>16292226</v>
      </c>
      <c r="EI1313">
        <v>12100523</v>
      </c>
      <c r="EJ1313">
        <v>17550902</v>
      </c>
      <c r="EK1313">
        <v>19897900</v>
      </c>
      <c r="EL1313">
        <v>12260746</v>
      </c>
      <c r="EM1313">
        <v>17615972</v>
      </c>
      <c r="EN1313">
        <v>12946256</v>
      </c>
      <c r="EO1313">
        <v>11528027</v>
      </c>
      <c r="EP1313">
        <v>13094524</v>
      </c>
      <c r="EQ1313">
        <v>13056475</v>
      </c>
      <c r="ER1313">
        <v>10993387</v>
      </c>
      <c r="ES1313">
        <v>11520002</v>
      </c>
      <c r="ET1313">
        <v>12710436</v>
      </c>
      <c r="EU1313">
        <v>12260153</v>
      </c>
      <c r="EV1313">
        <v>13359486</v>
      </c>
      <c r="EW1313">
        <v>12658495</v>
      </c>
      <c r="EX1313">
        <v>12969478</v>
      </c>
      <c r="EY1313">
        <v>15232163</v>
      </c>
      <c r="EZ1313">
        <v>12181524</v>
      </c>
      <c r="FA1313">
        <v>15543989</v>
      </c>
      <c r="FB1313">
        <v>14614618</v>
      </c>
      <c r="FC1313">
        <v>16663315</v>
      </c>
      <c r="FD1313">
        <v>15515241</v>
      </c>
      <c r="FE1313">
        <v>12656207</v>
      </c>
      <c r="FF1313">
        <v>16381020</v>
      </c>
      <c r="FG1313">
        <v>12074320</v>
      </c>
      <c r="FH1313">
        <v>15471055</v>
      </c>
      <c r="FI1313">
        <v>16474612</v>
      </c>
      <c r="FJ1313">
        <v>11296660</v>
      </c>
      <c r="FK1313">
        <v>15549021</v>
      </c>
      <c r="FL1313">
        <v>14821117</v>
      </c>
      <c r="FM1313">
        <v>13187832</v>
      </c>
      <c r="FN1313">
        <v>13554900</v>
      </c>
      <c r="FO1313">
        <v>14662878</v>
      </c>
      <c r="FP1313">
        <v>16296333</v>
      </c>
      <c r="FQ1313">
        <v>17836179</v>
      </c>
      <c r="FR1313">
        <v>29148157</v>
      </c>
      <c r="FS1313">
        <v>16846284</v>
      </c>
      <c r="FT1313">
        <v>16665329</v>
      </c>
      <c r="FU1313">
        <v>19895779</v>
      </c>
      <c r="FV1313">
        <v>9895676</v>
      </c>
      <c r="FW1313">
        <v>12652356</v>
      </c>
      <c r="FX1313">
        <v>22206589</v>
      </c>
      <c r="FY1313">
        <v>13228050</v>
      </c>
      <c r="FZ1313">
        <v>15197879</v>
      </c>
      <c r="GA1313">
        <v>17360620</v>
      </c>
      <c r="GB1313">
        <v>13093993</v>
      </c>
      <c r="GC1313">
        <v>11159072</v>
      </c>
      <c r="GD1313">
        <v>17180596</v>
      </c>
      <c r="GE1313">
        <v>10005578</v>
      </c>
      <c r="GF1313">
        <v>11062572</v>
      </c>
      <c r="GG1313">
        <v>12212743</v>
      </c>
      <c r="GH1313">
        <v>9526466</v>
      </c>
      <c r="GI1313">
        <v>11366001</v>
      </c>
      <c r="GJ1313">
        <v>11702629</v>
      </c>
      <c r="GK1313">
        <v>10048992</v>
      </c>
      <c r="GL1313">
        <v>12533106</v>
      </c>
      <c r="GM1313">
        <v>16322123</v>
      </c>
      <c r="GN1313">
        <v>14493892</v>
      </c>
      <c r="GO1313">
        <v>18425010</v>
      </c>
      <c r="GP1313">
        <v>24935761</v>
      </c>
      <c r="GQ1313">
        <v>13520000</v>
      </c>
      <c r="GR1313">
        <v>18258563</v>
      </c>
      <c r="GS1313">
        <v>14852193</v>
      </c>
      <c r="GT1313">
        <v>12555344</v>
      </c>
      <c r="GU1313">
        <v>14709472</v>
      </c>
      <c r="GV1313">
        <v>15912213</v>
      </c>
      <c r="GW1313">
        <v>17907895</v>
      </c>
    </row>
    <row r="1314" spans="1:205" x14ac:dyDescent="0.25">
      <c r="A1314" s="5" t="s">
        <v>658</v>
      </c>
      <c r="B1314" t="s">
        <v>1163</v>
      </c>
      <c r="C1314" t="s">
        <v>1183</v>
      </c>
      <c r="D1314" s="2">
        <f>_xll.BDH(A1314, "volume", B1314, C1314, "Direction", "H", "Period", "M","cols=12;rows=2")</f>
        <v>38748</v>
      </c>
      <c r="E1314" s="2">
        <v>38776</v>
      </c>
      <c r="F1314" s="2">
        <v>38807</v>
      </c>
      <c r="G1314" s="2">
        <v>38835</v>
      </c>
      <c r="H1314" s="2">
        <v>38868</v>
      </c>
      <c r="I1314" s="2">
        <v>38898</v>
      </c>
      <c r="J1314" s="2">
        <v>38929</v>
      </c>
      <c r="K1314" s="2">
        <v>38960</v>
      </c>
      <c r="L1314" s="2">
        <v>38989</v>
      </c>
      <c r="M1314" s="2">
        <v>39021</v>
      </c>
      <c r="N1314" s="2">
        <v>39051</v>
      </c>
      <c r="O1314" s="2">
        <v>39080</v>
      </c>
    </row>
    <row r="1315" spans="1:205" x14ac:dyDescent="0.25">
      <c r="D1315" s="3">
        <v>15106231</v>
      </c>
      <c r="E1315">
        <v>15662317</v>
      </c>
      <c r="F1315">
        <v>14590488</v>
      </c>
      <c r="G1315">
        <v>12036576</v>
      </c>
      <c r="H1315">
        <v>15102049</v>
      </c>
      <c r="I1315">
        <v>14160220</v>
      </c>
      <c r="J1315">
        <v>10700294</v>
      </c>
      <c r="K1315">
        <v>10081546</v>
      </c>
      <c r="L1315">
        <v>9511839</v>
      </c>
      <c r="M1315">
        <v>8906733</v>
      </c>
      <c r="N1315">
        <v>10557845</v>
      </c>
      <c r="O1315">
        <v>8489842</v>
      </c>
    </row>
    <row r="1316" spans="1:205" x14ac:dyDescent="0.25">
      <c r="A1316" s="5" t="s">
        <v>659</v>
      </c>
      <c r="B1316" t="s">
        <v>1163</v>
      </c>
      <c r="C1316" t="s">
        <v>1199</v>
      </c>
      <c r="D1316" s="2">
        <f>_xll.BDH(A1316, "volume", B1316, C1316, "Direction", "H", "Period", "M","cols=202;rows=2")</f>
        <v>38748</v>
      </c>
      <c r="E1316" s="2">
        <v>38776</v>
      </c>
      <c r="F1316" s="2">
        <v>38807</v>
      </c>
      <c r="G1316" s="2">
        <v>38835</v>
      </c>
      <c r="H1316" s="2">
        <v>38868</v>
      </c>
      <c r="I1316" s="2">
        <v>38898</v>
      </c>
      <c r="J1316" s="2">
        <v>38929</v>
      </c>
      <c r="K1316" s="2">
        <v>38960</v>
      </c>
      <c r="L1316" s="2">
        <v>38989</v>
      </c>
      <c r="M1316" s="2">
        <v>39021</v>
      </c>
      <c r="N1316" s="2">
        <v>39051</v>
      </c>
      <c r="O1316" s="2">
        <v>39080</v>
      </c>
      <c r="P1316" s="2">
        <v>39113</v>
      </c>
      <c r="Q1316" s="2">
        <v>39141</v>
      </c>
      <c r="R1316" s="2">
        <v>39171</v>
      </c>
      <c r="S1316" s="2">
        <v>39202</v>
      </c>
      <c r="T1316" s="2">
        <v>39233</v>
      </c>
      <c r="U1316" s="2">
        <v>39262</v>
      </c>
      <c r="V1316" s="2">
        <v>39294</v>
      </c>
      <c r="W1316" s="2">
        <v>39325</v>
      </c>
      <c r="X1316" s="2">
        <v>39353</v>
      </c>
      <c r="Y1316" s="2">
        <v>39386</v>
      </c>
      <c r="Z1316" s="2">
        <v>39416</v>
      </c>
      <c r="AA1316" s="2">
        <v>39447</v>
      </c>
      <c r="AB1316" s="2">
        <v>39478</v>
      </c>
      <c r="AC1316" s="2">
        <v>39507</v>
      </c>
      <c r="AD1316" s="2">
        <v>39538</v>
      </c>
      <c r="AE1316" s="2">
        <v>39568</v>
      </c>
      <c r="AF1316" s="2">
        <v>39598</v>
      </c>
      <c r="AG1316" s="2">
        <v>39629</v>
      </c>
      <c r="AH1316" s="2">
        <v>39660</v>
      </c>
      <c r="AI1316" s="2">
        <v>39689</v>
      </c>
      <c r="AJ1316" s="2">
        <v>39721</v>
      </c>
      <c r="AK1316" s="2">
        <v>39752</v>
      </c>
      <c r="AL1316" s="2">
        <v>39780</v>
      </c>
      <c r="AM1316" s="2">
        <v>39813</v>
      </c>
      <c r="AN1316" s="2">
        <v>39843</v>
      </c>
      <c r="AO1316" s="2">
        <v>39871</v>
      </c>
      <c r="AP1316" s="2">
        <v>39903</v>
      </c>
      <c r="AQ1316" s="2">
        <v>39933</v>
      </c>
      <c r="AR1316" s="2">
        <v>39962</v>
      </c>
      <c r="AS1316" s="2">
        <v>39994</v>
      </c>
      <c r="AT1316" s="2">
        <v>40025</v>
      </c>
      <c r="AU1316" s="2">
        <v>40056</v>
      </c>
      <c r="AV1316" s="2">
        <v>40086</v>
      </c>
      <c r="AW1316" s="2">
        <v>40116</v>
      </c>
      <c r="AX1316" s="2">
        <v>40147</v>
      </c>
      <c r="AY1316" s="2">
        <v>40178</v>
      </c>
      <c r="AZ1316" s="2">
        <v>40207</v>
      </c>
      <c r="BA1316" s="2">
        <v>40235</v>
      </c>
      <c r="BB1316" s="2">
        <v>40268</v>
      </c>
      <c r="BC1316" s="2">
        <v>40298</v>
      </c>
      <c r="BD1316" s="2">
        <v>40329</v>
      </c>
      <c r="BE1316" s="2">
        <v>40359</v>
      </c>
      <c r="BF1316" s="2">
        <v>40389</v>
      </c>
      <c r="BG1316" s="2">
        <v>40421</v>
      </c>
      <c r="BH1316" s="2">
        <v>40451</v>
      </c>
      <c r="BI1316" s="2">
        <v>40480</v>
      </c>
      <c r="BJ1316" s="2">
        <v>40512</v>
      </c>
      <c r="BK1316" s="2">
        <v>40543</v>
      </c>
      <c r="BL1316" s="2">
        <v>40574</v>
      </c>
      <c r="BM1316" s="2">
        <v>40602</v>
      </c>
      <c r="BN1316" s="2">
        <v>40633</v>
      </c>
      <c r="BO1316" s="2">
        <v>40662</v>
      </c>
      <c r="BP1316" s="2">
        <v>40694</v>
      </c>
      <c r="BQ1316" s="2">
        <v>40724</v>
      </c>
      <c r="BR1316" s="2">
        <v>40753</v>
      </c>
      <c r="BS1316" s="2">
        <v>40786</v>
      </c>
      <c r="BT1316" s="2">
        <v>40816</v>
      </c>
      <c r="BU1316" s="2">
        <v>40847</v>
      </c>
      <c r="BV1316" s="2">
        <v>40877</v>
      </c>
      <c r="BW1316" s="2">
        <v>40907</v>
      </c>
      <c r="BX1316" s="2">
        <v>40939</v>
      </c>
      <c r="BY1316" s="2">
        <v>40968</v>
      </c>
      <c r="BZ1316" s="2">
        <v>40998</v>
      </c>
      <c r="CA1316" s="2">
        <v>41029</v>
      </c>
      <c r="CB1316" s="2">
        <v>41060</v>
      </c>
      <c r="CC1316" s="2">
        <v>41089</v>
      </c>
      <c r="CD1316" s="2">
        <v>41121</v>
      </c>
      <c r="CE1316" s="2">
        <v>41152</v>
      </c>
      <c r="CF1316" s="2">
        <v>41180</v>
      </c>
      <c r="CG1316" s="2">
        <v>41213</v>
      </c>
      <c r="CH1316" s="2">
        <v>41243</v>
      </c>
      <c r="CI1316" s="2">
        <v>41274</v>
      </c>
      <c r="CJ1316" s="2">
        <v>41305</v>
      </c>
      <c r="CK1316" s="2">
        <v>41333</v>
      </c>
      <c r="CL1316" s="2">
        <v>41362</v>
      </c>
      <c r="CM1316" s="2">
        <v>41394</v>
      </c>
      <c r="CN1316" s="2">
        <v>41425</v>
      </c>
      <c r="CO1316" s="2">
        <v>41453</v>
      </c>
      <c r="CP1316" s="2">
        <v>41486</v>
      </c>
      <c r="CQ1316" s="2">
        <v>41516</v>
      </c>
      <c r="CR1316" s="2">
        <v>41547</v>
      </c>
      <c r="CS1316" s="2">
        <v>41578</v>
      </c>
      <c r="CT1316" s="2">
        <v>41607</v>
      </c>
      <c r="CU1316" s="2">
        <v>41639</v>
      </c>
      <c r="CV1316" s="2">
        <v>41670</v>
      </c>
      <c r="CW1316" s="2">
        <v>41698</v>
      </c>
      <c r="CX1316" s="2">
        <v>41729</v>
      </c>
      <c r="CY1316" s="2">
        <v>41759</v>
      </c>
      <c r="CZ1316" s="2">
        <v>41789</v>
      </c>
      <c r="DA1316" s="2">
        <v>41820</v>
      </c>
      <c r="DB1316" s="2">
        <v>41851</v>
      </c>
      <c r="DC1316" s="2">
        <v>41880</v>
      </c>
      <c r="DD1316" s="2">
        <v>41912</v>
      </c>
      <c r="DE1316" s="2">
        <v>41943</v>
      </c>
      <c r="DF1316" s="2">
        <v>41971</v>
      </c>
      <c r="DG1316" s="2">
        <v>42004</v>
      </c>
      <c r="DH1316" s="2">
        <v>42034</v>
      </c>
      <c r="DI1316" s="2">
        <v>42062</v>
      </c>
      <c r="DJ1316" s="2">
        <v>42094</v>
      </c>
      <c r="DK1316" s="2">
        <v>42124</v>
      </c>
      <c r="DL1316" s="2">
        <v>42153</v>
      </c>
      <c r="DM1316" s="2">
        <v>42185</v>
      </c>
      <c r="DN1316" s="2">
        <v>42216</v>
      </c>
      <c r="DO1316" s="2">
        <v>42247</v>
      </c>
      <c r="DP1316" s="2">
        <v>42277</v>
      </c>
      <c r="DQ1316" s="2">
        <v>42307</v>
      </c>
      <c r="DR1316" s="2">
        <v>42338</v>
      </c>
      <c r="DS1316" s="2">
        <v>42369</v>
      </c>
      <c r="DT1316" s="2">
        <v>42398</v>
      </c>
      <c r="DU1316" s="2">
        <v>42429</v>
      </c>
      <c r="DV1316" s="2">
        <v>42460</v>
      </c>
      <c r="DW1316" s="2">
        <v>42489</v>
      </c>
      <c r="DX1316" s="2">
        <v>42521</v>
      </c>
      <c r="DY1316" s="2">
        <v>42551</v>
      </c>
      <c r="DZ1316" s="2">
        <v>42580</v>
      </c>
      <c r="EA1316" s="2">
        <v>42613</v>
      </c>
      <c r="EB1316" s="2">
        <v>42643</v>
      </c>
      <c r="EC1316" s="2">
        <v>42674</v>
      </c>
      <c r="ED1316" s="2">
        <v>42704</v>
      </c>
      <c r="EE1316" s="2">
        <v>42734</v>
      </c>
      <c r="EF1316" s="2">
        <v>42766</v>
      </c>
      <c r="EG1316" s="2">
        <v>42794</v>
      </c>
      <c r="EH1316" s="2">
        <v>42825</v>
      </c>
      <c r="EI1316" s="2">
        <v>42853</v>
      </c>
      <c r="EJ1316" s="2">
        <v>42886</v>
      </c>
      <c r="EK1316" s="2">
        <v>42916</v>
      </c>
      <c r="EL1316" s="2">
        <v>42947</v>
      </c>
      <c r="EM1316" s="2">
        <v>42978</v>
      </c>
      <c r="EN1316" s="2">
        <v>43007</v>
      </c>
      <c r="EO1316" s="2">
        <v>43039</v>
      </c>
      <c r="EP1316" s="2">
        <v>43069</v>
      </c>
      <c r="EQ1316" s="2">
        <v>43098</v>
      </c>
      <c r="ER1316" s="2">
        <v>43131</v>
      </c>
      <c r="ES1316" s="2">
        <v>43159</v>
      </c>
      <c r="ET1316" s="2">
        <v>43189</v>
      </c>
      <c r="EU1316" s="2">
        <v>43220</v>
      </c>
      <c r="EV1316" s="2">
        <v>43251</v>
      </c>
      <c r="EW1316" s="2">
        <v>43280</v>
      </c>
      <c r="EX1316" s="2">
        <v>43312</v>
      </c>
      <c r="EY1316" s="2">
        <v>43343</v>
      </c>
      <c r="EZ1316" s="2">
        <v>43371</v>
      </c>
      <c r="FA1316" s="2">
        <v>43404</v>
      </c>
      <c r="FB1316" s="2">
        <v>43434</v>
      </c>
      <c r="FC1316" s="2">
        <v>43465</v>
      </c>
      <c r="FD1316" s="2">
        <v>43496</v>
      </c>
      <c r="FE1316" s="2">
        <v>43524</v>
      </c>
      <c r="FF1316" s="2">
        <v>43553</v>
      </c>
      <c r="FG1316" s="2">
        <v>43585</v>
      </c>
      <c r="FH1316" s="2">
        <v>43616</v>
      </c>
      <c r="FI1316" s="2">
        <v>43644</v>
      </c>
      <c r="FJ1316" s="2">
        <v>43677</v>
      </c>
      <c r="FK1316" s="2">
        <v>43707</v>
      </c>
      <c r="FL1316" s="2">
        <v>43738</v>
      </c>
      <c r="FM1316" s="2">
        <v>43769</v>
      </c>
      <c r="FN1316" s="2">
        <v>43798</v>
      </c>
      <c r="FO1316" s="2">
        <v>43830</v>
      </c>
      <c r="FP1316" s="2">
        <v>43861</v>
      </c>
      <c r="FQ1316" s="2">
        <v>43889</v>
      </c>
      <c r="FR1316" s="2">
        <v>43921</v>
      </c>
      <c r="FS1316" s="2">
        <v>43951</v>
      </c>
      <c r="FT1316" s="2">
        <v>43980</v>
      </c>
      <c r="FU1316" s="2">
        <v>44012</v>
      </c>
      <c r="FV1316" s="2">
        <v>44043</v>
      </c>
      <c r="FW1316" s="2">
        <v>44074</v>
      </c>
      <c r="FX1316" s="2">
        <v>44104</v>
      </c>
      <c r="FY1316" s="2">
        <v>44134</v>
      </c>
      <c r="FZ1316" s="2">
        <v>44165</v>
      </c>
      <c r="GA1316" s="2">
        <v>44196</v>
      </c>
      <c r="GB1316" s="2">
        <v>44225</v>
      </c>
      <c r="GC1316" s="2">
        <v>44253</v>
      </c>
      <c r="GD1316" s="2">
        <v>44286</v>
      </c>
      <c r="GE1316" s="2">
        <v>44316</v>
      </c>
      <c r="GF1316" s="2">
        <v>44347</v>
      </c>
      <c r="GG1316" s="2">
        <v>44377</v>
      </c>
      <c r="GH1316" s="2">
        <v>44407</v>
      </c>
      <c r="GI1316" s="2">
        <v>44439</v>
      </c>
      <c r="GJ1316" s="2">
        <v>44469</v>
      </c>
      <c r="GK1316" s="2">
        <v>44498</v>
      </c>
      <c r="GL1316" s="2">
        <v>44530</v>
      </c>
      <c r="GM1316" s="2">
        <v>44561</v>
      </c>
      <c r="GN1316" s="2">
        <v>44592</v>
      </c>
      <c r="GO1316" s="2">
        <v>44620</v>
      </c>
      <c r="GP1316" s="2">
        <v>44651</v>
      </c>
      <c r="GQ1316" s="2">
        <v>44680</v>
      </c>
      <c r="GR1316" s="2">
        <v>44712</v>
      </c>
      <c r="GS1316" s="2">
        <v>44742</v>
      </c>
      <c r="GT1316" s="2">
        <v>44771</v>
      </c>
      <c r="GU1316" s="2">
        <v>44804</v>
      </c>
      <c r="GV1316" s="2">
        <v>44834</v>
      </c>
      <c r="GW1316" s="2">
        <v>44865</v>
      </c>
    </row>
    <row r="1317" spans="1:205" x14ac:dyDescent="0.25">
      <c r="D1317" s="3">
        <v>7151600</v>
      </c>
      <c r="E1317">
        <v>8192500</v>
      </c>
      <c r="F1317">
        <v>17727700</v>
      </c>
      <c r="G1317">
        <v>10303400</v>
      </c>
      <c r="H1317">
        <v>11100300</v>
      </c>
      <c r="I1317">
        <v>11384600</v>
      </c>
      <c r="J1317">
        <v>9063800</v>
      </c>
      <c r="K1317">
        <v>15951200</v>
      </c>
      <c r="L1317">
        <v>12753200</v>
      </c>
      <c r="M1317">
        <v>9261400</v>
      </c>
      <c r="N1317">
        <v>9967400</v>
      </c>
      <c r="O1317">
        <v>7960800</v>
      </c>
      <c r="P1317">
        <v>10161800</v>
      </c>
      <c r="Q1317">
        <v>17430600</v>
      </c>
      <c r="R1317">
        <v>16660900</v>
      </c>
      <c r="S1317">
        <v>10754400</v>
      </c>
      <c r="T1317">
        <v>15963700</v>
      </c>
      <c r="U1317">
        <v>15993200</v>
      </c>
      <c r="V1317">
        <v>14119500</v>
      </c>
      <c r="W1317">
        <v>17632500</v>
      </c>
      <c r="X1317">
        <v>10587600</v>
      </c>
      <c r="Y1317">
        <v>11119800</v>
      </c>
      <c r="Z1317">
        <v>16166300</v>
      </c>
      <c r="AA1317">
        <v>11942200</v>
      </c>
      <c r="AB1317">
        <v>21005900</v>
      </c>
      <c r="AC1317">
        <v>15475600</v>
      </c>
      <c r="AD1317">
        <v>19754300</v>
      </c>
      <c r="AE1317">
        <v>13243500</v>
      </c>
      <c r="AF1317">
        <v>9772200</v>
      </c>
      <c r="AG1317">
        <v>12398300</v>
      </c>
      <c r="AH1317">
        <v>18035800</v>
      </c>
      <c r="AI1317">
        <v>14334600</v>
      </c>
      <c r="AJ1317">
        <v>19721300</v>
      </c>
      <c r="AK1317">
        <v>26923000</v>
      </c>
      <c r="AL1317">
        <v>30231500</v>
      </c>
      <c r="AM1317">
        <v>35824800</v>
      </c>
      <c r="AN1317">
        <v>26776200</v>
      </c>
      <c r="AO1317">
        <v>26516300</v>
      </c>
      <c r="AP1317">
        <v>43500700</v>
      </c>
      <c r="AQ1317">
        <v>37677800</v>
      </c>
      <c r="AR1317">
        <v>24950000</v>
      </c>
      <c r="AS1317">
        <v>18753200</v>
      </c>
      <c r="AT1317">
        <v>13933100</v>
      </c>
      <c r="AU1317">
        <v>19739300</v>
      </c>
      <c r="AV1317">
        <v>17076000</v>
      </c>
      <c r="AW1317">
        <v>15244100</v>
      </c>
      <c r="AX1317">
        <v>13456100</v>
      </c>
      <c r="AY1317">
        <v>11221000</v>
      </c>
      <c r="AZ1317">
        <v>11097800</v>
      </c>
      <c r="BA1317">
        <v>11149800</v>
      </c>
      <c r="BB1317">
        <v>10712200</v>
      </c>
      <c r="BC1317">
        <v>10644100</v>
      </c>
      <c r="BD1317">
        <v>18852600</v>
      </c>
      <c r="BE1317">
        <v>15413400</v>
      </c>
      <c r="BF1317">
        <v>10776600</v>
      </c>
      <c r="BG1317">
        <v>8841700</v>
      </c>
      <c r="BH1317">
        <v>9899001</v>
      </c>
      <c r="BI1317">
        <v>7578558</v>
      </c>
      <c r="BJ1317">
        <v>7696954</v>
      </c>
      <c r="BK1317">
        <v>5857978</v>
      </c>
      <c r="BL1317">
        <v>4849671</v>
      </c>
      <c r="BM1317">
        <v>4589780</v>
      </c>
      <c r="BN1317">
        <v>5650185</v>
      </c>
      <c r="BO1317">
        <v>3426434</v>
      </c>
      <c r="BP1317">
        <v>4972059</v>
      </c>
      <c r="BQ1317">
        <v>5753777</v>
      </c>
      <c r="BR1317">
        <v>4100540</v>
      </c>
      <c r="BS1317">
        <v>9194039</v>
      </c>
      <c r="BT1317">
        <v>7131188</v>
      </c>
      <c r="BU1317">
        <v>6728676</v>
      </c>
      <c r="BV1317">
        <v>5977032</v>
      </c>
      <c r="BW1317">
        <v>5317562</v>
      </c>
      <c r="BX1317">
        <v>5451275</v>
      </c>
      <c r="BY1317">
        <v>5192415</v>
      </c>
      <c r="BZ1317">
        <v>7436306</v>
      </c>
      <c r="CA1317">
        <v>4782137</v>
      </c>
      <c r="CB1317">
        <v>5665994</v>
      </c>
      <c r="CC1317">
        <v>5491759</v>
      </c>
      <c r="CD1317">
        <v>5235072</v>
      </c>
      <c r="CE1317">
        <v>4651881</v>
      </c>
      <c r="CF1317">
        <v>4985698</v>
      </c>
      <c r="CG1317">
        <v>4124424</v>
      </c>
      <c r="CH1317">
        <v>5668862</v>
      </c>
      <c r="CI1317">
        <v>4626009</v>
      </c>
      <c r="CJ1317">
        <v>4302066</v>
      </c>
      <c r="CK1317">
        <v>4866687</v>
      </c>
      <c r="CL1317">
        <v>4888654</v>
      </c>
      <c r="CM1317">
        <v>4103919</v>
      </c>
      <c r="CN1317">
        <v>5411251</v>
      </c>
      <c r="CO1317">
        <v>5360061</v>
      </c>
      <c r="CP1317">
        <v>3994392</v>
      </c>
      <c r="CQ1317">
        <v>4163984</v>
      </c>
      <c r="CR1317">
        <v>4553532</v>
      </c>
      <c r="CS1317">
        <v>4922639</v>
      </c>
      <c r="CT1317">
        <v>4030483</v>
      </c>
      <c r="CU1317">
        <v>4972616</v>
      </c>
      <c r="CV1317">
        <v>4073087</v>
      </c>
      <c r="CW1317">
        <v>4049016</v>
      </c>
      <c r="CX1317">
        <v>4676047</v>
      </c>
      <c r="CY1317">
        <v>4319232</v>
      </c>
      <c r="CZ1317">
        <v>4822123</v>
      </c>
      <c r="DA1317">
        <v>3617650</v>
      </c>
      <c r="DB1317">
        <v>2951783</v>
      </c>
      <c r="DC1317">
        <v>2828595</v>
      </c>
      <c r="DD1317">
        <v>3646609</v>
      </c>
      <c r="DE1317">
        <v>4487376</v>
      </c>
      <c r="DF1317">
        <v>3279625</v>
      </c>
      <c r="DG1317">
        <v>4115547</v>
      </c>
      <c r="DH1317">
        <v>3268027</v>
      </c>
      <c r="DI1317">
        <v>3409428</v>
      </c>
      <c r="DJ1317">
        <v>4050836</v>
      </c>
      <c r="DK1317">
        <v>3118990</v>
      </c>
      <c r="DL1317">
        <v>3928768</v>
      </c>
      <c r="DM1317">
        <v>4729392</v>
      </c>
      <c r="DN1317">
        <v>3416034</v>
      </c>
      <c r="DO1317">
        <v>3750102</v>
      </c>
      <c r="DP1317">
        <v>4173328</v>
      </c>
      <c r="DQ1317">
        <v>3583176</v>
      </c>
      <c r="DR1317">
        <v>2858262</v>
      </c>
      <c r="DS1317">
        <v>4653726</v>
      </c>
      <c r="DT1317">
        <v>4324020</v>
      </c>
      <c r="DU1317">
        <v>4423639</v>
      </c>
      <c r="DV1317">
        <v>4209346</v>
      </c>
      <c r="DW1317">
        <v>4173635</v>
      </c>
      <c r="DX1317">
        <v>4200132</v>
      </c>
      <c r="DY1317">
        <v>5802944</v>
      </c>
      <c r="DZ1317">
        <v>3643477</v>
      </c>
      <c r="EA1317">
        <v>4576935</v>
      </c>
      <c r="EB1317">
        <v>5390830</v>
      </c>
      <c r="EC1317">
        <v>4141350</v>
      </c>
      <c r="ED1317">
        <v>4836659</v>
      </c>
      <c r="EE1317">
        <v>4626760</v>
      </c>
      <c r="EF1317">
        <v>4116509</v>
      </c>
      <c r="EG1317">
        <v>3359281</v>
      </c>
      <c r="EH1317">
        <v>4644928</v>
      </c>
      <c r="EI1317">
        <v>3592854</v>
      </c>
      <c r="EJ1317">
        <v>5909541</v>
      </c>
      <c r="EK1317">
        <v>4999861</v>
      </c>
      <c r="EL1317">
        <v>3968591</v>
      </c>
      <c r="EM1317">
        <v>4185186</v>
      </c>
      <c r="EN1317">
        <v>4458480</v>
      </c>
      <c r="EO1317">
        <v>4140489</v>
      </c>
      <c r="EP1317">
        <v>4154353</v>
      </c>
      <c r="EQ1317">
        <v>4065318</v>
      </c>
      <c r="ER1317">
        <v>5961634</v>
      </c>
      <c r="ES1317">
        <v>6032949</v>
      </c>
      <c r="ET1317">
        <v>5343456</v>
      </c>
      <c r="EU1317">
        <v>5011256</v>
      </c>
      <c r="EV1317">
        <v>5334508</v>
      </c>
      <c r="EW1317">
        <v>6305524</v>
      </c>
      <c r="EX1317">
        <v>5833141</v>
      </c>
      <c r="EY1317">
        <v>5777277</v>
      </c>
      <c r="EZ1317">
        <v>5204283</v>
      </c>
      <c r="FA1317">
        <v>6552170</v>
      </c>
      <c r="FB1317">
        <v>5439682</v>
      </c>
      <c r="FC1317">
        <v>6665924</v>
      </c>
      <c r="FD1317">
        <v>4828960</v>
      </c>
      <c r="FE1317">
        <v>4474589</v>
      </c>
      <c r="FF1317">
        <v>5182876</v>
      </c>
      <c r="FG1317">
        <v>3852241</v>
      </c>
      <c r="FH1317">
        <v>4142462</v>
      </c>
      <c r="FI1317">
        <v>4484370</v>
      </c>
      <c r="FJ1317">
        <v>4238565</v>
      </c>
      <c r="FK1317">
        <v>5297445</v>
      </c>
      <c r="FL1317">
        <v>6681130</v>
      </c>
      <c r="FM1317">
        <v>6788725</v>
      </c>
      <c r="FN1317">
        <v>6797757</v>
      </c>
      <c r="FO1317">
        <v>6744245</v>
      </c>
      <c r="FP1317">
        <v>6030473</v>
      </c>
      <c r="FQ1317">
        <v>6069998</v>
      </c>
      <c r="FR1317">
        <v>11321400</v>
      </c>
      <c r="FS1317">
        <v>6351877</v>
      </c>
      <c r="FT1317">
        <v>5499291</v>
      </c>
      <c r="FU1317">
        <v>7759966</v>
      </c>
      <c r="FV1317">
        <v>4873920</v>
      </c>
      <c r="FW1317">
        <v>5001472</v>
      </c>
      <c r="FX1317">
        <v>5958714</v>
      </c>
      <c r="FY1317">
        <v>6798213</v>
      </c>
      <c r="FZ1317">
        <v>6788567</v>
      </c>
      <c r="GA1317">
        <v>6873178</v>
      </c>
      <c r="GB1317">
        <v>7782390</v>
      </c>
      <c r="GC1317">
        <v>5810342</v>
      </c>
      <c r="GD1317">
        <v>7464642</v>
      </c>
      <c r="GE1317">
        <v>5840493</v>
      </c>
      <c r="GF1317">
        <v>5757527</v>
      </c>
      <c r="GG1317">
        <v>6599278</v>
      </c>
      <c r="GH1317">
        <v>5855114</v>
      </c>
      <c r="GI1317">
        <v>6364106</v>
      </c>
      <c r="GJ1317">
        <v>5644670</v>
      </c>
      <c r="GK1317">
        <v>5800561</v>
      </c>
      <c r="GL1317">
        <v>4445672</v>
      </c>
      <c r="GM1317">
        <v>6000394</v>
      </c>
      <c r="GN1317">
        <v>5676273</v>
      </c>
      <c r="GO1317">
        <v>5709550</v>
      </c>
      <c r="GP1317">
        <v>6665336</v>
      </c>
      <c r="GQ1317">
        <v>5086450</v>
      </c>
      <c r="GR1317">
        <v>6599483</v>
      </c>
      <c r="GS1317">
        <v>6133175</v>
      </c>
      <c r="GT1317">
        <v>4234394</v>
      </c>
      <c r="GU1317">
        <v>5228812</v>
      </c>
      <c r="GV1317">
        <v>6255943</v>
      </c>
      <c r="GW1317">
        <v>6548907</v>
      </c>
    </row>
    <row r="1318" spans="1:205" x14ac:dyDescent="0.25">
      <c r="A1318" s="5" t="s">
        <v>660</v>
      </c>
      <c r="B1318" t="s">
        <v>1163</v>
      </c>
      <c r="C1318" t="s">
        <v>1194</v>
      </c>
      <c r="D1318" s="2">
        <f>_xll.BDH(A1318, "volume", B1318, C1318, "Direction", "H", "Period", "M","cols=144;rows=2")</f>
        <v>38748</v>
      </c>
      <c r="E1318" s="2">
        <v>38776</v>
      </c>
      <c r="F1318" s="2">
        <v>38807</v>
      </c>
      <c r="G1318" s="2">
        <v>38835</v>
      </c>
      <c r="H1318" s="2">
        <v>38868</v>
      </c>
      <c r="I1318" s="2">
        <v>38898</v>
      </c>
      <c r="J1318" s="2">
        <v>38929</v>
      </c>
      <c r="K1318" s="2">
        <v>38960</v>
      </c>
      <c r="L1318" s="2">
        <v>38989</v>
      </c>
      <c r="M1318" s="2">
        <v>39021</v>
      </c>
      <c r="N1318" s="2">
        <v>39051</v>
      </c>
      <c r="O1318" s="2">
        <v>39080</v>
      </c>
      <c r="P1318" s="2">
        <v>39113</v>
      </c>
      <c r="Q1318" s="2">
        <v>39141</v>
      </c>
      <c r="R1318" s="2">
        <v>39171</v>
      </c>
      <c r="S1318" s="2">
        <v>39202</v>
      </c>
      <c r="T1318" s="2">
        <v>39233</v>
      </c>
      <c r="U1318" s="2">
        <v>39262</v>
      </c>
      <c r="V1318" s="2">
        <v>39294</v>
      </c>
      <c r="W1318" s="2">
        <v>39325</v>
      </c>
      <c r="X1318" s="2">
        <v>39353</v>
      </c>
      <c r="Y1318" s="2">
        <v>39386</v>
      </c>
      <c r="Z1318" s="2">
        <v>39416</v>
      </c>
      <c r="AA1318" s="2">
        <v>39447</v>
      </c>
      <c r="AB1318" s="2">
        <v>39478</v>
      </c>
      <c r="AC1318" s="2">
        <v>39507</v>
      </c>
      <c r="AD1318" s="2">
        <v>39538</v>
      </c>
      <c r="AE1318" s="2">
        <v>39568</v>
      </c>
      <c r="AF1318" s="2">
        <v>39598</v>
      </c>
      <c r="AG1318" s="2">
        <v>39629</v>
      </c>
      <c r="AH1318" s="2">
        <v>39660</v>
      </c>
      <c r="AI1318" s="2">
        <v>39689</v>
      </c>
      <c r="AJ1318" s="2">
        <v>39721</v>
      </c>
      <c r="AK1318" s="2">
        <v>39752</v>
      </c>
      <c r="AL1318" s="2">
        <v>39780</v>
      </c>
      <c r="AM1318" s="2">
        <v>39813</v>
      </c>
      <c r="AN1318" s="2">
        <v>39843</v>
      </c>
      <c r="AO1318" s="2">
        <v>39871</v>
      </c>
      <c r="AP1318" s="2">
        <v>39903</v>
      </c>
      <c r="AQ1318" s="2">
        <v>39933</v>
      </c>
      <c r="AR1318" s="2">
        <v>39962</v>
      </c>
      <c r="AS1318" s="2">
        <v>39994</v>
      </c>
      <c r="AT1318" s="2">
        <v>40025</v>
      </c>
      <c r="AU1318" s="2">
        <v>40056</v>
      </c>
      <c r="AV1318" s="2">
        <v>40086</v>
      </c>
      <c r="AW1318" s="2">
        <v>40116</v>
      </c>
      <c r="AX1318" s="2">
        <v>40147</v>
      </c>
      <c r="AY1318" s="2">
        <v>40178</v>
      </c>
      <c r="AZ1318" s="2">
        <v>40207</v>
      </c>
      <c r="BA1318" s="2">
        <v>40235</v>
      </c>
      <c r="BB1318" s="2">
        <v>40268</v>
      </c>
      <c r="BC1318" s="2">
        <v>40298</v>
      </c>
      <c r="BD1318" s="2">
        <v>40329</v>
      </c>
      <c r="BE1318" s="2">
        <v>40359</v>
      </c>
      <c r="BF1318" s="2">
        <v>40389</v>
      </c>
      <c r="BG1318" s="2">
        <v>40421</v>
      </c>
      <c r="BH1318" s="2">
        <v>40451</v>
      </c>
      <c r="BI1318" s="2">
        <v>40480</v>
      </c>
      <c r="BJ1318" s="2">
        <v>40512</v>
      </c>
      <c r="BK1318" s="2">
        <v>40543</v>
      </c>
      <c r="BL1318" s="2">
        <v>40574</v>
      </c>
      <c r="BM1318" s="2">
        <v>40602</v>
      </c>
      <c r="BN1318" s="2">
        <v>40633</v>
      </c>
      <c r="BO1318" s="2">
        <v>40662</v>
      </c>
      <c r="BP1318" s="2">
        <v>40694</v>
      </c>
      <c r="BQ1318" s="2">
        <v>40724</v>
      </c>
      <c r="BR1318" s="2">
        <v>40753</v>
      </c>
      <c r="BS1318" s="2">
        <v>40786</v>
      </c>
      <c r="BT1318" s="2">
        <v>40816</v>
      </c>
      <c r="BU1318" s="2">
        <v>40847</v>
      </c>
      <c r="BV1318" s="2">
        <v>40877</v>
      </c>
      <c r="BW1318" s="2">
        <v>40907</v>
      </c>
      <c r="BX1318" s="2">
        <v>40939</v>
      </c>
      <c r="BY1318" s="2">
        <v>40968</v>
      </c>
      <c r="BZ1318" s="2">
        <v>40998</v>
      </c>
      <c r="CA1318" s="2">
        <v>41029</v>
      </c>
      <c r="CB1318" s="2">
        <v>41060</v>
      </c>
      <c r="CC1318" s="2">
        <v>41089</v>
      </c>
      <c r="CD1318" s="2">
        <v>41121</v>
      </c>
      <c r="CE1318" s="2">
        <v>41152</v>
      </c>
      <c r="CF1318" s="2">
        <v>41180</v>
      </c>
      <c r="CG1318" s="2">
        <v>41213</v>
      </c>
      <c r="CH1318" s="2">
        <v>41243</v>
      </c>
      <c r="CI1318" s="2">
        <v>41274</v>
      </c>
      <c r="CJ1318" s="2">
        <v>41305</v>
      </c>
      <c r="CK1318" s="2">
        <v>41333</v>
      </c>
      <c r="CL1318" s="2">
        <v>41362</v>
      </c>
      <c r="CM1318" s="2">
        <v>41394</v>
      </c>
      <c r="CN1318" s="2">
        <v>41425</v>
      </c>
      <c r="CO1318" s="2">
        <v>41453</v>
      </c>
      <c r="CP1318" s="2">
        <v>41486</v>
      </c>
      <c r="CQ1318" s="2">
        <v>41516</v>
      </c>
      <c r="CR1318" s="2">
        <v>41547</v>
      </c>
      <c r="CS1318" s="2">
        <v>41578</v>
      </c>
      <c r="CT1318" s="2">
        <v>41607</v>
      </c>
      <c r="CU1318" s="2">
        <v>41639</v>
      </c>
      <c r="CV1318" s="2">
        <v>41670</v>
      </c>
      <c r="CW1318" s="2">
        <v>41698</v>
      </c>
      <c r="CX1318" s="2">
        <v>41729</v>
      </c>
      <c r="CY1318" s="2">
        <v>41759</v>
      </c>
      <c r="CZ1318" s="2">
        <v>41789</v>
      </c>
      <c r="DA1318" s="2">
        <v>41820</v>
      </c>
      <c r="DB1318" s="2">
        <v>41851</v>
      </c>
      <c r="DC1318" s="2">
        <v>41880</v>
      </c>
      <c r="DD1318" s="2">
        <v>41912</v>
      </c>
      <c r="DE1318" s="2">
        <v>41943</v>
      </c>
      <c r="DF1318" s="2">
        <v>41971</v>
      </c>
      <c r="DG1318" s="2">
        <v>42004</v>
      </c>
      <c r="DH1318" s="2">
        <v>42034</v>
      </c>
      <c r="DI1318" s="2">
        <v>42062</v>
      </c>
      <c r="DJ1318" s="2">
        <v>42094</v>
      </c>
      <c r="DK1318" s="2">
        <v>42124</v>
      </c>
      <c r="DL1318" s="2">
        <v>42153</v>
      </c>
      <c r="DM1318" s="2">
        <v>42185</v>
      </c>
      <c r="DN1318" s="2">
        <v>42216</v>
      </c>
      <c r="DO1318" s="2">
        <v>42247</v>
      </c>
      <c r="DP1318" s="2">
        <v>42277</v>
      </c>
      <c r="DQ1318" s="2">
        <v>42307</v>
      </c>
      <c r="DR1318" s="2">
        <v>42338</v>
      </c>
      <c r="DS1318" s="2">
        <v>42369</v>
      </c>
      <c r="DT1318" s="2">
        <v>42398</v>
      </c>
      <c r="DU1318" s="2">
        <v>42429</v>
      </c>
      <c r="DV1318" s="2">
        <v>42460</v>
      </c>
      <c r="DW1318" s="2">
        <v>42489</v>
      </c>
      <c r="DX1318" s="2">
        <v>42521</v>
      </c>
      <c r="DY1318" s="2">
        <v>42551</v>
      </c>
      <c r="DZ1318" s="2">
        <v>42580</v>
      </c>
      <c r="EA1318" s="2">
        <v>42613</v>
      </c>
      <c r="EB1318" s="2">
        <v>42643</v>
      </c>
      <c r="EC1318" s="2">
        <v>42674</v>
      </c>
      <c r="ED1318" s="2">
        <v>42704</v>
      </c>
      <c r="EE1318" s="2">
        <v>42734</v>
      </c>
      <c r="EF1318" s="2">
        <v>42766</v>
      </c>
      <c r="EG1318" s="2">
        <v>42794</v>
      </c>
      <c r="EH1318" s="2">
        <v>42825</v>
      </c>
      <c r="EI1318" s="2">
        <v>42853</v>
      </c>
      <c r="EJ1318" s="2">
        <v>42886</v>
      </c>
      <c r="EK1318" s="2">
        <v>42916</v>
      </c>
      <c r="EL1318" s="2">
        <v>42947</v>
      </c>
      <c r="EM1318" s="2">
        <v>42978</v>
      </c>
      <c r="EN1318" s="2">
        <v>43007</v>
      </c>
      <c r="EO1318" s="2">
        <v>43039</v>
      </c>
      <c r="EP1318" s="2">
        <v>43069</v>
      </c>
      <c r="EQ1318" s="2">
        <v>43098</v>
      </c>
    </row>
    <row r="1319" spans="1:205" x14ac:dyDescent="0.25">
      <c r="D1319" s="3">
        <v>23169100</v>
      </c>
      <c r="E1319">
        <v>32105500</v>
      </c>
      <c r="F1319">
        <v>23505600</v>
      </c>
      <c r="G1319">
        <v>19477300</v>
      </c>
      <c r="H1319">
        <v>25411300</v>
      </c>
      <c r="I1319">
        <v>28179000</v>
      </c>
      <c r="J1319">
        <v>23326900</v>
      </c>
      <c r="K1319">
        <v>17657400</v>
      </c>
      <c r="L1319">
        <v>22298600</v>
      </c>
      <c r="M1319">
        <v>25776100</v>
      </c>
      <c r="N1319">
        <v>22149400</v>
      </c>
      <c r="O1319">
        <v>16383000</v>
      </c>
      <c r="P1319">
        <v>25260700</v>
      </c>
      <c r="Q1319">
        <v>17965600</v>
      </c>
      <c r="R1319">
        <v>19863400</v>
      </c>
      <c r="S1319">
        <v>18994200</v>
      </c>
      <c r="T1319">
        <v>20105100</v>
      </c>
      <c r="U1319">
        <v>17772700</v>
      </c>
      <c r="V1319">
        <v>20596200</v>
      </c>
      <c r="W1319">
        <v>22665400</v>
      </c>
      <c r="X1319">
        <v>15421700</v>
      </c>
      <c r="Y1319">
        <v>19828700</v>
      </c>
      <c r="Z1319">
        <v>18288400</v>
      </c>
      <c r="AA1319">
        <v>10635700</v>
      </c>
      <c r="AB1319">
        <v>18407800</v>
      </c>
      <c r="AC1319">
        <v>15387500</v>
      </c>
      <c r="AD1319">
        <v>15780500</v>
      </c>
      <c r="AE1319">
        <v>12218800</v>
      </c>
      <c r="AF1319">
        <v>17518500</v>
      </c>
      <c r="AG1319">
        <v>15134700</v>
      </c>
      <c r="AH1319">
        <v>19495200</v>
      </c>
      <c r="AI1319">
        <v>15857700</v>
      </c>
      <c r="AJ1319">
        <v>20352700</v>
      </c>
      <c r="AK1319">
        <v>22023500</v>
      </c>
      <c r="AL1319">
        <v>15493800</v>
      </c>
      <c r="AM1319">
        <v>13458500</v>
      </c>
      <c r="AN1319">
        <v>17131600</v>
      </c>
      <c r="AO1319">
        <v>11943500</v>
      </c>
      <c r="AP1319">
        <v>16168900</v>
      </c>
      <c r="AQ1319">
        <v>11371600</v>
      </c>
      <c r="AR1319">
        <v>13804500</v>
      </c>
      <c r="AS1319">
        <v>15278400</v>
      </c>
      <c r="AT1319">
        <v>13337300</v>
      </c>
      <c r="AU1319">
        <v>10568400</v>
      </c>
      <c r="AV1319">
        <v>11254900</v>
      </c>
      <c r="AW1319">
        <v>11505500</v>
      </c>
      <c r="AX1319">
        <v>12679100</v>
      </c>
      <c r="AY1319">
        <v>12895600</v>
      </c>
      <c r="AZ1319">
        <v>12527200</v>
      </c>
      <c r="BA1319">
        <v>11844800</v>
      </c>
      <c r="BB1319">
        <v>13012900</v>
      </c>
      <c r="BC1319">
        <v>13850000</v>
      </c>
      <c r="BD1319">
        <v>18062500</v>
      </c>
      <c r="BE1319">
        <v>16787600</v>
      </c>
      <c r="BF1319">
        <v>15580300</v>
      </c>
      <c r="BG1319">
        <v>15429000</v>
      </c>
      <c r="BH1319">
        <v>14074465</v>
      </c>
      <c r="BI1319">
        <v>15429093</v>
      </c>
      <c r="BJ1319">
        <v>14894926</v>
      </c>
      <c r="BK1319">
        <v>8760698</v>
      </c>
      <c r="BL1319">
        <v>15839978</v>
      </c>
      <c r="BM1319">
        <v>13098295</v>
      </c>
      <c r="BN1319">
        <v>12755593</v>
      </c>
      <c r="BO1319">
        <v>10726102</v>
      </c>
      <c r="BP1319">
        <v>14484318</v>
      </c>
      <c r="BQ1319">
        <v>15248198</v>
      </c>
      <c r="BR1319">
        <v>14277928</v>
      </c>
      <c r="BS1319">
        <v>22300344</v>
      </c>
      <c r="BT1319">
        <v>18945998</v>
      </c>
      <c r="BU1319">
        <v>16045077</v>
      </c>
      <c r="BV1319">
        <v>16404372</v>
      </c>
      <c r="BW1319">
        <v>12579483</v>
      </c>
      <c r="BX1319">
        <v>12243069</v>
      </c>
      <c r="BY1319">
        <v>9901008</v>
      </c>
      <c r="BZ1319">
        <v>14258376</v>
      </c>
      <c r="CA1319">
        <v>13238828</v>
      </c>
      <c r="CB1319">
        <v>19762980</v>
      </c>
      <c r="CC1319">
        <v>17115094</v>
      </c>
      <c r="CD1319">
        <v>15362216</v>
      </c>
      <c r="CE1319">
        <v>11594162</v>
      </c>
      <c r="CF1319">
        <v>8079346</v>
      </c>
      <c r="CG1319">
        <v>14477872</v>
      </c>
      <c r="CH1319">
        <v>10591024</v>
      </c>
      <c r="CI1319">
        <v>11554330</v>
      </c>
      <c r="CJ1319">
        <v>9317984</v>
      </c>
      <c r="CK1319">
        <v>6397028</v>
      </c>
      <c r="CL1319">
        <v>6956499</v>
      </c>
      <c r="CM1319">
        <v>7394068</v>
      </c>
      <c r="CN1319">
        <v>8327279</v>
      </c>
      <c r="CO1319">
        <v>7462191</v>
      </c>
      <c r="CP1319">
        <v>5784329</v>
      </c>
      <c r="CQ1319">
        <v>6231114</v>
      </c>
      <c r="CR1319">
        <v>9599585</v>
      </c>
      <c r="CS1319">
        <v>8792441</v>
      </c>
      <c r="CT1319">
        <v>8174196</v>
      </c>
      <c r="CU1319">
        <v>7726121</v>
      </c>
      <c r="CV1319">
        <v>7211361</v>
      </c>
      <c r="CW1319">
        <v>9975325</v>
      </c>
      <c r="CX1319">
        <v>8488715</v>
      </c>
      <c r="CY1319">
        <v>7995903</v>
      </c>
      <c r="CZ1319">
        <v>7530039</v>
      </c>
      <c r="DA1319">
        <v>6563287</v>
      </c>
      <c r="DB1319">
        <v>6375381</v>
      </c>
      <c r="DC1319">
        <v>5507270</v>
      </c>
      <c r="DD1319">
        <v>5813815</v>
      </c>
      <c r="DE1319">
        <v>10612644</v>
      </c>
      <c r="DF1319">
        <v>9665117</v>
      </c>
      <c r="DG1319">
        <v>14096933</v>
      </c>
      <c r="DH1319">
        <v>13110646</v>
      </c>
      <c r="DI1319">
        <v>10073291</v>
      </c>
      <c r="DJ1319">
        <v>12422415</v>
      </c>
      <c r="DK1319">
        <v>12183966</v>
      </c>
      <c r="DL1319">
        <v>12937495</v>
      </c>
      <c r="DM1319">
        <v>14350419</v>
      </c>
      <c r="DN1319">
        <v>19627104</v>
      </c>
      <c r="DO1319">
        <v>22201266</v>
      </c>
      <c r="DP1319">
        <v>29325616</v>
      </c>
      <c r="DQ1319">
        <v>35093607</v>
      </c>
      <c r="DR1319">
        <v>22055206</v>
      </c>
      <c r="DS1319">
        <v>25863727</v>
      </c>
      <c r="DT1319">
        <v>34898101</v>
      </c>
      <c r="DU1319">
        <v>36527477</v>
      </c>
      <c r="DV1319">
        <v>37207150</v>
      </c>
      <c r="DW1319">
        <v>30858365</v>
      </c>
      <c r="DX1319">
        <v>25955827</v>
      </c>
      <c r="DY1319">
        <v>23495462</v>
      </c>
      <c r="DZ1319">
        <v>20883651</v>
      </c>
      <c r="EA1319">
        <v>22307576</v>
      </c>
      <c r="EB1319">
        <v>25004141</v>
      </c>
      <c r="EC1319">
        <v>21127693</v>
      </c>
      <c r="ED1319">
        <v>22072361</v>
      </c>
      <c r="EE1319">
        <v>16724346</v>
      </c>
      <c r="EF1319">
        <v>18113156</v>
      </c>
      <c r="EG1319">
        <v>16716361</v>
      </c>
      <c r="EH1319">
        <v>20400529</v>
      </c>
      <c r="EI1319">
        <v>14116853</v>
      </c>
      <c r="EJ1319">
        <v>20297854</v>
      </c>
      <c r="EK1319">
        <v>24778330</v>
      </c>
      <c r="EL1319">
        <v>40108851</v>
      </c>
      <c r="EM1319">
        <v>19335112</v>
      </c>
      <c r="EN1319">
        <v>13086327</v>
      </c>
      <c r="EO1319">
        <v>12653850</v>
      </c>
      <c r="EP1319">
        <v>20274818</v>
      </c>
      <c r="EQ1319">
        <v>10275107</v>
      </c>
    </row>
    <row r="1320" spans="1:205" x14ac:dyDescent="0.25">
      <c r="A1320" s="5" t="s">
        <v>661</v>
      </c>
      <c r="B1320" t="s">
        <v>1163</v>
      </c>
      <c r="C1320" t="s">
        <v>1192</v>
      </c>
      <c r="D1320" s="2">
        <f>_xll.BDH(A1320, "volume", B1320, C1320, "Direction", "H", "Period", "M","cols=120;rows=2")</f>
        <v>38748</v>
      </c>
      <c r="E1320" s="2">
        <v>38776</v>
      </c>
      <c r="F1320" s="2">
        <v>38807</v>
      </c>
      <c r="G1320" s="2">
        <v>38835</v>
      </c>
      <c r="H1320" s="2">
        <v>38868</v>
      </c>
      <c r="I1320" s="2">
        <v>38898</v>
      </c>
      <c r="J1320" s="2">
        <v>38929</v>
      </c>
      <c r="K1320" s="2">
        <v>38960</v>
      </c>
      <c r="L1320" s="2">
        <v>38989</v>
      </c>
      <c r="M1320" s="2">
        <v>39021</v>
      </c>
      <c r="N1320" s="2">
        <v>39051</v>
      </c>
      <c r="O1320" s="2">
        <v>39080</v>
      </c>
      <c r="P1320" s="2">
        <v>39113</v>
      </c>
      <c r="Q1320" s="2">
        <v>39141</v>
      </c>
      <c r="R1320" s="2">
        <v>39171</v>
      </c>
      <c r="S1320" s="2">
        <v>39202</v>
      </c>
      <c r="T1320" s="2">
        <v>39233</v>
      </c>
      <c r="U1320" s="2">
        <v>39262</v>
      </c>
      <c r="V1320" s="2">
        <v>39294</v>
      </c>
      <c r="W1320" s="2">
        <v>39325</v>
      </c>
      <c r="X1320" s="2">
        <v>39353</v>
      </c>
      <c r="Y1320" s="2">
        <v>39386</v>
      </c>
      <c r="Z1320" s="2">
        <v>39416</v>
      </c>
      <c r="AA1320" s="2">
        <v>39447</v>
      </c>
      <c r="AB1320" s="2">
        <v>39478</v>
      </c>
      <c r="AC1320" s="2">
        <v>39507</v>
      </c>
      <c r="AD1320" s="2">
        <v>39538</v>
      </c>
      <c r="AE1320" s="2">
        <v>39568</v>
      </c>
      <c r="AF1320" s="2">
        <v>39598</v>
      </c>
      <c r="AG1320" s="2">
        <v>39629</v>
      </c>
      <c r="AH1320" s="2">
        <v>39660</v>
      </c>
      <c r="AI1320" s="2">
        <v>39689</v>
      </c>
      <c r="AJ1320" s="2">
        <v>39721</v>
      </c>
      <c r="AK1320" s="2">
        <v>39752</v>
      </c>
      <c r="AL1320" s="2">
        <v>39780</v>
      </c>
      <c r="AM1320" s="2">
        <v>39813</v>
      </c>
      <c r="AN1320" s="2">
        <v>39843</v>
      </c>
      <c r="AO1320" s="2">
        <v>39871</v>
      </c>
      <c r="AP1320" s="2">
        <v>39903</v>
      </c>
      <c r="AQ1320" s="2">
        <v>39933</v>
      </c>
      <c r="AR1320" s="2">
        <v>39962</v>
      </c>
      <c r="AS1320" s="2">
        <v>39994</v>
      </c>
      <c r="AT1320" s="2">
        <v>40025</v>
      </c>
      <c r="AU1320" s="2">
        <v>40056</v>
      </c>
      <c r="AV1320" s="2">
        <v>40086</v>
      </c>
      <c r="AW1320" s="2">
        <v>40116</v>
      </c>
      <c r="AX1320" s="2">
        <v>40147</v>
      </c>
      <c r="AY1320" s="2">
        <v>40178</v>
      </c>
      <c r="AZ1320" s="2">
        <v>40207</v>
      </c>
      <c r="BA1320" s="2">
        <v>40235</v>
      </c>
      <c r="BB1320" s="2">
        <v>40268</v>
      </c>
      <c r="BC1320" s="2">
        <v>40298</v>
      </c>
      <c r="BD1320" s="2">
        <v>40329</v>
      </c>
      <c r="BE1320" s="2">
        <v>40359</v>
      </c>
      <c r="BF1320" s="2">
        <v>40389</v>
      </c>
      <c r="BG1320" s="2">
        <v>40421</v>
      </c>
      <c r="BH1320" s="2">
        <v>40451</v>
      </c>
      <c r="BI1320" s="2">
        <v>40480</v>
      </c>
      <c r="BJ1320" s="2">
        <v>40512</v>
      </c>
      <c r="BK1320" s="2">
        <v>40543</v>
      </c>
      <c r="BL1320" s="2">
        <v>40574</v>
      </c>
      <c r="BM1320" s="2">
        <v>40602</v>
      </c>
      <c r="BN1320" s="2">
        <v>40633</v>
      </c>
      <c r="BO1320" s="2">
        <v>40662</v>
      </c>
      <c r="BP1320" s="2">
        <v>40694</v>
      </c>
      <c r="BQ1320" s="2">
        <v>40724</v>
      </c>
      <c r="BR1320" s="2">
        <v>40753</v>
      </c>
      <c r="BS1320" s="2">
        <v>40786</v>
      </c>
      <c r="BT1320" s="2">
        <v>40816</v>
      </c>
      <c r="BU1320" s="2">
        <v>40847</v>
      </c>
      <c r="BV1320" s="2">
        <v>40877</v>
      </c>
      <c r="BW1320" s="2">
        <v>40907</v>
      </c>
      <c r="BX1320" s="2">
        <v>40939</v>
      </c>
      <c r="BY1320" s="2">
        <v>40968</v>
      </c>
      <c r="BZ1320" s="2">
        <v>40998</v>
      </c>
      <c r="CA1320" s="2">
        <v>41029</v>
      </c>
      <c r="CB1320" s="2">
        <v>41060</v>
      </c>
      <c r="CC1320" s="2">
        <v>41089</v>
      </c>
      <c r="CD1320" s="2">
        <v>41121</v>
      </c>
      <c r="CE1320" s="2">
        <v>41152</v>
      </c>
      <c r="CF1320" s="2">
        <v>41180</v>
      </c>
      <c r="CG1320" s="2">
        <v>41213</v>
      </c>
      <c r="CH1320" s="2">
        <v>41243</v>
      </c>
      <c r="CI1320" s="2">
        <v>41274</v>
      </c>
      <c r="CJ1320" s="2">
        <v>41305</v>
      </c>
      <c r="CK1320" s="2">
        <v>41333</v>
      </c>
      <c r="CL1320" s="2">
        <v>41362</v>
      </c>
      <c r="CM1320" s="2">
        <v>41394</v>
      </c>
      <c r="CN1320" s="2">
        <v>41425</v>
      </c>
      <c r="CO1320" s="2">
        <v>41453</v>
      </c>
      <c r="CP1320" s="2">
        <v>41486</v>
      </c>
      <c r="CQ1320" s="2">
        <v>41516</v>
      </c>
      <c r="CR1320" s="2">
        <v>41547</v>
      </c>
      <c r="CS1320" s="2">
        <v>41578</v>
      </c>
      <c r="CT1320" s="2">
        <v>41607</v>
      </c>
      <c r="CU1320" s="2">
        <v>41639</v>
      </c>
      <c r="CV1320" s="2">
        <v>41670</v>
      </c>
      <c r="CW1320" s="2">
        <v>41698</v>
      </c>
      <c r="CX1320" s="2">
        <v>41729</v>
      </c>
      <c r="CY1320" s="2">
        <v>41759</v>
      </c>
      <c r="CZ1320" s="2">
        <v>41789</v>
      </c>
      <c r="DA1320" s="2">
        <v>41820</v>
      </c>
      <c r="DB1320" s="2">
        <v>41851</v>
      </c>
      <c r="DC1320" s="2">
        <v>41880</v>
      </c>
      <c r="DD1320" s="2">
        <v>41912</v>
      </c>
      <c r="DE1320" s="2">
        <v>41943</v>
      </c>
      <c r="DF1320" s="2">
        <v>41971</v>
      </c>
      <c r="DG1320" s="2">
        <v>42004</v>
      </c>
      <c r="DH1320" s="2">
        <v>42034</v>
      </c>
      <c r="DI1320" s="2">
        <v>42062</v>
      </c>
      <c r="DJ1320" s="2">
        <v>42094</v>
      </c>
      <c r="DK1320" s="2">
        <v>42124</v>
      </c>
      <c r="DL1320" s="2">
        <v>42153</v>
      </c>
      <c r="DM1320" s="2">
        <v>42185</v>
      </c>
      <c r="DN1320" s="2">
        <v>42216</v>
      </c>
      <c r="DO1320" s="2">
        <v>42247</v>
      </c>
      <c r="DP1320" s="2">
        <v>42277</v>
      </c>
      <c r="DQ1320" s="2">
        <v>42307</v>
      </c>
      <c r="DR1320" s="2">
        <v>42338</v>
      </c>
      <c r="DS1320" s="2">
        <v>42369</v>
      </c>
    </row>
    <row r="1321" spans="1:205" x14ac:dyDescent="0.25">
      <c r="D1321" s="3">
        <v>1870796</v>
      </c>
      <c r="E1321">
        <v>2697280</v>
      </c>
      <c r="F1321">
        <v>2552904</v>
      </c>
      <c r="G1321">
        <v>1480448</v>
      </c>
      <c r="H1321">
        <v>1703524</v>
      </c>
      <c r="I1321">
        <v>1785394</v>
      </c>
      <c r="J1321">
        <v>1513804</v>
      </c>
      <c r="K1321">
        <v>1183540</v>
      </c>
      <c r="L1321">
        <v>1422388</v>
      </c>
      <c r="M1321">
        <v>1967512</v>
      </c>
      <c r="N1321">
        <v>1522084</v>
      </c>
      <c r="O1321">
        <v>1140550</v>
      </c>
      <c r="P1321">
        <v>1474168</v>
      </c>
      <c r="Q1321">
        <v>1191080</v>
      </c>
      <c r="R1321">
        <v>1175966</v>
      </c>
      <c r="S1321">
        <v>949884</v>
      </c>
      <c r="T1321">
        <v>1154958</v>
      </c>
      <c r="U1321">
        <v>1210466</v>
      </c>
      <c r="V1321">
        <v>1318472</v>
      </c>
      <c r="W1321">
        <v>1282880</v>
      </c>
      <c r="X1321">
        <v>670584</v>
      </c>
      <c r="Y1321">
        <v>861400</v>
      </c>
      <c r="Z1321">
        <v>809682</v>
      </c>
      <c r="AA1321">
        <v>503636</v>
      </c>
      <c r="AB1321">
        <v>876650</v>
      </c>
      <c r="AC1321">
        <v>976108</v>
      </c>
      <c r="AD1321">
        <v>895044</v>
      </c>
      <c r="AE1321">
        <v>784662</v>
      </c>
      <c r="AF1321">
        <v>673984</v>
      </c>
      <c r="AG1321">
        <v>800542</v>
      </c>
      <c r="AH1321">
        <v>915764</v>
      </c>
      <c r="AI1321">
        <v>599004</v>
      </c>
      <c r="AJ1321">
        <v>726016</v>
      </c>
      <c r="AK1321">
        <v>1073068</v>
      </c>
      <c r="AL1321">
        <v>657460</v>
      </c>
      <c r="AM1321">
        <v>562414</v>
      </c>
      <c r="AN1321">
        <v>534046</v>
      </c>
      <c r="AO1321">
        <v>690798</v>
      </c>
      <c r="AP1321">
        <v>780432</v>
      </c>
      <c r="AQ1321">
        <v>905832</v>
      </c>
      <c r="AR1321">
        <v>642396</v>
      </c>
      <c r="AS1321">
        <v>629560</v>
      </c>
      <c r="AT1321">
        <v>625926</v>
      </c>
      <c r="AU1321">
        <v>444048</v>
      </c>
      <c r="AV1321">
        <v>673558</v>
      </c>
      <c r="AW1321">
        <v>764918</v>
      </c>
      <c r="AX1321">
        <v>621706</v>
      </c>
      <c r="AY1321">
        <v>515626</v>
      </c>
      <c r="AZ1321">
        <v>603800</v>
      </c>
      <c r="BA1321">
        <v>588392</v>
      </c>
      <c r="BB1321">
        <v>749138</v>
      </c>
      <c r="BC1321">
        <v>682252</v>
      </c>
      <c r="BD1321">
        <v>775746</v>
      </c>
      <c r="BE1321">
        <v>860642</v>
      </c>
      <c r="BF1321">
        <v>682144</v>
      </c>
      <c r="BG1321">
        <v>647064</v>
      </c>
      <c r="BH1321">
        <v>419002</v>
      </c>
      <c r="BI1321">
        <v>528206</v>
      </c>
      <c r="BJ1321">
        <v>399073</v>
      </c>
      <c r="BK1321">
        <v>344270</v>
      </c>
      <c r="BL1321">
        <v>483682</v>
      </c>
      <c r="BM1321">
        <v>586347</v>
      </c>
      <c r="BN1321">
        <v>628993</v>
      </c>
      <c r="BO1321">
        <v>549982</v>
      </c>
      <c r="BP1321">
        <v>624255</v>
      </c>
      <c r="BQ1321">
        <v>676072</v>
      </c>
      <c r="BR1321">
        <v>485595</v>
      </c>
      <c r="BS1321">
        <v>946856</v>
      </c>
      <c r="BT1321">
        <v>755703</v>
      </c>
      <c r="BU1321">
        <v>902664</v>
      </c>
      <c r="BV1321">
        <v>776080</v>
      </c>
      <c r="BW1321">
        <v>541560</v>
      </c>
      <c r="BX1321">
        <v>567862</v>
      </c>
      <c r="BY1321">
        <v>577387</v>
      </c>
      <c r="BZ1321">
        <v>546651</v>
      </c>
      <c r="CA1321">
        <v>517011</v>
      </c>
      <c r="CB1321">
        <v>622626</v>
      </c>
      <c r="CC1321">
        <v>612357</v>
      </c>
      <c r="CD1321">
        <v>643176</v>
      </c>
      <c r="CE1321">
        <v>608865</v>
      </c>
      <c r="CF1321">
        <v>401571</v>
      </c>
      <c r="CG1321">
        <v>453793</v>
      </c>
      <c r="CH1321">
        <v>364444</v>
      </c>
      <c r="CI1321">
        <v>325268</v>
      </c>
      <c r="CJ1321">
        <v>369079</v>
      </c>
      <c r="CK1321">
        <v>348194</v>
      </c>
      <c r="CL1321">
        <v>390641</v>
      </c>
      <c r="CM1321">
        <v>470552</v>
      </c>
      <c r="CN1321">
        <v>370404</v>
      </c>
      <c r="CO1321">
        <v>365081</v>
      </c>
      <c r="CP1321">
        <v>485979</v>
      </c>
      <c r="CQ1321">
        <v>331230</v>
      </c>
      <c r="CR1321">
        <v>373925</v>
      </c>
      <c r="CS1321">
        <v>397136</v>
      </c>
      <c r="CT1321">
        <v>249994</v>
      </c>
      <c r="CU1321">
        <v>300507</v>
      </c>
      <c r="CV1321">
        <v>264518</v>
      </c>
      <c r="CW1321">
        <v>416295</v>
      </c>
      <c r="CX1321">
        <v>452277</v>
      </c>
      <c r="CY1321">
        <v>460631</v>
      </c>
      <c r="CZ1321">
        <v>407734</v>
      </c>
      <c r="DA1321">
        <v>375409</v>
      </c>
      <c r="DB1321">
        <v>319093</v>
      </c>
      <c r="DC1321">
        <v>319775</v>
      </c>
      <c r="DD1321">
        <v>507127</v>
      </c>
      <c r="DE1321">
        <v>794718</v>
      </c>
      <c r="DF1321">
        <v>626633</v>
      </c>
      <c r="DG1321">
        <v>1097979</v>
      </c>
      <c r="DH1321">
        <v>985323</v>
      </c>
      <c r="DI1321">
        <v>855220</v>
      </c>
      <c r="DJ1321">
        <v>1301458</v>
      </c>
      <c r="DK1321">
        <v>723633</v>
      </c>
      <c r="DL1321">
        <v>581083</v>
      </c>
      <c r="DM1321">
        <v>642015</v>
      </c>
      <c r="DN1321">
        <v>700851</v>
      </c>
      <c r="DO1321">
        <v>960062</v>
      </c>
      <c r="DP1321">
        <v>960183</v>
      </c>
      <c r="DQ1321">
        <v>811984</v>
      </c>
      <c r="DR1321">
        <v>874203</v>
      </c>
      <c r="DS1321">
        <v>748861</v>
      </c>
    </row>
    <row r="1322" spans="1:205" x14ac:dyDescent="0.25">
      <c r="A1322" s="5" t="s">
        <v>662</v>
      </c>
      <c r="B1322" t="s">
        <v>1163</v>
      </c>
      <c r="C1322" t="s">
        <v>1198</v>
      </c>
      <c r="D1322" s="2">
        <f>_xll.BDH(A1322, "volume", B1322, C1322, "Direction", "H", "Period", "M","cols=36;rows=2")</f>
        <v>38748</v>
      </c>
      <c r="E1322" s="2">
        <v>38776</v>
      </c>
      <c r="F1322" s="2">
        <v>38807</v>
      </c>
      <c r="G1322" s="2">
        <v>38835</v>
      </c>
      <c r="H1322" s="2">
        <v>38868</v>
      </c>
      <c r="I1322" s="2">
        <v>38898</v>
      </c>
      <c r="J1322" s="2">
        <v>38929</v>
      </c>
      <c r="K1322" s="2">
        <v>38960</v>
      </c>
      <c r="L1322" s="2">
        <v>38989</v>
      </c>
      <c r="M1322" s="2">
        <v>39021</v>
      </c>
      <c r="N1322" s="2">
        <v>39051</v>
      </c>
      <c r="O1322" s="2">
        <v>39080</v>
      </c>
      <c r="P1322" s="2">
        <v>39113</v>
      </c>
      <c r="Q1322" s="2">
        <v>39141</v>
      </c>
      <c r="R1322" s="2">
        <v>39171</v>
      </c>
      <c r="S1322" s="2">
        <v>39202</v>
      </c>
      <c r="T1322" s="2">
        <v>39233</v>
      </c>
      <c r="U1322" s="2">
        <v>39262</v>
      </c>
      <c r="V1322" s="2">
        <v>39294</v>
      </c>
      <c r="W1322" s="2">
        <v>39325</v>
      </c>
      <c r="X1322" s="2">
        <v>39353</v>
      </c>
      <c r="Y1322" s="2">
        <v>39386</v>
      </c>
      <c r="Z1322" s="2">
        <v>39416</v>
      </c>
      <c r="AA1322" s="2">
        <v>39447</v>
      </c>
      <c r="AB1322" s="2">
        <v>39478</v>
      </c>
      <c r="AC1322" s="2">
        <v>39507</v>
      </c>
      <c r="AD1322" s="2">
        <v>39538</v>
      </c>
      <c r="AE1322" s="2">
        <v>39568</v>
      </c>
      <c r="AF1322" s="2">
        <v>39598</v>
      </c>
      <c r="AG1322" s="2">
        <v>39629</v>
      </c>
      <c r="AH1322" s="2">
        <v>39660</v>
      </c>
      <c r="AI1322" s="2">
        <v>39689</v>
      </c>
      <c r="AJ1322" s="2">
        <v>39721</v>
      </c>
      <c r="AK1322" s="2">
        <v>39752</v>
      </c>
      <c r="AL1322" s="2">
        <v>39780</v>
      </c>
      <c r="AM1322" s="2">
        <v>39813</v>
      </c>
    </row>
    <row r="1323" spans="1:205" x14ac:dyDescent="0.25">
      <c r="D1323" s="3">
        <v>3553763</v>
      </c>
      <c r="E1323">
        <v>3627496</v>
      </c>
      <c r="F1323">
        <v>6209760</v>
      </c>
      <c r="G1323">
        <v>5408061</v>
      </c>
      <c r="H1323">
        <v>4742062</v>
      </c>
      <c r="I1323">
        <v>4739429</v>
      </c>
      <c r="J1323">
        <v>2966464</v>
      </c>
      <c r="K1323">
        <v>2775931</v>
      </c>
      <c r="L1323">
        <v>2976264</v>
      </c>
      <c r="M1323">
        <v>2672197</v>
      </c>
      <c r="N1323">
        <v>2068298</v>
      </c>
      <c r="O1323">
        <v>2052465</v>
      </c>
      <c r="P1323">
        <v>2609231</v>
      </c>
      <c r="Q1323">
        <v>2555997</v>
      </c>
      <c r="R1323">
        <v>3018164</v>
      </c>
      <c r="S1323">
        <v>2960964</v>
      </c>
      <c r="T1323">
        <v>4454262</v>
      </c>
      <c r="U1323">
        <v>3691196</v>
      </c>
      <c r="V1323">
        <v>3760730</v>
      </c>
      <c r="W1323">
        <v>4341196</v>
      </c>
      <c r="X1323">
        <v>2826097</v>
      </c>
      <c r="Y1323">
        <v>4679895</v>
      </c>
      <c r="Z1323">
        <v>2954430</v>
      </c>
      <c r="AA1323">
        <v>2057965</v>
      </c>
      <c r="AB1323">
        <v>4349629</v>
      </c>
      <c r="AC1323">
        <v>2734997</v>
      </c>
      <c r="AD1323">
        <v>2897364</v>
      </c>
      <c r="AE1323">
        <v>2392898</v>
      </c>
      <c r="AF1323">
        <v>3073697</v>
      </c>
      <c r="AG1323">
        <v>4180062</v>
      </c>
      <c r="AH1323">
        <v>17253593</v>
      </c>
      <c r="AI1323">
        <v>8021000</v>
      </c>
      <c r="AJ1323">
        <v>7100500</v>
      </c>
      <c r="AK1323">
        <v>5543300</v>
      </c>
      <c r="AL1323">
        <v>3697500</v>
      </c>
      <c r="AM1323">
        <v>3803400</v>
      </c>
    </row>
    <row r="1324" spans="1:205" x14ac:dyDescent="0.25">
      <c r="A1324" s="5" t="s">
        <v>663</v>
      </c>
      <c r="B1324" t="s">
        <v>1163</v>
      </c>
      <c r="C1324" t="s">
        <v>1202</v>
      </c>
      <c r="D1324" s="2">
        <f>_xll.BDH(A1324, "volume", B1324, C1324, "Direction", "H", "Period", "M","cols=192;rows=2")</f>
        <v>38748</v>
      </c>
      <c r="E1324" s="2">
        <v>38776</v>
      </c>
      <c r="F1324" s="2">
        <v>38807</v>
      </c>
      <c r="G1324" s="2">
        <v>38835</v>
      </c>
      <c r="H1324" s="2">
        <v>38868</v>
      </c>
      <c r="I1324" s="2">
        <v>38898</v>
      </c>
      <c r="J1324" s="2">
        <v>38929</v>
      </c>
      <c r="K1324" s="2">
        <v>38960</v>
      </c>
      <c r="L1324" s="2">
        <v>38989</v>
      </c>
      <c r="M1324" s="2">
        <v>39021</v>
      </c>
      <c r="N1324" s="2">
        <v>39051</v>
      </c>
      <c r="O1324" s="2">
        <v>39080</v>
      </c>
      <c r="P1324" s="2">
        <v>39113</v>
      </c>
      <c r="Q1324" s="2">
        <v>39141</v>
      </c>
      <c r="R1324" s="2">
        <v>39171</v>
      </c>
      <c r="S1324" s="2">
        <v>39202</v>
      </c>
      <c r="T1324" s="2">
        <v>39233</v>
      </c>
      <c r="U1324" s="2">
        <v>39262</v>
      </c>
      <c r="V1324" s="2">
        <v>39294</v>
      </c>
      <c r="W1324" s="2">
        <v>39325</v>
      </c>
      <c r="X1324" s="2">
        <v>39353</v>
      </c>
      <c r="Y1324" s="2">
        <v>39386</v>
      </c>
      <c r="Z1324" s="2">
        <v>39416</v>
      </c>
      <c r="AA1324" s="2">
        <v>39447</v>
      </c>
      <c r="AB1324" s="2">
        <v>39478</v>
      </c>
      <c r="AC1324" s="2">
        <v>39507</v>
      </c>
      <c r="AD1324" s="2">
        <v>39538</v>
      </c>
      <c r="AE1324" s="2">
        <v>39568</v>
      </c>
      <c r="AF1324" s="2">
        <v>39598</v>
      </c>
      <c r="AG1324" s="2">
        <v>39629</v>
      </c>
      <c r="AH1324" s="2">
        <v>39660</v>
      </c>
      <c r="AI1324" s="2">
        <v>39689</v>
      </c>
      <c r="AJ1324" s="2">
        <v>39721</v>
      </c>
      <c r="AK1324" s="2">
        <v>39752</v>
      </c>
      <c r="AL1324" s="2">
        <v>39780</v>
      </c>
      <c r="AM1324" s="2">
        <v>39813</v>
      </c>
      <c r="AN1324" s="2">
        <v>39843</v>
      </c>
      <c r="AO1324" s="2">
        <v>39871</v>
      </c>
      <c r="AP1324" s="2">
        <v>39903</v>
      </c>
      <c r="AQ1324" s="2">
        <v>39933</v>
      </c>
      <c r="AR1324" s="2">
        <v>39962</v>
      </c>
      <c r="AS1324" s="2">
        <v>39994</v>
      </c>
      <c r="AT1324" s="2">
        <v>40025</v>
      </c>
      <c r="AU1324" s="2">
        <v>40056</v>
      </c>
      <c r="AV1324" s="2">
        <v>40086</v>
      </c>
      <c r="AW1324" s="2">
        <v>40116</v>
      </c>
      <c r="AX1324" s="2">
        <v>40147</v>
      </c>
      <c r="AY1324" s="2">
        <v>40178</v>
      </c>
      <c r="AZ1324" s="2">
        <v>40207</v>
      </c>
      <c r="BA1324" s="2">
        <v>40235</v>
      </c>
      <c r="BB1324" s="2">
        <v>40268</v>
      </c>
      <c r="BC1324" s="2">
        <v>40298</v>
      </c>
      <c r="BD1324" s="2">
        <v>40329</v>
      </c>
      <c r="BE1324" s="2">
        <v>40359</v>
      </c>
      <c r="BF1324" s="2">
        <v>40389</v>
      </c>
      <c r="BG1324" s="2">
        <v>40421</v>
      </c>
      <c r="BH1324" s="2">
        <v>40451</v>
      </c>
      <c r="BI1324" s="2">
        <v>40480</v>
      </c>
      <c r="BJ1324" s="2">
        <v>40512</v>
      </c>
      <c r="BK1324" s="2">
        <v>40543</v>
      </c>
      <c r="BL1324" s="2">
        <v>40574</v>
      </c>
      <c r="BM1324" s="2">
        <v>40602</v>
      </c>
      <c r="BN1324" s="2">
        <v>40633</v>
      </c>
      <c r="BO1324" s="2">
        <v>40662</v>
      </c>
      <c r="BP1324" s="2">
        <v>40694</v>
      </c>
      <c r="BQ1324" s="2">
        <v>40724</v>
      </c>
      <c r="BR1324" s="2">
        <v>40753</v>
      </c>
      <c r="BS1324" s="2">
        <v>40786</v>
      </c>
      <c r="BT1324" s="2">
        <v>40816</v>
      </c>
      <c r="BU1324" s="2">
        <v>40847</v>
      </c>
      <c r="BV1324" s="2">
        <v>40877</v>
      </c>
      <c r="BW1324" s="2">
        <v>40907</v>
      </c>
      <c r="BX1324" s="2">
        <v>40939</v>
      </c>
      <c r="BY1324" s="2">
        <v>40968</v>
      </c>
      <c r="BZ1324" s="2">
        <v>40998</v>
      </c>
      <c r="CA1324" s="2">
        <v>41029</v>
      </c>
      <c r="CB1324" s="2">
        <v>41060</v>
      </c>
      <c r="CC1324" s="2">
        <v>41089</v>
      </c>
      <c r="CD1324" s="2">
        <v>41121</v>
      </c>
      <c r="CE1324" s="2">
        <v>41152</v>
      </c>
      <c r="CF1324" s="2">
        <v>41180</v>
      </c>
      <c r="CG1324" s="2">
        <v>41213</v>
      </c>
      <c r="CH1324" s="2">
        <v>41243</v>
      </c>
      <c r="CI1324" s="2">
        <v>41274</v>
      </c>
      <c r="CJ1324" s="2">
        <v>41305</v>
      </c>
      <c r="CK1324" s="2">
        <v>41333</v>
      </c>
      <c r="CL1324" s="2">
        <v>41362</v>
      </c>
      <c r="CM1324" s="2">
        <v>41394</v>
      </c>
      <c r="CN1324" s="2">
        <v>41425</v>
      </c>
      <c r="CO1324" s="2">
        <v>41453</v>
      </c>
      <c r="CP1324" s="2">
        <v>41486</v>
      </c>
      <c r="CQ1324" s="2">
        <v>41516</v>
      </c>
      <c r="CR1324" s="2">
        <v>41547</v>
      </c>
      <c r="CS1324" s="2">
        <v>41578</v>
      </c>
      <c r="CT1324" s="2">
        <v>41607</v>
      </c>
      <c r="CU1324" s="2">
        <v>41639</v>
      </c>
      <c r="CV1324" s="2">
        <v>41670</v>
      </c>
      <c r="CW1324" s="2">
        <v>41698</v>
      </c>
      <c r="CX1324" s="2">
        <v>41729</v>
      </c>
      <c r="CY1324" s="2">
        <v>41759</v>
      </c>
      <c r="CZ1324" s="2">
        <v>41789</v>
      </c>
      <c r="DA1324" s="2">
        <v>41820</v>
      </c>
      <c r="DB1324" s="2">
        <v>41851</v>
      </c>
      <c r="DC1324" s="2">
        <v>41880</v>
      </c>
      <c r="DD1324" s="2">
        <v>41912</v>
      </c>
      <c r="DE1324" s="2">
        <v>41943</v>
      </c>
      <c r="DF1324" s="2">
        <v>41971</v>
      </c>
      <c r="DG1324" s="2">
        <v>42004</v>
      </c>
      <c r="DH1324" s="2">
        <v>42034</v>
      </c>
      <c r="DI1324" s="2">
        <v>42062</v>
      </c>
      <c r="DJ1324" s="2">
        <v>42094</v>
      </c>
      <c r="DK1324" s="2">
        <v>42124</v>
      </c>
      <c r="DL1324" s="2">
        <v>42153</v>
      </c>
      <c r="DM1324" s="2">
        <v>42185</v>
      </c>
      <c r="DN1324" s="2">
        <v>42216</v>
      </c>
      <c r="DO1324" s="2">
        <v>42247</v>
      </c>
      <c r="DP1324" s="2">
        <v>42277</v>
      </c>
      <c r="DQ1324" s="2">
        <v>42307</v>
      </c>
      <c r="DR1324" s="2">
        <v>42338</v>
      </c>
      <c r="DS1324" s="2">
        <v>42369</v>
      </c>
      <c r="DT1324" s="2">
        <v>42398</v>
      </c>
      <c r="DU1324" s="2">
        <v>42429</v>
      </c>
      <c r="DV1324" s="2">
        <v>42460</v>
      </c>
      <c r="DW1324" s="2">
        <v>42489</v>
      </c>
      <c r="DX1324" s="2">
        <v>42521</v>
      </c>
      <c r="DY1324" s="2">
        <v>42551</v>
      </c>
      <c r="DZ1324" s="2">
        <v>42580</v>
      </c>
      <c r="EA1324" s="2">
        <v>42613</v>
      </c>
      <c r="EB1324" s="2">
        <v>42643</v>
      </c>
      <c r="EC1324" s="2">
        <v>42674</v>
      </c>
      <c r="ED1324" s="2">
        <v>42704</v>
      </c>
      <c r="EE1324" s="2">
        <v>42734</v>
      </c>
      <c r="EF1324" s="2">
        <v>42766</v>
      </c>
      <c r="EG1324" s="2">
        <v>42794</v>
      </c>
      <c r="EH1324" s="2">
        <v>42825</v>
      </c>
      <c r="EI1324" s="2">
        <v>42853</v>
      </c>
      <c r="EJ1324" s="2">
        <v>42886</v>
      </c>
      <c r="EK1324" s="2">
        <v>42916</v>
      </c>
      <c r="EL1324" s="2">
        <v>42947</v>
      </c>
      <c r="EM1324" s="2">
        <v>42978</v>
      </c>
      <c r="EN1324" s="2">
        <v>43007</v>
      </c>
      <c r="EO1324" s="2">
        <v>43039</v>
      </c>
      <c r="EP1324" s="2">
        <v>43069</v>
      </c>
      <c r="EQ1324" s="2">
        <v>43098</v>
      </c>
      <c r="ER1324" s="2">
        <v>43131</v>
      </c>
      <c r="ES1324" s="2">
        <v>43159</v>
      </c>
      <c r="ET1324" s="2">
        <v>43189</v>
      </c>
      <c r="EU1324" s="2">
        <v>43220</v>
      </c>
      <c r="EV1324" s="2">
        <v>43251</v>
      </c>
      <c r="EW1324" s="2">
        <v>43280</v>
      </c>
      <c r="EX1324" s="2">
        <v>43312</v>
      </c>
      <c r="EY1324" s="2">
        <v>43343</v>
      </c>
      <c r="EZ1324" s="2">
        <v>43371</v>
      </c>
      <c r="FA1324" s="2">
        <v>43404</v>
      </c>
      <c r="FB1324" s="2">
        <v>43434</v>
      </c>
      <c r="FC1324" s="2">
        <v>43465</v>
      </c>
      <c r="FD1324" s="2">
        <v>43496</v>
      </c>
      <c r="FE1324" s="2">
        <v>43524</v>
      </c>
      <c r="FF1324" s="2">
        <v>43553</v>
      </c>
      <c r="FG1324" s="2">
        <v>43585</v>
      </c>
      <c r="FH1324" s="2">
        <v>43616</v>
      </c>
      <c r="FI1324" s="2">
        <v>43644</v>
      </c>
      <c r="FJ1324" s="2">
        <v>43677</v>
      </c>
      <c r="FK1324" s="2">
        <v>43707</v>
      </c>
      <c r="FL1324" s="2">
        <v>43738</v>
      </c>
      <c r="FM1324" s="2">
        <v>43769</v>
      </c>
      <c r="FN1324" s="2">
        <v>43798</v>
      </c>
      <c r="FO1324" s="2">
        <v>43830</v>
      </c>
      <c r="FP1324" s="2">
        <v>43861</v>
      </c>
      <c r="FQ1324" s="2">
        <v>43889</v>
      </c>
      <c r="FR1324" s="2">
        <v>43921</v>
      </c>
      <c r="FS1324" s="2">
        <v>43951</v>
      </c>
      <c r="FT1324" s="2">
        <v>43980</v>
      </c>
      <c r="FU1324" s="2">
        <v>44012</v>
      </c>
      <c r="FV1324" s="2">
        <v>44043</v>
      </c>
      <c r="FW1324" s="2">
        <v>44074</v>
      </c>
      <c r="FX1324" s="2">
        <v>44104</v>
      </c>
      <c r="FY1324" s="2">
        <v>44134</v>
      </c>
      <c r="FZ1324" s="2">
        <v>44165</v>
      </c>
      <c r="GA1324" s="2">
        <v>44196</v>
      </c>
      <c r="GB1324" s="2">
        <v>44225</v>
      </c>
      <c r="GC1324" s="2">
        <v>44253</v>
      </c>
      <c r="GD1324" s="2">
        <v>44286</v>
      </c>
      <c r="GE1324" s="2">
        <v>44316</v>
      </c>
      <c r="GF1324" s="2">
        <v>44347</v>
      </c>
      <c r="GG1324" s="2">
        <v>44377</v>
      </c>
      <c r="GH1324" s="2">
        <v>44407</v>
      </c>
      <c r="GI1324" s="2">
        <v>44439</v>
      </c>
      <c r="GJ1324" s="2">
        <v>44469</v>
      </c>
      <c r="GK1324" s="2">
        <v>44498</v>
      </c>
      <c r="GL1324" s="2">
        <v>44530</v>
      </c>
      <c r="GM1324" s="2">
        <v>44561</v>
      </c>
    </row>
    <row r="1325" spans="1:205" x14ac:dyDescent="0.25">
      <c r="D1325" s="3">
        <v>70864800</v>
      </c>
      <c r="E1325">
        <v>88569200</v>
      </c>
      <c r="F1325">
        <v>86100200</v>
      </c>
      <c r="G1325">
        <v>71169400</v>
      </c>
      <c r="H1325">
        <v>100507600</v>
      </c>
      <c r="I1325">
        <v>84198800</v>
      </c>
      <c r="J1325">
        <v>75246200</v>
      </c>
      <c r="K1325">
        <v>63485200</v>
      </c>
      <c r="L1325">
        <v>80752600</v>
      </c>
      <c r="M1325">
        <v>101814400</v>
      </c>
      <c r="N1325">
        <v>68484400</v>
      </c>
      <c r="O1325">
        <v>53947800</v>
      </c>
      <c r="P1325">
        <v>84407800</v>
      </c>
      <c r="Q1325">
        <v>76602400</v>
      </c>
      <c r="R1325">
        <v>84239600</v>
      </c>
      <c r="S1325">
        <v>72145600</v>
      </c>
      <c r="T1325">
        <v>77623800</v>
      </c>
      <c r="U1325">
        <v>75424400</v>
      </c>
      <c r="V1325">
        <v>74066800</v>
      </c>
      <c r="W1325">
        <v>77943800</v>
      </c>
      <c r="X1325">
        <v>48101400</v>
      </c>
      <c r="Y1325">
        <v>45468400</v>
      </c>
      <c r="Z1325">
        <v>47168500</v>
      </c>
      <c r="AA1325">
        <v>35047600</v>
      </c>
      <c r="AB1325">
        <v>46872300</v>
      </c>
      <c r="AC1325">
        <v>36561500</v>
      </c>
      <c r="AD1325">
        <v>36447000</v>
      </c>
      <c r="AE1325">
        <v>44590000</v>
      </c>
      <c r="AF1325">
        <v>38227800</v>
      </c>
      <c r="AG1325">
        <v>33779500</v>
      </c>
      <c r="AH1325">
        <v>40990500</v>
      </c>
      <c r="AI1325">
        <v>33284400</v>
      </c>
      <c r="AJ1325">
        <v>54123200</v>
      </c>
      <c r="AK1325">
        <v>75269500</v>
      </c>
      <c r="AL1325">
        <v>39819400</v>
      </c>
      <c r="AM1325">
        <v>37572600</v>
      </c>
      <c r="AN1325">
        <v>31357700</v>
      </c>
      <c r="AO1325">
        <v>31477500</v>
      </c>
      <c r="AP1325">
        <v>48052700</v>
      </c>
      <c r="AQ1325">
        <v>41550600</v>
      </c>
      <c r="AR1325">
        <v>34062000</v>
      </c>
      <c r="AS1325">
        <v>38005500</v>
      </c>
      <c r="AT1325">
        <v>29287600</v>
      </c>
      <c r="AU1325">
        <v>25229600</v>
      </c>
      <c r="AV1325">
        <v>30238400</v>
      </c>
      <c r="AW1325">
        <v>36667200</v>
      </c>
      <c r="AX1325">
        <v>27045100</v>
      </c>
      <c r="AY1325">
        <v>30596800</v>
      </c>
      <c r="AZ1325">
        <v>33073400</v>
      </c>
      <c r="BA1325">
        <v>35138400</v>
      </c>
      <c r="BB1325">
        <v>28497300</v>
      </c>
      <c r="BC1325">
        <v>40226600</v>
      </c>
      <c r="BD1325">
        <v>49777300</v>
      </c>
      <c r="BE1325">
        <v>51870300</v>
      </c>
      <c r="BF1325">
        <v>34741200</v>
      </c>
      <c r="BG1325">
        <v>26632200</v>
      </c>
      <c r="BH1325">
        <v>24188712</v>
      </c>
      <c r="BI1325">
        <v>33877742</v>
      </c>
      <c r="BJ1325">
        <v>34079009</v>
      </c>
      <c r="BK1325">
        <v>26059363</v>
      </c>
      <c r="BL1325">
        <v>24615976</v>
      </c>
      <c r="BM1325">
        <v>25188390</v>
      </c>
      <c r="BN1325">
        <v>28673739</v>
      </c>
      <c r="BO1325">
        <v>21973784</v>
      </c>
      <c r="BP1325">
        <v>38534211</v>
      </c>
      <c r="BQ1325">
        <v>30635217</v>
      </c>
      <c r="BR1325">
        <v>25274911</v>
      </c>
      <c r="BS1325">
        <v>47123088</v>
      </c>
      <c r="BT1325">
        <v>38191747</v>
      </c>
      <c r="BU1325">
        <v>40116852</v>
      </c>
      <c r="BV1325">
        <v>30856489</v>
      </c>
      <c r="BW1325">
        <v>24054359</v>
      </c>
      <c r="BX1325">
        <v>20976264</v>
      </c>
      <c r="BY1325">
        <v>20167398</v>
      </c>
      <c r="BZ1325">
        <v>18180444</v>
      </c>
      <c r="CA1325">
        <v>17962201</v>
      </c>
      <c r="CB1325">
        <v>29092771</v>
      </c>
      <c r="CC1325">
        <v>25903590</v>
      </c>
      <c r="CD1325">
        <v>21863681</v>
      </c>
      <c r="CE1325">
        <v>19136759</v>
      </c>
      <c r="CF1325">
        <v>16417064</v>
      </c>
      <c r="CG1325">
        <v>15723034</v>
      </c>
      <c r="CH1325">
        <v>20901599</v>
      </c>
      <c r="CI1325">
        <v>19916623</v>
      </c>
      <c r="CJ1325">
        <v>15861309</v>
      </c>
      <c r="CK1325">
        <v>19302308</v>
      </c>
      <c r="CL1325">
        <v>16760362</v>
      </c>
      <c r="CM1325">
        <v>21190408</v>
      </c>
      <c r="CN1325">
        <v>20829455</v>
      </c>
      <c r="CO1325">
        <v>16847958</v>
      </c>
      <c r="CP1325">
        <v>17089750</v>
      </c>
      <c r="CQ1325">
        <v>16708994</v>
      </c>
      <c r="CR1325">
        <v>17004667</v>
      </c>
      <c r="CS1325">
        <v>19457050</v>
      </c>
      <c r="CT1325">
        <v>12987561</v>
      </c>
      <c r="CU1325">
        <v>13420268</v>
      </c>
      <c r="CV1325">
        <v>17350092</v>
      </c>
      <c r="CW1325">
        <v>19668202</v>
      </c>
      <c r="CX1325">
        <v>20706776</v>
      </c>
      <c r="CY1325">
        <v>22236276</v>
      </c>
      <c r="CZ1325">
        <v>17250575</v>
      </c>
      <c r="DA1325">
        <v>18324082</v>
      </c>
      <c r="DB1325">
        <v>16818332</v>
      </c>
      <c r="DC1325">
        <v>12646250</v>
      </c>
      <c r="DD1325">
        <v>17837056</v>
      </c>
      <c r="DE1325">
        <v>25623288</v>
      </c>
      <c r="DF1325">
        <v>24789512</v>
      </c>
      <c r="DG1325">
        <v>38107993</v>
      </c>
      <c r="DH1325">
        <v>37844295</v>
      </c>
      <c r="DI1325">
        <v>41426364</v>
      </c>
      <c r="DJ1325">
        <v>48546261</v>
      </c>
      <c r="DK1325">
        <v>31715265</v>
      </c>
      <c r="DL1325">
        <v>27429790</v>
      </c>
      <c r="DM1325">
        <v>28413691</v>
      </c>
      <c r="DN1325">
        <v>31063590</v>
      </c>
      <c r="DO1325">
        <v>47089673</v>
      </c>
      <c r="DP1325">
        <v>40474093</v>
      </c>
      <c r="DQ1325">
        <v>41136481</v>
      </c>
      <c r="DR1325">
        <v>26571791</v>
      </c>
      <c r="DS1325">
        <v>44477165</v>
      </c>
      <c r="DT1325">
        <v>47208946</v>
      </c>
      <c r="DU1325">
        <v>46735210</v>
      </c>
      <c r="DV1325">
        <v>53076613</v>
      </c>
      <c r="DW1325">
        <v>42948229</v>
      </c>
      <c r="DX1325">
        <v>38383789</v>
      </c>
      <c r="DY1325">
        <v>33611868</v>
      </c>
      <c r="DZ1325">
        <v>22087757</v>
      </c>
      <c r="EA1325">
        <v>23899150</v>
      </c>
      <c r="EB1325">
        <v>25906177</v>
      </c>
      <c r="EC1325">
        <v>25366466</v>
      </c>
      <c r="ED1325">
        <v>24727826</v>
      </c>
      <c r="EE1325">
        <v>23281635</v>
      </c>
      <c r="EF1325">
        <v>19442298</v>
      </c>
      <c r="EG1325">
        <v>22132977</v>
      </c>
      <c r="EH1325">
        <v>25162905</v>
      </c>
      <c r="EI1325">
        <v>19373760</v>
      </c>
      <c r="EJ1325">
        <v>19628435</v>
      </c>
      <c r="EK1325">
        <v>21099645</v>
      </c>
      <c r="EL1325">
        <v>15369387</v>
      </c>
      <c r="EM1325">
        <v>18083122</v>
      </c>
      <c r="EN1325">
        <v>16719363</v>
      </c>
      <c r="EO1325">
        <v>17760173</v>
      </c>
      <c r="EP1325">
        <v>18477489</v>
      </c>
      <c r="EQ1325">
        <v>16524029</v>
      </c>
      <c r="ER1325">
        <v>14944703</v>
      </c>
      <c r="ES1325">
        <v>17567195</v>
      </c>
      <c r="ET1325">
        <v>15110157</v>
      </c>
      <c r="EU1325">
        <v>16849080</v>
      </c>
      <c r="EV1325">
        <v>16200717</v>
      </c>
      <c r="EW1325">
        <v>15227396</v>
      </c>
      <c r="EX1325">
        <v>12897497</v>
      </c>
      <c r="EY1325">
        <v>13197671</v>
      </c>
      <c r="EZ1325">
        <v>13909121</v>
      </c>
      <c r="FA1325">
        <v>19320155</v>
      </c>
      <c r="FB1325">
        <v>19332039</v>
      </c>
      <c r="FC1325">
        <v>27054533</v>
      </c>
      <c r="FD1325">
        <v>18899960</v>
      </c>
      <c r="FE1325">
        <v>17485772</v>
      </c>
      <c r="FF1325">
        <v>20500561</v>
      </c>
      <c r="FG1325">
        <v>21018943</v>
      </c>
      <c r="FH1325">
        <v>23511011</v>
      </c>
      <c r="FI1325">
        <v>24065371</v>
      </c>
      <c r="FJ1325">
        <v>25666606</v>
      </c>
      <c r="FK1325">
        <v>25298098</v>
      </c>
      <c r="FL1325">
        <v>24290361</v>
      </c>
      <c r="FM1325">
        <v>22367598</v>
      </c>
      <c r="FN1325">
        <v>15923611</v>
      </c>
      <c r="FO1325">
        <v>17982986</v>
      </c>
      <c r="FP1325">
        <v>15940037</v>
      </c>
      <c r="FQ1325">
        <v>20489318</v>
      </c>
      <c r="FR1325">
        <v>40501868</v>
      </c>
      <c r="FS1325">
        <v>31703523</v>
      </c>
      <c r="FT1325">
        <v>18449420</v>
      </c>
      <c r="FU1325">
        <v>29089129</v>
      </c>
      <c r="FV1325">
        <v>34982167</v>
      </c>
      <c r="FW1325">
        <v>24035339</v>
      </c>
      <c r="FX1325">
        <v>37377315</v>
      </c>
      <c r="FY1325">
        <v>35690038</v>
      </c>
      <c r="FZ1325">
        <v>49157868</v>
      </c>
      <c r="GA1325">
        <v>31460796</v>
      </c>
      <c r="GB1325">
        <v>28021512</v>
      </c>
      <c r="GC1325">
        <v>24669129</v>
      </c>
      <c r="GD1325">
        <v>30408348</v>
      </c>
      <c r="GE1325">
        <v>23481793</v>
      </c>
      <c r="GF1325">
        <v>23243999</v>
      </c>
      <c r="GG1325">
        <v>33675620</v>
      </c>
      <c r="GH1325">
        <v>25706333</v>
      </c>
      <c r="GI1325">
        <v>19205604</v>
      </c>
      <c r="GJ1325">
        <v>65100455</v>
      </c>
      <c r="GK1325">
        <v>21741436</v>
      </c>
      <c r="GL1325">
        <v>21340302</v>
      </c>
      <c r="GM1325">
        <v>21768028</v>
      </c>
    </row>
    <row r="1326" spans="1:205" x14ac:dyDescent="0.25">
      <c r="A1326" s="5" t="s">
        <v>664</v>
      </c>
      <c r="B1326" t="s">
        <v>1163</v>
      </c>
      <c r="C1326" t="s">
        <v>1192</v>
      </c>
      <c r="D1326" s="2">
        <f>_xll.BDH(A1326, "volume", B1326, C1326, "Direction", "H", "Period", "M","cols=120;rows=2")</f>
        <v>38748</v>
      </c>
      <c r="E1326" s="2">
        <v>38776</v>
      </c>
      <c r="F1326" s="2">
        <v>38807</v>
      </c>
      <c r="G1326" s="2">
        <v>38835</v>
      </c>
      <c r="H1326" s="2">
        <v>38868</v>
      </c>
      <c r="I1326" s="2">
        <v>38898</v>
      </c>
      <c r="J1326" s="2">
        <v>38929</v>
      </c>
      <c r="K1326" s="2">
        <v>38960</v>
      </c>
      <c r="L1326" s="2">
        <v>38989</v>
      </c>
      <c r="M1326" s="2">
        <v>39021</v>
      </c>
      <c r="N1326" s="2">
        <v>39051</v>
      </c>
      <c r="O1326" s="2">
        <v>39080</v>
      </c>
      <c r="P1326" s="2">
        <v>39113</v>
      </c>
      <c r="Q1326" s="2">
        <v>39141</v>
      </c>
      <c r="R1326" s="2">
        <v>39171</v>
      </c>
      <c r="S1326" s="2">
        <v>39202</v>
      </c>
      <c r="T1326" s="2">
        <v>39233</v>
      </c>
      <c r="U1326" s="2">
        <v>39262</v>
      </c>
      <c r="V1326" s="2">
        <v>39294</v>
      </c>
      <c r="W1326" s="2">
        <v>39325</v>
      </c>
      <c r="X1326" s="2">
        <v>39353</v>
      </c>
      <c r="Y1326" s="2">
        <v>39386</v>
      </c>
      <c r="Z1326" s="2">
        <v>39416</v>
      </c>
      <c r="AA1326" s="2">
        <v>39447</v>
      </c>
      <c r="AB1326" s="2">
        <v>39478</v>
      </c>
      <c r="AC1326" s="2">
        <v>39507</v>
      </c>
      <c r="AD1326" s="2">
        <v>39538</v>
      </c>
      <c r="AE1326" s="2">
        <v>39568</v>
      </c>
      <c r="AF1326" s="2">
        <v>39598</v>
      </c>
      <c r="AG1326" s="2">
        <v>39629</v>
      </c>
      <c r="AH1326" s="2">
        <v>39660</v>
      </c>
      <c r="AI1326" s="2">
        <v>39689</v>
      </c>
      <c r="AJ1326" s="2">
        <v>39721</v>
      </c>
      <c r="AK1326" s="2">
        <v>39752</v>
      </c>
      <c r="AL1326" s="2">
        <v>39780</v>
      </c>
      <c r="AM1326" s="2">
        <v>39813</v>
      </c>
      <c r="AN1326" s="2">
        <v>39843</v>
      </c>
      <c r="AO1326" s="2">
        <v>39871</v>
      </c>
      <c r="AP1326" s="2">
        <v>39903</v>
      </c>
      <c r="AQ1326" s="2">
        <v>39933</v>
      </c>
      <c r="AR1326" s="2">
        <v>39962</v>
      </c>
      <c r="AS1326" s="2">
        <v>39994</v>
      </c>
      <c r="AT1326" s="2">
        <v>40025</v>
      </c>
      <c r="AU1326" s="2">
        <v>40056</v>
      </c>
      <c r="AV1326" s="2">
        <v>40086</v>
      </c>
      <c r="AW1326" s="2">
        <v>40116</v>
      </c>
      <c r="AX1326" s="2">
        <v>40147</v>
      </c>
      <c r="AY1326" s="2">
        <v>40178</v>
      </c>
      <c r="AZ1326" s="2">
        <v>40207</v>
      </c>
      <c r="BA1326" s="2">
        <v>40235</v>
      </c>
      <c r="BB1326" s="2">
        <v>40268</v>
      </c>
      <c r="BC1326" s="2">
        <v>40298</v>
      </c>
      <c r="BD1326" s="2">
        <v>40329</v>
      </c>
      <c r="BE1326" s="2">
        <v>40359</v>
      </c>
      <c r="BF1326" s="2">
        <v>40389</v>
      </c>
      <c r="BG1326" s="2">
        <v>40421</v>
      </c>
      <c r="BH1326" s="2">
        <v>40451</v>
      </c>
      <c r="BI1326" s="2">
        <v>40480</v>
      </c>
      <c r="BJ1326" s="2">
        <v>40512</v>
      </c>
      <c r="BK1326" s="2">
        <v>40543</v>
      </c>
      <c r="BL1326" s="2">
        <v>40574</v>
      </c>
      <c r="BM1326" s="2">
        <v>40602</v>
      </c>
      <c r="BN1326" s="2">
        <v>40633</v>
      </c>
      <c r="BO1326" s="2">
        <v>40662</v>
      </c>
      <c r="BP1326" s="2">
        <v>40694</v>
      </c>
      <c r="BQ1326" s="2">
        <v>40724</v>
      </c>
      <c r="BR1326" s="2">
        <v>40753</v>
      </c>
      <c r="BS1326" s="2">
        <v>40786</v>
      </c>
      <c r="BT1326" s="2">
        <v>40816</v>
      </c>
      <c r="BU1326" s="2">
        <v>40847</v>
      </c>
      <c r="BV1326" s="2">
        <v>40877</v>
      </c>
      <c r="BW1326" s="2">
        <v>40907</v>
      </c>
      <c r="BX1326" s="2">
        <v>40939</v>
      </c>
      <c r="BY1326" s="2">
        <v>40968</v>
      </c>
      <c r="BZ1326" s="2">
        <v>40998</v>
      </c>
      <c r="CA1326" s="2">
        <v>41029</v>
      </c>
      <c r="CB1326" s="2">
        <v>41060</v>
      </c>
      <c r="CC1326" s="2">
        <v>41089</v>
      </c>
      <c r="CD1326" s="2">
        <v>41121</v>
      </c>
      <c r="CE1326" s="2">
        <v>41152</v>
      </c>
      <c r="CF1326" s="2">
        <v>41180</v>
      </c>
      <c r="CG1326" s="2">
        <v>41213</v>
      </c>
      <c r="CH1326" s="2">
        <v>41243</v>
      </c>
      <c r="CI1326" s="2">
        <v>41274</v>
      </c>
      <c r="CJ1326" s="2">
        <v>41305</v>
      </c>
      <c r="CK1326" s="2">
        <v>41333</v>
      </c>
      <c r="CL1326" s="2">
        <v>41362</v>
      </c>
      <c r="CM1326" s="2">
        <v>41394</v>
      </c>
      <c r="CN1326" s="2">
        <v>41425</v>
      </c>
      <c r="CO1326" s="2">
        <v>41453</v>
      </c>
      <c r="CP1326" s="2">
        <v>41486</v>
      </c>
      <c r="CQ1326" s="2">
        <v>41516</v>
      </c>
      <c r="CR1326" s="2">
        <v>41547</v>
      </c>
      <c r="CS1326" s="2">
        <v>41578</v>
      </c>
      <c r="CT1326" s="2">
        <v>41607</v>
      </c>
      <c r="CU1326" s="2">
        <v>41639</v>
      </c>
      <c r="CV1326" s="2">
        <v>41670</v>
      </c>
      <c r="CW1326" s="2">
        <v>41698</v>
      </c>
      <c r="CX1326" s="2">
        <v>41729</v>
      </c>
      <c r="CY1326" s="2">
        <v>41759</v>
      </c>
      <c r="CZ1326" s="2">
        <v>41789</v>
      </c>
      <c r="DA1326" s="2">
        <v>41820</v>
      </c>
      <c r="DB1326" s="2">
        <v>41851</v>
      </c>
      <c r="DC1326" s="2">
        <v>41880</v>
      </c>
      <c r="DD1326" s="2">
        <v>41912</v>
      </c>
      <c r="DE1326" s="2">
        <v>41943</v>
      </c>
      <c r="DF1326" s="2">
        <v>41971</v>
      </c>
      <c r="DG1326" s="2">
        <v>42004</v>
      </c>
      <c r="DH1326" s="2">
        <v>42034</v>
      </c>
      <c r="DI1326" s="2">
        <v>42062</v>
      </c>
      <c r="DJ1326" s="2">
        <v>42094</v>
      </c>
      <c r="DK1326" s="2">
        <v>42124</v>
      </c>
      <c r="DL1326" s="2">
        <v>42153</v>
      </c>
      <c r="DM1326" s="2">
        <v>42185</v>
      </c>
      <c r="DN1326" s="2">
        <v>42216</v>
      </c>
      <c r="DO1326" s="2">
        <v>42247</v>
      </c>
      <c r="DP1326" s="2">
        <v>42277</v>
      </c>
      <c r="DQ1326" s="2">
        <v>42307</v>
      </c>
      <c r="DR1326" s="2">
        <v>42338</v>
      </c>
      <c r="DS1326" s="2">
        <v>42369</v>
      </c>
    </row>
    <row r="1327" spans="1:205" x14ac:dyDescent="0.25">
      <c r="D1327" s="3">
        <v>37624200</v>
      </c>
      <c r="E1327">
        <v>23225700</v>
      </c>
      <c r="F1327">
        <v>57501600</v>
      </c>
      <c r="G1327">
        <v>27941500</v>
      </c>
      <c r="H1327">
        <v>45209700</v>
      </c>
      <c r="I1327">
        <v>47299800</v>
      </c>
      <c r="J1327">
        <v>28661200</v>
      </c>
      <c r="K1327">
        <v>31467500</v>
      </c>
      <c r="L1327">
        <v>37566400</v>
      </c>
      <c r="M1327">
        <v>38497200</v>
      </c>
      <c r="N1327">
        <v>38160800</v>
      </c>
      <c r="O1327">
        <v>28662900</v>
      </c>
      <c r="P1327">
        <v>26895200</v>
      </c>
      <c r="Q1327">
        <v>29178100</v>
      </c>
      <c r="R1327">
        <v>29511000</v>
      </c>
      <c r="S1327">
        <v>25061100</v>
      </c>
      <c r="T1327">
        <v>31679600</v>
      </c>
      <c r="U1327">
        <v>33998700</v>
      </c>
      <c r="V1327">
        <v>35363300</v>
      </c>
      <c r="W1327">
        <v>58776400</v>
      </c>
      <c r="X1327">
        <v>24195900</v>
      </c>
      <c r="Y1327">
        <v>39036400</v>
      </c>
      <c r="Z1327">
        <v>35628300</v>
      </c>
      <c r="AA1327">
        <v>36106400</v>
      </c>
      <c r="AB1327">
        <v>48200500</v>
      </c>
      <c r="AC1327">
        <v>31688100</v>
      </c>
      <c r="AD1327">
        <v>39602900</v>
      </c>
      <c r="AE1327">
        <v>25584400</v>
      </c>
      <c r="AF1327">
        <v>21211700</v>
      </c>
      <c r="AG1327">
        <v>29711300</v>
      </c>
      <c r="AH1327">
        <v>48234300</v>
      </c>
      <c r="AI1327">
        <v>29719800</v>
      </c>
      <c r="AJ1327">
        <v>55391800</v>
      </c>
      <c r="AK1327">
        <v>41832400</v>
      </c>
      <c r="AL1327">
        <v>51975200</v>
      </c>
      <c r="AM1327">
        <v>65491800</v>
      </c>
      <c r="AN1327">
        <v>59537100</v>
      </c>
      <c r="AO1327">
        <v>76602600</v>
      </c>
      <c r="AP1327">
        <v>93909700</v>
      </c>
      <c r="AQ1327">
        <v>83658400</v>
      </c>
      <c r="AR1327">
        <v>108169200</v>
      </c>
      <c r="AS1327">
        <v>65074800</v>
      </c>
      <c r="AT1327">
        <v>55807500</v>
      </c>
      <c r="AU1327">
        <v>69859100</v>
      </c>
      <c r="AV1327">
        <v>126861100</v>
      </c>
      <c r="AW1327">
        <v>103902800</v>
      </c>
      <c r="AX1327">
        <v>82184700</v>
      </c>
      <c r="AY1327">
        <v>46351300</v>
      </c>
      <c r="AZ1327">
        <v>54399900</v>
      </c>
      <c r="BA1327">
        <v>48747500</v>
      </c>
      <c r="BB1327">
        <v>52397700</v>
      </c>
      <c r="BC1327">
        <v>46518200</v>
      </c>
      <c r="BD1327">
        <v>68061800</v>
      </c>
      <c r="BE1327">
        <v>63346100</v>
      </c>
      <c r="BF1327">
        <v>52142700</v>
      </c>
      <c r="BG1327">
        <v>44310900</v>
      </c>
      <c r="BH1327">
        <v>30363964</v>
      </c>
      <c r="BI1327">
        <v>37098612</v>
      </c>
      <c r="BJ1327">
        <v>34626862</v>
      </c>
      <c r="BK1327">
        <v>20387804</v>
      </c>
      <c r="BL1327">
        <v>37539900</v>
      </c>
      <c r="BM1327">
        <v>40761851</v>
      </c>
      <c r="BN1327">
        <v>27962027</v>
      </c>
      <c r="BO1327">
        <v>18959891</v>
      </c>
      <c r="BP1327">
        <v>29752636</v>
      </c>
      <c r="BQ1327">
        <v>30537310</v>
      </c>
      <c r="BR1327">
        <v>41725001</v>
      </c>
      <c r="BS1327">
        <v>58612224</v>
      </c>
      <c r="BT1327">
        <v>42083361</v>
      </c>
      <c r="BU1327">
        <v>47710172</v>
      </c>
      <c r="BV1327">
        <v>43961718</v>
      </c>
      <c r="BW1327">
        <v>31415102</v>
      </c>
      <c r="BX1327">
        <v>26154387</v>
      </c>
      <c r="BY1327">
        <v>28699761</v>
      </c>
      <c r="BZ1327">
        <v>32791111</v>
      </c>
      <c r="CA1327">
        <v>46141837</v>
      </c>
      <c r="CB1327">
        <v>37035986</v>
      </c>
      <c r="CC1327">
        <v>31265055</v>
      </c>
      <c r="CD1327">
        <v>22829279</v>
      </c>
      <c r="CE1327">
        <v>31089103</v>
      </c>
      <c r="CF1327">
        <v>23663792</v>
      </c>
      <c r="CG1327">
        <v>26020786</v>
      </c>
      <c r="CH1327">
        <v>44820602</v>
      </c>
      <c r="CI1327">
        <v>37702488</v>
      </c>
      <c r="CJ1327">
        <v>36600043</v>
      </c>
      <c r="CK1327">
        <v>31848294</v>
      </c>
      <c r="CL1327">
        <v>35381587</v>
      </c>
      <c r="CM1327">
        <v>27370851</v>
      </c>
      <c r="CN1327">
        <v>35466674</v>
      </c>
      <c r="CO1327">
        <v>32756838</v>
      </c>
      <c r="CP1327">
        <v>29437674</v>
      </c>
      <c r="CQ1327">
        <v>27400332</v>
      </c>
      <c r="CR1327">
        <v>29230079</v>
      </c>
      <c r="CS1327">
        <v>46450337</v>
      </c>
      <c r="CT1327">
        <v>25354129</v>
      </c>
      <c r="CU1327">
        <v>28919778</v>
      </c>
      <c r="CV1327">
        <v>22033634</v>
      </c>
      <c r="CW1327">
        <v>19663666</v>
      </c>
      <c r="CX1327">
        <v>34220788</v>
      </c>
      <c r="CY1327">
        <v>30498637</v>
      </c>
      <c r="CZ1327">
        <v>35868117</v>
      </c>
      <c r="DA1327">
        <v>19072307</v>
      </c>
      <c r="DB1327">
        <v>25881539</v>
      </c>
      <c r="DC1327">
        <v>25958578</v>
      </c>
      <c r="DD1327">
        <v>27219630</v>
      </c>
      <c r="DE1327">
        <v>27711486</v>
      </c>
      <c r="DF1327">
        <v>60586847</v>
      </c>
      <c r="DG1327">
        <v>47207755</v>
      </c>
      <c r="DH1327">
        <v>26694196</v>
      </c>
      <c r="DI1327">
        <v>28916085</v>
      </c>
      <c r="DJ1327">
        <v>33137934</v>
      </c>
      <c r="DK1327">
        <v>33714668</v>
      </c>
      <c r="DL1327">
        <v>43615375</v>
      </c>
      <c r="DM1327">
        <v>26722124</v>
      </c>
      <c r="DN1327">
        <v>23899180</v>
      </c>
      <c r="DO1327">
        <v>43073534</v>
      </c>
      <c r="DP1327">
        <v>35373092</v>
      </c>
      <c r="DQ1327">
        <v>31794265</v>
      </c>
      <c r="DR1327">
        <v>79074643</v>
      </c>
      <c r="DS1327">
        <v>35168420</v>
      </c>
    </row>
    <row r="1328" spans="1:205" x14ac:dyDescent="0.25">
      <c r="A1328" s="5" t="s">
        <v>665</v>
      </c>
      <c r="B1328" t="s">
        <v>1164</v>
      </c>
      <c r="C1328" t="s">
        <v>1182</v>
      </c>
      <c r="D1328" s="2">
        <f>_xll.BDH(A1328, "volume", B1328, C1328, "Direction", "H", "Period", "M","cols=30;rows=2")</f>
        <v>39113</v>
      </c>
      <c r="E1328" s="2">
        <v>39141</v>
      </c>
      <c r="F1328" s="2">
        <v>39171</v>
      </c>
      <c r="G1328" s="2">
        <v>39202</v>
      </c>
      <c r="H1328" s="2">
        <v>39233</v>
      </c>
      <c r="I1328" s="2">
        <v>39262</v>
      </c>
      <c r="J1328" s="2">
        <v>39294</v>
      </c>
      <c r="K1328" s="2">
        <v>39325</v>
      </c>
      <c r="L1328" s="2">
        <v>39353</v>
      </c>
      <c r="M1328" s="2">
        <v>39386</v>
      </c>
      <c r="N1328" s="2">
        <v>39416</v>
      </c>
      <c r="O1328" s="2">
        <v>39447</v>
      </c>
      <c r="P1328" s="2">
        <v>39478</v>
      </c>
      <c r="Q1328" s="2">
        <v>39507</v>
      </c>
      <c r="R1328" s="2">
        <v>39538</v>
      </c>
      <c r="S1328" s="2">
        <v>39568</v>
      </c>
      <c r="T1328" s="2">
        <v>39598</v>
      </c>
      <c r="U1328" s="2">
        <v>39629</v>
      </c>
      <c r="V1328" s="2">
        <v>39660</v>
      </c>
      <c r="W1328" s="2">
        <v>39689</v>
      </c>
      <c r="X1328" s="2">
        <v>39721</v>
      </c>
      <c r="Y1328" s="2">
        <v>39752</v>
      </c>
      <c r="Z1328" s="2">
        <v>39780</v>
      </c>
      <c r="AA1328" s="2">
        <v>39813</v>
      </c>
      <c r="AB1328" s="2">
        <v>39843</v>
      </c>
      <c r="AC1328" s="2">
        <v>39871</v>
      </c>
      <c r="AD1328" s="2">
        <v>39903</v>
      </c>
      <c r="AE1328" s="2">
        <v>39933</v>
      </c>
      <c r="AF1328" s="2">
        <v>39962</v>
      </c>
      <c r="AG1328" s="2">
        <v>39994</v>
      </c>
    </row>
    <row r="1329" spans="1:193" x14ac:dyDescent="0.25">
      <c r="D1329" s="3">
        <v>12436700</v>
      </c>
      <c r="E1329">
        <v>14224900</v>
      </c>
      <c r="F1329">
        <v>14175600</v>
      </c>
      <c r="G1329">
        <v>11576200</v>
      </c>
      <c r="H1329">
        <v>14000100</v>
      </c>
      <c r="I1329">
        <v>14001800</v>
      </c>
      <c r="J1329">
        <v>13582100</v>
      </c>
      <c r="K1329">
        <v>20491300</v>
      </c>
      <c r="L1329">
        <v>13101000</v>
      </c>
      <c r="M1329">
        <v>13364600</v>
      </c>
      <c r="N1329">
        <v>15405700</v>
      </c>
      <c r="O1329">
        <v>12078300</v>
      </c>
      <c r="P1329">
        <v>16087900</v>
      </c>
      <c r="Q1329">
        <v>12414000</v>
      </c>
      <c r="R1329">
        <v>15856300</v>
      </c>
      <c r="S1329">
        <v>13452300</v>
      </c>
      <c r="T1329">
        <v>13083800</v>
      </c>
      <c r="U1329">
        <v>16454500</v>
      </c>
      <c r="V1329">
        <v>14658400</v>
      </c>
      <c r="W1329">
        <v>10740400</v>
      </c>
      <c r="X1329">
        <v>11967200</v>
      </c>
      <c r="Y1329">
        <v>19579500</v>
      </c>
      <c r="Z1329">
        <v>10078100</v>
      </c>
      <c r="AA1329">
        <v>7378400</v>
      </c>
      <c r="AB1329">
        <v>8831900</v>
      </c>
      <c r="AC1329">
        <v>7816900</v>
      </c>
      <c r="AD1329">
        <v>8988600</v>
      </c>
      <c r="AE1329">
        <v>7856700</v>
      </c>
      <c r="AF1329">
        <v>5831200</v>
      </c>
      <c r="AG1329">
        <v>9531300</v>
      </c>
    </row>
    <row r="1330" spans="1:193" x14ac:dyDescent="0.25">
      <c r="A1330" s="5" t="s">
        <v>666</v>
      </c>
      <c r="B1330" t="s">
        <v>1164</v>
      </c>
      <c r="C1330" t="s">
        <v>1199</v>
      </c>
      <c r="D1330" s="2">
        <f>_xll.BDH(A1330, "volume", B1330, C1330, "Direction", "H", "Period", "M","cols=190;rows=2")</f>
        <v>39113</v>
      </c>
      <c r="E1330" s="2">
        <v>39141</v>
      </c>
      <c r="F1330" s="2">
        <v>39171</v>
      </c>
      <c r="G1330" s="2">
        <v>39202</v>
      </c>
      <c r="H1330" s="2">
        <v>39233</v>
      </c>
      <c r="I1330" s="2">
        <v>39262</v>
      </c>
      <c r="J1330" s="2">
        <v>39294</v>
      </c>
      <c r="K1330" s="2">
        <v>39325</v>
      </c>
      <c r="L1330" s="2">
        <v>39353</v>
      </c>
      <c r="M1330" s="2">
        <v>39386</v>
      </c>
      <c r="N1330" s="2">
        <v>39416</v>
      </c>
      <c r="O1330" s="2">
        <v>39447</v>
      </c>
      <c r="P1330" s="2">
        <v>39478</v>
      </c>
      <c r="Q1330" s="2">
        <v>39507</v>
      </c>
      <c r="R1330" s="2">
        <v>39538</v>
      </c>
      <c r="S1330" s="2">
        <v>39568</v>
      </c>
      <c r="T1330" s="2">
        <v>39598</v>
      </c>
      <c r="U1330" s="2">
        <v>39629</v>
      </c>
      <c r="V1330" s="2">
        <v>39660</v>
      </c>
      <c r="W1330" s="2">
        <v>39689</v>
      </c>
      <c r="X1330" s="2">
        <v>39721</v>
      </c>
      <c r="Y1330" s="2">
        <v>39752</v>
      </c>
      <c r="Z1330" s="2">
        <v>39780</v>
      </c>
      <c r="AA1330" s="2">
        <v>39813</v>
      </c>
      <c r="AB1330" s="2">
        <v>39843</v>
      </c>
      <c r="AC1330" s="2">
        <v>39871</v>
      </c>
      <c r="AD1330" s="2">
        <v>39903</v>
      </c>
      <c r="AE1330" s="2">
        <v>39933</v>
      </c>
      <c r="AF1330" s="2">
        <v>39962</v>
      </c>
      <c r="AG1330" s="2">
        <v>39994</v>
      </c>
      <c r="AH1330" s="2">
        <v>40025</v>
      </c>
      <c r="AI1330" s="2">
        <v>40056</v>
      </c>
      <c r="AJ1330" s="2">
        <v>40086</v>
      </c>
      <c r="AK1330" s="2">
        <v>40116</v>
      </c>
      <c r="AL1330" s="2">
        <v>40147</v>
      </c>
      <c r="AM1330" s="2">
        <v>40178</v>
      </c>
      <c r="AN1330" s="2">
        <v>40207</v>
      </c>
      <c r="AO1330" s="2">
        <v>40235</v>
      </c>
      <c r="AP1330" s="2">
        <v>40268</v>
      </c>
      <c r="AQ1330" s="2">
        <v>40298</v>
      </c>
      <c r="AR1330" s="2">
        <v>40329</v>
      </c>
      <c r="AS1330" s="2">
        <v>40359</v>
      </c>
      <c r="AT1330" s="2">
        <v>40389</v>
      </c>
      <c r="AU1330" s="2">
        <v>40421</v>
      </c>
      <c r="AV1330" s="2">
        <v>40451</v>
      </c>
      <c r="AW1330" s="2">
        <v>40480</v>
      </c>
      <c r="AX1330" s="2">
        <v>40512</v>
      </c>
      <c r="AY1330" s="2">
        <v>40543</v>
      </c>
      <c r="AZ1330" s="2">
        <v>40574</v>
      </c>
      <c r="BA1330" s="2">
        <v>40602</v>
      </c>
      <c r="BB1330" s="2">
        <v>40633</v>
      </c>
      <c r="BC1330" s="2">
        <v>40662</v>
      </c>
      <c r="BD1330" s="2">
        <v>40694</v>
      </c>
      <c r="BE1330" s="2">
        <v>40724</v>
      </c>
      <c r="BF1330" s="2">
        <v>40753</v>
      </c>
      <c r="BG1330" s="2">
        <v>40786</v>
      </c>
      <c r="BH1330" s="2">
        <v>40816</v>
      </c>
      <c r="BI1330" s="2">
        <v>40847</v>
      </c>
      <c r="BJ1330" s="2">
        <v>40877</v>
      </c>
      <c r="BK1330" s="2">
        <v>40907</v>
      </c>
      <c r="BL1330" s="2">
        <v>40939</v>
      </c>
      <c r="BM1330" s="2">
        <v>40968</v>
      </c>
      <c r="BN1330" s="2">
        <v>40998</v>
      </c>
      <c r="BO1330" s="2">
        <v>41029</v>
      </c>
      <c r="BP1330" s="2">
        <v>41060</v>
      </c>
      <c r="BQ1330" s="2">
        <v>41089</v>
      </c>
      <c r="BR1330" s="2">
        <v>41121</v>
      </c>
      <c r="BS1330" s="2">
        <v>41152</v>
      </c>
      <c r="BT1330" s="2">
        <v>41180</v>
      </c>
      <c r="BU1330" s="2">
        <v>41213</v>
      </c>
      <c r="BV1330" s="2">
        <v>41243</v>
      </c>
      <c r="BW1330" s="2">
        <v>41274</v>
      </c>
      <c r="BX1330" s="2">
        <v>41305</v>
      </c>
      <c r="BY1330" s="2">
        <v>41333</v>
      </c>
      <c r="BZ1330" s="2">
        <v>41362</v>
      </c>
      <c r="CA1330" s="2">
        <v>41394</v>
      </c>
      <c r="CB1330" s="2">
        <v>41425</v>
      </c>
      <c r="CC1330" s="2">
        <v>41453</v>
      </c>
      <c r="CD1330" s="2">
        <v>41486</v>
      </c>
      <c r="CE1330" s="2">
        <v>41516</v>
      </c>
      <c r="CF1330" s="2">
        <v>41547</v>
      </c>
      <c r="CG1330" s="2">
        <v>41578</v>
      </c>
      <c r="CH1330" s="2">
        <v>41607</v>
      </c>
      <c r="CI1330" s="2">
        <v>41639</v>
      </c>
      <c r="CJ1330" s="2">
        <v>41670</v>
      </c>
      <c r="CK1330" s="2">
        <v>41698</v>
      </c>
      <c r="CL1330" s="2">
        <v>41729</v>
      </c>
      <c r="CM1330" s="2">
        <v>41759</v>
      </c>
      <c r="CN1330" s="2">
        <v>41789</v>
      </c>
      <c r="CO1330" s="2">
        <v>41820</v>
      </c>
      <c r="CP1330" s="2">
        <v>41851</v>
      </c>
      <c r="CQ1330" s="2">
        <v>41880</v>
      </c>
      <c r="CR1330" s="2">
        <v>41912</v>
      </c>
      <c r="CS1330" s="2">
        <v>41943</v>
      </c>
      <c r="CT1330" s="2">
        <v>41971</v>
      </c>
      <c r="CU1330" s="2">
        <v>42004</v>
      </c>
      <c r="CV1330" s="2">
        <v>42034</v>
      </c>
      <c r="CW1330" s="2">
        <v>42062</v>
      </c>
      <c r="CX1330" s="2">
        <v>42094</v>
      </c>
      <c r="CY1330" s="2">
        <v>42124</v>
      </c>
      <c r="CZ1330" s="2">
        <v>42153</v>
      </c>
      <c r="DA1330" s="2">
        <v>42185</v>
      </c>
      <c r="DB1330" s="2">
        <v>42216</v>
      </c>
      <c r="DC1330" s="2">
        <v>42247</v>
      </c>
      <c r="DD1330" s="2">
        <v>42277</v>
      </c>
      <c r="DE1330" s="2">
        <v>42307</v>
      </c>
      <c r="DF1330" s="2">
        <v>42338</v>
      </c>
      <c r="DG1330" s="2">
        <v>42369</v>
      </c>
      <c r="DH1330" s="2">
        <v>42398</v>
      </c>
      <c r="DI1330" s="2">
        <v>42429</v>
      </c>
      <c r="DJ1330" s="2">
        <v>42460</v>
      </c>
      <c r="DK1330" s="2">
        <v>42489</v>
      </c>
      <c r="DL1330" s="2">
        <v>42521</v>
      </c>
      <c r="DM1330" s="2">
        <v>42551</v>
      </c>
      <c r="DN1330" s="2">
        <v>42580</v>
      </c>
      <c r="DO1330" s="2">
        <v>42613</v>
      </c>
      <c r="DP1330" s="2">
        <v>42643</v>
      </c>
      <c r="DQ1330" s="2">
        <v>42674</v>
      </c>
      <c r="DR1330" s="2">
        <v>42704</v>
      </c>
      <c r="DS1330" s="2">
        <v>42734</v>
      </c>
      <c r="DT1330" s="2">
        <v>42766</v>
      </c>
      <c r="DU1330" s="2">
        <v>42794</v>
      </c>
      <c r="DV1330" s="2">
        <v>42825</v>
      </c>
      <c r="DW1330" s="2">
        <v>42853</v>
      </c>
      <c r="DX1330" s="2">
        <v>42886</v>
      </c>
      <c r="DY1330" s="2">
        <v>42916</v>
      </c>
      <c r="DZ1330" s="2">
        <v>42947</v>
      </c>
      <c r="EA1330" s="2">
        <v>42978</v>
      </c>
      <c r="EB1330" s="2">
        <v>43007</v>
      </c>
      <c r="EC1330" s="2">
        <v>43039</v>
      </c>
      <c r="ED1330" s="2">
        <v>43069</v>
      </c>
      <c r="EE1330" s="2">
        <v>43098</v>
      </c>
      <c r="EF1330" s="2">
        <v>43131</v>
      </c>
      <c r="EG1330" s="2">
        <v>43159</v>
      </c>
      <c r="EH1330" s="2">
        <v>43189</v>
      </c>
      <c r="EI1330" s="2">
        <v>43220</v>
      </c>
      <c r="EJ1330" s="2">
        <v>43251</v>
      </c>
      <c r="EK1330" s="2">
        <v>43280</v>
      </c>
      <c r="EL1330" s="2">
        <v>43312</v>
      </c>
      <c r="EM1330" s="2">
        <v>43343</v>
      </c>
      <c r="EN1330" s="2">
        <v>43371</v>
      </c>
      <c r="EO1330" s="2">
        <v>43404</v>
      </c>
      <c r="EP1330" s="2">
        <v>43434</v>
      </c>
      <c r="EQ1330" s="2">
        <v>43465</v>
      </c>
      <c r="ER1330" s="2">
        <v>43496</v>
      </c>
      <c r="ES1330" s="2">
        <v>43524</v>
      </c>
      <c r="ET1330" s="2">
        <v>43553</v>
      </c>
      <c r="EU1330" s="2">
        <v>43585</v>
      </c>
      <c r="EV1330" s="2">
        <v>43616</v>
      </c>
      <c r="EW1330" s="2">
        <v>43644</v>
      </c>
      <c r="EX1330" s="2">
        <v>43677</v>
      </c>
      <c r="EY1330" s="2">
        <v>43707</v>
      </c>
      <c r="EZ1330" s="2">
        <v>43738</v>
      </c>
      <c r="FA1330" s="2">
        <v>43769</v>
      </c>
      <c r="FB1330" s="2">
        <v>43798</v>
      </c>
      <c r="FC1330" s="2">
        <v>43830</v>
      </c>
      <c r="FD1330" s="2">
        <v>43861</v>
      </c>
      <c r="FE1330" s="2">
        <v>43889</v>
      </c>
      <c r="FF1330" s="2">
        <v>43921</v>
      </c>
      <c r="FG1330" s="2">
        <v>43951</v>
      </c>
      <c r="FH1330" s="2">
        <v>43980</v>
      </c>
      <c r="FI1330" s="2">
        <v>44012</v>
      </c>
      <c r="FJ1330" s="2">
        <v>44043</v>
      </c>
      <c r="FK1330" s="2">
        <v>44074</v>
      </c>
      <c r="FL1330" s="2">
        <v>44104</v>
      </c>
      <c r="FM1330" s="2">
        <v>44134</v>
      </c>
      <c r="FN1330" s="2">
        <v>44165</v>
      </c>
      <c r="FO1330" s="2">
        <v>44196</v>
      </c>
      <c r="FP1330" s="2">
        <v>44225</v>
      </c>
      <c r="FQ1330" s="2">
        <v>44253</v>
      </c>
      <c r="FR1330" s="2">
        <v>44286</v>
      </c>
      <c r="FS1330" s="2">
        <v>44316</v>
      </c>
      <c r="FT1330" s="2">
        <v>44347</v>
      </c>
      <c r="FU1330" s="2">
        <v>44377</v>
      </c>
      <c r="FV1330" s="2">
        <v>44407</v>
      </c>
      <c r="FW1330" s="2">
        <v>44439</v>
      </c>
      <c r="FX1330" s="2">
        <v>44469</v>
      </c>
      <c r="FY1330" s="2">
        <v>44498</v>
      </c>
      <c r="FZ1330" s="2">
        <v>44530</v>
      </c>
      <c r="GA1330" s="2">
        <v>44561</v>
      </c>
      <c r="GB1330" s="2">
        <v>44592</v>
      </c>
      <c r="GC1330" s="2">
        <v>44620</v>
      </c>
      <c r="GD1330" s="2">
        <v>44651</v>
      </c>
      <c r="GE1330" s="2">
        <v>44680</v>
      </c>
      <c r="GF1330" s="2">
        <v>44712</v>
      </c>
      <c r="GG1330" s="2">
        <v>44742</v>
      </c>
      <c r="GH1330" s="2">
        <v>44771</v>
      </c>
      <c r="GI1330" s="2">
        <v>44804</v>
      </c>
      <c r="GJ1330" s="2">
        <v>44834</v>
      </c>
      <c r="GK1330" s="2">
        <v>44865</v>
      </c>
    </row>
    <row r="1331" spans="1:193" x14ac:dyDescent="0.25">
      <c r="D1331" s="3">
        <v>44683456</v>
      </c>
      <c r="E1331">
        <v>41052812</v>
      </c>
      <c r="F1331">
        <v>49344732</v>
      </c>
      <c r="G1331">
        <v>51946400</v>
      </c>
      <c r="H1331">
        <v>79657172</v>
      </c>
      <c r="I1331">
        <v>78551516</v>
      </c>
      <c r="J1331">
        <v>68268924</v>
      </c>
      <c r="K1331">
        <v>119661136</v>
      </c>
      <c r="L1331">
        <v>65393776</v>
      </c>
      <c r="M1331">
        <v>79845908</v>
      </c>
      <c r="N1331">
        <v>68669644</v>
      </c>
      <c r="O1331">
        <v>59650140</v>
      </c>
      <c r="P1331">
        <v>102057636</v>
      </c>
      <c r="Q1331">
        <v>68414344</v>
      </c>
      <c r="R1331">
        <v>87398448</v>
      </c>
      <c r="S1331">
        <v>68100456</v>
      </c>
      <c r="T1331">
        <v>64791828</v>
      </c>
      <c r="U1331">
        <v>72281412</v>
      </c>
      <c r="V1331">
        <v>90079884</v>
      </c>
      <c r="W1331">
        <v>56462716</v>
      </c>
      <c r="X1331">
        <v>92606608</v>
      </c>
      <c r="Y1331">
        <v>126346684</v>
      </c>
      <c r="Z1331">
        <v>90039560</v>
      </c>
      <c r="AA1331">
        <v>67574440</v>
      </c>
      <c r="AB1331">
        <v>65347056</v>
      </c>
      <c r="AC1331">
        <v>74596916</v>
      </c>
      <c r="AD1331">
        <v>95133036</v>
      </c>
      <c r="AE1331">
        <v>88161544</v>
      </c>
      <c r="AF1331">
        <v>70939656</v>
      </c>
      <c r="AG1331">
        <v>69541624</v>
      </c>
      <c r="AH1331">
        <v>63876424</v>
      </c>
      <c r="AI1331">
        <v>40045752</v>
      </c>
      <c r="AJ1331">
        <v>46906360</v>
      </c>
      <c r="AK1331">
        <v>50849720</v>
      </c>
      <c r="AL1331">
        <v>42424616</v>
      </c>
      <c r="AM1331">
        <v>38846396</v>
      </c>
      <c r="AN1331">
        <v>41115248</v>
      </c>
      <c r="AO1331">
        <v>45357600</v>
      </c>
      <c r="AP1331">
        <v>51688228</v>
      </c>
      <c r="AQ1331">
        <v>41311524</v>
      </c>
      <c r="AR1331">
        <v>85543928</v>
      </c>
      <c r="AS1331">
        <v>50412196</v>
      </c>
      <c r="AT1331">
        <v>43054908</v>
      </c>
      <c r="AU1331">
        <v>39986288</v>
      </c>
      <c r="AV1331">
        <v>33720552</v>
      </c>
      <c r="AW1331">
        <v>37248668</v>
      </c>
      <c r="AX1331">
        <v>30679596</v>
      </c>
      <c r="AY1331">
        <v>31429584</v>
      </c>
      <c r="AZ1331">
        <v>28043704</v>
      </c>
      <c r="BA1331">
        <v>28016660</v>
      </c>
      <c r="BB1331">
        <v>35358144</v>
      </c>
      <c r="BC1331">
        <v>30167184</v>
      </c>
      <c r="BD1331">
        <v>23479384</v>
      </c>
      <c r="BE1331">
        <v>31548800</v>
      </c>
      <c r="BF1331">
        <v>29532380</v>
      </c>
      <c r="BG1331">
        <v>60048024</v>
      </c>
      <c r="BH1331">
        <v>40590132</v>
      </c>
      <c r="BI1331">
        <v>46322416</v>
      </c>
      <c r="BJ1331">
        <v>34972000</v>
      </c>
      <c r="BK1331">
        <v>27816564</v>
      </c>
      <c r="BL1331">
        <v>20143488</v>
      </c>
      <c r="BM1331">
        <v>20166384</v>
      </c>
      <c r="BN1331">
        <v>23505676</v>
      </c>
      <c r="BO1331">
        <v>22793228</v>
      </c>
      <c r="BP1331">
        <v>30577612</v>
      </c>
      <c r="BQ1331">
        <v>26597812</v>
      </c>
      <c r="BR1331">
        <v>21682424</v>
      </c>
      <c r="BS1331">
        <v>26150940</v>
      </c>
      <c r="BT1331">
        <v>18134760</v>
      </c>
      <c r="BU1331">
        <v>21167892</v>
      </c>
      <c r="BV1331">
        <v>18025184</v>
      </c>
      <c r="BW1331">
        <v>25149796</v>
      </c>
      <c r="BX1331">
        <v>21499484</v>
      </c>
      <c r="BY1331">
        <v>21897204</v>
      </c>
      <c r="BZ1331">
        <v>15247736</v>
      </c>
      <c r="CA1331">
        <v>15926736</v>
      </c>
      <c r="CB1331">
        <v>20114716</v>
      </c>
      <c r="CC1331">
        <v>18664708</v>
      </c>
      <c r="CD1331">
        <v>16549076</v>
      </c>
      <c r="CE1331">
        <v>18393204</v>
      </c>
      <c r="CF1331">
        <v>17096992</v>
      </c>
      <c r="CG1331">
        <v>16892648</v>
      </c>
      <c r="CH1331">
        <v>12936592</v>
      </c>
      <c r="CI1331">
        <v>16211784</v>
      </c>
      <c r="CJ1331">
        <v>22719200</v>
      </c>
      <c r="CK1331">
        <v>22165496</v>
      </c>
      <c r="CL1331">
        <v>20699888</v>
      </c>
      <c r="CM1331">
        <v>23804932</v>
      </c>
      <c r="CN1331">
        <v>19286368</v>
      </c>
      <c r="CO1331">
        <v>16025542</v>
      </c>
      <c r="CP1331">
        <v>14855662</v>
      </c>
      <c r="CQ1331">
        <v>19803238</v>
      </c>
      <c r="CR1331">
        <v>15810046</v>
      </c>
      <c r="CS1331">
        <v>25834578</v>
      </c>
      <c r="CT1331">
        <v>16067012</v>
      </c>
      <c r="CU1331">
        <v>22377108</v>
      </c>
      <c r="CV1331">
        <v>20885400</v>
      </c>
      <c r="CW1331">
        <v>20269888</v>
      </c>
      <c r="CX1331">
        <v>18607828</v>
      </c>
      <c r="CY1331">
        <v>14805878</v>
      </c>
      <c r="CZ1331">
        <v>15422128</v>
      </c>
      <c r="DA1331">
        <v>20884706</v>
      </c>
      <c r="DB1331">
        <v>20489822</v>
      </c>
      <c r="DC1331">
        <v>23764398</v>
      </c>
      <c r="DD1331">
        <v>25143646</v>
      </c>
      <c r="DE1331">
        <v>19262506</v>
      </c>
      <c r="DF1331">
        <v>18819888</v>
      </c>
      <c r="DG1331">
        <v>22955478</v>
      </c>
      <c r="DH1331">
        <v>18943036</v>
      </c>
      <c r="DI1331">
        <v>23099900</v>
      </c>
      <c r="DJ1331">
        <v>21037610</v>
      </c>
      <c r="DK1331">
        <v>18131724</v>
      </c>
      <c r="DL1331">
        <v>18416022</v>
      </c>
      <c r="DM1331">
        <v>19964272</v>
      </c>
      <c r="DN1331">
        <v>14120714</v>
      </c>
      <c r="DO1331">
        <v>19488766</v>
      </c>
      <c r="DP1331">
        <v>18510266</v>
      </c>
      <c r="DQ1331">
        <v>19027370</v>
      </c>
      <c r="DR1331">
        <v>23205676</v>
      </c>
      <c r="DS1331">
        <v>16578610</v>
      </c>
      <c r="DT1331">
        <v>14398128</v>
      </c>
      <c r="DU1331">
        <v>17740624</v>
      </c>
      <c r="DV1331">
        <v>16983232</v>
      </c>
      <c r="DW1331">
        <v>12592574</v>
      </c>
      <c r="DX1331">
        <v>15200032</v>
      </c>
      <c r="DY1331">
        <v>17176108</v>
      </c>
      <c r="DZ1331">
        <v>11213428</v>
      </c>
      <c r="EA1331">
        <v>13464914</v>
      </c>
      <c r="EB1331">
        <v>13201152</v>
      </c>
      <c r="EC1331">
        <v>13327324</v>
      </c>
      <c r="ED1331">
        <v>15849050</v>
      </c>
      <c r="EE1331">
        <v>13778940</v>
      </c>
      <c r="EF1331">
        <v>15036908</v>
      </c>
      <c r="EG1331">
        <v>24521596</v>
      </c>
      <c r="EH1331">
        <v>18075457</v>
      </c>
      <c r="EI1331">
        <v>13721281</v>
      </c>
      <c r="EJ1331">
        <v>15268913</v>
      </c>
      <c r="EK1331">
        <v>15107041</v>
      </c>
      <c r="EL1331">
        <v>12106774</v>
      </c>
      <c r="EM1331">
        <v>16465389</v>
      </c>
      <c r="EN1331">
        <v>14692237</v>
      </c>
      <c r="EO1331">
        <v>18609734</v>
      </c>
      <c r="EP1331">
        <v>18412177</v>
      </c>
      <c r="EQ1331">
        <v>20286871</v>
      </c>
      <c r="ER1331">
        <v>51315919</v>
      </c>
      <c r="ES1331">
        <v>28067583</v>
      </c>
      <c r="ET1331">
        <v>28061328</v>
      </c>
      <c r="EU1331">
        <v>27175307</v>
      </c>
      <c r="EV1331">
        <v>30023287</v>
      </c>
      <c r="EW1331">
        <v>24485427</v>
      </c>
      <c r="EX1331">
        <v>61685743</v>
      </c>
      <c r="EY1331">
        <v>43152944</v>
      </c>
      <c r="EZ1331">
        <v>37094467</v>
      </c>
      <c r="FA1331">
        <v>24463808</v>
      </c>
      <c r="FB1331">
        <v>24532117</v>
      </c>
      <c r="FC1331">
        <v>20845566</v>
      </c>
      <c r="FD1331">
        <v>22104665</v>
      </c>
      <c r="FE1331">
        <v>27410609</v>
      </c>
      <c r="FF1331">
        <v>66829970</v>
      </c>
      <c r="FG1331">
        <v>36941050</v>
      </c>
      <c r="FH1331">
        <v>32635713</v>
      </c>
      <c r="FI1331">
        <v>50779859</v>
      </c>
      <c r="FJ1331">
        <v>33830229</v>
      </c>
      <c r="FK1331">
        <v>37231146</v>
      </c>
      <c r="FL1331">
        <v>48944076</v>
      </c>
      <c r="FM1331">
        <v>31196810</v>
      </c>
      <c r="FN1331">
        <v>27721033</v>
      </c>
      <c r="FO1331">
        <v>33224074</v>
      </c>
      <c r="FP1331">
        <v>33501899</v>
      </c>
      <c r="FQ1331">
        <v>35368207</v>
      </c>
      <c r="FR1331">
        <v>36137684</v>
      </c>
      <c r="FS1331">
        <v>36103540</v>
      </c>
      <c r="FT1331">
        <v>39427938</v>
      </c>
      <c r="FU1331">
        <v>36732233</v>
      </c>
      <c r="FV1331">
        <v>28204462</v>
      </c>
      <c r="FW1331">
        <v>34186435</v>
      </c>
      <c r="FX1331">
        <v>35425650</v>
      </c>
      <c r="FY1331">
        <v>32441919</v>
      </c>
      <c r="FZ1331">
        <v>39185822</v>
      </c>
      <c r="GA1331">
        <v>33189929</v>
      </c>
      <c r="GB1331">
        <v>35075295</v>
      </c>
      <c r="GC1331">
        <v>35418061</v>
      </c>
      <c r="GD1331">
        <v>33788726</v>
      </c>
      <c r="GE1331">
        <v>29918098</v>
      </c>
      <c r="GF1331">
        <v>36251284</v>
      </c>
      <c r="GG1331">
        <v>31340811</v>
      </c>
      <c r="GH1331">
        <v>27378597</v>
      </c>
      <c r="GI1331">
        <v>31139108</v>
      </c>
      <c r="GJ1331">
        <v>45494857</v>
      </c>
      <c r="GK1331">
        <v>37769268</v>
      </c>
    </row>
    <row r="1332" spans="1:193" x14ac:dyDescent="0.25">
      <c r="A1332" s="5" t="s">
        <v>667</v>
      </c>
      <c r="B1332" t="s">
        <v>1164</v>
      </c>
      <c r="C1332" t="s">
        <v>1182</v>
      </c>
      <c r="D1332" s="2">
        <f>_xll.BDH(A1332, "volume", B1332, C1332, "Direction", "H", "Period", "M","cols=36;rows=2")</f>
        <v>39113</v>
      </c>
      <c r="E1332" s="2">
        <v>39141</v>
      </c>
      <c r="F1332" s="2">
        <v>39171</v>
      </c>
      <c r="G1332" s="2">
        <v>39202</v>
      </c>
      <c r="H1332" s="2">
        <v>39233</v>
      </c>
      <c r="I1332" s="2">
        <v>39262</v>
      </c>
      <c r="J1332" s="2">
        <v>39294</v>
      </c>
      <c r="K1332" s="2">
        <v>39325</v>
      </c>
      <c r="L1332" s="2">
        <v>39353</v>
      </c>
      <c r="M1332" s="2">
        <v>39386</v>
      </c>
      <c r="N1332" s="2">
        <v>39416</v>
      </c>
      <c r="O1332" s="2">
        <v>39447</v>
      </c>
      <c r="P1332" s="2">
        <v>39478</v>
      </c>
      <c r="Q1332" s="2">
        <v>39507</v>
      </c>
      <c r="R1332" s="2">
        <v>39538</v>
      </c>
      <c r="S1332" s="2">
        <v>39568</v>
      </c>
      <c r="T1332" s="2">
        <v>39598</v>
      </c>
      <c r="U1332" s="2">
        <v>39629</v>
      </c>
      <c r="V1332" s="2">
        <v>39660</v>
      </c>
      <c r="W1332" s="2">
        <v>39689</v>
      </c>
      <c r="X1332" s="2">
        <v>39721</v>
      </c>
      <c r="Y1332" s="2">
        <v>39752</v>
      </c>
      <c r="Z1332" s="2">
        <v>39780</v>
      </c>
      <c r="AA1332" s="2">
        <v>39813</v>
      </c>
      <c r="AB1332" s="2">
        <v>39843</v>
      </c>
      <c r="AC1332" s="2">
        <v>39871</v>
      </c>
      <c r="AD1332" s="2">
        <v>39903</v>
      </c>
      <c r="AE1332" s="2">
        <v>39933</v>
      </c>
      <c r="AF1332" s="2">
        <v>39962</v>
      </c>
      <c r="AG1332" s="2">
        <v>39994</v>
      </c>
      <c r="AH1332" s="2">
        <v>40025</v>
      </c>
      <c r="AI1332" s="2">
        <v>40056</v>
      </c>
      <c r="AJ1332" s="2">
        <v>40086</v>
      </c>
      <c r="AK1332" s="2">
        <v>40116</v>
      </c>
      <c r="AL1332" s="2">
        <v>40147</v>
      </c>
      <c r="AM1332" s="2">
        <v>40178</v>
      </c>
    </row>
    <row r="1333" spans="1:193" x14ac:dyDescent="0.25">
      <c r="D1333" s="3">
        <v>25474091</v>
      </c>
      <c r="E1333">
        <v>32823805</v>
      </c>
      <c r="F1333">
        <v>44963634</v>
      </c>
      <c r="G1333">
        <v>26743022</v>
      </c>
      <c r="H1333">
        <v>36399528</v>
      </c>
      <c r="I1333">
        <v>44246897</v>
      </c>
      <c r="J1333">
        <v>27659668</v>
      </c>
      <c r="K1333">
        <v>39600657</v>
      </c>
      <c r="L1333">
        <v>20263258</v>
      </c>
      <c r="M1333">
        <v>35602816</v>
      </c>
      <c r="N1333">
        <v>28601702</v>
      </c>
      <c r="O1333">
        <v>32396525</v>
      </c>
      <c r="P1333">
        <v>47828971</v>
      </c>
      <c r="Q1333">
        <v>33111949</v>
      </c>
      <c r="R1333">
        <v>41183270</v>
      </c>
      <c r="S1333">
        <v>25596612</v>
      </c>
      <c r="T1333">
        <v>27323349</v>
      </c>
      <c r="U1333">
        <v>43398055</v>
      </c>
      <c r="V1333">
        <v>44317352</v>
      </c>
      <c r="W1333">
        <v>38067322</v>
      </c>
      <c r="X1333">
        <v>64844362</v>
      </c>
      <c r="Y1333">
        <v>39815413</v>
      </c>
      <c r="Z1333">
        <v>23057623</v>
      </c>
      <c r="AA1333">
        <v>33093887</v>
      </c>
      <c r="AB1333">
        <v>38662071</v>
      </c>
      <c r="AC1333">
        <v>28050664</v>
      </c>
      <c r="AD1333">
        <v>29040194</v>
      </c>
      <c r="AE1333">
        <v>28215468</v>
      </c>
      <c r="AF1333">
        <v>28327646</v>
      </c>
      <c r="AG1333">
        <v>36957478</v>
      </c>
      <c r="AH1333">
        <v>31115109</v>
      </c>
      <c r="AI1333">
        <v>30285294</v>
      </c>
      <c r="AJ1333">
        <v>34819857</v>
      </c>
      <c r="AK1333">
        <v>58597295</v>
      </c>
      <c r="AL1333">
        <v>35665502</v>
      </c>
      <c r="AM1333">
        <v>56827512</v>
      </c>
    </row>
    <row r="1334" spans="1:193" x14ac:dyDescent="0.25">
      <c r="A1334" s="5" t="s">
        <v>668</v>
      </c>
      <c r="B1334" t="s">
        <v>1164</v>
      </c>
      <c r="C1334" t="s">
        <v>1199</v>
      </c>
      <c r="D1334" s="2">
        <f>_xll.BDH(A1334, "volume", B1334, C1334, "Direction", "H", "Period", "M","cols=190;rows=2")</f>
        <v>39113</v>
      </c>
      <c r="E1334" s="2">
        <v>39141</v>
      </c>
      <c r="F1334" s="2">
        <v>39171</v>
      </c>
      <c r="G1334" s="2">
        <v>39202</v>
      </c>
      <c r="H1334" s="2">
        <v>39233</v>
      </c>
      <c r="I1334" s="2">
        <v>39262</v>
      </c>
      <c r="J1334" s="2">
        <v>39294</v>
      </c>
      <c r="K1334" s="2">
        <v>39325</v>
      </c>
      <c r="L1334" s="2">
        <v>39353</v>
      </c>
      <c r="M1334" s="2">
        <v>39386</v>
      </c>
      <c r="N1334" s="2">
        <v>39416</v>
      </c>
      <c r="O1334" s="2">
        <v>39447</v>
      </c>
      <c r="P1334" s="2">
        <v>39478</v>
      </c>
      <c r="Q1334" s="2">
        <v>39507</v>
      </c>
      <c r="R1334" s="2">
        <v>39538</v>
      </c>
      <c r="S1334" s="2">
        <v>39568</v>
      </c>
      <c r="T1334" s="2">
        <v>39598</v>
      </c>
      <c r="U1334" s="2">
        <v>39629</v>
      </c>
      <c r="V1334" s="2">
        <v>39660</v>
      </c>
      <c r="W1334" s="2">
        <v>39689</v>
      </c>
      <c r="X1334" s="2">
        <v>39721</v>
      </c>
      <c r="Y1334" s="2">
        <v>39752</v>
      </c>
      <c r="Z1334" s="2">
        <v>39780</v>
      </c>
      <c r="AA1334" s="2">
        <v>39813</v>
      </c>
      <c r="AB1334" s="2">
        <v>39843</v>
      </c>
      <c r="AC1334" s="2">
        <v>39871</v>
      </c>
      <c r="AD1334" s="2">
        <v>39903</v>
      </c>
      <c r="AE1334" s="2">
        <v>39933</v>
      </c>
      <c r="AF1334" s="2">
        <v>39962</v>
      </c>
      <c r="AG1334" s="2">
        <v>39994</v>
      </c>
      <c r="AH1334" s="2">
        <v>40025</v>
      </c>
      <c r="AI1334" s="2">
        <v>40056</v>
      </c>
      <c r="AJ1334" s="2">
        <v>40086</v>
      </c>
      <c r="AK1334" s="2">
        <v>40116</v>
      </c>
      <c r="AL1334" s="2">
        <v>40147</v>
      </c>
      <c r="AM1334" s="2">
        <v>40178</v>
      </c>
      <c r="AN1334" s="2">
        <v>40207</v>
      </c>
      <c r="AO1334" s="2">
        <v>40235</v>
      </c>
      <c r="AP1334" s="2">
        <v>40268</v>
      </c>
      <c r="AQ1334" s="2">
        <v>40298</v>
      </c>
      <c r="AR1334" s="2">
        <v>40329</v>
      </c>
      <c r="AS1334" s="2">
        <v>40359</v>
      </c>
      <c r="AT1334" s="2">
        <v>40389</v>
      </c>
      <c r="AU1334" s="2">
        <v>40421</v>
      </c>
      <c r="AV1334" s="2">
        <v>40451</v>
      </c>
      <c r="AW1334" s="2">
        <v>40480</v>
      </c>
      <c r="AX1334" s="2">
        <v>40512</v>
      </c>
      <c r="AY1334" s="2">
        <v>40543</v>
      </c>
      <c r="AZ1334" s="2">
        <v>40574</v>
      </c>
      <c r="BA1334" s="2">
        <v>40602</v>
      </c>
      <c r="BB1334" s="2">
        <v>40633</v>
      </c>
      <c r="BC1334" s="2">
        <v>40662</v>
      </c>
      <c r="BD1334" s="2">
        <v>40694</v>
      </c>
      <c r="BE1334" s="2">
        <v>40724</v>
      </c>
      <c r="BF1334" s="2">
        <v>40753</v>
      </c>
      <c r="BG1334" s="2">
        <v>40786</v>
      </c>
      <c r="BH1334" s="2">
        <v>40816</v>
      </c>
      <c r="BI1334" s="2">
        <v>40847</v>
      </c>
      <c r="BJ1334" s="2">
        <v>40877</v>
      </c>
      <c r="BK1334" s="2">
        <v>40907</v>
      </c>
      <c r="BL1334" s="2">
        <v>40939</v>
      </c>
      <c r="BM1334" s="2">
        <v>40968</v>
      </c>
      <c r="BN1334" s="2">
        <v>40998</v>
      </c>
      <c r="BO1334" s="2">
        <v>41029</v>
      </c>
      <c r="BP1334" s="2">
        <v>41060</v>
      </c>
      <c r="BQ1334" s="2">
        <v>41089</v>
      </c>
      <c r="BR1334" s="2">
        <v>41121</v>
      </c>
      <c r="BS1334" s="2">
        <v>41152</v>
      </c>
      <c r="BT1334" s="2">
        <v>41180</v>
      </c>
      <c r="BU1334" s="2">
        <v>41213</v>
      </c>
      <c r="BV1334" s="2">
        <v>41243</v>
      </c>
      <c r="BW1334" s="2">
        <v>41274</v>
      </c>
      <c r="BX1334" s="2">
        <v>41305</v>
      </c>
      <c r="BY1334" s="2">
        <v>41333</v>
      </c>
      <c r="BZ1334" s="2">
        <v>41362</v>
      </c>
      <c r="CA1334" s="2">
        <v>41394</v>
      </c>
      <c r="CB1334" s="2">
        <v>41425</v>
      </c>
      <c r="CC1334" s="2">
        <v>41453</v>
      </c>
      <c r="CD1334" s="2">
        <v>41486</v>
      </c>
      <c r="CE1334" s="2">
        <v>41516</v>
      </c>
      <c r="CF1334" s="2">
        <v>41547</v>
      </c>
      <c r="CG1334" s="2">
        <v>41578</v>
      </c>
      <c r="CH1334" s="2">
        <v>41607</v>
      </c>
      <c r="CI1334" s="2">
        <v>41639</v>
      </c>
      <c r="CJ1334" s="2">
        <v>41670</v>
      </c>
      <c r="CK1334" s="2">
        <v>41698</v>
      </c>
      <c r="CL1334" s="2">
        <v>41729</v>
      </c>
      <c r="CM1334" s="2">
        <v>41759</v>
      </c>
      <c r="CN1334" s="2">
        <v>41789</v>
      </c>
      <c r="CO1334" s="2">
        <v>41820</v>
      </c>
      <c r="CP1334" s="2">
        <v>41851</v>
      </c>
      <c r="CQ1334" s="2">
        <v>41880</v>
      </c>
      <c r="CR1334" s="2">
        <v>41912</v>
      </c>
      <c r="CS1334" s="2">
        <v>41943</v>
      </c>
      <c r="CT1334" s="2">
        <v>41971</v>
      </c>
      <c r="CU1334" s="2">
        <v>42004</v>
      </c>
      <c r="CV1334" s="2">
        <v>42034</v>
      </c>
      <c r="CW1334" s="2">
        <v>42062</v>
      </c>
      <c r="CX1334" s="2">
        <v>42094</v>
      </c>
      <c r="CY1334" s="2">
        <v>42124</v>
      </c>
      <c r="CZ1334" s="2">
        <v>42153</v>
      </c>
      <c r="DA1334" s="2">
        <v>42185</v>
      </c>
      <c r="DB1334" s="2">
        <v>42216</v>
      </c>
      <c r="DC1334" s="2">
        <v>42247</v>
      </c>
      <c r="DD1334" s="2">
        <v>42277</v>
      </c>
      <c r="DE1334" s="2">
        <v>42307</v>
      </c>
      <c r="DF1334" s="2">
        <v>42338</v>
      </c>
      <c r="DG1334" s="2">
        <v>42369</v>
      </c>
      <c r="DH1334" s="2">
        <v>42398</v>
      </c>
      <c r="DI1334" s="2">
        <v>42429</v>
      </c>
      <c r="DJ1334" s="2">
        <v>42460</v>
      </c>
      <c r="DK1334" s="2">
        <v>42489</v>
      </c>
      <c r="DL1334" s="2">
        <v>42521</v>
      </c>
      <c r="DM1334" s="2">
        <v>42551</v>
      </c>
      <c r="DN1334" s="2">
        <v>42580</v>
      </c>
      <c r="DO1334" s="2">
        <v>42613</v>
      </c>
      <c r="DP1334" s="2">
        <v>42643</v>
      </c>
      <c r="DQ1334" s="2">
        <v>42674</v>
      </c>
      <c r="DR1334" s="2">
        <v>42704</v>
      </c>
      <c r="DS1334" s="2">
        <v>42734</v>
      </c>
      <c r="DT1334" s="2">
        <v>42766</v>
      </c>
      <c r="DU1334" s="2">
        <v>42794</v>
      </c>
      <c r="DV1334" s="2">
        <v>42825</v>
      </c>
      <c r="DW1334" s="2">
        <v>42853</v>
      </c>
      <c r="DX1334" s="2">
        <v>42886</v>
      </c>
      <c r="DY1334" s="2">
        <v>42916</v>
      </c>
      <c r="DZ1334" s="2">
        <v>42947</v>
      </c>
      <c r="EA1334" s="2">
        <v>42978</v>
      </c>
      <c r="EB1334" s="2">
        <v>43007</v>
      </c>
      <c r="EC1334" s="2">
        <v>43039</v>
      </c>
      <c r="ED1334" s="2">
        <v>43069</v>
      </c>
      <c r="EE1334" s="2">
        <v>43098</v>
      </c>
      <c r="EF1334" s="2">
        <v>43131</v>
      </c>
      <c r="EG1334" s="2">
        <v>43159</v>
      </c>
      <c r="EH1334" s="2">
        <v>43189</v>
      </c>
      <c r="EI1334" s="2">
        <v>43220</v>
      </c>
      <c r="EJ1334" s="2">
        <v>43251</v>
      </c>
      <c r="EK1334" s="2">
        <v>43280</v>
      </c>
      <c r="EL1334" s="2">
        <v>43312</v>
      </c>
      <c r="EM1334" s="2">
        <v>43343</v>
      </c>
      <c r="EN1334" s="2">
        <v>43371</v>
      </c>
      <c r="EO1334" s="2">
        <v>43404</v>
      </c>
      <c r="EP1334" s="2">
        <v>43434</v>
      </c>
      <c r="EQ1334" s="2">
        <v>43465</v>
      </c>
      <c r="ER1334" s="2">
        <v>43496</v>
      </c>
      <c r="ES1334" s="2">
        <v>43524</v>
      </c>
      <c r="ET1334" s="2">
        <v>43553</v>
      </c>
      <c r="EU1334" s="2">
        <v>43585</v>
      </c>
      <c r="EV1334" s="2">
        <v>43616</v>
      </c>
      <c r="EW1334" s="2">
        <v>43644</v>
      </c>
      <c r="EX1334" s="2">
        <v>43677</v>
      </c>
      <c r="EY1334" s="2">
        <v>43707</v>
      </c>
      <c r="EZ1334" s="2">
        <v>43738</v>
      </c>
      <c r="FA1334" s="2">
        <v>43769</v>
      </c>
      <c r="FB1334" s="2">
        <v>43798</v>
      </c>
      <c r="FC1334" s="2">
        <v>43830</v>
      </c>
      <c r="FD1334" s="2">
        <v>43861</v>
      </c>
      <c r="FE1334" s="2">
        <v>43889</v>
      </c>
      <c r="FF1334" s="2">
        <v>43921</v>
      </c>
      <c r="FG1334" s="2">
        <v>43951</v>
      </c>
      <c r="FH1334" s="2">
        <v>43980</v>
      </c>
      <c r="FI1334" s="2">
        <v>44012</v>
      </c>
      <c r="FJ1334" s="2">
        <v>44043</v>
      </c>
      <c r="FK1334" s="2">
        <v>44074</v>
      </c>
      <c r="FL1334" s="2">
        <v>44104</v>
      </c>
      <c r="FM1334" s="2">
        <v>44134</v>
      </c>
      <c r="FN1334" s="2">
        <v>44165</v>
      </c>
      <c r="FO1334" s="2">
        <v>44196</v>
      </c>
      <c r="FP1334" s="2">
        <v>44225</v>
      </c>
      <c r="FQ1334" s="2">
        <v>44253</v>
      </c>
      <c r="FR1334" s="2">
        <v>44286</v>
      </c>
      <c r="FS1334" s="2">
        <v>44316</v>
      </c>
      <c r="FT1334" s="2">
        <v>44347</v>
      </c>
      <c r="FU1334" s="2">
        <v>44377</v>
      </c>
      <c r="FV1334" s="2">
        <v>44407</v>
      </c>
      <c r="FW1334" s="2">
        <v>44439</v>
      </c>
      <c r="FX1334" s="2">
        <v>44469</v>
      </c>
      <c r="FY1334" s="2">
        <v>44498</v>
      </c>
      <c r="FZ1334" s="2">
        <v>44530</v>
      </c>
      <c r="GA1334" s="2">
        <v>44561</v>
      </c>
      <c r="GB1334" s="2">
        <v>44592</v>
      </c>
      <c r="GC1334" s="2">
        <v>44620</v>
      </c>
      <c r="GD1334" s="2">
        <v>44651</v>
      </c>
      <c r="GE1334" s="2">
        <v>44680</v>
      </c>
      <c r="GF1334" s="2">
        <v>44712</v>
      </c>
      <c r="GG1334" s="2">
        <v>44742</v>
      </c>
      <c r="GH1334" s="2">
        <v>44771</v>
      </c>
      <c r="GI1334" s="2">
        <v>44804</v>
      </c>
      <c r="GJ1334" s="2">
        <v>44834</v>
      </c>
      <c r="GK1334" s="2">
        <v>44865</v>
      </c>
    </row>
    <row r="1335" spans="1:193" x14ac:dyDescent="0.25">
      <c r="D1335" s="3">
        <v>30453493</v>
      </c>
      <c r="E1335">
        <v>26079801</v>
      </c>
      <c r="F1335">
        <v>50611288</v>
      </c>
      <c r="G1335">
        <v>37829624</v>
      </c>
      <c r="H1335">
        <v>42466865</v>
      </c>
      <c r="I1335">
        <v>41174719</v>
      </c>
      <c r="J1335">
        <v>46352626</v>
      </c>
      <c r="K1335">
        <v>60830429</v>
      </c>
      <c r="L1335">
        <v>43411019</v>
      </c>
      <c r="M1335">
        <v>57795667</v>
      </c>
      <c r="N1335">
        <v>48713004</v>
      </c>
      <c r="O1335">
        <v>48643590</v>
      </c>
      <c r="P1335">
        <v>73627669</v>
      </c>
      <c r="Q1335">
        <v>57042760</v>
      </c>
      <c r="R1335">
        <v>60802235</v>
      </c>
      <c r="S1335">
        <v>38854831</v>
      </c>
      <c r="T1335">
        <v>45155050</v>
      </c>
      <c r="U1335">
        <v>54882486</v>
      </c>
      <c r="V1335">
        <v>75492163</v>
      </c>
      <c r="W1335">
        <v>39681844</v>
      </c>
      <c r="X1335">
        <v>59414099</v>
      </c>
      <c r="Y1335">
        <v>77159850</v>
      </c>
      <c r="Z1335">
        <v>59287102</v>
      </c>
      <c r="AA1335">
        <v>56258380</v>
      </c>
      <c r="AB1335">
        <v>50990750</v>
      </c>
      <c r="AC1335">
        <v>54047854</v>
      </c>
      <c r="AD1335">
        <v>59854211</v>
      </c>
      <c r="AE1335">
        <v>43319631</v>
      </c>
      <c r="AF1335">
        <v>43757685</v>
      </c>
      <c r="AG1335">
        <v>39291329</v>
      </c>
      <c r="AH1335">
        <v>34075941</v>
      </c>
      <c r="AI1335">
        <v>30609941</v>
      </c>
      <c r="AJ1335">
        <v>35169864</v>
      </c>
      <c r="AK1335">
        <v>33310722</v>
      </c>
      <c r="AL1335">
        <v>25330834</v>
      </c>
      <c r="AM1335">
        <v>25685565</v>
      </c>
      <c r="AN1335">
        <v>23653592</v>
      </c>
      <c r="AO1335">
        <v>26842052</v>
      </c>
      <c r="AP1335">
        <v>28298521</v>
      </c>
      <c r="AQ1335">
        <v>31318371</v>
      </c>
      <c r="AR1335">
        <v>42888930</v>
      </c>
      <c r="AS1335">
        <v>28810259</v>
      </c>
      <c r="AT1335">
        <v>36534784</v>
      </c>
      <c r="AU1335">
        <v>30786956</v>
      </c>
      <c r="AV1335">
        <v>27235067</v>
      </c>
      <c r="AW1335">
        <v>30388820</v>
      </c>
      <c r="AX1335">
        <v>27770896</v>
      </c>
      <c r="AY1335">
        <v>23713613</v>
      </c>
      <c r="AZ1335">
        <v>19207396</v>
      </c>
      <c r="BA1335">
        <v>15440102</v>
      </c>
      <c r="BB1335">
        <v>22272225</v>
      </c>
      <c r="BC1335">
        <v>18862314</v>
      </c>
      <c r="BD1335">
        <v>17454453</v>
      </c>
      <c r="BE1335">
        <v>19743851</v>
      </c>
      <c r="BF1335">
        <v>14777584</v>
      </c>
      <c r="BG1335">
        <v>28410530</v>
      </c>
      <c r="BH1335">
        <v>21114815</v>
      </c>
      <c r="BI1335">
        <v>21022235</v>
      </c>
      <c r="BJ1335">
        <v>15486724</v>
      </c>
      <c r="BK1335">
        <v>16338422</v>
      </c>
      <c r="BL1335">
        <v>17729478</v>
      </c>
      <c r="BM1335">
        <v>13794602</v>
      </c>
      <c r="BN1335">
        <v>17474035</v>
      </c>
      <c r="BO1335">
        <v>15678231</v>
      </c>
      <c r="BP1335">
        <v>20958112</v>
      </c>
      <c r="BQ1335">
        <v>18687615</v>
      </c>
      <c r="BR1335">
        <v>14053578</v>
      </c>
      <c r="BS1335">
        <v>11048857</v>
      </c>
      <c r="BT1335">
        <v>11768287</v>
      </c>
      <c r="BU1335">
        <v>20910533</v>
      </c>
      <c r="BV1335">
        <v>20528758</v>
      </c>
      <c r="BW1335">
        <v>20576014</v>
      </c>
      <c r="BX1335">
        <v>13702844</v>
      </c>
      <c r="BY1335">
        <v>13218421</v>
      </c>
      <c r="BZ1335">
        <v>14608681</v>
      </c>
      <c r="CA1335">
        <v>14869715</v>
      </c>
      <c r="CB1335">
        <v>12496243</v>
      </c>
      <c r="CC1335">
        <v>12491532</v>
      </c>
      <c r="CD1335">
        <v>10658581</v>
      </c>
      <c r="CE1335">
        <v>10509305</v>
      </c>
      <c r="CF1335">
        <v>11656104</v>
      </c>
      <c r="CG1335">
        <v>13653041</v>
      </c>
      <c r="CH1335">
        <v>10667183</v>
      </c>
      <c r="CI1335">
        <v>15377534</v>
      </c>
      <c r="CJ1335">
        <v>19171178</v>
      </c>
      <c r="CK1335">
        <v>15099245</v>
      </c>
      <c r="CL1335">
        <v>19507056</v>
      </c>
      <c r="CM1335">
        <v>19282109</v>
      </c>
      <c r="CN1335">
        <v>15873247</v>
      </c>
      <c r="CO1335">
        <v>14137116</v>
      </c>
      <c r="CP1335">
        <v>14792398</v>
      </c>
      <c r="CQ1335">
        <v>13121886</v>
      </c>
      <c r="CR1335">
        <v>16626561</v>
      </c>
      <c r="CS1335">
        <v>22292681</v>
      </c>
      <c r="CT1335">
        <v>13492224</v>
      </c>
      <c r="CU1335">
        <v>18649399</v>
      </c>
      <c r="CV1335">
        <v>16537913</v>
      </c>
      <c r="CW1335">
        <v>20537789</v>
      </c>
      <c r="CX1335">
        <v>18867516</v>
      </c>
      <c r="CY1335">
        <v>14671907</v>
      </c>
      <c r="CZ1335">
        <v>14950107</v>
      </c>
      <c r="DA1335">
        <v>16481526</v>
      </c>
      <c r="DB1335">
        <v>15311841</v>
      </c>
      <c r="DC1335">
        <v>16755984</v>
      </c>
      <c r="DD1335">
        <v>15666345</v>
      </c>
      <c r="DE1335">
        <v>17224554</v>
      </c>
      <c r="DF1335">
        <v>14214351</v>
      </c>
      <c r="DG1335">
        <v>18578415</v>
      </c>
      <c r="DH1335">
        <v>17184477</v>
      </c>
      <c r="DI1335">
        <v>17758370</v>
      </c>
      <c r="DJ1335">
        <v>18385133</v>
      </c>
      <c r="DK1335">
        <v>15120465</v>
      </c>
      <c r="DL1335">
        <v>23009594</v>
      </c>
      <c r="DM1335">
        <v>20061562</v>
      </c>
      <c r="DN1335">
        <v>15650408</v>
      </c>
      <c r="DO1335">
        <v>13294186</v>
      </c>
      <c r="DP1335">
        <v>21760954</v>
      </c>
      <c r="DQ1335">
        <v>16631139</v>
      </c>
      <c r="DR1335">
        <v>18528899</v>
      </c>
      <c r="DS1335">
        <v>18156928</v>
      </c>
      <c r="DT1335">
        <v>13536112</v>
      </c>
      <c r="DU1335">
        <v>16434316</v>
      </c>
      <c r="DV1335">
        <v>21705862</v>
      </c>
      <c r="DW1335">
        <v>14222213</v>
      </c>
      <c r="DX1335">
        <v>19919902</v>
      </c>
      <c r="DY1335">
        <v>33674241</v>
      </c>
      <c r="DZ1335">
        <v>26687134</v>
      </c>
      <c r="EA1335">
        <v>24664306</v>
      </c>
      <c r="EB1335">
        <v>16752386</v>
      </c>
      <c r="EC1335">
        <v>27332955</v>
      </c>
      <c r="ED1335">
        <v>19367936</v>
      </c>
      <c r="EE1335">
        <v>20641363</v>
      </c>
      <c r="EF1335">
        <v>20463860</v>
      </c>
      <c r="EG1335">
        <v>16967577</v>
      </c>
      <c r="EH1335">
        <v>22565553</v>
      </c>
      <c r="EI1335">
        <v>16322899</v>
      </c>
      <c r="EJ1335">
        <v>16231726</v>
      </c>
      <c r="EK1335">
        <v>18898965</v>
      </c>
      <c r="EL1335">
        <v>14536011</v>
      </c>
      <c r="EM1335">
        <v>15736916</v>
      </c>
      <c r="EN1335">
        <v>16299091</v>
      </c>
      <c r="EO1335">
        <v>23527794</v>
      </c>
      <c r="EP1335">
        <v>18207382</v>
      </c>
      <c r="EQ1335">
        <v>24644778</v>
      </c>
      <c r="ER1335">
        <v>17891964</v>
      </c>
      <c r="ES1335">
        <v>14686888</v>
      </c>
      <c r="ET1335">
        <v>18727684</v>
      </c>
      <c r="EU1335">
        <v>11603193</v>
      </c>
      <c r="EV1335">
        <v>13994015</v>
      </c>
      <c r="EW1335">
        <v>13419960</v>
      </c>
      <c r="EX1335">
        <v>11483572</v>
      </c>
      <c r="EY1335">
        <v>17936589</v>
      </c>
      <c r="EZ1335">
        <v>17028794</v>
      </c>
      <c r="FA1335">
        <v>16742494</v>
      </c>
      <c r="FB1335">
        <v>12305994</v>
      </c>
      <c r="FC1335">
        <v>16096968</v>
      </c>
      <c r="FD1335">
        <v>15137369</v>
      </c>
      <c r="FE1335">
        <v>16956251</v>
      </c>
      <c r="FF1335">
        <v>44627765</v>
      </c>
      <c r="FG1335">
        <v>25465769</v>
      </c>
      <c r="FH1335">
        <v>20467290</v>
      </c>
      <c r="FI1335">
        <v>24226254</v>
      </c>
      <c r="FJ1335">
        <v>18232634</v>
      </c>
      <c r="FK1335">
        <v>15801957</v>
      </c>
      <c r="FL1335">
        <v>22995316</v>
      </c>
      <c r="FM1335">
        <v>15527936</v>
      </c>
      <c r="FN1335">
        <v>16570526</v>
      </c>
      <c r="FO1335">
        <v>18935765</v>
      </c>
      <c r="FP1335">
        <v>17476296</v>
      </c>
      <c r="FQ1335">
        <v>16511429</v>
      </c>
      <c r="FR1335">
        <v>32754010</v>
      </c>
      <c r="FS1335">
        <v>15667508</v>
      </c>
      <c r="FT1335">
        <v>17443304</v>
      </c>
      <c r="FU1335">
        <v>16480453</v>
      </c>
      <c r="FV1335">
        <v>14358006</v>
      </c>
      <c r="FW1335">
        <v>13240997</v>
      </c>
      <c r="FX1335">
        <v>16106345</v>
      </c>
      <c r="FY1335">
        <v>13989654</v>
      </c>
      <c r="FZ1335">
        <v>17162556</v>
      </c>
      <c r="GA1335">
        <v>22560397</v>
      </c>
      <c r="GB1335">
        <v>21080882</v>
      </c>
      <c r="GC1335">
        <v>16386114</v>
      </c>
      <c r="GD1335">
        <v>22142362</v>
      </c>
      <c r="GE1335">
        <v>16860885</v>
      </c>
      <c r="GF1335">
        <v>26632100</v>
      </c>
      <c r="GG1335">
        <v>20879577</v>
      </c>
      <c r="GH1335">
        <v>16298393</v>
      </c>
      <c r="GI1335">
        <v>16216326</v>
      </c>
      <c r="GJ1335">
        <v>17772779</v>
      </c>
      <c r="GK1335">
        <v>16601551</v>
      </c>
    </row>
    <row r="1336" spans="1:193" x14ac:dyDescent="0.25">
      <c r="A1336" s="5" t="s">
        <v>669</v>
      </c>
      <c r="B1336" t="s">
        <v>1164</v>
      </c>
      <c r="C1336" t="s">
        <v>1202</v>
      </c>
      <c r="D1336" s="2">
        <f>_xll.BDH(A1336, "volume", B1336, C1336, "Direction", "H", "Period", "M","cols=180;rows=2")</f>
        <v>39113</v>
      </c>
      <c r="E1336" s="2">
        <v>39141</v>
      </c>
      <c r="F1336" s="2">
        <v>39171</v>
      </c>
      <c r="G1336" s="2">
        <v>39202</v>
      </c>
      <c r="H1336" s="2">
        <v>39233</v>
      </c>
      <c r="I1336" s="2">
        <v>39262</v>
      </c>
      <c r="J1336" s="2">
        <v>39294</v>
      </c>
      <c r="K1336" s="2">
        <v>39325</v>
      </c>
      <c r="L1336" s="2">
        <v>39353</v>
      </c>
      <c r="M1336" s="2">
        <v>39386</v>
      </c>
      <c r="N1336" s="2">
        <v>39416</v>
      </c>
      <c r="O1336" s="2">
        <v>39447</v>
      </c>
      <c r="P1336" s="2">
        <v>39478</v>
      </c>
      <c r="Q1336" s="2">
        <v>39507</v>
      </c>
      <c r="R1336" s="2">
        <v>39538</v>
      </c>
      <c r="S1336" s="2">
        <v>39568</v>
      </c>
      <c r="T1336" s="2">
        <v>39598</v>
      </c>
      <c r="U1336" s="2">
        <v>39629</v>
      </c>
      <c r="V1336" s="2">
        <v>39660</v>
      </c>
      <c r="W1336" s="2">
        <v>39689</v>
      </c>
      <c r="X1336" s="2">
        <v>39721</v>
      </c>
      <c r="Y1336" s="2">
        <v>39752</v>
      </c>
      <c r="Z1336" s="2">
        <v>39780</v>
      </c>
      <c r="AA1336" s="2">
        <v>39813</v>
      </c>
      <c r="AB1336" s="2">
        <v>39843</v>
      </c>
      <c r="AC1336" s="2">
        <v>39871</v>
      </c>
      <c r="AD1336" s="2">
        <v>39903</v>
      </c>
      <c r="AE1336" s="2">
        <v>39933</v>
      </c>
      <c r="AF1336" s="2">
        <v>39962</v>
      </c>
      <c r="AG1336" s="2">
        <v>39994</v>
      </c>
      <c r="AH1336" s="2">
        <v>40025</v>
      </c>
      <c r="AI1336" s="2">
        <v>40056</v>
      </c>
      <c r="AJ1336" s="2">
        <v>40086</v>
      </c>
      <c r="AK1336" s="2">
        <v>40116</v>
      </c>
      <c r="AL1336" s="2">
        <v>40147</v>
      </c>
      <c r="AM1336" s="2">
        <v>40178</v>
      </c>
      <c r="AN1336" s="2">
        <v>40207</v>
      </c>
      <c r="AO1336" s="2">
        <v>40235</v>
      </c>
      <c r="AP1336" s="2">
        <v>40268</v>
      </c>
      <c r="AQ1336" s="2">
        <v>40298</v>
      </c>
      <c r="AR1336" s="2">
        <v>40329</v>
      </c>
      <c r="AS1336" s="2">
        <v>40359</v>
      </c>
      <c r="AT1336" s="2">
        <v>40389</v>
      </c>
      <c r="AU1336" s="2">
        <v>40421</v>
      </c>
      <c r="AV1336" s="2">
        <v>40451</v>
      </c>
      <c r="AW1336" s="2">
        <v>40480</v>
      </c>
      <c r="AX1336" s="2">
        <v>40512</v>
      </c>
      <c r="AY1336" s="2">
        <v>40543</v>
      </c>
      <c r="AZ1336" s="2">
        <v>40574</v>
      </c>
      <c r="BA1336" s="2">
        <v>40602</v>
      </c>
      <c r="BB1336" s="2">
        <v>40633</v>
      </c>
      <c r="BC1336" s="2">
        <v>40662</v>
      </c>
      <c r="BD1336" s="2">
        <v>40694</v>
      </c>
      <c r="BE1336" s="2">
        <v>40724</v>
      </c>
      <c r="BF1336" s="2">
        <v>40753</v>
      </c>
      <c r="BG1336" s="2">
        <v>40786</v>
      </c>
      <c r="BH1336" s="2">
        <v>40816</v>
      </c>
      <c r="BI1336" s="2">
        <v>40847</v>
      </c>
      <c r="BJ1336" s="2">
        <v>40877</v>
      </c>
      <c r="BK1336" s="2">
        <v>40907</v>
      </c>
      <c r="BL1336" s="2">
        <v>40939</v>
      </c>
      <c r="BM1336" s="2">
        <v>40968</v>
      </c>
      <c r="BN1336" s="2">
        <v>40998</v>
      </c>
      <c r="BO1336" s="2">
        <v>41029</v>
      </c>
      <c r="BP1336" s="2">
        <v>41060</v>
      </c>
      <c r="BQ1336" s="2">
        <v>41089</v>
      </c>
      <c r="BR1336" s="2">
        <v>41121</v>
      </c>
      <c r="BS1336" s="2">
        <v>41152</v>
      </c>
      <c r="BT1336" s="2">
        <v>41180</v>
      </c>
      <c r="BU1336" s="2">
        <v>41213</v>
      </c>
      <c r="BV1336" s="2">
        <v>41243</v>
      </c>
      <c r="BW1336" s="2">
        <v>41274</v>
      </c>
      <c r="BX1336" s="2">
        <v>41305</v>
      </c>
      <c r="BY1336" s="2">
        <v>41333</v>
      </c>
      <c r="BZ1336" s="2">
        <v>41362</v>
      </c>
      <c r="CA1336" s="2">
        <v>41394</v>
      </c>
      <c r="CB1336" s="2">
        <v>41425</v>
      </c>
      <c r="CC1336" s="2">
        <v>41453</v>
      </c>
      <c r="CD1336" s="2">
        <v>41486</v>
      </c>
      <c r="CE1336" s="2">
        <v>41516</v>
      </c>
      <c r="CF1336" s="2">
        <v>41547</v>
      </c>
      <c r="CG1336" s="2">
        <v>41578</v>
      </c>
      <c r="CH1336" s="2">
        <v>41607</v>
      </c>
      <c r="CI1336" s="2">
        <v>41639</v>
      </c>
      <c r="CJ1336" s="2">
        <v>41670</v>
      </c>
      <c r="CK1336" s="2">
        <v>41698</v>
      </c>
      <c r="CL1336" s="2">
        <v>41729</v>
      </c>
      <c r="CM1336" s="2">
        <v>41759</v>
      </c>
      <c r="CN1336" s="2">
        <v>41789</v>
      </c>
      <c r="CO1336" s="2">
        <v>41820</v>
      </c>
      <c r="CP1336" s="2">
        <v>41851</v>
      </c>
      <c r="CQ1336" s="2">
        <v>41880</v>
      </c>
      <c r="CR1336" s="2">
        <v>41912</v>
      </c>
      <c r="CS1336" s="2">
        <v>41943</v>
      </c>
      <c r="CT1336" s="2">
        <v>41971</v>
      </c>
      <c r="CU1336" s="2">
        <v>42004</v>
      </c>
      <c r="CV1336" s="2">
        <v>42034</v>
      </c>
      <c r="CW1336" s="2">
        <v>42062</v>
      </c>
      <c r="CX1336" s="2">
        <v>42094</v>
      </c>
      <c r="CY1336" s="2">
        <v>42124</v>
      </c>
      <c r="CZ1336" s="2">
        <v>42153</v>
      </c>
      <c r="DA1336" s="2">
        <v>42185</v>
      </c>
      <c r="DB1336" s="2">
        <v>42216</v>
      </c>
      <c r="DC1336" s="2">
        <v>42247</v>
      </c>
      <c r="DD1336" s="2">
        <v>42277</v>
      </c>
      <c r="DE1336" s="2">
        <v>42307</v>
      </c>
      <c r="DF1336" s="2">
        <v>42338</v>
      </c>
      <c r="DG1336" s="2">
        <v>42369</v>
      </c>
      <c r="DH1336" s="2">
        <v>42398</v>
      </c>
      <c r="DI1336" s="2">
        <v>42429</v>
      </c>
      <c r="DJ1336" s="2">
        <v>42460</v>
      </c>
      <c r="DK1336" s="2">
        <v>42489</v>
      </c>
      <c r="DL1336" s="2">
        <v>42521</v>
      </c>
      <c r="DM1336" s="2">
        <v>42551</v>
      </c>
      <c r="DN1336" s="2">
        <v>42580</v>
      </c>
      <c r="DO1336" s="2">
        <v>42613</v>
      </c>
      <c r="DP1336" s="2">
        <v>42643</v>
      </c>
      <c r="DQ1336" s="2">
        <v>42674</v>
      </c>
      <c r="DR1336" s="2">
        <v>42704</v>
      </c>
      <c r="DS1336" s="2">
        <v>42734</v>
      </c>
      <c r="DT1336" s="2">
        <v>42766</v>
      </c>
      <c r="DU1336" s="2">
        <v>42794</v>
      </c>
      <c r="DV1336" s="2">
        <v>42825</v>
      </c>
      <c r="DW1336" s="2">
        <v>42853</v>
      </c>
      <c r="DX1336" s="2">
        <v>42886</v>
      </c>
      <c r="DY1336" s="2">
        <v>42916</v>
      </c>
      <c r="DZ1336" s="2">
        <v>42947</v>
      </c>
      <c r="EA1336" s="2">
        <v>42978</v>
      </c>
      <c r="EB1336" s="2">
        <v>43007</v>
      </c>
      <c r="EC1336" s="2">
        <v>43039</v>
      </c>
      <c r="ED1336" s="2">
        <v>43069</v>
      </c>
      <c r="EE1336" s="2">
        <v>43098</v>
      </c>
      <c r="EF1336" s="2">
        <v>43131</v>
      </c>
      <c r="EG1336" s="2">
        <v>43159</v>
      </c>
      <c r="EH1336" s="2">
        <v>43189</v>
      </c>
      <c r="EI1336" s="2">
        <v>43220</v>
      </c>
      <c r="EJ1336" s="2">
        <v>43251</v>
      </c>
      <c r="EK1336" s="2">
        <v>43280</v>
      </c>
      <c r="EL1336" s="2">
        <v>43312</v>
      </c>
      <c r="EM1336" s="2">
        <v>43343</v>
      </c>
      <c r="EN1336" s="2">
        <v>43371</v>
      </c>
      <c r="EO1336" s="2">
        <v>43404</v>
      </c>
      <c r="EP1336" s="2">
        <v>43434</v>
      </c>
      <c r="EQ1336" s="2">
        <v>43465</v>
      </c>
      <c r="ER1336" s="2">
        <v>43496</v>
      </c>
      <c r="ES1336" s="2">
        <v>43524</v>
      </c>
      <c r="ET1336" s="2">
        <v>43553</v>
      </c>
      <c r="EU1336" s="2">
        <v>43585</v>
      </c>
      <c r="EV1336" s="2">
        <v>43616</v>
      </c>
      <c r="EW1336" s="2">
        <v>43644</v>
      </c>
      <c r="EX1336" s="2">
        <v>43677</v>
      </c>
      <c r="EY1336" s="2">
        <v>43707</v>
      </c>
      <c r="EZ1336" s="2">
        <v>43738</v>
      </c>
      <c r="FA1336" s="2">
        <v>43769</v>
      </c>
      <c r="FB1336" s="2">
        <v>43798</v>
      </c>
      <c r="FC1336" s="2">
        <v>43830</v>
      </c>
      <c r="FD1336" s="2">
        <v>43861</v>
      </c>
      <c r="FE1336" s="2">
        <v>43889</v>
      </c>
      <c r="FF1336" s="2">
        <v>43921</v>
      </c>
      <c r="FG1336" s="2">
        <v>43951</v>
      </c>
      <c r="FH1336" s="2">
        <v>43980</v>
      </c>
      <c r="FI1336" s="2">
        <v>44012</v>
      </c>
      <c r="FJ1336" s="2">
        <v>44043</v>
      </c>
      <c r="FK1336" s="2">
        <v>44074</v>
      </c>
      <c r="FL1336" s="2">
        <v>44104</v>
      </c>
      <c r="FM1336" s="2">
        <v>44134</v>
      </c>
      <c r="FN1336" s="2">
        <v>44165</v>
      </c>
      <c r="FO1336" s="2">
        <v>44196</v>
      </c>
      <c r="FP1336" s="2">
        <v>44225</v>
      </c>
      <c r="FQ1336" s="2">
        <v>44253</v>
      </c>
      <c r="FR1336" s="2">
        <v>44286</v>
      </c>
      <c r="FS1336" s="2">
        <v>44316</v>
      </c>
      <c r="FT1336" s="2">
        <v>44347</v>
      </c>
      <c r="FU1336" s="2">
        <v>44377</v>
      </c>
      <c r="FV1336" s="2">
        <v>44407</v>
      </c>
      <c r="FW1336" s="2">
        <v>44439</v>
      </c>
      <c r="FX1336" s="2">
        <v>44469</v>
      </c>
      <c r="FY1336" s="2">
        <v>44498</v>
      </c>
      <c r="FZ1336" s="2">
        <v>44530</v>
      </c>
      <c r="GA1336" s="2">
        <v>44561</v>
      </c>
    </row>
    <row r="1337" spans="1:193" x14ac:dyDescent="0.25">
      <c r="D1337" s="3">
        <v>53534400</v>
      </c>
      <c r="E1337">
        <v>44307100</v>
      </c>
      <c r="F1337">
        <v>49971000</v>
      </c>
      <c r="G1337">
        <v>50272900</v>
      </c>
      <c r="H1337">
        <v>52410400</v>
      </c>
      <c r="I1337">
        <v>50565800</v>
      </c>
      <c r="J1337">
        <v>46750700</v>
      </c>
      <c r="K1337">
        <v>52085200</v>
      </c>
      <c r="L1337">
        <v>32244200</v>
      </c>
      <c r="M1337">
        <v>39856400</v>
      </c>
      <c r="N1337">
        <v>42186300</v>
      </c>
      <c r="O1337">
        <v>36179700</v>
      </c>
      <c r="P1337">
        <v>49141600</v>
      </c>
      <c r="Q1337">
        <v>37008100</v>
      </c>
      <c r="R1337">
        <v>48410800</v>
      </c>
      <c r="S1337">
        <v>36116800</v>
      </c>
      <c r="T1337">
        <v>29856600</v>
      </c>
      <c r="U1337">
        <v>45235300</v>
      </c>
      <c r="V1337">
        <v>49289300</v>
      </c>
      <c r="W1337">
        <v>30523200</v>
      </c>
      <c r="X1337">
        <v>38296100</v>
      </c>
      <c r="Y1337">
        <v>55881200</v>
      </c>
      <c r="Z1337">
        <v>43334000</v>
      </c>
      <c r="AA1337">
        <v>38849900</v>
      </c>
      <c r="AB1337">
        <v>40125200</v>
      </c>
      <c r="AC1337">
        <v>42185700</v>
      </c>
      <c r="AD1337">
        <v>50414000</v>
      </c>
      <c r="AE1337">
        <v>60459500</v>
      </c>
      <c r="AF1337">
        <v>41954200</v>
      </c>
      <c r="AG1337">
        <v>35422900</v>
      </c>
      <c r="AH1337">
        <v>41478400</v>
      </c>
      <c r="AI1337">
        <v>31279000</v>
      </c>
      <c r="AJ1337">
        <v>39519200</v>
      </c>
      <c r="AK1337">
        <v>37526400</v>
      </c>
      <c r="AL1337">
        <v>27810000</v>
      </c>
      <c r="AM1337">
        <v>31707500</v>
      </c>
      <c r="AN1337">
        <v>30481700</v>
      </c>
      <c r="AO1337">
        <v>60545400</v>
      </c>
      <c r="AP1337">
        <v>44179400</v>
      </c>
      <c r="AQ1337">
        <v>41205600</v>
      </c>
      <c r="AR1337">
        <v>50760200</v>
      </c>
      <c r="AS1337">
        <v>43593400</v>
      </c>
      <c r="AT1337">
        <v>33807700</v>
      </c>
      <c r="AU1337">
        <v>28617300</v>
      </c>
      <c r="AV1337">
        <v>32417184</v>
      </c>
      <c r="AW1337">
        <v>29822865</v>
      </c>
      <c r="AX1337">
        <v>40013212</v>
      </c>
      <c r="AY1337">
        <v>27160985</v>
      </c>
      <c r="AZ1337">
        <v>30403902</v>
      </c>
      <c r="BA1337">
        <v>30423307</v>
      </c>
      <c r="BB1337">
        <v>35214528</v>
      </c>
      <c r="BC1337">
        <v>24290966</v>
      </c>
      <c r="BD1337">
        <v>22083408</v>
      </c>
      <c r="BE1337">
        <v>32568622</v>
      </c>
      <c r="BF1337">
        <v>28343597</v>
      </c>
      <c r="BG1337">
        <v>54756779</v>
      </c>
      <c r="BH1337">
        <v>44060413</v>
      </c>
      <c r="BI1337">
        <v>36472399</v>
      </c>
      <c r="BJ1337">
        <v>27791034</v>
      </c>
      <c r="BK1337">
        <v>30663486</v>
      </c>
      <c r="BL1337">
        <v>22564612</v>
      </c>
      <c r="BM1337">
        <v>32622329</v>
      </c>
      <c r="BN1337">
        <v>30478447</v>
      </c>
      <c r="BO1337">
        <v>25208256</v>
      </c>
      <c r="BP1337">
        <v>27932859</v>
      </c>
      <c r="BQ1337">
        <v>26819506</v>
      </c>
      <c r="BR1337">
        <v>23842586</v>
      </c>
      <c r="BS1337">
        <v>20801789</v>
      </c>
      <c r="BT1337">
        <v>22600026</v>
      </c>
      <c r="BU1337">
        <v>28247366</v>
      </c>
      <c r="BV1337">
        <v>51115978</v>
      </c>
      <c r="BW1337">
        <v>33862501</v>
      </c>
      <c r="BX1337">
        <v>36979748</v>
      </c>
      <c r="BY1337">
        <v>37363555</v>
      </c>
      <c r="BZ1337">
        <v>35022503</v>
      </c>
      <c r="CA1337">
        <v>32410315</v>
      </c>
      <c r="CB1337">
        <v>30367056</v>
      </c>
      <c r="CC1337">
        <v>30809421</v>
      </c>
      <c r="CD1337">
        <v>32899445</v>
      </c>
      <c r="CE1337">
        <v>25060369</v>
      </c>
      <c r="CF1337">
        <v>22360594</v>
      </c>
      <c r="CG1337">
        <v>39544969</v>
      </c>
      <c r="CH1337">
        <v>36407085</v>
      </c>
      <c r="CI1337">
        <v>30252236</v>
      </c>
      <c r="CJ1337">
        <v>30945034</v>
      </c>
      <c r="CK1337">
        <v>32163642</v>
      </c>
      <c r="CL1337">
        <v>28246254</v>
      </c>
      <c r="CM1337">
        <v>34684701</v>
      </c>
      <c r="CN1337">
        <v>28293137</v>
      </c>
      <c r="CO1337">
        <v>29264049</v>
      </c>
      <c r="CP1337">
        <v>23817725</v>
      </c>
      <c r="CQ1337">
        <v>24393303</v>
      </c>
      <c r="CR1337">
        <v>24392747</v>
      </c>
      <c r="CS1337">
        <v>34400026</v>
      </c>
      <c r="CT1337">
        <v>27371544</v>
      </c>
      <c r="CU1337">
        <v>26973716</v>
      </c>
      <c r="CV1337">
        <v>26136942</v>
      </c>
      <c r="CW1337">
        <v>28290055</v>
      </c>
      <c r="CX1337">
        <v>37635119</v>
      </c>
      <c r="CY1337">
        <v>29928150</v>
      </c>
      <c r="CZ1337">
        <v>33657684</v>
      </c>
      <c r="DA1337">
        <v>31207757</v>
      </c>
      <c r="DB1337">
        <v>32074469</v>
      </c>
      <c r="DC1337">
        <v>29980535</v>
      </c>
      <c r="DD1337">
        <v>35530402</v>
      </c>
      <c r="DE1337">
        <v>32534899</v>
      </c>
      <c r="DF1337">
        <v>22388413</v>
      </c>
      <c r="DG1337">
        <v>23569998</v>
      </c>
      <c r="DH1337">
        <v>30259274</v>
      </c>
      <c r="DI1337">
        <v>33423068</v>
      </c>
      <c r="DJ1337">
        <v>31331954</v>
      </c>
      <c r="DK1337">
        <v>25141681</v>
      </c>
      <c r="DL1337">
        <v>26009623</v>
      </c>
      <c r="DM1337">
        <v>25043411</v>
      </c>
      <c r="DN1337">
        <v>16188117</v>
      </c>
      <c r="DO1337">
        <v>19824575</v>
      </c>
      <c r="DP1337">
        <v>25030400</v>
      </c>
      <c r="DQ1337">
        <v>20659250</v>
      </c>
      <c r="DR1337">
        <v>23861778</v>
      </c>
      <c r="DS1337">
        <v>21698629</v>
      </c>
      <c r="DT1337">
        <v>34914875</v>
      </c>
      <c r="DU1337">
        <v>34460991</v>
      </c>
      <c r="DV1337">
        <v>32565186</v>
      </c>
      <c r="DW1337">
        <v>22410680</v>
      </c>
      <c r="DX1337">
        <v>21857003</v>
      </c>
      <c r="DY1337">
        <v>23743007</v>
      </c>
      <c r="DZ1337">
        <v>13761938</v>
      </c>
      <c r="EA1337">
        <v>18550130</v>
      </c>
      <c r="EB1337">
        <v>20289930</v>
      </c>
      <c r="EC1337">
        <v>17693541</v>
      </c>
      <c r="ED1337">
        <v>20292678</v>
      </c>
      <c r="EE1337">
        <v>31093746</v>
      </c>
      <c r="EF1337">
        <v>35506305</v>
      </c>
      <c r="EG1337">
        <v>31963296</v>
      </c>
      <c r="EH1337">
        <v>39293879</v>
      </c>
      <c r="EI1337">
        <v>23445167</v>
      </c>
      <c r="EJ1337">
        <v>23574901</v>
      </c>
      <c r="EK1337">
        <v>26235241</v>
      </c>
      <c r="EL1337">
        <v>19383169</v>
      </c>
      <c r="EM1337">
        <v>27335516</v>
      </c>
      <c r="EN1337">
        <v>28425663</v>
      </c>
      <c r="EO1337">
        <v>27469355</v>
      </c>
      <c r="EP1337">
        <v>28363201</v>
      </c>
      <c r="EQ1337">
        <v>29240421</v>
      </c>
      <c r="ER1337">
        <v>27749873</v>
      </c>
      <c r="ES1337">
        <v>34045194</v>
      </c>
      <c r="ET1337">
        <v>36770212</v>
      </c>
      <c r="EU1337">
        <v>27290053</v>
      </c>
      <c r="EV1337">
        <v>32620162</v>
      </c>
      <c r="EW1337">
        <v>33731092</v>
      </c>
      <c r="EX1337">
        <v>21704093</v>
      </c>
      <c r="EY1337">
        <v>33902133</v>
      </c>
      <c r="EZ1337">
        <v>39216372</v>
      </c>
      <c r="FA1337">
        <v>32549365</v>
      </c>
      <c r="FB1337">
        <v>54656668</v>
      </c>
      <c r="FC1337">
        <v>33739172</v>
      </c>
      <c r="FD1337">
        <v>37563521</v>
      </c>
      <c r="FE1337">
        <v>44151482</v>
      </c>
      <c r="FF1337">
        <v>60313811</v>
      </c>
      <c r="FG1337">
        <v>33816159</v>
      </c>
      <c r="FH1337">
        <v>39524011</v>
      </c>
      <c r="FI1337">
        <v>43477918</v>
      </c>
      <c r="FJ1337">
        <v>31853957</v>
      </c>
      <c r="FK1337">
        <v>26758705</v>
      </c>
      <c r="FL1337">
        <v>22946301</v>
      </c>
      <c r="FM1337">
        <v>25420091</v>
      </c>
      <c r="FN1337">
        <v>26575150</v>
      </c>
      <c r="FO1337">
        <v>32551872</v>
      </c>
      <c r="FP1337">
        <v>26615143</v>
      </c>
      <c r="FQ1337">
        <v>22152101</v>
      </c>
      <c r="FR1337">
        <v>40315340</v>
      </c>
      <c r="FS1337">
        <v>23365922</v>
      </c>
      <c r="FT1337">
        <v>27597755</v>
      </c>
      <c r="FU1337">
        <v>24709713</v>
      </c>
      <c r="FV1337">
        <v>18578202</v>
      </c>
      <c r="FW1337">
        <v>19803319</v>
      </c>
      <c r="FX1337">
        <v>33709724</v>
      </c>
      <c r="FY1337">
        <v>25400404</v>
      </c>
      <c r="FZ1337">
        <v>41306646</v>
      </c>
      <c r="GA1337">
        <v>82166323</v>
      </c>
    </row>
    <row r="1338" spans="1:193" x14ac:dyDescent="0.25">
      <c r="A1338" s="5" t="s">
        <v>670</v>
      </c>
      <c r="B1338" t="s">
        <v>1164</v>
      </c>
      <c r="C1338" t="s">
        <v>1196</v>
      </c>
      <c r="D1338" s="2">
        <f>_xll.BDH(A1338, "volume", B1338, C1338, "Direction", "H", "Period", "M","cols=144;rows=2")</f>
        <v>39113</v>
      </c>
      <c r="E1338" s="2">
        <v>39141</v>
      </c>
      <c r="F1338" s="2">
        <v>39171</v>
      </c>
      <c r="G1338" s="2">
        <v>39202</v>
      </c>
      <c r="H1338" s="2">
        <v>39233</v>
      </c>
      <c r="I1338" s="2">
        <v>39262</v>
      </c>
      <c r="J1338" s="2">
        <v>39294</v>
      </c>
      <c r="K1338" s="2">
        <v>39325</v>
      </c>
      <c r="L1338" s="2">
        <v>39353</v>
      </c>
      <c r="M1338" s="2">
        <v>39386</v>
      </c>
      <c r="N1338" s="2">
        <v>39416</v>
      </c>
      <c r="O1338" s="2">
        <v>39447</v>
      </c>
      <c r="P1338" s="2">
        <v>39478</v>
      </c>
      <c r="Q1338" s="2">
        <v>39507</v>
      </c>
      <c r="R1338" s="2">
        <v>39538</v>
      </c>
      <c r="S1338" s="2">
        <v>39568</v>
      </c>
      <c r="T1338" s="2">
        <v>39598</v>
      </c>
      <c r="U1338" s="2">
        <v>39629</v>
      </c>
      <c r="V1338" s="2">
        <v>39660</v>
      </c>
      <c r="W1338" s="2">
        <v>39689</v>
      </c>
      <c r="X1338" s="2">
        <v>39721</v>
      </c>
      <c r="Y1338" s="2">
        <v>39752</v>
      </c>
      <c r="Z1338" s="2">
        <v>39780</v>
      </c>
      <c r="AA1338" s="2">
        <v>39813</v>
      </c>
      <c r="AB1338" s="2">
        <v>39843</v>
      </c>
      <c r="AC1338" s="2">
        <v>39871</v>
      </c>
      <c r="AD1338" s="2">
        <v>39903</v>
      </c>
      <c r="AE1338" s="2">
        <v>39933</v>
      </c>
      <c r="AF1338" s="2">
        <v>39962</v>
      </c>
      <c r="AG1338" s="2">
        <v>39994</v>
      </c>
      <c r="AH1338" s="2">
        <v>40025</v>
      </c>
      <c r="AI1338" s="2">
        <v>40056</v>
      </c>
      <c r="AJ1338" s="2">
        <v>40086</v>
      </c>
      <c r="AK1338" s="2">
        <v>40116</v>
      </c>
      <c r="AL1338" s="2">
        <v>40147</v>
      </c>
      <c r="AM1338" s="2">
        <v>40178</v>
      </c>
      <c r="AN1338" s="2">
        <v>40207</v>
      </c>
      <c r="AO1338" s="2">
        <v>40235</v>
      </c>
      <c r="AP1338" s="2">
        <v>40268</v>
      </c>
      <c r="AQ1338" s="2">
        <v>40298</v>
      </c>
      <c r="AR1338" s="2">
        <v>40329</v>
      </c>
      <c r="AS1338" s="2">
        <v>40359</v>
      </c>
      <c r="AT1338" s="2">
        <v>40389</v>
      </c>
      <c r="AU1338" s="2">
        <v>40421</v>
      </c>
      <c r="AV1338" s="2">
        <v>40451</v>
      </c>
      <c r="AW1338" s="2">
        <v>40480</v>
      </c>
      <c r="AX1338" s="2">
        <v>40512</v>
      </c>
      <c r="AY1338" s="2">
        <v>40543</v>
      </c>
      <c r="AZ1338" s="2">
        <v>40574</v>
      </c>
      <c r="BA1338" s="2">
        <v>40602</v>
      </c>
      <c r="BB1338" s="2">
        <v>40633</v>
      </c>
      <c r="BC1338" s="2">
        <v>40662</v>
      </c>
      <c r="BD1338" s="2">
        <v>40694</v>
      </c>
      <c r="BE1338" s="2">
        <v>40724</v>
      </c>
      <c r="BF1338" s="2">
        <v>40753</v>
      </c>
      <c r="BG1338" s="2">
        <v>40786</v>
      </c>
      <c r="BH1338" s="2">
        <v>40816</v>
      </c>
      <c r="BI1338" s="2">
        <v>40847</v>
      </c>
      <c r="BJ1338" s="2">
        <v>40877</v>
      </c>
      <c r="BK1338" s="2">
        <v>40907</v>
      </c>
      <c r="BL1338" s="2">
        <v>40939</v>
      </c>
      <c r="BM1338" s="2">
        <v>40968</v>
      </c>
      <c r="BN1338" s="2">
        <v>40998</v>
      </c>
      <c r="BO1338" s="2">
        <v>41029</v>
      </c>
      <c r="BP1338" s="2">
        <v>41060</v>
      </c>
      <c r="BQ1338" s="2">
        <v>41089</v>
      </c>
      <c r="BR1338" s="2">
        <v>41121</v>
      </c>
      <c r="BS1338" s="2">
        <v>41152</v>
      </c>
      <c r="BT1338" s="2">
        <v>41180</v>
      </c>
      <c r="BU1338" s="2">
        <v>41213</v>
      </c>
      <c r="BV1338" s="2">
        <v>41243</v>
      </c>
      <c r="BW1338" s="2">
        <v>41274</v>
      </c>
      <c r="BX1338" s="2">
        <v>41305</v>
      </c>
      <c r="BY1338" s="2">
        <v>41333</v>
      </c>
      <c r="BZ1338" s="2">
        <v>41362</v>
      </c>
      <c r="CA1338" s="2">
        <v>41394</v>
      </c>
      <c r="CB1338" s="2">
        <v>41425</v>
      </c>
      <c r="CC1338" s="2">
        <v>41453</v>
      </c>
      <c r="CD1338" s="2">
        <v>41486</v>
      </c>
      <c r="CE1338" s="2">
        <v>41516</v>
      </c>
      <c r="CF1338" s="2">
        <v>41547</v>
      </c>
      <c r="CG1338" s="2">
        <v>41578</v>
      </c>
      <c r="CH1338" s="2">
        <v>41607</v>
      </c>
      <c r="CI1338" s="2">
        <v>41639</v>
      </c>
      <c r="CJ1338" s="2">
        <v>41670</v>
      </c>
      <c r="CK1338" s="2">
        <v>41698</v>
      </c>
      <c r="CL1338" s="2">
        <v>41729</v>
      </c>
      <c r="CM1338" s="2">
        <v>41759</v>
      </c>
      <c r="CN1338" s="2">
        <v>41789</v>
      </c>
      <c r="CO1338" s="2">
        <v>41820</v>
      </c>
      <c r="CP1338" s="2">
        <v>41851</v>
      </c>
      <c r="CQ1338" s="2">
        <v>41880</v>
      </c>
      <c r="CR1338" s="2">
        <v>41912</v>
      </c>
      <c r="CS1338" s="2">
        <v>41943</v>
      </c>
      <c r="CT1338" s="2">
        <v>41971</v>
      </c>
      <c r="CU1338" s="2">
        <v>42004</v>
      </c>
      <c r="CV1338" s="2">
        <v>42034</v>
      </c>
      <c r="CW1338" s="2">
        <v>42062</v>
      </c>
      <c r="CX1338" s="2">
        <v>42094</v>
      </c>
      <c r="CY1338" s="2">
        <v>42124</v>
      </c>
      <c r="CZ1338" s="2">
        <v>42153</v>
      </c>
      <c r="DA1338" s="2">
        <v>42185</v>
      </c>
      <c r="DB1338" s="2">
        <v>42216</v>
      </c>
      <c r="DC1338" s="2">
        <v>42247</v>
      </c>
      <c r="DD1338" s="2">
        <v>42277</v>
      </c>
      <c r="DE1338" s="2">
        <v>42307</v>
      </c>
      <c r="DF1338" s="2">
        <v>42338</v>
      </c>
      <c r="DG1338" s="2">
        <v>42369</v>
      </c>
      <c r="DH1338" s="2">
        <v>42398</v>
      </c>
      <c r="DI1338" s="2">
        <v>42429</v>
      </c>
      <c r="DJ1338" s="2">
        <v>42460</v>
      </c>
      <c r="DK1338" s="2">
        <v>42489</v>
      </c>
      <c r="DL1338" s="2">
        <v>42521</v>
      </c>
      <c r="DM1338" s="2">
        <v>42551</v>
      </c>
      <c r="DN1338" s="2">
        <v>42580</v>
      </c>
      <c r="DO1338" s="2">
        <v>42613</v>
      </c>
      <c r="DP1338" s="2">
        <v>42643</v>
      </c>
      <c r="DQ1338" s="2">
        <v>42674</v>
      </c>
      <c r="DR1338" s="2">
        <v>42704</v>
      </c>
      <c r="DS1338" s="2">
        <v>42734</v>
      </c>
      <c r="DT1338" s="2">
        <v>42766</v>
      </c>
      <c r="DU1338" s="2">
        <v>42794</v>
      </c>
      <c r="DV1338" s="2">
        <v>42825</v>
      </c>
      <c r="DW1338" s="2">
        <v>42853</v>
      </c>
      <c r="DX1338" s="2">
        <v>42886</v>
      </c>
      <c r="DY1338" s="2">
        <v>42916</v>
      </c>
      <c r="DZ1338" s="2">
        <v>42947</v>
      </c>
      <c r="EA1338" s="2">
        <v>42978</v>
      </c>
      <c r="EB1338" s="2">
        <v>43007</v>
      </c>
      <c r="EC1338" s="2">
        <v>43039</v>
      </c>
      <c r="ED1338" s="2">
        <v>43069</v>
      </c>
      <c r="EE1338" s="2">
        <v>43098</v>
      </c>
      <c r="EF1338" s="2">
        <v>43131</v>
      </c>
      <c r="EG1338" s="2">
        <v>43159</v>
      </c>
      <c r="EH1338" s="2">
        <v>43189</v>
      </c>
      <c r="EI1338" s="2">
        <v>43220</v>
      </c>
      <c r="EJ1338" s="2">
        <v>43251</v>
      </c>
      <c r="EK1338" s="2">
        <v>43280</v>
      </c>
      <c r="EL1338" s="2">
        <v>43312</v>
      </c>
      <c r="EM1338" s="2">
        <v>43343</v>
      </c>
      <c r="EN1338" s="2">
        <v>43371</v>
      </c>
      <c r="EO1338" s="2">
        <v>43404</v>
      </c>
      <c r="EP1338" s="2">
        <v>43434</v>
      </c>
      <c r="EQ1338" s="2">
        <v>43465</v>
      </c>
    </row>
    <row r="1339" spans="1:193" x14ac:dyDescent="0.25">
      <c r="D1339" s="3">
        <v>128411736</v>
      </c>
      <c r="E1339">
        <v>102749576</v>
      </c>
      <c r="F1339">
        <v>156439568</v>
      </c>
      <c r="G1339">
        <v>84811328</v>
      </c>
      <c r="H1339">
        <v>80554364</v>
      </c>
      <c r="I1339">
        <v>50813468</v>
      </c>
      <c r="J1339">
        <v>52711880</v>
      </c>
      <c r="K1339">
        <v>62716822</v>
      </c>
      <c r="L1339">
        <v>35965622</v>
      </c>
      <c r="M1339">
        <v>57385866</v>
      </c>
      <c r="N1339">
        <v>53342086</v>
      </c>
      <c r="O1339">
        <v>44578452</v>
      </c>
      <c r="P1339">
        <v>96768950</v>
      </c>
      <c r="Q1339">
        <v>62949388</v>
      </c>
      <c r="R1339">
        <v>62389758</v>
      </c>
      <c r="S1339">
        <v>50625876</v>
      </c>
      <c r="T1339">
        <v>40697440</v>
      </c>
      <c r="U1339">
        <v>48980236</v>
      </c>
      <c r="V1339">
        <v>47449560</v>
      </c>
      <c r="W1339">
        <v>42923472</v>
      </c>
      <c r="X1339">
        <v>47121148</v>
      </c>
      <c r="Y1339">
        <v>65833100</v>
      </c>
      <c r="Z1339">
        <v>48141012</v>
      </c>
      <c r="AA1339">
        <v>40722916</v>
      </c>
      <c r="AB1339">
        <v>48243182</v>
      </c>
      <c r="AC1339">
        <v>45066714</v>
      </c>
      <c r="AD1339">
        <v>66843102</v>
      </c>
      <c r="AE1339">
        <v>61291842</v>
      </c>
      <c r="AF1339">
        <v>41645186</v>
      </c>
      <c r="AG1339">
        <v>64799748</v>
      </c>
      <c r="AH1339">
        <v>45277624</v>
      </c>
      <c r="AI1339">
        <v>43626866</v>
      </c>
      <c r="AJ1339">
        <v>37291654</v>
      </c>
      <c r="AK1339">
        <v>39488566</v>
      </c>
      <c r="AL1339">
        <v>40367590</v>
      </c>
      <c r="AM1339">
        <v>38308784</v>
      </c>
      <c r="AN1339">
        <v>36729708</v>
      </c>
      <c r="AO1339">
        <v>36093540</v>
      </c>
      <c r="AP1339">
        <v>36644316</v>
      </c>
      <c r="AQ1339">
        <v>32689654</v>
      </c>
      <c r="AR1339">
        <v>45027398</v>
      </c>
      <c r="AS1339">
        <v>38805366</v>
      </c>
      <c r="AT1339">
        <v>49660386</v>
      </c>
      <c r="AU1339">
        <v>40143155</v>
      </c>
      <c r="AV1339">
        <v>26144181</v>
      </c>
      <c r="AW1339">
        <v>27083253</v>
      </c>
      <c r="AX1339">
        <v>27604212</v>
      </c>
      <c r="AY1339">
        <v>24935499</v>
      </c>
      <c r="AZ1339">
        <v>21962618</v>
      </c>
      <c r="BA1339">
        <v>25233176</v>
      </c>
      <c r="BB1339">
        <v>35131838</v>
      </c>
      <c r="BC1339">
        <v>27434745</v>
      </c>
      <c r="BD1339">
        <v>33751640</v>
      </c>
      <c r="BE1339">
        <v>37158150</v>
      </c>
      <c r="BF1339">
        <v>56290584</v>
      </c>
      <c r="BG1339">
        <v>64429414</v>
      </c>
      <c r="BH1339">
        <v>50512198</v>
      </c>
      <c r="BI1339">
        <v>51421277</v>
      </c>
      <c r="BJ1339">
        <v>37731734</v>
      </c>
      <c r="BK1339">
        <v>26713541</v>
      </c>
      <c r="BL1339">
        <v>32976269</v>
      </c>
      <c r="BM1339">
        <v>38914098</v>
      </c>
      <c r="BN1339">
        <v>44170795</v>
      </c>
      <c r="BO1339">
        <v>49840585</v>
      </c>
      <c r="BP1339">
        <v>44507679</v>
      </c>
      <c r="BQ1339">
        <v>31068610</v>
      </c>
      <c r="BR1339">
        <v>28397346</v>
      </c>
      <c r="BS1339">
        <v>33980940</v>
      </c>
      <c r="BT1339">
        <v>25432519</v>
      </c>
      <c r="BU1339">
        <v>25254576</v>
      </c>
      <c r="BV1339">
        <v>53839068</v>
      </c>
      <c r="BW1339">
        <v>29299049</v>
      </c>
      <c r="BX1339">
        <v>32049561</v>
      </c>
      <c r="BY1339">
        <v>37362679</v>
      </c>
      <c r="BZ1339">
        <v>29969049</v>
      </c>
      <c r="CA1339">
        <v>32592999</v>
      </c>
      <c r="CB1339">
        <v>32184893</v>
      </c>
      <c r="CC1339">
        <v>27330000</v>
      </c>
      <c r="CD1339">
        <v>25665681</v>
      </c>
      <c r="CE1339">
        <v>24489195</v>
      </c>
      <c r="CF1339">
        <v>30041048</v>
      </c>
      <c r="CG1339">
        <v>32229724</v>
      </c>
      <c r="CH1339">
        <v>28676474</v>
      </c>
      <c r="CI1339">
        <v>27997109</v>
      </c>
      <c r="CJ1339">
        <v>33401630</v>
      </c>
      <c r="CK1339">
        <v>37327832</v>
      </c>
      <c r="CL1339">
        <v>42654058</v>
      </c>
      <c r="CM1339">
        <v>41830760</v>
      </c>
      <c r="CN1339">
        <v>37701609</v>
      </c>
      <c r="CO1339">
        <v>32948579</v>
      </c>
      <c r="CP1339">
        <v>34814527</v>
      </c>
      <c r="CQ1339">
        <v>26487294</v>
      </c>
      <c r="CR1339">
        <v>27034449</v>
      </c>
      <c r="CS1339">
        <v>33581621</v>
      </c>
      <c r="CT1339">
        <v>22281568</v>
      </c>
      <c r="CU1339">
        <v>30031166</v>
      </c>
      <c r="CV1339">
        <v>30412832</v>
      </c>
      <c r="CW1339">
        <v>24631708</v>
      </c>
      <c r="CX1339">
        <v>28986708</v>
      </c>
      <c r="CY1339">
        <v>26293873</v>
      </c>
      <c r="CZ1339">
        <v>36146054</v>
      </c>
      <c r="DA1339">
        <v>33830886</v>
      </c>
      <c r="DB1339">
        <v>28696697</v>
      </c>
      <c r="DC1339">
        <v>44010910</v>
      </c>
      <c r="DD1339">
        <v>46814689</v>
      </c>
      <c r="DE1339">
        <v>31824168</v>
      </c>
      <c r="DF1339">
        <v>27651032</v>
      </c>
      <c r="DG1339">
        <v>26803475</v>
      </c>
      <c r="DH1339">
        <v>48780665</v>
      </c>
      <c r="DI1339">
        <v>38012281</v>
      </c>
      <c r="DJ1339">
        <v>44481813</v>
      </c>
      <c r="DK1339">
        <v>41021266</v>
      </c>
      <c r="DL1339">
        <v>28522120</v>
      </c>
      <c r="DM1339">
        <v>35596397</v>
      </c>
      <c r="DN1339">
        <v>24416092</v>
      </c>
      <c r="DO1339">
        <v>31190687</v>
      </c>
      <c r="DP1339">
        <v>22826005</v>
      </c>
      <c r="DQ1339">
        <v>23807020</v>
      </c>
      <c r="DR1339">
        <v>31701687</v>
      </c>
      <c r="DS1339">
        <v>32129020</v>
      </c>
      <c r="DT1339">
        <v>28004393</v>
      </c>
      <c r="DU1339">
        <v>24452878</v>
      </c>
      <c r="DV1339">
        <v>42543050</v>
      </c>
      <c r="DW1339">
        <v>38579832</v>
      </c>
      <c r="DX1339">
        <v>30523357</v>
      </c>
      <c r="DY1339">
        <v>35441810</v>
      </c>
      <c r="DZ1339">
        <v>21493453</v>
      </c>
      <c r="EA1339">
        <v>21751629</v>
      </c>
      <c r="EB1339">
        <v>25576856</v>
      </c>
      <c r="EC1339">
        <v>34270566</v>
      </c>
      <c r="ED1339">
        <v>26330566</v>
      </c>
      <c r="EE1339">
        <v>31690589</v>
      </c>
      <c r="EF1339">
        <v>31366766</v>
      </c>
      <c r="EG1339">
        <v>32305254</v>
      </c>
      <c r="EH1339">
        <v>44819547</v>
      </c>
      <c r="EI1339">
        <v>24376297</v>
      </c>
      <c r="EJ1339">
        <v>26442357</v>
      </c>
      <c r="EK1339">
        <v>22890982</v>
      </c>
      <c r="EL1339">
        <v>17585157</v>
      </c>
      <c r="EM1339">
        <v>32400797</v>
      </c>
      <c r="EN1339">
        <v>29940929</v>
      </c>
      <c r="EO1339">
        <v>26181670</v>
      </c>
      <c r="EP1339">
        <v>27465892</v>
      </c>
      <c r="EQ1339">
        <v>32885637</v>
      </c>
    </row>
    <row r="1340" spans="1:193" x14ac:dyDescent="0.25">
      <c r="A1340" s="5" t="s">
        <v>671</v>
      </c>
      <c r="B1340" t="s">
        <v>1164</v>
      </c>
      <c r="C1340" t="s">
        <v>1199</v>
      </c>
      <c r="D1340" s="2">
        <f>_xll.BDH(A1340, "volume", B1340, C1340, "Direction", "H", "Period", "M","cols=190;rows=2")</f>
        <v>39113</v>
      </c>
      <c r="E1340" s="2">
        <v>39141</v>
      </c>
      <c r="F1340" s="2">
        <v>39171</v>
      </c>
      <c r="G1340" s="2">
        <v>39202</v>
      </c>
      <c r="H1340" s="2">
        <v>39233</v>
      </c>
      <c r="I1340" s="2">
        <v>39262</v>
      </c>
      <c r="J1340" s="2">
        <v>39294</v>
      </c>
      <c r="K1340" s="2">
        <v>39325</v>
      </c>
      <c r="L1340" s="2">
        <v>39353</v>
      </c>
      <c r="M1340" s="2">
        <v>39386</v>
      </c>
      <c r="N1340" s="2">
        <v>39416</v>
      </c>
      <c r="O1340" s="2">
        <v>39447</v>
      </c>
      <c r="P1340" s="2">
        <v>39478</v>
      </c>
      <c r="Q1340" s="2">
        <v>39507</v>
      </c>
      <c r="R1340" s="2">
        <v>39538</v>
      </c>
      <c r="S1340" s="2">
        <v>39568</v>
      </c>
      <c r="T1340" s="2">
        <v>39598</v>
      </c>
      <c r="U1340" s="2">
        <v>39629</v>
      </c>
      <c r="V1340" s="2">
        <v>39660</v>
      </c>
      <c r="W1340" s="2">
        <v>39689</v>
      </c>
      <c r="X1340" s="2">
        <v>39721</v>
      </c>
      <c r="Y1340" s="2">
        <v>39752</v>
      </c>
      <c r="Z1340" s="2">
        <v>39780</v>
      </c>
      <c r="AA1340" s="2">
        <v>39813</v>
      </c>
      <c r="AB1340" s="2">
        <v>39843</v>
      </c>
      <c r="AC1340" s="2">
        <v>39871</v>
      </c>
      <c r="AD1340" s="2">
        <v>39903</v>
      </c>
      <c r="AE1340" s="2">
        <v>39933</v>
      </c>
      <c r="AF1340" s="2">
        <v>39962</v>
      </c>
      <c r="AG1340" s="2">
        <v>39994</v>
      </c>
      <c r="AH1340" s="2">
        <v>40025</v>
      </c>
      <c r="AI1340" s="2">
        <v>40056</v>
      </c>
      <c r="AJ1340" s="2">
        <v>40086</v>
      </c>
      <c r="AK1340" s="2">
        <v>40116</v>
      </c>
      <c r="AL1340" s="2">
        <v>40147</v>
      </c>
      <c r="AM1340" s="2">
        <v>40178</v>
      </c>
      <c r="AN1340" s="2">
        <v>40207</v>
      </c>
      <c r="AO1340" s="2">
        <v>40235</v>
      </c>
      <c r="AP1340" s="2">
        <v>40268</v>
      </c>
      <c r="AQ1340" s="2">
        <v>40298</v>
      </c>
      <c r="AR1340" s="2">
        <v>40329</v>
      </c>
      <c r="AS1340" s="2">
        <v>40359</v>
      </c>
      <c r="AT1340" s="2">
        <v>40389</v>
      </c>
      <c r="AU1340" s="2">
        <v>40421</v>
      </c>
      <c r="AV1340" s="2">
        <v>40451</v>
      </c>
      <c r="AW1340" s="2">
        <v>40480</v>
      </c>
      <c r="AX1340" s="2">
        <v>40512</v>
      </c>
      <c r="AY1340" s="2">
        <v>40543</v>
      </c>
      <c r="AZ1340" s="2">
        <v>40574</v>
      </c>
      <c r="BA1340" s="2">
        <v>40602</v>
      </c>
      <c r="BB1340" s="2">
        <v>40633</v>
      </c>
      <c r="BC1340" s="2">
        <v>40662</v>
      </c>
      <c r="BD1340" s="2">
        <v>40694</v>
      </c>
      <c r="BE1340" s="2">
        <v>40724</v>
      </c>
      <c r="BF1340" s="2">
        <v>40753</v>
      </c>
      <c r="BG1340" s="2">
        <v>40786</v>
      </c>
      <c r="BH1340" s="2">
        <v>40816</v>
      </c>
      <c r="BI1340" s="2">
        <v>40847</v>
      </c>
      <c r="BJ1340" s="2">
        <v>40877</v>
      </c>
      <c r="BK1340" s="2">
        <v>40907</v>
      </c>
      <c r="BL1340" s="2">
        <v>40939</v>
      </c>
      <c r="BM1340" s="2">
        <v>40968</v>
      </c>
      <c r="BN1340" s="2">
        <v>40998</v>
      </c>
      <c r="BO1340" s="2">
        <v>41029</v>
      </c>
      <c r="BP1340" s="2">
        <v>41060</v>
      </c>
      <c r="BQ1340" s="2">
        <v>41089</v>
      </c>
      <c r="BR1340" s="2">
        <v>41121</v>
      </c>
      <c r="BS1340" s="2">
        <v>41152</v>
      </c>
      <c r="BT1340" s="2">
        <v>41180</v>
      </c>
      <c r="BU1340" s="2">
        <v>41213</v>
      </c>
      <c r="BV1340" s="2">
        <v>41243</v>
      </c>
      <c r="BW1340" s="2">
        <v>41274</v>
      </c>
      <c r="BX1340" s="2">
        <v>41305</v>
      </c>
      <c r="BY1340" s="2">
        <v>41333</v>
      </c>
      <c r="BZ1340" s="2">
        <v>41362</v>
      </c>
      <c r="CA1340" s="2">
        <v>41394</v>
      </c>
      <c r="CB1340" s="2">
        <v>41425</v>
      </c>
      <c r="CC1340" s="2">
        <v>41453</v>
      </c>
      <c r="CD1340" s="2">
        <v>41486</v>
      </c>
      <c r="CE1340" s="2">
        <v>41516</v>
      </c>
      <c r="CF1340" s="2">
        <v>41547</v>
      </c>
      <c r="CG1340" s="2">
        <v>41578</v>
      </c>
      <c r="CH1340" s="2">
        <v>41607</v>
      </c>
      <c r="CI1340" s="2">
        <v>41639</v>
      </c>
      <c r="CJ1340" s="2">
        <v>41670</v>
      </c>
      <c r="CK1340" s="2">
        <v>41698</v>
      </c>
      <c r="CL1340" s="2">
        <v>41729</v>
      </c>
      <c r="CM1340" s="2">
        <v>41759</v>
      </c>
      <c r="CN1340" s="2">
        <v>41789</v>
      </c>
      <c r="CO1340" s="2">
        <v>41820</v>
      </c>
      <c r="CP1340" s="2">
        <v>41851</v>
      </c>
      <c r="CQ1340" s="2">
        <v>41880</v>
      </c>
      <c r="CR1340" s="2">
        <v>41912</v>
      </c>
      <c r="CS1340" s="2">
        <v>41943</v>
      </c>
      <c r="CT1340" s="2">
        <v>41971</v>
      </c>
      <c r="CU1340" s="2">
        <v>42004</v>
      </c>
      <c r="CV1340" s="2">
        <v>42034</v>
      </c>
      <c r="CW1340" s="2">
        <v>42062</v>
      </c>
      <c r="CX1340" s="2">
        <v>42094</v>
      </c>
      <c r="CY1340" s="2">
        <v>42124</v>
      </c>
      <c r="CZ1340" s="2">
        <v>42153</v>
      </c>
      <c r="DA1340" s="2">
        <v>42185</v>
      </c>
      <c r="DB1340" s="2">
        <v>42216</v>
      </c>
      <c r="DC1340" s="2">
        <v>42247</v>
      </c>
      <c r="DD1340" s="2">
        <v>42277</v>
      </c>
      <c r="DE1340" s="2">
        <v>42307</v>
      </c>
      <c r="DF1340" s="2">
        <v>42338</v>
      </c>
      <c r="DG1340" s="2">
        <v>42369</v>
      </c>
      <c r="DH1340" s="2">
        <v>42398</v>
      </c>
      <c r="DI1340" s="2">
        <v>42429</v>
      </c>
      <c r="DJ1340" s="2">
        <v>42460</v>
      </c>
      <c r="DK1340" s="2">
        <v>42489</v>
      </c>
      <c r="DL1340" s="2">
        <v>42521</v>
      </c>
      <c r="DM1340" s="2">
        <v>42551</v>
      </c>
      <c r="DN1340" s="2">
        <v>42580</v>
      </c>
      <c r="DO1340" s="2">
        <v>42613</v>
      </c>
      <c r="DP1340" s="2">
        <v>42643</v>
      </c>
      <c r="DQ1340" s="2">
        <v>42674</v>
      </c>
      <c r="DR1340" s="2">
        <v>42704</v>
      </c>
      <c r="DS1340" s="2">
        <v>42734</v>
      </c>
      <c r="DT1340" s="2">
        <v>42766</v>
      </c>
      <c r="DU1340" s="2">
        <v>42794</v>
      </c>
      <c r="DV1340" s="2">
        <v>42825</v>
      </c>
      <c r="DW1340" s="2">
        <v>42853</v>
      </c>
      <c r="DX1340" s="2">
        <v>42886</v>
      </c>
      <c r="DY1340" s="2">
        <v>42916</v>
      </c>
      <c r="DZ1340" s="2">
        <v>42947</v>
      </c>
      <c r="EA1340" s="2">
        <v>42978</v>
      </c>
      <c r="EB1340" s="2">
        <v>43007</v>
      </c>
      <c r="EC1340" s="2">
        <v>43039</v>
      </c>
      <c r="ED1340" s="2">
        <v>43069</v>
      </c>
      <c r="EE1340" s="2">
        <v>43098</v>
      </c>
      <c r="EF1340" s="2">
        <v>43131</v>
      </c>
      <c r="EG1340" s="2">
        <v>43159</v>
      </c>
      <c r="EH1340" s="2">
        <v>43189</v>
      </c>
      <c r="EI1340" s="2">
        <v>43220</v>
      </c>
      <c r="EJ1340" s="2">
        <v>43251</v>
      </c>
      <c r="EK1340" s="2">
        <v>43280</v>
      </c>
      <c r="EL1340" s="2">
        <v>43312</v>
      </c>
      <c r="EM1340" s="2">
        <v>43343</v>
      </c>
      <c r="EN1340" s="2">
        <v>43371</v>
      </c>
      <c r="EO1340" s="2">
        <v>43404</v>
      </c>
      <c r="EP1340" s="2">
        <v>43434</v>
      </c>
      <c r="EQ1340" s="2">
        <v>43465</v>
      </c>
      <c r="ER1340" s="2">
        <v>43496</v>
      </c>
      <c r="ES1340" s="2">
        <v>43524</v>
      </c>
      <c r="ET1340" s="2">
        <v>43553</v>
      </c>
      <c r="EU1340" s="2">
        <v>43585</v>
      </c>
      <c r="EV1340" s="2">
        <v>43616</v>
      </c>
      <c r="EW1340" s="2">
        <v>43644</v>
      </c>
      <c r="EX1340" s="2">
        <v>43677</v>
      </c>
      <c r="EY1340" s="2">
        <v>43707</v>
      </c>
      <c r="EZ1340" s="2">
        <v>43738</v>
      </c>
      <c r="FA1340" s="2">
        <v>43769</v>
      </c>
      <c r="FB1340" s="2">
        <v>43798</v>
      </c>
      <c r="FC1340" s="2">
        <v>43830</v>
      </c>
      <c r="FD1340" s="2">
        <v>43861</v>
      </c>
      <c r="FE1340" s="2">
        <v>43889</v>
      </c>
      <c r="FF1340" s="2">
        <v>43921</v>
      </c>
      <c r="FG1340" s="2">
        <v>43951</v>
      </c>
      <c r="FH1340" s="2">
        <v>43980</v>
      </c>
      <c r="FI1340" s="2">
        <v>44012</v>
      </c>
      <c r="FJ1340" s="2">
        <v>44043</v>
      </c>
      <c r="FK1340" s="2">
        <v>44074</v>
      </c>
      <c r="FL1340" s="2">
        <v>44104</v>
      </c>
      <c r="FM1340" s="2">
        <v>44134</v>
      </c>
      <c r="FN1340" s="2">
        <v>44165</v>
      </c>
      <c r="FO1340" s="2">
        <v>44196</v>
      </c>
      <c r="FP1340" s="2">
        <v>44225</v>
      </c>
      <c r="FQ1340" s="2">
        <v>44253</v>
      </c>
      <c r="FR1340" s="2">
        <v>44286</v>
      </c>
      <c r="FS1340" s="2">
        <v>44316</v>
      </c>
      <c r="FT1340" s="2">
        <v>44347</v>
      </c>
      <c r="FU1340" s="2">
        <v>44377</v>
      </c>
      <c r="FV1340" s="2">
        <v>44407</v>
      </c>
      <c r="FW1340" s="2">
        <v>44439</v>
      </c>
      <c r="FX1340" s="2">
        <v>44469</v>
      </c>
      <c r="FY1340" s="2">
        <v>44498</v>
      </c>
      <c r="FZ1340" s="2">
        <v>44530</v>
      </c>
      <c r="GA1340" s="2">
        <v>44561</v>
      </c>
      <c r="GB1340" s="2">
        <v>44592</v>
      </c>
      <c r="GC1340" s="2">
        <v>44620</v>
      </c>
      <c r="GD1340" s="2">
        <v>44651</v>
      </c>
      <c r="GE1340" s="2">
        <v>44680</v>
      </c>
      <c r="GF1340" s="2">
        <v>44712</v>
      </c>
      <c r="GG1340" s="2">
        <v>44742</v>
      </c>
      <c r="GH1340" s="2">
        <v>44771</v>
      </c>
      <c r="GI1340" s="2">
        <v>44804</v>
      </c>
      <c r="GJ1340" s="2">
        <v>44834</v>
      </c>
      <c r="GK1340" s="2">
        <v>44865</v>
      </c>
    </row>
    <row r="1341" spans="1:193" x14ac:dyDescent="0.25">
      <c r="D1341" s="3">
        <v>29508400</v>
      </c>
      <c r="E1341">
        <v>37158200</v>
      </c>
      <c r="F1341">
        <v>46458800</v>
      </c>
      <c r="G1341">
        <v>22574600</v>
      </c>
      <c r="H1341">
        <v>45011400</v>
      </c>
      <c r="I1341">
        <v>31174000</v>
      </c>
      <c r="J1341">
        <v>27219800</v>
      </c>
      <c r="K1341">
        <v>44028000</v>
      </c>
      <c r="L1341">
        <v>31350800</v>
      </c>
      <c r="M1341">
        <v>29305000</v>
      </c>
      <c r="N1341">
        <v>30554400</v>
      </c>
      <c r="O1341">
        <v>23374800</v>
      </c>
      <c r="P1341">
        <v>46418000</v>
      </c>
      <c r="Q1341">
        <v>35129200</v>
      </c>
      <c r="R1341">
        <v>31820200</v>
      </c>
      <c r="S1341">
        <v>28153600</v>
      </c>
      <c r="T1341">
        <v>27144600</v>
      </c>
      <c r="U1341">
        <v>22121800</v>
      </c>
      <c r="V1341">
        <v>29874800</v>
      </c>
      <c r="W1341">
        <v>28119200</v>
      </c>
      <c r="X1341">
        <v>27889400</v>
      </c>
      <c r="Y1341">
        <v>38075400</v>
      </c>
      <c r="Z1341">
        <v>27604800</v>
      </c>
      <c r="AA1341">
        <v>24362800</v>
      </c>
      <c r="AB1341">
        <v>32094200</v>
      </c>
      <c r="AC1341">
        <v>26031400</v>
      </c>
      <c r="AD1341">
        <v>25734800</v>
      </c>
      <c r="AE1341">
        <v>24644600</v>
      </c>
      <c r="AF1341">
        <v>31184200</v>
      </c>
      <c r="AG1341">
        <v>18950400</v>
      </c>
      <c r="AH1341">
        <v>17194600</v>
      </c>
      <c r="AI1341">
        <v>22150000</v>
      </c>
      <c r="AJ1341">
        <v>23612400</v>
      </c>
      <c r="AK1341">
        <v>29109200</v>
      </c>
      <c r="AL1341">
        <v>29656200</v>
      </c>
      <c r="AM1341">
        <v>23136400</v>
      </c>
      <c r="AN1341">
        <v>24229000</v>
      </c>
      <c r="AO1341">
        <v>22883600</v>
      </c>
      <c r="AP1341">
        <v>19914600</v>
      </c>
      <c r="AQ1341">
        <v>25177000</v>
      </c>
      <c r="AR1341">
        <v>37579000</v>
      </c>
      <c r="AS1341">
        <v>28033600</v>
      </c>
      <c r="AT1341">
        <v>28554200</v>
      </c>
      <c r="AU1341">
        <v>29069400</v>
      </c>
      <c r="AV1341">
        <v>19416500</v>
      </c>
      <c r="AW1341">
        <v>20698556</v>
      </c>
      <c r="AX1341">
        <v>21157374</v>
      </c>
      <c r="AY1341">
        <v>12796336</v>
      </c>
      <c r="AZ1341">
        <v>16489032</v>
      </c>
      <c r="BA1341">
        <v>17579760</v>
      </c>
      <c r="BB1341">
        <v>16411848</v>
      </c>
      <c r="BC1341">
        <v>12077814</v>
      </c>
      <c r="BD1341">
        <v>15547980</v>
      </c>
      <c r="BE1341">
        <v>15342368</v>
      </c>
      <c r="BF1341">
        <v>12142986</v>
      </c>
      <c r="BG1341">
        <v>32089838</v>
      </c>
      <c r="BH1341">
        <v>22353920</v>
      </c>
      <c r="BI1341">
        <v>16161410</v>
      </c>
      <c r="BJ1341">
        <v>18082354</v>
      </c>
      <c r="BK1341">
        <v>13823782</v>
      </c>
      <c r="BL1341">
        <v>11224877</v>
      </c>
      <c r="BM1341">
        <v>13390167</v>
      </c>
      <c r="BN1341">
        <v>13197118</v>
      </c>
      <c r="BO1341">
        <v>9427971</v>
      </c>
      <c r="BP1341">
        <v>15057084</v>
      </c>
      <c r="BQ1341">
        <v>12418117</v>
      </c>
      <c r="BR1341">
        <v>14186229</v>
      </c>
      <c r="BS1341">
        <v>14898418</v>
      </c>
      <c r="BT1341">
        <v>11916414</v>
      </c>
      <c r="BU1341">
        <v>8812899</v>
      </c>
      <c r="BV1341">
        <v>9021643</v>
      </c>
      <c r="BW1341">
        <v>8677474</v>
      </c>
      <c r="BX1341">
        <v>8732985</v>
      </c>
      <c r="BY1341">
        <v>9016774</v>
      </c>
      <c r="BZ1341">
        <v>6421497</v>
      </c>
      <c r="CA1341">
        <v>9318978</v>
      </c>
      <c r="CB1341">
        <v>8965678</v>
      </c>
      <c r="CC1341">
        <v>9176991</v>
      </c>
      <c r="CD1341">
        <v>8778386</v>
      </c>
      <c r="CE1341">
        <v>10693674</v>
      </c>
      <c r="CF1341">
        <v>8520717</v>
      </c>
      <c r="CG1341">
        <v>8329431</v>
      </c>
      <c r="CH1341">
        <v>7783018</v>
      </c>
      <c r="CI1341">
        <v>7501343</v>
      </c>
      <c r="CJ1341">
        <v>10064483</v>
      </c>
      <c r="CK1341">
        <v>12170143</v>
      </c>
      <c r="CL1341">
        <v>9455509</v>
      </c>
      <c r="CM1341">
        <v>11942799</v>
      </c>
      <c r="CN1341">
        <v>10425718</v>
      </c>
      <c r="CO1341">
        <v>8387034</v>
      </c>
      <c r="CP1341">
        <v>8670511</v>
      </c>
      <c r="CQ1341">
        <v>8530387</v>
      </c>
      <c r="CR1341">
        <v>10662662</v>
      </c>
      <c r="CS1341">
        <v>11334014</v>
      </c>
      <c r="CT1341">
        <v>10444180</v>
      </c>
      <c r="CU1341">
        <v>10850165</v>
      </c>
      <c r="CV1341">
        <v>10517987</v>
      </c>
      <c r="CW1341">
        <v>10356127</v>
      </c>
      <c r="CX1341">
        <v>9718293</v>
      </c>
      <c r="CY1341">
        <v>7414649</v>
      </c>
      <c r="CZ1341">
        <v>9223397</v>
      </c>
      <c r="DA1341">
        <v>8129141</v>
      </c>
      <c r="DB1341">
        <v>8203354</v>
      </c>
      <c r="DC1341">
        <v>13335335</v>
      </c>
      <c r="DD1341">
        <v>12398059</v>
      </c>
      <c r="DE1341">
        <v>12216782</v>
      </c>
      <c r="DF1341">
        <v>10078234</v>
      </c>
      <c r="DG1341">
        <v>11975987</v>
      </c>
      <c r="DH1341">
        <v>10506369</v>
      </c>
      <c r="DI1341">
        <v>10628706</v>
      </c>
      <c r="DJ1341">
        <v>7335123</v>
      </c>
      <c r="DK1341">
        <v>7914575</v>
      </c>
      <c r="DL1341">
        <v>9496468</v>
      </c>
      <c r="DM1341">
        <v>10217647</v>
      </c>
      <c r="DN1341">
        <v>6932168</v>
      </c>
      <c r="DO1341">
        <v>12540106</v>
      </c>
      <c r="DP1341">
        <v>10324870</v>
      </c>
      <c r="DQ1341">
        <v>7136490</v>
      </c>
      <c r="DR1341">
        <v>10959004</v>
      </c>
      <c r="DS1341">
        <v>13103860</v>
      </c>
      <c r="DT1341">
        <v>9526353</v>
      </c>
      <c r="DU1341">
        <v>11197086</v>
      </c>
      <c r="DV1341">
        <v>10220567</v>
      </c>
      <c r="DW1341">
        <v>7587493</v>
      </c>
      <c r="DX1341">
        <v>11225733</v>
      </c>
      <c r="DY1341">
        <v>8203648</v>
      </c>
      <c r="DZ1341">
        <v>6933214</v>
      </c>
      <c r="EA1341">
        <v>16950689</v>
      </c>
      <c r="EB1341">
        <v>8601519</v>
      </c>
      <c r="EC1341">
        <v>8554442</v>
      </c>
      <c r="ED1341">
        <v>11303916</v>
      </c>
      <c r="EE1341">
        <v>8927527</v>
      </c>
      <c r="EF1341">
        <v>8433217</v>
      </c>
      <c r="EG1341">
        <v>10699599</v>
      </c>
      <c r="EH1341">
        <v>10547774</v>
      </c>
      <c r="EI1341">
        <v>9322496</v>
      </c>
      <c r="EJ1341">
        <v>12701312</v>
      </c>
      <c r="EK1341">
        <v>9822975</v>
      </c>
      <c r="EL1341">
        <v>9850425</v>
      </c>
      <c r="EM1341">
        <v>12052763</v>
      </c>
      <c r="EN1341">
        <v>8008713</v>
      </c>
      <c r="EO1341">
        <v>12940277</v>
      </c>
      <c r="EP1341">
        <v>12051604</v>
      </c>
      <c r="EQ1341">
        <v>10617975</v>
      </c>
      <c r="ER1341">
        <v>13368744</v>
      </c>
      <c r="ES1341">
        <v>9891538</v>
      </c>
      <c r="ET1341">
        <v>8802988</v>
      </c>
      <c r="EU1341">
        <v>6465614</v>
      </c>
      <c r="EV1341">
        <v>9533752</v>
      </c>
      <c r="EW1341">
        <v>8217810</v>
      </c>
      <c r="EX1341">
        <v>7022441</v>
      </c>
      <c r="EY1341">
        <v>11019400</v>
      </c>
      <c r="EZ1341">
        <v>8935318</v>
      </c>
      <c r="FA1341">
        <v>11142397</v>
      </c>
      <c r="FB1341">
        <v>8603531</v>
      </c>
      <c r="FC1341">
        <v>9691364</v>
      </c>
      <c r="FD1341">
        <v>11996078</v>
      </c>
      <c r="FE1341">
        <v>14072326</v>
      </c>
      <c r="FF1341">
        <v>19133808</v>
      </c>
      <c r="FG1341">
        <v>11369304</v>
      </c>
      <c r="FH1341">
        <v>9011346</v>
      </c>
      <c r="FI1341">
        <v>9343372</v>
      </c>
      <c r="FJ1341">
        <v>6835044</v>
      </c>
      <c r="FK1341">
        <v>7573688</v>
      </c>
      <c r="FL1341">
        <v>7480800</v>
      </c>
      <c r="FM1341">
        <v>6381410</v>
      </c>
      <c r="FN1341">
        <v>9441747</v>
      </c>
      <c r="FO1341">
        <v>8682398</v>
      </c>
      <c r="FP1341">
        <v>8508520</v>
      </c>
      <c r="FQ1341">
        <v>7891810</v>
      </c>
      <c r="FR1341">
        <v>11764469</v>
      </c>
      <c r="FS1341">
        <v>6554261</v>
      </c>
      <c r="FT1341">
        <v>8184570</v>
      </c>
      <c r="FU1341">
        <v>8190022</v>
      </c>
      <c r="FV1341">
        <v>6225919</v>
      </c>
      <c r="FW1341">
        <v>6187690</v>
      </c>
      <c r="FX1341">
        <v>7802588</v>
      </c>
      <c r="FY1341">
        <v>8165803</v>
      </c>
      <c r="FZ1341">
        <v>9450138</v>
      </c>
      <c r="GA1341">
        <v>8292699</v>
      </c>
      <c r="GB1341">
        <v>11012874</v>
      </c>
      <c r="GC1341">
        <v>9388589</v>
      </c>
      <c r="GD1341">
        <v>12459385</v>
      </c>
      <c r="GE1341">
        <v>7998482</v>
      </c>
      <c r="GF1341">
        <v>11917278</v>
      </c>
      <c r="GG1341">
        <v>10166561</v>
      </c>
      <c r="GH1341">
        <v>6138732</v>
      </c>
      <c r="GI1341">
        <v>6712005</v>
      </c>
      <c r="GJ1341">
        <v>8628803</v>
      </c>
      <c r="GK1341">
        <v>10151253</v>
      </c>
    </row>
    <row r="1342" spans="1:193" x14ac:dyDescent="0.25">
      <c r="A1342" s="5" t="s">
        <v>672</v>
      </c>
      <c r="B1342" t="s">
        <v>1164</v>
      </c>
      <c r="C1342" t="s">
        <v>1180</v>
      </c>
      <c r="D1342" s="2">
        <f>_xll.BDH(A1342, "volume", B1342, C1342, "Direction", "H", "Period", "M","cols=60;rows=2")</f>
        <v>39113</v>
      </c>
      <c r="E1342" s="2">
        <v>39141</v>
      </c>
      <c r="F1342" s="2">
        <v>39171</v>
      </c>
      <c r="G1342" s="2">
        <v>39202</v>
      </c>
      <c r="H1342" s="2">
        <v>39233</v>
      </c>
      <c r="I1342" s="2">
        <v>39262</v>
      </c>
      <c r="J1342" s="2">
        <v>39294</v>
      </c>
      <c r="K1342" s="2">
        <v>39325</v>
      </c>
      <c r="L1342" s="2">
        <v>39353</v>
      </c>
      <c r="M1342" s="2">
        <v>39386</v>
      </c>
      <c r="N1342" s="2">
        <v>39416</v>
      </c>
      <c r="O1342" s="2">
        <v>39447</v>
      </c>
      <c r="P1342" s="2">
        <v>39478</v>
      </c>
      <c r="Q1342" s="2">
        <v>39507</v>
      </c>
      <c r="R1342" s="2">
        <v>39538</v>
      </c>
      <c r="S1342" s="2">
        <v>39568</v>
      </c>
      <c r="T1342" s="2">
        <v>39598</v>
      </c>
      <c r="U1342" s="2">
        <v>39629</v>
      </c>
      <c r="V1342" s="2">
        <v>39660</v>
      </c>
      <c r="W1342" s="2">
        <v>39689</v>
      </c>
      <c r="X1342" s="2">
        <v>39721</v>
      </c>
      <c r="Y1342" s="2">
        <v>39752</v>
      </c>
      <c r="Z1342" s="2">
        <v>39780</v>
      </c>
      <c r="AA1342" s="2">
        <v>39813</v>
      </c>
      <c r="AB1342" s="2">
        <v>39843</v>
      </c>
      <c r="AC1342" s="2">
        <v>39871</v>
      </c>
      <c r="AD1342" s="2">
        <v>39903</v>
      </c>
      <c r="AE1342" s="2">
        <v>39933</v>
      </c>
      <c r="AF1342" s="2">
        <v>39962</v>
      </c>
      <c r="AG1342" s="2">
        <v>39994</v>
      </c>
      <c r="AH1342" s="2">
        <v>40025</v>
      </c>
      <c r="AI1342" s="2">
        <v>40056</v>
      </c>
      <c r="AJ1342" s="2">
        <v>40086</v>
      </c>
      <c r="AK1342" s="2">
        <v>40116</v>
      </c>
      <c r="AL1342" s="2">
        <v>40147</v>
      </c>
      <c r="AM1342" s="2">
        <v>40178</v>
      </c>
      <c r="AN1342" s="2">
        <v>40207</v>
      </c>
      <c r="AO1342" s="2">
        <v>40235</v>
      </c>
      <c r="AP1342" s="2">
        <v>40268</v>
      </c>
      <c r="AQ1342" s="2">
        <v>40298</v>
      </c>
      <c r="AR1342" s="2">
        <v>40329</v>
      </c>
      <c r="AS1342" s="2">
        <v>40359</v>
      </c>
      <c r="AT1342" s="2">
        <v>40389</v>
      </c>
      <c r="AU1342" s="2">
        <v>40421</v>
      </c>
      <c r="AV1342" s="2">
        <v>40451</v>
      </c>
      <c r="AW1342" s="2">
        <v>40480</v>
      </c>
      <c r="AX1342" s="2">
        <v>40512</v>
      </c>
      <c r="AY1342" s="2">
        <v>40543</v>
      </c>
      <c r="AZ1342" s="2">
        <v>40574</v>
      </c>
      <c r="BA1342" s="2">
        <v>40602</v>
      </c>
      <c r="BB1342" s="2">
        <v>40633</v>
      </c>
      <c r="BC1342" s="2">
        <v>40662</v>
      </c>
      <c r="BD1342" s="2">
        <v>40694</v>
      </c>
      <c r="BE1342" s="2">
        <v>40724</v>
      </c>
      <c r="BF1342" s="2">
        <v>40753</v>
      </c>
      <c r="BG1342" s="2">
        <v>40786</v>
      </c>
      <c r="BH1342" s="2">
        <v>40816</v>
      </c>
      <c r="BI1342" s="2">
        <v>40847</v>
      </c>
      <c r="BJ1342" s="2">
        <v>40877</v>
      </c>
      <c r="BK1342" s="2">
        <v>40907</v>
      </c>
    </row>
    <row r="1343" spans="1:193" x14ac:dyDescent="0.25">
      <c r="D1343" s="3">
        <v>88339573</v>
      </c>
      <c r="E1343">
        <v>59553765</v>
      </c>
      <c r="F1343">
        <v>81925092</v>
      </c>
      <c r="G1343">
        <v>102992562</v>
      </c>
      <c r="H1343">
        <v>63665353</v>
      </c>
      <c r="I1343">
        <v>68385046</v>
      </c>
      <c r="J1343">
        <v>98475867</v>
      </c>
      <c r="K1343">
        <v>101982085</v>
      </c>
      <c r="L1343">
        <v>64454390</v>
      </c>
      <c r="M1343">
        <v>89189946</v>
      </c>
      <c r="N1343">
        <v>83154388</v>
      </c>
      <c r="O1343">
        <v>44176601</v>
      </c>
      <c r="P1343">
        <v>115202946</v>
      </c>
      <c r="Q1343">
        <v>77331572</v>
      </c>
      <c r="R1343">
        <v>74850137</v>
      </c>
      <c r="S1343">
        <v>73164409</v>
      </c>
      <c r="T1343">
        <v>60320994</v>
      </c>
      <c r="U1343">
        <v>50285567</v>
      </c>
      <c r="V1343">
        <v>50668610</v>
      </c>
      <c r="W1343">
        <v>37617306</v>
      </c>
      <c r="X1343">
        <v>41029648</v>
      </c>
      <c r="Y1343">
        <v>75541882</v>
      </c>
      <c r="Z1343">
        <v>42191174</v>
      </c>
      <c r="AA1343">
        <v>44654680</v>
      </c>
      <c r="AB1343">
        <v>45373129</v>
      </c>
      <c r="AC1343">
        <v>35794105</v>
      </c>
      <c r="AD1343">
        <v>44507494</v>
      </c>
      <c r="AE1343">
        <v>52133695</v>
      </c>
      <c r="AF1343">
        <v>47710184</v>
      </c>
      <c r="AG1343">
        <v>37629696</v>
      </c>
      <c r="AH1343">
        <v>45450605</v>
      </c>
      <c r="AI1343">
        <v>53278216</v>
      </c>
      <c r="AJ1343">
        <v>64882418</v>
      </c>
      <c r="AK1343">
        <v>66018623</v>
      </c>
      <c r="AL1343">
        <v>42495375</v>
      </c>
      <c r="AM1343">
        <v>36837560</v>
      </c>
      <c r="AN1343">
        <v>49226844</v>
      </c>
      <c r="AO1343">
        <v>33757048</v>
      </c>
      <c r="AP1343">
        <v>38141807</v>
      </c>
      <c r="AQ1343">
        <v>46412024</v>
      </c>
      <c r="AR1343">
        <v>67134920</v>
      </c>
      <c r="AS1343">
        <v>93560974</v>
      </c>
      <c r="AT1343">
        <v>76936755</v>
      </c>
      <c r="AU1343">
        <v>59862358</v>
      </c>
      <c r="AV1343">
        <v>34735424</v>
      </c>
      <c r="AW1343">
        <v>46646133</v>
      </c>
      <c r="AX1343">
        <v>41046036</v>
      </c>
      <c r="AY1343">
        <v>20327847</v>
      </c>
      <c r="AZ1343">
        <v>39983541</v>
      </c>
      <c r="BA1343">
        <v>42088400</v>
      </c>
      <c r="BB1343">
        <v>35572299</v>
      </c>
      <c r="BC1343">
        <v>33309224</v>
      </c>
      <c r="BD1343">
        <v>31586104</v>
      </c>
      <c r="BE1343">
        <v>33996932</v>
      </c>
      <c r="BF1343">
        <v>29164242</v>
      </c>
      <c r="BG1343">
        <v>52237507</v>
      </c>
      <c r="BH1343">
        <v>30890577</v>
      </c>
      <c r="BI1343">
        <v>25323445</v>
      </c>
      <c r="BJ1343">
        <v>22483308</v>
      </c>
      <c r="BK1343">
        <v>52790496</v>
      </c>
    </row>
    <row r="1344" spans="1:193" x14ac:dyDescent="0.25">
      <c r="A1344" s="5" t="s">
        <v>673</v>
      </c>
      <c r="B1344" t="s">
        <v>1164</v>
      </c>
      <c r="C1344" t="s">
        <v>1201</v>
      </c>
      <c r="D1344" s="2">
        <f>_xll.BDH(A1344, "volume", B1344, C1344, "Direction", "H", "Period", "M","cols=155;rows=2")</f>
        <v>39113</v>
      </c>
      <c r="E1344" s="2">
        <v>39141</v>
      </c>
      <c r="F1344" s="2">
        <v>39171</v>
      </c>
      <c r="G1344" s="2">
        <v>39202</v>
      </c>
      <c r="H1344" s="2">
        <v>39233</v>
      </c>
      <c r="I1344" s="2">
        <v>39262</v>
      </c>
      <c r="J1344" s="2">
        <v>39294</v>
      </c>
      <c r="K1344" s="2">
        <v>39325</v>
      </c>
      <c r="L1344" s="2">
        <v>39353</v>
      </c>
      <c r="M1344" s="2">
        <v>39386</v>
      </c>
      <c r="N1344" s="2">
        <v>39416</v>
      </c>
      <c r="O1344" s="2">
        <v>39447</v>
      </c>
      <c r="P1344" s="2">
        <v>39478</v>
      </c>
      <c r="Q1344" s="2">
        <v>39507</v>
      </c>
      <c r="R1344" s="2">
        <v>39538</v>
      </c>
      <c r="S1344" s="2">
        <v>39568</v>
      </c>
      <c r="T1344" s="2">
        <v>39598</v>
      </c>
      <c r="U1344" s="2">
        <v>39629</v>
      </c>
      <c r="V1344" s="2">
        <v>39660</v>
      </c>
      <c r="W1344" s="2">
        <v>39689</v>
      </c>
      <c r="X1344" s="2">
        <v>39721</v>
      </c>
      <c r="Y1344" s="2">
        <v>39752</v>
      </c>
      <c r="Z1344" s="2">
        <v>39780</v>
      </c>
      <c r="AA1344" s="2">
        <v>39813</v>
      </c>
      <c r="AB1344" s="2">
        <v>39843</v>
      </c>
      <c r="AC1344" s="2">
        <v>39871</v>
      </c>
      <c r="AD1344" s="2">
        <v>39903</v>
      </c>
      <c r="AE1344" s="2">
        <v>39933</v>
      </c>
      <c r="AF1344" s="2">
        <v>39962</v>
      </c>
      <c r="AG1344" s="2">
        <v>39994</v>
      </c>
      <c r="AH1344" s="2">
        <v>40025</v>
      </c>
      <c r="AI1344" s="2">
        <v>40056</v>
      </c>
      <c r="AJ1344" s="2">
        <v>40086</v>
      </c>
      <c r="AK1344" s="2">
        <v>40116</v>
      </c>
      <c r="AL1344" s="2">
        <v>40147</v>
      </c>
      <c r="AM1344" s="2">
        <v>40178</v>
      </c>
      <c r="AN1344" s="2">
        <v>40207</v>
      </c>
      <c r="AO1344" s="2">
        <v>40235</v>
      </c>
      <c r="AP1344" s="2">
        <v>40268</v>
      </c>
      <c r="AQ1344" s="2">
        <v>40298</v>
      </c>
      <c r="AR1344" s="2">
        <v>40329</v>
      </c>
      <c r="AS1344" s="2">
        <v>40359</v>
      </c>
      <c r="AT1344" s="2">
        <v>40389</v>
      </c>
      <c r="AU1344" s="2">
        <v>40421</v>
      </c>
      <c r="AV1344" s="2">
        <v>40451</v>
      </c>
      <c r="AW1344" s="2">
        <v>40480</v>
      </c>
      <c r="AX1344" s="2">
        <v>40512</v>
      </c>
      <c r="AY1344" s="2">
        <v>40543</v>
      </c>
      <c r="AZ1344" s="2">
        <v>40574</v>
      </c>
      <c r="BA1344" s="2">
        <v>40602</v>
      </c>
      <c r="BB1344" s="2">
        <v>40633</v>
      </c>
      <c r="BC1344" s="2">
        <v>40662</v>
      </c>
      <c r="BD1344" s="2">
        <v>40694</v>
      </c>
      <c r="BE1344" s="2">
        <v>40724</v>
      </c>
      <c r="BF1344" s="2">
        <v>40753</v>
      </c>
      <c r="BG1344" s="2">
        <v>40786</v>
      </c>
      <c r="BH1344" s="2">
        <v>40816</v>
      </c>
      <c r="BI1344" s="2">
        <v>40847</v>
      </c>
      <c r="BJ1344" s="2">
        <v>40877</v>
      </c>
      <c r="BK1344" s="2">
        <v>40907</v>
      </c>
      <c r="BL1344" s="2">
        <v>40939</v>
      </c>
      <c r="BM1344" s="2">
        <v>40968</v>
      </c>
      <c r="BN1344" s="2">
        <v>40998</v>
      </c>
      <c r="BO1344" s="2">
        <v>41029</v>
      </c>
      <c r="BP1344" s="2">
        <v>41060</v>
      </c>
      <c r="BQ1344" s="2">
        <v>41089</v>
      </c>
      <c r="BR1344" s="2">
        <v>41121</v>
      </c>
      <c r="BS1344" s="2">
        <v>41152</v>
      </c>
      <c r="BT1344" s="2">
        <v>41180</v>
      </c>
      <c r="BU1344" s="2">
        <v>41213</v>
      </c>
      <c r="BV1344" s="2">
        <v>41243</v>
      </c>
      <c r="BW1344" s="2">
        <v>41274</v>
      </c>
      <c r="BX1344" s="2">
        <v>41305</v>
      </c>
      <c r="BY1344" s="2">
        <v>41333</v>
      </c>
      <c r="BZ1344" s="2">
        <v>41362</v>
      </c>
      <c r="CA1344" s="2">
        <v>41394</v>
      </c>
      <c r="CB1344" s="2">
        <v>41425</v>
      </c>
      <c r="CC1344" s="2">
        <v>41453</v>
      </c>
      <c r="CD1344" s="2">
        <v>41486</v>
      </c>
      <c r="CE1344" s="2">
        <v>41516</v>
      </c>
      <c r="CF1344" s="2">
        <v>41547</v>
      </c>
      <c r="CG1344" s="2">
        <v>41578</v>
      </c>
      <c r="CH1344" s="2">
        <v>41607</v>
      </c>
      <c r="CI1344" s="2">
        <v>41639</v>
      </c>
      <c r="CJ1344" s="2">
        <v>41670</v>
      </c>
      <c r="CK1344" s="2">
        <v>41698</v>
      </c>
      <c r="CL1344" s="2">
        <v>41729</v>
      </c>
      <c r="CM1344" s="2">
        <v>41759</v>
      </c>
      <c r="CN1344" s="2">
        <v>41789</v>
      </c>
      <c r="CO1344" s="2">
        <v>41820</v>
      </c>
      <c r="CP1344" s="2">
        <v>41851</v>
      </c>
      <c r="CQ1344" s="2">
        <v>41880</v>
      </c>
      <c r="CR1344" s="2">
        <v>41912</v>
      </c>
      <c r="CS1344" s="2">
        <v>41943</v>
      </c>
      <c r="CT1344" s="2">
        <v>41971</v>
      </c>
      <c r="CU1344" s="2">
        <v>42004</v>
      </c>
      <c r="CV1344" s="2">
        <v>42034</v>
      </c>
      <c r="CW1344" s="2">
        <v>42062</v>
      </c>
      <c r="CX1344" s="2">
        <v>42094</v>
      </c>
      <c r="CY1344" s="2">
        <v>42124</v>
      </c>
      <c r="CZ1344" s="2">
        <v>42153</v>
      </c>
      <c r="DA1344" s="2">
        <v>42185</v>
      </c>
      <c r="DB1344" s="2">
        <v>42216</v>
      </c>
      <c r="DC1344" s="2">
        <v>42247</v>
      </c>
      <c r="DD1344" s="2">
        <v>42277</v>
      </c>
      <c r="DE1344" s="2">
        <v>42307</v>
      </c>
      <c r="DF1344" s="2">
        <v>42338</v>
      </c>
      <c r="DG1344" s="2">
        <v>42369</v>
      </c>
      <c r="DH1344" s="2">
        <v>42398</v>
      </c>
      <c r="DI1344" s="2">
        <v>42429</v>
      </c>
      <c r="DJ1344" s="2">
        <v>42460</v>
      </c>
      <c r="DK1344" s="2">
        <v>42489</v>
      </c>
      <c r="DL1344" s="2">
        <v>42521</v>
      </c>
      <c r="DM1344" s="2">
        <v>42551</v>
      </c>
      <c r="DN1344" s="2">
        <v>42580</v>
      </c>
      <c r="DO1344" s="2">
        <v>42613</v>
      </c>
      <c r="DP1344" s="2">
        <v>42643</v>
      </c>
      <c r="DQ1344" s="2">
        <v>42674</v>
      </c>
      <c r="DR1344" s="2">
        <v>42704</v>
      </c>
      <c r="DS1344" s="2">
        <v>42734</v>
      </c>
      <c r="DT1344" s="2">
        <v>42766</v>
      </c>
      <c r="DU1344" s="2">
        <v>42794</v>
      </c>
      <c r="DV1344" s="2">
        <v>42825</v>
      </c>
      <c r="DW1344" s="2">
        <v>42853</v>
      </c>
      <c r="DX1344" s="2">
        <v>42886</v>
      </c>
      <c r="DY1344" s="2">
        <v>42916</v>
      </c>
      <c r="DZ1344" s="2">
        <v>42947</v>
      </c>
      <c r="EA1344" s="2">
        <v>42978</v>
      </c>
      <c r="EB1344" s="2">
        <v>43007</v>
      </c>
      <c r="EC1344" s="2">
        <v>43039</v>
      </c>
      <c r="ED1344" s="2">
        <v>43069</v>
      </c>
      <c r="EE1344" s="2">
        <v>43098</v>
      </c>
      <c r="EF1344" s="2">
        <v>43131</v>
      </c>
      <c r="EG1344" s="2">
        <v>43159</v>
      </c>
      <c r="EH1344" s="2">
        <v>43189</v>
      </c>
      <c r="EI1344" s="2">
        <v>43220</v>
      </c>
      <c r="EJ1344" s="2">
        <v>43251</v>
      </c>
      <c r="EK1344" s="2">
        <v>43280</v>
      </c>
      <c r="EL1344" s="2">
        <v>43312</v>
      </c>
      <c r="EM1344" s="2">
        <v>43343</v>
      </c>
      <c r="EN1344" s="2">
        <v>43371</v>
      </c>
      <c r="EO1344" s="2">
        <v>43404</v>
      </c>
      <c r="EP1344" s="2">
        <v>43434</v>
      </c>
      <c r="EQ1344" s="2">
        <v>43465</v>
      </c>
      <c r="ER1344" s="2">
        <v>43496</v>
      </c>
      <c r="ES1344" s="2">
        <v>43524</v>
      </c>
      <c r="ET1344" s="2">
        <v>43553</v>
      </c>
      <c r="EU1344" s="2">
        <v>43585</v>
      </c>
      <c r="EV1344" s="2">
        <v>43616</v>
      </c>
      <c r="EW1344" s="2">
        <v>43644</v>
      </c>
      <c r="EX1344" s="2">
        <v>43677</v>
      </c>
      <c r="EY1344" s="2">
        <v>43707</v>
      </c>
      <c r="EZ1344" s="2">
        <v>43738</v>
      </c>
      <c r="FA1344" s="2">
        <v>43769</v>
      </c>
      <c r="FB1344" s="2">
        <v>43798</v>
      </c>
    </row>
    <row r="1345" spans="1:193" x14ac:dyDescent="0.25">
      <c r="D1345" s="3">
        <v>79603100</v>
      </c>
      <c r="E1345">
        <v>64744786</v>
      </c>
      <c r="F1345">
        <v>91354880</v>
      </c>
      <c r="G1345">
        <v>82427996</v>
      </c>
      <c r="H1345">
        <v>92896984</v>
      </c>
      <c r="I1345">
        <v>97154106</v>
      </c>
      <c r="J1345">
        <v>93478452</v>
      </c>
      <c r="K1345">
        <v>98399440</v>
      </c>
      <c r="L1345">
        <v>87402986</v>
      </c>
      <c r="M1345">
        <v>100167948</v>
      </c>
      <c r="N1345">
        <v>90933926</v>
      </c>
      <c r="O1345">
        <v>172723522</v>
      </c>
      <c r="P1345">
        <v>147957046</v>
      </c>
      <c r="Q1345">
        <v>92114346</v>
      </c>
      <c r="R1345">
        <v>116308136</v>
      </c>
      <c r="S1345">
        <v>67683214</v>
      </c>
      <c r="T1345">
        <v>83887588</v>
      </c>
      <c r="U1345">
        <v>73836360</v>
      </c>
      <c r="V1345">
        <v>114776442</v>
      </c>
      <c r="W1345">
        <v>61309458</v>
      </c>
      <c r="X1345">
        <v>107822764</v>
      </c>
      <c r="Y1345">
        <v>145238812</v>
      </c>
      <c r="Z1345">
        <v>90317492</v>
      </c>
      <c r="AA1345">
        <v>96837842</v>
      </c>
      <c r="AB1345">
        <v>99069822</v>
      </c>
      <c r="AC1345">
        <v>84501946</v>
      </c>
      <c r="AD1345">
        <v>116982994</v>
      </c>
      <c r="AE1345">
        <v>123992842</v>
      </c>
      <c r="AF1345">
        <v>84169214</v>
      </c>
      <c r="AG1345">
        <v>78380054</v>
      </c>
      <c r="AH1345">
        <v>81484862</v>
      </c>
      <c r="AI1345">
        <v>53979526</v>
      </c>
      <c r="AJ1345">
        <v>51590562</v>
      </c>
      <c r="AK1345">
        <v>67856656</v>
      </c>
      <c r="AL1345">
        <v>51607976</v>
      </c>
      <c r="AM1345">
        <v>70990202</v>
      </c>
      <c r="AN1345">
        <v>61035314</v>
      </c>
      <c r="AO1345">
        <v>50845842</v>
      </c>
      <c r="AP1345">
        <v>53612676</v>
      </c>
      <c r="AQ1345">
        <v>61347950</v>
      </c>
      <c r="AR1345">
        <v>77946710</v>
      </c>
      <c r="AS1345">
        <v>70447674</v>
      </c>
      <c r="AT1345">
        <v>61638632</v>
      </c>
      <c r="AU1345">
        <v>51415818</v>
      </c>
      <c r="AV1345">
        <v>40557100</v>
      </c>
      <c r="AW1345">
        <v>46517988</v>
      </c>
      <c r="AX1345">
        <v>38274134</v>
      </c>
      <c r="AY1345">
        <v>53163136</v>
      </c>
      <c r="AZ1345">
        <v>53259650</v>
      </c>
      <c r="BA1345">
        <v>66232408</v>
      </c>
      <c r="BB1345">
        <v>54666344</v>
      </c>
      <c r="BC1345">
        <v>38930494</v>
      </c>
      <c r="BD1345">
        <v>41264866</v>
      </c>
      <c r="BE1345">
        <v>39361114</v>
      </c>
      <c r="BF1345">
        <v>40452810</v>
      </c>
      <c r="BG1345">
        <v>86869910</v>
      </c>
      <c r="BH1345">
        <v>57034152</v>
      </c>
      <c r="BI1345">
        <v>44996724</v>
      </c>
      <c r="BJ1345">
        <v>38345430</v>
      </c>
      <c r="BK1345">
        <v>42267358</v>
      </c>
      <c r="BL1345">
        <v>47571006</v>
      </c>
      <c r="BM1345">
        <v>36098394</v>
      </c>
      <c r="BN1345">
        <v>38387462</v>
      </c>
      <c r="BO1345">
        <v>42430116</v>
      </c>
      <c r="BP1345">
        <v>42286294</v>
      </c>
      <c r="BQ1345">
        <v>66242016</v>
      </c>
      <c r="BR1345">
        <v>41462844</v>
      </c>
      <c r="BS1345">
        <v>34657140</v>
      </c>
      <c r="BT1345">
        <v>30400496</v>
      </c>
      <c r="BU1345">
        <v>30144132</v>
      </c>
      <c r="BV1345">
        <v>37877332</v>
      </c>
      <c r="BW1345">
        <v>35350178</v>
      </c>
      <c r="BX1345">
        <v>51737256</v>
      </c>
      <c r="BY1345">
        <v>36623694</v>
      </c>
      <c r="BZ1345">
        <v>36250684</v>
      </c>
      <c r="CA1345">
        <v>42964638</v>
      </c>
      <c r="CB1345">
        <v>40044238</v>
      </c>
      <c r="CC1345">
        <v>39177992</v>
      </c>
      <c r="CD1345">
        <v>35822480</v>
      </c>
      <c r="CE1345">
        <v>31062638</v>
      </c>
      <c r="CF1345">
        <v>38224812</v>
      </c>
      <c r="CG1345">
        <v>43435806</v>
      </c>
      <c r="CH1345">
        <v>34709036</v>
      </c>
      <c r="CI1345">
        <v>32417222</v>
      </c>
      <c r="CJ1345">
        <v>46865688</v>
      </c>
      <c r="CK1345">
        <v>38244610</v>
      </c>
      <c r="CL1345">
        <v>54900594</v>
      </c>
      <c r="CM1345">
        <v>59542486</v>
      </c>
      <c r="CN1345">
        <v>35083332</v>
      </c>
      <c r="CO1345">
        <v>38674003</v>
      </c>
      <c r="CP1345">
        <v>36749825</v>
      </c>
      <c r="CQ1345">
        <v>28808199</v>
      </c>
      <c r="CR1345">
        <v>33126820</v>
      </c>
      <c r="CS1345">
        <v>54577691</v>
      </c>
      <c r="CT1345">
        <v>29164535</v>
      </c>
      <c r="CU1345">
        <v>42509354</v>
      </c>
      <c r="CV1345">
        <v>38966111</v>
      </c>
      <c r="CW1345">
        <v>32221629</v>
      </c>
      <c r="CX1345">
        <v>41478467</v>
      </c>
      <c r="CY1345">
        <v>39076431</v>
      </c>
      <c r="CZ1345">
        <v>32427314</v>
      </c>
      <c r="DA1345">
        <v>36013225</v>
      </c>
      <c r="DB1345">
        <v>40680459</v>
      </c>
      <c r="DC1345">
        <v>38764680</v>
      </c>
      <c r="DD1345">
        <v>47379900</v>
      </c>
      <c r="DE1345">
        <v>40580460</v>
      </c>
      <c r="DF1345">
        <v>31261491</v>
      </c>
      <c r="DG1345">
        <v>32775197</v>
      </c>
      <c r="DH1345">
        <v>45762338</v>
      </c>
      <c r="DI1345">
        <v>44916376</v>
      </c>
      <c r="DJ1345">
        <v>41927495</v>
      </c>
      <c r="DK1345">
        <v>34803824</v>
      </c>
      <c r="DL1345">
        <v>28455875</v>
      </c>
      <c r="DM1345">
        <v>36683222</v>
      </c>
      <c r="DN1345">
        <v>31507028</v>
      </c>
      <c r="DO1345">
        <v>28443330</v>
      </c>
      <c r="DP1345">
        <v>30084578</v>
      </c>
      <c r="DQ1345">
        <v>27541284</v>
      </c>
      <c r="DR1345">
        <v>40555777</v>
      </c>
      <c r="DS1345">
        <v>29036400</v>
      </c>
      <c r="DT1345">
        <v>30067384</v>
      </c>
      <c r="DU1345">
        <v>26597709</v>
      </c>
      <c r="DV1345">
        <v>33005557</v>
      </c>
      <c r="DW1345">
        <v>23144359</v>
      </c>
      <c r="DX1345">
        <v>29466400</v>
      </c>
      <c r="DY1345">
        <v>39519139</v>
      </c>
      <c r="DZ1345">
        <v>24293643</v>
      </c>
      <c r="EA1345">
        <v>27587727</v>
      </c>
      <c r="EB1345">
        <v>26464628</v>
      </c>
      <c r="EC1345">
        <v>74560870</v>
      </c>
      <c r="ED1345">
        <v>52142021</v>
      </c>
      <c r="EE1345">
        <v>43165358</v>
      </c>
      <c r="EF1345">
        <v>56958158</v>
      </c>
      <c r="EG1345">
        <v>48902453</v>
      </c>
      <c r="EH1345">
        <v>55985841</v>
      </c>
      <c r="EI1345">
        <v>42501573</v>
      </c>
      <c r="EJ1345">
        <v>54762020</v>
      </c>
      <c r="EK1345">
        <v>53213814</v>
      </c>
      <c r="EL1345">
        <v>42162695</v>
      </c>
      <c r="EM1345">
        <v>36602784</v>
      </c>
      <c r="EN1345">
        <v>28120921</v>
      </c>
      <c r="EO1345">
        <v>45647136</v>
      </c>
      <c r="EP1345">
        <v>48624816</v>
      </c>
      <c r="EQ1345">
        <v>46564207</v>
      </c>
      <c r="ER1345">
        <v>90354139</v>
      </c>
      <c r="ES1345">
        <v>51896532</v>
      </c>
      <c r="ET1345">
        <v>57732893</v>
      </c>
      <c r="EU1345">
        <v>44790525</v>
      </c>
      <c r="EV1345">
        <v>31867414</v>
      </c>
      <c r="EW1345">
        <v>30238226</v>
      </c>
      <c r="EX1345">
        <v>28350253</v>
      </c>
      <c r="EY1345">
        <v>25343858</v>
      </c>
      <c r="EZ1345">
        <v>23370239</v>
      </c>
      <c r="FA1345">
        <v>25685533</v>
      </c>
      <c r="FB1345">
        <v>134892106</v>
      </c>
    </row>
    <row r="1346" spans="1:193" x14ac:dyDescent="0.25">
      <c r="A1346" s="5" t="s">
        <v>674</v>
      </c>
      <c r="B1346" t="s">
        <v>1164</v>
      </c>
      <c r="C1346" t="s">
        <v>1199</v>
      </c>
      <c r="D1346" s="2">
        <f>_xll.BDH(A1346, "volume", B1346, C1346, "Direction", "H", "Period", "M","cols=190;rows=2")</f>
        <v>39113</v>
      </c>
      <c r="E1346" s="2">
        <v>39141</v>
      </c>
      <c r="F1346" s="2">
        <v>39171</v>
      </c>
      <c r="G1346" s="2">
        <v>39202</v>
      </c>
      <c r="H1346" s="2">
        <v>39233</v>
      </c>
      <c r="I1346" s="2">
        <v>39262</v>
      </c>
      <c r="J1346" s="2">
        <v>39294</v>
      </c>
      <c r="K1346" s="2">
        <v>39325</v>
      </c>
      <c r="L1346" s="2">
        <v>39353</v>
      </c>
      <c r="M1346" s="2">
        <v>39386</v>
      </c>
      <c r="N1346" s="2">
        <v>39416</v>
      </c>
      <c r="O1346" s="2">
        <v>39447</v>
      </c>
      <c r="P1346" s="2">
        <v>39478</v>
      </c>
      <c r="Q1346" s="2">
        <v>39507</v>
      </c>
      <c r="R1346" s="2">
        <v>39538</v>
      </c>
      <c r="S1346" s="2">
        <v>39568</v>
      </c>
      <c r="T1346" s="2">
        <v>39598</v>
      </c>
      <c r="U1346" s="2">
        <v>39629</v>
      </c>
      <c r="V1346" s="2">
        <v>39660</v>
      </c>
      <c r="W1346" s="2">
        <v>39689</v>
      </c>
      <c r="X1346" s="2">
        <v>39721</v>
      </c>
      <c r="Y1346" s="2">
        <v>39752</v>
      </c>
      <c r="Z1346" s="2">
        <v>39780</v>
      </c>
      <c r="AA1346" s="2">
        <v>39813</v>
      </c>
      <c r="AB1346" s="2">
        <v>39843</v>
      </c>
      <c r="AC1346" s="2">
        <v>39871</v>
      </c>
      <c r="AD1346" s="2">
        <v>39903</v>
      </c>
      <c r="AE1346" s="2">
        <v>39933</v>
      </c>
      <c r="AF1346" s="2">
        <v>39962</v>
      </c>
      <c r="AG1346" s="2">
        <v>39994</v>
      </c>
      <c r="AH1346" s="2">
        <v>40025</v>
      </c>
      <c r="AI1346" s="2">
        <v>40056</v>
      </c>
      <c r="AJ1346" s="2">
        <v>40086</v>
      </c>
      <c r="AK1346" s="2">
        <v>40116</v>
      </c>
      <c r="AL1346" s="2">
        <v>40147</v>
      </c>
      <c r="AM1346" s="2">
        <v>40178</v>
      </c>
      <c r="AN1346" s="2">
        <v>40207</v>
      </c>
      <c r="AO1346" s="2">
        <v>40235</v>
      </c>
      <c r="AP1346" s="2">
        <v>40268</v>
      </c>
      <c r="AQ1346" s="2">
        <v>40298</v>
      </c>
      <c r="AR1346" s="2">
        <v>40329</v>
      </c>
      <c r="AS1346" s="2">
        <v>40359</v>
      </c>
      <c r="AT1346" s="2">
        <v>40389</v>
      </c>
      <c r="AU1346" s="2">
        <v>40421</v>
      </c>
      <c r="AV1346" s="2">
        <v>40451</v>
      </c>
      <c r="AW1346" s="2">
        <v>40480</v>
      </c>
      <c r="AX1346" s="2">
        <v>40512</v>
      </c>
      <c r="AY1346" s="2">
        <v>40543</v>
      </c>
      <c r="AZ1346" s="2">
        <v>40574</v>
      </c>
      <c r="BA1346" s="2">
        <v>40602</v>
      </c>
      <c r="BB1346" s="2">
        <v>40633</v>
      </c>
      <c r="BC1346" s="2">
        <v>40662</v>
      </c>
      <c r="BD1346" s="2">
        <v>40694</v>
      </c>
      <c r="BE1346" s="2">
        <v>40724</v>
      </c>
      <c r="BF1346" s="2">
        <v>40753</v>
      </c>
      <c r="BG1346" s="2">
        <v>40786</v>
      </c>
      <c r="BH1346" s="2">
        <v>40816</v>
      </c>
      <c r="BI1346" s="2">
        <v>40847</v>
      </c>
      <c r="BJ1346" s="2">
        <v>40877</v>
      </c>
      <c r="BK1346" s="2">
        <v>40907</v>
      </c>
      <c r="BL1346" s="2">
        <v>40939</v>
      </c>
      <c r="BM1346" s="2">
        <v>40968</v>
      </c>
      <c r="BN1346" s="2">
        <v>40998</v>
      </c>
      <c r="BO1346" s="2">
        <v>41029</v>
      </c>
      <c r="BP1346" s="2">
        <v>41060</v>
      </c>
      <c r="BQ1346" s="2">
        <v>41089</v>
      </c>
      <c r="BR1346" s="2">
        <v>41121</v>
      </c>
      <c r="BS1346" s="2">
        <v>41152</v>
      </c>
      <c r="BT1346" s="2">
        <v>41180</v>
      </c>
      <c r="BU1346" s="2">
        <v>41213</v>
      </c>
      <c r="BV1346" s="2">
        <v>41243</v>
      </c>
      <c r="BW1346" s="2">
        <v>41274</v>
      </c>
      <c r="BX1346" s="2">
        <v>41305</v>
      </c>
      <c r="BY1346" s="2">
        <v>41333</v>
      </c>
      <c r="BZ1346" s="2">
        <v>41362</v>
      </c>
      <c r="CA1346" s="2">
        <v>41394</v>
      </c>
      <c r="CB1346" s="2">
        <v>41425</v>
      </c>
      <c r="CC1346" s="2">
        <v>41453</v>
      </c>
      <c r="CD1346" s="2">
        <v>41486</v>
      </c>
      <c r="CE1346" s="2">
        <v>41516</v>
      </c>
      <c r="CF1346" s="2">
        <v>41547</v>
      </c>
      <c r="CG1346" s="2">
        <v>41578</v>
      </c>
      <c r="CH1346" s="2">
        <v>41607</v>
      </c>
      <c r="CI1346" s="2">
        <v>41639</v>
      </c>
      <c r="CJ1346" s="2">
        <v>41670</v>
      </c>
      <c r="CK1346" s="2">
        <v>41698</v>
      </c>
      <c r="CL1346" s="2">
        <v>41729</v>
      </c>
      <c r="CM1346" s="2">
        <v>41759</v>
      </c>
      <c r="CN1346" s="2">
        <v>41789</v>
      </c>
      <c r="CO1346" s="2">
        <v>41820</v>
      </c>
      <c r="CP1346" s="2">
        <v>41851</v>
      </c>
      <c r="CQ1346" s="2">
        <v>41880</v>
      </c>
      <c r="CR1346" s="2">
        <v>41912</v>
      </c>
      <c r="CS1346" s="2">
        <v>41943</v>
      </c>
      <c r="CT1346" s="2">
        <v>41971</v>
      </c>
      <c r="CU1346" s="2">
        <v>42004</v>
      </c>
      <c r="CV1346" s="2">
        <v>42034</v>
      </c>
      <c r="CW1346" s="2">
        <v>42062</v>
      </c>
      <c r="CX1346" s="2">
        <v>42094</v>
      </c>
      <c r="CY1346" s="2">
        <v>42124</v>
      </c>
      <c r="CZ1346" s="2">
        <v>42153</v>
      </c>
      <c r="DA1346" s="2">
        <v>42185</v>
      </c>
      <c r="DB1346" s="2">
        <v>42216</v>
      </c>
      <c r="DC1346" s="2">
        <v>42247</v>
      </c>
      <c r="DD1346" s="2">
        <v>42277</v>
      </c>
      <c r="DE1346" s="2">
        <v>42307</v>
      </c>
      <c r="DF1346" s="2">
        <v>42338</v>
      </c>
      <c r="DG1346" s="2">
        <v>42369</v>
      </c>
      <c r="DH1346" s="2">
        <v>42398</v>
      </c>
      <c r="DI1346" s="2">
        <v>42429</v>
      </c>
      <c r="DJ1346" s="2">
        <v>42460</v>
      </c>
      <c r="DK1346" s="2">
        <v>42489</v>
      </c>
      <c r="DL1346" s="2">
        <v>42521</v>
      </c>
      <c r="DM1346" s="2">
        <v>42551</v>
      </c>
      <c r="DN1346" s="2">
        <v>42580</v>
      </c>
      <c r="DO1346" s="2">
        <v>42613</v>
      </c>
      <c r="DP1346" s="2">
        <v>42643</v>
      </c>
      <c r="DQ1346" s="2">
        <v>42674</v>
      </c>
      <c r="DR1346" s="2">
        <v>42704</v>
      </c>
      <c r="DS1346" s="2">
        <v>42734</v>
      </c>
      <c r="DT1346" s="2">
        <v>42766</v>
      </c>
      <c r="DU1346" s="2">
        <v>42794</v>
      </c>
      <c r="DV1346" s="2">
        <v>42825</v>
      </c>
      <c r="DW1346" s="2">
        <v>42853</v>
      </c>
      <c r="DX1346" s="2">
        <v>42886</v>
      </c>
      <c r="DY1346" s="2">
        <v>42916</v>
      </c>
      <c r="DZ1346" s="2">
        <v>42947</v>
      </c>
      <c r="EA1346" s="2">
        <v>42978</v>
      </c>
      <c r="EB1346" s="2">
        <v>43007</v>
      </c>
      <c r="EC1346" s="2">
        <v>43039</v>
      </c>
      <c r="ED1346" s="2">
        <v>43069</v>
      </c>
      <c r="EE1346" s="2">
        <v>43098</v>
      </c>
      <c r="EF1346" s="2">
        <v>43131</v>
      </c>
      <c r="EG1346" s="2">
        <v>43159</v>
      </c>
      <c r="EH1346" s="2">
        <v>43189</v>
      </c>
      <c r="EI1346" s="2">
        <v>43220</v>
      </c>
      <c r="EJ1346" s="2">
        <v>43251</v>
      </c>
      <c r="EK1346" s="2">
        <v>43280</v>
      </c>
      <c r="EL1346" s="2">
        <v>43312</v>
      </c>
      <c r="EM1346" s="2">
        <v>43343</v>
      </c>
      <c r="EN1346" s="2">
        <v>43371</v>
      </c>
      <c r="EO1346" s="2">
        <v>43404</v>
      </c>
      <c r="EP1346" s="2">
        <v>43434</v>
      </c>
      <c r="EQ1346" s="2">
        <v>43465</v>
      </c>
      <c r="ER1346" s="2">
        <v>43496</v>
      </c>
      <c r="ES1346" s="2">
        <v>43524</v>
      </c>
      <c r="ET1346" s="2">
        <v>43553</v>
      </c>
      <c r="EU1346" s="2">
        <v>43585</v>
      </c>
      <c r="EV1346" s="2">
        <v>43616</v>
      </c>
      <c r="EW1346" s="2">
        <v>43644</v>
      </c>
      <c r="EX1346" s="2">
        <v>43677</v>
      </c>
      <c r="EY1346" s="2">
        <v>43707</v>
      </c>
      <c r="EZ1346" s="2">
        <v>43738</v>
      </c>
      <c r="FA1346" s="2">
        <v>43769</v>
      </c>
      <c r="FB1346" s="2">
        <v>43798</v>
      </c>
      <c r="FC1346" s="2">
        <v>43830</v>
      </c>
      <c r="FD1346" s="2">
        <v>43861</v>
      </c>
      <c r="FE1346" s="2">
        <v>43889</v>
      </c>
      <c r="FF1346" s="2">
        <v>43921</v>
      </c>
      <c r="FG1346" s="2">
        <v>43951</v>
      </c>
      <c r="FH1346" s="2">
        <v>43980</v>
      </c>
      <c r="FI1346" s="2">
        <v>44012</v>
      </c>
      <c r="FJ1346" s="2">
        <v>44043</v>
      </c>
      <c r="FK1346" s="2">
        <v>44074</v>
      </c>
      <c r="FL1346" s="2">
        <v>44104</v>
      </c>
      <c r="FM1346" s="2">
        <v>44134</v>
      </c>
      <c r="FN1346" s="2">
        <v>44165</v>
      </c>
      <c r="FO1346" s="2">
        <v>44196</v>
      </c>
      <c r="FP1346" s="2">
        <v>44225</v>
      </c>
      <c r="FQ1346" s="2">
        <v>44253</v>
      </c>
      <c r="FR1346" s="2">
        <v>44286</v>
      </c>
      <c r="FS1346" s="2">
        <v>44316</v>
      </c>
      <c r="FT1346" s="2">
        <v>44347</v>
      </c>
      <c r="FU1346" s="2">
        <v>44377</v>
      </c>
      <c r="FV1346" s="2">
        <v>44407</v>
      </c>
      <c r="FW1346" s="2">
        <v>44439</v>
      </c>
      <c r="FX1346" s="2">
        <v>44469</v>
      </c>
      <c r="FY1346" s="2">
        <v>44498</v>
      </c>
      <c r="FZ1346" s="2">
        <v>44530</v>
      </c>
      <c r="GA1346" s="2">
        <v>44561</v>
      </c>
      <c r="GB1346" s="2">
        <v>44592</v>
      </c>
      <c r="GC1346" s="2">
        <v>44620</v>
      </c>
      <c r="GD1346" s="2">
        <v>44651</v>
      </c>
      <c r="GE1346" s="2">
        <v>44680</v>
      </c>
      <c r="GF1346" s="2">
        <v>44712</v>
      </c>
      <c r="GG1346" s="2">
        <v>44742</v>
      </c>
      <c r="GH1346" s="2">
        <v>44771</v>
      </c>
      <c r="GI1346" s="2">
        <v>44804</v>
      </c>
      <c r="GJ1346" s="2">
        <v>44834</v>
      </c>
      <c r="GK1346" s="2">
        <v>44865</v>
      </c>
    </row>
    <row r="1347" spans="1:193" x14ac:dyDescent="0.25">
      <c r="D1347" s="3">
        <v>42188565</v>
      </c>
      <c r="E1347">
        <v>31206831</v>
      </c>
      <c r="F1347">
        <v>58612518</v>
      </c>
      <c r="G1347">
        <v>46141845</v>
      </c>
      <c r="H1347">
        <v>42970221</v>
      </c>
      <c r="I1347">
        <v>35858178</v>
      </c>
      <c r="J1347">
        <v>37952518</v>
      </c>
      <c r="K1347">
        <v>49736247</v>
      </c>
      <c r="L1347">
        <v>33518961</v>
      </c>
      <c r="M1347">
        <v>32882264</v>
      </c>
      <c r="N1347">
        <v>36507662</v>
      </c>
      <c r="O1347">
        <v>26850458</v>
      </c>
      <c r="P1347">
        <v>49284255</v>
      </c>
      <c r="Q1347">
        <v>47615412</v>
      </c>
      <c r="R1347">
        <v>49287279</v>
      </c>
      <c r="S1347">
        <v>30012363</v>
      </c>
      <c r="T1347">
        <v>38493894</v>
      </c>
      <c r="U1347">
        <v>44377003</v>
      </c>
      <c r="V1347">
        <v>45100448</v>
      </c>
      <c r="W1347">
        <v>40237728</v>
      </c>
      <c r="X1347">
        <v>53786142</v>
      </c>
      <c r="Y1347">
        <v>72024818</v>
      </c>
      <c r="Z1347">
        <v>45620997</v>
      </c>
      <c r="AA1347">
        <v>37620634</v>
      </c>
      <c r="AB1347">
        <v>34025483</v>
      </c>
      <c r="AC1347">
        <v>43031083</v>
      </c>
      <c r="AD1347">
        <v>46233179</v>
      </c>
      <c r="AE1347">
        <v>39138102</v>
      </c>
      <c r="AF1347">
        <v>34128026</v>
      </c>
      <c r="AG1347">
        <v>30108277</v>
      </c>
      <c r="AH1347">
        <v>26838363</v>
      </c>
      <c r="AI1347">
        <v>31165514</v>
      </c>
      <c r="AJ1347">
        <v>28135695</v>
      </c>
      <c r="AK1347">
        <v>31853645</v>
      </c>
      <c r="AL1347">
        <v>22824106</v>
      </c>
      <c r="AM1347">
        <v>19459511</v>
      </c>
      <c r="AN1347">
        <v>24429564</v>
      </c>
      <c r="AO1347">
        <v>29390747</v>
      </c>
      <c r="AP1347">
        <v>27198101</v>
      </c>
      <c r="AQ1347">
        <v>22205575</v>
      </c>
      <c r="AR1347">
        <v>46577881</v>
      </c>
      <c r="AS1347">
        <v>34799763</v>
      </c>
      <c r="AT1347">
        <v>30230143</v>
      </c>
      <c r="AU1347">
        <v>41734780</v>
      </c>
      <c r="AV1347">
        <v>38839624</v>
      </c>
      <c r="AW1347">
        <v>28414642</v>
      </c>
      <c r="AX1347">
        <v>27535228</v>
      </c>
      <c r="AY1347">
        <v>22417969</v>
      </c>
      <c r="AZ1347">
        <v>22623305</v>
      </c>
      <c r="BA1347">
        <v>22612081</v>
      </c>
      <c r="BB1347">
        <v>22440406</v>
      </c>
      <c r="BC1347">
        <v>17805252</v>
      </c>
      <c r="BD1347">
        <v>19150084</v>
      </c>
      <c r="BE1347">
        <v>23966131</v>
      </c>
      <c r="BF1347">
        <v>19934061</v>
      </c>
      <c r="BG1347">
        <v>42617331</v>
      </c>
      <c r="BH1347">
        <v>34336222</v>
      </c>
      <c r="BI1347">
        <v>17205993</v>
      </c>
      <c r="BJ1347">
        <v>13613832</v>
      </c>
      <c r="BK1347">
        <v>15717230</v>
      </c>
      <c r="BL1347">
        <v>13806870</v>
      </c>
      <c r="BM1347">
        <v>18636701</v>
      </c>
      <c r="BN1347">
        <v>18141330</v>
      </c>
      <c r="BO1347">
        <v>20111923</v>
      </c>
      <c r="BP1347">
        <v>18319295</v>
      </c>
      <c r="BQ1347">
        <v>15153266</v>
      </c>
      <c r="BR1347">
        <v>11150657</v>
      </c>
      <c r="BS1347">
        <v>15798896</v>
      </c>
      <c r="BT1347">
        <v>13324285</v>
      </c>
      <c r="BU1347">
        <v>12155803</v>
      </c>
      <c r="BV1347">
        <v>11411423</v>
      </c>
      <c r="BW1347">
        <v>10342555</v>
      </c>
      <c r="BX1347">
        <v>9554219</v>
      </c>
      <c r="BY1347">
        <v>13181789</v>
      </c>
      <c r="BZ1347">
        <v>12587537</v>
      </c>
      <c r="CA1347">
        <v>17733916</v>
      </c>
      <c r="CB1347">
        <v>18410227</v>
      </c>
      <c r="CC1347">
        <v>14626654</v>
      </c>
      <c r="CD1347">
        <v>13566686</v>
      </c>
      <c r="CE1347">
        <v>13485485</v>
      </c>
      <c r="CF1347">
        <v>19494348</v>
      </c>
      <c r="CG1347">
        <v>18749471</v>
      </c>
      <c r="CH1347">
        <v>14773157</v>
      </c>
      <c r="CI1347">
        <v>15598105</v>
      </c>
      <c r="CJ1347">
        <v>12775771</v>
      </c>
      <c r="CK1347">
        <v>17200084</v>
      </c>
      <c r="CL1347">
        <v>13568867</v>
      </c>
      <c r="CM1347">
        <v>15123896</v>
      </c>
      <c r="CN1347">
        <v>13363319</v>
      </c>
      <c r="CO1347">
        <v>12136943</v>
      </c>
      <c r="CP1347">
        <v>9310384</v>
      </c>
      <c r="CQ1347">
        <v>14154243</v>
      </c>
      <c r="CR1347">
        <v>15289000</v>
      </c>
      <c r="CS1347">
        <v>16380193</v>
      </c>
      <c r="CT1347">
        <v>10129373</v>
      </c>
      <c r="CU1347">
        <v>14014990</v>
      </c>
      <c r="CV1347">
        <v>14768023</v>
      </c>
      <c r="CW1347">
        <v>13792908</v>
      </c>
      <c r="CX1347">
        <v>12088766</v>
      </c>
      <c r="CY1347">
        <v>10000884</v>
      </c>
      <c r="CZ1347">
        <v>10476563</v>
      </c>
      <c r="DA1347">
        <v>13295261</v>
      </c>
      <c r="DB1347">
        <v>10356520</v>
      </c>
      <c r="DC1347">
        <v>18551433</v>
      </c>
      <c r="DD1347">
        <v>17959317</v>
      </c>
      <c r="DE1347">
        <v>10159633</v>
      </c>
      <c r="DF1347">
        <v>15541018</v>
      </c>
      <c r="DG1347">
        <v>14142519</v>
      </c>
      <c r="DH1347">
        <v>12101432</v>
      </c>
      <c r="DI1347">
        <v>13543628</v>
      </c>
      <c r="DJ1347">
        <v>12510908</v>
      </c>
      <c r="DK1347">
        <v>9560741</v>
      </c>
      <c r="DL1347">
        <v>12279138</v>
      </c>
      <c r="DM1347">
        <v>15241982</v>
      </c>
      <c r="DN1347">
        <v>10579428</v>
      </c>
      <c r="DO1347">
        <v>13022777</v>
      </c>
      <c r="DP1347">
        <v>14116703</v>
      </c>
      <c r="DQ1347">
        <v>9074369</v>
      </c>
      <c r="DR1347">
        <v>14361589</v>
      </c>
      <c r="DS1347">
        <v>8814353</v>
      </c>
      <c r="DT1347">
        <v>8226804</v>
      </c>
      <c r="DU1347">
        <v>11931114</v>
      </c>
      <c r="DV1347">
        <v>16898939</v>
      </c>
      <c r="DW1347">
        <v>15812841</v>
      </c>
      <c r="DX1347">
        <v>15826872</v>
      </c>
      <c r="DY1347">
        <v>14173318</v>
      </c>
      <c r="DZ1347">
        <v>9397949</v>
      </c>
      <c r="EA1347">
        <v>11728078</v>
      </c>
      <c r="EB1347">
        <v>11387480</v>
      </c>
      <c r="EC1347">
        <v>9545566</v>
      </c>
      <c r="ED1347">
        <v>11834392</v>
      </c>
      <c r="EE1347">
        <v>10111137</v>
      </c>
      <c r="EF1347">
        <v>10055659</v>
      </c>
      <c r="EG1347">
        <v>13805665</v>
      </c>
      <c r="EH1347">
        <v>13662663</v>
      </c>
      <c r="EI1347">
        <v>11538862</v>
      </c>
      <c r="EJ1347">
        <v>13367394</v>
      </c>
      <c r="EK1347">
        <v>11682237</v>
      </c>
      <c r="EL1347">
        <v>9320669</v>
      </c>
      <c r="EM1347">
        <v>11944959</v>
      </c>
      <c r="EN1347">
        <v>14604322</v>
      </c>
      <c r="EO1347">
        <v>14690806</v>
      </c>
      <c r="EP1347">
        <v>15339868</v>
      </c>
      <c r="EQ1347">
        <v>14908574</v>
      </c>
      <c r="ER1347">
        <v>13174518</v>
      </c>
      <c r="ES1347">
        <v>12353482</v>
      </c>
      <c r="ET1347">
        <v>12017914</v>
      </c>
      <c r="EU1347">
        <v>12349120</v>
      </c>
      <c r="EV1347">
        <v>12534815</v>
      </c>
      <c r="EW1347">
        <v>10749799</v>
      </c>
      <c r="EX1347">
        <v>9118339</v>
      </c>
      <c r="EY1347">
        <v>12307446</v>
      </c>
      <c r="EZ1347">
        <v>9810811</v>
      </c>
      <c r="FA1347">
        <v>10666886</v>
      </c>
      <c r="FB1347">
        <v>11329929</v>
      </c>
      <c r="FC1347">
        <v>11057926</v>
      </c>
      <c r="FD1347">
        <v>10495441</v>
      </c>
      <c r="FE1347">
        <v>10826493</v>
      </c>
      <c r="FF1347">
        <v>22913964</v>
      </c>
      <c r="FG1347">
        <v>12303315</v>
      </c>
      <c r="FH1347">
        <v>9516026</v>
      </c>
      <c r="FI1347">
        <v>12886567</v>
      </c>
      <c r="FJ1347">
        <v>12190619</v>
      </c>
      <c r="FK1347">
        <v>10331544</v>
      </c>
      <c r="FL1347">
        <v>14150193</v>
      </c>
      <c r="FM1347">
        <v>9646050</v>
      </c>
      <c r="FN1347">
        <v>10306837</v>
      </c>
      <c r="FO1347">
        <v>12404924</v>
      </c>
      <c r="FP1347">
        <v>10780810</v>
      </c>
      <c r="FQ1347">
        <v>11173369</v>
      </c>
      <c r="FR1347">
        <v>16904340</v>
      </c>
      <c r="FS1347">
        <v>9387000</v>
      </c>
      <c r="FT1347">
        <v>12084211</v>
      </c>
      <c r="FU1347">
        <v>11760591</v>
      </c>
      <c r="FV1347">
        <v>9304209</v>
      </c>
      <c r="FW1347">
        <v>8851872</v>
      </c>
      <c r="FX1347">
        <v>10027812</v>
      </c>
      <c r="FY1347">
        <v>10043290</v>
      </c>
      <c r="FZ1347">
        <v>13709985</v>
      </c>
      <c r="GA1347">
        <v>16802035</v>
      </c>
      <c r="GB1347">
        <v>16385104</v>
      </c>
      <c r="GC1347">
        <v>13816015</v>
      </c>
      <c r="GD1347">
        <v>20709590</v>
      </c>
      <c r="GE1347">
        <v>14078840</v>
      </c>
      <c r="GF1347">
        <v>20605925</v>
      </c>
      <c r="GG1347">
        <v>15777233</v>
      </c>
      <c r="GH1347">
        <v>12404487</v>
      </c>
      <c r="GI1347">
        <v>13489982</v>
      </c>
      <c r="GJ1347">
        <v>14288673</v>
      </c>
      <c r="GK1347">
        <v>13372687</v>
      </c>
    </row>
    <row r="1348" spans="1:193" x14ac:dyDescent="0.25">
      <c r="A1348" s="5" t="s">
        <v>675</v>
      </c>
      <c r="B1348" t="s">
        <v>1164</v>
      </c>
      <c r="C1348" t="s">
        <v>1199</v>
      </c>
      <c r="D1348" s="2">
        <f>_xll.BDH(A1348, "volume", B1348, C1348, "Direction", "H", "Period", "M","cols=190;rows=2")</f>
        <v>39113</v>
      </c>
      <c r="E1348" s="2">
        <v>39141</v>
      </c>
      <c r="F1348" s="2">
        <v>39171</v>
      </c>
      <c r="G1348" s="2">
        <v>39202</v>
      </c>
      <c r="H1348" s="2">
        <v>39233</v>
      </c>
      <c r="I1348" s="2">
        <v>39262</v>
      </c>
      <c r="J1348" s="2">
        <v>39294</v>
      </c>
      <c r="K1348" s="2">
        <v>39325</v>
      </c>
      <c r="L1348" s="2">
        <v>39353</v>
      </c>
      <c r="M1348" s="2">
        <v>39386</v>
      </c>
      <c r="N1348" s="2">
        <v>39416</v>
      </c>
      <c r="O1348" s="2">
        <v>39447</v>
      </c>
      <c r="P1348" s="2">
        <v>39478</v>
      </c>
      <c r="Q1348" s="2">
        <v>39507</v>
      </c>
      <c r="R1348" s="2">
        <v>39538</v>
      </c>
      <c r="S1348" s="2">
        <v>39568</v>
      </c>
      <c r="T1348" s="2">
        <v>39598</v>
      </c>
      <c r="U1348" s="2">
        <v>39629</v>
      </c>
      <c r="V1348" s="2">
        <v>39660</v>
      </c>
      <c r="W1348" s="2">
        <v>39689</v>
      </c>
      <c r="X1348" s="2">
        <v>39721</v>
      </c>
      <c r="Y1348" s="2">
        <v>39752</v>
      </c>
      <c r="Z1348" s="2">
        <v>39780</v>
      </c>
      <c r="AA1348" s="2">
        <v>39813</v>
      </c>
      <c r="AB1348" s="2">
        <v>39843</v>
      </c>
      <c r="AC1348" s="2">
        <v>39871</v>
      </c>
      <c r="AD1348" s="2">
        <v>39903</v>
      </c>
      <c r="AE1348" s="2">
        <v>39933</v>
      </c>
      <c r="AF1348" s="2">
        <v>39962</v>
      </c>
      <c r="AG1348" s="2">
        <v>39994</v>
      </c>
      <c r="AH1348" s="2">
        <v>40025</v>
      </c>
      <c r="AI1348" s="2">
        <v>40056</v>
      </c>
      <c r="AJ1348" s="2">
        <v>40086</v>
      </c>
      <c r="AK1348" s="2">
        <v>40116</v>
      </c>
      <c r="AL1348" s="2">
        <v>40147</v>
      </c>
      <c r="AM1348" s="2">
        <v>40178</v>
      </c>
      <c r="AN1348" s="2">
        <v>40207</v>
      </c>
      <c r="AO1348" s="2">
        <v>40235</v>
      </c>
      <c r="AP1348" s="2">
        <v>40268</v>
      </c>
      <c r="AQ1348" s="2">
        <v>40298</v>
      </c>
      <c r="AR1348" s="2">
        <v>40329</v>
      </c>
      <c r="AS1348" s="2">
        <v>40359</v>
      </c>
      <c r="AT1348" s="2">
        <v>40389</v>
      </c>
      <c r="AU1348" s="2">
        <v>40421</v>
      </c>
      <c r="AV1348" s="2">
        <v>40451</v>
      </c>
      <c r="AW1348" s="2">
        <v>40480</v>
      </c>
      <c r="AX1348" s="2">
        <v>40512</v>
      </c>
      <c r="AY1348" s="2">
        <v>40543</v>
      </c>
      <c r="AZ1348" s="2">
        <v>40574</v>
      </c>
      <c r="BA1348" s="2">
        <v>40602</v>
      </c>
      <c r="BB1348" s="2">
        <v>40633</v>
      </c>
      <c r="BC1348" s="2">
        <v>40662</v>
      </c>
      <c r="BD1348" s="2">
        <v>40694</v>
      </c>
      <c r="BE1348" s="2">
        <v>40724</v>
      </c>
      <c r="BF1348" s="2">
        <v>40753</v>
      </c>
      <c r="BG1348" s="2">
        <v>40786</v>
      </c>
      <c r="BH1348" s="2">
        <v>40816</v>
      </c>
      <c r="BI1348" s="2">
        <v>40847</v>
      </c>
      <c r="BJ1348" s="2">
        <v>40877</v>
      </c>
      <c r="BK1348" s="2">
        <v>40907</v>
      </c>
      <c r="BL1348" s="2">
        <v>40939</v>
      </c>
      <c r="BM1348" s="2">
        <v>40968</v>
      </c>
      <c r="BN1348" s="2">
        <v>40998</v>
      </c>
      <c r="BO1348" s="2">
        <v>41029</v>
      </c>
      <c r="BP1348" s="2">
        <v>41060</v>
      </c>
      <c r="BQ1348" s="2">
        <v>41089</v>
      </c>
      <c r="BR1348" s="2">
        <v>41121</v>
      </c>
      <c r="BS1348" s="2">
        <v>41152</v>
      </c>
      <c r="BT1348" s="2">
        <v>41180</v>
      </c>
      <c r="BU1348" s="2">
        <v>41213</v>
      </c>
      <c r="BV1348" s="2">
        <v>41243</v>
      </c>
      <c r="BW1348" s="2">
        <v>41274</v>
      </c>
      <c r="BX1348" s="2">
        <v>41305</v>
      </c>
      <c r="BY1348" s="2">
        <v>41333</v>
      </c>
      <c r="BZ1348" s="2">
        <v>41362</v>
      </c>
      <c r="CA1348" s="2">
        <v>41394</v>
      </c>
      <c r="CB1348" s="2">
        <v>41425</v>
      </c>
      <c r="CC1348" s="2">
        <v>41453</v>
      </c>
      <c r="CD1348" s="2">
        <v>41486</v>
      </c>
      <c r="CE1348" s="2">
        <v>41516</v>
      </c>
      <c r="CF1348" s="2">
        <v>41547</v>
      </c>
      <c r="CG1348" s="2">
        <v>41578</v>
      </c>
      <c r="CH1348" s="2">
        <v>41607</v>
      </c>
      <c r="CI1348" s="2">
        <v>41639</v>
      </c>
      <c r="CJ1348" s="2">
        <v>41670</v>
      </c>
      <c r="CK1348" s="2">
        <v>41698</v>
      </c>
      <c r="CL1348" s="2">
        <v>41729</v>
      </c>
      <c r="CM1348" s="2">
        <v>41759</v>
      </c>
      <c r="CN1348" s="2">
        <v>41789</v>
      </c>
      <c r="CO1348" s="2">
        <v>41820</v>
      </c>
      <c r="CP1348" s="2">
        <v>41851</v>
      </c>
      <c r="CQ1348" s="2">
        <v>41880</v>
      </c>
      <c r="CR1348" s="2">
        <v>41912</v>
      </c>
      <c r="CS1348" s="2">
        <v>41943</v>
      </c>
      <c r="CT1348" s="2">
        <v>41971</v>
      </c>
      <c r="CU1348" s="2">
        <v>42004</v>
      </c>
      <c r="CV1348" s="2">
        <v>42034</v>
      </c>
      <c r="CW1348" s="2">
        <v>42062</v>
      </c>
      <c r="CX1348" s="2">
        <v>42094</v>
      </c>
      <c r="CY1348" s="2">
        <v>42124</v>
      </c>
      <c r="CZ1348" s="2">
        <v>42153</v>
      </c>
      <c r="DA1348" s="2">
        <v>42185</v>
      </c>
      <c r="DB1348" s="2">
        <v>42216</v>
      </c>
      <c r="DC1348" s="2">
        <v>42247</v>
      </c>
      <c r="DD1348" s="2">
        <v>42277</v>
      </c>
      <c r="DE1348" s="2">
        <v>42307</v>
      </c>
      <c r="DF1348" s="2">
        <v>42338</v>
      </c>
      <c r="DG1348" s="2">
        <v>42369</v>
      </c>
      <c r="DH1348" s="2">
        <v>42398</v>
      </c>
      <c r="DI1348" s="2">
        <v>42429</v>
      </c>
      <c r="DJ1348" s="2">
        <v>42460</v>
      </c>
      <c r="DK1348" s="2">
        <v>42489</v>
      </c>
      <c r="DL1348" s="2">
        <v>42521</v>
      </c>
      <c r="DM1348" s="2">
        <v>42551</v>
      </c>
      <c r="DN1348" s="2">
        <v>42580</v>
      </c>
      <c r="DO1348" s="2">
        <v>42613</v>
      </c>
      <c r="DP1348" s="2">
        <v>42643</v>
      </c>
      <c r="DQ1348" s="2">
        <v>42674</v>
      </c>
      <c r="DR1348" s="2">
        <v>42704</v>
      </c>
      <c r="DS1348" s="2">
        <v>42734</v>
      </c>
      <c r="DT1348" s="2">
        <v>42766</v>
      </c>
      <c r="DU1348" s="2">
        <v>42794</v>
      </c>
      <c r="DV1348" s="2">
        <v>42825</v>
      </c>
      <c r="DW1348" s="2">
        <v>42853</v>
      </c>
      <c r="DX1348" s="2">
        <v>42886</v>
      </c>
      <c r="DY1348" s="2">
        <v>42916</v>
      </c>
      <c r="DZ1348" s="2">
        <v>42947</v>
      </c>
      <c r="EA1348" s="2">
        <v>42978</v>
      </c>
      <c r="EB1348" s="2">
        <v>43007</v>
      </c>
      <c r="EC1348" s="2">
        <v>43039</v>
      </c>
      <c r="ED1348" s="2">
        <v>43069</v>
      </c>
      <c r="EE1348" s="2">
        <v>43098</v>
      </c>
      <c r="EF1348" s="2">
        <v>43131</v>
      </c>
      <c r="EG1348" s="2">
        <v>43159</v>
      </c>
      <c r="EH1348" s="2">
        <v>43189</v>
      </c>
      <c r="EI1348" s="2">
        <v>43220</v>
      </c>
      <c r="EJ1348" s="2">
        <v>43251</v>
      </c>
      <c r="EK1348" s="2">
        <v>43280</v>
      </c>
      <c r="EL1348" s="2">
        <v>43312</v>
      </c>
      <c r="EM1348" s="2">
        <v>43343</v>
      </c>
      <c r="EN1348" s="2">
        <v>43371</v>
      </c>
      <c r="EO1348" s="2">
        <v>43404</v>
      </c>
      <c r="EP1348" s="2">
        <v>43434</v>
      </c>
      <c r="EQ1348" s="2">
        <v>43465</v>
      </c>
      <c r="ER1348" s="2">
        <v>43496</v>
      </c>
      <c r="ES1348" s="2">
        <v>43524</v>
      </c>
      <c r="ET1348" s="2">
        <v>43553</v>
      </c>
      <c r="EU1348" s="2">
        <v>43585</v>
      </c>
      <c r="EV1348" s="2">
        <v>43616</v>
      </c>
      <c r="EW1348" s="2">
        <v>43644</v>
      </c>
      <c r="EX1348" s="2">
        <v>43677</v>
      </c>
      <c r="EY1348" s="2">
        <v>43707</v>
      </c>
      <c r="EZ1348" s="2">
        <v>43738</v>
      </c>
      <c r="FA1348" s="2">
        <v>43769</v>
      </c>
      <c r="FB1348" s="2">
        <v>43798</v>
      </c>
      <c r="FC1348" s="2">
        <v>43830</v>
      </c>
      <c r="FD1348" s="2">
        <v>43861</v>
      </c>
      <c r="FE1348" s="2">
        <v>43889</v>
      </c>
      <c r="FF1348" s="2">
        <v>43921</v>
      </c>
      <c r="FG1348" s="2">
        <v>43951</v>
      </c>
      <c r="FH1348" s="2">
        <v>43980</v>
      </c>
      <c r="FI1348" s="2">
        <v>44012</v>
      </c>
      <c r="FJ1348" s="2">
        <v>44043</v>
      </c>
      <c r="FK1348" s="2">
        <v>44074</v>
      </c>
      <c r="FL1348" s="2">
        <v>44104</v>
      </c>
      <c r="FM1348" s="2">
        <v>44134</v>
      </c>
      <c r="FN1348" s="2">
        <v>44165</v>
      </c>
      <c r="FO1348" s="2">
        <v>44196</v>
      </c>
      <c r="FP1348" s="2">
        <v>44225</v>
      </c>
      <c r="FQ1348" s="2">
        <v>44253</v>
      </c>
      <c r="FR1348" s="2">
        <v>44286</v>
      </c>
      <c r="FS1348" s="2">
        <v>44316</v>
      </c>
      <c r="FT1348" s="2">
        <v>44347</v>
      </c>
      <c r="FU1348" s="2">
        <v>44377</v>
      </c>
      <c r="FV1348" s="2">
        <v>44407</v>
      </c>
      <c r="FW1348" s="2">
        <v>44439</v>
      </c>
      <c r="FX1348" s="2">
        <v>44469</v>
      </c>
      <c r="FY1348" s="2">
        <v>44498</v>
      </c>
      <c r="FZ1348" s="2">
        <v>44530</v>
      </c>
      <c r="GA1348" s="2">
        <v>44561</v>
      </c>
      <c r="GB1348" s="2">
        <v>44592</v>
      </c>
      <c r="GC1348" s="2">
        <v>44620</v>
      </c>
      <c r="GD1348" s="2">
        <v>44651</v>
      </c>
      <c r="GE1348" s="2">
        <v>44680</v>
      </c>
      <c r="GF1348" s="2">
        <v>44712</v>
      </c>
      <c r="GG1348" s="2">
        <v>44742</v>
      </c>
      <c r="GH1348" s="2">
        <v>44771</v>
      </c>
      <c r="GI1348" s="2">
        <v>44804</v>
      </c>
      <c r="GJ1348" s="2">
        <v>44834</v>
      </c>
      <c r="GK1348" s="2">
        <v>44865</v>
      </c>
    </row>
    <row r="1349" spans="1:193" x14ac:dyDescent="0.25">
      <c r="D1349" s="3">
        <v>46702632</v>
      </c>
      <c r="E1349">
        <v>41053702</v>
      </c>
      <c r="F1349">
        <v>54026971</v>
      </c>
      <c r="G1349">
        <v>46713118</v>
      </c>
      <c r="H1349">
        <v>76436178</v>
      </c>
      <c r="I1349">
        <v>93649666</v>
      </c>
      <c r="J1349">
        <v>88547818</v>
      </c>
      <c r="K1349">
        <v>127684434</v>
      </c>
      <c r="L1349">
        <v>60430833</v>
      </c>
      <c r="M1349">
        <v>97392698</v>
      </c>
      <c r="N1349">
        <v>96874916</v>
      </c>
      <c r="O1349">
        <v>46379768</v>
      </c>
      <c r="P1349">
        <v>83149968</v>
      </c>
      <c r="Q1349">
        <v>75421917</v>
      </c>
      <c r="R1349">
        <v>86903374</v>
      </c>
      <c r="S1349">
        <v>70048167</v>
      </c>
      <c r="T1349">
        <v>73229002</v>
      </c>
      <c r="U1349">
        <v>69140015</v>
      </c>
      <c r="V1349">
        <v>75089243</v>
      </c>
      <c r="W1349">
        <v>68179299</v>
      </c>
      <c r="X1349">
        <v>82022759</v>
      </c>
      <c r="Y1349">
        <v>111118891</v>
      </c>
      <c r="Z1349">
        <v>83142003</v>
      </c>
      <c r="AA1349">
        <v>67700985</v>
      </c>
      <c r="AB1349">
        <v>74074408</v>
      </c>
      <c r="AC1349">
        <v>98995974</v>
      </c>
      <c r="AD1349">
        <v>84680013</v>
      </c>
      <c r="AE1349">
        <v>85540508</v>
      </c>
      <c r="AF1349">
        <v>76637211</v>
      </c>
      <c r="AG1349">
        <v>59452976</v>
      </c>
      <c r="AH1349">
        <v>61863347</v>
      </c>
      <c r="AI1349">
        <v>53217445</v>
      </c>
      <c r="AJ1349">
        <v>43110663</v>
      </c>
      <c r="AK1349">
        <v>57582914</v>
      </c>
      <c r="AL1349">
        <v>42023765</v>
      </c>
      <c r="AM1349">
        <v>43146850</v>
      </c>
      <c r="AN1349">
        <v>45108255</v>
      </c>
      <c r="AO1349">
        <v>58395029</v>
      </c>
      <c r="AP1349">
        <v>43179490</v>
      </c>
      <c r="AQ1349">
        <v>43182092</v>
      </c>
      <c r="AR1349">
        <v>59119423</v>
      </c>
      <c r="AS1349">
        <v>63154005</v>
      </c>
      <c r="AT1349">
        <v>43014313</v>
      </c>
      <c r="AU1349">
        <v>60510501</v>
      </c>
      <c r="AV1349">
        <v>56638430</v>
      </c>
      <c r="AW1349">
        <v>38963060</v>
      </c>
      <c r="AX1349">
        <v>49386205</v>
      </c>
      <c r="AY1349">
        <v>31463152</v>
      </c>
      <c r="AZ1349">
        <v>27707249</v>
      </c>
      <c r="BA1349">
        <v>40670881</v>
      </c>
      <c r="BB1349">
        <v>44748675</v>
      </c>
      <c r="BC1349">
        <v>37003676</v>
      </c>
      <c r="BD1349">
        <v>36700711</v>
      </c>
      <c r="BE1349">
        <v>44592129</v>
      </c>
      <c r="BF1349">
        <v>34585218</v>
      </c>
      <c r="BG1349">
        <v>81095469</v>
      </c>
      <c r="BH1349">
        <v>47771329</v>
      </c>
      <c r="BI1349">
        <v>38615269</v>
      </c>
      <c r="BJ1349">
        <v>51900355</v>
      </c>
      <c r="BK1349">
        <v>30920166</v>
      </c>
      <c r="BL1349">
        <v>41889251</v>
      </c>
      <c r="BM1349">
        <v>45737530</v>
      </c>
      <c r="BN1349">
        <v>37669172</v>
      </c>
      <c r="BO1349">
        <v>35873602</v>
      </c>
      <c r="BP1349">
        <v>69040857</v>
      </c>
      <c r="BQ1349">
        <v>57306404</v>
      </c>
      <c r="BR1349">
        <v>40712453</v>
      </c>
      <c r="BS1349">
        <v>44310156</v>
      </c>
      <c r="BT1349">
        <v>32684356</v>
      </c>
      <c r="BU1349">
        <v>37846255</v>
      </c>
      <c r="BV1349">
        <v>36845829</v>
      </c>
      <c r="BW1349">
        <v>26599842</v>
      </c>
      <c r="BX1349">
        <v>31025280</v>
      </c>
      <c r="BY1349">
        <v>32083058</v>
      </c>
      <c r="BZ1349">
        <v>29137897</v>
      </c>
      <c r="CA1349">
        <v>48153690</v>
      </c>
      <c r="CB1349">
        <v>67271380</v>
      </c>
      <c r="CC1349">
        <v>32228720</v>
      </c>
      <c r="CD1349">
        <v>29435698</v>
      </c>
      <c r="CE1349">
        <v>30725695</v>
      </c>
      <c r="CF1349">
        <v>28422608</v>
      </c>
      <c r="CG1349">
        <v>37454211</v>
      </c>
      <c r="CH1349">
        <v>25864433</v>
      </c>
      <c r="CI1349">
        <v>21791596</v>
      </c>
      <c r="CJ1349">
        <v>27543465</v>
      </c>
      <c r="CK1349">
        <v>30181748</v>
      </c>
      <c r="CL1349">
        <v>38947173</v>
      </c>
      <c r="CM1349">
        <v>26118920</v>
      </c>
      <c r="CN1349">
        <v>33318148</v>
      </c>
      <c r="CO1349">
        <v>25295666</v>
      </c>
      <c r="CP1349">
        <v>25449742</v>
      </c>
      <c r="CQ1349">
        <v>21163536</v>
      </c>
      <c r="CR1349">
        <v>21552202</v>
      </c>
      <c r="CS1349">
        <v>25653485</v>
      </c>
      <c r="CT1349">
        <v>16854492</v>
      </c>
      <c r="CU1349">
        <v>19420226</v>
      </c>
      <c r="CV1349">
        <v>19117346</v>
      </c>
      <c r="CW1349">
        <v>21456705</v>
      </c>
      <c r="CX1349">
        <v>24442434</v>
      </c>
      <c r="CY1349">
        <v>18955735</v>
      </c>
      <c r="CZ1349">
        <v>30188975</v>
      </c>
      <c r="DA1349">
        <v>35878622</v>
      </c>
      <c r="DB1349">
        <v>25610550</v>
      </c>
      <c r="DC1349">
        <v>31067465</v>
      </c>
      <c r="DD1349">
        <v>26698313</v>
      </c>
      <c r="DE1349">
        <v>22176631</v>
      </c>
      <c r="DF1349">
        <v>18165846</v>
      </c>
      <c r="DG1349">
        <v>27159933</v>
      </c>
      <c r="DH1349">
        <v>27443176</v>
      </c>
      <c r="DI1349">
        <v>29678412</v>
      </c>
      <c r="DJ1349">
        <v>24727294</v>
      </c>
      <c r="DK1349">
        <v>20552541</v>
      </c>
      <c r="DL1349">
        <v>21333200</v>
      </c>
      <c r="DM1349">
        <v>24685862</v>
      </c>
      <c r="DN1349">
        <v>14265131</v>
      </c>
      <c r="DO1349">
        <v>25397682</v>
      </c>
      <c r="DP1349">
        <v>24069607</v>
      </c>
      <c r="DQ1349">
        <v>19055661</v>
      </c>
      <c r="DR1349">
        <v>31716009</v>
      </c>
      <c r="DS1349">
        <v>27551562</v>
      </c>
      <c r="DT1349">
        <v>16748595</v>
      </c>
      <c r="DU1349">
        <v>19531754</v>
      </c>
      <c r="DV1349">
        <v>22602316</v>
      </c>
      <c r="DW1349">
        <v>17112258</v>
      </c>
      <c r="DX1349">
        <v>21594507</v>
      </c>
      <c r="DY1349">
        <v>24423243</v>
      </c>
      <c r="DZ1349">
        <v>22410861</v>
      </c>
      <c r="EA1349">
        <v>23052907</v>
      </c>
      <c r="EB1349">
        <v>17416791</v>
      </c>
      <c r="EC1349">
        <v>16154391</v>
      </c>
      <c r="ED1349">
        <v>23291311</v>
      </c>
      <c r="EE1349">
        <v>20612926</v>
      </c>
      <c r="EF1349">
        <v>19386853</v>
      </c>
      <c r="EG1349">
        <v>26894416</v>
      </c>
      <c r="EH1349">
        <v>22340836</v>
      </c>
      <c r="EI1349">
        <v>22415327</v>
      </c>
      <c r="EJ1349">
        <v>27822304</v>
      </c>
      <c r="EK1349">
        <v>24404600</v>
      </c>
      <c r="EL1349">
        <v>18777189</v>
      </c>
      <c r="EM1349">
        <v>20431535</v>
      </c>
      <c r="EN1349">
        <v>17913993</v>
      </c>
      <c r="EO1349">
        <v>24336225</v>
      </c>
      <c r="EP1349">
        <v>25712577</v>
      </c>
      <c r="EQ1349">
        <v>33514684</v>
      </c>
      <c r="ER1349">
        <v>21441904</v>
      </c>
      <c r="ES1349">
        <v>20699073</v>
      </c>
      <c r="ET1349">
        <v>19140609</v>
      </c>
      <c r="EU1349">
        <v>16840483</v>
      </c>
      <c r="EV1349">
        <v>22620414</v>
      </c>
      <c r="EW1349">
        <v>20793584</v>
      </c>
      <c r="EX1349">
        <v>17074341</v>
      </c>
      <c r="EY1349">
        <v>30252933</v>
      </c>
      <c r="EZ1349">
        <v>24147628</v>
      </c>
      <c r="FA1349">
        <v>17843513</v>
      </c>
      <c r="FB1349">
        <v>19295527</v>
      </c>
      <c r="FC1349">
        <v>17120949</v>
      </c>
      <c r="FD1349">
        <v>16541630</v>
      </c>
      <c r="FE1349">
        <v>21821854</v>
      </c>
      <c r="FF1349">
        <v>31743553</v>
      </c>
      <c r="FG1349">
        <v>19132927</v>
      </c>
      <c r="FH1349">
        <v>16508886</v>
      </c>
      <c r="FI1349">
        <v>29427571</v>
      </c>
      <c r="FJ1349">
        <v>23804414</v>
      </c>
      <c r="FK1349">
        <v>33750035</v>
      </c>
      <c r="FL1349">
        <v>25133553</v>
      </c>
      <c r="FM1349">
        <v>17065981</v>
      </c>
      <c r="FN1349">
        <v>16351460</v>
      </c>
      <c r="FO1349">
        <v>20493495</v>
      </c>
      <c r="FP1349">
        <v>18019831</v>
      </c>
      <c r="FQ1349">
        <v>16337381</v>
      </c>
      <c r="FR1349">
        <v>20282525</v>
      </c>
      <c r="FS1349">
        <v>13212927</v>
      </c>
      <c r="FT1349">
        <v>11735744</v>
      </c>
      <c r="FU1349">
        <v>19218202</v>
      </c>
      <c r="FV1349">
        <v>11333163</v>
      </c>
      <c r="FW1349">
        <v>13220368</v>
      </c>
      <c r="FX1349">
        <v>14162092</v>
      </c>
      <c r="FY1349">
        <v>10615734</v>
      </c>
      <c r="FZ1349">
        <v>14100389</v>
      </c>
      <c r="GA1349">
        <v>15542570</v>
      </c>
      <c r="GB1349">
        <v>18278476</v>
      </c>
      <c r="GC1349">
        <v>15246536</v>
      </c>
      <c r="GD1349">
        <v>20446782</v>
      </c>
      <c r="GE1349">
        <v>16907647</v>
      </c>
      <c r="GF1349">
        <v>19884788</v>
      </c>
      <c r="GG1349">
        <v>19771022</v>
      </c>
      <c r="GH1349">
        <v>12731474</v>
      </c>
      <c r="GI1349">
        <v>11965627</v>
      </c>
      <c r="GJ1349">
        <v>14721206</v>
      </c>
      <c r="GK1349">
        <v>16474063</v>
      </c>
    </row>
    <row r="1350" spans="1:193" x14ac:dyDescent="0.25">
      <c r="A1350" s="5" t="s">
        <v>676</v>
      </c>
      <c r="B1350" t="s">
        <v>1164</v>
      </c>
      <c r="C1350" t="s">
        <v>1199</v>
      </c>
      <c r="D1350" s="2">
        <f>_xll.BDH(A1350, "volume", B1350, C1350, "Direction", "H", "Period", "M","cols=190;rows=2")</f>
        <v>39113</v>
      </c>
      <c r="E1350" s="2">
        <v>39141</v>
      </c>
      <c r="F1350" s="2">
        <v>39171</v>
      </c>
      <c r="G1350" s="2">
        <v>39202</v>
      </c>
      <c r="H1350" s="2">
        <v>39233</v>
      </c>
      <c r="I1350" s="2">
        <v>39262</v>
      </c>
      <c r="J1350" s="2">
        <v>39294</v>
      </c>
      <c r="K1350" s="2">
        <v>39325</v>
      </c>
      <c r="L1350" s="2">
        <v>39353</v>
      </c>
      <c r="M1350" s="2">
        <v>39386</v>
      </c>
      <c r="N1350" s="2">
        <v>39416</v>
      </c>
      <c r="O1350" s="2">
        <v>39447</v>
      </c>
      <c r="P1350" s="2">
        <v>39478</v>
      </c>
      <c r="Q1350" s="2">
        <v>39507</v>
      </c>
      <c r="R1350" s="2">
        <v>39538</v>
      </c>
      <c r="S1350" s="2">
        <v>39568</v>
      </c>
      <c r="T1350" s="2">
        <v>39598</v>
      </c>
      <c r="U1350" s="2">
        <v>39629</v>
      </c>
      <c r="V1350" s="2">
        <v>39660</v>
      </c>
      <c r="W1350" s="2">
        <v>39689</v>
      </c>
      <c r="X1350" s="2">
        <v>39721</v>
      </c>
      <c r="Y1350" s="2">
        <v>39752</v>
      </c>
      <c r="Z1350" s="2">
        <v>39780</v>
      </c>
      <c r="AA1350" s="2">
        <v>39813</v>
      </c>
      <c r="AB1350" s="2">
        <v>39843</v>
      </c>
      <c r="AC1350" s="2">
        <v>39871</v>
      </c>
      <c r="AD1350" s="2">
        <v>39903</v>
      </c>
      <c r="AE1350" s="2">
        <v>39933</v>
      </c>
      <c r="AF1350" s="2">
        <v>39962</v>
      </c>
      <c r="AG1350" s="2">
        <v>39994</v>
      </c>
      <c r="AH1350" s="2">
        <v>40025</v>
      </c>
      <c r="AI1350" s="2">
        <v>40056</v>
      </c>
      <c r="AJ1350" s="2">
        <v>40086</v>
      </c>
      <c r="AK1350" s="2">
        <v>40116</v>
      </c>
      <c r="AL1350" s="2">
        <v>40147</v>
      </c>
      <c r="AM1350" s="2">
        <v>40178</v>
      </c>
      <c r="AN1350" s="2">
        <v>40207</v>
      </c>
      <c r="AO1350" s="2">
        <v>40235</v>
      </c>
      <c r="AP1350" s="2">
        <v>40268</v>
      </c>
      <c r="AQ1350" s="2">
        <v>40298</v>
      </c>
      <c r="AR1350" s="2">
        <v>40329</v>
      </c>
      <c r="AS1350" s="2">
        <v>40359</v>
      </c>
      <c r="AT1350" s="2">
        <v>40389</v>
      </c>
      <c r="AU1350" s="2">
        <v>40421</v>
      </c>
      <c r="AV1350" s="2">
        <v>40451</v>
      </c>
      <c r="AW1350" s="2">
        <v>40480</v>
      </c>
      <c r="AX1350" s="2">
        <v>40512</v>
      </c>
      <c r="AY1350" s="2">
        <v>40543</v>
      </c>
      <c r="AZ1350" s="2">
        <v>40574</v>
      </c>
      <c r="BA1350" s="2">
        <v>40602</v>
      </c>
      <c r="BB1350" s="2">
        <v>40633</v>
      </c>
      <c r="BC1350" s="2">
        <v>40662</v>
      </c>
      <c r="BD1350" s="2">
        <v>40694</v>
      </c>
      <c r="BE1350" s="2">
        <v>40724</v>
      </c>
      <c r="BF1350" s="2">
        <v>40753</v>
      </c>
      <c r="BG1350" s="2">
        <v>40786</v>
      </c>
      <c r="BH1350" s="2">
        <v>40816</v>
      </c>
      <c r="BI1350" s="2">
        <v>40847</v>
      </c>
      <c r="BJ1350" s="2">
        <v>40877</v>
      </c>
      <c r="BK1350" s="2">
        <v>40907</v>
      </c>
      <c r="BL1350" s="2">
        <v>40939</v>
      </c>
      <c r="BM1350" s="2">
        <v>40968</v>
      </c>
      <c r="BN1350" s="2">
        <v>40998</v>
      </c>
      <c r="BO1350" s="2">
        <v>41029</v>
      </c>
      <c r="BP1350" s="2">
        <v>41060</v>
      </c>
      <c r="BQ1350" s="2">
        <v>41089</v>
      </c>
      <c r="BR1350" s="2">
        <v>41121</v>
      </c>
      <c r="BS1350" s="2">
        <v>41152</v>
      </c>
      <c r="BT1350" s="2">
        <v>41180</v>
      </c>
      <c r="BU1350" s="2">
        <v>41213</v>
      </c>
      <c r="BV1350" s="2">
        <v>41243</v>
      </c>
      <c r="BW1350" s="2">
        <v>41274</v>
      </c>
      <c r="BX1350" s="2">
        <v>41305</v>
      </c>
      <c r="BY1350" s="2">
        <v>41333</v>
      </c>
      <c r="BZ1350" s="2">
        <v>41362</v>
      </c>
      <c r="CA1350" s="2">
        <v>41394</v>
      </c>
      <c r="CB1350" s="2">
        <v>41425</v>
      </c>
      <c r="CC1350" s="2">
        <v>41453</v>
      </c>
      <c r="CD1350" s="2">
        <v>41486</v>
      </c>
      <c r="CE1350" s="2">
        <v>41516</v>
      </c>
      <c r="CF1350" s="2">
        <v>41547</v>
      </c>
      <c r="CG1350" s="2">
        <v>41578</v>
      </c>
      <c r="CH1350" s="2">
        <v>41607</v>
      </c>
      <c r="CI1350" s="2">
        <v>41639</v>
      </c>
      <c r="CJ1350" s="2">
        <v>41670</v>
      </c>
      <c r="CK1350" s="2">
        <v>41698</v>
      </c>
      <c r="CL1350" s="2">
        <v>41729</v>
      </c>
      <c r="CM1350" s="2">
        <v>41759</v>
      </c>
      <c r="CN1350" s="2">
        <v>41789</v>
      </c>
      <c r="CO1350" s="2">
        <v>41820</v>
      </c>
      <c r="CP1350" s="2">
        <v>41851</v>
      </c>
      <c r="CQ1350" s="2">
        <v>41880</v>
      </c>
      <c r="CR1350" s="2">
        <v>41912</v>
      </c>
      <c r="CS1350" s="2">
        <v>41943</v>
      </c>
      <c r="CT1350" s="2">
        <v>41971</v>
      </c>
      <c r="CU1350" s="2">
        <v>42004</v>
      </c>
      <c r="CV1350" s="2">
        <v>42034</v>
      </c>
      <c r="CW1350" s="2">
        <v>42062</v>
      </c>
      <c r="CX1350" s="2">
        <v>42094</v>
      </c>
      <c r="CY1350" s="2">
        <v>42124</v>
      </c>
      <c r="CZ1350" s="2">
        <v>42153</v>
      </c>
      <c r="DA1350" s="2">
        <v>42185</v>
      </c>
      <c r="DB1350" s="2">
        <v>42216</v>
      </c>
      <c r="DC1350" s="2">
        <v>42247</v>
      </c>
      <c r="DD1350" s="2">
        <v>42277</v>
      </c>
      <c r="DE1350" s="2">
        <v>42307</v>
      </c>
      <c r="DF1350" s="2">
        <v>42338</v>
      </c>
      <c r="DG1350" s="2">
        <v>42369</v>
      </c>
      <c r="DH1350" s="2">
        <v>42398</v>
      </c>
      <c r="DI1350" s="2">
        <v>42429</v>
      </c>
      <c r="DJ1350" s="2">
        <v>42460</v>
      </c>
      <c r="DK1350" s="2">
        <v>42489</v>
      </c>
      <c r="DL1350" s="2">
        <v>42521</v>
      </c>
      <c r="DM1350" s="2">
        <v>42551</v>
      </c>
      <c r="DN1350" s="2">
        <v>42580</v>
      </c>
      <c r="DO1350" s="2">
        <v>42613</v>
      </c>
      <c r="DP1350" s="2">
        <v>42643</v>
      </c>
      <c r="DQ1350" s="2">
        <v>42674</v>
      </c>
      <c r="DR1350" s="2">
        <v>42704</v>
      </c>
      <c r="DS1350" s="2">
        <v>42734</v>
      </c>
      <c r="DT1350" s="2">
        <v>42766</v>
      </c>
      <c r="DU1350" s="2">
        <v>42794</v>
      </c>
      <c r="DV1350" s="2">
        <v>42825</v>
      </c>
      <c r="DW1350" s="2">
        <v>42853</v>
      </c>
      <c r="DX1350" s="2">
        <v>42886</v>
      </c>
      <c r="DY1350" s="2">
        <v>42916</v>
      </c>
      <c r="DZ1350" s="2">
        <v>42947</v>
      </c>
      <c r="EA1350" s="2">
        <v>42978</v>
      </c>
      <c r="EB1350" s="2">
        <v>43007</v>
      </c>
      <c r="EC1350" s="2">
        <v>43039</v>
      </c>
      <c r="ED1350" s="2">
        <v>43069</v>
      </c>
      <c r="EE1350" s="2">
        <v>43098</v>
      </c>
      <c r="EF1350" s="2">
        <v>43131</v>
      </c>
      <c r="EG1350" s="2">
        <v>43159</v>
      </c>
      <c r="EH1350" s="2">
        <v>43189</v>
      </c>
      <c r="EI1350" s="2">
        <v>43220</v>
      </c>
      <c r="EJ1350" s="2">
        <v>43251</v>
      </c>
      <c r="EK1350" s="2">
        <v>43280</v>
      </c>
      <c r="EL1350" s="2">
        <v>43312</v>
      </c>
      <c r="EM1350" s="2">
        <v>43343</v>
      </c>
      <c r="EN1350" s="2">
        <v>43371</v>
      </c>
      <c r="EO1350" s="2">
        <v>43404</v>
      </c>
      <c r="EP1350" s="2">
        <v>43434</v>
      </c>
      <c r="EQ1350" s="2">
        <v>43465</v>
      </c>
      <c r="ER1350" s="2">
        <v>43496</v>
      </c>
      <c r="ES1350" s="2">
        <v>43524</v>
      </c>
      <c r="ET1350" s="2">
        <v>43553</v>
      </c>
      <c r="EU1350" s="2">
        <v>43585</v>
      </c>
      <c r="EV1350" s="2">
        <v>43616</v>
      </c>
      <c r="EW1350" s="2">
        <v>43644</v>
      </c>
      <c r="EX1350" s="2">
        <v>43677</v>
      </c>
      <c r="EY1350" s="2">
        <v>43707</v>
      </c>
      <c r="EZ1350" s="2">
        <v>43738</v>
      </c>
      <c r="FA1350" s="2">
        <v>43769</v>
      </c>
      <c r="FB1350" s="2">
        <v>43798</v>
      </c>
      <c r="FC1350" s="2">
        <v>43830</v>
      </c>
      <c r="FD1350" s="2">
        <v>43861</v>
      </c>
      <c r="FE1350" s="2">
        <v>43889</v>
      </c>
      <c r="FF1350" s="2">
        <v>43921</v>
      </c>
      <c r="FG1350" s="2">
        <v>43951</v>
      </c>
      <c r="FH1350" s="2">
        <v>43980</v>
      </c>
      <c r="FI1350" s="2">
        <v>44012</v>
      </c>
      <c r="FJ1350" s="2">
        <v>44043</v>
      </c>
      <c r="FK1350" s="2">
        <v>44074</v>
      </c>
      <c r="FL1350" s="2">
        <v>44104</v>
      </c>
      <c r="FM1350" s="2">
        <v>44134</v>
      </c>
      <c r="FN1350" s="2">
        <v>44165</v>
      </c>
      <c r="FO1350" s="2">
        <v>44196</v>
      </c>
      <c r="FP1350" s="2">
        <v>44225</v>
      </c>
      <c r="FQ1350" s="2">
        <v>44253</v>
      </c>
      <c r="FR1350" s="2">
        <v>44286</v>
      </c>
      <c r="FS1350" s="2">
        <v>44316</v>
      </c>
      <c r="FT1350" s="2">
        <v>44347</v>
      </c>
      <c r="FU1350" s="2">
        <v>44377</v>
      </c>
      <c r="FV1350" s="2">
        <v>44407</v>
      </c>
      <c r="FW1350" s="2">
        <v>44439</v>
      </c>
      <c r="FX1350" s="2">
        <v>44469</v>
      </c>
      <c r="FY1350" s="2">
        <v>44498</v>
      </c>
      <c r="FZ1350" s="2">
        <v>44530</v>
      </c>
      <c r="GA1350" s="2">
        <v>44561</v>
      </c>
      <c r="GB1350" s="2">
        <v>44592</v>
      </c>
      <c r="GC1350" s="2">
        <v>44620</v>
      </c>
      <c r="GD1350" s="2">
        <v>44651</v>
      </c>
      <c r="GE1350" s="2">
        <v>44680</v>
      </c>
      <c r="GF1350" s="2">
        <v>44712</v>
      </c>
      <c r="GG1350" s="2">
        <v>44742</v>
      </c>
      <c r="GH1350" s="2">
        <v>44771</v>
      </c>
      <c r="GI1350" s="2">
        <v>44804</v>
      </c>
      <c r="GJ1350" s="2">
        <v>44834</v>
      </c>
      <c r="GK1350" s="2">
        <v>44865</v>
      </c>
    </row>
    <row r="1351" spans="1:193" x14ac:dyDescent="0.25">
      <c r="D1351" s="3">
        <v>31534328</v>
      </c>
      <c r="E1351">
        <v>28525095</v>
      </c>
      <c r="F1351">
        <v>24970149</v>
      </c>
      <c r="G1351">
        <v>21952182</v>
      </c>
      <c r="H1351">
        <v>38046499</v>
      </c>
      <c r="I1351">
        <v>45105315</v>
      </c>
      <c r="J1351">
        <v>41663976</v>
      </c>
      <c r="K1351">
        <v>56040888</v>
      </c>
      <c r="L1351">
        <v>33959892</v>
      </c>
      <c r="M1351">
        <v>33193382</v>
      </c>
      <c r="N1351">
        <v>68443040</v>
      </c>
      <c r="O1351">
        <v>32574046</v>
      </c>
      <c r="P1351">
        <v>45293253</v>
      </c>
      <c r="Q1351">
        <v>40703060</v>
      </c>
      <c r="R1351">
        <v>42492214</v>
      </c>
      <c r="S1351">
        <v>26514413</v>
      </c>
      <c r="T1351">
        <v>34456224</v>
      </c>
      <c r="U1351">
        <v>32530694</v>
      </c>
      <c r="V1351">
        <v>54797669</v>
      </c>
      <c r="W1351">
        <v>35705853</v>
      </c>
      <c r="X1351">
        <v>44617148</v>
      </c>
      <c r="Y1351">
        <v>50759318</v>
      </c>
      <c r="Z1351">
        <v>33555668</v>
      </c>
      <c r="AA1351">
        <v>28547349</v>
      </c>
      <c r="AB1351">
        <v>35756089</v>
      </c>
      <c r="AC1351">
        <v>34675504</v>
      </c>
      <c r="AD1351">
        <v>42026469</v>
      </c>
      <c r="AE1351">
        <v>25669899</v>
      </c>
      <c r="AF1351">
        <v>28774632</v>
      </c>
      <c r="AG1351">
        <v>48421708</v>
      </c>
      <c r="AH1351">
        <v>30736732</v>
      </c>
      <c r="AI1351">
        <v>41947915</v>
      </c>
      <c r="AJ1351">
        <v>25584073</v>
      </c>
      <c r="AK1351">
        <v>24367801</v>
      </c>
      <c r="AL1351">
        <v>35183671</v>
      </c>
      <c r="AM1351">
        <v>24223422</v>
      </c>
      <c r="AN1351">
        <v>21383436</v>
      </c>
      <c r="AO1351">
        <v>34172384</v>
      </c>
      <c r="AP1351">
        <v>29524126</v>
      </c>
      <c r="AQ1351">
        <v>20701165</v>
      </c>
      <c r="AR1351">
        <v>45059716</v>
      </c>
      <c r="AS1351">
        <v>36772197</v>
      </c>
      <c r="AT1351">
        <v>31878592</v>
      </c>
      <c r="AU1351">
        <v>35765009</v>
      </c>
      <c r="AV1351">
        <v>22368613</v>
      </c>
      <c r="AW1351">
        <v>18064381</v>
      </c>
      <c r="AX1351">
        <v>17907815</v>
      </c>
      <c r="AY1351">
        <v>21616264</v>
      </c>
      <c r="AZ1351">
        <v>16167785</v>
      </c>
      <c r="BA1351">
        <v>15841225</v>
      </c>
      <c r="BB1351">
        <v>13910954</v>
      </c>
      <c r="BC1351">
        <v>13242509</v>
      </c>
      <c r="BD1351">
        <v>25384843</v>
      </c>
      <c r="BE1351">
        <v>18941775</v>
      </c>
      <c r="BF1351">
        <v>15153860</v>
      </c>
      <c r="BG1351">
        <v>26686929</v>
      </c>
      <c r="BH1351">
        <v>32017951</v>
      </c>
      <c r="BI1351">
        <v>13985661</v>
      </c>
      <c r="BJ1351">
        <v>9988420</v>
      </c>
      <c r="BK1351">
        <v>10235975</v>
      </c>
      <c r="BL1351">
        <v>12136739</v>
      </c>
      <c r="BM1351">
        <v>8931597</v>
      </c>
      <c r="BN1351">
        <v>11848570</v>
      </c>
      <c r="BO1351">
        <v>16380111</v>
      </c>
      <c r="BP1351">
        <v>12635930</v>
      </c>
      <c r="BQ1351">
        <v>12822088</v>
      </c>
      <c r="BR1351">
        <v>13413474</v>
      </c>
      <c r="BS1351">
        <v>11277878</v>
      </c>
      <c r="BT1351">
        <v>10559287</v>
      </c>
      <c r="BU1351">
        <v>14344374</v>
      </c>
      <c r="BV1351">
        <v>29920118</v>
      </c>
      <c r="BW1351">
        <v>25489739</v>
      </c>
      <c r="BX1351">
        <v>18276415</v>
      </c>
      <c r="BY1351">
        <v>12799751</v>
      </c>
      <c r="BZ1351">
        <v>9298907</v>
      </c>
      <c r="CA1351">
        <v>12046634</v>
      </c>
      <c r="CB1351">
        <v>8914842</v>
      </c>
      <c r="CC1351">
        <v>10048440</v>
      </c>
      <c r="CD1351">
        <v>8986811</v>
      </c>
      <c r="CE1351">
        <v>9617496</v>
      </c>
      <c r="CF1351">
        <v>9207194</v>
      </c>
      <c r="CG1351">
        <v>8257904</v>
      </c>
      <c r="CH1351">
        <v>6205594</v>
      </c>
      <c r="CI1351">
        <v>9579329</v>
      </c>
      <c r="CJ1351">
        <v>9143713</v>
      </c>
      <c r="CK1351">
        <v>16407931</v>
      </c>
      <c r="CL1351">
        <v>11698196</v>
      </c>
      <c r="CM1351">
        <v>14058278</v>
      </c>
      <c r="CN1351">
        <v>11489036</v>
      </c>
      <c r="CO1351">
        <v>9213457</v>
      </c>
      <c r="CP1351">
        <v>9241498</v>
      </c>
      <c r="CQ1351">
        <v>7981196</v>
      </c>
      <c r="CR1351">
        <v>10324472</v>
      </c>
      <c r="CS1351">
        <v>8915477</v>
      </c>
      <c r="CT1351">
        <v>5831557</v>
      </c>
      <c r="CU1351">
        <v>8196973</v>
      </c>
      <c r="CV1351">
        <v>7921369</v>
      </c>
      <c r="CW1351">
        <v>8359577</v>
      </c>
      <c r="CX1351">
        <v>7145604</v>
      </c>
      <c r="CY1351">
        <v>6961949</v>
      </c>
      <c r="CZ1351">
        <v>5842755</v>
      </c>
      <c r="DA1351">
        <v>7345090</v>
      </c>
      <c r="DB1351">
        <v>8023439</v>
      </c>
      <c r="DC1351">
        <v>8696665</v>
      </c>
      <c r="DD1351">
        <v>7014881</v>
      </c>
      <c r="DE1351">
        <v>7908810</v>
      </c>
      <c r="DF1351">
        <v>6649988</v>
      </c>
      <c r="DG1351">
        <v>7893274</v>
      </c>
      <c r="DH1351">
        <v>8491341</v>
      </c>
      <c r="DI1351">
        <v>8932269</v>
      </c>
      <c r="DJ1351">
        <v>6922440</v>
      </c>
      <c r="DK1351">
        <v>6356542</v>
      </c>
      <c r="DL1351">
        <v>6138284</v>
      </c>
      <c r="DM1351">
        <v>5460807</v>
      </c>
      <c r="DN1351">
        <v>6593611</v>
      </c>
      <c r="DO1351">
        <v>9294465</v>
      </c>
      <c r="DP1351">
        <v>9637369</v>
      </c>
      <c r="DQ1351">
        <v>7617069</v>
      </c>
      <c r="DR1351">
        <v>6078252</v>
      </c>
      <c r="DS1351">
        <v>6332421</v>
      </c>
      <c r="DT1351">
        <v>4971844</v>
      </c>
      <c r="DU1351">
        <v>6429722</v>
      </c>
      <c r="DV1351">
        <v>7019615</v>
      </c>
      <c r="DW1351">
        <v>5256889</v>
      </c>
      <c r="DX1351">
        <v>6278859</v>
      </c>
      <c r="DY1351">
        <v>5689126</v>
      </c>
      <c r="DZ1351">
        <v>5959103</v>
      </c>
      <c r="EA1351">
        <v>5245952</v>
      </c>
      <c r="EB1351">
        <v>5123645</v>
      </c>
      <c r="EC1351">
        <v>5669416</v>
      </c>
      <c r="ED1351">
        <v>8096008</v>
      </c>
      <c r="EE1351">
        <v>6027731</v>
      </c>
      <c r="EF1351">
        <v>6420883</v>
      </c>
      <c r="EG1351">
        <v>8246874</v>
      </c>
      <c r="EH1351">
        <v>9367648</v>
      </c>
      <c r="EI1351">
        <v>9184904</v>
      </c>
      <c r="EJ1351">
        <v>9430119</v>
      </c>
      <c r="EK1351">
        <v>10432514</v>
      </c>
      <c r="EL1351">
        <v>5331527</v>
      </c>
      <c r="EM1351">
        <v>6008364</v>
      </c>
      <c r="EN1351">
        <v>7710471</v>
      </c>
      <c r="EO1351">
        <v>8381808</v>
      </c>
      <c r="EP1351">
        <v>9006300</v>
      </c>
      <c r="EQ1351">
        <v>9879487</v>
      </c>
      <c r="ER1351">
        <v>6656509</v>
      </c>
      <c r="ES1351">
        <v>5229568</v>
      </c>
      <c r="ET1351">
        <v>6034787</v>
      </c>
      <c r="EU1351">
        <v>5525595</v>
      </c>
      <c r="EV1351">
        <v>5186339</v>
      </c>
      <c r="EW1351">
        <v>5727640</v>
      </c>
      <c r="EX1351">
        <v>6065353</v>
      </c>
      <c r="EY1351">
        <v>5279010</v>
      </c>
      <c r="EZ1351">
        <v>6273863</v>
      </c>
      <c r="FA1351">
        <v>6152805</v>
      </c>
      <c r="FB1351">
        <v>5320374</v>
      </c>
      <c r="FC1351">
        <v>5536482</v>
      </c>
      <c r="FD1351">
        <v>5072360</v>
      </c>
      <c r="FE1351">
        <v>6318913</v>
      </c>
      <c r="FF1351">
        <v>11286266</v>
      </c>
      <c r="FG1351">
        <v>7433330</v>
      </c>
      <c r="FH1351">
        <v>5065856</v>
      </c>
      <c r="FI1351">
        <v>6922781</v>
      </c>
      <c r="FJ1351">
        <v>6859493</v>
      </c>
      <c r="FK1351">
        <v>6230683</v>
      </c>
      <c r="FL1351">
        <v>8751183</v>
      </c>
      <c r="FM1351">
        <v>5547272</v>
      </c>
      <c r="FN1351">
        <v>5121555</v>
      </c>
      <c r="FO1351">
        <v>5549966</v>
      </c>
      <c r="FP1351">
        <v>5478858</v>
      </c>
      <c r="FQ1351">
        <v>5666593</v>
      </c>
      <c r="FR1351">
        <v>7862367</v>
      </c>
      <c r="FS1351">
        <v>5290516</v>
      </c>
      <c r="FT1351">
        <v>4850916</v>
      </c>
      <c r="FU1351">
        <v>6295112</v>
      </c>
      <c r="FV1351">
        <v>4550546</v>
      </c>
      <c r="FW1351">
        <v>4167747</v>
      </c>
      <c r="FX1351">
        <v>4941564</v>
      </c>
      <c r="FY1351">
        <v>4663772</v>
      </c>
      <c r="FZ1351">
        <v>6880857</v>
      </c>
      <c r="GA1351">
        <v>6844888</v>
      </c>
      <c r="GB1351">
        <v>5406013</v>
      </c>
      <c r="GC1351">
        <v>5202552</v>
      </c>
      <c r="GD1351">
        <v>7519715</v>
      </c>
      <c r="GE1351">
        <v>5839546</v>
      </c>
      <c r="GF1351">
        <v>9918545</v>
      </c>
      <c r="GG1351">
        <v>7929569</v>
      </c>
      <c r="GH1351">
        <v>5992204</v>
      </c>
      <c r="GI1351">
        <v>5993706</v>
      </c>
      <c r="GJ1351">
        <v>7520814</v>
      </c>
      <c r="GK1351">
        <v>6834856</v>
      </c>
    </row>
    <row r="1352" spans="1:193" x14ac:dyDescent="0.25">
      <c r="A1352" s="5" t="s">
        <v>677</v>
      </c>
      <c r="B1352" t="s">
        <v>1164</v>
      </c>
      <c r="C1352" t="s">
        <v>1198</v>
      </c>
      <c r="D1352" s="2">
        <f>_xll.BDH(A1352, "volume", B1352, C1352, "Direction", "H", "Period", "M","cols=24;rows=2")</f>
        <v>39113</v>
      </c>
      <c r="E1352" s="2">
        <v>39141</v>
      </c>
      <c r="F1352" s="2">
        <v>39171</v>
      </c>
      <c r="G1352" s="2">
        <v>39202</v>
      </c>
      <c r="H1352" s="2">
        <v>39233</v>
      </c>
      <c r="I1352" s="2">
        <v>39262</v>
      </c>
      <c r="J1352" s="2">
        <v>39294</v>
      </c>
      <c r="K1352" s="2">
        <v>39325</v>
      </c>
      <c r="L1352" s="2">
        <v>39353</v>
      </c>
      <c r="M1352" s="2">
        <v>39386</v>
      </c>
      <c r="N1352" s="2">
        <v>39416</v>
      </c>
      <c r="O1352" s="2">
        <v>39447</v>
      </c>
      <c r="P1352" s="2">
        <v>39478</v>
      </c>
      <c r="Q1352" s="2">
        <v>39507</v>
      </c>
      <c r="R1352" s="2">
        <v>39538</v>
      </c>
      <c r="S1352" s="2">
        <v>39568</v>
      </c>
      <c r="T1352" s="2">
        <v>39598</v>
      </c>
      <c r="U1352" s="2">
        <v>39629</v>
      </c>
      <c r="V1352" s="2">
        <v>39660</v>
      </c>
      <c r="W1352" s="2">
        <v>39689</v>
      </c>
      <c r="X1352" s="2">
        <v>39721</v>
      </c>
      <c r="Y1352" s="2">
        <v>39752</v>
      </c>
      <c r="Z1352" s="2">
        <v>39780</v>
      </c>
      <c r="AA1352" s="2">
        <v>39813</v>
      </c>
    </row>
    <row r="1353" spans="1:193" x14ac:dyDescent="0.25">
      <c r="D1353" s="3">
        <v>13715850</v>
      </c>
      <c r="E1353">
        <v>11390164</v>
      </c>
      <c r="F1353">
        <v>15411104</v>
      </c>
      <c r="G1353">
        <v>11209827</v>
      </c>
      <c r="H1353">
        <v>18464770</v>
      </c>
      <c r="I1353">
        <v>15666480</v>
      </c>
      <c r="J1353">
        <v>15483319</v>
      </c>
      <c r="K1353">
        <v>23487201</v>
      </c>
      <c r="L1353">
        <v>15810563</v>
      </c>
      <c r="M1353">
        <v>14913583</v>
      </c>
      <c r="N1353">
        <v>18210104</v>
      </c>
      <c r="O1353">
        <v>10616365</v>
      </c>
      <c r="P1353">
        <v>21851277</v>
      </c>
      <c r="Q1353">
        <v>17386968</v>
      </c>
      <c r="R1353">
        <v>17776691</v>
      </c>
      <c r="S1353">
        <v>13985434</v>
      </c>
      <c r="T1353">
        <v>14797456</v>
      </c>
      <c r="U1353">
        <v>16097329</v>
      </c>
      <c r="V1353">
        <v>20889055</v>
      </c>
      <c r="W1353">
        <v>33980876</v>
      </c>
      <c r="X1353">
        <v>23511344</v>
      </c>
      <c r="Y1353">
        <v>28838631</v>
      </c>
      <c r="Z1353">
        <v>19706190</v>
      </c>
      <c r="AA1353">
        <v>17731515</v>
      </c>
    </row>
    <row r="1354" spans="1:193" x14ac:dyDescent="0.25">
      <c r="A1354" s="5" t="s">
        <v>678</v>
      </c>
      <c r="B1354" t="s">
        <v>1164</v>
      </c>
      <c r="C1354" t="s">
        <v>1199</v>
      </c>
      <c r="D1354" s="2">
        <f>_xll.BDH(A1354, "volume", B1354, C1354, "Direction", "H", "Period", "M","cols=190;rows=2")</f>
        <v>39113</v>
      </c>
      <c r="E1354" s="2">
        <v>39141</v>
      </c>
      <c r="F1354" s="2">
        <v>39171</v>
      </c>
      <c r="G1354" s="2">
        <v>39202</v>
      </c>
      <c r="H1354" s="2">
        <v>39233</v>
      </c>
      <c r="I1354" s="2">
        <v>39262</v>
      </c>
      <c r="J1354" s="2">
        <v>39294</v>
      </c>
      <c r="K1354" s="2">
        <v>39325</v>
      </c>
      <c r="L1354" s="2">
        <v>39353</v>
      </c>
      <c r="M1354" s="2">
        <v>39386</v>
      </c>
      <c r="N1354" s="2">
        <v>39416</v>
      </c>
      <c r="O1354" s="2">
        <v>39447</v>
      </c>
      <c r="P1354" s="2">
        <v>39478</v>
      </c>
      <c r="Q1354" s="2">
        <v>39507</v>
      </c>
      <c r="R1354" s="2">
        <v>39538</v>
      </c>
      <c r="S1354" s="2">
        <v>39568</v>
      </c>
      <c r="T1354" s="2">
        <v>39598</v>
      </c>
      <c r="U1354" s="2">
        <v>39629</v>
      </c>
      <c r="V1354" s="2">
        <v>39660</v>
      </c>
      <c r="W1354" s="2">
        <v>39689</v>
      </c>
      <c r="X1354" s="2">
        <v>39721</v>
      </c>
      <c r="Y1354" s="2">
        <v>39752</v>
      </c>
      <c r="Z1354" s="2">
        <v>39780</v>
      </c>
      <c r="AA1354" s="2">
        <v>39813</v>
      </c>
      <c r="AB1354" s="2">
        <v>39843</v>
      </c>
      <c r="AC1354" s="2">
        <v>39871</v>
      </c>
      <c r="AD1354" s="2">
        <v>39903</v>
      </c>
      <c r="AE1354" s="2">
        <v>39933</v>
      </c>
      <c r="AF1354" s="2">
        <v>39962</v>
      </c>
      <c r="AG1354" s="2">
        <v>39994</v>
      </c>
      <c r="AH1354" s="2">
        <v>40025</v>
      </c>
      <c r="AI1354" s="2">
        <v>40056</v>
      </c>
      <c r="AJ1354" s="2">
        <v>40086</v>
      </c>
      <c r="AK1354" s="2">
        <v>40116</v>
      </c>
      <c r="AL1354" s="2">
        <v>40147</v>
      </c>
      <c r="AM1354" s="2">
        <v>40178</v>
      </c>
      <c r="AN1354" s="2">
        <v>40207</v>
      </c>
      <c r="AO1354" s="2">
        <v>40235</v>
      </c>
      <c r="AP1354" s="2">
        <v>40268</v>
      </c>
      <c r="AQ1354" s="2">
        <v>40298</v>
      </c>
      <c r="AR1354" s="2">
        <v>40329</v>
      </c>
      <c r="AS1354" s="2">
        <v>40359</v>
      </c>
      <c r="AT1354" s="2">
        <v>40389</v>
      </c>
      <c r="AU1354" s="2">
        <v>40421</v>
      </c>
      <c r="AV1354" s="2">
        <v>40451</v>
      </c>
      <c r="AW1354" s="2">
        <v>40480</v>
      </c>
      <c r="AX1354" s="2">
        <v>40512</v>
      </c>
      <c r="AY1354" s="2">
        <v>40543</v>
      </c>
      <c r="AZ1354" s="2">
        <v>40574</v>
      </c>
      <c r="BA1354" s="2">
        <v>40602</v>
      </c>
      <c r="BB1354" s="2">
        <v>40633</v>
      </c>
      <c r="BC1354" s="2">
        <v>40662</v>
      </c>
      <c r="BD1354" s="2">
        <v>40694</v>
      </c>
      <c r="BE1354" s="2">
        <v>40724</v>
      </c>
      <c r="BF1354" s="2">
        <v>40753</v>
      </c>
      <c r="BG1354" s="2">
        <v>40786</v>
      </c>
      <c r="BH1354" s="2">
        <v>40816</v>
      </c>
      <c r="BI1354" s="2">
        <v>40847</v>
      </c>
      <c r="BJ1354" s="2">
        <v>40877</v>
      </c>
      <c r="BK1354" s="2">
        <v>40907</v>
      </c>
      <c r="BL1354" s="2">
        <v>40939</v>
      </c>
      <c r="BM1354" s="2">
        <v>40968</v>
      </c>
      <c r="BN1354" s="2">
        <v>40998</v>
      </c>
      <c r="BO1354" s="2">
        <v>41029</v>
      </c>
      <c r="BP1354" s="2">
        <v>41060</v>
      </c>
      <c r="BQ1354" s="2">
        <v>41089</v>
      </c>
      <c r="BR1354" s="2">
        <v>41121</v>
      </c>
      <c r="BS1354" s="2">
        <v>41152</v>
      </c>
      <c r="BT1354" s="2">
        <v>41180</v>
      </c>
      <c r="BU1354" s="2">
        <v>41213</v>
      </c>
      <c r="BV1354" s="2">
        <v>41243</v>
      </c>
      <c r="BW1354" s="2">
        <v>41274</v>
      </c>
      <c r="BX1354" s="2">
        <v>41305</v>
      </c>
      <c r="BY1354" s="2">
        <v>41333</v>
      </c>
      <c r="BZ1354" s="2">
        <v>41362</v>
      </c>
      <c r="CA1354" s="2">
        <v>41394</v>
      </c>
      <c r="CB1354" s="2">
        <v>41425</v>
      </c>
      <c r="CC1354" s="2">
        <v>41453</v>
      </c>
      <c r="CD1354" s="2">
        <v>41486</v>
      </c>
      <c r="CE1354" s="2">
        <v>41516</v>
      </c>
      <c r="CF1354" s="2">
        <v>41547</v>
      </c>
      <c r="CG1354" s="2">
        <v>41578</v>
      </c>
      <c r="CH1354" s="2">
        <v>41607</v>
      </c>
      <c r="CI1354" s="2">
        <v>41639</v>
      </c>
      <c r="CJ1354" s="2">
        <v>41670</v>
      </c>
      <c r="CK1354" s="2">
        <v>41698</v>
      </c>
      <c r="CL1354" s="2">
        <v>41729</v>
      </c>
      <c r="CM1354" s="2">
        <v>41759</v>
      </c>
      <c r="CN1354" s="2">
        <v>41789</v>
      </c>
      <c r="CO1354" s="2">
        <v>41820</v>
      </c>
      <c r="CP1354" s="2">
        <v>41851</v>
      </c>
      <c r="CQ1354" s="2">
        <v>41880</v>
      </c>
      <c r="CR1354" s="2">
        <v>41912</v>
      </c>
      <c r="CS1354" s="2">
        <v>41943</v>
      </c>
      <c r="CT1354" s="2">
        <v>41971</v>
      </c>
      <c r="CU1354" s="2">
        <v>42004</v>
      </c>
      <c r="CV1354" s="2">
        <v>42034</v>
      </c>
      <c r="CW1354" s="2">
        <v>42062</v>
      </c>
      <c r="CX1354" s="2">
        <v>42094</v>
      </c>
      <c r="CY1354" s="2">
        <v>42124</v>
      </c>
      <c r="CZ1354" s="2">
        <v>42153</v>
      </c>
      <c r="DA1354" s="2">
        <v>42185</v>
      </c>
      <c r="DB1354" s="2">
        <v>42216</v>
      </c>
      <c r="DC1354" s="2">
        <v>42247</v>
      </c>
      <c r="DD1354" s="2">
        <v>42277</v>
      </c>
      <c r="DE1354" s="2">
        <v>42307</v>
      </c>
      <c r="DF1354" s="2">
        <v>42338</v>
      </c>
      <c r="DG1354" s="2">
        <v>42369</v>
      </c>
      <c r="DH1354" s="2">
        <v>42398</v>
      </c>
      <c r="DI1354" s="2">
        <v>42429</v>
      </c>
      <c r="DJ1354" s="2">
        <v>42460</v>
      </c>
      <c r="DK1354" s="2">
        <v>42489</v>
      </c>
      <c r="DL1354" s="2">
        <v>42521</v>
      </c>
      <c r="DM1354" s="2">
        <v>42551</v>
      </c>
      <c r="DN1354" s="2">
        <v>42580</v>
      </c>
      <c r="DO1354" s="2">
        <v>42613</v>
      </c>
      <c r="DP1354" s="2">
        <v>42643</v>
      </c>
      <c r="DQ1354" s="2">
        <v>42674</v>
      </c>
      <c r="DR1354" s="2">
        <v>42704</v>
      </c>
      <c r="DS1354" s="2">
        <v>42734</v>
      </c>
      <c r="DT1354" s="2">
        <v>42766</v>
      </c>
      <c r="DU1354" s="2">
        <v>42794</v>
      </c>
      <c r="DV1354" s="2">
        <v>42825</v>
      </c>
      <c r="DW1354" s="2">
        <v>42853</v>
      </c>
      <c r="DX1354" s="2">
        <v>42886</v>
      </c>
      <c r="DY1354" s="2">
        <v>42916</v>
      </c>
      <c r="DZ1354" s="2">
        <v>42947</v>
      </c>
      <c r="EA1354" s="2">
        <v>42978</v>
      </c>
      <c r="EB1354" s="2">
        <v>43007</v>
      </c>
      <c r="EC1354" s="2">
        <v>43039</v>
      </c>
      <c r="ED1354" s="2">
        <v>43069</v>
      </c>
      <c r="EE1354" s="2">
        <v>43098</v>
      </c>
      <c r="EF1354" s="2">
        <v>43131</v>
      </c>
      <c r="EG1354" s="2">
        <v>43159</v>
      </c>
      <c r="EH1354" s="2">
        <v>43189</v>
      </c>
      <c r="EI1354" s="2">
        <v>43220</v>
      </c>
      <c r="EJ1354" s="2">
        <v>43251</v>
      </c>
      <c r="EK1354" s="2">
        <v>43280</v>
      </c>
      <c r="EL1354" s="2">
        <v>43312</v>
      </c>
      <c r="EM1354" s="2">
        <v>43343</v>
      </c>
      <c r="EN1354" s="2">
        <v>43371</v>
      </c>
      <c r="EO1354" s="2">
        <v>43404</v>
      </c>
      <c r="EP1354" s="2">
        <v>43434</v>
      </c>
      <c r="EQ1354" s="2">
        <v>43465</v>
      </c>
      <c r="ER1354" s="2">
        <v>43496</v>
      </c>
      <c r="ES1354" s="2">
        <v>43524</v>
      </c>
      <c r="ET1354" s="2">
        <v>43553</v>
      </c>
      <c r="EU1354" s="2">
        <v>43585</v>
      </c>
      <c r="EV1354" s="2">
        <v>43616</v>
      </c>
      <c r="EW1354" s="2">
        <v>43644</v>
      </c>
      <c r="EX1354" s="2">
        <v>43677</v>
      </c>
      <c r="EY1354" s="2">
        <v>43707</v>
      </c>
      <c r="EZ1354" s="2">
        <v>43738</v>
      </c>
      <c r="FA1354" s="2">
        <v>43769</v>
      </c>
      <c r="FB1354" s="2">
        <v>43798</v>
      </c>
      <c r="FC1354" s="2">
        <v>43830</v>
      </c>
      <c r="FD1354" s="2">
        <v>43861</v>
      </c>
      <c r="FE1354" s="2">
        <v>43889</v>
      </c>
      <c r="FF1354" s="2">
        <v>43921</v>
      </c>
      <c r="FG1354" s="2">
        <v>43951</v>
      </c>
      <c r="FH1354" s="2">
        <v>43980</v>
      </c>
      <c r="FI1354" s="2">
        <v>44012</v>
      </c>
      <c r="FJ1354" s="2">
        <v>44043</v>
      </c>
      <c r="FK1354" s="2">
        <v>44074</v>
      </c>
      <c r="FL1354" s="2">
        <v>44104</v>
      </c>
      <c r="FM1354" s="2">
        <v>44134</v>
      </c>
      <c r="FN1354" s="2">
        <v>44165</v>
      </c>
      <c r="FO1354" s="2">
        <v>44196</v>
      </c>
      <c r="FP1354" s="2">
        <v>44225</v>
      </c>
      <c r="FQ1354" s="2">
        <v>44253</v>
      </c>
      <c r="FR1354" s="2">
        <v>44286</v>
      </c>
      <c r="FS1354" s="2">
        <v>44316</v>
      </c>
      <c r="FT1354" s="2">
        <v>44347</v>
      </c>
      <c r="FU1354" s="2">
        <v>44377</v>
      </c>
      <c r="FV1354" s="2">
        <v>44407</v>
      </c>
      <c r="FW1354" s="2">
        <v>44439</v>
      </c>
      <c r="FX1354" s="2">
        <v>44469</v>
      </c>
      <c r="FY1354" s="2">
        <v>44498</v>
      </c>
      <c r="FZ1354" s="2">
        <v>44530</v>
      </c>
      <c r="GA1354" s="2">
        <v>44561</v>
      </c>
      <c r="GB1354" s="2">
        <v>44592</v>
      </c>
      <c r="GC1354" s="2">
        <v>44620</v>
      </c>
      <c r="GD1354" s="2">
        <v>44651</v>
      </c>
      <c r="GE1354" s="2">
        <v>44680</v>
      </c>
      <c r="GF1354" s="2">
        <v>44712</v>
      </c>
      <c r="GG1354" s="2">
        <v>44742</v>
      </c>
      <c r="GH1354" s="2">
        <v>44771</v>
      </c>
      <c r="GI1354" s="2">
        <v>44804</v>
      </c>
      <c r="GJ1354" s="2">
        <v>44834</v>
      </c>
      <c r="GK1354" s="2">
        <v>44865</v>
      </c>
    </row>
    <row r="1355" spans="1:193" x14ac:dyDescent="0.25">
      <c r="D1355" s="3">
        <v>178589311</v>
      </c>
      <c r="E1355">
        <v>221865265</v>
      </c>
      <c r="F1355">
        <v>245030178</v>
      </c>
      <c r="G1355">
        <v>165955520</v>
      </c>
      <c r="H1355">
        <v>211248675</v>
      </c>
      <c r="I1355">
        <v>200475692</v>
      </c>
      <c r="J1355">
        <v>190937166</v>
      </c>
      <c r="K1355">
        <v>284963398</v>
      </c>
      <c r="L1355">
        <v>183134706</v>
      </c>
      <c r="M1355">
        <v>177922146</v>
      </c>
      <c r="N1355">
        <v>220099117</v>
      </c>
      <c r="O1355">
        <v>142861127</v>
      </c>
      <c r="P1355">
        <v>284504265</v>
      </c>
      <c r="Q1355">
        <v>197599237</v>
      </c>
      <c r="R1355">
        <v>212680436</v>
      </c>
      <c r="S1355">
        <v>158592742</v>
      </c>
      <c r="T1355">
        <v>168127513</v>
      </c>
      <c r="U1355">
        <v>240815044</v>
      </c>
      <c r="V1355">
        <v>281089944</v>
      </c>
      <c r="W1355">
        <v>143865410</v>
      </c>
      <c r="X1355">
        <v>262624965</v>
      </c>
      <c r="Y1355">
        <v>347050127</v>
      </c>
      <c r="Z1355">
        <v>237141535</v>
      </c>
      <c r="AA1355">
        <v>194802855</v>
      </c>
      <c r="AB1355">
        <v>193751167</v>
      </c>
      <c r="AC1355">
        <v>200849419</v>
      </c>
      <c r="AD1355">
        <v>207934859</v>
      </c>
      <c r="AE1355">
        <v>166105444</v>
      </c>
      <c r="AF1355">
        <v>124461288</v>
      </c>
      <c r="AG1355">
        <v>158659757</v>
      </c>
      <c r="AH1355">
        <v>147079468</v>
      </c>
      <c r="AI1355">
        <v>112279028</v>
      </c>
      <c r="AJ1355">
        <v>138618644</v>
      </c>
      <c r="AK1355">
        <v>168037521</v>
      </c>
      <c r="AL1355">
        <v>115093734</v>
      </c>
      <c r="AM1355">
        <v>92569298</v>
      </c>
      <c r="AN1355">
        <v>200673748</v>
      </c>
      <c r="AO1355">
        <v>218194558</v>
      </c>
      <c r="AP1355">
        <v>216625878</v>
      </c>
      <c r="AQ1355">
        <v>168299337</v>
      </c>
      <c r="AR1355">
        <v>163620376</v>
      </c>
      <c r="AS1355">
        <v>153167287</v>
      </c>
      <c r="AT1355">
        <v>160008600</v>
      </c>
      <c r="AU1355">
        <v>122836001</v>
      </c>
      <c r="AV1355">
        <v>129316170</v>
      </c>
      <c r="AW1355">
        <v>101726372</v>
      </c>
      <c r="AX1355">
        <v>114999435</v>
      </c>
      <c r="AY1355">
        <v>76199169</v>
      </c>
      <c r="AZ1355">
        <v>107056547</v>
      </c>
      <c r="BA1355">
        <v>82925121</v>
      </c>
      <c r="BB1355">
        <v>140860406</v>
      </c>
      <c r="BC1355">
        <v>111692700</v>
      </c>
      <c r="BD1355">
        <v>90296441</v>
      </c>
      <c r="BE1355">
        <v>107533308</v>
      </c>
      <c r="BF1355">
        <v>103905824</v>
      </c>
      <c r="BG1355">
        <v>150595006</v>
      </c>
      <c r="BH1355">
        <v>131986375</v>
      </c>
      <c r="BI1355">
        <v>114128492</v>
      </c>
      <c r="BJ1355">
        <v>116491450</v>
      </c>
      <c r="BK1355">
        <v>74674972</v>
      </c>
      <c r="BL1355">
        <v>86711021</v>
      </c>
      <c r="BM1355">
        <v>89800352</v>
      </c>
      <c r="BN1355">
        <v>92384564</v>
      </c>
      <c r="BO1355">
        <v>110684245</v>
      </c>
      <c r="BP1355">
        <v>89272931</v>
      </c>
      <c r="BQ1355">
        <v>98567953</v>
      </c>
      <c r="BR1355">
        <v>77069845</v>
      </c>
      <c r="BS1355">
        <v>56011875</v>
      </c>
      <c r="BT1355">
        <v>64210348</v>
      </c>
      <c r="BU1355">
        <v>63594089</v>
      </c>
      <c r="BV1355">
        <v>76497650</v>
      </c>
      <c r="BW1355">
        <v>68430856</v>
      </c>
      <c r="BX1355">
        <v>71354626</v>
      </c>
      <c r="BY1355">
        <v>56889863</v>
      </c>
      <c r="BZ1355">
        <v>61099512</v>
      </c>
      <c r="CA1355">
        <v>90720149</v>
      </c>
      <c r="CB1355">
        <v>72679610</v>
      </c>
      <c r="CC1355">
        <v>95535177</v>
      </c>
      <c r="CD1355">
        <v>92250339</v>
      </c>
      <c r="CE1355">
        <v>70731565</v>
      </c>
      <c r="CF1355">
        <v>72734882</v>
      </c>
      <c r="CG1355">
        <v>60723577</v>
      </c>
      <c r="CH1355">
        <v>78461363</v>
      </c>
      <c r="CI1355">
        <v>59943642</v>
      </c>
      <c r="CJ1355">
        <v>74968174</v>
      </c>
      <c r="CK1355">
        <v>62770118</v>
      </c>
      <c r="CL1355">
        <v>78386966</v>
      </c>
      <c r="CM1355">
        <v>68173341</v>
      </c>
      <c r="CN1355">
        <v>51475487</v>
      </c>
      <c r="CO1355">
        <v>57418929</v>
      </c>
      <c r="CP1355">
        <v>64980696</v>
      </c>
      <c r="CQ1355">
        <v>54358882</v>
      </c>
      <c r="CR1355">
        <v>57179041</v>
      </c>
      <c r="CS1355">
        <v>72791681</v>
      </c>
      <c r="CT1355">
        <v>78191165</v>
      </c>
      <c r="CU1355">
        <v>69215728</v>
      </c>
      <c r="CV1355">
        <v>88078856</v>
      </c>
      <c r="CW1355">
        <v>71779311</v>
      </c>
      <c r="CX1355">
        <v>85392789</v>
      </c>
      <c r="CY1355">
        <v>72177590</v>
      </c>
      <c r="CZ1355">
        <v>74049547</v>
      </c>
      <c r="DA1355">
        <v>83058090</v>
      </c>
      <c r="DB1355">
        <v>89111431</v>
      </c>
      <c r="DC1355">
        <v>91587962</v>
      </c>
      <c r="DD1355">
        <v>81039432</v>
      </c>
      <c r="DE1355">
        <v>61120911</v>
      </c>
      <c r="DF1355">
        <v>89652848</v>
      </c>
      <c r="DG1355">
        <v>109388183</v>
      </c>
      <c r="DH1355">
        <v>96120838</v>
      </c>
      <c r="DI1355">
        <v>80659228</v>
      </c>
      <c r="DJ1355">
        <v>83624041</v>
      </c>
      <c r="DK1355">
        <v>56954302</v>
      </c>
      <c r="DL1355">
        <v>57241506</v>
      </c>
      <c r="DM1355">
        <v>72252449</v>
      </c>
      <c r="DN1355">
        <v>59971544</v>
      </c>
      <c r="DO1355">
        <v>48234302</v>
      </c>
      <c r="DP1355">
        <v>71821862</v>
      </c>
      <c r="DQ1355">
        <v>67999753</v>
      </c>
      <c r="DR1355">
        <v>63199866</v>
      </c>
      <c r="DS1355">
        <v>51230210</v>
      </c>
      <c r="DT1355">
        <v>95976142</v>
      </c>
      <c r="DU1355">
        <v>57472973</v>
      </c>
      <c r="DV1355">
        <v>59440116</v>
      </c>
      <c r="DW1355">
        <v>64635044</v>
      </c>
      <c r="DX1355">
        <v>68565291</v>
      </c>
      <c r="DY1355">
        <v>66368622</v>
      </c>
      <c r="DZ1355">
        <v>52939370</v>
      </c>
      <c r="EA1355">
        <v>53058279</v>
      </c>
      <c r="EB1355">
        <v>51424624</v>
      </c>
      <c r="EC1355">
        <v>47464680</v>
      </c>
      <c r="ED1355">
        <v>112529025</v>
      </c>
      <c r="EE1355">
        <v>58039602</v>
      </c>
      <c r="EF1355">
        <v>54539190</v>
      </c>
      <c r="EG1355">
        <v>85298537</v>
      </c>
      <c r="EH1355">
        <v>96975800</v>
      </c>
      <c r="EI1355">
        <v>61068998</v>
      </c>
      <c r="EJ1355">
        <v>69301501</v>
      </c>
      <c r="EK1355">
        <v>65866852</v>
      </c>
      <c r="EL1355">
        <v>66788728</v>
      </c>
      <c r="EM1355">
        <v>78399825</v>
      </c>
      <c r="EN1355">
        <v>94524428</v>
      </c>
      <c r="EO1355">
        <v>115519972</v>
      </c>
      <c r="EP1355">
        <v>149081751</v>
      </c>
      <c r="EQ1355">
        <v>117487600</v>
      </c>
      <c r="ER1355">
        <v>113609031</v>
      </c>
      <c r="ES1355">
        <v>75729062</v>
      </c>
      <c r="ET1355">
        <v>89353081</v>
      </c>
      <c r="EU1355">
        <v>162227455</v>
      </c>
      <c r="EV1355">
        <v>142180307</v>
      </c>
      <c r="EW1355">
        <v>95977647</v>
      </c>
      <c r="EX1355">
        <v>87169212</v>
      </c>
      <c r="EY1355">
        <v>90782181</v>
      </c>
      <c r="EZ1355">
        <v>46820607</v>
      </c>
      <c r="FA1355">
        <v>45493650</v>
      </c>
      <c r="FB1355">
        <v>79081620</v>
      </c>
      <c r="FC1355">
        <v>62471522</v>
      </c>
      <c r="FD1355">
        <v>64293397</v>
      </c>
      <c r="FE1355">
        <v>72258433</v>
      </c>
      <c r="FF1355">
        <v>114517320</v>
      </c>
      <c r="FG1355">
        <v>72742555</v>
      </c>
      <c r="FH1355">
        <v>66345136</v>
      </c>
      <c r="FI1355">
        <v>90669880</v>
      </c>
      <c r="FJ1355">
        <v>70563542</v>
      </c>
      <c r="FK1355">
        <v>68742349</v>
      </c>
      <c r="FL1355">
        <v>73569940</v>
      </c>
      <c r="FM1355">
        <v>48151724</v>
      </c>
      <c r="FN1355">
        <v>60001120</v>
      </c>
      <c r="FO1355">
        <v>57901428</v>
      </c>
      <c r="FP1355">
        <v>44480698</v>
      </c>
      <c r="FQ1355">
        <v>74560908</v>
      </c>
      <c r="FR1355">
        <v>91510183</v>
      </c>
      <c r="FS1355">
        <v>65195263</v>
      </c>
      <c r="FT1355">
        <v>65040816</v>
      </c>
      <c r="FU1355">
        <v>60521508</v>
      </c>
      <c r="FV1355">
        <v>55753832</v>
      </c>
      <c r="FW1355">
        <v>48944767</v>
      </c>
      <c r="FX1355">
        <v>51897585</v>
      </c>
      <c r="FY1355">
        <v>50481608</v>
      </c>
      <c r="FZ1355">
        <v>92565218</v>
      </c>
      <c r="GA1355">
        <v>66885095</v>
      </c>
      <c r="GB1355">
        <v>71134251</v>
      </c>
      <c r="GC1355">
        <v>70890846</v>
      </c>
      <c r="GD1355">
        <v>89230961</v>
      </c>
      <c r="GE1355">
        <v>83403889</v>
      </c>
      <c r="GF1355">
        <v>83288484</v>
      </c>
      <c r="GG1355">
        <v>79827246</v>
      </c>
      <c r="GH1355">
        <v>60631549</v>
      </c>
      <c r="GI1355">
        <v>54926499</v>
      </c>
      <c r="GJ1355">
        <v>66280720</v>
      </c>
      <c r="GK1355">
        <v>61136347</v>
      </c>
    </row>
    <row r="1356" spans="1:193" x14ac:dyDescent="0.25">
      <c r="A1356" s="5" t="s">
        <v>679</v>
      </c>
      <c r="B1356" t="s">
        <v>1164</v>
      </c>
      <c r="C1356" t="s">
        <v>1180</v>
      </c>
      <c r="D1356" s="2">
        <f>_xll.BDH(A1356, "volume", B1356, C1356, "Direction", "H", "Period", "M","cols=60;rows=2")</f>
        <v>39113</v>
      </c>
      <c r="E1356" s="2">
        <v>39141</v>
      </c>
      <c r="F1356" s="2">
        <v>39171</v>
      </c>
      <c r="G1356" s="2">
        <v>39202</v>
      </c>
      <c r="H1356" s="2">
        <v>39233</v>
      </c>
      <c r="I1356" s="2">
        <v>39262</v>
      </c>
      <c r="J1356" s="2">
        <v>39294</v>
      </c>
      <c r="K1356" s="2">
        <v>39325</v>
      </c>
      <c r="L1356" s="2">
        <v>39353</v>
      </c>
      <c r="M1356" s="2">
        <v>39386</v>
      </c>
      <c r="N1356" s="2">
        <v>39416</v>
      </c>
      <c r="O1356" s="2">
        <v>39447</v>
      </c>
      <c r="P1356" s="2">
        <v>39478</v>
      </c>
      <c r="Q1356" s="2">
        <v>39507</v>
      </c>
      <c r="R1356" s="2">
        <v>39538</v>
      </c>
      <c r="S1356" s="2">
        <v>39568</v>
      </c>
      <c r="T1356" s="2">
        <v>39598</v>
      </c>
      <c r="U1356" s="2">
        <v>39629</v>
      </c>
      <c r="V1356" s="2">
        <v>39660</v>
      </c>
      <c r="W1356" s="2">
        <v>39689</v>
      </c>
      <c r="X1356" s="2">
        <v>39721</v>
      </c>
      <c r="Y1356" s="2">
        <v>39752</v>
      </c>
      <c r="Z1356" s="2">
        <v>39780</v>
      </c>
      <c r="AA1356" s="2">
        <v>39813</v>
      </c>
      <c r="AB1356" s="2">
        <v>39843</v>
      </c>
      <c r="AC1356" s="2">
        <v>39871</v>
      </c>
      <c r="AD1356" s="2">
        <v>39903</v>
      </c>
      <c r="AE1356" s="2">
        <v>39933</v>
      </c>
      <c r="AF1356" s="2">
        <v>39962</v>
      </c>
      <c r="AG1356" s="2">
        <v>39994</v>
      </c>
      <c r="AH1356" s="2">
        <v>40025</v>
      </c>
      <c r="AI1356" s="2">
        <v>40056</v>
      </c>
      <c r="AJ1356" s="2">
        <v>40086</v>
      </c>
      <c r="AK1356" s="2">
        <v>40116</v>
      </c>
      <c r="AL1356" s="2">
        <v>40147</v>
      </c>
      <c r="AM1356" s="2">
        <v>40178</v>
      </c>
      <c r="AN1356" s="2">
        <v>40207</v>
      </c>
      <c r="AO1356" s="2">
        <v>40235</v>
      </c>
      <c r="AP1356" s="2">
        <v>40268</v>
      </c>
      <c r="AQ1356" s="2">
        <v>40298</v>
      </c>
      <c r="AR1356" s="2">
        <v>40329</v>
      </c>
      <c r="AS1356" s="2">
        <v>40359</v>
      </c>
      <c r="AT1356" s="2">
        <v>40389</v>
      </c>
      <c r="AU1356" s="2">
        <v>40421</v>
      </c>
      <c r="AV1356" s="2">
        <v>40451</v>
      </c>
      <c r="AW1356" s="2">
        <v>40480</v>
      </c>
      <c r="AX1356" s="2">
        <v>40512</v>
      </c>
      <c r="AY1356" s="2">
        <v>40543</v>
      </c>
      <c r="AZ1356" s="2">
        <v>40574</v>
      </c>
      <c r="BA1356" s="2">
        <v>40602</v>
      </c>
      <c r="BB1356" s="2">
        <v>40633</v>
      </c>
      <c r="BC1356" s="2">
        <v>40662</v>
      </c>
      <c r="BD1356" s="2">
        <v>40694</v>
      </c>
      <c r="BE1356" s="2">
        <v>40724</v>
      </c>
      <c r="BF1356" s="2">
        <v>40753</v>
      </c>
      <c r="BG1356" s="2">
        <v>40786</v>
      </c>
      <c r="BH1356" s="2">
        <v>40816</v>
      </c>
      <c r="BI1356" s="2">
        <v>40847</v>
      </c>
      <c r="BJ1356" s="2">
        <v>40877</v>
      </c>
      <c r="BK1356" s="2">
        <v>40907</v>
      </c>
    </row>
    <row r="1357" spans="1:193" x14ac:dyDescent="0.25">
      <c r="D1357" s="3">
        <v>41617862</v>
      </c>
      <c r="E1357">
        <v>29953219</v>
      </c>
      <c r="F1357">
        <v>30545627</v>
      </c>
      <c r="G1357">
        <v>27261214</v>
      </c>
      <c r="H1357">
        <v>56408298</v>
      </c>
      <c r="I1357">
        <v>35632993</v>
      </c>
      <c r="J1357">
        <v>58034573</v>
      </c>
      <c r="K1357">
        <v>52906130</v>
      </c>
      <c r="L1357">
        <v>26811846</v>
      </c>
      <c r="M1357">
        <v>34996334</v>
      </c>
      <c r="N1357">
        <v>30394634</v>
      </c>
      <c r="O1357">
        <v>20697489</v>
      </c>
      <c r="P1357">
        <v>43824042</v>
      </c>
      <c r="Q1357">
        <v>35316767</v>
      </c>
      <c r="R1357">
        <v>39219220</v>
      </c>
      <c r="S1357">
        <v>31746930</v>
      </c>
      <c r="T1357">
        <v>33554127</v>
      </c>
      <c r="U1357">
        <v>25535466</v>
      </c>
      <c r="V1357">
        <v>48813737</v>
      </c>
      <c r="W1357">
        <v>30140800</v>
      </c>
      <c r="X1357">
        <v>30363578</v>
      </c>
      <c r="Y1357">
        <v>41719597</v>
      </c>
      <c r="Z1357">
        <v>22625332</v>
      </c>
      <c r="AA1357">
        <v>18731589</v>
      </c>
      <c r="AB1357">
        <v>20046844</v>
      </c>
      <c r="AC1357">
        <v>18142516</v>
      </c>
      <c r="AD1357">
        <v>23403496</v>
      </c>
      <c r="AE1357">
        <v>24795281</v>
      </c>
      <c r="AF1357">
        <v>22300964</v>
      </c>
      <c r="AG1357">
        <v>16831649</v>
      </c>
      <c r="AH1357">
        <v>24881046</v>
      </c>
      <c r="AI1357">
        <v>24866663</v>
      </c>
      <c r="AJ1357">
        <v>27100844</v>
      </c>
      <c r="AK1357">
        <v>26503223</v>
      </c>
      <c r="AL1357">
        <v>12227197</v>
      </c>
      <c r="AM1357">
        <v>11871135</v>
      </c>
      <c r="AN1357">
        <v>21854640</v>
      </c>
      <c r="AO1357">
        <v>20058861</v>
      </c>
      <c r="AP1357">
        <v>18987525</v>
      </c>
      <c r="AQ1357">
        <v>23554412</v>
      </c>
      <c r="AR1357">
        <v>24342253</v>
      </c>
      <c r="AS1357">
        <v>21543530</v>
      </c>
      <c r="AT1357">
        <v>23051695</v>
      </c>
      <c r="AU1357">
        <v>16826014</v>
      </c>
      <c r="AV1357">
        <v>18089085</v>
      </c>
      <c r="AW1357">
        <v>20660827</v>
      </c>
      <c r="AX1357">
        <v>10680114</v>
      </c>
      <c r="AY1357">
        <v>10083700</v>
      </c>
      <c r="AZ1357">
        <v>21515982</v>
      </c>
      <c r="BA1357">
        <v>9874083</v>
      </c>
      <c r="BB1357">
        <v>12035798</v>
      </c>
      <c r="BC1357">
        <v>6480805</v>
      </c>
      <c r="BD1357">
        <v>10175919</v>
      </c>
      <c r="BE1357">
        <v>9894164</v>
      </c>
      <c r="BF1357">
        <v>8929960</v>
      </c>
      <c r="BG1357">
        <v>12856992</v>
      </c>
      <c r="BH1357">
        <v>9229275</v>
      </c>
      <c r="BI1357">
        <v>10276573</v>
      </c>
      <c r="BJ1357">
        <v>9206013</v>
      </c>
      <c r="BK1357">
        <v>5820593</v>
      </c>
    </row>
    <row r="1358" spans="1:193" x14ac:dyDescent="0.25">
      <c r="A1358" s="5" t="s">
        <v>680</v>
      </c>
      <c r="B1358" t="s">
        <v>1164</v>
      </c>
      <c r="C1358" t="s">
        <v>1199</v>
      </c>
      <c r="D1358" s="2">
        <f>_xll.BDH(A1358, "volume", B1358, C1358, "Direction", "H", "Period", "M","cols=182;rows=2")</f>
        <v>39113</v>
      </c>
      <c r="E1358" s="2">
        <v>39141</v>
      </c>
      <c r="F1358" s="2">
        <v>39171</v>
      </c>
      <c r="G1358" s="2">
        <v>39202</v>
      </c>
      <c r="H1358" s="2">
        <v>39233</v>
      </c>
      <c r="I1358" s="2">
        <v>39262</v>
      </c>
      <c r="J1358" s="2">
        <v>39294</v>
      </c>
      <c r="K1358" s="2">
        <v>39325</v>
      </c>
      <c r="L1358" s="2">
        <v>39353</v>
      </c>
      <c r="M1358" s="2">
        <v>39386</v>
      </c>
      <c r="N1358" s="2">
        <v>39416</v>
      </c>
      <c r="O1358" s="2">
        <v>39447</v>
      </c>
      <c r="P1358" s="2">
        <v>39478</v>
      </c>
      <c r="Q1358" s="2">
        <v>39507</v>
      </c>
      <c r="R1358" s="2">
        <v>39538</v>
      </c>
      <c r="S1358" s="2">
        <v>39568</v>
      </c>
      <c r="T1358" s="2">
        <v>39598</v>
      </c>
      <c r="U1358" s="2">
        <v>39629</v>
      </c>
      <c r="V1358" s="2">
        <v>39660</v>
      </c>
      <c r="W1358" s="2">
        <v>39689</v>
      </c>
      <c r="X1358" s="2">
        <v>39721</v>
      </c>
      <c r="Y1358" s="2">
        <v>39752</v>
      </c>
      <c r="Z1358" s="2">
        <v>39780</v>
      </c>
      <c r="AA1358" s="2">
        <v>39813</v>
      </c>
      <c r="AB1358" s="2">
        <v>39843</v>
      </c>
      <c r="AC1358" s="2">
        <v>39871</v>
      </c>
      <c r="AD1358" s="2">
        <v>39903</v>
      </c>
      <c r="AE1358" s="2">
        <v>39933</v>
      </c>
      <c r="AF1358" s="2">
        <v>39962</v>
      </c>
      <c r="AG1358" s="2">
        <v>39994</v>
      </c>
      <c r="AH1358" s="2">
        <v>40025</v>
      </c>
      <c r="AI1358" s="2">
        <v>40056</v>
      </c>
      <c r="AJ1358" s="2">
        <v>40086</v>
      </c>
      <c r="AK1358" s="2">
        <v>40116</v>
      </c>
      <c r="AL1358" s="2">
        <v>40147</v>
      </c>
      <c r="AM1358" s="2">
        <v>40178</v>
      </c>
      <c r="AN1358" s="2">
        <v>40207</v>
      </c>
      <c r="AO1358" s="2">
        <v>40235</v>
      </c>
      <c r="AP1358" s="2">
        <v>40268</v>
      </c>
      <c r="AQ1358" s="2">
        <v>40298</v>
      </c>
      <c r="AR1358" s="2">
        <v>40329</v>
      </c>
      <c r="AS1358" s="2">
        <v>40359</v>
      </c>
      <c r="AT1358" s="2">
        <v>40389</v>
      </c>
      <c r="AU1358" s="2">
        <v>40421</v>
      </c>
      <c r="AV1358" s="2">
        <v>40451</v>
      </c>
      <c r="AW1358" s="2">
        <v>40480</v>
      </c>
      <c r="AX1358" s="2">
        <v>40512</v>
      </c>
      <c r="AY1358" s="2">
        <v>40543</v>
      </c>
      <c r="AZ1358" s="2">
        <v>40574</v>
      </c>
      <c r="BA1358" s="2">
        <v>40602</v>
      </c>
      <c r="BB1358" s="2">
        <v>40633</v>
      </c>
      <c r="BC1358" s="2">
        <v>40662</v>
      </c>
      <c r="BD1358" s="2">
        <v>40694</v>
      </c>
      <c r="BE1358" s="2">
        <v>40724</v>
      </c>
      <c r="BF1358" s="2">
        <v>40753</v>
      </c>
      <c r="BG1358" s="2">
        <v>40786</v>
      </c>
      <c r="BH1358" s="2">
        <v>40816</v>
      </c>
      <c r="BI1358" s="2">
        <v>40847</v>
      </c>
      <c r="BJ1358" s="2">
        <v>40877</v>
      </c>
      <c r="BK1358" s="2">
        <v>40907</v>
      </c>
      <c r="BL1358" s="2">
        <v>40939</v>
      </c>
      <c r="BM1358" s="2">
        <v>40968</v>
      </c>
      <c r="BN1358" s="2">
        <v>40998</v>
      </c>
      <c r="BO1358" s="2">
        <v>41029</v>
      </c>
      <c r="BP1358" s="2">
        <v>41060</v>
      </c>
      <c r="BQ1358" s="2">
        <v>41089</v>
      </c>
      <c r="BR1358" s="2">
        <v>41121</v>
      </c>
      <c r="BS1358" s="2">
        <v>41152</v>
      </c>
      <c r="BT1358" s="2">
        <v>41180</v>
      </c>
      <c r="BU1358" s="2">
        <v>41213</v>
      </c>
      <c r="BV1358" s="2">
        <v>41243</v>
      </c>
      <c r="BW1358" s="2">
        <v>41274</v>
      </c>
      <c r="BX1358" s="2">
        <v>41305</v>
      </c>
      <c r="BY1358" s="2">
        <v>41333</v>
      </c>
      <c r="BZ1358" s="2">
        <v>41362</v>
      </c>
      <c r="CA1358" s="2">
        <v>41394</v>
      </c>
      <c r="CB1358" s="2">
        <v>41425</v>
      </c>
      <c r="CC1358" s="2">
        <v>41453</v>
      </c>
      <c r="CD1358" s="2">
        <v>41486</v>
      </c>
      <c r="CE1358" s="2">
        <v>41516</v>
      </c>
      <c r="CF1358" s="2">
        <v>41547</v>
      </c>
      <c r="CG1358" s="2">
        <v>41578</v>
      </c>
      <c r="CH1358" s="2">
        <v>41607</v>
      </c>
      <c r="CI1358" s="2">
        <v>41639</v>
      </c>
      <c r="CJ1358" s="2">
        <v>41670</v>
      </c>
      <c r="CK1358" s="2">
        <v>41698</v>
      </c>
      <c r="CL1358" s="2">
        <v>41729</v>
      </c>
      <c r="CM1358" s="2">
        <v>41759</v>
      </c>
      <c r="CN1358" s="2">
        <v>41789</v>
      </c>
      <c r="CO1358" s="2">
        <v>41820</v>
      </c>
      <c r="CP1358" s="2">
        <v>41851</v>
      </c>
      <c r="CQ1358" s="2">
        <v>41880</v>
      </c>
      <c r="CR1358" s="2">
        <v>41912</v>
      </c>
      <c r="CS1358" s="2">
        <v>41943</v>
      </c>
      <c r="CT1358" s="2">
        <v>41971</v>
      </c>
      <c r="CU1358" s="2">
        <v>42004</v>
      </c>
      <c r="CV1358" s="2">
        <v>42034</v>
      </c>
      <c r="CW1358" s="2">
        <v>42062</v>
      </c>
      <c r="CX1358" s="2">
        <v>42094</v>
      </c>
      <c r="CY1358" s="2">
        <v>42124</v>
      </c>
      <c r="CZ1358" s="2">
        <v>42153</v>
      </c>
      <c r="DA1358" s="2">
        <v>42185</v>
      </c>
      <c r="DB1358" s="2">
        <v>42216</v>
      </c>
      <c r="DC1358" s="2">
        <v>42247</v>
      </c>
      <c r="DD1358" s="2">
        <v>42277</v>
      </c>
      <c r="DE1358" s="2">
        <v>42307</v>
      </c>
      <c r="DF1358" s="2">
        <v>42338</v>
      </c>
      <c r="DG1358" s="2">
        <v>42369</v>
      </c>
      <c r="DH1358" s="2">
        <v>42398</v>
      </c>
      <c r="DI1358" s="2">
        <v>42429</v>
      </c>
      <c r="DJ1358" s="2">
        <v>42460</v>
      </c>
      <c r="DK1358" s="2">
        <v>42489</v>
      </c>
      <c r="DL1358" s="2">
        <v>42521</v>
      </c>
      <c r="DM1358" s="2">
        <v>42551</v>
      </c>
      <c r="DN1358" s="2">
        <v>42580</v>
      </c>
      <c r="DO1358" s="2">
        <v>42613</v>
      </c>
      <c r="DP1358" s="2">
        <v>42643</v>
      </c>
      <c r="DQ1358" s="2">
        <v>42674</v>
      </c>
      <c r="DR1358" s="2">
        <v>42704</v>
      </c>
      <c r="DS1358" s="2">
        <v>42734</v>
      </c>
      <c r="DT1358" s="2">
        <v>42766</v>
      </c>
      <c r="DU1358" s="2">
        <v>42794</v>
      </c>
      <c r="DV1358" s="2">
        <v>42825</v>
      </c>
      <c r="DW1358" s="2">
        <v>42853</v>
      </c>
      <c r="DX1358" s="2">
        <v>42886</v>
      </c>
      <c r="DY1358" s="2">
        <v>42916</v>
      </c>
      <c r="DZ1358" s="2">
        <v>42947</v>
      </c>
      <c r="EA1358" s="2">
        <v>42978</v>
      </c>
      <c r="EB1358" s="2">
        <v>43007</v>
      </c>
      <c r="EC1358" s="2">
        <v>43039</v>
      </c>
      <c r="ED1358" s="2">
        <v>43069</v>
      </c>
      <c r="EE1358" s="2">
        <v>43098</v>
      </c>
      <c r="EF1358" s="2">
        <v>43131</v>
      </c>
      <c r="EG1358" s="2">
        <v>43159</v>
      </c>
      <c r="EH1358" s="2">
        <v>43189</v>
      </c>
      <c r="EI1358" s="2">
        <v>43220</v>
      </c>
      <c r="EJ1358" s="2">
        <v>43251</v>
      </c>
      <c r="EK1358" s="2">
        <v>43280</v>
      </c>
      <c r="EL1358" s="2">
        <v>43312</v>
      </c>
      <c r="EM1358" s="2">
        <v>43343</v>
      </c>
      <c r="EN1358" s="2">
        <v>43371</v>
      </c>
      <c r="EO1358" s="2">
        <v>43404</v>
      </c>
      <c r="EP1358" s="2">
        <v>43434</v>
      </c>
      <c r="EQ1358" s="2">
        <v>43465</v>
      </c>
      <c r="ER1358" s="2">
        <v>43496</v>
      </c>
      <c r="ES1358" s="2">
        <v>43524</v>
      </c>
      <c r="ET1358" s="2">
        <v>43553</v>
      </c>
      <c r="EU1358" s="2">
        <v>43585</v>
      </c>
      <c r="EV1358" s="2">
        <v>43616</v>
      </c>
      <c r="EW1358" s="2">
        <v>43644</v>
      </c>
      <c r="EX1358" s="2">
        <v>43677</v>
      </c>
      <c r="EY1358" s="2">
        <v>43707</v>
      </c>
      <c r="EZ1358" s="2">
        <v>43738</v>
      </c>
      <c r="FA1358" s="2">
        <v>43769</v>
      </c>
      <c r="FB1358" s="2">
        <v>43798</v>
      </c>
      <c r="FC1358" s="2">
        <v>43830</v>
      </c>
      <c r="FD1358" s="2">
        <v>43861</v>
      </c>
      <c r="FE1358" s="2">
        <v>43889</v>
      </c>
      <c r="FF1358" s="2">
        <v>43921</v>
      </c>
      <c r="FG1358" s="2">
        <v>43951</v>
      </c>
      <c r="FH1358" s="2">
        <v>43980</v>
      </c>
      <c r="FI1358" s="2">
        <v>44012</v>
      </c>
      <c r="FJ1358" s="2">
        <v>44043</v>
      </c>
      <c r="FK1358" s="2">
        <v>44074</v>
      </c>
      <c r="FL1358" s="2">
        <v>44104</v>
      </c>
      <c r="FM1358" s="2">
        <v>44134</v>
      </c>
      <c r="FN1358" s="2">
        <v>44165</v>
      </c>
      <c r="FO1358" s="2">
        <v>44196</v>
      </c>
      <c r="FP1358" s="2">
        <v>44225</v>
      </c>
      <c r="FQ1358" s="2">
        <v>44253</v>
      </c>
      <c r="FR1358" s="2">
        <v>44286</v>
      </c>
      <c r="FS1358" s="2">
        <v>44316</v>
      </c>
      <c r="FT1358" s="2">
        <v>44347</v>
      </c>
      <c r="FU1358" s="2">
        <v>44377</v>
      </c>
      <c r="FV1358" s="2">
        <v>44407</v>
      </c>
      <c r="FW1358" s="2">
        <v>44439</v>
      </c>
      <c r="FX1358" s="2">
        <v>44469</v>
      </c>
      <c r="FY1358" s="2">
        <v>44498</v>
      </c>
      <c r="FZ1358" s="2">
        <v>44530</v>
      </c>
      <c r="GA1358" s="2">
        <v>44561</v>
      </c>
      <c r="GB1358" s="2">
        <v>44592</v>
      </c>
      <c r="GC1358" s="2">
        <v>44620</v>
      </c>
    </row>
    <row r="1359" spans="1:193" x14ac:dyDescent="0.25">
      <c r="D1359" s="3">
        <v>72511940</v>
      </c>
      <c r="E1359">
        <v>54468602</v>
      </c>
      <c r="F1359">
        <v>79591466</v>
      </c>
      <c r="G1359">
        <v>61887214</v>
      </c>
      <c r="H1359">
        <v>59976322</v>
      </c>
      <c r="I1359">
        <v>67094531</v>
      </c>
      <c r="J1359">
        <v>75404786</v>
      </c>
      <c r="K1359">
        <v>70464795</v>
      </c>
      <c r="L1359">
        <v>43405617</v>
      </c>
      <c r="M1359">
        <v>65186805</v>
      </c>
      <c r="N1359">
        <v>77352210</v>
      </c>
      <c r="O1359">
        <v>60984835</v>
      </c>
      <c r="P1359">
        <v>97432726</v>
      </c>
      <c r="Q1359">
        <v>78186940</v>
      </c>
      <c r="R1359">
        <v>87099950</v>
      </c>
      <c r="S1359">
        <v>82868770</v>
      </c>
      <c r="T1359">
        <v>54251699</v>
      </c>
      <c r="U1359">
        <v>79402542</v>
      </c>
      <c r="V1359">
        <v>87416900</v>
      </c>
      <c r="W1359">
        <v>45673679</v>
      </c>
      <c r="X1359">
        <v>88514786</v>
      </c>
      <c r="Y1359">
        <v>115028445</v>
      </c>
      <c r="Z1359">
        <v>73117949</v>
      </c>
      <c r="AA1359">
        <v>73019659</v>
      </c>
      <c r="AB1359">
        <v>71253193</v>
      </c>
      <c r="AC1359">
        <v>70598176</v>
      </c>
      <c r="AD1359">
        <v>93754261</v>
      </c>
      <c r="AE1359">
        <v>67817334</v>
      </c>
      <c r="AF1359">
        <v>53299222</v>
      </c>
      <c r="AG1359">
        <v>51220384</v>
      </c>
      <c r="AH1359">
        <v>71149725</v>
      </c>
      <c r="AI1359">
        <v>35990134</v>
      </c>
      <c r="AJ1359">
        <v>50345382</v>
      </c>
      <c r="AK1359">
        <v>58901060</v>
      </c>
      <c r="AL1359">
        <v>34278609</v>
      </c>
      <c r="AM1359">
        <v>39125002</v>
      </c>
      <c r="AN1359">
        <v>54774843</v>
      </c>
      <c r="AO1359">
        <v>50007965</v>
      </c>
      <c r="AP1359">
        <v>53945928</v>
      </c>
      <c r="AQ1359">
        <v>45558436</v>
      </c>
      <c r="AR1359">
        <v>60881498</v>
      </c>
      <c r="AS1359">
        <v>60345018</v>
      </c>
      <c r="AT1359">
        <v>72369710</v>
      </c>
      <c r="AU1359">
        <v>50272775</v>
      </c>
      <c r="AV1359">
        <v>50048619</v>
      </c>
      <c r="AW1359">
        <v>53854354</v>
      </c>
      <c r="AX1359">
        <v>42242273</v>
      </c>
      <c r="AY1359">
        <v>35381665</v>
      </c>
      <c r="AZ1359">
        <v>34047832</v>
      </c>
      <c r="BA1359">
        <v>21345376</v>
      </c>
      <c r="BB1359">
        <v>40701583</v>
      </c>
      <c r="BC1359">
        <v>32008939</v>
      </c>
      <c r="BD1359">
        <v>29780542</v>
      </c>
      <c r="BE1359">
        <v>31605353</v>
      </c>
      <c r="BF1359">
        <v>31091396</v>
      </c>
      <c r="BG1359">
        <v>36753257</v>
      </c>
      <c r="BH1359">
        <v>30946416</v>
      </c>
      <c r="BI1359">
        <v>31465076</v>
      </c>
      <c r="BJ1359">
        <v>28134249</v>
      </c>
      <c r="BK1359">
        <v>24503613</v>
      </c>
      <c r="BL1359">
        <v>25850905</v>
      </c>
      <c r="BM1359">
        <v>17370671</v>
      </c>
      <c r="BN1359">
        <v>24038858</v>
      </c>
      <c r="BO1359">
        <v>23671619</v>
      </c>
      <c r="BP1359">
        <v>27413276</v>
      </c>
      <c r="BQ1359">
        <v>24424008</v>
      </c>
      <c r="BR1359">
        <v>26082701</v>
      </c>
      <c r="BS1359">
        <v>17198443</v>
      </c>
      <c r="BT1359">
        <v>14492568</v>
      </c>
      <c r="BU1359">
        <v>13571424</v>
      </c>
      <c r="BV1359">
        <v>15299225</v>
      </c>
      <c r="BW1359">
        <v>14117401</v>
      </c>
      <c r="BX1359">
        <v>19218896</v>
      </c>
      <c r="BY1359">
        <v>18711150</v>
      </c>
      <c r="BZ1359">
        <v>17955653</v>
      </c>
      <c r="CA1359">
        <v>19693428</v>
      </c>
      <c r="CB1359">
        <v>20102831</v>
      </c>
      <c r="CC1359">
        <v>23105560</v>
      </c>
      <c r="CD1359">
        <v>24060016</v>
      </c>
      <c r="CE1359">
        <v>17292893</v>
      </c>
      <c r="CF1359">
        <v>19285383</v>
      </c>
      <c r="CG1359">
        <v>23419191</v>
      </c>
      <c r="CH1359">
        <v>14898751</v>
      </c>
      <c r="CI1359">
        <v>15264778</v>
      </c>
      <c r="CJ1359">
        <v>20670172</v>
      </c>
      <c r="CK1359">
        <v>24639251</v>
      </c>
      <c r="CL1359">
        <v>26937351</v>
      </c>
      <c r="CM1359">
        <v>28905538</v>
      </c>
      <c r="CN1359">
        <v>19932372</v>
      </c>
      <c r="CO1359">
        <v>18162635</v>
      </c>
      <c r="CP1359">
        <v>30964268</v>
      </c>
      <c r="CQ1359">
        <v>19361676</v>
      </c>
      <c r="CR1359">
        <v>21315616</v>
      </c>
      <c r="CS1359">
        <v>36258299</v>
      </c>
      <c r="CT1359">
        <v>14319908</v>
      </c>
      <c r="CU1359">
        <v>24398153</v>
      </c>
      <c r="CV1359">
        <v>30391065</v>
      </c>
      <c r="CW1359">
        <v>18365866</v>
      </c>
      <c r="CX1359">
        <v>31803400</v>
      </c>
      <c r="CY1359">
        <v>20295649</v>
      </c>
      <c r="CZ1359">
        <v>19459634</v>
      </c>
      <c r="DA1359">
        <v>24953695</v>
      </c>
      <c r="DB1359">
        <v>22784232</v>
      </c>
      <c r="DC1359">
        <v>25299187</v>
      </c>
      <c r="DD1359">
        <v>20439486</v>
      </c>
      <c r="DE1359">
        <v>23058559</v>
      </c>
      <c r="DF1359">
        <v>13194474</v>
      </c>
      <c r="DG1359">
        <v>15931426</v>
      </c>
      <c r="DH1359">
        <v>27079991</v>
      </c>
      <c r="DI1359">
        <v>19040989</v>
      </c>
      <c r="DJ1359">
        <v>17727004</v>
      </c>
      <c r="DK1359">
        <v>18271738</v>
      </c>
      <c r="DL1359">
        <v>22189298</v>
      </c>
      <c r="DM1359">
        <v>15977621</v>
      </c>
      <c r="DN1359">
        <v>12767902</v>
      </c>
      <c r="DO1359">
        <v>13488075</v>
      </c>
      <c r="DP1359">
        <v>15611992</v>
      </c>
      <c r="DQ1359">
        <v>17920192</v>
      </c>
      <c r="DR1359">
        <v>17902261</v>
      </c>
      <c r="DS1359">
        <v>21020328</v>
      </c>
      <c r="DT1359">
        <v>19360268</v>
      </c>
      <c r="DU1359">
        <v>14189344</v>
      </c>
      <c r="DV1359">
        <v>17653993</v>
      </c>
      <c r="DW1359">
        <v>21396669</v>
      </c>
      <c r="DX1359">
        <v>24949071</v>
      </c>
      <c r="DY1359">
        <v>25385480</v>
      </c>
      <c r="DZ1359">
        <v>19980743</v>
      </c>
      <c r="EA1359">
        <v>19506686</v>
      </c>
      <c r="EB1359">
        <v>18137887</v>
      </c>
      <c r="EC1359">
        <v>17401961</v>
      </c>
      <c r="ED1359">
        <v>14770411</v>
      </c>
      <c r="EE1359">
        <v>14180384</v>
      </c>
      <c r="EF1359">
        <v>20879892</v>
      </c>
      <c r="EG1359">
        <v>22502393</v>
      </c>
      <c r="EH1359">
        <v>20562649</v>
      </c>
      <c r="EI1359">
        <v>26607698</v>
      </c>
      <c r="EJ1359">
        <v>18806244</v>
      </c>
      <c r="EK1359">
        <v>16119087</v>
      </c>
      <c r="EL1359">
        <v>15723520</v>
      </c>
      <c r="EM1359">
        <v>16460269</v>
      </c>
      <c r="EN1359">
        <v>17661749</v>
      </c>
      <c r="EO1359">
        <v>30675216</v>
      </c>
      <c r="EP1359">
        <v>25175846</v>
      </c>
      <c r="EQ1359">
        <v>22644399</v>
      </c>
      <c r="ER1359">
        <v>28985588</v>
      </c>
      <c r="ES1359">
        <v>24584854</v>
      </c>
      <c r="ET1359">
        <v>28112368</v>
      </c>
      <c r="EU1359">
        <v>31753487</v>
      </c>
      <c r="EV1359">
        <v>38296555</v>
      </c>
      <c r="EW1359">
        <v>23624514</v>
      </c>
      <c r="EX1359">
        <v>25549386</v>
      </c>
      <c r="EY1359">
        <v>25887688</v>
      </c>
      <c r="EZ1359">
        <v>23841581</v>
      </c>
      <c r="FA1359">
        <v>30861737</v>
      </c>
      <c r="FB1359">
        <v>21043984</v>
      </c>
      <c r="FC1359">
        <v>23116057</v>
      </c>
      <c r="FD1359">
        <v>30575262</v>
      </c>
      <c r="FE1359">
        <v>26267925</v>
      </c>
      <c r="FF1359">
        <v>43267255</v>
      </c>
      <c r="FG1359">
        <v>26112972</v>
      </c>
      <c r="FH1359">
        <v>21887190</v>
      </c>
      <c r="FI1359">
        <v>31138396</v>
      </c>
      <c r="FJ1359">
        <v>27736482</v>
      </c>
      <c r="FK1359">
        <v>18349129</v>
      </c>
      <c r="FL1359">
        <v>19136022</v>
      </c>
      <c r="FM1359">
        <v>39357626</v>
      </c>
      <c r="FN1359">
        <v>29906333</v>
      </c>
      <c r="FO1359">
        <v>20521948</v>
      </c>
      <c r="FP1359">
        <v>27720275</v>
      </c>
      <c r="FQ1359">
        <v>19906310</v>
      </c>
      <c r="FR1359">
        <v>28831323</v>
      </c>
      <c r="FS1359">
        <v>25489153</v>
      </c>
      <c r="FT1359">
        <v>16502562</v>
      </c>
      <c r="FU1359">
        <v>17089164</v>
      </c>
      <c r="FV1359">
        <v>17227900</v>
      </c>
      <c r="FW1359">
        <v>26131378</v>
      </c>
      <c r="FX1359">
        <v>13976341</v>
      </c>
      <c r="FY1359">
        <v>17771552</v>
      </c>
      <c r="FZ1359">
        <v>22265778</v>
      </c>
      <c r="GA1359">
        <v>25496272</v>
      </c>
      <c r="GB1359">
        <v>32116826</v>
      </c>
      <c r="GC1359">
        <v>30416370</v>
      </c>
    </row>
    <row r="1360" spans="1:193" x14ac:dyDescent="0.25">
      <c r="A1360" s="5" t="s">
        <v>681</v>
      </c>
      <c r="B1360" t="s">
        <v>1164</v>
      </c>
      <c r="C1360" t="s">
        <v>1199</v>
      </c>
      <c r="D1360" s="2">
        <f>_xll.BDH(A1360, "volume", B1360, C1360, "Direction", "H", "Period", "M","cols=190;rows=2")</f>
        <v>39113</v>
      </c>
      <c r="E1360" s="2">
        <v>39141</v>
      </c>
      <c r="F1360" s="2">
        <v>39171</v>
      </c>
      <c r="G1360" s="2">
        <v>39202</v>
      </c>
      <c r="H1360" s="2">
        <v>39233</v>
      </c>
      <c r="I1360" s="2">
        <v>39262</v>
      </c>
      <c r="J1360" s="2">
        <v>39294</v>
      </c>
      <c r="K1360" s="2">
        <v>39325</v>
      </c>
      <c r="L1360" s="2">
        <v>39353</v>
      </c>
      <c r="M1360" s="2">
        <v>39386</v>
      </c>
      <c r="N1360" s="2">
        <v>39416</v>
      </c>
      <c r="O1360" s="2">
        <v>39447</v>
      </c>
      <c r="P1360" s="2">
        <v>39478</v>
      </c>
      <c r="Q1360" s="2">
        <v>39507</v>
      </c>
      <c r="R1360" s="2">
        <v>39538</v>
      </c>
      <c r="S1360" s="2">
        <v>39568</v>
      </c>
      <c r="T1360" s="2">
        <v>39598</v>
      </c>
      <c r="U1360" s="2">
        <v>39629</v>
      </c>
      <c r="V1360" s="2">
        <v>39660</v>
      </c>
      <c r="W1360" s="2">
        <v>39689</v>
      </c>
      <c r="X1360" s="2">
        <v>39721</v>
      </c>
      <c r="Y1360" s="2">
        <v>39752</v>
      </c>
      <c r="Z1360" s="2">
        <v>39780</v>
      </c>
      <c r="AA1360" s="2">
        <v>39813</v>
      </c>
      <c r="AB1360" s="2">
        <v>39843</v>
      </c>
      <c r="AC1360" s="2">
        <v>39871</v>
      </c>
      <c r="AD1360" s="2">
        <v>39903</v>
      </c>
      <c r="AE1360" s="2">
        <v>39933</v>
      </c>
      <c r="AF1360" s="2">
        <v>39962</v>
      </c>
      <c r="AG1360" s="2">
        <v>39994</v>
      </c>
      <c r="AH1360" s="2">
        <v>40025</v>
      </c>
      <c r="AI1360" s="2">
        <v>40056</v>
      </c>
      <c r="AJ1360" s="2">
        <v>40086</v>
      </c>
      <c r="AK1360" s="2">
        <v>40116</v>
      </c>
      <c r="AL1360" s="2">
        <v>40147</v>
      </c>
      <c r="AM1360" s="2">
        <v>40178</v>
      </c>
      <c r="AN1360" s="2">
        <v>40207</v>
      </c>
      <c r="AO1360" s="2">
        <v>40235</v>
      </c>
      <c r="AP1360" s="2">
        <v>40268</v>
      </c>
      <c r="AQ1360" s="2">
        <v>40298</v>
      </c>
      <c r="AR1360" s="2">
        <v>40329</v>
      </c>
      <c r="AS1360" s="2">
        <v>40359</v>
      </c>
      <c r="AT1360" s="2">
        <v>40389</v>
      </c>
      <c r="AU1360" s="2">
        <v>40421</v>
      </c>
      <c r="AV1360" s="2">
        <v>40451</v>
      </c>
      <c r="AW1360" s="2">
        <v>40480</v>
      </c>
      <c r="AX1360" s="2">
        <v>40512</v>
      </c>
      <c r="AY1360" s="2">
        <v>40543</v>
      </c>
      <c r="AZ1360" s="2">
        <v>40574</v>
      </c>
      <c r="BA1360" s="2">
        <v>40602</v>
      </c>
      <c r="BB1360" s="2">
        <v>40633</v>
      </c>
      <c r="BC1360" s="2">
        <v>40662</v>
      </c>
      <c r="BD1360" s="2">
        <v>40694</v>
      </c>
      <c r="BE1360" s="2">
        <v>40724</v>
      </c>
      <c r="BF1360" s="2">
        <v>40753</v>
      </c>
      <c r="BG1360" s="2">
        <v>40786</v>
      </c>
      <c r="BH1360" s="2">
        <v>40816</v>
      </c>
      <c r="BI1360" s="2">
        <v>40847</v>
      </c>
      <c r="BJ1360" s="2">
        <v>40877</v>
      </c>
      <c r="BK1360" s="2">
        <v>40907</v>
      </c>
      <c r="BL1360" s="2">
        <v>40939</v>
      </c>
      <c r="BM1360" s="2">
        <v>40968</v>
      </c>
      <c r="BN1360" s="2">
        <v>40998</v>
      </c>
      <c r="BO1360" s="2">
        <v>41029</v>
      </c>
      <c r="BP1360" s="2">
        <v>41060</v>
      </c>
      <c r="BQ1360" s="2">
        <v>41089</v>
      </c>
      <c r="BR1360" s="2">
        <v>41121</v>
      </c>
      <c r="BS1360" s="2">
        <v>41152</v>
      </c>
      <c r="BT1360" s="2">
        <v>41180</v>
      </c>
      <c r="BU1360" s="2">
        <v>41213</v>
      </c>
      <c r="BV1360" s="2">
        <v>41243</v>
      </c>
      <c r="BW1360" s="2">
        <v>41274</v>
      </c>
      <c r="BX1360" s="2">
        <v>41305</v>
      </c>
      <c r="BY1360" s="2">
        <v>41333</v>
      </c>
      <c r="BZ1360" s="2">
        <v>41362</v>
      </c>
      <c r="CA1360" s="2">
        <v>41394</v>
      </c>
      <c r="CB1360" s="2">
        <v>41425</v>
      </c>
      <c r="CC1360" s="2">
        <v>41453</v>
      </c>
      <c r="CD1360" s="2">
        <v>41486</v>
      </c>
      <c r="CE1360" s="2">
        <v>41516</v>
      </c>
      <c r="CF1360" s="2">
        <v>41547</v>
      </c>
      <c r="CG1360" s="2">
        <v>41578</v>
      </c>
      <c r="CH1360" s="2">
        <v>41607</v>
      </c>
      <c r="CI1360" s="2">
        <v>41639</v>
      </c>
      <c r="CJ1360" s="2">
        <v>41670</v>
      </c>
      <c r="CK1360" s="2">
        <v>41698</v>
      </c>
      <c r="CL1360" s="2">
        <v>41729</v>
      </c>
      <c r="CM1360" s="2">
        <v>41759</v>
      </c>
      <c r="CN1360" s="2">
        <v>41789</v>
      </c>
      <c r="CO1360" s="2">
        <v>41820</v>
      </c>
      <c r="CP1360" s="2">
        <v>41851</v>
      </c>
      <c r="CQ1360" s="2">
        <v>41880</v>
      </c>
      <c r="CR1360" s="2">
        <v>41912</v>
      </c>
      <c r="CS1360" s="2">
        <v>41943</v>
      </c>
      <c r="CT1360" s="2">
        <v>41971</v>
      </c>
      <c r="CU1360" s="2">
        <v>42004</v>
      </c>
      <c r="CV1360" s="2">
        <v>42034</v>
      </c>
      <c r="CW1360" s="2">
        <v>42062</v>
      </c>
      <c r="CX1360" s="2">
        <v>42094</v>
      </c>
      <c r="CY1360" s="2">
        <v>42124</v>
      </c>
      <c r="CZ1360" s="2">
        <v>42153</v>
      </c>
      <c r="DA1360" s="2">
        <v>42185</v>
      </c>
      <c r="DB1360" s="2">
        <v>42216</v>
      </c>
      <c r="DC1360" s="2">
        <v>42247</v>
      </c>
      <c r="DD1360" s="2">
        <v>42277</v>
      </c>
      <c r="DE1360" s="2">
        <v>42307</v>
      </c>
      <c r="DF1360" s="2">
        <v>42338</v>
      </c>
      <c r="DG1360" s="2">
        <v>42369</v>
      </c>
      <c r="DH1360" s="2">
        <v>42398</v>
      </c>
      <c r="DI1360" s="2">
        <v>42429</v>
      </c>
      <c r="DJ1360" s="2">
        <v>42460</v>
      </c>
      <c r="DK1360" s="2">
        <v>42489</v>
      </c>
      <c r="DL1360" s="2">
        <v>42521</v>
      </c>
      <c r="DM1360" s="2">
        <v>42551</v>
      </c>
      <c r="DN1360" s="2">
        <v>42580</v>
      </c>
      <c r="DO1360" s="2">
        <v>42613</v>
      </c>
      <c r="DP1360" s="2">
        <v>42643</v>
      </c>
      <c r="DQ1360" s="2">
        <v>42674</v>
      </c>
      <c r="DR1360" s="2">
        <v>42704</v>
      </c>
      <c r="DS1360" s="2">
        <v>42734</v>
      </c>
      <c r="DT1360" s="2">
        <v>42766</v>
      </c>
      <c r="DU1360" s="2">
        <v>42794</v>
      </c>
      <c r="DV1360" s="2">
        <v>42825</v>
      </c>
      <c r="DW1360" s="2">
        <v>42853</v>
      </c>
      <c r="DX1360" s="2">
        <v>42886</v>
      </c>
      <c r="DY1360" s="2">
        <v>42916</v>
      </c>
      <c r="DZ1360" s="2">
        <v>42947</v>
      </c>
      <c r="EA1360" s="2">
        <v>42978</v>
      </c>
      <c r="EB1360" s="2">
        <v>43007</v>
      </c>
      <c r="EC1360" s="2">
        <v>43039</v>
      </c>
      <c r="ED1360" s="2">
        <v>43069</v>
      </c>
      <c r="EE1360" s="2">
        <v>43098</v>
      </c>
      <c r="EF1360" s="2">
        <v>43131</v>
      </c>
      <c r="EG1360" s="2">
        <v>43159</v>
      </c>
      <c r="EH1360" s="2">
        <v>43189</v>
      </c>
      <c r="EI1360" s="2">
        <v>43220</v>
      </c>
      <c r="EJ1360" s="2">
        <v>43251</v>
      </c>
      <c r="EK1360" s="2">
        <v>43280</v>
      </c>
      <c r="EL1360" s="2">
        <v>43312</v>
      </c>
      <c r="EM1360" s="2">
        <v>43343</v>
      </c>
      <c r="EN1360" s="2">
        <v>43371</v>
      </c>
      <c r="EO1360" s="2">
        <v>43404</v>
      </c>
      <c r="EP1360" s="2">
        <v>43434</v>
      </c>
      <c r="EQ1360" s="2">
        <v>43465</v>
      </c>
      <c r="ER1360" s="2">
        <v>43496</v>
      </c>
      <c r="ES1360" s="2">
        <v>43524</v>
      </c>
      <c r="ET1360" s="2">
        <v>43553</v>
      </c>
      <c r="EU1360" s="2">
        <v>43585</v>
      </c>
      <c r="EV1360" s="2">
        <v>43616</v>
      </c>
      <c r="EW1360" s="2">
        <v>43644</v>
      </c>
      <c r="EX1360" s="2">
        <v>43677</v>
      </c>
      <c r="EY1360" s="2">
        <v>43707</v>
      </c>
      <c r="EZ1360" s="2">
        <v>43738</v>
      </c>
      <c r="FA1360" s="2">
        <v>43769</v>
      </c>
      <c r="FB1360" s="2">
        <v>43798</v>
      </c>
      <c r="FC1360" s="2">
        <v>43830</v>
      </c>
      <c r="FD1360" s="2">
        <v>43861</v>
      </c>
      <c r="FE1360" s="2">
        <v>43889</v>
      </c>
      <c r="FF1360" s="2">
        <v>43921</v>
      </c>
      <c r="FG1360" s="2">
        <v>43951</v>
      </c>
      <c r="FH1360" s="2">
        <v>43980</v>
      </c>
      <c r="FI1360" s="2">
        <v>44012</v>
      </c>
      <c r="FJ1360" s="2">
        <v>44043</v>
      </c>
      <c r="FK1360" s="2">
        <v>44074</v>
      </c>
      <c r="FL1360" s="2">
        <v>44104</v>
      </c>
      <c r="FM1360" s="2">
        <v>44134</v>
      </c>
      <c r="FN1360" s="2">
        <v>44165</v>
      </c>
      <c r="FO1360" s="2">
        <v>44196</v>
      </c>
      <c r="FP1360" s="2">
        <v>44225</v>
      </c>
      <c r="FQ1360" s="2">
        <v>44253</v>
      </c>
      <c r="FR1360" s="2">
        <v>44286</v>
      </c>
      <c r="FS1360" s="2">
        <v>44316</v>
      </c>
      <c r="FT1360" s="2">
        <v>44347</v>
      </c>
      <c r="FU1360" s="2">
        <v>44377</v>
      </c>
      <c r="FV1360" s="2">
        <v>44407</v>
      </c>
      <c r="FW1360" s="2">
        <v>44439</v>
      </c>
      <c r="FX1360" s="2">
        <v>44469</v>
      </c>
      <c r="FY1360" s="2">
        <v>44498</v>
      </c>
      <c r="FZ1360" s="2">
        <v>44530</v>
      </c>
      <c r="GA1360" s="2">
        <v>44561</v>
      </c>
      <c r="GB1360" s="2">
        <v>44592</v>
      </c>
      <c r="GC1360" s="2">
        <v>44620</v>
      </c>
      <c r="GD1360" s="2">
        <v>44651</v>
      </c>
      <c r="GE1360" s="2">
        <v>44680</v>
      </c>
      <c r="GF1360" s="2">
        <v>44712</v>
      </c>
      <c r="GG1360" s="2">
        <v>44742</v>
      </c>
      <c r="GH1360" s="2">
        <v>44771</v>
      </c>
      <c r="GI1360" s="2">
        <v>44804</v>
      </c>
      <c r="GJ1360" s="2">
        <v>44834</v>
      </c>
      <c r="GK1360" s="2">
        <v>44865</v>
      </c>
    </row>
    <row r="1361" spans="1:193" x14ac:dyDescent="0.25">
      <c r="D1361" s="3">
        <v>4357443</v>
      </c>
      <c r="E1361">
        <v>5593820</v>
      </c>
      <c r="F1361">
        <v>7545648</v>
      </c>
      <c r="G1361">
        <v>5910078</v>
      </c>
      <c r="H1361">
        <v>7166750</v>
      </c>
      <c r="I1361">
        <v>7710044</v>
      </c>
      <c r="J1361">
        <v>8047007</v>
      </c>
      <c r="K1361">
        <v>11845403</v>
      </c>
      <c r="L1361">
        <v>6156755</v>
      </c>
      <c r="M1361">
        <v>8806080</v>
      </c>
      <c r="N1361">
        <v>12420668</v>
      </c>
      <c r="O1361">
        <v>9338283</v>
      </c>
      <c r="P1361">
        <v>12674290</v>
      </c>
      <c r="Q1361">
        <v>9165631</v>
      </c>
      <c r="R1361">
        <v>13212060</v>
      </c>
      <c r="S1361">
        <v>11019422</v>
      </c>
      <c r="T1361">
        <v>8784599</v>
      </c>
      <c r="U1361">
        <v>18920456</v>
      </c>
      <c r="V1361">
        <v>26904684</v>
      </c>
      <c r="W1361">
        <v>12598665</v>
      </c>
      <c r="X1361">
        <v>15517981</v>
      </c>
      <c r="Y1361">
        <v>13439426</v>
      </c>
      <c r="Z1361">
        <v>11080120</v>
      </c>
      <c r="AA1361">
        <v>12276201</v>
      </c>
      <c r="AB1361">
        <v>16449621</v>
      </c>
      <c r="AC1361">
        <v>16277241</v>
      </c>
      <c r="AD1361">
        <v>18145669</v>
      </c>
      <c r="AE1361">
        <v>14518347</v>
      </c>
      <c r="AF1361">
        <v>12244353</v>
      </c>
      <c r="AG1361">
        <v>10802586</v>
      </c>
      <c r="AH1361">
        <v>10733070</v>
      </c>
      <c r="AI1361">
        <v>10286175</v>
      </c>
      <c r="AJ1361">
        <v>9020481</v>
      </c>
      <c r="AK1361">
        <v>10466565</v>
      </c>
      <c r="AL1361">
        <v>8376129</v>
      </c>
      <c r="AM1361">
        <v>8180522</v>
      </c>
      <c r="AN1361">
        <v>7743652</v>
      </c>
      <c r="AO1361">
        <v>8925186</v>
      </c>
      <c r="AP1361">
        <v>8718676</v>
      </c>
      <c r="AQ1361">
        <v>8617193</v>
      </c>
      <c r="AR1361">
        <v>12807542</v>
      </c>
      <c r="AS1361">
        <v>10327324</v>
      </c>
      <c r="AT1361">
        <v>9489129</v>
      </c>
      <c r="AU1361">
        <v>8706020</v>
      </c>
      <c r="AV1361">
        <v>9001384</v>
      </c>
      <c r="AW1361">
        <v>7551902</v>
      </c>
      <c r="AX1361">
        <v>8284783</v>
      </c>
      <c r="AY1361">
        <v>7748205</v>
      </c>
      <c r="AZ1361">
        <v>5078104</v>
      </c>
      <c r="BA1361">
        <v>5393574</v>
      </c>
      <c r="BB1361">
        <v>7511246</v>
      </c>
      <c r="BC1361">
        <v>4429398</v>
      </c>
      <c r="BD1361">
        <v>6865837</v>
      </c>
      <c r="BE1361">
        <v>11074331</v>
      </c>
      <c r="BF1361">
        <v>7968831</v>
      </c>
      <c r="BG1361">
        <v>14521512</v>
      </c>
      <c r="BH1361">
        <v>10703201</v>
      </c>
      <c r="BI1361">
        <v>13702154</v>
      </c>
      <c r="BJ1361">
        <v>9090477</v>
      </c>
      <c r="BK1361">
        <v>9450941</v>
      </c>
      <c r="BL1361">
        <v>6368198</v>
      </c>
      <c r="BM1361">
        <v>7212582</v>
      </c>
      <c r="BN1361">
        <v>10674942</v>
      </c>
      <c r="BO1361">
        <v>7746141</v>
      </c>
      <c r="BP1361">
        <v>6361732</v>
      </c>
      <c r="BQ1361">
        <v>8225239</v>
      </c>
      <c r="BR1361">
        <v>9684083</v>
      </c>
      <c r="BS1361">
        <v>4809852</v>
      </c>
      <c r="BT1361">
        <v>6275761</v>
      </c>
      <c r="BU1361">
        <v>4874335</v>
      </c>
      <c r="BV1361">
        <v>5474286</v>
      </c>
      <c r="BW1361">
        <v>7277190</v>
      </c>
      <c r="BX1361">
        <v>5472029</v>
      </c>
      <c r="BY1361">
        <v>4327428</v>
      </c>
      <c r="BZ1361">
        <v>3768138</v>
      </c>
      <c r="CA1361">
        <v>5343992</v>
      </c>
      <c r="CB1361">
        <v>4807401</v>
      </c>
      <c r="CC1361">
        <v>6737167</v>
      </c>
      <c r="CD1361">
        <v>6553463</v>
      </c>
      <c r="CE1361">
        <v>3809738</v>
      </c>
      <c r="CF1361">
        <v>4642168</v>
      </c>
      <c r="CG1361">
        <v>5746413</v>
      </c>
      <c r="CH1361">
        <v>4059182</v>
      </c>
      <c r="CI1361">
        <v>4658788</v>
      </c>
      <c r="CJ1361">
        <v>5797197</v>
      </c>
      <c r="CK1361">
        <v>6095742</v>
      </c>
      <c r="CL1361">
        <v>5458993</v>
      </c>
      <c r="CM1361">
        <v>6902233</v>
      </c>
      <c r="CN1361">
        <v>3818828</v>
      </c>
      <c r="CO1361">
        <v>3949291</v>
      </c>
      <c r="CP1361">
        <v>5419121</v>
      </c>
      <c r="CQ1361">
        <v>4188881</v>
      </c>
      <c r="CR1361">
        <v>4521178</v>
      </c>
      <c r="CS1361">
        <v>5575848</v>
      </c>
      <c r="CT1361">
        <v>3509770</v>
      </c>
      <c r="CU1361">
        <v>4911550</v>
      </c>
      <c r="CV1361">
        <v>4604745</v>
      </c>
      <c r="CW1361">
        <v>3441905</v>
      </c>
      <c r="CX1361">
        <v>4637930</v>
      </c>
      <c r="CY1361">
        <v>3340749</v>
      </c>
      <c r="CZ1361">
        <v>3134071</v>
      </c>
      <c r="DA1361">
        <v>4432798</v>
      </c>
      <c r="DB1361">
        <v>6579226</v>
      </c>
      <c r="DC1361">
        <v>6788162</v>
      </c>
      <c r="DD1361">
        <v>6413141</v>
      </c>
      <c r="DE1361">
        <v>6305688</v>
      </c>
      <c r="DF1361">
        <v>5457190</v>
      </c>
      <c r="DG1361">
        <v>6177774</v>
      </c>
      <c r="DH1361">
        <v>6646917</v>
      </c>
      <c r="DI1361">
        <v>7125001</v>
      </c>
      <c r="DJ1361">
        <v>7995857</v>
      </c>
      <c r="DK1361">
        <v>5184610</v>
      </c>
      <c r="DL1361">
        <v>4911551</v>
      </c>
      <c r="DM1361">
        <v>7227287</v>
      </c>
      <c r="DN1361">
        <v>5970002</v>
      </c>
      <c r="DO1361">
        <v>4827770</v>
      </c>
      <c r="DP1361">
        <v>6205642</v>
      </c>
      <c r="DQ1361">
        <v>5471439</v>
      </c>
      <c r="DR1361">
        <v>7372366</v>
      </c>
      <c r="DS1361">
        <v>5742090</v>
      </c>
      <c r="DT1361">
        <v>5830346</v>
      </c>
      <c r="DU1361">
        <v>4407979</v>
      </c>
      <c r="DV1361">
        <v>5623963</v>
      </c>
      <c r="DW1361">
        <v>4930866</v>
      </c>
      <c r="DX1361">
        <v>5810770</v>
      </c>
      <c r="DY1361">
        <v>4791729</v>
      </c>
      <c r="DZ1361">
        <v>4063011</v>
      </c>
      <c r="EA1361">
        <v>5152425</v>
      </c>
      <c r="EB1361">
        <v>4706563</v>
      </c>
      <c r="EC1361">
        <v>4446980</v>
      </c>
      <c r="ED1361">
        <v>6045318</v>
      </c>
      <c r="EE1361">
        <v>4377725</v>
      </c>
      <c r="EF1361">
        <v>4710459</v>
      </c>
      <c r="EG1361">
        <v>5781558</v>
      </c>
      <c r="EH1361">
        <v>7015024</v>
      </c>
      <c r="EI1361">
        <v>5221764</v>
      </c>
      <c r="EJ1361">
        <v>5359411</v>
      </c>
      <c r="EK1361">
        <v>5266201</v>
      </c>
      <c r="EL1361">
        <v>6377644</v>
      </c>
      <c r="EM1361">
        <v>3899505</v>
      </c>
      <c r="EN1361">
        <v>4039291</v>
      </c>
      <c r="EO1361">
        <v>7834054</v>
      </c>
      <c r="EP1361">
        <v>7119841</v>
      </c>
      <c r="EQ1361">
        <v>6499358</v>
      </c>
      <c r="ER1361">
        <v>8251325</v>
      </c>
      <c r="ES1361">
        <v>6149649</v>
      </c>
      <c r="ET1361">
        <v>6429647</v>
      </c>
      <c r="EU1361">
        <v>5614080</v>
      </c>
      <c r="EV1361">
        <v>6439888</v>
      </c>
      <c r="EW1361">
        <v>6899522</v>
      </c>
      <c r="EX1361">
        <v>8188667</v>
      </c>
      <c r="EY1361">
        <v>6448121</v>
      </c>
      <c r="EZ1361">
        <v>5102866</v>
      </c>
      <c r="FA1361">
        <v>7160398</v>
      </c>
      <c r="FB1361">
        <v>6147636</v>
      </c>
      <c r="FC1361">
        <v>6224689</v>
      </c>
      <c r="FD1361">
        <v>5706740</v>
      </c>
      <c r="FE1361">
        <v>8035842</v>
      </c>
      <c r="FF1361">
        <v>14438593</v>
      </c>
      <c r="FG1361">
        <v>9745867</v>
      </c>
      <c r="FH1361">
        <v>14740002</v>
      </c>
      <c r="FI1361">
        <v>17329018</v>
      </c>
      <c r="FJ1361">
        <v>15000842</v>
      </c>
      <c r="FK1361">
        <v>6363848</v>
      </c>
      <c r="FL1361">
        <v>9319234</v>
      </c>
      <c r="FM1361">
        <v>7355896</v>
      </c>
      <c r="FN1361">
        <v>8857542</v>
      </c>
      <c r="FO1361">
        <v>7251170</v>
      </c>
      <c r="FP1361">
        <v>7009514</v>
      </c>
      <c r="FQ1361">
        <v>6027330</v>
      </c>
      <c r="FR1361">
        <v>10390594</v>
      </c>
      <c r="FS1361">
        <v>6939639</v>
      </c>
      <c r="FT1361">
        <v>5677084</v>
      </c>
      <c r="FU1361">
        <v>6052946</v>
      </c>
      <c r="FV1361">
        <v>5071229</v>
      </c>
      <c r="FW1361">
        <v>4085818</v>
      </c>
      <c r="FX1361">
        <v>4648121</v>
      </c>
      <c r="FY1361">
        <v>4552997</v>
      </c>
      <c r="FZ1361">
        <v>5274319</v>
      </c>
      <c r="GA1361">
        <v>5661858</v>
      </c>
      <c r="GB1361">
        <v>5636275</v>
      </c>
      <c r="GC1361">
        <v>5595900</v>
      </c>
      <c r="GD1361">
        <v>8548889</v>
      </c>
      <c r="GE1361">
        <v>5787955</v>
      </c>
      <c r="GF1361">
        <v>6035716</v>
      </c>
      <c r="GG1361">
        <v>6222457</v>
      </c>
      <c r="GH1361">
        <v>9465648</v>
      </c>
      <c r="GI1361">
        <v>7583264</v>
      </c>
      <c r="GJ1361">
        <v>9763624</v>
      </c>
      <c r="GK1361">
        <v>10600871</v>
      </c>
    </row>
    <row r="1362" spans="1:193" x14ac:dyDescent="0.25">
      <c r="A1362" s="5" t="s">
        <v>682</v>
      </c>
      <c r="B1362" t="s">
        <v>1164</v>
      </c>
      <c r="C1362" t="s">
        <v>1199</v>
      </c>
      <c r="D1362" s="2">
        <f>_xll.BDH(A1362, "volume", B1362, C1362, "Direction", "H", "Period", "M","cols=190;rows=2")</f>
        <v>39113</v>
      </c>
      <c r="E1362" s="2">
        <v>39141</v>
      </c>
      <c r="F1362" s="2">
        <v>39171</v>
      </c>
      <c r="G1362" s="2">
        <v>39202</v>
      </c>
      <c r="H1362" s="2">
        <v>39233</v>
      </c>
      <c r="I1362" s="2">
        <v>39262</v>
      </c>
      <c r="J1362" s="2">
        <v>39294</v>
      </c>
      <c r="K1362" s="2">
        <v>39325</v>
      </c>
      <c r="L1362" s="2">
        <v>39353</v>
      </c>
      <c r="M1362" s="2">
        <v>39386</v>
      </c>
      <c r="N1362" s="2">
        <v>39416</v>
      </c>
      <c r="O1362" s="2">
        <v>39447</v>
      </c>
      <c r="P1362" s="2">
        <v>39478</v>
      </c>
      <c r="Q1362" s="2">
        <v>39507</v>
      </c>
      <c r="R1362" s="2">
        <v>39538</v>
      </c>
      <c r="S1362" s="2">
        <v>39568</v>
      </c>
      <c r="T1362" s="2">
        <v>39598</v>
      </c>
      <c r="U1362" s="2">
        <v>39629</v>
      </c>
      <c r="V1362" s="2">
        <v>39660</v>
      </c>
      <c r="W1362" s="2">
        <v>39689</v>
      </c>
      <c r="X1362" s="2">
        <v>39721</v>
      </c>
      <c r="Y1362" s="2">
        <v>39752</v>
      </c>
      <c r="Z1362" s="2">
        <v>39780</v>
      </c>
      <c r="AA1362" s="2">
        <v>39813</v>
      </c>
      <c r="AB1362" s="2">
        <v>39843</v>
      </c>
      <c r="AC1362" s="2">
        <v>39871</v>
      </c>
      <c r="AD1362" s="2">
        <v>39903</v>
      </c>
      <c r="AE1362" s="2">
        <v>39933</v>
      </c>
      <c r="AF1362" s="2">
        <v>39962</v>
      </c>
      <c r="AG1362" s="2">
        <v>39994</v>
      </c>
      <c r="AH1362" s="2">
        <v>40025</v>
      </c>
      <c r="AI1362" s="2">
        <v>40056</v>
      </c>
      <c r="AJ1362" s="2">
        <v>40086</v>
      </c>
      <c r="AK1362" s="2">
        <v>40116</v>
      </c>
      <c r="AL1362" s="2">
        <v>40147</v>
      </c>
      <c r="AM1362" s="2">
        <v>40178</v>
      </c>
      <c r="AN1362" s="2">
        <v>40207</v>
      </c>
      <c r="AO1362" s="2">
        <v>40235</v>
      </c>
      <c r="AP1362" s="2">
        <v>40268</v>
      </c>
      <c r="AQ1362" s="2">
        <v>40298</v>
      </c>
      <c r="AR1362" s="2">
        <v>40329</v>
      </c>
      <c r="AS1362" s="2">
        <v>40359</v>
      </c>
      <c r="AT1362" s="2">
        <v>40389</v>
      </c>
      <c r="AU1362" s="2">
        <v>40421</v>
      </c>
      <c r="AV1362" s="2">
        <v>40451</v>
      </c>
      <c r="AW1362" s="2">
        <v>40480</v>
      </c>
      <c r="AX1362" s="2">
        <v>40512</v>
      </c>
      <c r="AY1362" s="2">
        <v>40543</v>
      </c>
      <c r="AZ1362" s="2">
        <v>40574</v>
      </c>
      <c r="BA1362" s="2">
        <v>40602</v>
      </c>
      <c r="BB1362" s="2">
        <v>40633</v>
      </c>
      <c r="BC1362" s="2">
        <v>40662</v>
      </c>
      <c r="BD1362" s="2">
        <v>40694</v>
      </c>
      <c r="BE1362" s="2">
        <v>40724</v>
      </c>
      <c r="BF1362" s="2">
        <v>40753</v>
      </c>
      <c r="BG1362" s="2">
        <v>40786</v>
      </c>
      <c r="BH1362" s="2">
        <v>40816</v>
      </c>
      <c r="BI1362" s="2">
        <v>40847</v>
      </c>
      <c r="BJ1362" s="2">
        <v>40877</v>
      </c>
      <c r="BK1362" s="2">
        <v>40907</v>
      </c>
      <c r="BL1362" s="2">
        <v>40939</v>
      </c>
      <c r="BM1362" s="2">
        <v>40968</v>
      </c>
      <c r="BN1362" s="2">
        <v>40998</v>
      </c>
      <c r="BO1362" s="2">
        <v>41029</v>
      </c>
      <c r="BP1362" s="2">
        <v>41060</v>
      </c>
      <c r="BQ1362" s="2">
        <v>41089</v>
      </c>
      <c r="BR1362" s="2">
        <v>41121</v>
      </c>
      <c r="BS1362" s="2">
        <v>41152</v>
      </c>
      <c r="BT1362" s="2">
        <v>41180</v>
      </c>
      <c r="BU1362" s="2">
        <v>41213</v>
      </c>
      <c r="BV1362" s="2">
        <v>41243</v>
      </c>
      <c r="BW1362" s="2">
        <v>41274</v>
      </c>
      <c r="BX1362" s="2">
        <v>41305</v>
      </c>
      <c r="BY1362" s="2">
        <v>41333</v>
      </c>
      <c r="BZ1362" s="2">
        <v>41362</v>
      </c>
      <c r="CA1362" s="2">
        <v>41394</v>
      </c>
      <c r="CB1362" s="2">
        <v>41425</v>
      </c>
      <c r="CC1362" s="2">
        <v>41453</v>
      </c>
      <c r="CD1362" s="2">
        <v>41486</v>
      </c>
      <c r="CE1362" s="2">
        <v>41516</v>
      </c>
      <c r="CF1362" s="2">
        <v>41547</v>
      </c>
      <c r="CG1362" s="2">
        <v>41578</v>
      </c>
      <c r="CH1362" s="2">
        <v>41607</v>
      </c>
      <c r="CI1362" s="2">
        <v>41639</v>
      </c>
      <c r="CJ1362" s="2">
        <v>41670</v>
      </c>
      <c r="CK1362" s="2">
        <v>41698</v>
      </c>
      <c r="CL1362" s="2">
        <v>41729</v>
      </c>
      <c r="CM1362" s="2">
        <v>41759</v>
      </c>
      <c r="CN1362" s="2">
        <v>41789</v>
      </c>
      <c r="CO1362" s="2">
        <v>41820</v>
      </c>
      <c r="CP1362" s="2">
        <v>41851</v>
      </c>
      <c r="CQ1362" s="2">
        <v>41880</v>
      </c>
      <c r="CR1362" s="2">
        <v>41912</v>
      </c>
      <c r="CS1362" s="2">
        <v>41943</v>
      </c>
      <c r="CT1362" s="2">
        <v>41971</v>
      </c>
      <c r="CU1362" s="2">
        <v>42004</v>
      </c>
      <c r="CV1362" s="2">
        <v>42034</v>
      </c>
      <c r="CW1362" s="2">
        <v>42062</v>
      </c>
      <c r="CX1362" s="2">
        <v>42094</v>
      </c>
      <c r="CY1362" s="2">
        <v>42124</v>
      </c>
      <c r="CZ1362" s="2">
        <v>42153</v>
      </c>
      <c r="DA1362" s="2">
        <v>42185</v>
      </c>
      <c r="DB1362" s="2">
        <v>42216</v>
      </c>
      <c r="DC1362" s="2">
        <v>42247</v>
      </c>
      <c r="DD1362" s="2">
        <v>42277</v>
      </c>
      <c r="DE1362" s="2">
        <v>42307</v>
      </c>
      <c r="DF1362" s="2">
        <v>42338</v>
      </c>
      <c r="DG1362" s="2">
        <v>42369</v>
      </c>
      <c r="DH1362" s="2">
        <v>42398</v>
      </c>
      <c r="DI1362" s="2">
        <v>42429</v>
      </c>
      <c r="DJ1362" s="2">
        <v>42460</v>
      </c>
      <c r="DK1362" s="2">
        <v>42489</v>
      </c>
      <c r="DL1362" s="2">
        <v>42521</v>
      </c>
      <c r="DM1362" s="2">
        <v>42551</v>
      </c>
      <c r="DN1362" s="2">
        <v>42580</v>
      </c>
      <c r="DO1362" s="2">
        <v>42613</v>
      </c>
      <c r="DP1362" s="2">
        <v>42643</v>
      </c>
      <c r="DQ1362" s="2">
        <v>42674</v>
      </c>
      <c r="DR1362" s="2">
        <v>42704</v>
      </c>
      <c r="DS1362" s="2">
        <v>42734</v>
      </c>
      <c r="DT1362" s="2">
        <v>42766</v>
      </c>
      <c r="DU1362" s="2">
        <v>42794</v>
      </c>
      <c r="DV1362" s="2">
        <v>42825</v>
      </c>
      <c r="DW1362" s="2">
        <v>42853</v>
      </c>
      <c r="DX1362" s="2">
        <v>42886</v>
      </c>
      <c r="DY1362" s="2">
        <v>42916</v>
      </c>
      <c r="DZ1362" s="2">
        <v>42947</v>
      </c>
      <c r="EA1362" s="2">
        <v>42978</v>
      </c>
      <c r="EB1362" s="2">
        <v>43007</v>
      </c>
      <c r="EC1362" s="2">
        <v>43039</v>
      </c>
      <c r="ED1362" s="2">
        <v>43069</v>
      </c>
      <c r="EE1362" s="2">
        <v>43098</v>
      </c>
      <c r="EF1362" s="2">
        <v>43131</v>
      </c>
      <c r="EG1362" s="2">
        <v>43159</v>
      </c>
      <c r="EH1362" s="2">
        <v>43189</v>
      </c>
      <c r="EI1362" s="2">
        <v>43220</v>
      </c>
      <c r="EJ1362" s="2">
        <v>43251</v>
      </c>
      <c r="EK1362" s="2">
        <v>43280</v>
      </c>
      <c r="EL1362" s="2">
        <v>43312</v>
      </c>
      <c r="EM1362" s="2">
        <v>43343</v>
      </c>
      <c r="EN1362" s="2">
        <v>43371</v>
      </c>
      <c r="EO1362" s="2">
        <v>43404</v>
      </c>
      <c r="EP1362" s="2">
        <v>43434</v>
      </c>
      <c r="EQ1362" s="2">
        <v>43465</v>
      </c>
      <c r="ER1362" s="2">
        <v>43496</v>
      </c>
      <c r="ES1362" s="2">
        <v>43524</v>
      </c>
      <c r="ET1362" s="2">
        <v>43553</v>
      </c>
      <c r="EU1362" s="2">
        <v>43585</v>
      </c>
      <c r="EV1362" s="2">
        <v>43616</v>
      </c>
      <c r="EW1362" s="2">
        <v>43644</v>
      </c>
      <c r="EX1362" s="2">
        <v>43677</v>
      </c>
      <c r="EY1362" s="2">
        <v>43707</v>
      </c>
      <c r="EZ1362" s="2">
        <v>43738</v>
      </c>
      <c r="FA1362" s="2">
        <v>43769</v>
      </c>
      <c r="FB1362" s="2">
        <v>43798</v>
      </c>
      <c r="FC1362" s="2">
        <v>43830</v>
      </c>
      <c r="FD1362" s="2">
        <v>43861</v>
      </c>
      <c r="FE1362" s="2">
        <v>43889</v>
      </c>
      <c r="FF1362" s="2">
        <v>43921</v>
      </c>
      <c r="FG1362" s="2">
        <v>43951</v>
      </c>
      <c r="FH1362" s="2">
        <v>43980</v>
      </c>
      <c r="FI1362" s="2">
        <v>44012</v>
      </c>
      <c r="FJ1362" s="2">
        <v>44043</v>
      </c>
      <c r="FK1362" s="2">
        <v>44074</v>
      </c>
      <c r="FL1362" s="2">
        <v>44104</v>
      </c>
      <c r="FM1362" s="2">
        <v>44134</v>
      </c>
      <c r="FN1362" s="2">
        <v>44165</v>
      </c>
      <c r="FO1362" s="2">
        <v>44196</v>
      </c>
      <c r="FP1362" s="2">
        <v>44225</v>
      </c>
      <c r="FQ1362" s="2">
        <v>44253</v>
      </c>
      <c r="FR1362" s="2">
        <v>44286</v>
      </c>
      <c r="FS1362" s="2">
        <v>44316</v>
      </c>
      <c r="FT1362" s="2">
        <v>44347</v>
      </c>
      <c r="FU1362" s="2">
        <v>44377</v>
      </c>
      <c r="FV1362" s="2">
        <v>44407</v>
      </c>
      <c r="FW1362" s="2">
        <v>44439</v>
      </c>
      <c r="FX1362" s="2">
        <v>44469</v>
      </c>
      <c r="FY1362" s="2">
        <v>44498</v>
      </c>
      <c r="FZ1362" s="2">
        <v>44530</v>
      </c>
      <c r="GA1362" s="2">
        <v>44561</v>
      </c>
      <c r="GB1362" s="2">
        <v>44592</v>
      </c>
      <c r="GC1362" s="2">
        <v>44620</v>
      </c>
      <c r="GD1362" s="2">
        <v>44651</v>
      </c>
      <c r="GE1362" s="2">
        <v>44680</v>
      </c>
      <c r="GF1362" s="2">
        <v>44712</v>
      </c>
      <c r="GG1362" s="2">
        <v>44742</v>
      </c>
      <c r="GH1362" s="2">
        <v>44771</v>
      </c>
      <c r="GI1362" s="2">
        <v>44804</v>
      </c>
      <c r="GJ1362" s="2">
        <v>44834</v>
      </c>
      <c r="GK1362" s="2">
        <v>44865</v>
      </c>
    </row>
    <row r="1363" spans="1:193" x14ac:dyDescent="0.25">
      <c r="D1363" s="3">
        <v>585541387</v>
      </c>
      <c r="E1363">
        <v>495612975</v>
      </c>
      <c r="F1363">
        <v>567265491</v>
      </c>
      <c r="G1363">
        <v>437307499</v>
      </c>
      <c r="H1363">
        <v>577622334</v>
      </c>
      <c r="I1363">
        <v>494290078</v>
      </c>
      <c r="J1363">
        <v>486647223</v>
      </c>
      <c r="K1363">
        <v>801821386</v>
      </c>
      <c r="L1363">
        <v>429635822</v>
      </c>
      <c r="M1363">
        <v>443341494</v>
      </c>
      <c r="N1363">
        <v>740070913</v>
      </c>
      <c r="O1363">
        <v>499876643</v>
      </c>
      <c r="P1363">
        <v>764386280</v>
      </c>
      <c r="Q1363">
        <v>732369420</v>
      </c>
      <c r="R1363">
        <v>634169754</v>
      </c>
      <c r="S1363">
        <v>481271353</v>
      </c>
      <c r="T1363">
        <v>501686379</v>
      </c>
      <c r="U1363">
        <v>497863324</v>
      </c>
      <c r="V1363">
        <v>543424856</v>
      </c>
      <c r="W1363">
        <v>390661166</v>
      </c>
      <c r="X1363">
        <v>557682489</v>
      </c>
      <c r="Y1363">
        <v>964500576</v>
      </c>
      <c r="Z1363">
        <v>629562193</v>
      </c>
      <c r="AA1363">
        <v>499853960</v>
      </c>
      <c r="AB1363">
        <v>486892490</v>
      </c>
      <c r="AC1363">
        <v>471211716</v>
      </c>
      <c r="AD1363">
        <v>535670077</v>
      </c>
      <c r="AE1363">
        <v>444944131</v>
      </c>
      <c r="AF1363">
        <v>407909453</v>
      </c>
      <c r="AG1363">
        <v>393196185</v>
      </c>
      <c r="AH1363">
        <v>376094806</v>
      </c>
      <c r="AI1363">
        <v>333923392</v>
      </c>
      <c r="AJ1363">
        <v>364725526</v>
      </c>
      <c r="AK1363">
        <v>341558830</v>
      </c>
      <c r="AL1363">
        <v>280391023</v>
      </c>
      <c r="AM1363">
        <v>244780436</v>
      </c>
      <c r="AN1363">
        <v>301910428</v>
      </c>
      <c r="AO1363">
        <v>318753700</v>
      </c>
      <c r="AP1363">
        <v>357598621</v>
      </c>
      <c r="AQ1363">
        <v>282353941</v>
      </c>
      <c r="AR1363">
        <v>416923164</v>
      </c>
      <c r="AS1363">
        <v>390374276</v>
      </c>
      <c r="AT1363">
        <v>345581493</v>
      </c>
      <c r="AU1363">
        <v>471440266</v>
      </c>
      <c r="AV1363">
        <v>354898731</v>
      </c>
      <c r="AW1363">
        <v>274548787</v>
      </c>
      <c r="AX1363">
        <v>584945917</v>
      </c>
      <c r="AY1363">
        <v>297533118</v>
      </c>
      <c r="AZ1363">
        <v>209785447</v>
      </c>
      <c r="BA1363">
        <v>456082198</v>
      </c>
      <c r="BB1363">
        <v>327838836</v>
      </c>
      <c r="BC1363">
        <v>405503289</v>
      </c>
      <c r="BD1363">
        <v>416506257</v>
      </c>
      <c r="BE1363">
        <v>417554018</v>
      </c>
      <c r="BF1363">
        <v>312339774</v>
      </c>
      <c r="BG1363">
        <v>563152756</v>
      </c>
      <c r="BH1363">
        <v>378468272</v>
      </c>
      <c r="BI1363">
        <v>340966727</v>
      </c>
      <c r="BJ1363">
        <v>333887540</v>
      </c>
      <c r="BK1363">
        <v>241936539</v>
      </c>
      <c r="BL1363">
        <v>204532064</v>
      </c>
      <c r="BM1363">
        <v>253491904</v>
      </c>
      <c r="BN1363">
        <v>208372724</v>
      </c>
      <c r="BO1363">
        <v>202273942</v>
      </c>
      <c r="BP1363">
        <v>290884385</v>
      </c>
      <c r="BQ1363">
        <v>218229999</v>
      </c>
      <c r="BR1363">
        <v>227368938</v>
      </c>
      <c r="BS1363">
        <v>249650190</v>
      </c>
      <c r="BT1363">
        <v>189476849</v>
      </c>
      <c r="BU1363">
        <v>190524991</v>
      </c>
      <c r="BV1363">
        <v>233598127</v>
      </c>
      <c r="BW1363">
        <v>202108146</v>
      </c>
      <c r="BX1363">
        <v>199121363</v>
      </c>
      <c r="BY1363">
        <v>183231543</v>
      </c>
      <c r="BZ1363">
        <v>168182406</v>
      </c>
      <c r="CA1363">
        <v>203336491</v>
      </c>
      <c r="CB1363">
        <v>280944912</v>
      </c>
      <c r="CC1363">
        <v>224689303</v>
      </c>
      <c r="CD1363">
        <v>211609608</v>
      </c>
      <c r="CE1363">
        <v>227911543</v>
      </c>
      <c r="CF1363">
        <v>185524656</v>
      </c>
      <c r="CG1363">
        <v>230228114</v>
      </c>
      <c r="CH1363">
        <v>266570049</v>
      </c>
      <c r="CI1363">
        <v>231908488</v>
      </c>
      <c r="CJ1363">
        <v>244374358</v>
      </c>
      <c r="CK1363">
        <v>235202047</v>
      </c>
      <c r="CL1363">
        <v>228552279</v>
      </c>
      <c r="CM1363">
        <v>215775385</v>
      </c>
      <c r="CN1363">
        <v>219272473</v>
      </c>
      <c r="CO1363">
        <v>154450008</v>
      </c>
      <c r="CP1363">
        <v>161094885</v>
      </c>
      <c r="CQ1363">
        <v>134833734</v>
      </c>
      <c r="CR1363">
        <v>171074036</v>
      </c>
      <c r="CS1363">
        <v>204927974</v>
      </c>
      <c r="CT1363">
        <v>149817369</v>
      </c>
      <c r="CU1363">
        <v>185615296</v>
      </c>
      <c r="CV1363">
        <v>202397014</v>
      </c>
      <c r="CW1363">
        <v>162020289</v>
      </c>
      <c r="CX1363">
        <v>194285001</v>
      </c>
      <c r="CY1363">
        <v>148358416</v>
      </c>
      <c r="CZ1363">
        <v>155324237</v>
      </c>
      <c r="DA1363">
        <v>165245327</v>
      </c>
      <c r="DB1363">
        <v>142423692</v>
      </c>
      <c r="DC1363">
        <v>215912311</v>
      </c>
      <c r="DD1363">
        <v>182687359</v>
      </c>
      <c r="DE1363">
        <v>145169709</v>
      </c>
      <c r="DF1363">
        <v>147005606</v>
      </c>
      <c r="DG1363">
        <v>146429110</v>
      </c>
      <c r="DH1363">
        <v>203146158</v>
      </c>
      <c r="DI1363">
        <v>172987940</v>
      </c>
      <c r="DJ1363">
        <v>138394420</v>
      </c>
      <c r="DK1363">
        <v>120643888</v>
      </c>
      <c r="DL1363">
        <v>147280698</v>
      </c>
      <c r="DM1363">
        <v>147349822</v>
      </c>
      <c r="DN1363">
        <v>119316489</v>
      </c>
      <c r="DO1363">
        <v>128877782</v>
      </c>
      <c r="DP1363">
        <v>129079267</v>
      </c>
      <c r="DQ1363">
        <v>100556852</v>
      </c>
      <c r="DR1363">
        <v>151675215</v>
      </c>
      <c r="DS1363">
        <v>133312208</v>
      </c>
      <c r="DT1363">
        <v>105390284</v>
      </c>
      <c r="DU1363">
        <v>125924774</v>
      </c>
      <c r="DV1363">
        <v>121564103</v>
      </c>
      <c r="DW1363">
        <v>93233013</v>
      </c>
      <c r="DX1363">
        <v>156816834</v>
      </c>
      <c r="DY1363">
        <v>144085816</v>
      </c>
      <c r="DZ1363">
        <v>99040546</v>
      </c>
      <c r="EA1363">
        <v>138520229</v>
      </c>
      <c r="EB1363">
        <v>122576995</v>
      </c>
      <c r="EC1363">
        <v>99390514</v>
      </c>
      <c r="ED1363">
        <v>133781790</v>
      </c>
      <c r="EE1363">
        <v>125906231</v>
      </c>
      <c r="EF1363">
        <v>147215681</v>
      </c>
      <c r="EG1363">
        <v>209746163</v>
      </c>
      <c r="EH1363">
        <v>207733136</v>
      </c>
      <c r="EI1363">
        <v>158744586</v>
      </c>
      <c r="EJ1363">
        <v>167818043</v>
      </c>
      <c r="EK1363">
        <v>171229010</v>
      </c>
      <c r="EL1363">
        <v>132803267</v>
      </c>
      <c r="EM1363">
        <v>131095575</v>
      </c>
      <c r="EN1363">
        <v>137286500</v>
      </c>
      <c r="EO1363">
        <v>195026917</v>
      </c>
      <c r="EP1363">
        <v>189346348</v>
      </c>
      <c r="EQ1363">
        <v>224923683</v>
      </c>
      <c r="ER1363">
        <v>157319330</v>
      </c>
      <c r="ES1363">
        <v>140742316</v>
      </c>
      <c r="ET1363">
        <v>154101817</v>
      </c>
      <c r="EU1363">
        <v>105346285</v>
      </c>
      <c r="EV1363">
        <v>171842395</v>
      </c>
      <c r="EW1363">
        <v>186515949</v>
      </c>
      <c r="EX1363">
        <v>102697532</v>
      </c>
      <c r="EY1363">
        <v>160441161</v>
      </c>
      <c r="EZ1363">
        <v>130743362</v>
      </c>
      <c r="FA1363">
        <v>125934259</v>
      </c>
      <c r="FB1363">
        <v>124205587</v>
      </c>
      <c r="FC1363">
        <v>129789780</v>
      </c>
      <c r="FD1363">
        <v>115081585</v>
      </c>
      <c r="FE1363">
        <v>164302836</v>
      </c>
      <c r="FF1363">
        <v>343559150</v>
      </c>
      <c r="FG1363">
        <v>164235649</v>
      </c>
      <c r="FH1363">
        <v>153886039</v>
      </c>
      <c r="FI1363">
        <v>201692231</v>
      </c>
      <c r="FJ1363">
        <v>134322164</v>
      </c>
      <c r="FK1363">
        <v>149557602</v>
      </c>
      <c r="FL1363">
        <v>197848153</v>
      </c>
      <c r="FM1363">
        <v>166836904</v>
      </c>
      <c r="FN1363">
        <v>180835872</v>
      </c>
      <c r="FO1363">
        <v>145686287</v>
      </c>
      <c r="FP1363">
        <v>136996519</v>
      </c>
      <c r="FQ1363">
        <v>129207405</v>
      </c>
      <c r="FR1363">
        <v>205472819</v>
      </c>
      <c r="FS1363">
        <v>113877206</v>
      </c>
      <c r="FT1363">
        <v>151555704</v>
      </c>
      <c r="FU1363">
        <v>123101647</v>
      </c>
      <c r="FV1363">
        <v>107064190</v>
      </c>
      <c r="FW1363">
        <v>107159968</v>
      </c>
      <c r="FX1363">
        <v>129511913</v>
      </c>
      <c r="FY1363">
        <v>105148356</v>
      </c>
      <c r="FZ1363">
        <v>190464962</v>
      </c>
      <c r="GA1363">
        <v>191745960</v>
      </c>
      <c r="GB1363">
        <v>178111595</v>
      </c>
      <c r="GC1363">
        <v>153549866</v>
      </c>
      <c r="GD1363">
        <v>205250411</v>
      </c>
      <c r="GE1363">
        <v>135719450</v>
      </c>
      <c r="GF1363">
        <v>232012004</v>
      </c>
      <c r="GG1363">
        <v>193868116</v>
      </c>
      <c r="GH1363">
        <v>144136977</v>
      </c>
      <c r="GI1363">
        <v>155034580</v>
      </c>
      <c r="GJ1363">
        <v>151363799</v>
      </c>
      <c r="GK1363">
        <v>154287385</v>
      </c>
    </row>
    <row r="1364" spans="1:193" x14ac:dyDescent="0.25">
      <c r="A1364" s="5" t="s">
        <v>683</v>
      </c>
      <c r="B1364" t="s">
        <v>1164</v>
      </c>
      <c r="C1364" t="s">
        <v>1199</v>
      </c>
      <c r="D1364" s="2">
        <f>_xll.BDH(A1364, "volume", B1364, C1364, "Direction", "H", "Period", "M","cols=190;rows=2")</f>
        <v>39113</v>
      </c>
      <c r="E1364" s="2">
        <v>39141</v>
      </c>
      <c r="F1364" s="2">
        <v>39171</v>
      </c>
      <c r="G1364" s="2">
        <v>39202</v>
      </c>
      <c r="H1364" s="2">
        <v>39233</v>
      </c>
      <c r="I1364" s="2">
        <v>39262</v>
      </c>
      <c r="J1364" s="2">
        <v>39294</v>
      </c>
      <c r="K1364" s="2">
        <v>39325</v>
      </c>
      <c r="L1364" s="2">
        <v>39353</v>
      </c>
      <c r="M1364" s="2">
        <v>39386</v>
      </c>
      <c r="N1364" s="2">
        <v>39416</v>
      </c>
      <c r="O1364" s="2">
        <v>39447</v>
      </c>
      <c r="P1364" s="2">
        <v>39478</v>
      </c>
      <c r="Q1364" s="2">
        <v>39507</v>
      </c>
      <c r="R1364" s="2">
        <v>39538</v>
      </c>
      <c r="S1364" s="2">
        <v>39568</v>
      </c>
      <c r="T1364" s="2">
        <v>39598</v>
      </c>
      <c r="U1364" s="2">
        <v>39629</v>
      </c>
      <c r="V1364" s="2">
        <v>39660</v>
      </c>
      <c r="W1364" s="2">
        <v>39689</v>
      </c>
      <c r="X1364" s="2">
        <v>39721</v>
      </c>
      <c r="Y1364" s="2">
        <v>39752</v>
      </c>
      <c r="Z1364" s="2">
        <v>39780</v>
      </c>
      <c r="AA1364" s="2">
        <v>39813</v>
      </c>
      <c r="AB1364" s="2">
        <v>39843</v>
      </c>
      <c r="AC1364" s="2">
        <v>39871</v>
      </c>
      <c r="AD1364" s="2">
        <v>39903</v>
      </c>
      <c r="AE1364" s="2">
        <v>39933</v>
      </c>
      <c r="AF1364" s="2">
        <v>39962</v>
      </c>
      <c r="AG1364" s="2">
        <v>39994</v>
      </c>
      <c r="AH1364" s="2">
        <v>40025</v>
      </c>
      <c r="AI1364" s="2">
        <v>40056</v>
      </c>
      <c r="AJ1364" s="2">
        <v>40086</v>
      </c>
      <c r="AK1364" s="2">
        <v>40116</v>
      </c>
      <c r="AL1364" s="2">
        <v>40147</v>
      </c>
      <c r="AM1364" s="2">
        <v>40178</v>
      </c>
      <c r="AN1364" s="2">
        <v>40207</v>
      </c>
      <c r="AO1364" s="2">
        <v>40235</v>
      </c>
      <c r="AP1364" s="2">
        <v>40268</v>
      </c>
      <c r="AQ1364" s="2">
        <v>40298</v>
      </c>
      <c r="AR1364" s="2">
        <v>40329</v>
      </c>
      <c r="AS1364" s="2">
        <v>40359</v>
      </c>
      <c r="AT1364" s="2">
        <v>40389</v>
      </c>
      <c r="AU1364" s="2">
        <v>40421</v>
      </c>
      <c r="AV1364" s="2">
        <v>40451</v>
      </c>
      <c r="AW1364" s="2">
        <v>40480</v>
      </c>
      <c r="AX1364" s="2">
        <v>40512</v>
      </c>
      <c r="AY1364" s="2">
        <v>40543</v>
      </c>
      <c r="AZ1364" s="2">
        <v>40574</v>
      </c>
      <c r="BA1364" s="2">
        <v>40602</v>
      </c>
      <c r="BB1364" s="2">
        <v>40633</v>
      </c>
      <c r="BC1364" s="2">
        <v>40662</v>
      </c>
      <c r="BD1364" s="2">
        <v>40694</v>
      </c>
      <c r="BE1364" s="2">
        <v>40724</v>
      </c>
      <c r="BF1364" s="2">
        <v>40753</v>
      </c>
      <c r="BG1364" s="2">
        <v>40786</v>
      </c>
      <c r="BH1364" s="2">
        <v>40816</v>
      </c>
      <c r="BI1364" s="2">
        <v>40847</v>
      </c>
      <c r="BJ1364" s="2">
        <v>40877</v>
      </c>
      <c r="BK1364" s="2">
        <v>40907</v>
      </c>
      <c r="BL1364" s="2">
        <v>40939</v>
      </c>
      <c r="BM1364" s="2">
        <v>40968</v>
      </c>
      <c r="BN1364" s="2">
        <v>40998</v>
      </c>
      <c r="BO1364" s="2">
        <v>41029</v>
      </c>
      <c r="BP1364" s="2">
        <v>41060</v>
      </c>
      <c r="BQ1364" s="2">
        <v>41089</v>
      </c>
      <c r="BR1364" s="2">
        <v>41121</v>
      </c>
      <c r="BS1364" s="2">
        <v>41152</v>
      </c>
      <c r="BT1364" s="2">
        <v>41180</v>
      </c>
      <c r="BU1364" s="2">
        <v>41213</v>
      </c>
      <c r="BV1364" s="2">
        <v>41243</v>
      </c>
      <c r="BW1364" s="2">
        <v>41274</v>
      </c>
      <c r="BX1364" s="2">
        <v>41305</v>
      </c>
      <c r="BY1364" s="2">
        <v>41333</v>
      </c>
      <c r="BZ1364" s="2">
        <v>41362</v>
      </c>
      <c r="CA1364" s="2">
        <v>41394</v>
      </c>
      <c r="CB1364" s="2">
        <v>41425</v>
      </c>
      <c r="CC1364" s="2">
        <v>41453</v>
      </c>
      <c r="CD1364" s="2">
        <v>41486</v>
      </c>
      <c r="CE1364" s="2">
        <v>41516</v>
      </c>
      <c r="CF1364" s="2">
        <v>41547</v>
      </c>
      <c r="CG1364" s="2">
        <v>41578</v>
      </c>
      <c r="CH1364" s="2">
        <v>41607</v>
      </c>
      <c r="CI1364" s="2">
        <v>41639</v>
      </c>
      <c r="CJ1364" s="2">
        <v>41670</v>
      </c>
      <c r="CK1364" s="2">
        <v>41698</v>
      </c>
      <c r="CL1364" s="2">
        <v>41729</v>
      </c>
      <c r="CM1364" s="2">
        <v>41759</v>
      </c>
      <c r="CN1364" s="2">
        <v>41789</v>
      </c>
      <c r="CO1364" s="2">
        <v>41820</v>
      </c>
      <c r="CP1364" s="2">
        <v>41851</v>
      </c>
      <c r="CQ1364" s="2">
        <v>41880</v>
      </c>
      <c r="CR1364" s="2">
        <v>41912</v>
      </c>
      <c r="CS1364" s="2">
        <v>41943</v>
      </c>
      <c r="CT1364" s="2">
        <v>41971</v>
      </c>
      <c r="CU1364" s="2">
        <v>42004</v>
      </c>
      <c r="CV1364" s="2">
        <v>42034</v>
      </c>
      <c r="CW1364" s="2">
        <v>42062</v>
      </c>
      <c r="CX1364" s="2">
        <v>42094</v>
      </c>
      <c r="CY1364" s="2">
        <v>42124</v>
      </c>
      <c r="CZ1364" s="2">
        <v>42153</v>
      </c>
      <c r="DA1364" s="2">
        <v>42185</v>
      </c>
      <c r="DB1364" s="2">
        <v>42216</v>
      </c>
      <c r="DC1364" s="2">
        <v>42247</v>
      </c>
      <c r="DD1364" s="2">
        <v>42277</v>
      </c>
      <c r="DE1364" s="2">
        <v>42307</v>
      </c>
      <c r="DF1364" s="2">
        <v>42338</v>
      </c>
      <c r="DG1364" s="2">
        <v>42369</v>
      </c>
      <c r="DH1364" s="2">
        <v>42398</v>
      </c>
      <c r="DI1364" s="2">
        <v>42429</v>
      </c>
      <c r="DJ1364" s="2">
        <v>42460</v>
      </c>
      <c r="DK1364" s="2">
        <v>42489</v>
      </c>
      <c r="DL1364" s="2">
        <v>42521</v>
      </c>
      <c r="DM1364" s="2">
        <v>42551</v>
      </c>
      <c r="DN1364" s="2">
        <v>42580</v>
      </c>
      <c r="DO1364" s="2">
        <v>42613</v>
      </c>
      <c r="DP1364" s="2">
        <v>42643</v>
      </c>
      <c r="DQ1364" s="2">
        <v>42674</v>
      </c>
      <c r="DR1364" s="2">
        <v>42704</v>
      </c>
      <c r="DS1364" s="2">
        <v>42734</v>
      </c>
      <c r="DT1364" s="2">
        <v>42766</v>
      </c>
      <c r="DU1364" s="2">
        <v>42794</v>
      </c>
      <c r="DV1364" s="2">
        <v>42825</v>
      </c>
      <c r="DW1364" s="2">
        <v>42853</v>
      </c>
      <c r="DX1364" s="2">
        <v>42886</v>
      </c>
      <c r="DY1364" s="2">
        <v>42916</v>
      </c>
      <c r="DZ1364" s="2">
        <v>42947</v>
      </c>
      <c r="EA1364" s="2">
        <v>42978</v>
      </c>
      <c r="EB1364" s="2">
        <v>43007</v>
      </c>
      <c r="EC1364" s="2">
        <v>43039</v>
      </c>
      <c r="ED1364" s="2">
        <v>43069</v>
      </c>
      <c r="EE1364" s="2">
        <v>43098</v>
      </c>
      <c r="EF1364" s="2">
        <v>43131</v>
      </c>
      <c r="EG1364" s="2">
        <v>43159</v>
      </c>
      <c r="EH1364" s="2">
        <v>43189</v>
      </c>
      <c r="EI1364" s="2">
        <v>43220</v>
      </c>
      <c r="EJ1364" s="2">
        <v>43251</v>
      </c>
      <c r="EK1364" s="2">
        <v>43280</v>
      </c>
      <c r="EL1364" s="2">
        <v>43312</v>
      </c>
      <c r="EM1364" s="2">
        <v>43343</v>
      </c>
      <c r="EN1364" s="2">
        <v>43371</v>
      </c>
      <c r="EO1364" s="2">
        <v>43404</v>
      </c>
      <c r="EP1364" s="2">
        <v>43434</v>
      </c>
      <c r="EQ1364" s="2">
        <v>43465</v>
      </c>
      <c r="ER1364" s="2">
        <v>43496</v>
      </c>
      <c r="ES1364" s="2">
        <v>43524</v>
      </c>
      <c r="ET1364" s="2">
        <v>43553</v>
      </c>
      <c r="EU1364" s="2">
        <v>43585</v>
      </c>
      <c r="EV1364" s="2">
        <v>43616</v>
      </c>
      <c r="EW1364" s="2">
        <v>43644</v>
      </c>
      <c r="EX1364" s="2">
        <v>43677</v>
      </c>
      <c r="EY1364" s="2">
        <v>43707</v>
      </c>
      <c r="EZ1364" s="2">
        <v>43738</v>
      </c>
      <c r="FA1364" s="2">
        <v>43769</v>
      </c>
      <c r="FB1364" s="2">
        <v>43798</v>
      </c>
      <c r="FC1364" s="2">
        <v>43830</v>
      </c>
      <c r="FD1364" s="2">
        <v>43861</v>
      </c>
      <c r="FE1364" s="2">
        <v>43889</v>
      </c>
      <c r="FF1364" s="2">
        <v>43921</v>
      </c>
      <c r="FG1364" s="2">
        <v>43951</v>
      </c>
      <c r="FH1364" s="2">
        <v>43980</v>
      </c>
      <c r="FI1364" s="2">
        <v>44012</v>
      </c>
      <c r="FJ1364" s="2">
        <v>44043</v>
      </c>
      <c r="FK1364" s="2">
        <v>44074</v>
      </c>
      <c r="FL1364" s="2">
        <v>44104</v>
      </c>
      <c r="FM1364" s="2">
        <v>44134</v>
      </c>
      <c r="FN1364" s="2">
        <v>44165</v>
      </c>
      <c r="FO1364" s="2">
        <v>44196</v>
      </c>
      <c r="FP1364" s="2">
        <v>44225</v>
      </c>
      <c r="FQ1364" s="2">
        <v>44253</v>
      </c>
      <c r="FR1364" s="2">
        <v>44286</v>
      </c>
      <c r="FS1364" s="2">
        <v>44316</v>
      </c>
      <c r="FT1364" s="2">
        <v>44347</v>
      </c>
      <c r="FU1364" s="2">
        <v>44377</v>
      </c>
      <c r="FV1364" s="2">
        <v>44407</v>
      </c>
      <c r="FW1364" s="2">
        <v>44439</v>
      </c>
      <c r="FX1364" s="2">
        <v>44469</v>
      </c>
      <c r="FY1364" s="2">
        <v>44498</v>
      </c>
      <c r="FZ1364" s="2">
        <v>44530</v>
      </c>
      <c r="GA1364" s="2">
        <v>44561</v>
      </c>
      <c r="GB1364" s="2">
        <v>44592</v>
      </c>
      <c r="GC1364" s="2">
        <v>44620</v>
      </c>
      <c r="GD1364" s="2">
        <v>44651</v>
      </c>
      <c r="GE1364" s="2">
        <v>44680</v>
      </c>
      <c r="GF1364" s="2">
        <v>44712</v>
      </c>
      <c r="GG1364" s="2">
        <v>44742</v>
      </c>
      <c r="GH1364" s="2">
        <v>44771</v>
      </c>
      <c r="GI1364" s="2">
        <v>44804</v>
      </c>
      <c r="GJ1364" s="2">
        <v>44834</v>
      </c>
      <c r="GK1364" s="2">
        <v>44865</v>
      </c>
    </row>
    <row r="1365" spans="1:193" x14ac:dyDescent="0.25">
      <c r="D1365" s="3">
        <v>13914300</v>
      </c>
      <c r="E1365">
        <v>20994600</v>
      </c>
      <c r="F1365">
        <v>22590500</v>
      </c>
      <c r="G1365">
        <v>13978100</v>
      </c>
      <c r="H1365">
        <v>20469400</v>
      </c>
      <c r="I1365">
        <v>26242100</v>
      </c>
      <c r="J1365">
        <v>25234300</v>
      </c>
      <c r="K1365">
        <v>31553900</v>
      </c>
      <c r="L1365">
        <v>20225300</v>
      </c>
      <c r="M1365">
        <v>17621900</v>
      </c>
      <c r="N1365">
        <v>22421600</v>
      </c>
      <c r="O1365">
        <v>15504100</v>
      </c>
      <c r="P1365">
        <v>30821100</v>
      </c>
      <c r="Q1365">
        <v>20088500</v>
      </c>
      <c r="R1365">
        <v>24855500</v>
      </c>
      <c r="S1365">
        <v>16613600</v>
      </c>
      <c r="T1365">
        <v>11704900</v>
      </c>
      <c r="U1365">
        <v>16584800</v>
      </c>
      <c r="V1365">
        <v>31280200</v>
      </c>
      <c r="W1365">
        <v>18515300</v>
      </c>
      <c r="X1365">
        <v>42787400</v>
      </c>
      <c r="Y1365">
        <v>52466600</v>
      </c>
      <c r="Z1365">
        <v>56411900</v>
      </c>
      <c r="AA1365">
        <v>61909400</v>
      </c>
      <c r="AB1365">
        <v>47680200</v>
      </c>
      <c r="AC1365">
        <v>51592300</v>
      </c>
      <c r="AD1365">
        <v>89813600</v>
      </c>
      <c r="AE1365">
        <v>126057500</v>
      </c>
      <c r="AF1365">
        <v>63268600</v>
      </c>
      <c r="AG1365">
        <v>47756400</v>
      </c>
      <c r="AH1365">
        <v>52956100</v>
      </c>
      <c r="AI1365">
        <v>51298400</v>
      </c>
      <c r="AJ1365">
        <v>67852900</v>
      </c>
      <c r="AK1365">
        <v>48778300</v>
      </c>
      <c r="AL1365">
        <v>39452500</v>
      </c>
      <c r="AM1365">
        <v>53578600</v>
      </c>
      <c r="AN1365">
        <v>31554300</v>
      </c>
      <c r="AO1365">
        <v>33188900</v>
      </c>
      <c r="AP1365">
        <v>27579400</v>
      </c>
      <c r="AQ1365">
        <v>32416600</v>
      </c>
      <c r="AR1365">
        <v>43758000</v>
      </c>
      <c r="AS1365">
        <v>39302700</v>
      </c>
      <c r="AT1365">
        <v>34028500</v>
      </c>
      <c r="AU1365">
        <v>26313300</v>
      </c>
      <c r="AV1365">
        <v>24510323</v>
      </c>
      <c r="AW1365">
        <v>23153908</v>
      </c>
      <c r="AX1365">
        <v>27574035</v>
      </c>
      <c r="AY1365">
        <v>22796885</v>
      </c>
      <c r="AZ1365">
        <v>25971258</v>
      </c>
      <c r="BA1365">
        <v>19608112</v>
      </c>
      <c r="BB1365">
        <v>23332246</v>
      </c>
      <c r="BC1365">
        <v>17490188</v>
      </c>
      <c r="BD1365">
        <v>21729788</v>
      </c>
      <c r="BE1365">
        <v>30637141</v>
      </c>
      <c r="BF1365">
        <v>23887261</v>
      </c>
      <c r="BG1365">
        <v>46408617</v>
      </c>
      <c r="BH1365">
        <v>29344183</v>
      </c>
      <c r="BI1365">
        <v>31210677</v>
      </c>
      <c r="BJ1365">
        <v>27269229</v>
      </c>
      <c r="BK1365">
        <v>21791767</v>
      </c>
      <c r="BL1365">
        <v>22542858</v>
      </c>
      <c r="BM1365">
        <v>18602066</v>
      </c>
      <c r="BN1365">
        <v>25184771</v>
      </c>
      <c r="BO1365">
        <v>17897570</v>
      </c>
      <c r="BP1365">
        <v>17822885</v>
      </c>
      <c r="BQ1365">
        <v>17257971</v>
      </c>
      <c r="BR1365">
        <v>17113006</v>
      </c>
      <c r="BS1365">
        <v>15621974</v>
      </c>
      <c r="BT1365">
        <v>14715759</v>
      </c>
      <c r="BU1365">
        <v>15621338</v>
      </c>
      <c r="BV1365">
        <v>16704470</v>
      </c>
      <c r="BW1365">
        <v>14642851</v>
      </c>
      <c r="BX1365">
        <v>14151962</v>
      </c>
      <c r="BY1365">
        <v>15194645</v>
      </c>
      <c r="BZ1365">
        <v>13352108</v>
      </c>
      <c r="CA1365">
        <v>16324006</v>
      </c>
      <c r="CB1365">
        <v>23861197</v>
      </c>
      <c r="CC1365">
        <v>25770710</v>
      </c>
      <c r="CD1365">
        <v>16789957</v>
      </c>
      <c r="CE1365">
        <v>20234139</v>
      </c>
      <c r="CF1365">
        <v>22334854</v>
      </c>
      <c r="CG1365">
        <v>25415772</v>
      </c>
      <c r="CH1365">
        <v>21005567</v>
      </c>
      <c r="CI1365">
        <v>17308616</v>
      </c>
      <c r="CJ1365">
        <v>17019277</v>
      </c>
      <c r="CK1365">
        <v>14158160</v>
      </c>
      <c r="CL1365">
        <v>18072822</v>
      </c>
      <c r="CM1365">
        <v>16979610</v>
      </c>
      <c r="CN1365">
        <v>16603342</v>
      </c>
      <c r="CO1365">
        <v>14809029</v>
      </c>
      <c r="CP1365">
        <v>12080201</v>
      </c>
      <c r="CQ1365">
        <v>15031508</v>
      </c>
      <c r="CR1365">
        <v>14935285</v>
      </c>
      <c r="CS1365">
        <v>19978910</v>
      </c>
      <c r="CT1365">
        <v>15501786</v>
      </c>
      <c r="CU1365">
        <v>19068028</v>
      </c>
      <c r="CV1365">
        <v>17449210</v>
      </c>
      <c r="CW1365">
        <v>16643625</v>
      </c>
      <c r="CX1365">
        <v>16868346</v>
      </c>
      <c r="CY1365">
        <v>14623097</v>
      </c>
      <c r="CZ1365">
        <v>18917154</v>
      </c>
      <c r="DA1365">
        <v>20403092</v>
      </c>
      <c r="DB1365">
        <v>21493083</v>
      </c>
      <c r="DC1365">
        <v>26602139</v>
      </c>
      <c r="DD1365">
        <v>24347247</v>
      </c>
      <c r="DE1365">
        <v>20915296</v>
      </c>
      <c r="DF1365">
        <v>16277997</v>
      </c>
      <c r="DG1365">
        <v>21032396</v>
      </c>
      <c r="DH1365">
        <v>19238656</v>
      </c>
      <c r="DI1365">
        <v>19592574</v>
      </c>
      <c r="DJ1365">
        <v>18002794</v>
      </c>
      <c r="DK1365">
        <v>14700677</v>
      </c>
      <c r="DL1365">
        <v>21432018</v>
      </c>
      <c r="DM1365">
        <v>18875581</v>
      </c>
      <c r="DN1365">
        <v>14492625</v>
      </c>
      <c r="DO1365">
        <v>17151620</v>
      </c>
      <c r="DP1365">
        <v>16168065</v>
      </c>
      <c r="DQ1365">
        <v>19405763</v>
      </c>
      <c r="DR1365">
        <v>27284231</v>
      </c>
      <c r="DS1365">
        <v>21949120</v>
      </c>
      <c r="DT1365">
        <v>20335619</v>
      </c>
      <c r="DU1365">
        <v>17759335</v>
      </c>
      <c r="DV1365">
        <v>30133870</v>
      </c>
      <c r="DW1365">
        <v>23511732</v>
      </c>
      <c r="DX1365">
        <v>34023197</v>
      </c>
      <c r="DY1365">
        <v>49894966</v>
      </c>
      <c r="DZ1365">
        <v>31225434</v>
      </c>
      <c r="EA1365">
        <v>21278434</v>
      </c>
      <c r="EB1365">
        <v>22817860</v>
      </c>
      <c r="EC1365">
        <v>21456761</v>
      </c>
      <c r="ED1365">
        <v>22105855</v>
      </c>
      <c r="EE1365">
        <v>20183650</v>
      </c>
      <c r="EF1365">
        <v>29160833</v>
      </c>
      <c r="EG1365">
        <v>29837673</v>
      </c>
      <c r="EH1365">
        <v>29770504</v>
      </c>
      <c r="EI1365">
        <v>24323480</v>
      </c>
      <c r="EJ1365">
        <v>26619572</v>
      </c>
      <c r="EK1365">
        <v>29647789</v>
      </c>
      <c r="EL1365">
        <v>19567132</v>
      </c>
      <c r="EM1365">
        <v>15904637</v>
      </c>
      <c r="EN1365">
        <v>18390895</v>
      </c>
      <c r="EO1365">
        <v>24559031</v>
      </c>
      <c r="EP1365">
        <v>18147779</v>
      </c>
      <c r="EQ1365">
        <v>24916004</v>
      </c>
      <c r="ER1365">
        <v>28904406</v>
      </c>
      <c r="ES1365">
        <v>17753061</v>
      </c>
      <c r="ET1365">
        <v>24275850</v>
      </c>
      <c r="EU1365">
        <v>18761720</v>
      </c>
      <c r="EV1365">
        <v>22264397</v>
      </c>
      <c r="EW1365">
        <v>20480114</v>
      </c>
      <c r="EX1365">
        <v>19468354</v>
      </c>
      <c r="EY1365">
        <v>19239887</v>
      </c>
      <c r="EZ1365">
        <v>21735408</v>
      </c>
      <c r="FA1365">
        <v>21665054</v>
      </c>
      <c r="FB1365">
        <v>18337110</v>
      </c>
      <c r="FC1365">
        <v>23687127</v>
      </c>
      <c r="FD1365">
        <v>24993425</v>
      </c>
      <c r="FE1365">
        <v>22158720</v>
      </c>
      <c r="FF1365">
        <v>45022993</v>
      </c>
      <c r="FG1365">
        <v>37842843</v>
      </c>
      <c r="FH1365">
        <v>51508106</v>
      </c>
      <c r="FI1365">
        <v>44177945</v>
      </c>
      <c r="FJ1365">
        <v>32856281</v>
      </c>
      <c r="FK1365">
        <v>24627856</v>
      </c>
      <c r="FL1365">
        <v>33972331</v>
      </c>
      <c r="FM1365">
        <v>26543900</v>
      </c>
      <c r="FN1365">
        <v>28855449</v>
      </c>
      <c r="FO1365">
        <v>25625611</v>
      </c>
      <c r="FP1365">
        <v>32834100</v>
      </c>
      <c r="FQ1365">
        <v>32267198</v>
      </c>
      <c r="FR1365">
        <v>33780876</v>
      </c>
      <c r="FS1365">
        <v>35274504</v>
      </c>
      <c r="FT1365">
        <v>28777607</v>
      </c>
      <c r="FU1365">
        <v>26927148</v>
      </c>
      <c r="FV1365">
        <v>27984580</v>
      </c>
      <c r="FW1365">
        <v>57426428</v>
      </c>
      <c r="FX1365">
        <v>29654420</v>
      </c>
      <c r="FY1365">
        <v>22158416</v>
      </c>
      <c r="FZ1365">
        <v>25897103</v>
      </c>
      <c r="GA1365">
        <v>29001045</v>
      </c>
      <c r="GB1365">
        <v>28601594</v>
      </c>
      <c r="GC1365">
        <v>54369089</v>
      </c>
      <c r="GD1365">
        <v>36567467</v>
      </c>
      <c r="GE1365">
        <v>25860183</v>
      </c>
      <c r="GF1365">
        <v>35421593</v>
      </c>
      <c r="GG1365">
        <v>34581507</v>
      </c>
      <c r="GH1365">
        <v>27022528</v>
      </c>
      <c r="GI1365">
        <v>24068812</v>
      </c>
      <c r="GJ1365">
        <v>28988327</v>
      </c>
      <c r="GK1365">
        <v>35104131</v>
      </c>
    </row>
    <row r="1366" spans="1:193" x14ac:dyDescent="0.25">
      <c r="A1366" s="5" t="s">
        <v>684</v>
      </c>
      <c r="B1366" t="s">
        <v>1164</v>
      </c>
      <c r="C1366" t="s">
        <v>1199</v>
      </c>
      <c r="D1366" s="2">
        <f>_xll.BDH(A1366, "volume", B1366, C1366, "Direction", "H", "Period", "M","cols=190;rows=2")</f>
        <v>39113</v>
      </c>
      <c r="E1366" s="2">
        <v>39141</v>
      </c>
      <c r="F1366" s="2">
        <v>39171</v>
      </c>
      <c r="G1366" s="2">
        <v>39202</v>
      </c>
      <c r="H1366" s="2">
        <v>39233</v>
      </c>
      <c r="I1366" s="2">
        <v>39262</v>
      </c>
      <c r="J1366" s="2">
        <v>39294</v>
      </c>
      <c r="K1366" s="2">
        <v>39325</v>
      </c>
      <c r="L1366" s="2">
        <v>39353</v>
      </c>
      <c r="M1366" s="2">
        <v>39386</v>
      </c>
      <c r="N1366" s="2">
        <v>39416</v>
      </c>
      <c r="O1366" s="2">
        <v>39447</v>
      </c>
      <c r="P1366" s="2">
        <v>39478</v>
      </c>
      <c r="Q1366" s="2">
        <v>39507</v>
      </c>
      <c r="R1366" s="2">
        <v>39538</v>
      </c>
      <c r="S1366" s="2">
        <v>39568</v>
      </c>
      <c r="T1366" s="2">
        <v>39598</v>
      </c>
      <c r="U1366" s="2">
        <v>39629</v>
      </c>
      <c r="V1366" s="2">
        <v>39660</v>
      </c>
      <c r="W1366" s="2">
        <v>39689</v>
      </c>
      <c r="X1366" s="2">
        <v>39721</v>
      </c>
      <c r="Y1366" s="2">
        <v>39752</v>
      </c>
      <c r="Z1366" s="2">
        <v>39780</v>
      </c>
      <c r="AA1366" s="2">
        <v>39813</v>
      </c>
      <c r="AB1366" s="2">
        <v>39843</v>
      </c>
      <c r="AC1366" s="2">
        <v>39871</v>
      </c>
      <c r="AD1366" s="2">
        <v>39903</v>
      </c>
      <c r="AE1366" s="2">
        <v>39933</v>
      </c>
      <c r="AF1366" s="2">
        <v>39962</v>
      </c>
      <c r="AG1366" s="2">
        <v>39994</v>
      </c>
      <c r="AH1366" s="2">
        <v>40025</v>
      </c>
      <c r="AI1366" s="2">
        <v>40056</v>
      </c>
      <c r="AJ1366" s="2">
        <v>40086</v>
      </c>
      <c r="AK1366" s="2">
        <v>40116</v>
      </c>
      <c r="AL1366" s="2">
        <v>40147</v>
      </c>
      <c r="AM1366" s="2">
        <v>40178</v>
      </c>
      <c r="AN1366" s="2">
        <v>40207</v>
      </c>
      <c r="AO1366" s="2">
        <v>40235</v>
      </c>
      <c r="AP1366" s="2">
        <v>40268</v>
      </c>
      <c r="AQ1366" s="2">
        <v>40298</v>
      </c>
      <c r="AR1366" s="2">
        <v>40329</v>
      </c>
      <c r="AS1366" s="2">
        <v>40359</v>
      </c>
      <c r="AT1366" s="2">
        <v>40389</v>
      </c>
      <c r="AU1366" s="2">
        <v>40421</v>
      </c>
      <c r="AV1366" s="2">
        <v>40451</v>
      </c>
      <c r="AW1366" s="2">
        <v>40480</v>
      </c>
      <c r="AX1366" s="2">
        <v>40512</v>
      </c>
      <c r="AY1366" s="2">
        <v>40543</v>
      </c>
      <c r="AZ1366" s="2">
        <v>40574</v>
      </c>
      <c r="BA1366" s="2">
        <v>40602</v>
      </c>
      <c r="BB1366" s="2">
        <v>40633</v>
      </c>
      <c r="BC1366" s="2">
        <v>40662</v>
      </c>
      <c r="BD1366" s="2">
        <v>40694</v>
      </c>
      <c r="BE1366" s="2">
        <v>40724</v>
      </c>
      <c r="BF1366" s="2">
        <v>40753</v>
      </c>
      <c r="BG1366" s="2">
        <v>40786</v>
      </c>
      <c r="BH1366" s="2">
        <v>40816</v>
      </c>
      <c r="BI1366" s="2">
        <v>40847</v>
      </c>
      <c r="BJ1366" s="2">
        <v>40877</v>
      </c>
      <c r="BK1366" s="2">
        <v>40907</v>
      </c>
      <c r="BL1366" s="2">
        <v>40939</v>
      </c>
      <c r="BM1366" s="2">
        <v>40968</v>
      </c>
      <c r="BN1366" s="2">
        <v>40998</v>
      </c>
      <c r="BO1366" s="2">
        <v>41029</v>
      </c>
      <c r="BP1366" s="2">
        <v>41060</v>
      </c>
      <c r="BQ1366" s="2">
        <v>41089</v>
      </c>
      <c r="BR1366" s="2">
        <v>41121</v>
      </c>
      <c r="BS1366" s="2">
        <v>41152</v>
      </c>
      <c r="BT1366" s="2">
        <v>41180</v>
      </c>
      <c r="BU1366" s="2">
        <v>41213</v>
      </c>
      <c r="BV1366" s="2">
        <v>41243</v>
      </c>
      <c r="BW1366" s="2">
        <v>41274</v>
      </c>
      <c r="BX1366" s="2">
        <v>41305</v>
      </c>
      <c r="BY1366" s="2">
        <v>41333</v>
      </c>
      <c r="BZ1366" s="2">
        <v>41362</v>
      </c>
      <c r="CA1366" s="2">
        <v>41394</v>
      </c>
      <c r="CB1366" s="2">
        <v>41425</v>
      </c>
      <c r="CC1366" s="2">
        <v>41453</v>
      </c>
      <c r="CD1366" s="2">
        <v>41486</v>
      </c>
      <c r="CE1366" s="2">
        <v>41516</v>
      </c>
      <c r="CF1366" s="2">
        <v>41547</v>
      </c>
      <c r="CG1366" s="2">
        <v>41578</v>
      </c>
      <c r="CH1366" s="2">
        <v>41607</v>
      </c>
      <c r="CI1366" s="2">
        <v>41639</v>
      </c>
      <c r="CJ1366" s="2">
        <v>41670</v>
      </c>
      <c r="CK1366" s="2">
        <v>41698</v>
      </c>
      <c r="CL1366" s="2">
        <v>41729</v>
      </c>
      <c r="CM1366" s="2">
        <v>41759</v>
      </c>
      <c r="CN1366" s="2">
        <v>41789</v>
      </c>
      <c r="CO1366" s="2">
        <v>41820</v>
      </c>
      <c r="CP1366" s="2">
        <v>41851</v>
      </c>
      <c r="CQ1366" s="2">
        <v>41880</v>
      </c>
      <c r="CR1366" s="2">
        <v>41912</v>
      </c>
      <c r="CS1366" s="2">
        <v>41943</v>
      </c>
      <c r="CT1366" s="2">
        <v>41971</v>
      </c>
      <c r="CU1366" s="2">
        <v>42004</v>
      </c>
      <c r="CV1366" s="2">
        <v>42034</v>
      </c>
      <c r="CW1366" s="2">
        <v>42062</v>
      </c>
      <c r="CX1366" s="2">
        <v>42094</v>
      </c>
      <c r="CY1366" s="2">
        <v>42124</v>
      </c>
      <c r="CZ1366" s="2">
        <v>42153</v>
      </c>
      <c r="DA1366" s="2">
        <v>42185</v>
      </c>
      <c r="DB1366" s="2">
        <v>42216</v>
      </c>
      <c r="DC1366" s="2">
        <v>42247</v>
      </c>
      <c r="DD1366" s="2">
        <v>42277</v>
      </c>
      <c r="DE1366" s="2">
        <v>42307</v>
      </c>
      <c r="DF1366" s="2">
        <v>42338</v>
      </c>
      <c r="DG1366" s="2">
        <v>42369</v>
      </c>
      <c r="DH1366" s="2">
        <v>42398</v>
      </c>
      <c r="DI1366" s="2">
        <v>42429</v>
      </c>
      <c r="DJ1366" s="2">
        <v>42460</v>
      </c>
      <c r="DK1366" s="2">
        <v>42489</v>
      </c>
      <c r="DL1366" s="2">
        <v>42521</v>
      </c>
      <c r="DM1366" s="2">
        <v>42551</v>
      </c>
      <c r="DN1366" s="2">
        <v>42580</v>
      </c>
      <c r="DO1366" s="2">
        <v>42613</v>
      </c>
      <c r="DP1366" s="2">
        <v>42643</v>
      </c>
      <c r="DQ1366" s="2">
        <v>42674</v>
      </c>
      <c r="DR1366" s="2">
        <v>42704</v>
      </c>
      <c r="DS1366" s="2">
        <v>42734</v>
      </c>
      <c r="DT1366" s="2">
        <v>42766</v>
      </c>
      <c r="DU1366" s="2">
        <v>42794</v>
      </c>
      <c r="DV1366" s="2">
        <v>42825</v>
      </c>
      <c r="DW1366" s="2">
        <v>42853</v>
      </c>
      <c r="DX1366" s="2">
        <v>42886</v>
      </c>
      <c r="DY1366" s="2">
        <v>42916</v>
      </c>
      <c r="DZ1366" s="2">
        <v>42947</v>
      </c>
      <c r="EA1366" s="2">
        <v>42978</v>
      </c>
      <c r="EB1366" s="2">
        <v>43007</v>
      </c>
      <c r="EC1366" s="2">
        <v>43039</v>
      </c>
      <c r="ED1366" s="2">
        <v>43069</v>
      </c>
      <c r="EE1366" s="2">
        <v>43098</v>
      </c>
      <c r="EF1366" s="2">
        <v>43131</v>
      </c>
      <c r="EG1366" s="2">
        <v>43159</v>
      </c>
      <c r="EH1366" s="2">
        <v>43189</v>
      </c>
      <c r="EI1366" s="2">
        <v>43220</v>
      </c>
      <c r="EJ1366" s="2">
        <v>43251</v>
      </c>
      <c r="EK1366" s="2">
        <v>43280</v>
      </c>
      <c r="EL1366" s="2">
        <v>43312</v>
      </c>
      <c r="EM1366" s="2">
        <v>43343</v>
      </c>
      <c r="EN1366" s="2">
        <v>43371</v>
      </c>
      <c r="EO1366" s="2">
        <v>43404</v>
      </c>
      <c r="EP1366" s="2">
        <v>43434</v>
      </c>
      <c r="EQ1366" s="2">
        <v>43465</v>
      </c>
      <c r="ER1366" s="2">
        <v>43496</v>
      </c>
      <c r="ES1366" s="2">
        <v>43524</v>
      </c>
      <c r="ET1366" s="2">
        <v>43553</v>
      </c>
      <c r="EU1366" s="2">
        <v>43585</v>
      </c>
      <c r="EV1366" s="2">
        <v>43616</v>
      </c>
      <c r="EW1366" s="2">
        <v>43644</v>
      </c>
      <c r="EX1366" s="2">
        <v>43677</v>
      </c>
      <c r="EY1366" s="2">
        <v>43707</v>
      </c>
      <c r="EZ1366" s="2">
        <v>43738</v>
      </c>
      <c r="FA1366" s="2">
        <v>43769</v>
      </c>
      <c r="FB1366" s="2">
        <v>43798</v>
      </c>
      <c r="FC1366" s="2">
        <v>43830</v>
      </c>
      <c r="FD1366" s="2">
        <v>43861</v>
      </c>
      <c r="FE1366" s="2">
        <v>43889</v>
      </c>
      <c r="FF1366" s="2">
        <v>43921</v>
      </c>
      <c r="FG1366" s="2">
        <v>43951</v>
      </c>
      <c r="FH1366" s="2">
        <v>43980</v>
      </c>
      <c r="FI1366" s="2">
        <v>44012</v>
      </c>
      <c r="FJ1366" s="2">
        <v>44043</v>
      </c>
      <c r="FK1366" s="2">
        <v>44074</v>
      </c>
      <c r="FL1366" s="2">
        <v>44104</v>
      </c>
      <c r="FM1366" s="2">
        <v>44134</v>
      </c>
      <c r="FN1366" s="2">
        <v>44165</v>
      </c>
      <c r="FO1366" s="2">
        <v>44196</v>
      </c>
      <c r="FP1366" s="2">
        <v>44225</v>
      </c>
      <c r="FQ1366" s="2">
        <v>44253</v>
      </c>
      <c r="FR1366" s="2">
        <v>44286</v>
      </c>
      <c r="FS1366" s="2">
        <v>44316</v>
      </c>
      <c r="FT1366" s="2">
        <v>44347</v>
      </c>
      <c r="FU1366" s="2">
        <v>44377</v>
      </c>
      <c r="FV1366" s="2">
        <v>44407</v>
      </c>
      <c r="FW1366" s="2">
        <v>44439</v>
      </c>
      <c r="FX1366" s="2">
        <v>44469</v>
      </c>
      <c r="FY1366" s="2">
        <v>44498</v>
      </c>
      <c r="FZ1366" s="2">
        <v>44530</v>
      </c>
      <c r="GA1366" s="2">
        <v>44561</v>
      </c>
      <c r="GB1366" s="2">
        <v>44592</v>
      </c>
      <c r="GC1366" s="2">
        <v>44620</v>
      </c>
      <c r="GD1366" s="2">
        <v>44651</v>
      </c>
      <c r="GE1366" s="2">
        <v>44680</v>
      </c>
      <c r="GF1366" s="2">
        <v>44712</v>
      </c>
      <c r="GG1366" s="2">
        <v>44742</v>
      </c>
      <c r="GH1366" s="2">
        <v>44771</v>
      </c>
      <c r="GI1366" s="2">
        <v>44804</v>
      </c>
      <c r="GJ1366" s="2">
        <v>44834</v>
      </c>
      <c r="GK1366" s="2">
        <v>44865</v>
      </c>
    </row>
    <row r="1367" spans="1:193" x14ac:dyDescent="0.25">
      <c r="D1367" s="3">
        <v>249821525</v>
      </c>
      <c r="E1367">
        <v>134036946</v>
      </c>
      <c r="F1367">
        <v>165864981</v>
      </c>
      <c r="G1367">
        <v>167257753</v>
      </c>
      <c r="H1367">
        <v>142522495</v>
      </c>
      <c r="I1367">
        <v>140539019</v>
      </c>
      <c r="J1367">
        <v>171239596</v>
      </c>
      <c r="K1367">
        <v>197023868</v>
      </c>
      <c r="L1367">
        <v>128469630</v>
      </c>
      <c r="M1367">
        <v>184599012</v>
      </c>
      <c r="N1367">
        <v>182468187</v>
      </c>
      <c r="O1367">
        <v>110938672</v>
      </c>
      <c r="P1367">
        <v>231163575</v>
      </c>
      <c r="Q1367">
        <v>147749199</v>
      </c>
      <c r="R1367">
        <v>153075047</v>
      </c>
      <c r="S1367">
        <v>139432973</v>
      </c>
      <c r="T1367">
        <v>111121842</v>
      </c>
      <c r="U1367">
        <v>135570828</v>
      </c>
      <c r="V1367">
        <v>172136864</v>
      </c>
      <c r="W1367">
        <v>98483943</v>
      </c>
      <c r="X1367">
        <v>160590909</v>
      </c>
      <c r="Y1367">
        <v>251481779</v>
      </c>
      <c r="Z1367">
        <v>155738196</v>
      </c>
      <c r="AA1367">
        <v>143484115</v>
      </c>
      <c r="AB1367">
        <v>131526282</v>
      </c>
      <c r="AC1367">
        <v>115059125</v>
      </c>
      <c r="AD1367">
        <v>141381628</v>
      </c>
      <c r="AE1367">
        <v>169507774</v>
      </c>
      <c r="AF1367">
        <v>115918602</v>
      </c>
      <c r="AG1367">
        <v>142584619</v>
      </c>
      <c r="AH1367">
        <v>159158260</v>
      </c>
      <c r="AI1367">
        <v>109981012</v>
      </c>
      <c r="AJ1367">
        <v>137685338</v>
      </c>
      <c r="AK1367">
        <v>162300267</v>
      </c>
      <c r="AL1367">
        <v>94652795</v>
      </c>
      <c r="AM1367">
        <v>99234633</v>
      </c>
      <c r="AN1367">
        <v>127436042</v>
      </c>
      <c r="AO1367">
        <v>89854825</v>
      </c>
      <c r="AP1367">
        <v>125073635</v>
      </c>
      <c r="AQ1367">
        <v>124960574</v>
      </c>
      <c r="AR1367">
        <v>132417935</v>
      </c>
      <c r="AS1367">
        <v>126861446</v>
      </c>
      <c r="AT1367">
        <v>98962732</v>
      </c>
      <c r="AU1367">
        <v>107627152</v>
      </c>
      <c r="AV1367">
        <v>95525171</v>
      </c>
      <c r="AW1367">
        <v>97114177</v>
      </c>
      <c r="AX1367">
        <v>96078386</v>
      </c>
      <c r="AY1367">
        <v>71118472</v>
      </c>
      <c r="AZ1367">
        <v>74938114</v>
      </c>
      <c r="BA1367">
        <v>71462993</v>
      </c>
      <c r="BB1367">
        <v>82271361</v>
      </c>
      <c r="BC1367">
        <v>61126174</v>
      </c>
      <c r="BD1367">
        <v>65444096</v>
      </c>
      <c r="BE1367">
        <v>112181674</v>
      </c>
      <c r="BF1367">
        <v>78877893</v>
      </c>
      <c r="BG1367">
        <v>102620772</v>
      </c>
      <c r="BH1367">
        <v>100927320</v>
      </c>
      <c r="BI1367">
        <v>86327079</v>
      </c>
      <c r="BJ1367">
        <v>65826824</v>
      </c>
      <c r="BK1367">
        <v>54979891</v>
      </c>
      <c r="BL1367">
        <v>72423711</v>
      </c>
      <c r="BM1367">
        <v>63465785</v>
      </c>
      <c r="BN1367">
        <v>72099776</v>
      </c>
      <c r="BO1367">
        <v>83702851</v>
      </c>
      <c r="BP1367">
        <v>89757320</v>
      </c>
      <c r="BQ1367">
        <v>81886140</v>
      </c>
      <c r="BR1367">
        <v>80561179</v>
      </c>
      <c r="BS1367">
        <v>60694603</v>
      </c>
      <c r="BT1367">
        <v>54507301</v>
      </c>
      <c r="BU1367">
        <v>62663312</v>
      </c>
      <c r="BV1367">
        <v>51920636</v>
      </c>
      <c r="BW1367">
        <v>52611280</v>
      </c>
      <c r="BX1367">
        <v>69061213</v>
      </c>
      <c r="BY1367">
        <v>41900494</v>
      </c>
      <c r="BZ1367">
        <v>74222469</v>
      </c>
      <c r="CA1367">
        <v>73276525</v>
      </c>
      <c r="CB1367">
        <v>54828520</v>
      </c>
      <c r="CC1367">
        <v>64747730</v>
      </c>
      <c r="CD1367">
        <v>63951357</v>
      </c>
      <c r="CE1367">
        <v>45411940</v>
      </c>
      <c r="CF1367">
        <v>47451240</v>
      </c>
      <c r="CG1367">
        <v>71984228</v>
      </c>
      <c r="CH1367">
        <v>74092693</v>
      </c>
      <c r="CI1367">
        <v>73483409</v>
      </c>
      <c r="CJ1367">
        <v>110654576</v>
      </c>
      <c r="CK1367">
        <v>77635526</v>
      </c>
      <c r="CL1367">
        <v>63267526</v>
      </c>
      <c r="CM1367">
        <v>82082343</v>
      </c>
      <c r="CN1367">
        <v>78730300</v>
      </c>
      <c r="CO1367">
        <v>76640249</v>
      </c>
      <c r="CP1367">
        <v>68559774</v>
      </c>
      <c r="CQ1367">
        <v>70510342</v>
      </c>
      <c r="CR1367">
        <v>106820078</v>
      </c>
      <c r="CS1367">
        <v>96834187</v>
      </c>
      <c r="CT1367">
        <v>38727050</v>
      </c>
      <c r="CU1367">
        <v>65024733</v>
      </c>
      <c r="CV1367">
        <v>63799946</v>
      </c>
      <c r="CW1367">
        <v>51362269</v>
      </c>
      <c r="CX1367">
        <v>78326079</v>
      </c>
      <c r="CY1367">
        <v>53760787</v>
      </c>
      <c r="CZ1367">
        <v>40876693</v>
      </c>
      <c r="DA1367">
        <v>59767147</v>
      </c>
      <c r="DB1367">
        <v>110866796</v>
      </c>
      <c r="DC1367">
        <v>77842527</v>
      </c>
      <c r="DD1367">
        <v>87083133</v>
      </c>
      <c r="DE1367">
        <v>85740753</v>
      </c>
      <c r="DF1367">
        <v>54748386</v>
      </c>
      <c r="DG1367">
        <v>58663589</v>
      </c>
      <c r="DH1367">
        <v>85980074</v>
      </c>
      <c r="DI1367">
        <v>76490353</v>
      </c>
      <c r="DJ1367">
        <v>65042468</v>
      </c>
      <c r="DK1367">
        <v>71531117</v>
      </c>
      <c r="DL1367">
        <v>43919540</v>
      </c>
      <c r="DM1367">
        <v>56833552</v>
      </c>
      <c r="DN1367">
        <v>67318647</v>
      </c>
      <c r="DO1367">
        <v>48980472</v>
      </c>
      <c r="DP1367">
        <v>51591948</v>
      </c>
      <c r="DQ1367">
        <v>72338826</v>
      </c>
      <c r="DR1367">
        <v>52622102</v>
      </c>
      <c r="DS1367">
        <v>54335106</v>
      </c>
      <c r="DT1367">
        <v>60487128</v>
      </c>
      <c r="DU1367">
        <v>43225455</v>
      </c>
      <c r="DV1367">
        <v>49044462</v>
      </c>
      <c r="DW1367">
        <v>56952853</v>
      </c>
      <c r="DX1367">
        <v>43783253</v>
      </c>
      <c r="DY1367">
        <v>52100631</v>
      </c>
      <c r="DZ1367">
        <v>50762294</v>
      </c>
      <c r="EA1367">
        <v>53951925</v>
      </c>
      <c r="EB1367">
        <v>44070854</v>
      </c>
      <c r="EC1367">
        <v>53231706</v>
      </c>
      <c r="ED1367">
        <v>43378709</v>
      </c>
      <c r="EE1367">
        <v>50624931</v>
      </c>
      <c r="EF1367">
        <v>56570675</v>
      </c>
      <c r="EG1367">
        <v>79222025</v>
      </c>
      <c r="EH1367">
        <v>63393457</v>
      </c>
      <c r="EI1367">
        <v>68396673</v>
      </c>
      <c r="EJ1367">
        <v>52452862</v>
      </c>
      <c r="EK1367">
        <v>60819164</v>
      </c>
      <c r="EL1367">
        <v>67539675</v>
      </c>
      <c r="EM1367">
        <v>48136143</v>
      </c>
      <c r="EN1367">
        <v>58939243</v>
      </c>
      <c r="EO1367">
        <v>90980952</v>
      </c>
      <c r="EP1367">
        <v>82686766</v>
      </c>
      <c r="EQ1367">
        <v>90876093</v>
      </c>
      <c r="ER1367">
        <v>82885949</v>
      </c>
      <c r="ES1367">
        <v>53624924</v>
      </c>
      <c r="ET1367">
        <v>86831732</v>
      </c>
      <c r="EU1367">
        <v>70264896</v>
      </c>
      <c r="EV1367">
        <v>55829141</v>
      </c>
      <c r="EW1367">
        <v>72917287</v>
      </c>
      <c r="EX1367">
        <v>58445816</v>
      </c>
      <c r="EY1367">
        <v>52880581</v>
      </c>
      <c r="EZ1367">
        <v>55827146</v>
      </c>
      <c r="FA1367">
        <v>58851022</v>
      </c>
      <c r="FB1367">
        <v>49360958</v>
      </c>
      <c r="FC1367">
        <v>55491666</v>
      </c>
      <c r="FD1367">
        <v>61780069</v>
      </c>
      <c r="FE1367">
        <v>106848062</v>
      </c>
      <c r="FF1367">
        <v>141563925</v>
      </c>
      <c r="FG1367">
        <v>104961703</v>
      </c>
      <c r="FH1367">
        <v>80736755</v>
      </c>
      <c r="FI1367">
        <v>120235982</v>
      </c>
      <c r="FJ1367">
        <v>79125675</v>
      </c>
      <c r="FK1367">
        <v>63879549</v>
      </c>
      <c r="FL1367">
        <v>75921418</v>
      </c>
      <c r="FM1367">
        <v>62106448</v>
      </c>
      <c r="FN1367">
        <v>87824745</v>
      </c>
      <c r="FO1367">
        <v>54582869</v>
      </c>
      <c r="FP1367">
        <v>57284519</v>
      </c>
      <c r="FQ1367">
        <v>54355984</v>
      </c>
      <c r="FR1367">
        <v>62105426</v>
      </c>
      <c r="FS1367">
        <v>48218088</v>
      </c>
      <c r="FT1367">
        <v>68866980</v>
      </c>
      <c r="FU1367">
        <v>55310549</v>
      </c>
      <c r="FV1367">
        <v>54161834</v>
      </c>
      <c r="FW1367">
        <v>54873336</v>
      </c>
      <c r="FX1367">
        <v>43630127</v>
      </c>
      <c r="FY1367">
        <v>49468219</v>
      </c>
      <c r="FZ1367">
        <v>57810607</v>
      </c>
      <c r="GA1367">
        <v>61151829</v>
      </c>
      <c r="GB1367">
        <v>46710388</v>
      </c>
      <c r="GC1367">
        <v>47987896</v>
      </c>
      <c r="GD1367">
        <v>72697230</v>
      </c>
      <c r="GE1367">
        <v>44273200</v>
      </c>
      <c r="GF1367">
        <v>70334800</v>
      </c>
      <c r="GG1367">
        <v>72809207</v>
      </c>
      <c r="GH1367">
        <v>37114099</v>
      </c>
      <c r="GI1367">
        <v>44842173</v>
      </c>
      <c r="GJ1367">
        <v>52681295</v>
      </c>
      <c r="GK1367">
        <v>47861570</v>
      </c>
    </row>
    <row r="1368" spans="1:193" x14ac:dyDescent="0.25">
      <c r="A1368" s="5" t="s">
        <v>685</v>
      </c>
      <c r="B1368" t="s">
        <v>1164</v>
      </c>
      <c r="C1368" t="s">
        <v>1199</v>
      </c>
      <c r="D1368" s="2">
        <f>_xll.BDH(A1368, "volume", B1368, C1368, "Direction", "H", "Period", "M","cols=190;rows=2")</f>
        <v>39113</v>
      </c>
      <c r="E1368" s="2">
        <v>39141</v>
      </c>
      <c r="F1368" s="2">
        <v>39171</v>
      </c>
      <c r="G1368" s="2">
        <v>39202</v>
      </c>
      <c r="H1368" s="2">
        <v>39233</v>
      </c>
      <c r="I1368" s="2">
        <v>39262</v>
      </c>
      <c r="J1368" s="2">
        <v>39294</v>
      </c>
      <c r="K1368" s="2">
        <v>39325</v>
      </c>
      <c r="L1368" s="2">
        <v>39353</v>
      </c>
      <c r="M1368" s="2">
        <v>39386</v>
      </c>
      <c r="N1368" s="2">
        <v>39416</v>
      </c>
      <c r="O1368" s="2">
        <v>39447</v>
      </c>
      <c r="P1368" s="2">
        <v>39478</v>
      </c>
      <c r="Q1368" s="2">
        <v>39507</v>
      </c>
      <c r="R1368" s="2">
        <v>39538</v>
      </c>
      <c r="S1368" s="2">
        <v>39568</v>
      </c>
      <c r="T1368" s="2">
        <v>39598</v>
      </c>
      <c r="U1368" s="2">
        <v>39629</v>
      </c>
      <c r="V1368" s="2">
        <v>39660</v>
      </c>
      <c r="W1368" s="2">
        <v>39689</v>
      </c>
      <c r="X1368" s="2">
        <v>39721</v>
      </c>
      <c r="Y1368" s="2">
        <v>39752</v>
      </c>
      <c r="Z1368" s="2">
        <v>39780</v>
      </c>
      <c r="AA1368" s="2">
        <v>39813</v>
      </c>
      <c r="AB1368" s="2">
        <v>39843</v>
      </c>
      <c r="AC1368" s="2">
        <v>39871</v>
      </c>
      <c r="AD1368" s="2">
        <v>39903</v>
      </c>
      <c r="AE1368" s="2">
        <v>39933</v>
      </c>
      <c r="AF1368" s="2">
        <v>39962</v>
      </c>
      <c r="AG1368" s="2">
        <v>39994</v>
      </c>
      <c r="AH1368" s="2">
        <v>40025</v>
      </c>
      <c r="AI1368" s="2">
        <v>40056</v>
      </c>
      <c r="AJ1368" s="2">
        <v>40086</v>
      </c>
      <c r="AK1368" s="2">
        <v>40116</v>
      </c>
      <c r="AL1368" s="2">
        <v>40147</v>
      </c>
      <c r="AM1368" s="2">
        <v>40178</v>
      </c>
      <c r="AN1368" s="2">
        <v>40207</v>
      </c>
      <c r="AO1368" s="2">
        <v>40235</v>
      </c>
      <c r="AP1368" s="2">
        <v>40268</v>
      </c>
      <c r="AQ1368" s="2">
        <v>40298</v>
      </c>
      <c r="AR1368" s="2">
        <v>40329</v>
      </c>
      <c r="AS1368" s="2">
        <v>40359</v>
      </c>
      <c r="AT1368" s="2">
        <v>40389</v>
      </c>
      <c r="AU1368" s="2">
        <v>40421</v>
      </c>
      <c r="AV1368" s="2">
        <v>40451</v>
      </c>
      <c r="AW1368" s="2">
        <v>40480</v>
      </c>
      <c r="AX1368" s="2">
        <v>40512</v>
      </c>
      <c r="AY1368" s="2">
        <v>40543</v>
      </c>
      <c r="AZ1368" s="2">
        <v>40574</v>
      </c>
      <c r="BA1368" s="2">
        <v>40602</v>
      </c>
      <c r="BB1368" s="2">
        <v>40633</v>
      </c>
      <c r="BC1368" s="2">
        <v>40662</v>
      </c>
      <c r="BD1368" s="2">
        <v>40694</v>
      </c>
      <c r="BE1368" s="2">
        <v>40724</v>
      </c>
      <c r="BF1368" s="2">
        <v>40753</v>
      </c>
      <c r="BG1368" s="2">
        <v>40786</v>
      </c>
      <c r="BH1368" s="2">
        <v>40816</v>
      </c>
      <c r="BI1368" s="2">
        <v>40847</v>
      </c>
      <c r="BJ1368" s="2">
        <v>40877</v>
      </c>
      <c r="BK1368" s="2">
        <v>40907</v>
      </c>
      <c r="BL1368" s="2">
        <v>40939</v>
      </c>
      <c r="BM1368" s="2">
        <v>40968</v>
      </c>
      <c r="BN1368" s="2">
        <v>40998</v>
      </c>
      <c r="BO1368" s="2">
        <v>41029</v>
      </c>
      <c r="BP1368" s="2">
        <v>41060</v>
      </c>
      <c r="BQ1368" s="2">
        <v>41089</v>
      </c>
      <c r="BR1368" s="2">
        <v>41121</v>
      </c>
      <c r="BS1368" s="2">
        <v>41152</v>
      </c>
      <c r="BT1368" s="2">
        <v>41180</v>
      </c>
      <c r="BU1368" s="2">
        <v>41213</v>
      </c>
      <c r="BV1368" s="2">
        <v>41243</v>
      </c>
      <c r="BW1368" s="2">
        <v>41274</v>
      </c>
      <c r="BX1368" s="2">
        <v>41305</v>
      </c>
      <c r="BY1368" s="2">
        <v>41333</v>
      </c>
      <c r="BZ1368" s="2">
        <v>41362</v>
      </c>
      <c r="CA1368" s="2">
        <v>41394</v>
      </c>
      <c r="CB1368" s="2">
        <v>41425</v>
      </c>
      <c r="CC1368" s="2">
        <v>41453</v>
      </c>
      <c r="CD1368" s="2">
        <v>41486</v>
      </c>
      <c r="CE1368" s="2">
        <v>41516</v>
      </c>
      <c r="CF1368" s="2">
        <v>41547</v>
      </c>
      <c r="CG1368" s="2">
        <v>41578</v>
      </c>
      <c r="CH1368" s="2">
        <v>41607</v>
      </c>
      <c r="CI1368" s="2">
        <v>41639</v>
      </c>
      <c r="CJ1368" s="2">
        <v>41670</v>
      </c>
      <c r="CK1368" s="2">
        <v>41698</v>
      </c>
      <c r="CL1368" s="2">
        <v>41729</v>
      </c>
      <c r="CM1368" s="2">
        <v>41759</v>
      </c>
      <c r="CN1368" s="2">
        <v>41789</v>
      </c>
      <c r="CO1368" s="2">
        <v>41820</v>
      </c>
      <c r="CP1368" s="2">
        <v>41851</v>
      </c>
      <c r="CQ1368" s="2">
        <v>41880</v>
      </c>
      <c r="CR1368" s="2">
        <v>41912</v>
      </c>
      <c r="CS1368" s="2">
        <v>41943</v>
      </c>
      <c r="CT1368" s="2">
        <v>41971</v>
      </c>
      <c r="CU1368" s="2">
        <v>42004</v>
      </c>
      <c r="CV1368" s="2">
        <v>42034</v>
      </c>
      <c r="CW1368" s="2">
        <v>42062</v>
      </c>
      <c r="CX1368" s="2">
        <v>42094</v>
      </c>
      <c r="CY1368" s="2">
        <v>42124</v>
      </c>
      <c r="CZ1368" s="2">
        <v>42153</v>
      </c>
      <c r="DA1368" s="2">
        <v>42185</v>
      </c>
      <c r="DB1368" s="2">
        <v>42216</v>
      </c>
      <c r="DC1368" s="2">
        <v>42247</v>
      </c>
      <c r="DD1368" s="2">
        <v>42277</v>
      </c>
      <c r="DE1368" s="2">
        <v>42307</v>
      </c>
      <c r="DF1368" s="2">
        <v>42338</v>
      </c>
      <c r="DG1368" s="2">
        <v>42369</v>
      </c>
      <c r="DH1368" s="2">
        <v>42398</v>
      </c>
      <c r="DI1368" s="2">
        <v>42429</v>
      </c>
      <c r="DJ1368" s="2">
        <v>42460</v>
      </c>
      <c r="DK1368" s="2">
        <v>42489</v>
      </c>
      <c r="DL1368" s="2">
        <v>42521</v>
      </c>
      <c r="DM1368" s="2">
        <v>42551</v>
      </c>
      <c r="DN1368" s="2">
        <v>42580</v>
      </c>
      <c r="DO1368" s="2">
        <v>42613</v>
      </c>
      <c r="DP1368" s="2">
        <v>42643</v>
      </c>
      <c r="DQ1368" s="2">
        <v>42674</v>
      </c>
      <c r="DR1368" s="2">
        <v>42704</v>
      </c>
      <c r="DS1368" s="2">
        <v>42734</v>
      </c>
      <c r="DT1368" s="2">
        <v>42766</v>
      </c>
      <c r="DU1368" s="2">
        <v>42794</v>
      </c>
      <c r="DV1368" s="2">
        <v>42825</v>
      </c>
      <c r="DW1368" s="2">
        <v>42853</v>
      </c>
      <c r="DX1368" s="2">
        <v>42886</v>
      </c>
      <c r="DY1368" s="2">
        <v>42916</v>
      </c>
      <c r="DZ1368" s="2">
        <v>42947</v>
      </c>
      <c r="EA1368" s="2">
        <v>42978</v>
      </c>
      <c r="EB1368" s="2">
        <v>43007</v>
      </c>
      <c r="EC1368" s="2">
        <v>43039</v>
      </c>
      <c r="ED1368" s="2">
        <v>43069</v>
      </c>
      <c r="EE1368" s="2">
        <v>43098</v>
      </c>
      <c r="EF1368" s="2">
        <v>43131</v>
      </c>
      <c r="EG1368" s="2">
        <v>43159</v>
      </c>
      <c r="EH1368" s="2">
        <v>43189</v>
      </c>
      <c r="EI1368" s="2">
        <v>43220</v>
      </c>
      <c r="EJ1368" s="2">
        <v>43251</v>
      </c>
      <c r="EK1368" s="2">
        <v>43280</v>
      </c>
      <c r="EL1368" s="2">
        <v>43312</v>
      </c>
      <c r="EM1368" s="2">
        <v>43343</v>
      </c>
      <c r="EN1368" s="2">
        <v>43371</v>
      </c>
      <c r="EO1368" s="2">
        <v>43404</v>
      </c>
      <c r="EP1368" s="2">
        <v>43434</v>
      </c>
      <c r="EQ1368" s="2">
        <v>43465</v>
      </c>
      <c r="ER1368" s="2">
        <v>43496</v>
      </c>
      <c r="ES1368" s="2">
        <v>43524</v>
      </c>
      <c r="ET1368" s="2">
        <v>43553</v>
      </c>
      <c r="EU1368" s="2">
        <v>43585</v>
      </c>
      <c r="EV1368" s="2">
        <v>43616</v>
      </c>
      <c r="EW1368" s="2">
        <v>43644</v>
      </c>
      <c r="EX1368" s="2">
        <v>43677</v>
      </c>
      <c r="EY1368" s="2">
        <v>43707</v>
      </c>
      <c r="EZ1368" s="2">
        <v>43738</v>
      </c>
      <c r="FA1368" s="2">
        <v>43769</v>
      </c>
      <c r="FB1368" s="2">
        <v>43798</v>
      </c>
      <c r="FC1368" s="2">
        <v>43830</v>
      </c>
      <c r="FD1368" s="2">
        <v>43861</v>
      </c>
      <c r="FE1368" s="2">
        <v>43889</v>
      </c>
      <c r="FF1368" s="2">
        <v>43921</v>
      </c>
      <c r="FG1368" s="2">
        <v>43951</v>
      </c>
      <c r="FH1368" s="2">
        <v>43980</v>
      </c>
      <c r="FI1368" s="2">
        <v>44012</v>
      </c>
      <c r="FJ1368" s="2">
        <v>44043</v>
      </c>
      <c r="FK1368" s="2">
        <v>44074</v>
      </c>
      <c r="FL1368" s="2">
        <v>44104</v>
      </c>
      <c r="FM1368" s="2">
        <v>44134</v>
      </c>
      <c r="FN1368" s="2">
        <v>44165</v>
      </c>
      <c r="FO1368" s="2">
        <v>44196</v>
      </c>
      <c r="FP1368" s="2">
        <v>44225</v>
      </c>
      <c r="FQ1368" s="2">
        <v>44253</v>
      </c>
      <c r="FR1368" s="2">
        <v>44286</v>
      </c>
      <c r="FS1368" s="2">
        <v>44316</v>
      </c>
      <c r="FT1368" s="2">
        <v>44347</v>
      </c>
      <c r="FU1368" s="2">
        <v>44377</v>
      </c>
      <c r="FV1368" s="2">
        <v>44407</v>
      </c>
      <c r="FW1368" s="2">
        <v>44439</v>
      </c>
      <c r="FX1368" s="2">
        <v>44469</v>
      </c>
      <c r="FY1368" s="2">
        <v>44498</v>
      </c>
      <c r="FZ1368" s="2">
        <v>44530</v>
      </c>
      <c r="GA1368" s="2">
        <v>44561</v>
      </c>
      <c r="GB1368" s="2">
        <v>44592</v>
      </c>
      <c r="GC1368" s="2">
        <v>44620</v>
      </c>
      <c r="GD1368" s="2">
        <v>44651</v>
      </c>
      <c r="GE1368" s="2">
        <v>44680</v>
      </c>
      <c r="GF1368" s="2">
        <v>44712</v>
      </c>
      <c r="GG1368" s="2">
        <v>44742</v>
      </c>
      <c r="GH1368" s="2">
        <v>44771</v>
      </c>
      <c r="GI1368" s="2">
        <v>44804</v>
      </c>
      <c r="GJ1368" s="2">
        <v>44834</v>
      </c>
      <c r="GK1368" s="2">
        <v>44865</v>
      </c>
    </row>
    <row r="1369" spans="1:193" x14ac:dyDescent="0.25">
      <c r="D1369" s="3">
        <v>44397148</v>
      </c>
      <c r="E1369">
        <v>40628673</v>
      </c>
      <c r="F1369">
        <v>34696182</v>
      </c>
      <c r="G1369">
        <v>30452888</v>
      </c>
      <c r="H1369">
        <v>49127313</v>
      </c>
      <c r="I1369">
        <v>39123626</v>
      </c>
      <c r="J1369">
        <v>44461457</v>
      </c>
      <c r="K1369">
        <v>47841762</v>
      </c>
      <c r="L1369">
        <v>25474227</v>
      </c>
      <c r="M1369">
        <v>38095160</v>
      </c>
      <c r="N1369">
        <v>40823555</v>
      </c>
      <c r="O1369">
        <v>30065006</v>
      </c>
      <c r="P1369">
        <v>57508739</v>
      </c>
      <c r="Q1369">
        <v>55237466</v>
      </c>
      <c r="R1369">
        <v>37694957</v>
      </c>
      <c r="S1369">
        <v>30209918</v>
      </c>
      <c r="T1369">
        <v>39467474</v>
      </c>
      <c r="U1369">
        <v>37020725</v>
      </c>
      <c r="V1369">
        <v>52252820</v>
      </c>
      <c r="W1369">
        <v>38531115</v>
      </c>
      <c r="X1369">
        <v>58017595</v>
      </c>
      <c r="Y1369">
        <v>85513002</v>
      </c>
      <c r="Z1369">
        <v>62712793</v>
      </c>
      <c r="AA1369">
        <v>87529477</v>
      </c>
      <c r="AB1369">
        <v>67128330</v>
      </c>
      <c r="AC1369">
        <v>85374001</v>
      </c>
      <c r="AD1369">
        <v>59492410</v>
      </c>
      <c r="AE1369">
        <v>62466019</v>
      </c>
      <c r="AF1369">
        <v>60148258</v>
      </c>
      <c r="AG1369">
        <v>56490226</v>
      </c>
      <c r="AH1369">
        <v>50919863</v>
      </c>
      <c r="AI1369">
        <v>66774406</v>
      </c>
      <c r="AJ1369">
        <v>68052790</v>
      </c>
      <c r="AK1369">
        <v>59291993</v>
      </c>
      <c r="AL1369">
        <v>65844991</v>
      </c>
      <c r="AM1369">
        <v>48168114</v>
      </c>
      <c r="AN1369">
        <v>65895937</v>
      </c>
      <c r="AO1369">
        <v>70185313</v>
      </c>
      <c r="AP1369">
        <v>50352349</v>
      </c>
      <c r="AQ1369">
        <v>33319402</v>
      </c>
      <c r="AR1369">
        <v>68628560</v>
      </c>
      <c r="AS1369">
        <v>45688234</v>
      </c>
      <c r="AT1369">
        <v>31778864</v>
      </c>
      <c r="AU1369">
        <v>44731021</v>
      </c>
      <c r="AV1369">
        <v>25688595</v>
      </c>
      <c r="AW1369">
        <v>40959965</v>
      </c>
      <c r="AX1369">
        <v>36779210</v>
      </c>
      <c r="AY1369">
        <v>23124850</v>
      </c>
      <c r="AZ1369">
        <v>29810199</v>
      </c>
      <c r="BA1369">
        <v>54481445</v>
      </c>
      <c r="BB1369">
        <v>36653184</v>
      </c>
      <c r="BC1369">
        <v>28822966</v>
      </c>
      <c r="BD1369">
        <v>45318841</v>
      </c>
      <c r="BE1369">
        <v>42673547</v>
      </c>
      <c r="BF1369">
        <v>42877711</v>
      </c>
      <c r="BG1369">
        <v>64136138</v>
      </c>
      <c r="BH1369">
        <v>55896979</v>
      </c>
      <c r="BI1369">
        <v>47738741</v>
      </c>
      <c r="BJ1369">
        <v>38572895</v>
      </c>
      <c r="BK1369">
        <v>31531551</v>
      </c>
      <c r="BL1369">
        <v>49553936</v>
      </c>
      <c r="BM1369">
        <v>54393679</v>
      </c>
      <c r="BN1369">
        <v>53237831</v>
      </c>
      <c r="BO1369">
        <v>40659793</v>
      </c>
      <c r="BP1369">
        <v>47103023</v>
      </c>
      <c r="BQ1369">
        <v>34427895</v>
      </c>
      <c r="BR1369">
        <v>28207865</v>
      </c>
      <c r="BS1369">
        <v>44640777</v>
      </c>
      <c r="BT1369">
        <v>32536143</v>
      </c>
      <c r="BU1369">
        <v>30717085</v>
      </c>
      <c r="BV1369">
        <v>28310044</v>
      </c>
      <c r="BW1369">
        <v>30300315</v>
      </c>
      <c r="BX1369">
        <v>25219912</v>
      </c>
      <c r="BY1369">
        <v>28688765</v>
      </c>
      <c r="BZ1369">
        <v>30427380</v>
      </c>
      <c r="CA1369">
        <v>19734716</v>
      </c>
      <c r="CB1369">
        <v>33529696</v>
      </c>
      <c r="CC1369">
        <v>23843839</v>
      </c>
      <c r="CD1369">
        <v>22562489</v>
      </c>
      <c r="CE1369">
        <v>18540306</v>
      </c>
      <c r="CF1369">
        <v>19285063</v>
      </c>
      <c r="CG1369">
        <v>33749828</v>
      </c>
      <c r="CH1369">
        <v>27328135</v>
      </c>
      <c r="CI1369">
        <v>32890106</v>
      </c>
      <c r="CJ1369">
        <v>37750239</v>
      </c>
      <c r="CK1369">
        <v>27718122</v>
      </c>
      <c r="CL1369">
        <v>27457766</v>
      </c>
      <c r="CM1369">
        <v>25355737</v>
      </c>
      <c r="CN1369">
        <v>31248550</v>
      </c>
      <c r="CO1369">
        <v>21219675</v>
      </c>
      <c r="CP1369">
        <v>25581609</v>
      </c>
      <c r="CQ1369">
        <v>19559670</v>
      </c>
      <c r="CR1369">
        <v>16927207</v>
      </c>
      <c r="CS1369">
        <v>27951409</v>
      </c>
      <c r="CT1369">
        <v>21145849</v>
      </c>
      <c r="CU1369">
        <v>30921303</v>
      </c>
      <c r="CV1369">
        <v>30620596</v>
      </c>
      <c r="CW1369">
        <v>20086725</v>
      </c>
      <c r="CX1369">
        <v>21481743</v>
      </c>
      <c r="CY1369">
        <v>16464070</v>
      </c>
      <c r="CZ1369">
        <v>20745889</v>
      </c>
      <c r="DA1369">
        <v>19304563</v>
      </c>
      <c r="DB1369">
        <v>23441163</v>
      </c>
      <c r="DC1369">
        <v>26141118</v>
      </c>
      <c r="DD1369">
        <v>21261596</v>
      </c>
      <c r="DE1369">
        <v>24435903</v>
      </c>
      <c r="DF1369">
        <v>26317299</v>
      </c>
      <c r="DG1369">
        <v>25371118</v>
      </c>
      <c r="DH1369">
        <v>33693911</v>
      </c>
      <c r="DI1369">
        <v>40003441</v>
      </c>
      <c r="DJ1369">
        <v>26287993</v>
      </c>
      <c r="DK1369">
        <v>20344270</v>
      </c>
      <c r="DL1369">
        <v>31132792</v>
      </c>
      <c r="DM1369">
        <v>24717840</v>
      </c>
      <c r="DN1369">
        <v>20949956</v>
      </c>
      <c r="DO1369">
        <v>24362446</v>
      </c>
      <c r="DP1369">
        <v>18678725</v>
      </c>
      <c r="DQ1369">
        <v>21583093</v>
      </c>
      <c r="DR1369">
        <v>30032633</v>
      </c>
      <c r="DS1369">
        <v>21835686</v>
      </c>
      <c r="DT1369">
        <v>17593462</v>
      </c>
      <c r="DU1369">
        <v>21963775</v>
      </c>
      <c r="DV1369">
        <v>22325167</v>
      </c>
      <c r="DW1369">
        <v>13306446</v>
      </c>
      <c r="DX1369">
        <v>29722240</v>
      </c>
      <c r="DY1369">
        <v>32415164</v>
      </c>
      <c r="DZ1369">
        <v>19659922</v>
      </c>
      <c r="EA1369">
        <v>16969582</v>
      </c>
      <c r="EB1369">
        <v>19898737</v>
      </c>
      <c r="EC1369">
        <v>19714205</v>
      </c>
      <c r="ED1369">
        <v>25757374</v>
      </c>
      <c r="EE1369">
        <v>22914708</v>
      </c>
      <c r="EF1369">
        <v>28900676</v>
      </c>
      <c r="EG1369">
        <v>25103079</v>
      </c>
      <c r="EH1369">
        <v>21931692</v>
      </c>
      <c r="EI1369">
        <v>19274454</v>
      </c>
      <c r="EJ1369">
        <v>24442010</v>
      </c>
      <c r="EK1369">
        <v>23630041</v>
      </c>
      <c r="EL1369">
        <v>23288185</v>
      </c>
      <c r="EM1369">
        <v>35998226</v>
      </c>
      <c r="EN1369">
        <v>26495809</v>
      </c>
      <c r="EO1369">
        <v>40930132</v>
      </c>
      <c r="EP1369">
        <v>28861542</v>
      </c>
      <c r="EQ1369">
        <v>31334074</v>
      </c>
      <c r="ER1369">
        <v>31624868</v>
      </c>
      <c r="ES1369">
        <v>67377080</v>
      </c>
      <c r="ET1369">
        <v>31408145</v>
      </c>
      <c r="EU1369">
        <v>23901837</v>
      </c>
      <c r="EV1369">
        <v>31034223</v>
      </c>
      <c r="EW1369">
        <v>22129369</v>
      </c>
      <c r="EX1369">
        <v>28258078</v>
      </c>
      <c r="EY1369">
        <v>26047354</v>
      </c>
      <c r="EZ1369">
        <v>19183124</v>
      </c>
      <c r="FA1369">
        <v>24826556</v>
      </c>
      <c r="FB1369">
        <v>20809256</v>
      </c>
      <c r="FC1369">
        <v>17183640</v>
      </c>
      <c r="FD1369">
        <v>20591244</v>
      </c>
      <c r="FE1369">
        <v>21378830</v>
      </c>
      <c r="FF1369">
        <v>46199877</v>
      </c>
      <c r="FG1369">
        <v>27875094</v>
      </c>
      <c r="FH1369">
        <v>25003711</v>
      </c>
      <c r="FI1369">
        <v>26292532</v>
      </c>
      <c r="FJ1369">
        <v>18178483</v>
      </c>
      <c r="FK1369">
        <v>16278390</v>
      </c>
      <c r="FL1369">
        <v>23414439</v>
      </c>
      <c r="FM1369">
        <v>19271718</v>
      </c>
      <c r="FN1369">
        <v>31190284</v>
      </c>
      <c r="FO1369">
        <v>24288176</v>
      </c>
      <c r="FP1369">
        <v>22789532</v>
      </c>
      <c r="FQ1369">
        <v>21829344</v>
      </c>
      <c r="FR1369">
        <v>23441571</v>
      </c>
      <c r="FS1369">
        <v>16692371</v>
      </c>
      <c r="FT1369">
        <v>19040000</v>
      </c>
      <c r="FU1369">
        <v>18951516</v>
      </c>
      <c r="FV1369">
        <v>17710443</v>
      </c>
      <c r="FW1369">
        <v>18195085</v>
      </c>
      <c r="FX1369">
        <v>25639174</v>
      </c>
      <c r="FY1369">
        <v>20493515</v>
      </c>
      <c r="FZ1369">
        <v>22286157</v>
      </c>
      <c r="GA1369">
        <v>19174283</v>
      </c>
      <c r="GB1369">
        <v>21403223</v>
      </c>
      <c r="GC1369">
        <v>17660637</v>
      </c>
      <c r="GD1369">
        <v>16635028</v>
      </c>
      <c r="GE1369">
        <v>16019725</v>
      </c>
      <c r="GF1369">
        <v>28194192</v>
      </c>
      <c r="GG1369">
        <v>24549062</v>
      </c>
      <c r="GH1369">
        <v>14208250</v>
      </c>
      <c r="GI1369">
        <v>18778699</v>
      </c>
      <c r="GJ1369">
        <v>19059156</v>
      </c>
      <c r="GK1369">
        <v>15924983</v>
      </c>
    </row>
    <row r="1370" spans="1:193" x14ac:dyDescent="0.25">
      <c r="A1370" s="5" t="s">
        <v>686</v>
      </c>
      <c r="B1370" t="s">
        <v>1164</v>
      </c>
      <c r="C1370" t="s">
        <v>1199</v>
      </c>
      <c r="D1370" s="2">
        <f>_xll.BDH(A1370, "volume", B1370, C1370, "Direction", "H", "Period", "M","cols=190;rows=2")</f>
        <v>39113</v>
      </c>
      <c r="E1370" s="2">
        <v>39141</v>
      </c>
      <c r="F1370" s="2">
        <v>39171</v>
      </c>
      <c r="G1370" s="2">
        <v>39202</v>
      </c>
      <c r="H1370" s="2">
        <v>39233</v>
      </c>
      <c r="I1370" s="2">
        <v>39262</v>
      </c>
      <c r="J1370" s="2">
        <v>39294</v>
      </c>
      <c r="K1370" s="2">
        <v>39325</v>
      </c>
      <c r="L1370" s="2">
        <v>39353</v>
      </c>
      <c r="M1370" s="2">
        <v>39386</v>
      </c>
      <c r="N1370" s="2">
        <v>39416</v>
      </c>
      <c r="O1370" s="2">
        <v>39447</v>
      </c>
      <c r="P1370" s="2">
        <v>39478</v>
      </c>
      <c r="Q1370" s="2">
        <v>39507</v>
      </c>
      <c r="R1370" s="2">
        <v>39538</v>
      </c>
      <c r="S1370" s="2">
        <v>39568</v>
      </c>
      <c r="T1370" s="2">
        <v>39598</v>
      </c>
      <c r="U1370" s="2">
        <v>39629</v>
      </c>
      <c r="V1370" s="2">
        <v>39660</v>
      </c>
      <c r="W1370" s="2">
        <v>39689</v>
      </c>
      <c r="X1370" s="2">
        <v>39721</v>
      </c>
      <c r="Y1370" s="2">
        <v>39752</v>
      </c>
      <c r="Z1370" s="2">
        <v>39780</v>
      </c>
      <c r="AA1370" s="2">
        <v>39813</v>
      </c>
      <c r="AB1370" s="2">
        <v>39843</v>
      </c>
      <c r="AC1370" s="2">
        <v>39871</v>
      </c>
      <c r="AD1370" s="2">
        <v>39903</v>
      </c>
      <c r="AE1370" s="2">
        <v>39933</v>
      </c>
      <c r="AF1370" s="2">
        <v>39962</v>
      </c>
      <c r="AG1370" s="2">
        <v>39994</v>
      </c>
      <c r="AH1370" s="2">
        <v>40025</v>
      </c>
      <c r="AI1370" s="2">
        <v>40056</v>
      </c>
      <c r="AJ1370" s="2">
        <v>40086</v>
      </c>
      <c r="AK1370" s="2">
        <v>40116</v>
      </c>
      <c r="AL1370" s="2">
        <v>40147</v>
      </c>
      <c r="AM1370" s="2">
        <v>40178</v>
      </c>
      <c r="AN1370" s="2">
        <v>40207</v>
      </c>
      <c r="AO1370" s="2">
        <v>40235</v>
      </c>
      <c r="AP1370" s="2">
        <v>40268</v>
      </c>
      <c r="AQ1370" s="2">
        <v>40298</v>
      </c>
      <c r="AR1370" s="2">
        <v>40329</v>
      </c>
      <c r="AS1370" s="2">
        <v>40359</v>
      </c>
      <c r="AT1370" s="2">
        <v>40389</v>
      </c>
      <c r="AU1370" s="2">
        <v>40421</v>
      </c>
      <c r="AV1370" s="2">
        <v>40451</v>
      </c>
      <c r="AW1370" s="2">
        <v>40480</v>
      </c>
      <c r="AX1370" s="2">
        <v>40512</v>
      </c>
      <c r="AY1370" s="2">
        <v>40543</v>
      </c>
      <c r="AZ1370" s="2">
        <v>40574</v>
      </c>
      <c r="BA1370" s="2">
        <v>40602</v>
      </c>
      <c r="BB1370" s="2">
        <v>40633</v>
      </c>
      <c r="BC1370" s="2">
        <v>40662</v>
      </c>
      <c r="BD1370" s="2">
        <v>40694</v>
      </c>
      <c r="BE1370" s="2">
        <v>40724</v>
      </c>
      <c r="BF1370" s="2">
        <v>40753</v>
      </c>
      <c r="BG1370" s="2">
        <v>40786</v>
      </c>
      <c r="BH1370" s="2">
        <v>40816</v>
      </c>
      <c r="BI1370" s="2">
        <v>40847</v>
      </c>
      <c r="BJ1370" s="2">
        <v>40877</v>
      </c>
      <c r="BK1370" s="2">
        <v>40907</v>
      </c>
      <c r="BL1370" s="2">
        <v>40939</v>
      </c>
      <c r="BM1370" s="2">
        <v>40968</v>
      </c>
      <c r="BN1370" s="2">
        <v>40998</v>
      </c>
      <c r="BO1370" s="2">
        <v>41029</v>
      </c>
      <c r="BP1370" s="2">
        <v>41060</v>
      </c>
      <c r="BQ1370" s="2">
        <v>41089</v>
      </c>
      <c r="BR1370" s="2">
        <v>41121</v>
      </c>
      <c r="BS1370" s="2">
        <v>41152</v>
      </c>
      <c r="BT1370" s="2">
        <v>41180</v>
      </c>
      <c r="BU1370" s="2">
        <v>41213</v>
      </c>
      <c r="BV1370" s="2">
        <v>41243</v>
      </c>
      <c r="BW1370" s="2">
        <v>41274</v>
      </c>
      <c r="BX1370" s="2">
        <v>41305</v>
      </c>
      <c r="BY1370" s="2">
        <v>41333</v>
      </c>
      <c r="BZ1370" s="2">
        <v>41362</v>
      </c>
      <c r="CA1370" s="2">
        <v>41394</v>
      </c>
      <c r="CB1370" s="2">
        <v>41425</v>
      </c>
      <c r="CC1370" s="2">
        <v>41453</v>
      </c>
      <c r="CD1370" s="2">
        <v>41486</v>
      </c>
      <c r="CE1370" s="2">
        <v>41516</v>
      </c>
      <c r="CF1370" s="2">
        <v>41547</v>
      </c>
      <c r="CG1370" s="2">
        <v>41578</v>
      </c>
      <c r="CH1370" s="2">
        <v>41607</v>
      </c>
      <c r="CI1370" s="2">
        <v>41639</v>
      </c>
      <c r="CJ1370" s="2">
        <v>41670</v>
      </c>
      <c r="CK1370" s="2">
        <v>41698</v>
      </c>
      <c r="CL1370" s="2">
        <v>41729</v>
      </c>
      <c r="CM1370" s="2">
        <v>41759</v>
      </c>
      <c r="CN1370" s="2">
        <v>41789</v>
      </c>
      <c r="CO1370" s="2">
        <v>41820</v>
      </c>
      <c r="CP1370" s="2">
        <v>41851</v>
      </c>
      <c r="CQ1370" s="2">
        <v>41880</v>
      </c>
      <c r="CR1370" s="2">
        <v>41912</v>
      </c>
      <c r="CS1370" s="2">
        <v>41943</v>
      </c>
      <c r="CT1370" s="2">
        <v>41971</v>
      </c>
      <c r="CU1370" s="2">
        <v>42004</v>
      </c>
      <c r="CV1370" s="2">
        <v>42034</v>
      </c>
      <c r="CW1370" s="2">
        <v>42062</v>
      </c>
      <c r="CX1370" s="2">
        <v>42094</v>
      </c>
      <c r="CY1370" s="2">
        <v>42124</v>
      </c>
      <c r="CZ1370" s="2">
        <v>42153</v>
      </c>
      <c r="DA1370" s="2">
        <v>42185</v>
      </c>
      <c r="DB1370" s="2">
        <v>42216</v>
      </c>
      <c r="DC1370" s="2">
        <v>42247</v>
      </c>
      <c r="DD1370" s="2">
        <v>42277</v>
      </c>
      <c r="DE1370" s="2">
        <v>42307</v>
      </c>
      <c r="DF1370" s="2">
        <v>42338</v>
      </c>
      <c r="DG1370" s="2">
        <v>42369</v>
      </c>
      <c r="DH1370" s="2">
        <v>42398</v>
      </c>
      <c r="DI1370" s="2">
        <v>42429</v>
      </c>
      <c r="DJ1370" s="2">
        <v>42460</v>
      </c>
      <c r="DK1370" s="2">
        <v>42489</v>
      </c>
      <c r="DL1370" s="2">
        <v>42521</v>
      </c>
      <c r="DM1370" s="2">
        <v>42551</v>
      </c>
      <c r="DN1370" s="2">
        <v>42580</v>
      </c>
      <c r="DO1370" s="2">
        <v>42613</v>
      </c>
      <c r="DP1370" s="2">
        <v>42643</v>
      </c>
      <c r="DQ1370" s="2">
        <v>42674</v>
      </c>
      <c r="DR1370" s="2">
        <v>42704</v>
      </c>
      <c r="DS1370" s="2">
        <v>42734</v>
      </c>
      <c r="DT1370" s="2">
        <v>42766</v>
      </c>
      <c r="DU1370" s="2">
        <v>42794</v>
      </c>
      <c r="DV1370" s="2">
        <v>42825</v>
      </c>
      <c r="DW1370" s="2">
        <v>42853</v>
      </c>
      <c r="DX1370" s="2">
        <v>42886</v>
      </c>
      <c r="DY1370" s="2">
        <v>42916</v>
      </c>
      <c r="DZ1370" s="2">
        <v>42947</v>
      </c>
      <c r="EA1370" s="2">
        <v>42978</v>
      </c>
      <c r="EB1370" s="2">
        <v>43007</v>
      </c>
      <c r="EC1370" s="2">
        <v>43039</v>
      </c>
      <c r="ED1370" s="2">
        <v>43069</v>
      </c>
      <c r="EE1370" s="2">
        <v>43098</v>
      </c>
      <c r="EF1370" s="2">
        <v>43131</v>
      </c>
      <c r="EG1370" s="2">
        <v>43159</v>
      </c>
      <c r="EH1370" s="2">
        <v>43189</v>
      </c>
      <c r="EI1370" s="2">
        <v>43220</v>
      </c>
      <c r="EJ1370" s="2">
        <v>43251</v>
      </c>
      <c r="EK1370" s="2">
        <v>43280</v>
      </c>
      <c r="EL1370" s="2">
        <v>43312</v>
      </c>
      <c r="EM1370" s="2">
        <v>43343</v>
      </c>
      <c r="EN1370" s="2">
        <v>43371</v>
      </c>
      <c r="EO1370" s="2">
        <v>43404</v>
      </c>
      <c r="EP1370" s="2">
        <v>43434</v>
      </c>
      <c r="EQ1370" s="2">
        <v>43465</v>
      </c>
      <c r="ER1370" s="2">
        <v>43496</v>
      </c>
      <c r="ES1370" s="2">
        <v>43524</v>
      </c>
      <c r="ET1370" s="2">
        <v>43553</v>
      </c>
      <c r="EU1370" s="2">
        <v>43585</v>
      </c>
      <c r="EV1370" s="2">
        <v>43616</v>
      </c>
      <c r="EW1370" s="2">
        <v>43644</v>
      </c>
      <c r="EX1370" s="2">
        <v>43677</v>
      </c>
      <c r="EY1370" s="2">
        <v>43707</v>
      </c>
      <c r="EZ1370" s="2">
        <v>43738</v>
      </c>
      <c r="FA1370" s="2">
        <v>43769</v>
      </c>
      <c r="FB1370" s="2">
        <v>43798</v>
      </c>
      <c r="FC1370" s="2">
        <v>43830</v>
      </c>
      <c r="FD1370" s="2">
        <v>43861</v>
      </c>
      <c r="FE1370" s="2">
        <v>43889</v>
      </c>
      <c r="FF1370" s="2">
        <v>43921</v>
      </c>
      <c r="FG1370" s="2">
        <v>43951</v>
      </c>
      <c r="FH1370" s="2">
        <v>43980</v>
      </c>
      <c r="FI1370" s="2">
        <v>44012</v>
      </c>
      <c r="FJ1370" s="2">
        <v>44043</v>
      </c>
      <c r="FK1370" s="2">
        <v>44074</v>
      </c>
      <c r="FL1370" s="2">
        <v>44104</v>
      </c>
      <c r="FM1370" s="2">
        <v>44134</v>
      </c>
      <c r="FN1370" s="2">
        <v>44165</v>
      </c>
      <c r="FO1370" s="2">
        <v>44196</v>
      </c>
      <c r="FP1370" s="2">
        <v>44225</v>
      </c>
      <c r="FQ1370" s="2">
        <v>44253</v>
      </c>
      <c r="FR1370" s="2">
        <v>44286</v>
      </c>
      <c r="FS1370" s="2">
        <v>44316</v>
      </c>
      <c r="FT1370" s="2">
        <v>44347</v>
      </c>
      <c r="FU1370" s="2">
        <v>44377</v>
      </c>
      <c r="FV1370" s="2">
        <v>44407</v>
      </c>
      <c r="FW1370" s="2">
        <v>44439</v>
      </c>
      <c r="FX1370" s="2">
        <v>44469</v>
      </c>
      <c r="FY1370" s="2">
        <v>44498</v>
      </c>
      <c r="FZ1370" s="2">
        <v>44530</v>
      </c>
      <c r="GA1370" s="2">
        <v>44561</v>
      </c>
      <c r="GB1370" s="2">
        <v>44592</v>
      </c>
      <c r="GC1370" s="2">
        <v>44620</v>
      </c>
      <c r="GD1370" s="2">
        <v>44651</v>
      </c>
      <c r="GE1370" s="2">
        <v>44680</v>
      </c>
      <c r="GF1370" s="2">
        <v>44712</v>
      </c>
      <c r="GG1370" s="2">
        <v>44742</v>
      </c>
      <c r="GH1370" s="2">
        <v>44771</v>
      </c>
      <c r="GI1370" s="2">
        <v>44804</v>
      </c>
      <c r="GJ1370" s="2">
        <v>44834</v>
      </c>
      <c r="GK1370" s="2">
        <v>44865</v>
      </c>
    </row>
    <row r="1371" spans="1:193" x14ac:dyDescent="0.25">
      <c r="D1371" s="3">
        <v>28562046</v>
      </c>
      <c r="E1371">
        <v>25479606</v>
      </c>
      <c r="F1371">
        <v>36205599</v>
      </c>
      <c r="G1371">
        <v>31208537</v>
      </c>
      <c r="H1371">
        <v>22089902</v>
      </c>
      <c r="I1371">
        <v>30018834</v>
      </c>
      <c r="J1371">
        <v>38562689</v>
      </c>
      <c r="K1371">
        <v>35414145</v>
      </c>
      <c r="L1371">
        <v>21715164</v>
      </c>
      <c r="M1371">
        <v>33867802</v>
      </c>
      <c r="N1371">
        <v>29897915</v>
      </c>
      <c r="O1371">
        <v>25127646</v>
      </c>
      <c r="P1371">
        <v>43787845</v>
      </c>
      <c r="Q1371">
        <v>34513438</v>
      </c>
      <c r="R1371">
        <v>37950253</v>
      </c>
      <c r="S1371">
        <v>34653831</v>
      </c>
      <c r="T1371">
        <v>28011483</v>
      </c>
      <c r="U1371">
        <v>36168008</v>
      </c>
      <c r="V1371">
        <v>41802584</v>
      </c>
      <c r="W1371">
        <v>27906262</v>
      </c>
      <c r="X1371">
        <v>51767226</v>
      </c>
      <c r="Y1371">
        <v>69298619</v>
      </c>
      <c r="Z1371">
        <v>46735371</v>
      </c>
      <c r="AA1371">
        <v>42057575</v>
      </c>
      <c r="AB1371">
        <v>43522020</v>
      </c>
      <c r="AC1371">
        <v>49290391</v>
      </c>
      <c r="AD1371">
        <v>58386749</v>
      </c>
      <c r="AE1371">
        <v>52271527</v>
      </c>
      <c r="AF1371">
        <v>35547904</v>
      </c>
      <c r="AG1371">
        <v>38989140</v>
      </c>
      <c r="AH1371">
        <v>42956659</v>
      </c>
      <c r="AI1371">
        <v>26102129</v>
      </c>
      <c r="AJ1371">
        <v>26133460</v>
      </c>
      <c r="AK1371">
        <v>31276307</v>
      </c>
      <c r="AL1371">
        <v>21202968</v>
      </c>
      <c r="AM1371">
        <v>21012953</v>
      </c>
      <c r="AN1371">
        <v>22522114</v>
      </c>
      <c r="AO1371">
        <v>23172724</v>
      </c>
      <c r="AP1371">
        <v>28084536</v>
      </c>
      <c r="AQ1371">
        <v>20544854</v>
      </c>
      <c r="AR1371">
        <v>31233368</v>
      </c>
      <c r="AS1371">
        <v>26379806</v>
      </c>
      <c r="AT1371">
        <v>30892189</v>
      </c>
      <c r="AU1371">
        <v>24276811</v>
      </c>
      <c r="AV1371">
        <v>21047262</v>
      </c>
      <c r="AW1371">
        <v>22138304</v>
      </c>
      <c r="AX1371">
        <v>19871132</v>
      </c>
      <c r="AY1371">
        <v>19746126</v>
      </c>
      <c r="AZ1371">
        <v>17954670</v>
      </c>
      <c r="BA1371">
        <v>19988116</v>
      </c>
      <c r="BB1371">
        <v>23005511</v>
      </c>
      <c r="BC1371">
        <v>22404468</v>
      </c>
      <c r="BD1371">
        <v>16271061</v>
      </c>
      <c r="BE1371">
        <v>23680397</v>
      </c>
      <c r="BF1371">
        <v>26273380</v>
      </c>
      <c r="BG1371">
        <v>39552712</v>
      </c>
      <c r="BH1371">
        <v>26630452</v>
      </c>
      <c r="BI1371">
        <v>22804085</v>
      </c>
      <c r="BJ1371">
        <v>20521317</v>
      </c>
      <c r="BK1371">
        <v>15742859</v>
      </c>
      <c r="BL1371">
        <v>20852273</v>
      </c>
      <c r="BM1371">
        <v>19499191</v>
      </c>
      <c r="BN1371">
        <v>16180271</v>
      </c>
      <c r="BO1371">
        <v>23269043</v>
      </c>
      <c r="BP1371">
        <v>24423709</v>
      </c>
      <c r="BQ1371">
        <v>21715396</v>
      </c>
      <c r="BR1371">
        <v>20407255</v>
      </c>
      <c r="BS1371">
        <v>13793307</v>
      </c>
      <c r="BT1371">
        <v>12653527</v>
      </c>
      <c r="BU1371">
        <v>17664038</v>
      </c>
      <c r="BV1371">
        <v>15790257</v>
      </c>
      <c r="BW1371">
        <v>14776569</v>
      </c>
      <c r="BX1371">
        <v>13744696</v>
      </c>
      <c r="BY1371">
        <v>11234773</v>
      </c>
      <c r="BZ1371">
        <v>13009889</v>
      </c>
      <c r="CA1371">
        <v>15355492</v>
      </c>
      <c r="CB1371">
        <v>12234832</v>
      </c>
      <c r="CC1371">
        <v>11338194</v>
      </c>
      <c r="CD1371">
        <v>13536742</v>
      </c>
      <c r="CE1371">
        <v>9400810</v>
      </c>
      <c r="CF1371">
        <v>11400449</v>
      </c>
      <c r="CG1371">
        <v>13413520</v>
      </c>
      <c r="CH1371">
        <v>9703316</v>
      </c>
      <c r="CI1371">
        <v>10995774</v>
      </c>
      <c r="CJ1371">
        <v>15376484</v>
      </c>
      <c r="CK1371">
        <v>18527064</v>
      </c>
      <c r="CL1371">
        <v>16002708</v>
      </c>
      <c r="CM1371">
        <v>16222470</v>
      </c>
      <c r="CN1371">
        <v>13219974</v>
      </c>
      <c r="CO1371">
        <v>12169084</v>
      </c>
      <c r="CP1371">
        <v>12523627</v>
      </c>
      <c r="CQ1371">
        <v>10065197</v>
      </c>
      <c r="CR1371">
        <v>14075068</v>
      </c>
      <c r="CS1371">
        <v>22822181</v>
      </c>
      <c r="CT1371">
        <v>10323254</v>
      </c>
      <c r="CU1371">
        <v>15779527</v>
      </c>
      <c r="CV1371">
        <v>18445284</v>
      </c>
      <c r="CW1371">
        <v>13386485</v>
      </c>
      <c r="CX1371">
        <v>15619273</v>
      </c>
      <c r="CY1371">
        <v>15812138</v>
      </c>
      <c r="CZ1371">
        <v>11776688</v>
      </c>
      <c r="DA1371">
        <v>12571667</v>
      </c>
      <c r="DB1371">
        <v>16468279</v>
      </c>
      <c r="DC1371">
        <v>17476546</v>
      </c>
      <c r="DD1371">
        <v>19206885</v>
      </c>
      <c r="DE1371">
        <v>22890157</v>
      </c>
      <c r="DF1371">
        <v>14947880</v>
      </c>
      <c r="DG1371">
        <v>22338852</v>
      </c>
      <c r="DH1371">
        <v>23669643</v>
      </c>
      <c r="DI1371">
        <v>20377081</v>
      </c>
      <c r="DJ1371">
        <v>23818842</v>
      </c>
      <c r="DK1371">
        <v>19768383</v>
      </c>
      <c r="DL1371">
        <v>17798384</v>
      </c>
      <c r="DM1371">
        <v>22181628</v>
      </c>
      <c r="DN1371">
        <v>20386748</v>
      </c>
      <c r="DO1371">
        <v>14351430</v>
      </c>
      <c r="DP1371">
        <v>17425964</v>
      </c>
      <c r="DQ1371">
        <v>13433216</v>
      </c>
      <c r="DR1371">
        <v>16045752</v>
      </c>
      <c r="DS1371">
        <v>17597668</v>
      </c>
      <c r="DT1371">
        <v>17560461</v>
      </c>
      <c r="DU1371">
        <v>13590175</v>
      </c>
      <c r="DV1371">
        <v>19139856</v>
      </c>
      <c r="DW1371">
        <v>16143644</v>
      </c>
      <c r="DX1371">
        <v>16396791</v>
      </c>
      <c r="DY1371">
        <v>16967730</v>
      </c>
      <c r="DZ1371">
        <v>14927563</v>
      </c>
      <c r="EA1371">
        <v>13555455</v>
      </c>
      <c r="EB1371">
        <v>12128033</v>
      </c>
      <c r="EC1371">
        <v>20634517</v>
      </c>
      <c r="ED1371">
        <v>14481807</v>
      </c>
      <c r="EE1371">
        <v>14077781</v>
      </c>
      <c r="EF1371">
        <v>17926521</v>
      </c>
      <c r="EG1371">
        <v>18194756</v>
      </c>
      <c r="EH1371">
        <v>25884530</v>
      </c>
      <c r="EI1371">
        <v>19139676</v>
      </c>
      <c r="EJ1371">
        <v>15458659</v>
      </c>
      <c r="EK1371">
        <v>15513959</v>
      </c>
      <c r="EL1371">
        <v>16608901</v>
      </c>
      <c r="EM1371">
        <v>15689940</v>
      </c>
      <c r="EN1371">
        <v>14530470</v>
      </c>
      <c r="EO1371">
        <v>23635624</v>
      </c>
      <c r="EP1371">
        <v>17547721</v>
      </c>
      <c r="EQ1371">
        <v>21465628</v>
      </c>
      <c r="ER1371">
        <v>21803989</v>
      </c>
      <c r="ES1371">
        <v>14325019</v>
      </c>
      <c r="ET1371">
        <v>16320146</v>
      </c>
      <c r="EU1371">
        <v>16501168</v>
      </c>
      <c r="EV1371">
        <v>16358881</v>
      </c>
      <c r="EW1371">
        <v>11810697</v>
      </c>
      <c r="EX1371">
        <v>15926175</v>
      </c>
      <c r="EY1371">
        <v>16731310</v>
      </c>
      <c r="EZ1371">
        <v>16125506</v>
      </c>
      <c r="FA1371">
        <v>17205384</v>
      </c>
      <c r="FB1371">
        <v>11524623</v>
      </c>
      <c r="FC1371">
        <v>14088086</v>
      </c>
      <c r="FD1371">
        <v>15324549</v>
      </c>
      <c r="FE1371">
        <v>17557438</v>
      </c>
      <c r="FF1371">
        <v>29212022</v>
      </c>
      <c r="FG1371">
        <v>22096572</v>
      </c>
      <c r="FH1371">
        <v>18147631</v>
      </c>
      <c r="FI1371">
        <v>18229338</v>
      </c>
      <c r="FJ1371">
        <v>21967520</v>
      </c>
      <c r="FK1371">
        <v>14512656</v>
      </c>
      <c r="FL1371">
        <v>18383024</v>
      </c>
      <c r="FM1371">
        <v>15338068</v>
      </c>
      <c r="FN1371">
        <v>13857228</v>
      </c>
      <c r="FO1371">
        <v>13110985</v>
      </c>
      <c r="FP1371">
        <v>17144078</v>
      </c>
      <c r="FQ1371">
        <v>14420976</v>
      </c>
      <c r="FR1371">
        <v>18477848</v>
      </c>
      <c r="FS1371">
        <v>15633026</v>
      </c>
      <c r="FT1371">
        <v>15826970</v>
      </c>
      <c r="FU1371">
        <v>15659244</v>
      </c>
      <c r="FV1371">
        <v>17387485</v>
      </c>
      <c r="FW1371">
        <v>20620873</v>
      </c>
      <c r="FX1371">
        <v>26886233</v>
      </c>
      <c r="FY1371">
        <v>16628505</v>
      </c>
      <c r="FZ1371">
        <v>13648619</v>
      </c>
      <c r="GA1371">
        <v>19403323</v>
      </c>
      <c r="GB1371">
        <v>17183637</v>
      </c>
      <c r="GC1371">
        <v>13821488</v>
      </c>
      <c r="GD1371">
        <v>19966912</v>
      </c>
      <c r="GE1371">
        <v>18921723</v>
      </c>
      <c r="GF1371">
        <v>18085164</v>
      </c>
      <c r="GG1371">
        <v>18536315</v>
      </c>
      <c r="GH1371">
        <v>18267358</v>
      </c>
      <c r="GI1371">
        <v>13551220</v>
      </c>
      <c r="GJ1371">
        <v>17504782</v>
      </c>
      <c r="GK1371">
        <v>18990990</v>
      </c>
    </row>
    <row r="1372" spans="1:193" x14ac:dyDescent="0.25">
      <c r="A1372" s="5" t="s">
        <v>687</v>
      </c>
      <c r="B1372" t="s">
        <v>1164</v>
      </c>
      <c r="C1372" t="s">
        <v>1186</v>
      </c>
      <c r="D1372" s="2">
        <f>_xll.BDH(A1372, "volume", B1372, C1372, "Direction", "H", "Period", "M","cols=12;rows=2")</f>
        <v>39113</v>
      </c>
      <c r="E1372" s="2">
        <v>39141</v>
      </c>
      <c r="F1372" s="2">
        <v>39171</v>
      </c>
      <c r="G1372" s="2">
        <v>39202</v>
      </c>
      <c r="H1372" s="2">
        <v>39233</v>
      </c>
      <c r="I1372" s="2">
        <v>39262</v>
      </c>
      <c r="J1372" s="2">
        <v>39294</v>
      </c>
      <c r="K1372" s="2">
        <v>39325</v>
      </c>
      <c r="L1372" s="2">
        <v>39353</v>
      </c>
      <c r="M1372" s="2">
        <v>39386</v>
      </c>
      <c r="N1372" s="2">
        <v>39416</v>
      </c>
      <c r="O1372" s="2">
        <v>39447</v>
      </c>
    </row>
    <row r="1373" spans="1:193" x14ac:dyDescent="0.25">
      <c r="D1373" s="3">
        <v>8369011</v>
      </c>
      <c r="E1373">
        <v>5274773</v>
      </c>
      <c r="F1373">
        <v>6051402</v>
      </c>
      <c r="G1373">
        <v>8037602</v>
      </c>
      <c r="H1373">
        <v>8325188</v>
      </c>
      <c r="I1373">
        <v>16376106</v>
      </c>
      <c r="J1373">
        <v>11760000</v>
      </c>
      <c r="K1373">
        <v>11575924</v>
      </c>
      <c r="L1373">
        <v>4449798</v>
      </c>
      <c r="M1373">
        <v>5793772</v>
      </c>
      <c r="N1373">
        <v>5403300</v>
      </c>
      <c r="O1373">
        <v>5229050</v>
      </c>
    </row>
    <row r="1374" spans="1:193" x14ac:dyDescent="0.25">
      <c r="A1374" s="5" t="s">
        <v>688</v>
      </c>
      <c r="B1374" t="s">
        <v>1164</v>
      </c>
      <c r="C1374" t="s">
        <v>1196</v>
      </c>
      <c r="D1374" s="2">
        <f>_xll.BDH(A1374, "volume", B1374, C1374, "Direction", "H", "Period", "M","cols=144;rows=2")</f>
        <v>39113</v>
      </c>
      <c r="E1374" s="2">
        <v>39141</v>
      </c>
      <c r="F1374" s="2">
        <v>39171</v>
      </c>
      <c r="G1374" s="2">
        <v>39202</v>
      </c>
      <c r="H1374" s="2">
        <v>39233</v>
      </c>
      <c r="I1374" s="2">
        <v>39262</v>
      </c>
      <c r="J1374" s="2">
        <v>39294</v>
      </c>
      <c r="K1374" s="2">
        <v>39325</v>
      </c>
      <c r="L1374" s="2">
        <v>39353</v>
      </c>
      <c r="M1374" s="2">
        <v>39386</v>
      </c>
      <c r="N1374" s="2">
        <v>39416</v>
      </c>
      <c r="O1374" s="2">
        <v>39447</v>
      </c>
      <c r="P1374" s="2">
        <v>39478</v>
      </c>
      <c r="Q1374" s="2">
        <v>39507</v>
      </c>
      <c r="R1374" s="2">
        <v>39538</v>
      </c>
      <c r="S1374" s="2">
        <v>39568</v>
      </c>
      <c r="T1374" s="2">
        <v>39598</v>
      </c>
      <c r="U1374" s="2">
        <v>39629</v>
      </c>
      <c r="V1374" s="2">
        <v>39660</v>
      </c>
      <c r="W1374" s="2">
        <v>39689</v>
      </c>
      <c r="X1374" s="2">
        <v>39721</v>
      </c>
      <c r="Y1374" s="2">
        <v>39752</v>
      </c>
      <c r="Z1374" s="2">
        <v>39780</v>
      </c>
      <c r="AA1374" s="2">
        <v>39813</v>
      </c>
      <c r="AB1374" s="2">
        <v>39843</v>
      </c>
      <c r="AC1374" s="2">
        <v>39871</v>
      </c>
      <c r="AD1374" s="2">
        <v>39903</v>
      </c>
      <c r="AE1374" s="2">
        <v>39933</v>
      </c>
      <c r="AF1374" s="2">
        <v>39962</v>
      </c>
      <c r="AG1374" s="2">
        <v>39994</v>
      </c>
      <c r="AH1374" s="2">
        <v>40025</v>
      </c>
      <c r="AI1374" s="2">
        <v>40056</v>
      </c>
      <c r="AJ1374" s="2">
        <v>40086</v>
      </c>
      <c r="AK1374" s="2">
        <v>40116</v>
      </c>
      <c r="AL1374" s="2">
        <v>40147</v>
      </c>
      <c r="AM1374" s="2">
        <v>40178</v>
      </c>
      <c r="AN1374" s="2">
        <v>40207</v>
      </c>
      <c r="AO1374" s="2">
        <v>40235</v>
      </c>
      <c r="AP1374" s="2">
        <v>40268</v>
      </c>
      <c r="AQ1374" s="2">
        <v>40298</v>
      </c>
      <c r="AR1374" s="2">
        <v>40329</v>
      </c>
      <c r="AS1374" s="2">
        <v>40359</v>
      </c>
      <c r="AT1374" s="2">
        <v>40389</v>
      </c>
      <c r="AU1374" s="2">
        <v>40421</v>
      </c>
      <c r="AV1374" s="2">
        <v>40451</v>
      </c>
      <c r="AW1374" s="2">
        <v>40480</v>
      </c>
      <c r="AX1374" s="2">
        <v>40512</v>
      </c>
      <c r="AY1374" s="2">
        <v>40543</v>
      </c>
      <c r="AZ1374" s="2">
        <v>40574</v>
      </c>
      <c r="BA1374" s="2">
        <v>40602</v>
      </c>
      <c r="BB1374" s="2">
        <v>40633</v>
      </c>
      <c r="BC1374" s="2">
        <v>40662</v>
      </c>
      <c r="BD1374" s="2">
        <v>40694</v>
      </c>
      <c r="BE1374" s="2">
        <v>40724</v>
      </c>
      <c r="BF1374" s="2">
        <v>40753</v>
      </c>
      <c r="BG1374" s="2">
        <v>40786</v>
      </c>
      <c r="BH1374" s="2">
        <v>40816</v>
      </c>
      <c r="BI1374" s="2">
        <v>40847</v>
      </c>
      <c r="BJ1374" s="2">
        <v>40877</v>
      </c>
      <c r="BK1374" s="2">
        <v>40907</v>
      </c>
      <c r="BL1374" s="2">
        <v>40939</v>
      </c>
      <c r="BM1374" s="2">
        <v>40968</v>
      </c>
      <c r="BN1374" s="2">
        <v>40998</v>
      </c>
      <c r="BO1374" s="2">
        <v>41029</v>
      </c>
      <c r="BP1374" s="2">
        <v>41060</v>
      </c>
      <c r="BQ1374" s="2">
        <v>41089</v>
      </c>
      <c r="BR1374" s="2">
        <v>41121</v>
      </c>
      <c r="BS1374" s="2">
        <v>41152</v>
      </c>
      <c r="BT1374" s="2">
        <v>41180</v>
      </c>
      <c r="BU1374" s="2">
        <v>41213</v>
      </c>
      <c r="BV1374" s="2">
        <v>41243</v>
      </c>
      <c r="BW1374" s="2">
        <v>41274</v>
      </c>
      <c r="BX1374" s="2">
        <v>41305</v>
      </c>
      <c r="BY1374" s="2">
        <v>41333</v>
      </c>
      <c r="BZ1374" s="2">
        <v>41362</v>
      </c>
      <c r="CA1374" s="2">
        <v>41394</v>
      </c>
      <c r="CB1374" s="2">
        <v>41425</v>
      </c>
      <c r="CC1374" s="2">
        <v>41453</v>
      </c>
      <c r="CD1374" s="2">
        <v>41486</v>
      </c>
      <c r="CE1374" s="2">
        <v>41516</v>
      </c>
      <c r="CF1374" s="2">
        <v>41547</v>
      </c>
      <c r="CG1374" s="2">
        <v>41578</v>
      </c>
      <c r="CH1374" s="2">
        <v>41607</v>
      </c>
      <c r="CI1374" s="2">
        <v>41639</v>
      </c>
      <c r="CJ1374" s="2">
        <v>41670</v>
      </c>
      <c r="CK1374" s="2">
        <v>41698</v>
      </c>
      <c r="CL1374" s="2">
        <v>41729</v>
      </c>
      <c r="CM1374" s="2">
        <v>41759</v>
      </c>
      <c r="CN1374" s="2">
        <v>41789</v>
      </c>
      <c r="CO1374" s="2">
        <v>41820</v>
      </c>
      <c r="CP1374" s="2">
        <v>41851</v>
      </c>
      <c r="CQ1374" s="2">
        <v>41880</v>
      </c>
      <c r="CR1374" s="2">
        <v>41912</v>
      </c>
      <c r="CS1374" s="2">
        <v>41943</v>
      </c>
      <c r="CT1374" s="2">
        <v>41971</v>
      </c>
      <c r="CU1374" s="2">
        <v>42004</v>
      </c>
      <c r="CV1374" s="2">
        <v>42034</v>
      </c>
      <c r="CW1374" s="2">
        <v>42062</v>
      </c>
      <c r="CX1374" s="2">
        <v>42094</v>
      </c>
      <c r="CY1374" s="2">
        <v>42124</v>
      </c>
      <c r="CZ1374" s="2">
        <v>42153</v>
      </c>
      <c r="DA1374" s="2">
        <v>42185</v>
      </c>
      <c r="DB1374" s="2">
        <v>42216</v>
      </c>
      <c r="DC1374" s="2">
        <v>42247</v>
      </c>
      <c r="DD1374" s="2">
        <v>42277</v>
      </c>
      <c r="DE1374" s="2">
        <v>42307</v>
      </c>
      <c r="DF1374" s="2">
        <v>42338</v>
      </c>
      <c r="DG1374" s="2">
        <v>42369</v>
      </c>
      <c r="DH1374" s="2">
        <v>42398</v>
      </c>
      <c r="DI1374" s="2">
        <v>42429</v>
      </c>
      <c r="DJ1374" s="2">
        <v>42460</v>
      </c>
      <c r="DK1374" s="2">
        <v>42489</v>
      </c>
      <c r="DL1374" s="2">
        <v>42521</v>
      </c>
      <c r="DM1374" s="2">
        <v>42551</v>
      </c>
      <c r="DN1374" s="2">
        <v>42580</v>
      </c>
      <c r="DO1374" s="2">
        <v>42613</v>
      </c>
      <c r="DP1374" s="2">
        <v>42643</v>
      </c>
      <c r="DQ1374" s="2">
        <v>42674</v>
      </c>
      <c r="DR1374" s="2">
        <v>42704</v>
      </c>
      <c r="DS1374" s="2">
        <v>42734</v>
      </c>
      <c r="DT1374" s="2">
        <v>42766</v>
      </c>
      <c r="DU1374" s="2">
        <v>42794</v>
      </c>
      <c r="DV1374" s="2">
        <v>42825</v>
      </c>
      <c r="DW1374" s="2">
        <v>42853</v>
      </c>
      <c r="DX1374" s="2">
        <v>42886</v>
      </c>
      <c r="DY1374" s="2">
        <v>42916</v>
      </c>
      <c r="DZ1374" s="2">
        <v>42947</v>
      </c>
      <c r="EA1374" s="2">
        <v>42978</v>
      </c>
      <c r="EB1374" s="2">
        <v>43007</v>
      </c>
      <c r="EC1374" s="2">
        <v>43039</v>
      </c>
      <c r="ED1374" s="2">
        <v>43069</v>
      </c>
      <c r="EE1374" s="2">
        <v>43098</v>
      </c>
      <c r="EF1374" s="2">
        <v>43131</v>
      </c>
      <c r="EG1374" s="2">
        <v>43159</v>
      </c>
      <c r="EH1374" s="2">
        <v>43189</v>
      </c>
      <c r="EI1374" s="2">
        <v>43220</v>
      </c>
      <c r="EJ1374" s="2">
        <v>43251</v>
      </c>
      <c r="EK1374" s="2">
        <v>43280</v>
      </c>
      <c r="EL1374" s="2">
        <v>43312</v>
      </c>
      <c r="EM1374" s="2">
        <v>43343</v>
      </c>
      <c r="EN1374" s="2">
        <v>43371</v>
      </c>
      <c r="EO1374" s="2">
        <v>43404</v>
      </c>
      <c r="EP1374" s="2">
        <v>43434</v>
      </c>
      <c r="EQ1374" s="2">
        <v>43465</v>
      </c>
    </row>
    <row r="1375" spans="1:193" x14ac:dyDescent="0.25">
      <c r="D1375" s="3">
        <v>6307601</v>
      </c>
      <c r="E1375">
        <v>14258453</v>
      </c>
      <c r="F1375">
        <v>13287423</v>
      </c>
      <c r="G1375">
        <v>8195532</v>
      </c>
      <c r="H1375">
        <v>12054670</v>
      </c>
      <c r="I1375">
        <v>9291665</v>
      </c>
      <c r="J1375">
        <v>10788626</v>
      </c>
      <c r="K1375">
        <v>15161698</v>
      </c>
      <c r="L1375">
        <v>7240675</v>
      </c>
      <c r="M1375">
        <v>7872743</v>
      </c>
      <c r="N1375">
        <v>16009847</v>
      </c>
      <c r="O1375">
        <v>13404168</v>
      </c>
      <c r="P1375">
        <v>19014888</v>
      </c>
      <c r="Q1375">
        <v>15652141</v>
      </c>
      <c r="R1375">
        <v>15300564</v>
      </c>
      <c r="S1375">
        <v>17777659</v>
      </c>
      <c r="T1375">
        <v>15785037</v>
      </c>
      <c r="U1375">
        <v>18683099</v>
      </c>
      <c r="V1375">
        <v>13728450</v>
      </c>
      <c r="W1375">
        <v>13630587</v>
      </c>
      <c r="X1375">
        <v>16110568</v>
      </c>
      <c r="Y1375">
        <v>20017205</v>
      </c>
      <c r="Z1375">
        <v>14478332</v>
      </c>
      <c r="AA1375">
        <v>13960007</v>
      </c>
      <c r="AB1375">
        <v>13084667</v>
      </c>
      <c r="AC1375">
        <v>16604168</v>
      </c>
      <c r="AD1375">
        <v>14702679</v>
      </c>
      <c r="AE1375">
        <v>15065482</v>
      </c>
      <c r="AF1375">
        <v>12042191</v>
      </c>
      <c r="AG1375">
        <v>12910067</v>
      </c>
      <c r="AH1375">
        <v>12816288</v>
      </c>
      <c r="AI1375">
        <v>12232899</v>
      </c>
      <c r="AJ1375">
        <v>8531515</v>
      </c>
      <c r="AK1375">
        <v>9454848</v>
      </c>
      <c r="AL1375">
        <v>9814913</v>
      </c>
      <c r="AM1375">
        <v>7590453</v>
      </c>
      <c r="AN1375">
        <v>9938113</v>
      </c>
      <c r="AO1375">
        <v>10446693</v>
      </c>
      <c r="AP1375">
        <v>9148787</v>
      </c>
      <c r="AQ1375">
        <v>7765380</v>
      </c>
      <c r="AR1375">
        <v>11071880</v>
      </c>
      <c r="AS1375">
        <v>7291007</v>
      </c>
      <c r="AT1375">
        <v>8505377</v>
      </c>
      <c r="AU1375">
        <v>8820649</v>
      </c>
      <c r="AV1375">
        <v>6967250</v>
      </c>
      <c r="AW1375">
        <v>6172586</v>
      </c>
      <c r="AX1375">
        <v>6213614</v>
      </c>
      <c r="AY1375">
        <v>7603763</v>
      </c>
      <c r="AZ1375">
        <v>5086947</v>
      </c>
      <c r="BA1375">
        <v>6959974</v>
      </c>
      <c r="BB1375">
        <v>7047396</v>
      </c>
      <c r="BC1375">
        <v>4057819</v>
      </c>
      <c r="BD1375">
        <v>5771819</v>
      </c>
      <c r="BE1375">
        <v>7653753</v>
      </c>
      <c r="BF1375">
        <v>4919790</v>
      </c>
      <c r="BG1375">
        <v>13278210</v>
      </c>
      <c r="BH1375">
        <v>10195327</v>
      </c>
      <c r="BI1375">
        <v>9321229</v>
      </c>
      <c r="BJ1375">
        <v>9072343</v>
      </c>
      <c r="BK1375">
        <v>5747886</v>
      </c>
      <c r="BL1375">
        <v>5092540</v>
      </c>
      <c r="BM1375">
        <v>4222120</v>
      </c>
      <c r="BN1375">
        <v>5432506</v>
      </c>
      <c r="BO1375">
        <v>4303569</v>
      </c>
      <c r="BP1375">
        <v>5683966</v>
      </c>
      <c r="BQ1375">
        <v>4491412</v>
      </c>
      <c r="BR1375">
        <v>3560780</v>
      </c>
      <c r="BS1375">
        <v>4513495</v>
      </c>
      <c r="BT1375">
        <v>4254714</v>
      </c>
      <c r="BU1375">
        <v>4500218</v>
      </c>
      <c r="BV1375">
        <v>5457933</v>
      </c>
      <c r="BW1375">
        <v>4165967</v>
      </c>
      <c r="BX1375">
        <v>4044713</v>
      </c>
      <c r="BY1375">
        <v>3811901</v>
      </c>
      <c r="BZ1375">
        <v>4350331</v>
      </c>
      <c r="CA1375">
        <v>5254952</v>
      </c>
      <c r="CB1375">
        <v>5434388</v>
      </c>
      <c r="CC1375">
        <v>5606748</v>
      </c>
      <c r="CD1375">
        <v>4815740</v>
      </c>
      <c r="CE1375">
        <v>4882828</v>
      </c>
      <c r="CF1375">
        <v>3955959</v>
      </c>
      <c r="CG1375">
        <v>5271786</v>
      </c>
      <c r="CH1375">
        <v>6549689</v>
      </c>
      <c r="CI1375">
        <v>4528359</v>
      </c>
      <c r="CJ1375">
        <v>6006387</v>
      </c>
      <c r="CK1375">
        <v>6635679</v>
      </c>
      <c r="CL1375">
        <v>5706001</v>
      </c>
      <c r="CM1375">
        <v>5275196</v>
      </c>
      <c r="CN1375">
        <v>6527757</v>
      </c>
      <c r="CO1375">
        <v>5381052</v>
      </c>
      <c r="CP1375">
        <v>4975991</v>
      </c>
      <c r="CQ1375">
        <v>4148792</v>
      </c>
      <c r="CR1375">
        <v>5247665</v>
      </c>
      <c r="CS1375">
        <v>5933813</v>
      </c>
      <c r="CT1375">
        <v>5675393</v>
      </c>
      <c r="CU1375">
        <v>6298064</v>
      </c>
      <c r="CV1375">
        <v>6191643</v>
      </c>
      <c r="CW1375">
        <v>7036577</v>
      </c>
      <c r="CX1375">
        <v>6704601</v>
      </c>
      <c r="CY1375">
        <v>7840507</v>
      </c>
      <c r="CZ1375">
        <v>8460322</v>
      </c>
      <c r="DA1375">
        <v>6592263</v>
      </c>
      <c r="DB1375">
        <v>6694604</v>
      </c>
      <c r="DC1375">
        <v>8917388</v>
      </c>
      <c r="DD1375">
        <v>9243090</v>
      </c>
      <c r="DE1375">
        <v>8871449</v>
      </c>
      <c r="DF1375">
        <v>5873518</v>
      </c>
      <c r="DG1375">
        <v>6226799</v>
      </c>
      <c r="DH1375">
        <v>7463031</v>
      </c>
      <c r="DI1375">
        <v>8093266</v>
      </c>
      <c r="DJ1375">
        <v>6949180</v>
      </c>
      <c r="DK1375">
        <v>6557516</v>
      </c>
      <c r="DL1375">
        <v>10678577</v>
      </c>
      <c r="DM1375">
        <v>9488897</v>
      </c>
      <c r="DN1375">
        <v>6004305</v>
      </c>
      <c r="DO1375">
        <v>10436554</v>
      </c>
      <c r="DP1375">
        <v>7548342</v>
      </c>
      <c r="DQ1375">
        <v>6590798</v>
      </c>
      <c r="DR1375">
        <v>17385119</v>
      </c>
      <c r="DS1375">
        <v>11491454</v>
      </c>
      <c r="DT1375">
        <v>9393491</v>
      </c>
      <c r="DU1375">
        <v>6996033</v>
      </c>
      <c r="DV1375">
        <v>7984555</v>
      </c>
      <c r="DW1375">
        <v>4556193</v>
      </c>
      <c r="DX1375">
        <v>8529521</v>
      </c>
      <c r="DY1375">
        <v>8518106</v>
      </c>
      <c r="DZ1375">
        <v>7941499</v>
      </c>
      <c r="EA1375">
        <v>12238619</v>
      </c>
      <c r="EB1375">
        <v>10021963</v>
      </c>
      <c r="EC1375">
        <v>9855809</v>
      </c>
      <c r="ED1375">
        <v>19168516</v>
      </c>
      <c r="EE1375">
        <v>13362395</v>
      </c>
      <c r="EF1375">
        <v>8882424</v>
      </c>
      <c r="EG1375">
        <v>10651046</v>
      </c>
      <c r="EH1375">
        <v>30867578</v>
      </c>
      <c r="EI1375">
        <v>14443611</v>
      </c>
      <c r="EJ1375">
        <v>11395237</v>
      </c>
      <c r="EK1375">
        <v>21617506</v>
      </c>
      <c r="EL1375">
        <v>14414680</v>
      </c>
      <c r="EM1375">
        <v>14722209</v>
      </c>
      <c r="EN1375">
        <v>11368047</v>
      </c>
      <c r="EO1375">
        <v>11546659</v>
      </c>
      <c r="EP1375">
        <v>9854602</v>
      </c>
      <c r="EQ1375">
        <v>12639629</v>
      </c>
    </row>
    <row r="1376" spans="1:193" x14ac:dyDescent="0.25">
      <c r="A1376" s="5" t="s">
        <v>689</v>
      </c>
      <c r="B1376" t="s">
        <v>1164</v>
      </c>
      <c r="C1376" t="s">
        <v>1199</v>
      </c>
      <c r="D1376" s="2">
        <f>_xll.BDH(A1376, "volume", B1376, C1376, "Direction", "H", "Period", "M","cols=190;rows=2")</f>
        <v>39113</v>
      </c>
      <c r="E1376" s="2">
        <v>39141</v>
      </c>
      <c r="F1376" s="2">
        <v>39171</v>
      </c>
      <c r="G1376" s="2">
        <v>39202</v>
      </c>
      <c r="H1376" s="2">
        <v>39233</v>
      </c>
      <c r="I1376" s="2">
        <v>39262</v>
      </c>
      <c r="J1376" s="2">
        <v>39294</v>
      </c>
      <c r="K1376" s="2">
        <v>39325</v>
      </c>
      <c r="L1376" s="2">
        <v>39353</v>
      </c>
      <c r="M1376" s="2">
        <v>39386</v>
      </c>
      <c r="N1376" s="2">
        <v>39416</v>
      </c>
      <c r="O1376" s="2">
        <v>39447</v>
      </c>
      <c r="P1376" s="2">
        <v>39478</v>
      </c>
      <c r="Q1376" s="2">
        <v>39507</v>
      </c>
      <c r="R1376" s="2">
        <v>39538</v>
      </c>
      <c r="S1376" s="2">
        <v>39568</v>
      </c>
      <c r="T1376" s="2">
        <v>39598</v>
      </c>
      <c r="U1376" s="2">
        <v>39629</v>
      </c>
      <c r="V1376" s="2">
        <v>39660</v>
      </c>
      <c r="W1376" s="2">
        <v>39689</v>
      </c>
      <c r="X1376" s="2">
        <v>39721</v>
      </c>
      <c r="Y1376" s="2">
        <v>39752</v>
      </c>
      <c r="Z1376" s="2">
        <v>39780</v>
      </c>
      <c r="AA1376" s="2">
        <v>39813</v>
      </c>
      <c r="AB1376" s="2">
        <v>39843</v>
      </c>
      <c r="AC1376" s="2">
        <v>39871</v>
      </c>
      <c r="AD1376" s="2">
        <v>39903</v>
      </c>
      <c r="AE1376" s="2">
        <v>39933</v>
      </c>
      <c r="AF1376" s="2">
        <v>39962</v>
      </c>
      <c r="AG1376" s="2">
        <v>39994</v>
      </c>
      <c r="AH1376" s="2">
        <v>40025</v>
      </c>
      <c r="AI1376" s="2">
        <v>40056</v>
      </c>
      <c r="AJ1376" s="2">
        <v>40086</v>
      </c>
      <c r="AK1376" s="2">
        <v>40116</v>
      </c>
      <c r="AL1376" s="2">
        <v>40147</v>
      </c>
      <c r="AM1376" s="2">
        <v>40178</v>
      </c>
      <c r="AN1376" s="2">
        <v>40207</v>
      </c>
      <c r="AO1376" s="2">
        <v>40235</v>
      </c>
      <c r="AP1376" s="2">
        <v>40268</v>
      </c>
      <c r="AQ1376" s="2">
        <v>40298</v>
      </c>
      <c r="AR1376" s="2">
        <v>40329</v>
      </c>
      <c r="AS1376" s="2">
        <v>40359</v>
      </c>
      <c r="AT1376" s="2">
        <v>40389</v>
      </c>
      <c r="AU1376" s="2">
        <v>40421</v>
      </c>
      <c r="AV1376" s="2">
        <v>40451</v>
      </c>
      <c r="AW1376" s="2">
        <v>40480</v>
      </c>
      <c r="AX1376" s="2">
        <v>40512</v>
      </c>
      <c r="AY1376" s="2">
        <v>40543</v>
      </c>
      <c r="AZ1376" s="2">
        <v>40574</v>
      </c>
      <c r="BA1376" s="2">
        <v>40602</v>
      </c>
      <c r="BB1376" s="2">
        <v>40633</v>
      </c>
      <c r="BC1376" s="2">
        <v>40662</v>
      </c>
      <c r="BD1376" s="2">
        <v>40694</v>
      </c>
      <c r="BE1376" s="2">
        <v>40724</v>
      </c>
      <c r="BF1376" s="2">
        <v>40753</v>
      </c>
      <c r="BG1376" s="2">
        <v>40786</v>
      </c>
      <c r="BH1376" s="2">
        <v>40816</v>
      </c>
      <c r="BI1376" s="2">
        <v>40847</v>
      </c>
      <c r="BJ1376" s="2">
        <v>40877</v>
      </c>
      <c r="BK1376" s="2">
        <v>40907</v>
      </c>
      <c r="BL1376" s="2">
        <v>40939</v>
      </c>
      <c r="BM1376" s="2">
        <v>40968</v>
      </c>
      <c r="BN1376" s="2">
        <v>40998</v>
      </c>
      <c r="BO1376" s="2">
        <v>41029</v>
      </c>
      <c r="BP1376" s="2">
        <v>41060</v>
      </c>
      <c r="BQ1376" s="2">
        <v>41089</v>
      </c>
      <c r="BR1376" s="2">
        <v>41121</v>
      </c>
      <c r="BS1376" s="2">
        <v>41152</v>
      </c>
      <c r="BT1376" s="2">
        <v>41180</v>
      </c>
      <c r="BU1376" s="2">
        <v>41213</v>
      </c>
      <c r="BV1376" s="2">
        <v>41243</v>
      </c>
      <c r="BW1376" s="2">
        <v>41274</v>
      </c>
      <c r="BX1376" s="2">
        <v>41305</v>
      </c>
      <c r="BY1376" s="2">
        <v>41333</v>
      </c>
      <c r="BZ1376" s="2">
        <v>41362</v>
      </c>
      <c r="CA1376" s="2">
        <v>41394</v>
      </c>
      <c r="CB1376" s="2">
        <v>41425</v>
      </c>
      <c r="CC1376" s="2">
        <v>41453</v>
      </c>
      <c r="CD1376" s="2">
        <v>41486</v>
      </c>
      <c r="CE1376" s="2">
        <v>41516</v>
      </c>
      <c r="CF1376" s="2">
        <v>41547</v>
      </c>
      <c r="CG1376" s="2">
        <v>41578</v>
      </c>
      <c r="CH1376" s="2">
        <v>41607</v>
      </c>
      <c r="CI1376" s="2">
        <v>41639</v>
      </c>
      <c r="CJ1376" s="2">
        <v>41670</v>
      </c>
      <c r="CK1376" s="2">
        <v>41698</v>
      </c>
      <c r="CL1376" s="2">
        <v>41729</v>
      </c>
      <c r="CM1376" s="2">
        <v>41759</v>
      </c>
      <c r="CN1376" s="2">
        <v>41789</v>
      </c>
      <c r="CO1376" s="2">
        <v>41820</v>
      </c>
      <c r="CP1376" s="2">
        <v>41851</v>
      </c>
      <c r="CQ1376" s="2">
        <v>41880</v>
      </c>
      <c r="CR1376" s="2">
        <v>41912</v>
      </c>
      <c r="CS1376" s="2">
        <v>41943</v>
      </c>
      <c r="CT1376" s="2">
        <v>41971</v>
      </c>
      <c r="CU1376" s="2">
        <v>42004</v>
      </c>
      <c r="CV1376" s="2">
        <v>42034</v>
      </c>
      <c r="CW1376" s="2">
        <v>42062</v>
      </c>
      <c r="CX1376" s="2">
        <v>42094</v>
      </c>
      <c r="CY1376" s="2">
        <v>42124</v>
      </c>
      <c r="CZ1376" s="2">
        <v>42153</v>
      </c>
      <c r="DA1376" s="2">
        <v>42185</v>
      </c>
      <c r="DB1376" s="2">
        <v>42216</v>
      </c>
      <c r="DC1376" s="2">
        <v>42247</v>
      </c>
      <c r="DD1376" s="2">
        <v>42277</v>
      </c>
      <c r="DE1376" s="2">
        <v>42307</v>
      </c>
      <c r="DF1376" s="2">
        <v>42338</v>
      </c>
      <c r="DG1376" s="2">
        <v>42369</v>
      </c>
      <c r="DH1376" s="2">
        <v>42398</v>
      </c>
      <c r="DI1376" s="2">
        <v>42429</v>
      </c>
      <c r="DJ1376" s="2">
        <v>42460</v>
      </c>
      <c r="DK1376" s="2">
        <v>42489</v>
      </c>
      <c r="DL1376" s="2">
        <v>42521</v>
      </c>
      <c r="DM1376" s="2">
        <v>42551</v>
      </c>
      <c r="DN1376" s="2">
        <v>42580</v>
      </c>
      <c r="DO1376" s="2">
        <v>42613</v>
      </c>
      <c r="DP1376" s="2">
        <v>42643</v>
      </c>
      <c r="DQ1376" s="2">
        <v>42674</v>
      </c>
      <c r="DR1376" s="2">
        <v>42704</v>
      </c>
      <c r="DS1376" s="2">
        <v>42734</v>
      </c>
      <c r="DT1376" s="2">
        <v>42766</v>
      </c>
      <c r="DU1376" s="2">
        <v>42794</v>
      </c>
      <c r="DV1376" s="2">
        <v>42825</v>
      </c>
      <c r="DW1376" s="2">
        <v>42853</v>
      </c>
      <c r="DX1376" s="2">
        <v>42886</v>
      </c>
      <c r="DY1376" s="2">
        <v>42916</v>
      </c>
      <c r="DZ1376" s="2">
        <v>42947</v>
      </c>
      <c r="EA1376" s="2">
        <v>42978</v>
      </c>
      <c r="EB1376" s="2">
        <v>43007</v>
      </c>
      <c r="EC1376" s="2">
        <v>43039</v>
      </c>
      <c r="ED1376" s="2">
        <v>43069</v>
      </c>
      <c r="EE1376" s="2">
        <v>43098</v>
      </c>
      <c r="EF1376" s="2">
        <v>43131</v>
      </c>
      <c r="EG1376" s="2">
        <v>43159</v>
      </c>
      <c r="EH1376" s="2">
        <v>43189</v>
      </c>
      <c r="EI1376" s="2">
        <v>43220</v>
      </c>
      <c r="EJ1376" s="2">
        <v>43251</v>
      </c>
      <c r="EK1376" s="2">
        <v>43280</v>
      </c>
      <c r="EL1376" s="2">
        <v>43312</v>
      </c>
      <c r="EM1376" s="2">
        <v>43343</v>
      </c>
      <c r="EN1376" s="2">
        <v>43371</v>
      </c>
      <c r="EO1376" s="2">
        <v>43404</v>
      </c>
      <c r="EP1376" s="2">
        <v>43434</v>
      </c>
      <c r="EQ1376" s="2">
        <v>43465</v>
      </c>
      <c r="ER1376" s="2">
        <v>43496</v>
      </c>
      <c r="ES1376" s="2">
        <v>43524</v>
      </c>
      <c r="ET1376" s="2">
        <v>43553</v>
      </c>
      <c r="EU1376" s="2">
        <v>43585</v>
      </c>
      <c r="EV1376" s="2">
        <v>43616</v>
      </c>
      <c r="EW1376" s="2">
        <v>43644</v>
      </c>
      <c r="EX1376" s="2">
        <v>43677</v>
      </c>
      <c r="EY1376" s="2">
        <v>43707</v>
      </c>
      <c r="EZ1376" s="2">
        <v>43738</v>
      </c>
      <c r="FA1376" s="2">
        <v>43769</v>
      </c>
      <c r="FB1376" s="2">
        <v>43798</v>
      </c>
      <c r="FC1376" s="2">
        <v>43830</v>
      </c>
      <c r="FD1376" s="2">
        <v>43861</v>
      </c>
      <c r="FE1376" s="2">
        <v>43889</v>
      </c>
      <c r="FF1376" s="2">
        <v>43921</v>
      </c>
      <c r="FG1376" s="2">
        <v>43951</v>
      </c>
      <c r="FH1376" s="2">
        <v>43980</v>
      </c>
      <c r="FI1376" s="2">
        <v>44012</v>
      </c>
      <c r="FJ1376" s="2">
        <v>44043</v>
      </c>
      <c r="FK1376" s="2">
        <v>44074</v>
      </c>
      <c r="FL1376" s="2">
        <v>44104</v>
      </c>
      <c r="FM1376" s="2">
        <v>44134</v>
      </c>
      <c r="FN1376" s="2">
        <v>44165</v>
      </c>
      <c r="FO1376" s="2">
        <v>44196</v>
      </c>
      <c r="FP1376" s="2">
        <v>44225</v>
      </c>
      <c r="FQ1376" s="2">
        <v>44253</v>
      </c>
      <c r="FR1376" s="2">
        <v>44286</v>
      </c>
      <c r="FS1376" s="2">
        <v>44316</v>
      </c>
      <c r="FT1376" s="2">
        <v>44347</v>
      </c>
      <c r="FU1376" s="2">
        <v>44377</v>
      </c>
      <c r="FV1376" s="2">
        <v>44407</v>
      </c>
      <c r="FW1376" s="2">
        <v>44439</v>
      </c>
      <c r="FX1376" s="2">
        <v>44469</v>
      </c>
      <c r="FY1376" s="2">
        <v>44498</v>
      </c>
      <c r="FZ1376" s="2">
        <v>44530</v>
      </c>
      <c r="GA1376" s="2">
        <v>44561</v>
      </c>
      <c r="GB1376" s="2">
        <v>44592</v>
      </c>
      <c r="GC1376" s="2">
        <v>44620</v>
      </c>
      <c r="GD1376" s="2">
        <v>44651</v>
      </c>
      <c r="GE1376" s="2">
        <v>44680</v>
      </c>
      <c r="GF1376" s="2">
        <v>44712</v>
      </c>
      <c r="GG1376" s="2">
        <v>44742</v>
      </c>
      <c r="GH1376" s="2">
        <v>44771</v>
      </c>
      <c r="GI1376" s="2">
        <v>44804</v>
      </c>
      <c r="GJ1376" s="2">
        <v>44834</v>
      </c>
      <c r="GK1376" s="2">
        <v>44865</v>
      </c>
    </row>
    <row r="1377" spans="1:193" x14ac:dyDescent="0.25">
      <c r="D1377" s="3">
        <v>168088328</v>
      </c>
      <c r="E1377">
        <v>196521312</v>
      </c>
      <c r="F1377">
        <v>182271416</v>
      </c>
      <c r="G1377">
        <v>167396768</v>
      </c>
      <c r="H1377">
        <v>150346356</v>
      </c>
      <c r="I1377">
        <v>163810654</v>
      </c>
      <c r="J1377">
        <v>169109560</v>
      </c>
      <c r="K1377">
        <v>161870672</v>
      </c>
      <c r="L1377">
        <v>136841542</v>
      </c>
      <c r="M1377">
        <v>169856578</v>
      </c>
      <c r="N1377">
        <v>166613584</v>
      </c>
      <c r="O1377">
        <v>122538136</v>
      </c>
      <c r="P1377">
        <v>247685762</v>
      </c>
      <c r="Q1377">
        <v>182346566</v>
      </c>
      <c r="R1377">
        <v>191364240</v>
      </c>
      <c r="S1377">
        <v>149198634</v>
      </c>
      <c r="T1377">
        <v>104645466</v>
      </c>
      <c r="U1377">
        <v>130160434</v>
      </c>
      <c r="V1377">
        <v>206862814</v>
      </c>
      <c r="W1377">
        <v>120693334</v>
      </c>
      <c r="X1377">
        <v>217215212</v>
      </c>
      <c r="Y1377">
        <v>290110288</v>
      </c>
      <c r="Z1377">
        <v>189395374</v>
      </c>
      <c r="AA1377">
        <v>160054218</v>
      </c>
      <c r="AB1377">
        <v>143772932</v>
      </c>
      <c r="AC1377">
        <v>141763264</v>
      </c>
      <c r="AD1377">
        <v>180071468</v>
      </c>
      <c r="AE1377">
        <v>157734762</v>
      </c>
      <c r="AF1377">
        <v>126312520</v>
      </c>
      <c r="AG1377">
        <v>135719582</v>
      </c>
      <c r="AH1377">
        <v>127973326</v>
      </c>
      <c r="AI1377">
        <v>113688796</v>
      </c>
      <c r="AJ1377">
        <v>101657862</v>
      </c>
      <c r="AK1377">
        <v>144475456</v>
      </c>
      <c r="AL1377">
        <v>99397892</v>
      </c>
      <c r="AM1377">
        <v>117551822</v>
      </c>
      <c r="AN1377">
        <v>156321542</v>
      </c>
      <c r="AO1377">
        <v>167315070</v>
      </c>
      <c r="AP1377">
        <v>145799008</v>
      </c>
      <c r="AQ1377">
        <v>211489232</v>
      </c>
      <c r="AR1377">
        <v>236014204</v>
      </c>
      <c r="AS1377">
        <v>171529152</v>
      </c>
      <c r="AT1377">
        <v>209794144</v>
      </c>
      <c r="AU1377">
        <v>176758382</v>
      </c>
      <c r="AV1377">
        <v>111528122</v>
      </c>
      <c r="AW1377">
        <v>110508094</v>
      </c>
      <c r="AX1377">
        <v>125042324</v>
      </c>
      <c r="AY1377">
        <v>116996840</v>
      </c>
      <c r="AZ1377">
        <v>107117794</v>
      </c>
      <c r="BA1377">
        <v>85595244</v>
      </c>
      <c r="BB1377">
        <v>117602454</v>
      </c>
      <c r="BC1377">
        <v>107193184</v>
      </c>
      <c r="BD1377">
        <v>128360366</v>
      </c>
      <c r="BE1377">
        <v>99608088</v>
      </c>
      <c r="BF1377">
        <v>86998078</v>
      </c>
      <c r="BG1377">
        <v>152103410</v>
      </c>
      <c r="BH1377">
        <v>101368696</v>
      </c>
      <c r="BI1377">
        <v>85511596</v>
      </c>
      <c r="BJ1377">
        <v>126225992</v>
      </c>
      <c r="BK1377">
        <v>105105662</v>
      </c>
      <c r="BL1377">
        <v>113059228</v>
      </c>
      <c r="BM1377">
        <v>149659752</v>
      </c>
      <c r="BN1377">
        <v>85290660</v>
      </c>
      <c r="BO1377">
        <v>99225898</v>
      </c>
      <c r="BP1377">
        <v>79093262</v>
      </c>
      <c r="BQ1377">
        <v>62126080</v>
      </c>
      <c r="BR1377">
        <v>61866446</v>
      </c>
      <c r="BS1377">
        <v>74266998</v>
      </c>
      <c r="BT1377">
        <v>77375158</v>
      </c>
      <c r="BU1377">
        <v>79058014</v>
      </c>
      <c r="BV1377">
        <v>88106440</v>
      </c>
      <c r="BW1377">
        <v>57753060</v>
      </c>
      <c r="BX1377">
        <v>52360670</v>
      </c>
      <c r="BY1377">
        <v>47828574</v>
      </c>
      <c r="BZ1377">
        <v>53823580</v>
      </c>
      <c r="CA1377">
        <v>74865440</v>
      </c>
      <c r="CB1377">
        <v>86986512</v>
      </c>
      <c r="CC1377">
        <v>68643216</v>
      </c>
      <c r="CD1377">
        <v>78640289</v>
      </c>
      <c r="CE1377">
        <v>45778818</v>
      </c>
      <c r="CF1377">
        <v>38089961</v>
      </c>
      <c r="CG1377">
        <v>63292443</v>
      </c>
      <c r="CH1377">
        <v>57318819</v>
      </c>
      <c r="CI1377">
        <v>80257123</v>
      </c>
      <c r="CJ1377">
        <v>76025152</v>
      </c>
      <c r="CK1377">
        <v>73857041</v>
      </c>
      <c r="CL1377">
        <v>102700632</v>
      </c>
      <c r="CM1377">
        <v>144745691</v>
      </c>
      <c r="CN1377">
        <v>78231707</v>
      </c>
      <c r="CO1377">
        <v>74250221</v>
      </c>
      <c r="CP1377">
        <v>88370121</v>
      </c>
      <c r="CQ1377">
        <v>75487212</v>
      </c>
      <c r="CR1377">
        <v>96455941</v>
      </c>
      <c r="CS1377">
        <v>111504231</v>
      </c>
      <c r="CT1377">
        <v>83282138</v>
      </c>
      <c r="CU1377">
        <v>128716207</v>
      </c>
      <c r="CV1377">
        <v>94780355</v>
      </c>
      <c r="CW1377">
        <v>74103782</v>
      </c>
      <c r="CX1377">
        <v>74229748</v>
      </c>
      <c r="CY1377">
        <v>70227315</v>
      </c>
      <c r="CZ1377">
        <v>75909706</v>
      </c>
      <c r="DA1377">
        <v>79230689</v>
      </c>
      <c r="DB1377">
        <v>62633721</v>
      </c>
      <c r="DC1377">
        <v>70823460</v>
      </c>
      <c r="DD1377">
        <v>72720810</v>
      </c>
      <c r="DE1377">
        <v>76201185</v>
      </c>
      <c r="DF1377">
        <v>48614781</v>
      </c>
      <c r="DG1377">
        <v>58939889</v>
      </c>
      <c r="DH1377">
        <v>81134636</v>
      </c>
      <c r="DI1377">
        <v>97179287</v>
      </c>
      <c r="DJ1377">
        <v>96252402</v>
      </c>
      <c r="DK1377">
        <v>80199476</v>
      </c>
      <c r="DL1377">
        <v>63908500</v>
      </c>
      <c r="DM1377">
        <v>63270465</v>
      </c>
      <c r="DN1377">
        <v>63277608</v>
      </c>
      <c r="DO1377">
        <v>60055665</v>
      </c>
      <c r="DP1377">
        <v>61392444</v>
      </c>
      <c r="DQ1377">
        <v>51358906</v>
      </c>
      <c r="DR1377">
        <v>63515648</v>
      </c>
      <c r="DS1377">
        <v>59061846</v>
      </c>
      <c r="DT1377">
        <v>60750785</v>
      </c>
      <c r="DU1377">
        <v>65221444</v>
      </c>
      <c r="DV1377">
        <v>62262315</v>
      </c>
      <c r="DW1377">
        <v>41808817</v>
      </c>
      <c r="DX1377">
        <v>49638013</v>
      </c>
      <c r="DY1377">
        <v>69880892</v>
      </c>
      <c r="DZ1377">
        <v>47500004</v>
      </c>
      <c r="EA1377">
        <v>65836118</v>
      </c>
      <c r="EB1377">
        <v>58950711</v>
      </c>
      <c r="EC1377">
        <v>59087110</v>
      </c>
      <c r="ED1377">
        <v>49466473</v>
      </c>
      <c r="EE1377">
        <v>56386052</v>
      </c>
      <c r="EF1377">
        <v>62266639</v>
      </c>
      <c r="EG1377">
        <v>59473650</v>
      </c>
      <c r="EH1377">
        <v>53252310</v>
      </c>
      <c r="EI1377">
        <v>41052725</v>
      </c>
      <c r="EJ1377">
        <v>56982832</v>
      </c>
      <c r="EK1377">
        <v>54075786</v>
      </c>
      <c r="EL1377">
        <v>43933537</v>
      </c>
      <c r="EM1377">
        <v>46729666</v>
      </c>
      <c r="EN1377">
        <v>42358848</v>
      </c>
      <c r="EO1377">
        <v>60829204</v>
      </c>
      <c r="EP1377">
        <v>52433561</v>
      </c>
      <c r="EQ1377">
        <v>64452687</v>
      </c>
      <c r="ER1377">
        <v>53164129</v>
      </c>
      <c r="ES1377">
        <v>46310219</v>
      </c>
      <c r="ET1377">
        <v>55257204</v>
      </c>
      <c r="EU1377">
        <v>50971355</v>
      </c>
      <c r="EV1377">
        <v>53767348</v>
      </c>
      <c r="EW1377">
        <v>51491878</v>
      </c>
      <c r="EX1377">
        <v>43796853</v>
      </c>
      <c r="EY1377">
        <v>47221161</v>
      </c>
      <c r="EZ1377">
        <v>45122171</v>
      </c>
      <c r="FA1377">
        <v>47818128</v>
      </c>
      <c r="FB1377">
        <v>40149739</v>
      </c>
      <c r="FC1377">
        <v>56439980</v>
      </c>
      <c r="FD1377">
        <v>64203651</v>
      </c>
      <c r="FE1377">
        <v>127645719</v>
      </c>
      <c r="FF1377">
        <v>178098929</v>
      </c>
      <c r="FG1377">
        <v>154720422</v>
      </c>
      <c r="FH1377">
        <v>87632246</v>
      </c>
      <c r="FI1377">
        <v>85222868</v>
      </c>
      <c r="FJ1377">
        <v>59971048</v>
      </c>
      <c r="FK1377">
        <v>63959697</v>
      </c>
      <c r="FL1377">
        <v>72613100</v>
      </c>
      <c r="FM1377">
        <v>66883846</v>
      </c>
      <c r="FN1377">
        <v>62266823</v>
      </c>
      <c r="FO1377">
        <v>69664949</v>
      </c>
      <c r="FP1377">
        <v>64987750</v>
      </c>
      <c r="FQ1377">
        <v>53242531</v>
      </c>
      <c r="FR1377">
        <v>73389190</v>
      </c>
      <c r="FS1377">
        <v>47947328</v>
      </c>
      <c r="FT1377">
        <v>50585462</v>
      </c>
      <c r="FU1377">
        <v>54588046</v>
      </c>
      <c r="FV1377">
        <v>44911632</v>
      </c>
      <c r="FW1377">
        <v>45127981</v>
      </c>
      <c r="FX1377">
        <v>54565667</v>
      </c>
      <c r="FY1377">
        <v>52206639</v>
      </c>
      <c r="FZ1377">
        <v>58912772</v>
      </c>
      <c r="GA1377">
        <v>60046329</v>
      </c>
      <c r="GB1377">
        <v>68919674</v>
      </c>
      <c r="GC1377">
        <v>81584684</v>
      </c>
      <c r="GD1377">
        <v>94014735</v>
      </c>
      <c r="GE1377">
        <v>64483300</v>
      </c>
      <c r="GF1377">
        <v>69051179</v>
      </c>
      <c r="GG1377">
        <v>62610395</v>
      </c>
      <c r="GH1377">
        <v>46320270</v>
      </c>
      <c r="GI1377">
        <v>54520475</v>
      </c>
      <c r="GJ1377">
        <v>64220305</v>
      </c>
      <c r="GK1377">
        <v>63921802</v>
      </c>
    </row>
    <row r="1378" spans="1:193" x14ac:dyDescent="0.25">
      <c r="A1378" s="5" t="s">
        <v>690</v>
      </c>
      <c r="B1378" t="s">
        <v>1164</v>
      </c>
      <c r="C1378" t="s">
        <v>1193</v>
      </c>
      <c r="D1378" s="2">
        <f>_xll.BDH(A1378, "volume", B1378, C1378, "Direction", "H", "Period", "M","cols=109;rows=2")</f>
        <v>39113</v>
      </c>
      <c r="E1378" s="2">
        <v>39141</v>
      </c>
      <c r="F1378" s="2">
        <v>39171</v>
      </c>
      <c r="G1378" s="2">
        <v>39202</v>
      </c>
      <c r="H1378" s="2">
        <v>39233</v>
      </c>
      <c r="I1378" s="2">
        <v>39262</v>
      </c>
      <c r="J1378" s="2">
        <v>39294</v>
      </c>
      <c r="K1378" s="2">
        <v>39325</v>
      </c>
      <c r="L1378" s="2">
        <v>39353</v>
      </c>
      <c r="M1378" s="2">
        <v>39386</v>
      </c>
      <c r="N1378" s="2">
        <v>39416</v>
      </c>
      <c r="O1378" s="2">
        <v>39447</v>
      </c>
      <c r="P1378" s="2">
        <v>39478</v>
      </c>
      <c r="Q1378" s="2">
        <v>39507</v>
      </c>
      <c r="R1378" s="2">
        <v>39538</v>
      </c>
      <c r="S1378" s="2">
        <v>39568</v>
      </c>
      <c r="T1378" s="2">
        <v>39598</v>
      </c>
      <c r="U1378" s="2">
        <v>39629</v>
      </c>
      <c r="V1378" s="2">
        <v>39660</v>
      </c>
      <c r="W1378" s="2">
        <v>39689</v>
      </c>
      <c r="X1378" s="2">
        <v>39721</v>
      </c>
      <c r="Y1378" s="2">
        <v>39752</v>
      </c>
      <c r="Z1378" s="2">
        <v>39780</v>
      </c>
      <c r="AA1378" s="2">
        <v>39813</v>
      </c>
      <c r="AB1378" s="2">
        <v>39843</v>
      </c>
      <c r="AC1378" s="2">
        <v>39871</v>
      </c>
      <c r="AD1378" s="2">
        <v>39903</v>
      </c>
      <c r="AE1378" s="2">
        <v>39933</v>
      </c>
      <c r="AF1378" s="2">
        <v>39962</v>
      </c>
      <c r="AG1378" s="2">
        <v>39994</v>
      </c>
      <c r="AH1378" s="2">
        <v>40025</v>
      </c>
      <c r="AI1378" s="2">
        <v>40056</v>
      </c>
      <c r="AJ1378" s="2">
        <v>40086</v>
      </c>
      <c r="AK1378" s="2">
        <v>40116</v>
      </c>
      <c r="AL1378" s="2">
        <v>40147</v>
      </c>
      <c r="AM1378" s="2">
        <v>40178</v>
      </c>
      <c r="AN1378" s="2">
        <v>40207</v>
      </c>
      <c r="AO1378" s="2">
        <v>40235</v>
      </c>
      <c r="AP1378" s="2">
        <v>40268</v>
      </c>
      <c r="AQ1378" s="2">
        <v>40298</v>
      </c>
      <c r="AR1378" s="2">
        <v>40329</v>
      </c>
      <c r="AS1378" s="2">
        <v>40359</v>
      </c>
      <c r="AT1378" s="2">
        <v>40389</v>
      </c>
      <c r="AU1378" s="2">
        <v>40421</v>
      </c>
      <c r="AV1378" s="2">
        <v>40451</v>
      </c>
      <c r="AW1378" s="2">
        <v>40480</v>
      </c>
      <c r="AX1378" s="2">
        <v>40512</v>
      </c>
      <c r="AY1378" s="2">
        <v>40543</v>
      </c>
      <c r="AZ1378" s="2">
        <v>40574</v>
      </c>
      <c r="BA1378" s="2">
        <v>40602</v>
      </c>
      <c r="BB1378" s="2">
        <v>40633</v>
      </c>
      <c r="BC1378" s="2">
        <v>40662</v>
      </c>
      <c r="BD1378" s="2">
        <v>40694</v>
      </c>
      <c r="BE1378" s="2">
        <v>40724</v>
      </c>
      <c r="BF1378" s="2">
        <v>40753</v>
      </c>
      <c r="BG1378" s="2">
        <v>40786</v>
      </c>
      <c r="BH1378" s="2">
        <v>40816</v>
      </c>
      <c r="BI1378" s="2">
        <v>40847</v>
      </c>
      <c r="BJ1378" s="2">
        <v>40877</v>
      </c>
      <c r="BK1378" s="2">
        <v>40907</v>
      </c>
      <c r="BL1378" s="2">
        <v>40939</v>
      </c>
      <c r="BM1378" s="2">
        <v>40968</v>
      </c>
      <c r="BN1378" s="2">
        <v>40998</v>
      </c>
      <c r="BO1378" s="2">
        <v>41029</v>
      </c>
      <c r="BP1378" s="2">
        <v>41060</v>
      </c>
      <c r="BQ1378" s="2">
        <v>41089</v>
      </c>
      <c r="BR1378" s="2">
        <v>41121</v>
      </c>
      <c r="BS1378" s="2">
        <v>41152</v>
      </c>
      <c r="BT1378" s="2">
        <v>41180</v>
      </c>
      <c r="BU1378" s="2">
        <v>41213</v>
      </c>
      <c r="BV1378" s="2">
        <v>41243</v>
      </c>
      <c r="BW1378" s="2">
        <v>41274</v>
      </c>
      <c r="BX1378" s="2">
        <v>41305</v>
      </c>
      <c r="BY1378" s="2">
        <v>41333</v>
      </c>
      <c r="BZ1378" s="2">
        <v>41362</v>
      </c>
      <c r="CA1378" s="2">
        <v>41394</v>
      </c>
      <c r="CB1378" s="2">
        <v>41425</v>
      </c>
      <c r="CC1378" s="2">
        <v>41453</v>
      </c>
      <c r="CD1378" s="2">
        <v>41486</v>
      </c>
      <c r="CE1378" s="2">
        <v>41516</v>
      </c>
      <c r="CF1378" s="2">
        <v>41547</v>
      </c>
      <c r="CG1378" s="2">
        <v>41578</v>
      </c>
      <c r="CH1378" s="2">
        <v>41607</v>
      </c>
      <c r="CI1378" s="2">
        <v>41639</v>
      </c>
      <c r="CJ1378" s="2">
        <v>41670</v>
      </c>
      <c r="CK1378" s="2">
        <v>41698</v>
      </c>
      <c r="CL1378" s="2">
        <v>41729</v>
      </c>
      <c r="CM1378" s="2">
        <v>41759</v>
      </c>
      <c r="CN1378" s="2">
        <v>41789</v>
      </c>
      <c r="CO1378" s="2">
        <v>41820</v>
      </c>
      <c r="CP1378" s="2">
        <v>41851</v>
      </c>
      <c r="CQ1378" s="2">
        <v>41880</v>
      </c>
      <c r="CR1378" s="2">
        <v>41912</v>
      </c>
      <c r="CS1378" s="2">
        <v>41943</v>
      </c>
      <c r="CT1378" s="2">
        <v>41971</v>
      </c>
      <c r="CU1378" s="2">
        <v>42004</v>
      </c>
      <c r="CV1378" s="2">
        <v>42034</v>
      </c>
      <c r="CW1378" s="2">
        <v>42062</v>
      </c>
      <c r="CX1378" s="2">
        <v>42094</v>
      </c>
      <c r="CY1378" s="2">
        <v>42124</v>
      </c>
      <c r="CZ1378" s="2">
        <v>42153</v>
      </c>
      <c r="DA1378" s="2">
        <v>42185</v>
      </c>
      <c r="DB1378" s="2">
        <v>42216</v>
      </c>
      <c r="DC1378" s="2">
        <v>42247</v>
      </c>
      <c r="DD1378" s="2">
        <v>42277</v>
      </c>
      <c r="DE1378" s="2">
        <v>42307</v>
      </c>
      <c r="DF1378" s="2">
        <v>42338</v>
      </c>
      <c r="DG1378" s="2">
        <v>42369</v>
      </c>
      <c r="DH1378" s="2">
        <v>42398</v>
      </c>
    </row>
    <row r="1379" spans="1:193" x14ac:dyDescent="0.25">
      <c r="D1379" s="3">
        <v>146866585</v>
      </c>
      <c r="E1379">
        <v>145664534</v>
      </c>
      <c r="F1379">
        <v>146058174</v>
      </c>
      <c r="G1379">
        <v>109707557</v>
      </c>
      <c r="H1379">
        <v>119305048</v>
      </c>
      <c r="I1379">
        <v>117907757</v>
      </c>
      <c r="J1379">
        <v>121484755</v>
      </c>
      <c r="K1379">
        <v>118856729</v>
      </c>
      <c r="L1379">
        <v>79213689</v>
      </c>
      <c r="M1379">
        <v>139385863</v>
      </c>
      <c r="N1379">
        <v>127894005</v>
      </c>
      <c r="O1379">
        <v>83169540</v>
      </c>
      <c r="P1379">
        <v>157089614</v>
      </c>
      <c r="Q1379">
        <v>139205683</v>
      </c>
      <c r="R1379">
        <v>145226361</v>
      </c>
      <c r="S1379">
        <v>174470293</v>
      </c>
      <c r="T1379">
        <v>118392737</v>
      </c>
      <c r="U1379">
        <v>130483182</v>
      </c>
      <c r="V1379">
        <v>178736681</v>
      </c>
      <c r="W1379">
        <v>93180134</v>
      </c>
      <c r="X1379">
        <v>137127980</v>
      </c>
      <c r="Y1379">
        <v>180951243</v>
      </c>
      <c r="Z1379">
        <v>96617759</v>
      </c>
      <c r="AA1379">
        <v>113137681</v>
      </c>
      <c r="AB1379">
        <v>115200607</v>
      </c>
      <c r="AC1379">
        <v>137405763</v>
      </c>
      <c r="AD1379">
        <v>141748530</v>
      </c>
      <c r="AE1379">
        <v>119873958</v>
      </c>
      <c r="AF1379">
        <v>88857556</v>
      </c>
      <c r="AG1379">
        <v>84751539</v>
      </c>
      <c r="AH1379">
        <v>78929451</v>
      </c>
      <c r="AI1379">
        <v>57468517</v>
      </c>
      <c r="AJ1379">
        <v>65902766</v>
      </c>
      <c r="AK1379">
        <v>96190258</v>
      </c>
      <c r="AL1379">
        <v>60916796</v>
      </c>
      <c r="AM1379">
        <v>54635189</v>
      </c>
      <c r="AN1379">
        <v>64276638</v>
      </c>
      <c r="AO1379">
        <v>71554056</v>
      </c>
      <c r="AP1379">
        <v>61803920</v>
      </c>
      <c r="AQ1379">
        <v>63637194</v>
      </c>
      <c r="AR1379">
        <v>85516524</v>
      </c>
      <c r="AS1379">
        <v>77778704</v>
      </c>
      <c r="AT1379">
        <v>73190402</v>
      </c>
      <c r="AU1379">
        <v>80404259</v>
      </c>
      <c r="AV1379">
        <v>78624090</v>
      </c>
      <c r="AW1379">
        <v>66029107</v>
      </c>
      <c r="AX1379">
        <v>54035847</v>
      </c>
      <c r="AY1379">
        <v>40741626</v>
      </c>
      <c r="AZ1379">
        <v>40632650</v>
      </c>
      <c r="BA1379">
        <v>73773587</v>
      </c>
      <c r="BB1379">
        <v>57416396</v>
      </c>
      <c r="BC1379">
        <v>63904673</v>
      </c>
      <c r="BD1379">
        <v>68062995</v>
      </c>
      <c r="BE1379">
        <v>51613178</v>
      </c>
      <c r="BF1379">
        <v>53092518</v>
      </c>
      <c r="BG1379">
        <v>62072979</v>
      </c>
      <c r="BH1379">
        <v>58292983</v>
      </c>
      <c r="BI1379">
        <v>46336279</v>
      </c>
      <c r="BJ1379">
        <v>45875339</v>
      </c>
      <c r="BK1379">
        <v>51900065</v>
      </c>
      <c r="BL1379">
        <v>67378689</v>
      </c>
      <c r="BM1379">
        <v>55356303</v>
      </c>
      <c r="BN1379">
        <v>56333575</v>
      </c>
      <c r="BO1379">
        <v>51327371</v>
      </c>
      <c r="BP1379">
        <v>56061604</v>
      </c>
      <c r="BQ1379">
        <v>47510792</v>
      </c>
      <c r="BR1379">
        <v>55725407</v>
      </c>
      <c r="BS1379">
        <v>44029979</v>
      </c>
      <c r="BT1379">
        <v>42143460</v>
      </c>
      <c r="BU1379">
        <v>39855219</v>
      </c>
      <c r="BV1379">
        <v>39201809</v>
      </c>
      <c r="BW1379">
        <v>44257281</v>
      </c>
      <c r="BX1379">
        <v>38587744</v>
      </c>
      <c r="BY1379">
        <v>46153760</v>
      </c>
      <c r="BZ1379">
        <v>38894922</v>
      </c>
      <c r="CA1379">
        <v>47586966</v>
      </c>
      <c r="CB1379">
        <v>35943738</v>
      </c>
      <c r="CC1379">
        <v>43322512</v>
      </c>
      <c r="CD1379">
        <v>64852691</v>
      </c>
      <c r="CE1379">
        <v>47892121</v>
      </c>
      <c r="CF1379">
        <v>50447287</v>
      </c>
      <c r="CG1379">
        <v>54472473</v>
      </c>
      <c r="CH1379">
        <v>38319835</v>
      </c>
      <c r="CI1379">
        <v>58213592</v>
      </c>
      <c r="CJ1379">
        <v>49870849</v>
      </c>
      <c r="CK1379">
        <v>38633159</v>
      </c>
      <c r="CL1379">
        <v>38452861</v>
      </c>
      <c r="CM1379">
        <v>46181173</v>
      </c>
      <c r="CN1379">
        <v>34272045</v>
      </c>
      <c r="CO1379">
        <v>79862803</v>
      </c>
      <c r="CP1379">
        <v>43647040</v>
      </c>
      <c r="CQ1379">
        <v>31345419</v>
      </c>
      <c r="CR1379">
        <v>38957927</v>
      </c>
      <c r="CS1379">
        <v>52372144</v>
      </c>
      <c r="CT1379">
        <v>29832272</v>
      </c>
      <c r="CU1379">
        <v>40903634</v>
      </c>
      <c r="CV1379">
        <v>32221457</v>
      </c>
      <c r="CW1379">
        <v>31744575</v>
      </c>
      <c r="CX1379">
        <v>42310509</v>
      </c>
      <c r="CY1379">
        <v>44151517</v>
      </c>
      <c r="CZ1379">
        <v>75326724</v>
      </c>
      <c r="DA1379">
        <v>54217717</v>
      </c>
      <c r="DB1379">
        <v>34653439</v>
      </c>
      <c r="DC1379">
        <v>34262529</v>
      </c>
      <c r="DD1379">
        <v>31507574</v>
      </c>
      <c r="DE1379">
        <v>32349123</v>
      </c>
      <c r="DF1379">
        <v>33336229</v>
      </c>
      <c r="DG1379">
        <v>30890190</v>
      </c>
      <c r="DH1379">
        <v>61299818</v>
      </c>
    </row>
    <row r="1380" spans="1:193" x14ac:dyDescent="0.25">
      <c r="A1380" s="5" t="s">
        <v>691</v>
      </c>
      <c r="B1380" t="s">
        <v>1164</v>
      </c>
      <c r="C1380" t="s">
        <v>1199</v>
      </c>
      <c r="D1380" s="2">
        <f>_xll.BDH(A1380, "volume", B1380, C1380, "Direction", "H", "Period", "M","cols=190;rows=2")</f>
        <v>39113</v>
      </c>
      <c r="E1380" s="2">
        <v>39141</v>
      </c>
      <c r="F1380" s="2">
        <v>39171</v>
      </c>
      <c r="G1380" s="2">
        <v>39202</v>
      </c>
      <c r="H1380" s="2">
        <v>39233</v>
      </c>
      <c r="I1380" s="2">
        <v>39262</v>
      </c>
      <c r="J1380" s="2">
        <v>39294</v>
      </c>
      <c r="K1380" s="2">
        <v>39325</v>
      </c>
      <c r="L1380" s="2">
        <v>39353</v>
      </c>
      <c r="M1380" s="2">
        <v>39386</v>
      </c>
      <c r="N1380" s="2">
        <v>39416</v>
      </c>
      <c r="O1380" s="2">
        <v>39447</v>
      </c>
      <c r="P1380" s="2">
        <v>39478</v>
      </c>
      <c r="Q1380" s="2">
        <v>39507</v>
      </c>
      <c r="R1380" s="2">
        <v>39538</v>
      </c>
      <c r="S1380" s="2">
        <v>39568</v>
      </c>
      <c r="T1380" s="2">
        <v>39598</v>
      </c>
      <c r="U1380" s="2">
        <v>39629</v>
      </c>
      <c r="V1380" s="2">
        <v>39660</v>
      </c>
      <c r="W1380" s="2">
        <v>39689</v>
      </c>
      <c r="X1380" s="2">
        <v>39721</v>
      </c>
      <c r="Y1380" s="2">
        <v>39752</v>
      </c>
      <c r="Z1380" s="2">
        <v>39780</v>
      </c>
      <c r="AA1380" s="2">
        <v>39813</v>
      </c>
      <c r="AB1380" s="2">
        <v>39843</v>
      </c>
      <c r="AC1380" s="2">
        <v>39871</v>
      </c>
      <c r="AD1380" s="2">
        <v>39903</v>
      </c>
      <c r="AE1380" s="2">
        <v>39933</v>
      </c>
      <c r="AF1380" s="2">
        <v>39962</v>
      </c>
      <c r="AG1380" s="2">
        <v>39994</v>
      </c>
      <c r="AH1380" s="2">
        <v>40025</v>
      </c>
      <c r="AI1380" s="2">
        <v>40056</v>
      </c>
      <c r="AJ1380" s="2">
        <v>40086</v>
      </c>
      <c r="AK1380" s="2">
        <v>40116</v>
      </c>
      <c r="AL1380" s="2">
        <v>40147</v>
      </c>
      <c r="AM1380" s="2">
        <v>40178</v>
      </c>
      <c r="AN1380" s="2">
        <v>40207</v>
      </c>
      <c r="AO1380" s="2">
        <v>40235</v>
      </c>
      <c r="AP1380" s="2">
        <v>40268</v>
      </c>
      <c r="AQ1380" s="2">
        <v>40298</v>
      </c>
      <c r="AR1380" s="2">
        <v>40329</v>
      </c>
      <c r="AS1380" s="2">
        <v>40359</v>
      </c>
      <c r="AT1380" s="2">
        <v>40389</v>
      </c>
      <c r="AU1380" s="2">
        <v>40421</v>
      </c>
      <c r="AV1380" s="2">
        <v>40451</v>
      </c>
      <c r="AW1380" s="2">
        <v>40480</v>
      </c>
      <c r="AX1380" s="2">
        <v>40512</v>
      </c>
      <c r="AY1380" s="2">
        <v>40543</v>
      </c>
      <c r="AZ1380" s="2">
        <v>40574</v>
      </c>
      <c r="BA1380" s="2">
        <v>40602</v>
      </c>
      <c r="BB1380" s="2">
        <v>40633</v>
      </c>
      <c r="BC1380" s="2">
        <v>40662</v>
      </c>
      <c r="BD1380" s="2">
        <v>40694</v>
      </c>
      <c r="BE1380" s="2">
        <v>40724</v>
      </c>
      <c r="BF1380" s="2">
        <v>40753</v>
      </c>
      <c r="BG1380" s="2">
        <v>40786</v>
      </c>
      <c r="BH1380" s="2">
        <v>40816</v>
      </c>
      <c r="BI1380" s="2">
        <v>40847</v>
      </c>
      <c r="BJ1380" s="2">
        <v>40877</v>
      </c>
      <c r="BK1380" s="2">
        <v>40907</v>
      </c>
      <c r="BL1380" s="2">
        <v>40939</v>
      </c>
      <c r="BM1380" s="2">
        <v>40968</v>
      </c>
      <c r="BN1380" s="2">
        <v>40998</v>
      </c>
      <c r="BO1380" s="2">
        <v>41029</v>
      </c>
      <c r="BP1380" s="2">
        <v>41060</v>
      </c>
      <c r="BQ1380" s="2">
        <v>41089</v>
      </c>
      <c r="BR1380" s="2">
        <v>41121</v>
      </c>
      <c r="BS1380" s="2">
        <v>41152</v>
      </c>
      <c r="BT1380" s="2">
        <v>41180</v>
      </c>
      <c r="BU1380" s="2">
        <v>41213</v>
      </c>
      <c r="BV1380" s="2">
        <v>41243</v>
      </c>
      <c r="BW1380" s="2">
        <v>41274</v>
      </c>
      <c r="BX1380" s="2">
        <v>41305</v>
      </c>
      <c r="BY1380" s="2">
        <v>41333</v>
      </c>
      <c r="BZ1380" s="2">
        <v>41362</v>
      </c>
      <c r="CA1380" s="2">
        <v>41394</v>
      </c>
      <c r="CB1380" s="2">
        <v>41425</v>
      </c>
      <c r="CC1380" s="2">
        <v>41453</v>
      </c>
      <c r="CD1380" s="2">
        <v>41486</v>
      </c>
      <c r="CE1380" s="2">
        <v>41516</v>
      </c>
      <c r="CF1380" s="2">
        <v>41547</v>
      </c>
      <c r="CG1380" s="2">
        <v>41578</v>
      </c>
      <c r="CH1380" s="2">
        <v>41607</v>
      </c>
      <c r="CI1380" s="2">
        <v>41639</v>
      </c>
      <c r="CJ1380" s="2">
        <v>41670</v>
      </c>
      <c r="CK1380" s="2">
        <v>41698</v>
      </c>
      <c r="CL1380" s="2">
        <v>41729</v>
      </c>
      <c r="CM1380" s="2">
        <v>41759</v>
      </c>
      <c r="CN1380" s="2">
        <v>41789</v>
      </c>
      <c r="CO1380" s="2">
        <v>41820</v>
      </c>
      <c r="CP1380" s="2">
        <v>41851</v>
      </c>
      <c r="CQ1380" s="2">
        <v>41880</v>
      </c>
      <c r="CR1380" s="2">
        <v>41912</v>
      </c>
      <c r="CS1380" s="2">
        <v>41943</v>
      </c>
      <c r="CT1380" s="2">
        <v>41971</v>
      </c>
      <c r="CU1380" s="2">
        <v>42004</v>
      </c>
      <c r="CV1380" s="2">
        <v>42034</v>
      </c>
      <c r="CW1380" s="2">
        <v>42062</v>
      </c>
      <c r="CX1380" s="2">
        <v>42094</v>
      </c>
      <c r="CY1380" s="2">
        <v>42124</v>
      </c>
      <c r="CZ1380" s="2">
        <v>42153</v>
      </c>
      <c r="DA1380" s="2">
        <v>42185</v>
      </c>
      <c r="DB1380" s="2">
        <v>42216</v>
      </c>
      <c r="DC1380" s="2">
        <v>42247</v>
      </c>
      <c r="DD1380" s="2">
        <v>42277</v>
      </c>
      <c r="DE1380" s="2">
        <v>42307</v>
      </c>
      <c r="DF1380" s="2">
        <v>42338</v>
      </c>
      <c r="DG1380" s="2">
        <v>42369</v>
      </c>
      <c r="DH1380" s="2">
        <v>42398</v>
      </c>
      <c r="DI1380" s="2">
        <v>42429</v>
      </c>
      <c r="DJ1380" s="2">
        <v>42460</v>
      </c>
      <c r="DK1380" s="2">
        <v>42489</v>
      </c>
      <c r="DL1380" s="2">
        <v>42521</v>
      </c>
      <c r="DM1380" s="2">
        <v>42551</v>
      </c>
      <c r="DN1380" s="2">
        <v>42580</v>
      </c>
      <c r="DO1380" s="2">
        <v>42613</v>
      </c>
      <c r="DP1380" s="2">
        <v>42643</v>
      </c>
      <c r="DQ1380" s="2">
        <v>42674</v>
      </c>
      <c r="DR1380" s="2">
        <v>42704</v>
      </c>
      <c r="DS1380" s="2">
        <v>42734</v>
      </c>
      <c r="DT1380" s="2">
        <v>42766</v>
      </c>
      <c r="DU1380" s="2">
        <v>42794</v>
      </c>
      <c r="DV1380" s="2">
        <v>42825</v>
      </c>
      <c r="DW1380" s="2">
        <v>42853</v>
      </c>
      <c r="DX1380" s="2">
        <v>42886</v>
      </c>
      <c r="DY1380" s="2">
        <v>42916</v>
      </c>
      <c r="DZ1380" s="2">
        <v>42947</v>
      </c>
      <c r="EA1380" s="2">
        <v>42978</v>
      </c>
      <c r="EB1380" s="2">
        <v>43007</v>
      </c>
      <c r="EC1380" s="2">
        <v>43039</v>
      </c>
      <c r="ED1380" s="2">
        <v>43069</v>
      </c>
      <c r="EE1380" s="2">
        <v>43098</v>
      </c>
      <c r="EF1380" s="2">
        <v>43131</v>
      </c>
      <c r="EG1380" s="2">
        <v>43159</v>
      </c>
      <c r="EH1380" s="2">
        <v>43189</v>
      </c>
      <c r="EI1380" s="2">
        <v>43220</v>
      </c>
      <c r="EJ1380" s="2">
        <v>43251</v>
      </c>
      <c r="EK1380" s="2">
        <v>43280</v>
      </c>
      <c r="EL1380" s="2">
        <v>43312</v>
      </c>
      <c r="EM1380" s="2">
        <v>43343</v>
      </c>
      <c r="EN1380" s="2">
        <v>43371</v>
      </c>
      <c r="EO1380" s="2">
        <v>43404</v>
      </c>
      <c r="EP1380" s="2">
        <v>43434</v>
      </c>
      <c r="EQ1380" s="2">
        <v>43465</v>
      </c>
      <c r="ER1380" s="2">
        <v>43496</v>
      </c>
      <c r="ES1380" s="2">
        <v>43524</v>
      </c>
      <c r="ET1380" s="2">
        <v>43553</v>
      </c>
      <c r="EU1380" s="2">
        <v>43585</v>
      </c>
      <c r="EV1380" s="2">
        <v>43616</v>
      </c>
      <c r="EW1380" s="2">
        <v>43644</v>
      </c>
      <c r="EX1380" s="2">
        <v>43677</v>
      </c>
      <c r="EY1380" s="2">
        <v>43707</v>
      </c>
      <c r="EZ1380" s="2">
        <v>43738</v>
      </c>
      <c r="FA1380" s="2">
        <v>43769</v>
      </c>
      <c r="FB1380" s="2">
        <v>43798</v>
      </c>
      <c r="FC1380" s="2">
        <v>43830</v>
      </c>
      <c r="FD1380" s="2">
        <v>43861</v>
      </c>
      <c r="FE1380" s="2">
        <v>43889</v>
      </c>
      <c r="FF1380" s="2">
        <v>43921</v>
      </c>
      <c r="FG1380" s="2">
        <v>43951</v>
      </c>
      <c r="FH1380" s="2">
        <v>43980</v>
      </c>
      <c r="FI1380" s="2">
        <v>44012</v>
      </c>
      <c r="FJ1380" s="2">
        <v>44043</v>
      </c>
      <c r="FK1380" s="2">
        <v>44074</v>
      </c>
      <c r="FL1380" s="2">
        <v>44104</v>
      </c>
      <c r="FM1380" s="2">
        <v>44134</v>
      </c>
      <c r="FN1380" s="2">
        <v>44165</v>
      </c>
      <c r="FO1380" s="2">
        <v>44196</v>
      </c>
      <c r="FP1380" s="2">
        <v>44225</v>
      </c>
      <c r="FQ1380" s="2">
        <v>44253</v>
      </c>
      <c r="FR1380" s="2">
        <v>44286</v>
      </c>
      <c r="FS1380" s="2">
        <v>44316</v>
      </c>
      <c r="FT1380" s="2">
        <v>44347</v>
      </c>
      <c r="FU1380" s="2">
        <v>44377</v>
      </c>
      <c r="FV1380" s="2">
        <v>44407</v>
      </c>
      <c r="FW1380" s="2">
        <v>44439</v>
      </c>
      <c r="FX1380" s="2">
        <v>44469</v>
      </c>
      <c r="FY1380" s="2">
        <v>44498</v>
      </c>
      <c r="FZ1380" s="2">
        <v>44530</v>
      </c>
      <c r="GA1380" s="2">
        <v>44561</v>
      </c>
      <c r="GB1380" s="2">
        <v>44592</v>
      </c>
      <c r="GC1380" s="2">
        <v>44620</v>
      </c>
      <c r="GD1380" s="2">
        <v>44651</v>
      </c>
      <c r="GE1380" s="2">
        <v>44680</v>
      </c>
      <c r="GF1380" s="2">
        <v>44712</v>
      </c>
      <c r="GG1380" s="2">
        <v>44742</v>
      </c>
      <c r="GH1380" s="2">
        <v>44771</v>
      </c>
      <c r="GI1380" s="2">
        <v>44804</v>
      </c>
      <c r="GJ1380" s="2">
        <v>44834</v>
      </c>
      <c r="GK1380" s="2">
        <v>44865</v>
      </c>
    </row>
    <row r="1381" spans="1:193" x14ac:dyDescent="0.25">
      <c r="D1381" s="3">
        <v>329201247</v>
      </c>
      <c r="E1381">
        <v>388958582</v>
      </c>
      <c r="F1381">
        <v>379667784</v>
      </c>
      <c r="G1381">
        <v>343542150</v>
      </c>
      <c r="H1381">
        <v>384398516</v>
      </c>
      <c r="I1381">
        <v>407419414</v>
      </c>
      <c r="J1381">
        <v>429180462</v>
      </c>
      <c r="K1381">
        <v>574900262</v>
      </c>
      <c r="L1381">
        <v>472488578</v>
      </c>
      <c r="M1381">
        <v>568851398</v>
      </c>
      <c r="N1381">
        <v>563504002</v>
      </c>
      <c r="O1381">
        <v>566666930</v>
      </c>
      <c r="P1381">
        <v>571468092</v>
      </c>
      <c r="Q1381">
        <v>465265434</v>
      </c>
      <c r="R1381">
        <v>471667608</v>
      </c>
      <c r="S1381">
        <v>330958504</v>
      </c>
      <c r="T1381">
        <v>362997598</v>
      </c>
      <c r="U1381">
        <v>442075218</v>
      </c>
      <c r="V1381">
        <v>471989204</v>
      </c>
      <c r="W1381">
        <v>321041950</v>
      </c>
      <c r="X1381">
        <v>533757186</v>
      </c>
      <c r="Y1381">
        <v>811699380</v>
      </c>
      <c r="Z1381">
        <v>492263462</v>
      </c>
      <c r="AA1381">
        <v>474064316</v>
      </c>
      <c r="AB1381">
        <v>402830650</v>
      </c>
      <c r="AC1381">
        <v>477622004</v>
      </c>
      <c r="AD1381">
        <v>463222426</v>
      </c>
      <c r="AE1381">
        <v>373356768</v>
      </c>
      <c r="AF1381">
        <v>347895968</v>
      </c>
      <c r="AG1381">
        <v>346126392</v>
      </c>
      <c r="AH1381">
        <v>272705222</v>
      </c>
      <c r="AI1381">
        <v>338920642</v>
      </c>
      <c r="AJ1381">
        <v>359988848</v>
      </c>
      <c r="AK1381">
        <v>432460968</v>
      </c>
      <c r="AL1381">
        <v>390662158</v>
      </c>
      <c r="AM1381">
        <v>406576054</v>
      </c>
      <c r="AN1381">
        <v>269270300</v>
      </c>
      <c r="AO1381">
        <v>287640068</v>
      </c>
      <c r="AP1381">
        <v>288127744</v>
      </c>
      <c r="AQ1381">
        <v>310909590</v>
      </c>
      <c r="AR1381">
        <v>452662844</v>
      </c>
      <c r="AS1381">
        <v>338998554</v>
      </c>
      <c r="AT1381">
        <v>362876008</v>
      </c>
      <c r="AU1381">
        <v>338558226</v>
      </c>
      <c r="AV1381">
        <v>335800778</v>
      </c>
      <c r="AW1381">
        <v>343794300</v>
      </c>
      <c r="AX1381">
        <v>218223980</v>
      </c>
      <c r="AY1381">
        <v>220110836</v>
      </c>
      <c r="AZ1381">
        <v>193978402</v>
      </c>
      <c r="BA1381">
        <v>193410068</v>
      </c>
      <c r="BB1381">
        <v>228773668</v>
      </c>
      <c r="BC1381">
        <v>180926284</v>
      </c>
      <c r="BD1381">
        <v>246232940</v>
      </c>
      <c r="BE1381">
        <v>277929546</v>
      </c>
      <c r="BF1381">
        <v>217313354</v>
      </c>
      <c r="BG1381">
        <v>385899212</v>
      </c>
      <c r="BH1381">
        <v>290049492</v>
      </c>
      <c r="BI1381">
        <v>256598718</v>
      </c>
      <c r="BJ1381">
        <v>242518132</v>
      </c>
      <c r="BK1381">
        <v>188620906</v>
      </c>
      <c r="BL1381">
        <v>180401794</v>
      </c>
      <c r="BM1381">
        <v>194493230</v>
      </c>
      <c r="BN1381">
        <v>168361778</v>
      </c>
      <c r="BO1381">
        <v>140379452</v>
      </c>
      <c r="BP1381">
        <v>182685296</v>
      </c>
      <c r="BQ1381">
        <v>200071234</v>
      </c>
      <c r="BR1381">
        <v>164257032</v>
      </c>
      <c r="BS1381">
        <v>147923264</v>
      </c>
      <c r="BT1381">
        <v>129693298</v>
      </c>
      <c r="BU1381">
        <v>144965950</v>
      </c>
      <c r="BV1381">
        <v>136606130</v>
      </c>
      <c r="BW1381">
        <v>138854732</v>
      </c>
      <c r="BX1381">
        <v>142564388</v>
      </c>
      <c r="BY1381">
        <v>176830866</v>
      </c>
      <c r="BZ1381">
        <v>144079864</v>
      </c>
      <c r="CA1381">
        <v>170377406</v>
      </c>
      <c r="CB1381">
        <v>129466640</v>
      </c>
      <c r="CC1381">
        <v>173186076</v>
      </c>
      <c r="CD1381">
        <v>154140792</v>
      </c>
      <c r="CE1381">
        <v>114549314</v>
      </c>
      <c r="CF1381">
        <v>118871268</v>
      </c>
      <c r="CG1381">
        <v>139465014</v>
      </c>
      <c r="CH1381">
        <v>119453602</v>
      </c>
      <c r="CI1381">
        <v>137549400</v>
      </c>
      <c r="CJ1381">
        <v>183063584</v>
      </c>
      <c r="CK1381">
        <v>246627016</v>
      </c>
      <c r="CL1381">
        <v>213659878</v>
      </c>
      <c r="CM1381">
        <v>225692180</v>
      </c>
      <c r="CN1381">
        <v>166308934</v>
      </c>
      <c r="CO1381">
        <v>140534168</v>
      </c>
      <c r="CP1381">
        <v>156608644</v>
      </c>
      <c r="CQ1381">
        <v>126521324</v>
      </c>
      <c r="CR1381">
        <v>164257210</v>
      </c>
      <c r="CS1381">
        <v>288530410</v>
      </c>
      <c r="CT1381">
        <v>198562814</v>
      </c>
      <c r="CU1381">
        <v>186954248</v>
      </c>
      <c r="CV1381">
        <v>190731566</v>
      </c>
      <c r="CW1381">
        <v>160775896</v>
      </c>
      <c r="CX1381">
        <v>178207562</v>
      </c>
      <c r="CY1381">
        <v>220888084</v>
      </c>
      <c r="CZ1381">
        <v>177010090</v>
      </c>
      <c r="DA1381">
        <v>197878724</v>
      </c>
      <c r="DB1381">
        <v>160868300</v>
      </c>
      <c r="DC1381">
        <v>216773734</v>
      </c>
      <c r="DD1381">
        <v>241070926</v>
      </c>
      <c r="DE1381">
        <v>129443066</v>
      </c>
      <c r="DF1381">
        <v>102176570</v>
      </c>
      <c r="DG1381">
        <v>155034754</v>
      </c>
      <c r="DH1381">
        <v>164263450</v>
      </c>
      <c r="DI1381">
        <v>187184912</v>
      </c>
      <c r="DJ1381">
        <v>133696204</v>
      </c>
      <c r="DK1381">
        <v>136745372</v>
      </c>
      <c r="DL1381">
        <v>124149026</v>
      </c>
      <c r="DM1381">
        <v>128081424</v>
      </c>
      <c r="DN1381">
        <v>109120206</v>
      </c>
      <c r="DO1381">
        <v>103300504</v>
      </c>
      <c r="DP1381">
        <v>118727988</v>
      </c>
      <c r="DQ1381">
        <v>126045496</v>
      </c>
      <c r="DR1381">
        <v>162167970</v>
      </c>
      <c r="DS1381">
        <v>123115588</v>
      </c>
      <c r="DT1381">
        <v>138703354</v>
      </c>
      <c r="DU1381">
        <v>88519278</v>
      </c>
      <c r="DV1381">
        <v>106433760</v>
      </c>
      <c r="DW1381">
        <v>93377877</v>
      </c>
      <c r="DX1381">
        <v>106967377</v>
      </c>
      <c r="DY1381">
        <v>120519719</v>
      </c>
      <c r="DZ1381">
        <v>94434686</v>
      </c>
      <c r="EA1381">
        <v>102321166</v>
      </c>
      <c r="EB1381">
        <v>138933136</v>
      </c>
      <c r="EC1381">
        <v>128371639</v>
      </c>
      <c r="ED1381">
        <v>141980713</v>
      </c>
      <c r="EE1381">
        <v>144963320</v>
      </c>
      <c r="EF1381">
        <v>123495858</v>
      </c>
      <c r="EG1381">
        <v>154550632</v>
      </c>
      <c r="EH1381">
        <v>153225494</v>
      </c>
      <c r="EI1381">
        <v>140916325</v>
      </c>
      <c r="EJ1381">
        <v>129630279</v>
      </c>
      <c r="EK1381">
        <v>209774838</v>
      </c>
      <c r="EL1381">
        <v>122212815</v>
      </c>
      <c r="EM1381">
        <v>91381121</v>
      </c>
      <c r="EN1381">
        <v>139094460</v>
      </c>
      <c r="EO1381">
        <v>184784643</v>
      </c>
      <c r="EP1381">
        <v>128270611</v>
      </c>
      <c r="EQ1381">
        <v>157131025</v>
      </c>
      <c r="ER1381">
        <v>162746206</v>
      </c>
      <c r="ES1381">
        <v>109412256</v>
      </c>
      <c r="ET1381">
        <v>153270031</v>
      </c>
      <c r="EU1381">
        <v>105783653</v>
      </c>
      <c r="EV1381">
        <v>115843033</v>
      </c>
      <c r="EW1381">
        <v>137968083</v>
      </c>
      <c r="EX1381">
        <v>107610964</v>
      </c>
      <c r="EY1381">
        <v>122475078</v>
      </c>
      <c r="EZ1381">
        <v>116024709</v>
      </c>
      <c r="FA1381">
        <v>100547472</v>
      </c>
      <c r="FB1381">
        <v>107764072</v>
      </c>
      <c r="FC1381">
        <v>143141476</v>
      </c>
      <c r="FD1381">
        <v>141702503</v>
      </c>
      <c r="FE1381">
        <v>135784895</v>
      </c>
      <c r="FF1381">
        <v>316049906</v>
      </c>
      <c r="FG1381">
        <v>167717932</v>
      </c>
      <c r="FH1381">
        <v>143661016</v>
      </c>
      <c r="FI1381">
        <v>182044879</v>
      </c>
      <c r="FJ1381">
        <v>144200105</v>
      </c>
      <c r="FK1381">
        <v>111306146</v>
      </c>
      <c r="FL1381">
        <v>190294175</v>
      </c>
      <c r="FM1381">
        <v>137357947</v>
      </c>
      <c r="FN1381">
        <v>165046758</v>
      </c>
      <c r="FO1381">
        <v>134071384</v>
      </c>
      <c r="FP1381">
        <v>156594047</v>
      </c>
      <c r="FQ1381">
        <v>108639350</v>
      </c>
      <c r="FR1381">
        <v>177679497</v>
      </c>
      <c r="FS1381">
        <v>112415860</v>
      </c>
      <c r="FT1381">
        <v>124121164</v>
      </c>
      <c r="FU1381">
        <v>117007018</v>
      </c>
      <c r="FV1381">
        <v>97479023</v>
      </c>
      <c r="FW1381">
        <v>88319932</v>
      </c>
      <c r="FX1381">
        <v>145691429</v>
      </c>
      <c r="FY1381">
        <v>132622427</v>
      </c>
      <c r="FZ1381">
        <v>116236044</v>
      </c>
      <c r="GA1381">
        <v>194923655</v>
      </c>
      <c r="GB1381">
        <v>180488101</v>
      </c>
      <c r="GC1381">
        <v>159616847</v>
      </c>
      <c r="GD1381">
        <v>173400693</v>
      </c>
      <c r="GE1381">
        <v>158614592</v>
      </c>
      <c r="GF1381">
        <v>185102694</v>
      </c>
      <c r="GG1381">
        <v>185134431</v>
      </c>
      <c r="GH1381">
        <v>163218815</v>
      </c>
      <c r="GI1381">
        <v>194550564</v>
      </c>
      <c r="GJ1381">
        <v>225702731</v>
      </c>
      <c r="GK1381">
        <v>185815328</v>
      </c>
    </row>
    <row r="1382" spans="1:193" x14ac:dyDescent="0.25">
      <c r="A1382" s="5" t="s">
        <v>692</v>
      </c>
      <c r="B1382" t="s">
        <v>1164</v>
      </c>
      <c r="C1382" t="s">
        <v>1198</v>
      </c>
      <c r="D1382" s="2">
        <f>_xll.BDH(A1382, "volume", B1382, C1382, "Direction", "H", "Period", "M","cols=19;rows=2")</f>
        <v>39113</v>
      </c>
      <c r="E1382" s="2">
        <v>39141</v>
      </c>
      <c r="F1382" s="2">
        <v>39171</v>
      </c>
      <c r="G1382" s="2">
        <v>39202</v>
      </c>
      <c r="H1382" s="2">
        <v>39233</v>
      </c>
      <c r="I1382" s="2">
        <v>39262</v>
      </c>
      <c r="J1382" s="2">
        <v>39294</v>
      </c>
      <c r="K1382" s="2">
        <v>39325</v>
      </c>
      <c r="L1382" s="2">
        <v>39353</v>
      </c>
      <c r="M1382" s="2">
        <v>39386</v>
      </c>
      <c r="N1382" s="2">
        <v>39416</v>
      </c>
      <c r="O1382" s="2">
        <v>39447</v>
      </c>
      <c r="P1382" s="2">
        <v>39478</v>
      </c>
      <c r="Q1382" s="2">
        <v>39507</v>
      </c>
      <c r="R1382" s="2">
        <v>39538</v>
      </c>
      <c r="S1382" s="2">
        <v>39568</v>
      </c>
      <c r="T1382" s="2">
        <v>39598</v>
      </c>
      <c r="U1382" s="2">
        <v>39629</v>
      </c>
      <c r="V1382" s="2">
        <v>39660</v>
      </c>
    </row>
    <row r="1383" spans="1:193" x14ac:dyDescent="0.25">
      <c r="D1383" s="3">
        <v>51106000</v>
      </c>
      <c r="E1383">
        <v>38979500</v>
      </c>
      <c r="F1383">
        <v>64490500</v>
      </c>
      <c r="G1383">
        <v>30416000</v>
      </c>
      <c r="H1383">
        <v>43016500</v>
      </c>
      <c r="I1383">
        <v>33893000</v>
      </c>
      <c r="J1383">
        <v>62186500</v>
      </c>
      <c r="K1383">
        <v>50616000</v>
      </c>
      <c r="L1383">
        <v>28814500</v>
      </c>
      <c r="M1383">
        <v>31331500</v>
      </c>
      <c r="N1383">
        <v>30657500</v>
      </c>
      <c r="O1383">
        <v>24321000</v>
      </c>
      <c r="P1383">
        <v>46196000</v>
      </c>
      <c r="Q1383">
        <v>38774500</v>
      </c>
      <c r="R1383">
        <v>35082500</v>
      </c>
      <c r="S1383">
        <v>24748000</v>
      </c>
      <c r="T1383">
        <v>23123500</v>
      </c>
      <c r="U1383">
        <v>37639500</v>
      </c>
      <c r="V1383">
        <v>20356000</v>
      </c>
    </row>
    <row r="1384" spans="1:193" x14ac:dyDescent="0.25">
      <c r="A1384" s="5" t="s">
        <v>693</v>
      </c>
      <c r="B1384" t="s">
        <v>1164</v>
      </c>
      <c r="C1384" t="s">
        <v>1184</v>
      </c>
      <c r="D1384" s="2">
        <f>_xll.BDH(A1384, "volume", B1384, C1384, "Direction", "H", "Period", "M","cols=84;rows=2")</f>
        <v>39113</v>
      </c>
      <c r="E1384" s="2">
        <v>39141</v>
      </c>
      <c r="F1384" s="2">
        <v>39171</v>
      </c>
      <c r="G1384" s="2">
        <v>39202</v>
      </c>
      <c r="H1384" s="2">
        <v>39233</v>
      </c>
      <c r="I1384" s="2">
        <v>39262</v>
      </c>
      <c r="J1384" s="2">
        <v>39294</v>
      </c>
      <c r="K1384" s="2">
        <v>39325</v>
      </c>
      <c r="L1384" s="2">
        <v>39353</v>
      </c>
      <c r="M1384" s="2">
        <v>39386</v>
      </c>
      <c r="N1384" s="2">
        <v>39416</v>
      </c>
      <c r="O1384" s="2">
        <v>39447</v>
      </c>
      <c r="P1384" s="2">
        <v>39478</v>
      </c>
      <c r="Q1384" s="2">
        <v>39507</v>
      </c>
      <c r="R1384" s="2">
        <v>39538</v>
      </c>
      <c r="S1384" s="2">
        <v>39568</v>
      </c>
      <c r="T1384" s="2">
        <v>39598</v>
      </c>
      <c r="U1384" s="2">
        <v>39629</v>
      </c>
      <c r="V1384" s="2">
        <v>39660</v>
      </c>
      <c r="W1384" s="2">
        <v>39689</v>
      </c>
      <c r="X1384" s="2">
        <v>39721</v>
      </c>
      <c r="Y1384" s="2">
        <v>39752</v>
      </c>
      <c r="Z1384" s="2">
        <v>39780</v>
      </c>
      <c r="AA1384" s="2">
        <v>39813</v>
      </c>
      <c r="AB1384" s="2">
        <v>39843</v>
      </c>
      <c r="AC1384" s="2">
        <v>39871</v>
      </c>
      <c r="AD1384" s="2">
        <v>39903</v>
      </c>
      <c r="AE1384" s="2">
        <v>39933</v>
      </c>
      <c r="AF1384" s="2">
        <v>39962</v>
      </c>
      <c r="AG1384" s="2">
        <v>39994</v>
      </c>
      <c r="AH1384" s="2">
        <v>40025</v>
      </c>
      <c r="AI1384" s="2">
        <v>40056</v>
      </c>
      <c r="AJ1384" s="2">
        <v>40086</v>
      </c>
      <c r="AK1384" s="2">
        <v>40116</v>
      </c>
      <c r="AL1384" s="2">
        <v>40147</v>
      </c>
      <c r="AM1384" s="2">
        <v>40178</v>
      </c>
      <c r="AN1384" s="2">
        <v>40207</v>
      </c>
      <c r="AO1384" s="2">
        <v>40235</v>
      </c>
      <c r="AP1384" s="2">
        <v>40268</v>
      </c>
      <c r="AQ1384" s="2">
        <v>40298</v>
      </c>
      <c r="AR1384" s="2">
        <v>40329</v>
      </c>
      <c r="AS1384" s="2">
        <v>40359</v>
      </c>
      <c r="AT1384" s="2">
        <v>40389</v>
      </c>
      <c r="AU1384" s="2">
        <v>40421</v>
      </c>
      <c r="AV1384" s="2">
        <v>40451</v>
      </c>
      <c r="AW1384" s="2">
        <v>40480</v>
      </c>
      <c r="AX1384" s="2">
        <v>40512</v>
      </c>
      <c r="AY1384" s="2">
        <v>40543</v>
      </c>
      <c r="AZ1384" s="2">
        <v>40574</v>
      </c>
      <c r="BA1384" s="2">
        <v>40602</v>
      </c>
      <c r="BB1384" s="2">
        <v>40633</v>
      </c>
      <c r="BC1384" s="2">
        <v>40662</v>
      </c>
      <c r="BD1384" s="2">
        <v>40694</v>
      </c>
      <c r="BE1384" s="2">
        <v>40724</v>
      </c>
      <c r="BF1384" s="2">
        <v>40753</v>
      </c>
      <c r="BG1384" s="2">
        <v>40786</v>
      </c>
      <c r="BH1384" s="2">
        <v>40816</v>
      </c>
      <c r="BI1384" s="2">
        <v>40847</v>
      </c>
      <c r="BJ1384" s="2">
        <v>40877</v>
      </c>
      <c r="BK1384" s="2">
        <v>40907</v>
      </c>
      <c r="BL1384" s="2">
        <v>40939</v>
      </c>
      <c r="BM1384" s="2">
        <v>40968</v>
      </c>
      <c r="BN1384" s="2">
        <v>40998</v>
      </c>
      <c r="BO1384" s="2">
        <v>41029</v>
      </c>
      <c r="BP1384" s="2">
        <v>41060</v>
      </c>
      <c r="BQ1384" s="2">
        <v>41089</v>
      </c>
      <c r="BR1384" s="2">
        <v>41121</v>
      </c>
      <c r="BS1384" s="2">
        <v>41152</v>
      </c>
      <c r="BT1384" s="2">
        <v>41180</v>
      </c>
      <c r="BU1384" s="2">
        <v>41213</v>
      </c>
      <c r="BV1384" s="2">
        <v>41243</v>
      </c>
      <c r="BW1384" s="2">
        <v>41274</v>
      </c>
      <c r="BX1384" s="2">
        <v>41305</v>
      </c>
      <c r="BY1384" s="2">
        <v>41333</v>
      </c>
      <c r="BZ1384" s="2">
        <v>41362</v>
      </c>
      <c r="CA1384" s="2">
        <v>41394</v>
      </c>
      <c r="CB1384" s="2">
        <v>41425</v>
      </c>
      <c r="CC1384" s="2">
        <v>41453</v>
      </c>
      <c r="CD1384" s="2">
        <v>41486</v>
      </c>
      <c r="CE1384" s="2">
        <v>41516</v>
      </c>
      <c r="CF1384" s="2">
        <v>41547</v>
      </c>
      <c r="CG1384" s="2">
        <v>41578</v>
      </c>
      <c r="CH1384" s="2">
        <v>41607</v>
      </c>
      <c r="CI1384" s="2">
        <v>41639</v>
      </c>
    </row>
    <row r="1385" spans="1:193" x14ac:dyDescent="0.25">
      <c r="D1385" s="3">
        <v>16927097</v>
      </c>
      <c r="E1385">
        <v>22348209</v>
      </c>
      <c r="F1385">
        <v>15485731</v>
      </c>
      <c r="G1385">
        <v>17697238</v>
      </c>
      <c r="H1385">
        <v>21012198</v>
      </c>
      <c r="I1385">
        <v>27438536</v>
      </c>
      <c r="J1385">
        <v>36638092</v>
      </c>
      <c r="K1385">
        <v>25301395</v>
      </c>
      <c r="L1385">
        <v>18256909</v>
      </c>
      <c r="M1385">
        <v>29890811</v>
      </c>
      <c r="N1385">
        <v>26142379</v>
      </c>
      <c r="O1385">
        <v>20078140</v>
      </c>
      <c r="P1385">
        <v>47609358</v>
      </c>
      <c r="Q1385">
        <v>34214803</v>
      </c>
      <c r="R1385">
        <v>54681337</v>
      </c>
      <c r="S1385">
        <v>46226822</v>
      </c>
      <c r="T1385">
        <v>34051230</v>
      </c>
      <c r="U1385">
        <v>33262513</v>
      </c>
      <c r="V1385">
        <v>42171980</v>
      </c>
      <c r="W1385">
        <v>18864295</v>
      </c>
      <c r="X1385">
        <v>33592758</v>
      </c>
      <c r="Y1385">
        <v>45580828</v>
      </c>
      <c r="Z1385">
        <v>31363555</v>
      </c>
      <c r="AA1385">
        <v>22406372</v>
      </c>
      <c r="AB1385">
        <v>46252498</v>
      </c>
      <c r="AC1385">
        <v>33359138</v>
      </c>
      <c r="AD1385">
        <v>40801129</v>
      </c>
      <c r="AE1385">
        <v>47170737</v>
      </c>
      <c r="AF1385">
        <v>29401485</v>
      </c>
      <c r="AG1385">
        <v>28789126</v>
      </c>
      <c r="AH1385">
        <v>24581111</v>
      </c>
      <c r="AI1385">
        <v>16429749</v>
      </c>
      <c r="AJ1385">
        <v>23309506</v>
      </c>
      <c r="AK1385">
        <v>34170310</v>
      </c>
      <c r="AL1385">
        <v>22792280</v>
      </c>
      <c r="AM1385">
        <v>23324375</v>
      </c>
      <c r="AN1385">
        <v>26132698</v>
      </c>
      <c r="AO1385">
        <v>20763139</v>
      </c>
      <c r="AP1385">
        <v>20032611</v>
      </c>
      <c r="AQ1385">
        <v>20365356</v>
      </c>
      <c r="AR1385">
        <v>26206809</v>
      </c>
      <c r="AS1385">
        <v>27435074</v>
      </c>
      <c r="AT1385">
        <v>29139238</v>
      </c>
      <c r="AU1385">
        <v>37159223</v>
      </c>
      <c r="AV1385">
        <v>26762831</v>
      </c>
      <c r="AW1385">
        <v>37271246</v>
      </c>
      <c r="AX1385">
        <v>22306402</v>
      </c>
      <c r="AY1385">
        <v>19746792</v>
      </c>
      <c r="AZ1385">
        <v>23600177</v>
      </c>
      <c r="BA1385">
        <v>10000483</v>
      </c>
      <c r="BB1385">
        <v>15184353</v>
      </c>
      <c r="BC1385">
        <v>11977773</v>
      </c>
      <c r="BD1385">
        <v>11705850</v>
      </c>
      <c r="BE1385">
        <v>20261251</v>
      </c>
      <c r="BF1385">
        <v>15865914</v>
      </c>
      <c r="BG1385">
        <v>16701454</v>
      </c>
      <c r="BH1385">
        <v>11429137</v>
      </c>
      <c r="BI1385">
        <v>15107957</v>
      </c>
      <c r="BJ1385">
        <v>11617811</v>
      </c>
      <c r="BK1385">
        <v>9916109</v>
      </c>
      <c r="BL1385">
        <v>16113313</v>
      </c>
      <c r="BM1385">
        <v>12870346</v>
      </c>
      <c r="BN1385">
        <v>17453770</v>
      </c>
      <c r="BO1385">
        <v>14736468</v>
      </c>
      <c r="BP1385">
        <v>12594375</v>
      </c>
      <c r="BQ1385">
        <v>18527167</v>
      </c>
      <c r="BR1385">
        <v>18112258</v>
      </c>
      <c r="BS1385">
        <v>10436188</v>
      </c>
      <c r="BT1385">
        <v>9569817</v>
      </c>
      <c r="BU1385">
        <v>17452883</v>
      </c>
      <c r="BV1385">
        <v>17799717</v>
      </c>
      <c r="BW1385">
        <v>14446376</v>
      </c>
      <c r="BX1385">
        <v>16712740</v>
      </c>
      <c r="BY1385">
        <v>15530825</v>
      </c>
      <c r="BZ1385">
        <v>15237302</v>
      </c>
      <c r="CA1385">
        <v>12299372</v>
      </c>
      <c r="CB1385">
        <v>14303338</v>
      </c>
      <c r="CC1385">
        <v>26831745</v>
      </c>
      <c r="CD1385">
        <v>14805417</v>
      </c>
      <c r="CE1385">
        <v>12542028</v>
      </c>
      <c r="CF1385">
        <v>10295980</v>
      </c>
      <c r="CG1385">
        <v>21497940</v>
      </c>
      <c r="CH1385">
        <v>10959131</v>
      </c>
      <c r="CI1385">
        <v>11281983</v>
      </c>
    </row>
    <row r="1386" spans="1:193" x14ac:dyDescent="0.25">
      <c r="A1386" s="5" t="s">
        <v>694</v>
      </c>
      <c r="B1386" t="s">
        <v>1164</v>
      </c>
      <c r="C1386" t="s">
        <v>1193</v>
      </c>
      <c r="D1386" s="2">
        <f>_xll.BDH(A1386, "volume", B1386, C1386, "Direction", "H", "Period", "M","cols=120;rows=2")</f>
        <v>39113</v>
      </c>
      <c r="E1386" s="2">
        <v>39141</v>
      </c>
      <c r="F1386" s="2">
        <v>39171</v>
      </c>
      <c r="G1386" s="2">
        <v>39202</v>
      </c>
      <c r="H1386" s="2">
        <v>39233</v>
      </c>
      <c r="I1386" s="2">
        <v>39262</v>
      </c>
      <c r="J1386" s="2">
        <v>39294</v>
      </c>
      <c r="K1386" s="2">
        <v>39325</v>
      </c>
      <c r="L1386" s="2">
        <v>39353</v>
      </c>
      <c r="M1386" s="2">
        <v>39386</v>
      </c>
      <c r="N1386" s="2">
        <v>39416</v>
      </c>
      <c r="O1386" s="2">
        <v>39447</v>
      </c>
      <c r="P1386" s="2">
        <v>39478</v>
      </c>
      <c r="Q1386" s="2">
        <v>39507</v>
      </c>
      <c r="R1386" s="2">
        <v>39538</v>
      </c>
      <c r="S1386" s="2">
        <v>39568</v>
      </c>
      <c r="T1386" s="2">
        <v>39598</v>
      </c>
      <c r="U1386" s="2">
        <v>39629</v>
      </c>
      <c r="V1386" s="2">
        <v>39660</v>
      </c>
      <c r="W1386" s="2">
        <v>39689</v>
      </c>
      <c r="X1386" s="2">
        <v>39721</v>
      </c>
      <c r="Y1386" s="2">
        <v>39752</v>
      </c>
      <c r="Z1386" s="2">
        <v>39780</v>
      </c>
      <c r="AA1386" s="2">
        <v>39813</v>
      </c>
      <c r="AB1386" s="2">
        <v>39843</v>
      </c>
      <c r="AC1386" s="2">
        <v>39871</v>
      </c>
      <c r="AD1386" s="2">
        <v>39903</v>
      </c>
      <c r="AE1386" s="2">
        <v>39933</v>
      </c>
      <c r="AF1386" s="2">
        <v>39962</v>
      </c>
      <c r="AG1386" s="2">
        <v>39994</v>
      </c>
      <c r="AH1386" s="2">
        <v>40025</v>
      </c>
      <c r="AI1386" s="2">
        <v>40056</v>
      </c>
      <c r="AJ1386" s="2">
        <v>40086</v>
      </c>
      <c r="AK1386" s="2">
        <v>40116</v>
      </c>
      <c r="AL1386" s="2">
        <v>40147</v>
      </c>
      <c r="AM1386" s="2">
        <v>40178</v>
      </c>
      <c r="AN1386" s="2">
        <v>40207</v>
      </c>
      <c r="AO1386" s="2">
        <v>40235</v>
      </c>
      <c r="AP1386" s="2">
        <v>40268</v>
      </c>
      <c r="AQ1386" s="2">
        <v>40298</v>
      </c>
      <c r="AR1386" s="2">
        <v>40329</v>
      </c>
      <c r="AS1386" s="2">
        <v>40359</v>
      </c>
      <c r="AT1386" s="2">
        <v>40389</v>
      </c>
      <c r="AU1386" s="2">
        <v>40421</v>
      </c>
      <c r="AV1386" s="2">
        <v>40451</v>
      </c>
      <c r="AW1386" s="2">
        <v>40480</v>
      </c>
      <c r="AX1386" s="2">
        <v>40512</v>
      </c>
      <c r="AY1386" s="2">
        <v>40543</v>
      </c>
      <c r="AZ1386" s="2">
        <v>40574</v>
      </c>
      <c r="BA1386" s="2">
        <v>40602</v>
      </c>
      <c r="BB1386" s="2">
        <v>40633</v>
      </c>
      <c r="BC1386" s="2">
        <v>40662</v>
      </c>
      <c r="BD1386" s="2">
        <v>40694</v>
      </c>
      <c r="BE1386" s="2">
        <v>40724</v>
      </c>
      <c r="BF1386" s="2">
        <v>40753</v>
      </c>
      <c r="BG1386" s="2">
        <v>40786</v>
      </c>
      <c r="BH1386" s="2">
        <v>40816</v>
      </c>
      <c r="BI1386" s="2">
        <v>40847</v>
      </c>
      <c r="BJ1386" s="2">
        <v>40877</v>
      </c>
      <c r="BK1386" s="2">
        <v>40907</v>
      </c>
      <c r="BL1386" s="2">
        <v>40939</v>
      </c>
      <c r="BM1386" s="2">
        <v>40968</v>
      </c>
      <c r="BN1386" s="2">
        <v>40998</v>
      </c>
      <c r="BO1386" s="2">
        <v>41029</v>
      </c>
      <c r="BP1386" s="2">
        <v>41060</v>
      </c>
      <c r="BQ1386" s="2">
        <v>41089</v>
      </c>
      <c r="BR1386" s="2">
        <v>41121</v>
      </c>
      <c r="BS1386" s="2">
        <v>41152</v>
      </c>
      <c r="BT1386" s="2">
        <v>41180</v>
      </c>
      <c r="BU1386" s="2">
        <v>41213</v>
      </c>
      <c r="BV1386" s="2">
        <v>41243</v>
      </c>
      <c r="BW1386" s="2">
        <v>41274</v>
      </c>
      <c r="BX1386" s="2">
        <v>41305</v>
      </c>
      <c r="BY1386" s="2">
        <v>41333</v>
      </c>
      <c r="BZ1386" s="2">
        <v>41362</v>
      </c>
      <c r="CA1386" s="2">
        <v>41394</v>
      </c>
      <c r="CB1386" s="2">
        <v>41425</v>
      </c>
      <c r="CC1386" s="2">
        <v>41453</v>
      </c>
      <c r="CD1386" s="2">
        <v>41486</v>
      </c>
      <c r="CE1386" s="2">
        <v>41516</v>
      </c>
      <c r="CF1386" s="2">
        <v>41547</v>
      </c>
      <c r="CG1386" s="2">
        <v>41578</v>
      </c>
      <c r="CH1386" s="2">
        <v>41607</v>
      </c>
      <c r="CI1386" s="2">
        <v>41639</v>
      </c>
      <c r="CJ1386" s="2">
        <v>41670</v>
      </c>
      <c r="CK1386" s="2">
        <v>41698</v>
      </c>
      <c r="CL1386" s="2">
        <v>41729</v>
      </c>
      <c r="CM1386" s="2">
        <v>41759</v>
      </c>
      <c r="CN1386" s="2">
        <v>41789</v>
      </c>
      <c r="CO1386" s="2">
        <v>41820</v>
      </c>
      <c r="CP1386" s="2">
        <v>41851</v>
      </c>
      <c r="CQ1386" s="2">
        <v>41880</v>
      </c>
      <c r="CR1386" s="2">
        <v>41912</v>
      </c>
      <c r="CS1386" s="2">
        <v>41943</v>
      </c>
      <c r="CT1386" s="2">
        <v>41971</v>
      </c>
      <c r="CU1386" s="2">
        <v>42004</v>
      </c>
      <c r="CV1386" s="2">
        <v>42034</v>
      </c>
      <c r="CW1386" s="2">
        <v>42062</v>
      </c>
      <c r="CX1386" s="2">
        <v>42094</v>
      </c>
      <c r="CY1386" s="2">
        <v>42124</v>
      </c>
      <c r="CZ1386" s="2">
        <v>42153</v>
      </c>
      <c r="DA1386" s="2">
        <v>42185</v>
      </c>
      <c r="DB1386" s="2">
        <v>42216</v>
      </c>
      <c r="DC1386" s="2">
        <v>42247</v>
      </c>
      <c r="DD1386" s="2">
        <v>42277</v>
      </c>
      <c r="DE1386" s="2">
        <v>42307</v>
      </c>
      <c r="DF1386" s="2">
        <v>42338</v>
      </c>
      <c r="DG1386" s="2">
        <v>42369</v>
      </c>
      <c r="DH1386" s="2">
        <v>42398</v>
      </c>
      <c r="DI1386" s="2">
        <v>42429</v>
      </c>
      <c r="DJ1386" s="2">
        <v>42460</v>
      </c>
      <c r="DK1386" s="2">
        <v>42489</v>
      </c>
      <c r="DL1386" s="2">
        <v>42521</v>
      </c>
      <c r="DM1386" s="2">
        <v>42551</v>
      </c>
      <c r="DN1386" s="2">
        <v>42580</v>
      </c>
      <c r="DO1386" s="2">
        <v>42613</v>
      </c>
      <c r="DP1386" s="2">
        <v>42643</v>
      </c>
      <c r="DQ1386" s="2">
        <v>42674</v>
      </c>
      <c r="DR1386" s="2">
        <v>42704</v>
      </c>
      <c r="DS1386" s="2">
        <v>42734</v>
      </c>
    </row>
    <row r="1387" spans="1:193" x14ac:dyDescent="0.25">
      <c r="D1387" s="3">
        <v>38372100</v>
      </c>
      <c r="E1387">
        <v>32765600</v>
      </c>
      <c r="F1387">
        <v>34379900</v>
      </c>
      <c r="G1387">
        <v>35031600</v>
      </c>
      <c r="H1387">
        <v>34291200</v>
      </c>
      <c r="I1387">
        <v>28050200</v>
      </c>
      <c r="J1387">
        <v>39197300</v>
      </c>
      <c r="K1387">
        <v>35145500</v>
      </c>
      <c r="L1387">
        <v>20669100</v>
      </c>
      <c r="M1387">
        <v>31882100</v>
      </c>
      <c r="N1387">
        <v>24712800</v>
      </c>
      <c r="O1387">
        <v>19016400</v>
      </c>
      <c r="P1387">
        <v>35602600</v>
      </c>
      <c r="Q1387">
        <v>23534800</v>
      </c>
      <c r="R1387">
        <v>29413600</v>
      </c>
      <c r="S1387">
        <v>22276600</v>
      </c>
      <c r="T1387">
        <v>21494100</v>
      </c>
      <c r="U1387">
        <v>21231600</v>
      </c>
      <c r="V1387">
        <v>37814300</v>
      </c>
      <c r="W1387">
        <v>28088500</v>
      </c>
      <c r="X1387">
        <v>41838000</v>
      </c>
      <c r="Y1387">
        <v>50255200</v>
      </c>
      <c r="Z1387">
        <v>28395600</v>
      </c>
      <c r="AA1387">
        <v>23435300</v>
      </c>
      <c r="AB1387">
        <v>23804900</v>
      </c>
      <c r="AC1387">
        <v>20668600</v>
      </c>
      <c r="AD1387">
        <v>29197500</v>
      </c>
      <c r="AE1387">
        <v>23009900</v>
      </c>
      <c r="AF1387">
        <v>20412900</v>
      </c>
      <c r="AG1387">
        <v>18804700</v>
      </c>
      <c r="AH1387">
        <v>21009900</v>
      </c>
      <c r="AI1387">
        <v>14073100</v>
      </c>
      <c r="AJ1387">
        <v>23233100</v>
      </c>
      <c r="AK1387">
        <v>23360200</v>
      </c>
      <c r="AL1387">
        <v>18209800</v>
      </c>
      <c r="AM1387">
        <v>18415700</v>
      </c>
      <c r="AN1387">
        <v>19260000</v>
      </c>
      <c r="AO1387">
        <v>21350900</v>
      </c>
      <c r="AP1387">
        <v>48455000</v>
      </c>
      <c r="AQ1387">
        <v>39487500</v>
      </c>
      <c r="AR1387">
        <v>42762400</v>
      </c>
      <c r="AS1387">
        <v>33654300</v>
      </c>
      <c r="AT1387">
        <v>24962500</v>
      </c>
      <c r="AU1387">
        <v>20982700</v>
      </c>
      <c r="AV1387">
        <v>14908040</v>
      </c>
      <c r="AW1387">
        <v>18636522</v>
      </c>
      <c r="AX1387">
        <v>25056602</v>
      </c>
      <c r="AY1387">
        <v>23253685</v>
      </c>
      <c r="AZ1387">
        <v>25977488</v>
      </c>
      <c r="BA1387">
        <v>22580171</v>
      </c>
      <c r="BB1387">
        <v>29904162</v>
      </c>
      <c r="BC1387">
        <v>18867931</v>
      </c>
      <c r="BD1387">
        <v>22751750</v>
      </c>
      <c r="BE1387">
        <v>22924599</v>
      </c>
      <c r="BF1387">
        <v>23508199</v>
      </c>
      <c r="BG1387">
        <v>40162583</v>
      </c>
      <c r="BH1387">
        <v>32906470</v>
      </c>
      <c r="BI1387">
        <v>27786646</v>
      </c>
      <c r="BJ1387">
        <v>21583749</v>
      </c>
      <c r="BK1387">
        <v>17867990</v>
      </c>
      <c r="BL1387">
        <v>23203519</v>
      </c>
      <c r="BM1387">
        <v>18468702</v>
      </c>
      <c r="BN1387">
        <v>26840448</v>
      </c>
      <c r="BO1387">
        <v>23637803</v>
      </c>
      <c r="BP1387">
        <v>24964727</v>
      </c>
      <c r="BQ1387">
        <v>20219955</v>
      </c>
      <c r="BR1387">
        <v>20258208</v>
      </c>
      <c r="BS1387">
        <v>19946944</v>
      </c>
      <c r="BT1387">
        <v>16202415</v>
      </c>
      <c r="BU1387">
        <v>21222387</v>
      </c>
      <c r="BV1387">
        <v>14804105</v>
      </c>
      <c r="BW1387">
        <v>12542356</v>
      </c>
      <c r="BX1387">
        <v>16403866</v>
      </c>
      <c r="BY1387">
        <v>13771966</v>
      </c>
      <c r="BZ1387">
        <v>13190095</v>
      </c>
      <c r="CA1387">
        <v>12043350</v>
      </c>
      <c r="CB1387">
        <v>11172058</v>
      </c>
      <c r="CC1387">
        <v>15277816</v>
      </c>
      <c r="CD1387">
        <v>17366597</v>
      </c>
      <c r="CE1387">
        <v>10492109</v>
      </c>
      <c r="CF1387">
        <v>9378692</v>
      </c>
      <c r="CG1387">
        <v>17271051</v>
      </c>
      <c r="CH1387">
        <v>11664084</v>
      </c>
      <c r="CI1387">
        <v>10865742</v>
      </c>
      <c r="CJ1387">
        <v>11589578</v>
      </c>
      <c r="CK1387">
        <v>9909799</v>
      </c>
      <c r="CL1387">
        <v>10161335</v>
      </c>
      <c r="CM1387">
        <v>12381612</v>
      </c>
      <c r="CN1387">
        <v>11952981</v>
      </c>
      <c r="CO1387">
        <v>14625394</v>
      </c>
      <c r="CP1387">
        <v>11678804</v>
      </c>
      <c r="CQ1387">
        <v>10391683</v>
      </c>
      <c r="CR1387">
        <v>11609405</v>
      </c>
      <c r="CS1387">
        <v>18279171</v>
      </c>
      <c r="CT1387">
        <v>14833967</v>
      </c>
      <c r="CU1387">
        <v>20052629</v>
      </c>
      <c r="CV1387">
        <v>20772805</v>
      </c>
      <c r="CW1387">
        <v>14202646</v>
      </c>
      <c r="CX1387">
        <v>22756594</v>
      </c>
      <c r="CY1387">
        <v>18865897</v>
      </c>
      <c r="CZ1387">
        <v>12615205</v>
      </c>
      <c r="DA1387">
        <v>22070015</v>
      </c>
      <c r="DB1387">
        <v>42274940</v>
      </c>
      <c r="DC1387">
        <v>40935863</v>
      </c>
      <c r="DD1387">
        <v>38575960</v>
      </c>
      <c r="DE1387">
        <v>51654338</v>
      </c>
      <c r="DF1387">
        <v>52013518</v>
      </c>
      <c r="DG1387">
        <v>57884223</v>
      </c>
      <c r="DH1387">
        <v>47165426</v>
      </c>
      <c r="DI1387">
        <v>38102249</v>
      </c>
      <c r="DJ1387">
        <v>66233575</v>
      </c>
      <c r="DK1387">
        <v>38880487</v>
      </c>
      <c r="DL1387">
        <v>33181547</v>
      </c>
      <c r="DM1387">
        <v>33569480</v>
      </c>
      <c r="DN1387">
        <v>26366642</v>
      </c>
      <c r="DO1387">
        <v>22734697</v>
      </c>
      <c r="DP1387">
        <v>32281548</v>
      </c>
      <c r="DQ1387">
        <v>22547178</v>
      </c>
      <c r="DR1387">
        <v>24054562</v>
      </c>
      <c r="DS1387">
        <v>25054811</v>
      </c>
    </row>
    <row r="1388" spans="1:193" x14ac:dyDescent="0.25">
      <c r="A1388" s="5" t="s">
        <v>695</v>
      </c>
      <c r="B1388" t="s">
        <v>1164</v>
      </c>
      <c r="C1388" t="s">
        <v>1199</v>
      </c>
      <c r="D1388" s="2">
        <f>_xll.BDH(A1388, "volume", B1388, C1388, "Direction", "H", "Period", "M","cols=190;rows=2")</f>
        <v>39113</v>
      </c>
      <c r="E1388" s="2">
        <v>39141</v>
      </c>
      <c r="F1388" s="2">
        <v>39171</v>
      </c>
      <c r="G1388" s="2">
        <v>39202</v>
      </c>
      <c r="H1388" s="2">
        <v>39233</v>
      </c>
      <c r="I1388" s="2">
        <v>39262</v>
      </c>
      <c r="J1388" s="2">
        <v>39294</v>
      </c>
      <c r="K1388" s="2">
        <v>39325</v>
      </c>
      <c r="L1388" s="2">
        <v>39353</v>
      </c>
      <c r="M1388" s="2">
        <v>39386</v>
      </c>
      <c r="N1388" s="2">
        <v>39416</v>
      </c>
      <c r="O1388" s="2">
        <v>39447</v>
      </c>
      <c r="P1388" s="2">
        <v>39478</v>
      </c>
      <c r="Q1388" s="2">
        <v>39507</v>
      </c>
      <c r="R1388" s="2">
        <v>39538</v>
      </c>
      <c r="S1388" s="2">
        <v>39568</v>
      </c>
      <c r="T1388" s="2">
        <v>39598</v>
      </c>
      <c r="U1388" s="2">
        <v>39629</v>
      </c>
      <c r="V1388" s="2">
        <v>39660</v>
      </c>
      <c r="W1388" s="2">
        <v>39689</v>
      </c>
      <c r="X1388" s="2">
        <v>39721</v>
      </c>
      <c r="Y1388" s="2">
        <v>39752</v>
      </c>
      <c r="Z1388" s="2">
        <v>39780</v>
      </c>
      <c r="AA1388" s="2">
        <v>39813</v>
      </c>
      <c r="AB1388" s="2">
        <v>39843</v>
      </c>
      <c r="AC1388" s="2">
        <v>39871</v>
      </c>
      <c r="AD1388" s="2">
        <v>39903</v>
      </c>
      <c r="AE1388" s="2">
        <v>39933</v>
      </c>
      <c r="AF1388" s="2">
        <v>39962</v>
      </c>
      <c r="AG1388" s="2">
        <v>39994</v>
      </c>
      <c r="AH1388" s="2">
        <v>40025</v>
      </c>
      <c r="AI1388" s="2">
        <v>40056</v>
      </c>
      <c r="AJ1388" s="2">
        <v>40086</v>
      </c>
      <c r="AK1388" s="2">
        <v>40116</v>
      </c>
      <c r="AL1388" s="2">
        <v>40147</v>
      </c>
      <c r="AM1388" s="2">
        <v>40178</v>
      </c>
      <c r="AN1388" s="2">
        <v>40207</v>
      </c>
      <c r="AO1388" s="2">
        <v>40235</v>
      </c>
      <c r="AP1388" s="2">
        <v>40268</v>
      </c>
      <c r="AQ1388" s="2">
        <v>40298</v>
      </c>
      <c r="AR1388" s="2">
        <v>40329</v>
      </c>
      <c r="AS1388" s="2">
        <v>40359</v>
      </c>
      <c r="AT1388" s="2">
        <v>40389</v>
      </c>
      <c r="AU1388" s="2">
        <v>40421</v>
      </c>
      <c r="AV1388" s="2">
        <v>40451</v>
      </c>
      <c r="AW1388" s="2">
        <v>40480</v>
      </c>
      <c r="AX1388" s="2">
        <v>40512</v>
      </c>
      <c r="AY1388" s="2">
        <v>40543</v>
      </c>
      <c r="AZ1388" s="2">
        <v>40574</v>
      </c>
      <c r="BA1388" s="2">
        <v>40602</v>
      </c>
      <c r="BB1388" s="2">
        <v>40633</v>
      </c>
      <c r="BC1388" s="2">
        <v>40662</v>
      </c>
      <c r="BD1388" s="2">
        <v>40694</v>
      </c>
      <c r="BE1388" s="2">
        <v>40724</v>
      </c>
      <c r="BF1388" s="2">
        <v>40753</v>
      </c>
      <c r="BG1388" s="2">
        <v>40786</v>
      </c>
      <c r="BH1388" s="2">
        <v>40816</v>
      </c>
      <c r="BI1388" s="2">
        <v>40847</v>
      </c>
      <c r="BJ1388" s="2">
        <v>40877</v>
      </c>
      <c r="BK1388" s="2">
        <v>40907</v>
      </c>
      <c r="BL1388" s="2">
        <v>40939</v>
      </c>
      <c r="BM1388" s="2">
        <v>40968</v>
      </c>
      <c r="BN1388" s="2">
        <v>40998</v>
      </c>
      <c r="BO1388" s="2">
        <v>41029</v>
      </c>
      <c r="BP1388" s="2">
        <v>41060</v>
      </c>
      <c r="BQ1388" s="2">
        <v>41089</v>
      </c>
      <c r="BR1388" s="2">
        <v>41121</v>
      </c>
      <c r="BS1388" s="2">
        <v>41152</v>
      </c>
      <c r="BT1388" s="2">
        <v>41180</v>
      </c>
      <c r="BU1388" s="2">
        <v>41213</v>
      </c>
      <c r="BV1388" s="2">
        <v>41243</v>
      </c>
      <c r="BW1388" s="2">
        <v>41274</v>
      </c>
      <c r="BX1388" s="2">
        <v>41305</v>
      </c>
      <c r="BY1388" s="2">
        <v>41333</v>
      </c>
      <c r="BZ1388" s="2">
        <v>41362</v>
      </c>
      <c r="CA1388" s="2">
        <v>41394</v>
      </c>
      <c r="CB1388" s="2">
        <v>41425</v>
      </c>
      <c r="CC1388" s="2">
        <v>41453</v>
      </c>
      <c r="CD1388" s="2">
        <v>41486</v>
      </c>
      <c r="CE1388" s="2">
        <v>41516</v>
      </c>
      <c r="CF1388" s="2">
        <v>41547</v>
      </c>
      <c r="CG1388" s="2">
        <v>41578</v>
      </c>
      <c r="CH1388" s="2">
        <v>41607</v>
      </c>
      <c r="CI1388" s="2">
        <v>41639</v>
      </c>
      <c r="CJ1388" s="2">
        <v>41670</v>
      </c>
      <c r="CK1388" s="2">
        <v>41698</v>
      </c>
      <c r="CL1388" s="2">
        <v>41729</v>
      </c>
      <c r="CM1388" s="2">
        <v>41759</v>
      </c>
      <c r="CN1388" s="2">
        <v>41789</v>
      </c>
      <c r="CO1388" s="2">
        <v>41820</v>
      </c>
      <c r="CP1388" s="2">
        <v>41851</v>
      </c>
      <c r="CQ1388" s="2">
        <v>41880</v>
      </c>
      <c r="CR1388" s="2">
        <v>41912</v>
      </c>
      <c r="CS1388" s="2">
        <v>41943</v>
      </c>
      <c r="CT1388" s="2">
        <v>41971</v>
      </c>
      <c r="CU1388" s="2">
        <v>42004</v>
      </c>
      <c r="CV1388" s="2">
        <v>42034</v>
      </c>
      <c r="CW1388" s="2">
        <v>42062</v>
      </c>
      <c r="CX1388" s="2">
        <v>42094</v>
      </c>
      <c r="CY1388" s="2">
        <v>42124</v>
      </c>
      <c r="CZ1388" s="2">
        <v>42153</v>
      </c>
      <c r="DA1388" s="2">
        <v>42185</v>
      </c>
      <c r="DB1388" s="2">
        <v>42216</v>
      </c>
      <c r="DC1388" s="2">
        <v>42247</v>
      </c>
      <c r="DD1388" s="2">
        <v>42277</v>
      </c>
      <c r="DE1388" s="2">
        <v>42307</v>
      </c>
      <c r="DF1388" s="2">
        <v>42338</v>
      </c>
      <c r="DG1388" s="2">
        <v>42369</v>
      </c>
      <c r="DH1388" s="2">
        <v>42398</v>
      </c>
      <c r="DI1388" s="2">
        <v>42429</v>
      </c>
      <c r="DJ1388" s="2">
        <v>42460</v>
      </c>
      <c r="DK1388" s="2">
        <v>42489</v>
      </c>
      <c r="DL1388" s="2">
        <v>42521</v>
      </c>
      <c r="DM1388" s="2">
        <v>42551</v>
      </c>
      <c r="DN1388" s="2">
        <v>42580</v>
      </c>
      <c r="DO1388" s="2">
        <v>42613</v>
      </c>
      <c r="DP1388" s="2">
        <v>42643</v>
      </c>
      <c r="DQ1388" s="2">
        <v>42674</v>
      </c>
      <c r="DR1388" s="2">
        <v>42704</v>
      </c>
      <c r="DS1388" s="2">
        <v>42734</v>
      </c>
      <c r="DT1388" s="2">
        <v>42766</v>
      </c>
      <c r="DU1388" s="2">
        <v>42794</v>
      </c>
      <c r="DV1388" s="2">
        <v>42825</v>
      </c>
      <c r="DW1388" s="2">
        <v>42853</v>
      </c>
      <c r="DX1388" s="2">
        <v>42886</v>
      </c>
      <c r="DY1388" s="2">
        <v>42916</v>
      </c>
      <c r="DZ1388" s="2">
        <v>42947</v>
      </c>
      <c r="EA1388" s="2">
        <v>42978</v>
      </c>
      <c r="EB1388" s="2">
        <v>43007</v>
      </c>
      <c r="EC1388" s="2">
        <v>43039</v>
      </c>
      <c r="ED1388" s="2">
        <v>43069</v>
      </c>
      <c r="EE1388" s="2">
        <v>43098</v>
      </c>
      <c r="EF1388" s="2">
        <v>43131</v>
      </c>
      <c r="EG1388" s="2">
        <v>43159</v>
      </c>
      <c r="EH1388" s="2">
        <v>43189</v>
      </c>
      <c r="EI1388" s="2">
        <v>43220</v>
      </c>
      <c r="EJ1388" s="2">
        <v>43251</v>
      </c>
      <c r="EK1388" s="2">
        <v>43280</v>
      </c>
      <c r="EL1388" s="2">
        <v>43312</v>
      </c>
      <c r="EM1388" s="2">
        <v>43343</v>
      </c>
      <c r="EN1388" s="2">
        <v>43371</v>
      </c>
      <c r="EO1388" s="2">
        <v>43404</v>
      </c>
      <c r="EP1388" s="2">
        <v>43434</v>
      </c>
      <c r="EQ1388" s="2">
        <v>43465</v>
      </c>
      <c r="ER1388" s="2">
        <v>43496</v>
      </c>
      <c r="ES1388" s="2">
        <v>43524</v>
      </c>
      <c r="ET1388" s="2">
        <v>43553</v>
      </c>
      <c r="EU1388" s="2">
        <v>43585</v>
      </c>
      <c r="EV1388" s="2">
        <v>43616</v>
      </c>
      <c r="EW1388" s="2">
        <v>43644</v>
      </c>
      <c r="EX1388" s="2">
        <v>43677</v>
      </c>
      <c r="EY1388" s="2">
        <v>43707</v>
      </c>
      <c r="EZ1388" s="2">
        <v>43738</v>
      </c>
      <c r="FA1388" s="2">
        <v>43769</v>
      </c>
      <c r="FB1388" s="2">
        <v>43798</v>
      </c>
      <c r="FC1388" s="2">
        <v>43830</v>
      </c>
      <c r="FD1388" s="2">
        <v>43861</v>
      </c>
      <c r="FE1388" s="2">
        <v>43889</v>
      </c>
      <c r="FF1388" s="2">
        <v>43921</v>
      </c>
      <c r="FG1388" s="2">
        <v>43951</v>
      </c>
      <c r="FH1388" s="2">
        <v>43980</v>
      </c>
      <c r="FI1388" s="2">
        <v>44012</v>
      </c>
      <c r="FJ1388" s="2">
        <v>44043</v>
      </c>
      <c r="FK1388" s="2">
        <v>44074</v>
      </c>
      <c r="FL1388" s="2">
        <v>44104</v>
      </c>
      <c r="FM1388" s="2">
        <v>44134</v>
      </c>
      <c r="FN1388" s="2">
        <v>44165</v>
      </c>
      <c r="FO1388" s="2">
        <v>44196</v>
      </c>
      <c r="FP1388" s="2">
        <v>44225</v>
      </c>
      <c r="FQ1388" s="2">
        <v>44253</v>
      </c>
      <c r="FR1388" s="2">
        <v>44286</v>
      </c>
      <c r="FS1388" s="2">
        <v>44316</v>
      </c>
      <c r="FT1388" s="2">
        <v>44347</v>
      </c>
      <c r="FU1388" s="2">
        <v>44377</v>
      </c>
      <c r="FV1388" s="2">
        <v>44407</v>
      </c>
      <c r="FW1388" s="2">
        <v>44439</v>
      </c>
      <c r="FX1388" s="2">
        <v>44469</v>
      </c>
      <c r="FY1388" s="2">
        <v>44498</v>
      </c>
      <c r="FZ1388" s="2">
        <v>44530</v>
      </c>
      <c r="GA1388" s="2">
        <v>44561</v>
      </c>
      <c r="GB1388" s="2">
        <v>44592</v>
      </c>
      <c r="GC1388" s="2">
        <v>44620</v>
      </c>
      <c r="GD1388" s="2">
        <v>44651</v>
      </c>
      <c r="GE1388" s="2">
        <v>44680</v>
      </c>
      <c r="GF1388" s="2">
        <v>44712</v>
      </c>
      <c r="GG1388" s="2">
        <v>44742</v>
      </c>
      <c r="GH1388" s="2">
        <v>44771</v>
      </c>
      <c r="GI1388" s="2">
        <v>44804</v>
      </c>
      <c r="GJ1388" s="2">
        <v>44834</v>
      </c>
      <c r="GK1388" s="2">
        <v>44865</v>
      </c>
    </row>
    <row r="1389" spans="1:193" x14ac:dyDescent="0.25">
      <c r="D1389" s="3">
        <v>11881400</v>
      </c>
      <c r="E1389">
        <v>23013600</v>
      </c>
      <c r="F1389">
        <v>15663200</v>
      </c>
      <c r="G1389">
        <v>10481600</v>
      </c>
      <c r="H1389">
        <v>15120700</v>
      </c>
      <c r="I1389">
        <v>17733500</v>
      </c>
      <c r="J1389">
        <v>15339300</v>
      </c>
      <c r="K1389">
        <v>17033400</v>
      </c>
      <c r="L1389">
        <v>9818900</v>
      </c>
      <c r="M1389">
        <v>11967600</v>
      </c>
      <c r="N1389">
        <v>14543700</v>
      </c>
      <c r="O1389">
        <v>12555900</v>
      </c>
      <c r="P1389">
        <v>22639800</v>
      </c>
      <c r="Q1389">
        <v>14821000</v>
      </c>
      <c r="R1389">
        <v>17577700</v>
      </c>
      <c r="S1389">
        <v>10177100</v>
      </c>
      <c r="T1389">
        <v>8899900</v>
      </c>
      <c r="U1389">
        <v>11430800</v>
      </c>
      <c r="V1389">
        <v>17467700</v>
      </c>
      <c r="W1389">
        <v>13034800</v>
      </c>
      <c r="X1389">
        <v>19944400</v>
      </c>
      <c r="Y1389">
        <v>31006500</v>
      </c>
      <c r="Z1389">
        <v>29684500</v>
      </c>
      <c r="AA1389">
        <v>32973600</v>
      </c>
      <c r="AB1389">
        <v>28226500</v>
      </c>
      <c r="AC1389">
        <v>30060700</v>
      </c>
      <c r="AD1389">
        <v>47865600</v>
      </c>
      <c r="AE1389">
        <v>47812800</v>
      </c>
      <c r="AF1389">
        <v>32767400</v>
      </c>
      <c r="AG1389">
        <v>26104000</v>
      </c>
      <c r="AH1389">
        <v>18094100</v>
      </c>
      <c r="AI1389">
        <v>16825500</v>
      </c>
      <c r="AJ1389">
        <v>17703000</v>
      </c>
      <c r="AK1389">
        <v>15255000</v>
      </c>
      <c r="AL1389">
        <v>13003100</v>
      </c>
      <c r="AM1389">
        <v>12824300</v>
      </c>
      <c r="AN1389">
        <v>10221500</v>
      </c>
      <c r="AO1389">
        <v>11459600</v>
      </c>
      <c r="AP1389">
        <v>10024000</v>
      </c>
      <c r="AQ1389">
        <v>9821300</v>
      </c>
      <c r="AR1389">
        <v>16531700</v>
      </c>
      <c r="AS1389">
        <v>14576304</v>
      </c>
      <c r="AT1389">
        <v>12319400</v>
      </c>
      <c r="AU1389">
        <v>10833400</v>
      </c>
      <c r="AV1389">
        <v>9645123</v>
      </c>
      <c r="AW1389">
        <v>7555050</v>
      </c>
      <c r="AX1389">
        <v>7461012</v>
      </c>
      <c r="AY1389">
        <v>5945308</v>
      </c>
      <c r="AZ1389">
        <v>7467620</v>
      </c>
      <c r="BA1389">
        <v>6438952</v>
      </c>
      <c r="BB1389">
        <v>8029034</v>
      </c>
      <c r="BC1389">
        <v>6347707</v>
      </c>
      <c r="BD1389">
        <v>7838126</v>
      </c>
      <c r="BE1389">
        <v>10082511</v>
      </c>
      <c r="BF1389">
        <v>5477529</v>
      </c>
      <c r="BG1389">
        <v>11541167</v>
      </c>
      <c r="BH1389">
        <v>9348272</v>
      </c>
      <c r="BI1389">
        <v>9191059</v>
      </c>
      <c r="BJ1389">
        <v>6326105</v>
      </c>
      <c r="BK1389">
        <v>4973283</v>
      </c>
      <c r="BL1389">
        <v>5689687</v>
      </c>
      <c r="BM1389">
        <v>4614214</v>
      </c>
      <c r="BN1389">
        <v>5565107</v>
      </c>
      <c r="BO1389">
        <v>5182574</v>
      </c>
      <c r="BP1389">
        <v>6312287</v>
      </c>
      <c r="BQ1389">
        <v>5875986</v>
      </c>
      <c r="BR1389">
        <v>4397070</v>
      </c>
      <c r="BS1389">
        <v>4764383</v>
      </c>
      <c r="BT1389">
        <v>5130412</v>
      </c>
      <c r="BU1389">
        <v>4288666</v>
      </c>
      <c r="BV1389">
        <v>5322453</v>
      </c>
      <c r="BW1389">
        <v>4726437</v>
      </c>
      <c r="BX1389">
        <v>5132837</v>
      </c>
      <c r="BY1389">
        <v>5466142</v>
      </c>
      <c r="BZ1389">
        <v>5726939</v>
      </c>
      <c r="CA1389">
        <v>6711306</v>
      </c>
      <c r="CB1389">
        <v>6672096</v>
      </c>
      <c r="CC1389">
        <v>7423766</v>
      </c>
      <c r="CD1389">
        <v>4697060</v>
      </c>
      <c r="CE1389">
        <v>6021411</v>
      </c>
      <c r="CF1389">
        <v>5892963</v>
      </c>
      <c r="CG1389">
        <v>6671234</v>
      </c>
      <c r="CH1389">
        <v>4748666</v>
      </c>
      <c r="CI1389">
        <v>5052865</v>
      </c>
      <c r="CJ1389">
        <v>4456682</v>
      </c>
      <c r="CK1389">
        <v>3634022</v>
      </c>
      <c r="CL1389">
        <v>4568490</v>
      </c>
      <c r="CM1389">
        <v>4914566</v>
      </c>
      <c r="CN1389">
        <v>4502033</v>
      </c>
      <c r="CO1389">
        <v>4825860</v>
      </c>
      <c r="CP1389">
        <v>4191307</v>
      </c>
      <c r="CQ1389">
        <v>3109869</v>
      </c>
      <c r="CR1389">
        <v>3857849</v>
      </c>
      <c r="CS1389">
        <v>5160962</v>
      </c>
      <c r="CT1389">
        <v>4848536</v>
      </c>
      <c r="CU1389">
        <v>5605511</v>
      </c>
      <c r="CV1389">
        <v>4828750</v>
      </c>
      <c r="CW1389">
        <v>4753921</v>
      </c>
      <c r="CX1389">
        <v>5803064</v>
      </c>
      <c r="CY1389">
        <v>3606675</v>
      </c>
      <c r="CZ1389">
        <v>4257375</v>
      </c>
      <c r="DA1389">
        <v>4992348</v>
      </c>
      <c r="DB1389">
        <v>4442510</v>
      </c>
      <c r="DC1389">
        <v>4868059</v>
      </c>
      <c r="DD1389">
        <v>4192197</v>
      </c>
      <c r="DE1389">
        <v>4028601</v>
      </c>
      <c r="DF1389">
        <v>3572011</v>
      </c>
      <c r="DG1389">
        <v>3922888</v>
      </c>
      <c r="DH1389">
        <v>4430005</v>
      </c>
      <c r="DI1389">
        <v>4866270</v>
      </c>
      <c r="DJ1389">
        <v>4768622</v>
      </c>
      <c r="DK1389">
        <v>3132190</v>
      </c>
      <c r="DL1389">
        <v>3717159</v>
      </c>
      <c r="DM1389">
        <v>4935698</v>
      </c>
      <c r="DN1389">
        <v>3366951</v>
      </c>
      <c r="DO1389">
        <v>3541333</v>
      </c>
      <c r="DP1389">
        <v>3950369</v>
      </c>
      <c r="DQ1389">
        <v>4329313</v>
      </c>
      <c r="DR1389">
        <v>6315953</v>
      </c>
      <c r="DS1389">
        <v>4797710</v>
      </c>
      <c r="DT1389">
        <v>4034823</v>
      </c>
      <c r="DU1389">
        <v>4007881</v>
      </c>
      <c r="DV1389">
        <v>4708896</v>
      </c>
      <c r="DW1389">
        <v>3154307</v>
      </c>
      <c r="DX1389">
        <v>3947176</v>
      </c>
      <c r="DY1389">
        <v>3978085</v>
      </c>
      <c r="DZ1389">
        <v>2977782</v>
      </c>
      <c r="EA1389">
        <v>3775298</v>
      </c>
      <c r="EB1389">
        <v>3183513</v>
      </c>
      <c r="EC1389">
        <v>3240029</v>
      </c>
      <c r="ED1389">
        <v>2889875</v>
      </c>
      <c r="EE1389">
        <v>3618819</v>
      </c>
      <c r="EF1389">
        <v>4089711</v>
      </c>
      <c r="EG1389">
        <v>4597380</v>
      </c>
      <c r="EH1389">
        <v>4541655</v>
      </c>
      <c r="EI1389">
        <v>4304365</v>
      </c>
      <c r="EJ1389">
        <v>5368948</v>
      </c>
      <c r="EK1389">
        <v>5401683</v>
      </c>
      <c r="EL1389">
        <v>3611134</v>
      </c>
      <c r="EM1389">
        <v>3834736</v>
      </c>
      <c r="EN1389">
        <v>4338793</v>
      </c>
      <c r="EO1389">
        <v>5372986</v>
      </c>
      <c r="EP1389">
        <v>4113257</v>
      </c>
      <c r="EQ1389">
        <v>5189471</v>
      </c>
      <c r="ER1389">
        <v>4260180</v>
      </c>
      <c r="ES1389">
        <v>3140745</v>
      </c>
      <c r="ET1389">
        <v>4604670</v>
      </c>
      <c r="EU1389">
        <v>3495796</v>
      </c>
      <c r="EV1389">
        <v>4725266</v>
      </c>
      <c r="EW1389">
        <v>4546408</v>
      </c>
      <c r="EX1389">
        <v>3885906</v>
      </c>
      <c r="EY1389">
        <v>4244297</v>
      </c>
      <c r="EZ1389">
        <v>6566855</v>
      </c>
      <c r="FA1389">
        <v>4440029</v>
      </c>
      <c r="FB1389">
        <v>3499029</v>
      </c>
      <c r="FC1389">
        <v>4183905</v>
      </c>
      <c r="FD1389">
        <v>4714103</v>
      </c>
      <c r="FE1389">
        <v>5172848</v>
      </c>
      <c r="FF1389">
        <v>10832961</v>
      </c>
      <c r="FG1389">
        <v>7158102</v>
      </c>
      <c r="FH1389">
        <v>10869701</v>
      </c>
      <c r="FI1389">
        <v>12423183</v>
      </c>
      <c r="FJ1389">
        <v>6537848</v>
      </c>
      <c r="FK1389">
        <v>6322827</v>
      </c>
      <c r="FL1389">
        <v>10031109</v>
      </c>
      <c r="FM1389">
        <v>6917222</v>
      </c>
      <c r="FN1389">
        <v>8124565</v>
      </c>
      <c r="FO1389">
        <v>8025589</v>
      </c>
      <c r="FP1389">
        <v>8119617</v>
      </c>
      <c r="FQ1389">
        <v>8890414</v>
      </c>
      <c r="FR1389">
        <v>9563086</v>
      </c>
      <c r="FS1389">
        <v>7072125</v>
      </c>
      <c r="FT1389">
        <v>7838795</v>
      </c>
      <c r="FU1389">
        <v>8196572</v>
      </c>
      <c r="FV1389">
        <v>7051371</v>
      </c>
      <c r="FW1389">
        <v>4899085</v>
      </c>
      <c r="FX1389">
        <v>5545398</v>
      </c>
      <c r="FY1389">
        <v>4953262</v>
      </c>
      <c r="FZ1389">
        <v>5063091</v>
      </c>
      <c r="GA1389">
        <v>6107805</v>
      </c>
      <c r="GB1389">
        <v>7620756</v>
      </c>
      <c r="GC1389">
        <v>6718499</v>
      </c>
      <c r="GD1389">
        <v>6145139</v>
      </c>
      <c r="GE1389">
        <v>5065948</v>
      </c>
      <c r="GF1389">
        <v>7135409</v>
      </c>
      <c r="GG1389">
        <v>7717884</v>
      </c>
      <c r="GH1389">
        <v>8104092</v>
      </c>
      <c r="GI1389">
        <v>8025737</v>
      </c>
      <c r="GJ1389">
        <v>12339510</v>
      </c>
      <c r="GK1389">
        <v>10195455</v>
      </c>
    </row>
    <row r="1390" spans="1:193" x14ac:dyDescent="0.25">
      <c r="A1390" s="5" t="s">
        <v>696</v>
      </c>
      <c r="B1390" t="s">
        <v>1164</v>
      </c>
      <c r="C1390" t="s">
        <v>1196</v>
      </c>
      <c r="D1390" s="2">
        <f>_xll.BDH(A1390, "volume", B1390, C1390, "Direction", "H", "Period", "M","cols=144;rows=2")</f>
        <v>39113</v>
      </c>
      <c r="E1390" s="2">
        <v>39141</v>
      </c>
      <c r="F1390" s="2">
        <v>39171</v>
      </c>
      <c r="G1390" s="2">
        <v>39202</v>
      </c>
      <c r="H1390" s="2">
        <v>39233</v>
      </c>
      <c r="I1390" s="2">
        <v>39262</v>
      </c>
      <c r="J1390" s="2">
        <v>39294</v>
      </c>
      <c r="K1390" s="2">
        <v>39325</v>
      </c>
      <c r="L1390" s="2">
        <v>39353</v>
      </c>
      <c r="M1390" s="2">
        <v>39386</v>
      </c>
      <c r="N1390" s="2">
        <v>39416</v>
      </c>
      <c r="O1390" s="2">
        <v>39447</v>
      </c>
      <c r="P1390" s="2">
        <v>39478</v>
      </c>
      <c r="Q1390" s="2">
        <v>39507</v>
      </c>
      <c r="R1390" s="2">
        <v>39538</v>
      </c>
      <c r="S1390" s="2">
        <v>39568</v>
      </c>
      <c r="T1390" s="2">
        <v>39598</v>
      </c>
      <c r="U1390" s="2">
        <v>39629</v>
      </c>
      <c r="V1390" s="2">
        <v>39660</v>
      </c>
      <c r="W1390" s="2">
        <v>39689</v>
      </c>
      <c r="X1390" s="2">
        <v>39721</v>
      </c>
      <c r="Y1390" s="2">
        <v>39752</v>
      </c>
      <c r="Z1390" s="2">
        <v>39780</v>
      </c>
      <c r="AA1390" s="2">
        <v>39813</v>
      </c>
      <c r="AB1390" s="2">
        <v>39843</v>
      </c>
      <c r="AC1390" s="2">
        <v>39871</v>
      </c>
      <c r="AD1390" s="2">
        <v>39903</v>
      </c>
      <c r="AE1390" s="2">
        <v>39933</v>
      </c>
      <c r="AF1390" s="2">
        <v>39962</v>
      </c>
      <c r="AG1390" s="2">
        <v>39994</v>
      </c>
      <c r="AH1390" s="2">
        <v>40025</v>
      </c>
      <c r="AI1390" s="2">
        <v>40056</v>
      </c>
      <c r="AJ1390" s="2">
        <v>40086</v>
      </c>
      <c r="AK1390" s="2">
        <v>40116</v>
      </c>
      <c r="AL1390" s="2">
        <v>40147</v>
      </c>
      <c r="AM1390" s="2">
        <v>40178</v>
      </c>
      <c r="AN1390" s="2">
        <v>40207</v>
      </c>
      <c r="AO1390" s="2">
        <v>40235</v>
      </c>
      <c r="AP1390" s="2">
        <v>40268</v>
      </c>
      <c r="AQ1390" s="2">
        <v>40298</v>
      </c>
      <c r="AR1390" s="2">
        <v>40329</v>
      </c>
      <c r="AS1390" s="2">
        <v>40359</v>
      </c>
      <c r="AT1390" s="2">
        <v>40389</v>
      </c>
      <c r="AU1390" s="2">
        <v>40421</v>
      </c>
      <c r="AV1390" s="2">
        <v>40451</v>
      </c>
      <c r="AW1390" s="2">
        <v>40480</v>
      </c>
      <c r="AX1390" s="2">
        <v>40512</v>
      </c>
      <c r="AY1390" s="2">
        <v>40543</v>
      </c>
      <c r="AZ1390" s="2">
        <v>40574</v>
      </c>
      <c r="BA1390" s="2">
        <v>40602</v>
      </c>
      <c r="BB1390" s="2">
        <v>40633</v>
      </c>
      <c r="BC1390" s="2">
        <v>40662</v>
      </c>
      <c r="BD1390" s="2">
        <v>40694</v>
      </c>
      <c r="BE1390" s="2">
        <v>40724</v>
      </c>
      <c r="BF1390" s="2">
        <v>40753</v>
      </c>
      <c r="BG1390" s="2">
        <v>40786</v>
      </c>
      <c r="BH1390" s="2">
        <v>40816</v>
      </c>
      <c r="BI1390" s="2">
        <v>40847</v>
      </c>
      <c r="BJ1390" s="2">
        <v>40877</v>
      </c>
      <c r="BK1390" s="2">
        <v>40907</v>
      </c>
      <c r="BL1390" s="2">
        <v>40939</v>
      </c>
      <c r="BM1390" s="2">
        <v>40968</v>
      </c>
      <c r="BN1390" s="2">
        <v>40998</v>
      </c>
      <c r="BO1390" s="2">
        <v>41029</v>
      </c>
      <c r="BP1390" s="2">
        <v>41060</v>
      </c>
      <c r="BQ1390" s="2">
        <v>41089</v>
      </c>
      <c r="BR1390" s="2">
        <v>41121</v>
      </c>
      <c r="BS1390" s="2">
        <v>41152</v>
      </c>
      <c r="BT1390" s="2">
        <v>41180</v>
      </c>
      <c r="BU1390" s="2">
        <v>41213</v>
      </c>
      <c r="BV1390" s="2">
        <v>41243</v>
      </c>
      <c r="BW1390" s="2">
        <v>41274</v>
      </c>
      <c r="BX1390" s="2">
        <v>41305</v>
      </c>
      <c r="BY1390" s="2">
        <v>41333</v>
      </c>
      <c r="BZ1390" s="2">
        <v>41362</v>
      </c>
      <c r="CA1390" s="2">
        <v>41394</v>
      </c>
      <c r="CB1390" s="2">
        <v>41425</v>
      </c>
      <c r="CC1390" s="2">
        <v>41453</v>
      </c>
      <c r="CD1390" s="2">
        <v>41486</v>
      </c>
      <c r="CE1390" s="2">
        <v>41516</v>
      </c>
      <c r="CF1390" s="2">
        <v>41547</v>
      </c>
      <c r="CG1390" s="2">
        <v>41578</v>
      </c>
      <c r="CH1390" s="2">
        <v>41607</v>
      </c>
      <c r="CI1390" s="2">
        <v>41639</v>
      </c>
      <c r="CJ1390" s="2">
        <v>41670</v>
      </c>
      <c r="CK1390" s="2">
        <v>41698</v>
      </c>
      <c r="CL1390" s="2">
        <v>41729</v>
      </c>
      <c r="CM1390" s="2">
        <v>41759</v>
      </c>
      <c r="CN1390" s="2">
        <v>41789</v>
      </c>
      <c r="CO1390" s="2">
        <v>41820</v>
      </c>
      <c r="CP1390" s="2">
        <v>41851</v>
      </c>
      <c r="CQ1390" s="2">
        <v>41880</v>
      </c>
      <c r="CR1390" s="2">
        <v>41912</v>
      </c>
      <c r="CS1390" s="2">
        <v>41943</v>
      </c>
      <c r="CT1390" s="2">
        <v>41971</v>
      </c>
      <c r="CU1390" s="2">
        <v>42004</v>
      </c>
      <c r="CV1390" s="2">
        <v>42034</v>
      </c>
      <c r="CW1390" s="2">
        <v>42062</v>
      </c>
      <c r="CX1390" s="2">
        <v>42094</v>
      </c>
      <c r="CY1390" s="2">
        <v>42124</v>
      </c>
      <c r="CZ1390" s="2">
        <v>42153</v>
      </c>
      <c r="DA1390" s="2">
        <v>42185</v>
      </c>
      <c r="DB1390" s="2">
        <v>42216</v>
      </c>
      <c r="DC1390" s="2">
        <v>42247</v>
      </c>
      <c r="DD1390" s="2">
        <v>42277</v>
      </c>
      <c r="DE1390" s="2">
        <v>42307</v>
      </c>
      <c r="DF1390" s="2">
        <v>42338</v>
      </c>
      <c r="DG1390" s="2">
        <v>42369</v>
      </c>
      <c r="DH1390" s="2">
        <v>42398</v>
      </c>
      <c r="DI1390" s="2">
        <v>42429</v>
      </c>
      <c r="DJ1390" s="2">
        <v>42460</v>
      </c>
      <c r="DK1390" s="2">
        <v>42489</v>
      </c>
      <c r="DL1390" s="2">
        <v>42521</v>
      </c>
      <c r="DM1390" s="2">
        <v>42551</v>
      </c>
      <c r="DN1390" s="2">
        <v>42580</v>
      </c>
      <c r="DO1390" s="2">
        <v>42613</v>
      </c>
      <c r="DP1390" s="2">
        <v>42643</v>
      </c>
      <c r="DQ1390" s="2">
        <v>42674</v>
      </c>
      <c r="DR1390" s="2">
        <v>42704</v>
      </c>
      <c r="DS1390" s="2">
        <v>42734</v>
      </c>
      <c r="DT1390" s="2">
        <v>42766</v>
      </c>
      <c r="DU1390" s="2">
        <v>42794</v>
      </c>
      <c r="DV1390" s="2">
        <v>42825</v>
      </c>
      <c r="DW1390" s="2">
        <v>42853</v>
      </c>
      <c r="DX1390" s="2">
        <v>42886</v>
      </c>
      <c r="DY1390" s="2">
        <v>42916</v>
      </c>
      <c r="DZ1390" s="2">
        <v>42947</v>
      </c>
      <c r="EA1390" s="2">
        <v>42978</v>
      </c>
      <c r="EB1390" s="2">
        <v>43007</v>
      </c>
      <c r="EC1390" s="2">
        <v>43039</v>
      </c>
      <c r="ED1390" s="2">
        <v>43069</v>
      </c>
      <c r="EE1390" s="2">
        <v>43098</v>
      </c>
      <c r="EF1390" s="2">
        <v>43131</v>
      </c>
      <c r="EG1390" s="2">
        <v>43159</v>
      </c>
      <c r="EH1390" s="2">
        <v>43189</v>
      </c>
      <c r="EI1390" s="2">
        <v>43220</v>
      </c>
      <c r="EJ1390" s="2">
        <v>43251</v>
      </c>
      <c r="EK1390" s="2">
        <v>43280</v>
      </c>
      <c r="EL1390" s="2">
        <v>43312</v>
      </c>
      <c r="EM1390" s="2">
        <v>43343</v>
      </c>
      <c r="EN1390" s="2">
        <v>43371</v>
      </c>
      <c r="EO1390" s="2">
        <v>43404</v>
      </c>
      <c r="EP1390" s="2">
        <v>43434</v>
      </c>
      <c r="EQ1390" s="2">
        <v>43465</v>
      </c>
    </row>
    <row r="1391" spans="1:193" x14ac:dyDescent="0.25">
      <c r="D1391" s="3">
        <v>555485</v>
      </c>
      <c r="E1391">
        <v>374911</v>
      </c>
      <c r="F1391">
        <v>474221</v>
      </c>
      <c r="G1391">
        <v>398229</v>
      </c>
      <c r="H1391">
        <v>553325</v>
      </c>
      <c r="I1391">
        <v>386490</v>
      </c>
      <c r="J1391">
        <v>332791</v>
      </c>
      <c r="K1391">
        <v>442551</v>
      </c>
      <c r="L1391">
        <v>221740</v>
      </c>
      <c r="M1391">
        <v>253678</v>
      </c>
      <c r="N1391">
        <v>303226</v>
      </c>
      <c r="O1391">
        <v>217213</v>
      </c>
      <c r="P1391">
        <v>360672</v>
      </c>
      <c r="Q1391">
        <v>408566</v>
      </c>
      <c r="R1391">
        <v>392618</v>
      </c>
      <c r="S1391">
        <v>307747</v>
      </c>
      <c r="T1391">
        <v>358240</v>
      </c>
      <c r="U1391">
        <v>319497</v>
      </c>
      <c r="V1391">
        <v>583801</v>
      </c>
      <c r="W1391">
        <v>324864</v>
      </c>
      <c r="X1391">
        <v>456900</v>
      </c>
      <c r="Y1391">
        <v>814126</v>
      </c>
      <c r="Z1391">
        <v>388675</v>
      </c>
      <c r="AA1391">
        <v>426041</v>
      </c>
      <c r="AB1391">
        <v>324946</v>
      </c>
      <c r="AC1391">
        <v>289657</v>
      </c>
      <c r="AD1391">
        <v>313917</v>
      </c>
      <c r="AE1391">
        <v>316624</v>
      </c>
      <c r="AF1391">
        <v>365050</v>
      </c>
      <c r="AG1391">
        <v>342880</v>
      </c>
      <c r="AH1391">
        <v>268369</v>
      </c>
      <c r="AI1391">
        <v>266832</v>
      </c>
      <c r="AJ1391">
        <v>415385</v>
      </c>
      <c r="AK1391">
        <v>360148</v>
      </c>
      <c r="AL1391">
        <v>319135</v>
      </c>
      <c r="AM1391">
        <v>351106</v>
      </c>
      <c r="AN1391">
        <v>286706</v>
      </c>
      <c r="AO1391">
        <v>248302</v>
      </c>
      <c r="AP1391">
        <v>378162</v>
      </c>
      <c r="AQ1391">
        <v>269103</v>
      </c>
      <c r="AR1391">
        <v>368437</v>
      </c>
      <c r="AS1391">
        <v>389027</v>
      </c>
      <c r="AT1391">
        <v>266152</v>
      </c>
      <c r="AU1391">
        <v>272494</v>
      </c>
      <c r="AV1391">
        <v>276153</v>
      </c>
      <c r="AW1391">
        <v>419373</v>
      </c>
      <c r="AX1391">
        <v>313850</v>
      </c>
      <c r="AY1391">
        <v>295531</v>
      </c>
      <c r="AZ1391">
        <v>264228</v>
      </c>
      <c r="BA1391">
        <v>350081</v>
      </c>
      <c r="BB1391">
        <v>398535</v>
      </c>
      <c r="BC1391">
        <v>257883</v>
      </c>
      <c r="BD1391">
        <v>289264</v>
      </c>
      <c r="BE1391">
        <v>279334</v>
      </c>
      <c r="BF1391">
        <v>282180</v>
      </c>
      <c r="BG1391">
        <v>474834</v>
      </c>
      <c r="BH1391">
        <v>389932</v>
      </c>
      <c r="BI1391">
        <v>328881</v>
      </c>
      <c r="BJ1391">
        <v>372439</v>
      </c>
      <c r="BK1391">
        <v>258630</v>
      </c>
      <c r="BL1391">
        <v>402304</v>
      </c>
      <c r="BM1391">
        <v>355962</v>
      </c>
      <c r="BN1391">
        <v>273902</v>
      </c>
      <c r="BO1391">
        <v>472839</v>
      </c>
      <c r="BP1391">
        <v>908746</v>
      </c>
      <c r="BQ1391">
        <v>547057</v>
      </c>
      <c r="BR1391">
        <v>360232</v>
      </c>
      <c r="BS1391">
        <v>297429</v>
      </c>
      <c r="BT1391">
        <v>263617</v>
      </c>
      <c r="BU1391">
        <v>198787</v>
      </c>
      <c r="BV1391">
        <v>254463</v>
      </c>
      <c r="BW1391">
        <v>187747</v>
      </c>
      <c r="BX1391">
        <v>267917</v>
      </c>
      <c r="BY1391">
        <v>203975</v>
      </c>
      <c r="BZ1391">
        <v>219002</v>
      </c>
      <c r="CA1391">
        <v>196649</v>
      </c>
      <c r="CB1391">
        <v>273671</v>
      </c>
      <c r="CC1391">
        <v>247906</v>
      </c>
      <c r="CD1391">
        <v>174764</v>
      </c>
      <c r="CE1391">
        <v>248787</v>
      </c>
      <c r="CF1391">
        <v>173463</v>
      </c>
      <c r="CG1391">
        <v>189254</v>
      </c>
      <c r="CH1391">
        <v>181680</v>
      </c>
      <c r="CI1391">
        <v>132502</v>
      </c>
      <c r="CJ1391">
        <v>214075</v>
      </c>
      <c r="CK1391">
        <v>187588</v>
      </c>
      <c r="CL1391">
        <v>168930</v>
      </c>
      <c r="CM1391">
        <v>173295</v>
      </c>
      <c r="CN1391">
        <v>217440</v>
      </c>
      <c r="CO1391">
        <v>180929</v>
      </c>
      <c r="CP1391">
        <v>171087</v>
      </c>
      <c r="CQ1391">
        <v>136799</v>
      </c>
      <c r="CR1391">
        <v>153890</v>
      </c>
      <c r="CS1391">
        <v>326954</v>
      </c>
      <c r="CT1391">
        <v>255862</v>
      </c>
      <c r="CU1391">
        <v>340546</v>
      </c>
      <c r="CV1391">
        <v>277879</v>
      </c>
      <c r="CW1391">
        <v>308322</v>
      </c>
      <c r="CX1391">
        <v>560873</v>
      </c>
      <c r="CY1391">
        <v>403908</v>
      </c>
      <c r="CZ1391">
        <v>363303</v>
      </c>
      <c r="DA1391">
        <v>457098</v>
      </c>
      <c r="DB1391">
        <v>423278</v>
      </c>
      <c r="DC1391">
        <v>395708</v>
      </c>
      <c r="DD1391">
        <v>307013</v>
      </c>
      <c r="DE1391">
        <v>335432</v>
      </c>
      <c r="DF1391">
        <v>377808</v>
      </c>
      <c r="DG1391">
        <v>479193</v>
      </c>
      <c r="DH1391">
        <v>405783</v>
      </c>
      <c r="DI1391">
        <v>699141</v>
      </c>
      <c r="DJ1391">
        <v>923768</v>
      </c>
      <c r="DK1391">
        <v>798370</v>
      </c>
      <c r="DL1391">
        <v>714285</v>
      </c>
      <c r="DM1391">
        <v>650316</v>
      </c>
      <c r="DN1391">
        <v>595716</v>
      </c>
      <c r="DO1391">
        <v>869717</v>
      </c>
      <c r="DP1391">
        <v>1101220</v>
      </c>
      <c r="DQ1391">
        <v>932721</v>
      </c>
      <c r="DR1391">
        <v>852722</v>
      </c>
      <c r="DS1391">
        <v>962360</v>
      </c>
      <c r="DT1391">
        <v>672614</v>
      </c>
      <c r="DU1391">
        <v>552224</v>
      </c>
      <c r="DV1391">
        <v>753057</v>
      </c>
      <c r="DW1391">
        <v>690212</v>
      </c>
      <c r="DX1391">
        <v>776477</v>
      </c>
      <c r="DY1391">
        <v>806116</v>
      </c>
      <c r="DZ1391">
        <v>489102</v>
      </c>
      <c r="EA1391">
        <v>863978</v>
      </c>
      <c r="EB1391">
        <v>675306</v>
      </c>
      <c r="EC1391">
        <v>450598</v>
      </c>
      <c r="ED1391">
        <v>523356</v>
      </c>
      <c r="EE1391">
        <v>470283</v>
      </c>
      <c r="EF1391">
        <v>617675</v>
      </c>
      <c r="EG1391">
        <v>751711</v>
      </c>
      <c r="EH1391">
        <v>1025424</v>
      </c>
      <c r="EI1391">
        <v>531655</v>
      </c>
      <c r="EJ1391">
        <v>972989</v>
      </c>
      <c r="EK1391">
        <v>714014</v>
      </c>
      <c r="EL1391">
        <v>564363</v>
      </c>
      <c r="EM1391">
        <v>426985</v>
      </c>
      <c r="EN1391">
        <v>380916</v>
      </c>
      <c r="EO1391">
        <v>572785</v>
      </c>
      <c r="EP1391">
        <v>632860</v>
      </c>
      <c r="EQ1391">
        <v>700534</v>
      </c>
    </row>
    <row r="1392" spans="1:193" x14ac:dyDescent="0.25">
      <c r="A1392" s="5" t="s">
        <v>697</v>
      </c>
      <c r="B1392" t="s">
        <v>1164</v>
      </c>
      <c r="C1392" t="s">
        <v>1186</v>
      </c>
      <c r="D1392" s="2">
        <f>_xll.BDH(A1392, "volume", B1392, C1392, "Direction", "H", "Period", "M","cols=12;rows=2")</f>
        <v>39113</v>
      </c>
      <c r="E1392" s="2">
        <v>39141</v>
      </c>
      <c r="F1392" s="2">
        <v>39171</v>
      </c>
      <c r="G1392" s="2">
        <v>39202</v>
      </c>
      <c r="H1392" s="2">
        <v>39233</v>
      </c>
      <c r="I1392" s="2">
        <v>39262</v>
      </c>
      <c r="J1392" s="2">
        <v>39294</v>
      </c>
      <c r="K1392" s="2">
        <v>39325</v>
      </c>
      <c r="L1392" s="2">
        <v>39353</v>
      </c>
      <c r="M1392" s="2">
        <v>39386</v>
      </c>
      <c r="N1392" s="2">
        <v>39416</v>
      </c>
      <c r="O1392" s="2">
        <v>39447</v>
      </c>
    </row>
    <row r="1393" spans="1:193" x14ac:dyDescent="0.25">
      <c r="D1393" s="3">
        <v>26403974</v>
      </c>
      <c r="E1393">
        <v>17795663</v>
      </c>
      <c r="F1393">
        <v>26622162</v>
      </c>
      <c r="G1393">
        <v>18683488</v>
      </c>
      <c r="H1393">
        <v>20486590</v>
      </c>
      <c r="I1393">
        <v>34536787</v>
      </c>
      <c r="J1393">
        <v>19994579</v>
      </c>
      <c r="K1393">
        <v>25537471</v>
      </c>
      <c r="L1393">
        <v>20912945</v>
      </c>
      <c r="M1393">
        <v>22972971</v>
      </c>
      <c r="N1393">
        <v>22361413</v>
      </c>
      <c r="O1393">
        <v>37198832</v>
      </c>
    </row>
    <row r="1394" spans="1:193" x14ac:dyDescent="0.25">
      <c r="A1394" s="5" t="s">
        <v>698</v>
      </c>
      <c r="B1394" t="s">
        <v>1164</v>
      </c>
      <c r="C1394" t="s">
        <v>1196</v>
      </c>
      <c r="D1394" s="2">
        <f>_xll.BDH(A1394, "volume", B1394, C1394, "Direction", "H", "Period", "M","cols=144;rows=2")</f>
        <v>39113</v>
      </c>
      <c r="E1394" s="2">
        <v>39141</v>
      </c>
      <c r="F1394" s="2">
        <v>39171</v>
      </c>
      <c r="G1394" s="2">
        <v>39202</v>
      </c>
      <c r="H1394" s="2">
        <v>39233</v>
      </c>
      <c r="I1394" s="2">
        <v>39262</v>
      </c>
      <c r="J1394" s="2">
        <v>39294</v>
      </c>
      <c r="K1394" s="2">
        <v>39325</v>
      </c>
      <c r="L1394" s="2">
        <v>39353</v>
      </c>
      <c r="M1394" s="2">
        <v>39386</v>
      </c>
      <c r="N1394" s="2">
        <v>39416</v>
      </c>
      <c r="O1394" s="2">
        <v>39447</v>
      </c>
      <c r="P1394" s="2">
        <v>39478</v>
      </c>
      <c r="Q1394" s="2">
        <v>39507</v>
      </c>
      <c r="R1394" s="2">
        <v>39538</v>
      </c>
      <c r="S1394" s="2">
        <v>39568</v>
      </c>
      <c r="T1394" s="2">
        <v>39598</v>
      </c>
      <c r="U1394" s="2">
        <v>39629</v>
      </c>
      <c r="V1394" s="2">
        <v>39660</v>
      </c>
      <c r="W1394" s="2">
        <v>39689</v>
      </c>
      <c r="X1394" s="2">
        <v>39721</v>
      </c>
      <c r="Y1394" s="2">
        <v>39752</v>
      </c>
      <c r="Z1394" s="2">
        <v>39780</v>
      </c>
      <c r="AA1394" s="2">
        <v>39813</v>
      </c>
      <c r="AB1394" s="2">
        <v>39843</v>
      </c>
      <c r="AC1394" s="2">
        <v>39871</v>
      </c>
      <c r="AD1394" s="2">
        <v>39903</v>
      </c>
      <c r="AE1394" s="2">
        <v>39933</v>
      </c>
      <c r="AF1394" s="2">
        <v>39962</v>
      </c>
      <c r="AG1394" s="2">
        <v>39994</v>
      </c>
      <c r="AH1394" s="2">
        <v>40025</v>
      </c>
      <c r="AI1394" s="2">
        <v>40056</v>
      </c>
      <c r="AJ1394" s="2">
        <v>40086</v>
      </c>
      <c r="AK1394" s="2">
        <v>40116</v>
      </c>
      <c r="AL1394" s="2">
        <v>40147</v>
      </c>
      <c r="AM1394" s="2">
        <v>40178</v>
      </c>
      <c r="AN1394" s="2">
        <v>40207</v>
      </c>
      <c r="AO1394" s="2">
        <v>40235</v>
      </c>
      <c r="AP1394" s="2">
        <v>40268</v>
      </c>
      <c r="AQ1394" s="2">
        <v>40298</v>
      </c>
      <c r="AR1394" s="2">
        <v>40329</v>
      </c>
      <c r="AS1394" s="2">
        <v>40359</v>
      </c>
      <c r="AT1394" s="2">
        <v>40389</v>
      </c>
      <c r="AU1394" s="2">
        <v>40421</v>
      </c>
      <c r="AV1394" s="2">
        <v>40451</v>
      </c>
      <c r="AW1394" s="2">
        <v>40480</v>
      </c>
      <c r="AX1394" s="2">
        <v>40512</v>
      </c>
      <c r="AY1394" s="2">
        <v>40543</v>
      </c>
      <c r="AZ1394" s="2">
        <v>40574</v>
      </c>
      <c r="BA1394" s="2">
        <v>40602</v>
      </c>
      <c r="BB1394" s="2">
        <v>40633</v>
      </c>
      <c r="BC1394" s="2">
        <v>40662</v>
      </c>
      <c r="BD1394" s="2">
        <v>40694</v>
      </c>
      <c r="BE1394" s="2">
        <v>40724</v>
      </c>
      <c r="BF1394" s="2">
        <v>40753</v>
      </c>
      <c r="BG1394" s="2">
        <v>40786</v>
      </c>
      <c r="BH1394" s="2">
        <v>40816</v>
      </c>
      <c r="BI1394" s="2">
        <v>40847</v>
      </c>
      <c r="BJ1394" s="2">
        <v>40877</v>
      </c>
      <c r="BK1394" s="2">
        <v>40907</v>
      </c>
      <c r="BL1394" s="2">
        <v>40939</v>
      </c>
      <c r="BM1394" s="2">
        <v>40968</v>
      </c>
      <c r="BN1394" s="2">
        <v>40998</v>
      </c>
      <c r="BO1394" s="2">
        <v>41029</v>
      </c>
      <c r="BP1394" s="2">
        <v>41060</v>
      </c>
      <c r="BQ1394" s="2">
        <v>41089</v>
      </c>
      <c r="BR1394" s="2">
        <v>41121</v>
      </c>
      <c r="BS1394" s="2">
        <v>41152</v>
      </c>
      <c r="BT1394" s="2">
        <v>41180</v>
      </c>
      <c r="BU1394" s="2">
        <v>41213</v>
      </c>
      <c r="BV1394" s="2">
        <v>41243</v>
      </c>
      <c r="BW1394" s="2">
        <v>41274</v>
      </c>
      <c r="BX1394" s="2">
        <v>41305</v>
      </c>
      <c r="BY1394" s="2">
        <v>41333</v>
      </c>
      <c r="BZ1394" s="2">
        <v>41362</v>
      </c>
      <c r="CA1394" s="2">
        <v>41394</v>
      </c>
      <c r="CB1394" s="2">
        <v>41425</v>
      </c>
      <c r="CC1394" s="2">
        <v>41453</v>
      </c>
      <c r="CD1394" s="2">
        <v>41486</v>
      </c>
      <c r="CE1394" s="2">
        <v>41516</v>
      </c>
      <c r="CF1394" s="2">
        <v>41547</v>
      </c>
      <c r="CG1394" s="2">
        <v>41578</v>
      </c>
      <c r="CH1394" s="2">
        <v>41607</v>
      </c>
      <c r="CI1394" s="2">
        <v>41639</v>
      </c>
      <c r="CJ1394" s="2">
        <v>41670</v>
      </c>
      <c r="CK1394" s="2">
        <v>41698</v>
      </c>
      <c r="CL1394" s="2">
        <v>41729</v>
      </c>
      <c r="CM1394" s="2">
        <v>41759</v>
      </c>
      <c r="CN1394" s="2">
        <v>41789</v>
      </c>
      <c r="CO1394" s="2">
        <v>41820</v>
      </c>
      <c r="CP1394" s="2">
        <v>41851</v>
      </c>
      <c r="CQ1394" s="2">
        <v>41880</v>
      </c>
      <c r="CR1394" s="2">
        <v>41912</v>
      </c>
      <c r="CS1394" s="2">
        <v>41943</v>
      </c>
      <c r="CT1394" s="2">
        <v>41971</v>
      </c>
      <c r="CU1394" s="2">
        <v>42004</v>
      </c>
      <c r="CV1394" s="2">
        <v>42034</v>
      </c>
      <c r="CW1394" s="2">
        <v>42062</v>
      </c>
      <c r="CX1394" s="2">
        <v>42094</v>
      </c>
      <c r="CY1394" s="2">
        <v>42124</v>
      </c>
      <c r="CZ1394" s="2">
        <v>42153</v>
      </c>
      <c r="DA1394" s="2">
        <v>42185</v>
      </c>
      <c r="DB1394" s="2">
        <v>42216</v>
      </c>
      <c r="DC1394" s="2">
        <v>42247</v>
      </c>
      <c r="DD1394" s="2">
        <v>42277</v>
      </c>
      <c r="DE1394" s="2">
        <v>42307</v>
      </c>
      <c r="DF1394" s="2">
        <v>42338</v>
      </c>
      <c r="DG1394" s="2">
        <v>42369</v>
      </c>
      <c r="DH1394" s="2">
        <v>42398</v>
      </c>
      <c r="DI1394" s="2">
        <v>42429</v>
      </c>
      <c r="DJ1394" s="2">
        <v>42460</v>
      </c>
      <c r="DK1394" s="2">
        <v>42489</v>
      </c>
      <c r="DL1394" s="2">
        <v>42521</v>
      </c>
      <c r="DM1394" s="2">
        <v>42551</v>
      </c>
      <c r="DN1394" s="2">
        <v>42580</v>
      </c>
      <c r="DO1394" s="2">
        <v>42613</v>
      </c>
      <c r="DP1394" s="2">
        <v>42643</v>
      </c>
      <c r="DQ1394" s="2">
        <v>42674</v>
      </c>
      <c r="DR1394" s="2">
        <v>42704</v>
      </c>
      <c r="DS1394" s="2">
        <v>42734</v>
      </c>
      <c r="DT1394" s="2">
        <v>42766</v>
      </c>
      <c r="DU1394" s="2">
        <v>42794</v>
      </c>
      <c r="DV1394" s="2">
        <v>42825</v>
      </c>
      <c r="DW1394" s="2">
        <v>42853</v>
      </c>
      <c r="DX1394" s="2">
        <v>42886</v>
      </c>
      <c r="DY1394" s="2">
        <v>42916</v>
      </c>
      <c r="DZ1394" s="2">
        <v>42947</v>
      </c>
      <c r="EA1394" s="2">
        <v>42978</v>
      </c>
      <c r="EB1394" s="2">
        <v>43007</v>
      </c>
      <c r="EC1394" s="2">
        <v>43039</v>
      </c>
      <c r="ED1394" s="2">
        <v>43069</v>
      </c>
      <c r="EE1394" s="2">
        <v>43098</v>
      </c>
      <c r="EF1394" s="2">
        <v>43131</v>
      </c>
      <c r="EG1394" s="2">
        <v>43159</v>
      </c>
      <c r="EH1394" s="2">
        <v>43189</v>
      </c>
      <c r="EI1394" s="2">
        <v>43220</v>
      </c>
      <c r="EJ1394" s="2">
        <v>43251</v>
      </c>
      <c r="EK1394" s="2">
        <v>43280</v>
      </c>
      <c r="EL1394" s="2">
        <v>43312</v>
      </c>
      <c r="EM1394" s="2">
        <v>43343</v>
      </c>
      <c r="EN1394" s="2">
        <v>43371</v>
      </c>
      <c r="EO1394" s="2">
        <v>43404</v>
      </c>
      <c r="EP1394" s="2">
        <v>43434</v>
      </c>
      <c r="EQ1394" s="2">
        <v>43465</v>
      </c>
    </row>
    <row r="1395" spans="1:193" x14ac:dyDescent="0.25">
      <c r="D1395" s="3">
        <v>12128000</v>
      </c>
      <c r="E1395">
        <v>13400700</v>
      </c>
      <c r="F1395">
        <v>15975700</v>
      </c>
      <c r="G1395">
        <v>9621100</v>
      </c>
      <c r="H1395">
        <v>13530800</v>
      </c>
      <c r="I1395">
        <v>14711900</v>
      </c>
      <c r="J1395">
        <v>14892500</v>
      </c>
      <c r="K1395">
        <v>24207600</v>
      </c>
      <c r="L1395">
        <v>10949400</v>
      </c>
      <c r="M1395">
        <v>11782100</v>
      </c>
      <c r="N1395">
        <v>18147700</v>
      </c>
      <c r="O1395">
        <v>16290600</v>
      </c>
      <c r="P1395">
        <v>21429800</v>
      </c>
      <c r="Q1395">
        <v>13862300</v>
      </c>
      <c r="R1395">
        <v>14170600</v>
      </c>
      <c r="S1395">
        <v>10943000</v>
      </c>
      <c r="T1395">
        <v>12476700</v>
      </c>
      <c r="U1395">
        <v>15282000</v>
      </c>
      <c r="V1395">
        <v>21022800</v>
      </c>
      <c r="W1395">
        <v>14166600</v>
      </c>
      <c r="X1395">
        <v>20579900</v>
      </c>
      <c r="Y1395">
        <v>27515200</v>
      </c>
      <c r="Z1395">
        <v>21578400</v>
      </c>
      <c r="AA1395">
        <v>21856200</v>
      </c>
      <c r="AB1395">
        <v>18884400</v>
      </c>
      <c r="AC1395">
        <v>25352000</v>
      </c>
      <c r="AD1395">
        <v>24253300</v>
      </c>
      <c r="AE1395">
        <v>31947600</v>
      </c>
      <c r="AF1395">
        <v>29631800</v>
      </c>
      <c r="AG1395">
        <v>25190000</v>
      </c>
      <c r="AH1395">
        <v>26760600</v>
      </c>
      <c r="AI1395">
        <v>17059500</v>
      </c>
      <c r="AJ1395">
        <v>18057300</v>
      </c>
      <c r="AK1395">
        <v>20599500</v>
      </c>
      <c r="AL1395">
        <v>13874800</v>
      </c>
      <c r="AM1395">
        <v>14378800</v>
      </c>
      <c r="AN1395">
        <v>14152600</v>
      </c>
      <c r="AO1395">
        <v>12164000</v>
      </c>
      <c r="AP1395">
        <v>13075100</v>
      </c>
      <c r="AQ1395">
        <v>14647300</v>
      </c>
      <c r="AR1395">
        <v>20756100</v>
      </c>
      <c r="AS1395">
        <v>16471900</v>
      </c>
      <c r="AT1395">
        <v>18535400</v>
      </c>
      <c r="AU1395">
        <v>16037800</v>
      </c>
      <c r="AV1395">
        <v>17136003</v>
      </c>
      <c r="AW1395">
        <v>17454095</v>
      </c>
      <c r="AX1395">
        <v>13698682</v>
      </c>
      <c r="AY1395">
        <v>12005512</v>
      </c>
      <c r="AZ1395">
        <v>13784448</v>
      </c>
      <c r="BA1395">
        <v>15624536</v>
      </c>
      <c r="BB1395">
        <v>18637509</v>
      </c>
      <c r="BC1395">
        <v>11632860</v>
      </c>
      <c r="BD1395">
        <v>11471723</v>
      </c>
      <c r="BE1395">
        <v>11246259</v>
      </c>
      <c r="BF1395">
        <v>9832438</v>
      </c>
      <c r="BG1395">
        <v>28553760</v>
      </c>
      <c r="BH1395">
        <v>21127432</v>
      </c>
      <c r="BI1395">
        <v>17699186</v>
      </c>
      <c r="BJ1395">
        <v>15373186</v>
      </c>
      <c r="BK1395">
        <v>11641695</v>
      </c>
      <c r="BL1395">
        <v>9394330</v>
      </c>
      <c r="BM1395">
        <v>8934307</v>
      </c>
      <c r="BN1395">
        <v>8795062</v>
      </c>
      <c r="BO1395">
        <v>9007704</v>
      </c>
      <c r="BP1395">
        <v>16303958</v>
      </c>
      <c r="BQ1395">
        <v>10577142</v>
      </c>
      <c r="BR1395">
        <v>8507881</v>
      </c>
      <c r="BS1395">
        <v>5896908</v>
      </c>
      <c r="BT1395">
        <v>5474300</v>
      </c>
      <c r="BU1395">
        <v>5016536</v>
      </c>
      <c r="BV1395">
        <v>7741926</v>
      </c>
      <c r="BW1395">
        <v>6345600</v>
      </c>
      <c r="BX1395">
        <v>4515216</v>
      </c>
      <c r="BY1395">
        <v>6201655</v>
      </c>
      <c r="BZ1395">
        <v>5703512</v>
      </c>
      <c r="CA1395">
        <v>6298900</v>
      </c>
      <c r="CB1395">
        <v>6669207</v>
      </c>
      <c r="CC1395">
        <v>7702784</v>
      </c>
      <c r="CD1395">
        <v>5199082</v>
      </c>
      <c r="CE1395">
        <v>5340267</v>
      </c>
      <c r="CF1395">
        <v>4162858</v>
      </c>
      <c r="CG1395">
        <v>6487332</v>
      </c>
      <c r="CH1395">
        <v>5275354</v>
      </c>
      <c r="CI1395">
        <v>5540250</v>
      </c>
      <c r="CJ1395">
        <v>5370003</v>
      </c>
      <c r="CK1395">
        <v>6731755</v>
      </c>
      <c r="CL1395">
        <v>6076138</v>
      </c>
      <c r="CM1395">
        <v>6019578</v>
      </c>
      <c r="CN1395">
        <v>5693679</v>
      </c>
      <c r="CO1395">
        <v>6852651</v>
      </c>
      <c r="CP1395">
        <v>5005609</v>
      </c>
      <c r="CQ1395">
        <v>4084830</v>
      </c>
      <c r="CR1395">
        <v>3964496</v>
      </c>
      <c r="CS1395">
        <v>6854435</v>
      </c>
      <c r="CT1395">
        <v>4114334</v>
      </c>
      <c r="CU1395">
        <v>4942916</v>
      </c>
      <c r="CV1395">
        <v>3838058</v>
      </c>
      <c r="CW1395">
        <v>4854017</v>
      </c>
      <c r="CX1395">
        <v>4832460</v>
      </c>
      <c r="CY1395">
        <v>4391265</v>
      </c>
      <c r="CZ1395">
        <v>3916107</v>
      </c>
      <c r="DA1395">
        <v>5584860</v>
      </c>
      <c r="DB1395">
        <v>7229214</v>
      </c>
      <c r="DC1395">
        <v>7277734</v>
      </c>
      <c r="DD1395">
        <v>6363906</v>
      </c>
      <c r="DE1395">
        <v>7826468</v>
      </c>
      <c r="DF1395">
        <v>3477064</v>
      </c>
      <c r="DG1395">
        <v>5102322</v>
      </c>
      <c r="DH1395">
        <v>6663142</v>
      </c>
      <c r="DI1395">
        <v>6282378</v>
      </c>
      <c r="DJ1395">
        <v>6962078</v>
      </c>
      <c r="DK1395">
        <v>6531556</v>
      </c>
      <c r="DL1395">
        <v>6557919</v>
      </c>
      <c r="DM1395">
        <v>6793037</v>
      </c>
      <c r="DN1395">
        <v>6782201</v>
      </c>
      <c r="DO1395">
        <v>6393553</v>
      </c>
      <c r="DP1395">
        <v>5580140</v>
      </c>
      <c r="DQ1395">
        <v>5287932</v>
      </c>
      <c r="DR1395">
        <v>5436281</v>
      </c>
      <c r="DS1395">
        <v>4580970</v>
      </c>
      <c r="DT1395">
        <v>4048278</v>
      </c>
      <c r="DU1395">
        <v>5831846</v>
      </c>
      <c r="DV1395">
        <v>6157857</v>
      </c>
      <c r="DW1395">
        <v>7477351</v>
      </c>
      <c r="DX1395">
        <v>7535115</v>
      </c>
      <c r="DY1395">
        <v>7741005</v>
      </c>
      <c r="DZ1395">
        <v>3562447</v>
      </c>
      <c r="EA1395">
        <v>6615790</v>
      </c>
      <c r="EB1395">
        <v>6931929</v>
      </c>
      <c r="EC1395">
        <v>6771028</v>
      </c>
      <c r="ED1395">
        <v>6521271</v>
      </c>
      <c r="EE1395">
        <v>5228483</v>
      </c>
      <c r="EF1395">
        <v>5921836</v>
      </c>
      <c r="EG1395">
        <v>4942952</v>
      </c>
      <c r="EH1395">
        <v>5032906</v>
      </c>
      <c r="EI1395">
        <v>4583690</v>
      </c>
      <c r="EJ1395">
        <v>16705977</v>
      </c>
      <c r="EK1395">
        <v>13208597</v>
      </c>
      <c r="EL1395">
        <v>5753185</v>
      </c>
      <c r="EM1395">
        <v>5238287</v>
      </c>
      <c r="EN1395">
        <v>7901880</v>
      </c>
      <c r="EO1395">
        <v>6771122</v>
      </c>
      <c r="EP1395">
        <v>5787888</v>
      </c>
      <c r="EQ1395">
        <v>5331717</v>
      </c>
    </row>
    <row r="1396" spans="1:193" x14ac:dyDescent="0.25">
      <c r="A1396" s="5" t="s">
        <v>699</v>
      </c>
      <c r="B1396" t="s">
        <v>1164</v>
      </c>
      <c r="C1396" t="s">
        <v>1184</v>
      </c>
      <c r="D1396" s="2">
        <f>_xll.BDH(A1396, "volume", B1396, C1396, "Direction", "H", "Period", "M","cols=84;rows=2")</f>
        <v>39113</v>
      </c>
      <c r="E1396" s="2">
        <v>39141</v>
      </c>
      <c r="F1396" s="2">
        <v>39171</v>
      </c>
      <c r="G1396" s="2">
        <v>39202</v>
      </c>
      <c r="H1396" s="2">
        <v>39233</v>
      </c>
      <c r="I1396" s="2">
        <v>39262</v>
      </c>
      <c r="J1396" s="2">
        <v>39294</v>
      </c>
      <c r="K1396" s="2">
        <v>39325</v>
      </c>
      <c r="L1396" s="2">
        <v>39353</v>
      </c>
      <c r="M1396" s="2">
        <v>39386</v>
      </c>
      <c r="N1396" s="2">
        <v>39416</v>
      </c>
      <c r="O1396" s="2">
        <v>39447</v>
      </c>
      <c r="P1396" s="2">
        <v>39478</v>
      </c>
      <c r="Q1396" s="2">
        <v>39507</v>
      </c>
      <c r="R1396" s="2">
        <v>39538</v>
      </c>
      <c r="S1396" s="2">
        <v>39568</v>
      </c>
      <c r="T1396" s="2">
        <v>39598</v>
      </c>
      <c r="U1396" s="2">
        <v>39629</v>
      </c>
      <c r="V1396" s="2">
        <v>39660</v>
      </c>
      <c r="W1396" s="2">
        <v>39689</v>
      </c>
      <c r="X1396" s="2">
        <v>39721</v>
      </c>
      <c r="Y1396" s="2">
        <v>39752</v>
      </c>
      <c r="Z1396" s="2">
        <v>39780</v>
      </c>
      <c r="AA1396" s="2">
        <v>39813</v>
      </c>
      <c r="AB1396" s="2">
        <v>39843</v>
      </c>
      <c r="AC1396" s="2">
        <v>39871</v>
      </c>
      <c r="AD1396" s="2">
        <v>39903</v>
      </c>
      <c r="AE1396" s="2">
        <v>39933</v>
      </c>
      <c r="AF1396" s="2">
        <v>39962</v>
      </c>
      <c r="AG1396" s="2">
        <v>39994</v>
      </c>
      <c r="AH1396" s="2">
        <v>40025</v>
      </c>
      <c r="AI1396" s="2">
        <v>40056</v>
      </c>
      <c r="AJ1396" s="2">
        <v>40086</v>
      </c>
      <c r="AK1396" s="2">
        <v>40116</v>
      </c>
      <c r="AL1396" s="2">
        <v>40147</v>
      </c>
      <c r="AM1396" s="2">
        <v>40178</v>
      </c>
      <c r="AN1396" s="2">
        <v>40207</v>
      </c>
      <c r="AO1396" s="2">
        <v>40235</v>
      </c>
      <c r="AP1396" s="2">
        <v>40268</v>
      </c>
      <c r="AQ1396" s="2">
        <v>40298</v>
      </c>
      <c r="AR1396" s="2">
        <v>40329</v>
      </c>
      <c r="AS1396" s="2">
        <v>40359</v>
      </c>
      <c r="AT1396" s="2">
        <v>40389</v>
      </c>
      <c r="AU1396" s="2">
        <v>40421</v>
      </c>
      <c r="AV1396" s="2">
        <v>40451</v>
      </c>
      <c r="AW1396" s="2">
        <v>40480</v>
      </c>
      <c r="AX1396" s="2">
        <v>40512</v>
      </c>
      <c r="AY1396" s="2">
        <v>40543</v>
      </c>
      <c r="AZ1396" s="2">
        <v>40574</v>
      </c>
      <c r="BA1396" s="2">
        <v>40602</v>
      </c>
      <c r="BB1396" s="2">
        <v>40633</v>
      </c>
      <c r="BC1396" s="2">
        <v>40662</v>
      </c>
      <c r="BD1396" s="2">
        <v>40694</v>
      </c>
      <c r="BE1396" s="2">
        <v>40724</v>
      </c>
      <c r="BF1396" s="2">
        <v>40753</v>
      </c>
      <c r="BG1396" s="2">
        <v>40786</v>
      </c>
      <c r="BH1396" s="2">
        <v>40816</v>
      </c>
      <c r="BI1396" s="2">
        <v>40847</v>
      </c>
      <c r="BJ1396" s="2">
        <v>40877</v>
      </c>
      <c r="BK1396" s="2">
        <v>40907</v>
      </c>
      <c r="BL1396" s="2">
        <v>40939</v>
      </c>
      <c r="BM1396" s="2">
        <v>40968</v>
      </c>
      <c r="BN1396" s="2">
        <v>40998</v>
      </c>
      <c r="BO1396" s="2">
        <v>41029</v>
      </c>
      <c r="BP1396" s="2">
        <v>41060</v>
      </c>
      <c r="BQ1396" s="2">
        <v>41089</v>
      </c>
      <c r="BR1396" s="2">
        <v>41121</v>
      </c>
      <c r="BS1396" s="2">
        <v>41152</v>
      </c>
      <c r="BT1396" s="2">
        <v>41180</v>
      </c>
      <c r="BU1396" s="2">
        <v>41213</v>
      </c>
      <c r="BV1396" s="2">
        <v>41243</v>
      </c>
      <c r="BW1396" s="2">
        <v>41274</v>
      </c>
      <c r="BX1396" s="2">
        <v>41305</v>
      </c>
      <c r="BY1396" s="2">
        <v>41333</v>
      </c>
      <c r="BZ1396" s="2">
        <v>41362</v>
      </c>
      <c r="CA1396" s="2">
        <v>41394</v>
      </c>
      <c r="CB1396" s="2">
        <v>41425</v>
      </c>
      <c r="CC1396" s="2">
        <v>41453</v>
      </c>
      <c r="CD1396" s="2">
        <v>41486</v>
      </c>
      <c r="CE1396" s="2">
        <v>41516</v>
      </c>
      <c r="CF1396" s="2">
        <v>41547</v>
      </c>
      <c r="CG1396" s="2">
        <v>41578</v>
      </c>
      <c r="CH1396" s="2">
        <v>41607</v>
      </c>
      <c r="CI1396" s="2">
        <v>41639</v>
      </c>
    </row>
    <row r="1397" spans="1:193" x14ac:dyDescent="0.25">
      <c r="D1397" s="3">
        <v>5568250</v>
      </c>
      <c r="E1397">
        <v>6684850</v>
      </c>
      <c r="F1397">
        <v>15453850</v>
      </c>
      <c r="G1397">
        <v>11996250</v>
      </c>
      <c r="H1397">
        <v>19334000</v>
      </c>
      <c r="I1397">
        <v>12390300</v>
      </c>
      <c r="J1397">
        <v>7887100</v>
      </c>
      <c r="K1397">
        <v>14423350</v>
      </c>
      <c r="L1397">
        <v>9257450</v>
      </c>
      <c r="M1397">
        <v>12689400</v>
      </c>
      <c r="N1397">
        <v>9918350</v>
      </c>
      <c r="O1397">
        <v>5540950</v>
      </c>
      <c r="P1397">
        <v>8754050</v>
      </c>
      <c r="Q1397">
        <v>11438150</v>
      </c>
      <c r="R1397">
        <v>10582550</v>
      </c>
      <c r="S1397">
        <v>8137750</v>
      </c>
      <c r="T1397">
        <v>6863200</v>
      </c>
      <c r="U1397">
        <v>10105750</v>
      </c>
      <c r="V1397">
        <v>7828050</v>
      </c>
      <c r="W1397">
        <v>7399450</v>
      </c>
      <c r="X1397">
        <v>8337150</v>
      </c>
      <c r="Y1397">
        <v>8676200</v>
      </c>
      <c r="Z1397">
        <v>10715800</v>
      </c>
      <c r="AA1397">
        <v>7153450</v>
      </c>
      <c r="AB1397">
        <v>7431550</v>
      </c>
      <c r="AC1397">
        <v>8431150</v>
      </c>
      <c r="AD1397">
        <v>9024300</v>
      </c>
      <c r="AE1397">
        <v>7126350</v>
      </c>
      <c r="AF1397">
        <v>16970300</v>
      </c>
      <c r="AG1397">
        <v>10177000</v>
      </c>
      <c r="AH1397">
        <v>10006000</v>
      </c>
      <c r="AI1397">
        <v>10087150</v>
      </c>
      <c r="AJ1397">
        <v>8733150</v>
      </c>
      <c r="AK1397">
        <v>10419200</v>
      </c>
      <c r="AL1397">
        <v>11958350</v>
      </c>
      <c r="AM1397">
        <v>9149150</v>
      </c>
      <c r="AN1397">
        <v>6825400</v>
      </c>
      <c r="AO1397">
        <v>11386000</v>
      </c>
      <c r="AP1397">
        <v>11207050</v>
      </c>
      <c r="AQ1397">
        <v>8191550</v>
      </c>
      <c r="AR1397">
        <v>25868200</v>
      </c>
      <c r="AS1397">
        <v>11975000</v>
      </c>
      <c r="AT1397">
        <v>10731750</v>
      </c>
      <c r="AU1397">
        <v>11013900</v>
      </c>
      <c r="AV1397">
        <v>7853020</v>
      </c>
      <c r="AW1397">
        <v>9631092</v>
      </c>
      <c r="AX1397">
        <v>17490007</v>
      </c>
      <c r="AY1397">
        <v>15515263</v>
      </c>
      <c r="AZ1397">
        <v>13191060</v>
      </c>
      <c r="BA1397">
        <v>12535565</v>
      </c>
      <c r="BB1397">
        <v>9543534</v>
      </c>
      <c r="BC1397">
        <v>7256333</v>
      </c>
      <c r="BD1397">
        <v>14456722</v>
      </c>
      <c r="BE1397">
        <v>9276352</v>
      </c>
      <c r="BF1397">
        <v>7731964</v>
      </c>
      <c r="BG1397">
        <v>13631102</v>
      </c>
      <c r="BH1397">
        <v>9470524</v>
      </c>
      <c r="BI1397">
        <v>6823414</v>
      </c>
      <c r="BJ1397">
        <v>6611555</v>
      </c>
      <c r="BK1397">
        <v>5104339</v>
      </c>
      <c r="BL1397">
        <v>4381168</v>
      </c>
      <c r="BM1397">
        <v>6153819</v>
      </c>
      <c r="BN1397">
        <v>5628944</v>
      </c>
      <c r="BO1397">
        <v>4573725</v>
      </c>
      <c r="BP1397">
        <v>10710047</v>
      </c>
      <c r="BQ1397">
        <v>7892783</v>
      </c>
      <c r="BR1397">
        <v>12205964</v>
      </c>
      <c r="BS1397">
        <v>9843381</v>
      </c>
      <c r="BT1397">
        <v>6539654</v>
      </c>
      <c r="BU1397">
        <v>11395487</v>
      </c>
      <c r="BV1397">
        <v>9408951</v>
      </c>
      <c r="BW1397">
        <v>6900803</v>
      </c>
      <c r="BX1397">
        <v>6044441</v>
      </c>
      <c r="BY1397">
        <v>7759403</v>
      </c>
      <c r="BZ1397">
        <v>7142540</v>
      </c>
      <c r="CA1397">
        <v>5253250</v>
      </c>
      <c r="CB1397">
        <v>24526603</v>
      </c>
      <c r="CC1397">
        <v>11186384</v>
      </c>
      <c r="CD1397">
        <v>7518143</v>
      </c>
      <c r="CE1397">
        <v>9482384</v>
      </c>
      <c r="CF1397">
        <v>7245017</v>
      </c>
      <c r="CG1397">
        <v>8988970</v>
      </c>
      <c r="CH1397">
        <v>6688035</v>
      </c>
      <c r="CI1397">
        <v>8274188</v>
      </c>
    </row>
    <row r="1398" spans="1:193" x14ac:dyDescent="0.25">
      <c r="A1398" s="5" t="s">
        <v>700</v>
      </c>
      <c r="B1398" t="s">
        <v>1164</v>
      </c>
      <c r="C1398" t="s">
        <v>1186</v>
      </c>
      <c r="D1398" s="2">
        <f>_xll.BDH(A1398, "volume", B1398, C1398, "Direction", "H", "Period", "M","cols=10;rows=2")</f>
        <v>39113</v>
      </c>
      <c r="E1398" s="2">
        <v>39141</v>
      </c>
      <c r="F1398" s="2">
        <v>39171</v>
      </c>
      <c r="G1398" s="2">
        <v>39202</v>
      </c>
      <c r="H1398" s="2">
        <v>39233</v>
      </c>
      <c r="I1398" s="2">
        <v>39262</v>
      </c>
      <c r="J1398" s="2">
        <v>39294</v>
      </c>
      <c r="K1398" s="2">
        <v>39325</v>
      </c>
      <c r="L1398" s="2">
        <v>39353</v>
      </c>
      <c r="M1398" s="2">
        <v>39386</v>
      </c>
    </row>
    <row r="1399" spans="1:193" x14ac:dyDescent="0.25">
      <c r="D1399" s="3">
        <v>54855525</v>
      </c>
      <c r="E1399">
        <v>55240733</v>
      </c>
      <c r="F1399">
        <v>62732902</v>
      </c>
      <c r="G1399">
        <v>69114051</v>
      </c>
      <c r="H1399">
        <v>57017671</v>
      </c>
      <c r="I1399">
        <v>65368955</v>
      </c>
      <c r="J1399">
        <v>58526183</v>
      </c>
      <c r="K1399">
        <v>69075513</v>
      </c>
      <c r="L1399">
        <v>85862130</v>
      </c>
      <c r="M1399">
        <v>23065614</v>
      </c>
    </row>
    <row r="1400" spans="1:193" x14ac:dyDescent="0.25">
      <c r="A1400" s="5" t="s">
        <v>701</v>
      </c>
      <c r="B1400" t="s">
        <v>1164</v>
      </c>
      <c r="C1400" t="s">
        <v>1199</v>
      </c>
      <c r="D1400" s="2">
        <f>_xll.BDH(A1400, "volume", B1400, C1400, "Direction", "H", "Period", "M","cols=190;rows=2")</f>
        <v>39113</v>
      </c>
      <c r="E1400" s="2">
        <v>39141</v>
      </c>
      <c r="F1400" s="2">
        <v>39171</v>
      </c>
      <c r="G1400" s="2">
        <v>39202</v>
      </c>
      <c r="H1400" s="2">
        <v>39233</v>
      </c>
      <c r="I1400" s="2">
        <v>39262</v>
      </c>
      <c r="J1400" s="2">
        <v>39294</v>
      </c>
      <c r="K1400" s="2">
        <v>39325</v>
      </c>
      <c r="L1400" s="2">
        <v>39353</v>
      </c>
      <c r="M1400" s="2">
        <v>39386</v>
      </c>
      <c r="N1400" s="2">
        <v>39416</v>
      </c>
      <c r="O1400" s="2">
        <v>39447</v>
      </c>
      <c r="P1400" s="2">
        <v>39478</v>
      </c>
      <c r="Q1400" s="2">
        <v>39507</v>
      </c>
      <c r="R1400" s="2">
        <v>39538</v>
      </c>
      <c r="S1400" s="2">
        <v>39568</v>
      </c>
      <c r="T1400" s="2">
        <v>39598</v>
      </c>
      <c r="U1400" s="2">
        <v>39629</v>
      </c>
      <c r="V1400" s="2">
        <v>39660</v>
      </c>
      <c r="W1400" s="2">
        <v>39689</v>
      </c>
      <c r="X1400" s="2">
        <v>39721</v>
      </c>
      <c r="Y1400" s="2">
        <v>39752</v>
      </c>
      <c r="Z1400" s="2">
        <v>39780</v>
      </c>
      <c r="AA1400" s="2">
        <v>39813</v>
      </c>
      <c r="AB1400" s="2">
        <v>39843</v>
      </c>
      <c r="AC1400" s="2">
        <v>39871</v>
      </c>
      <c r="AD1400" s="2">
        <v>39903</v>
      </c>
      <c r="AE1400" s="2">
        <v>39933</v>
      </c>
      <c r="AF1400" s="2">
        <v>39962</v>
      </c>
      <c r="AG1400" s="2">
        <v>39994</v>
      </c>
      <c r="AH1400" s="2">
        <v>40025</v>
      </c>
      <c r="AI1400" s="2">
        <v>40056</v>
      </c>
      <c r="AJ1400" s="2">
        <v>40086</v>
      </c>
      <c r="AK1400" s="2">
        <v>40116</v>
      </c>
      <c r="AL1400" s="2">
        <v>40147</v>
      </c>
      <c r="AM1400" s="2">
        <v>40178</v>
      </c>
      <c r="AN1400" s="2">
        <v>40207</v>
      </c>
      <c r="AO1400" s="2">
        <v>40235</v>
      </c>
      <c r="AP1400" s="2">
        <v>40268</v>
      </c>
      <c r="AQ1400" s="2">
        <v>40298</v>
      </c>
      <c r="AR1400" s="2">
        <v>40329</v>
      </c>
      <c r="AS1400" s="2">
        <v>40359</v>
      </c>
      <c r="AT1400" s="2">
        <v>40389</v>
      </c>
      <c r="AU1400" s="2">
        <v>40421</v>
      </c>
      <c r="AV1400" s="2">
        <v>40451</v>
      </c>
      <c r="AW1400" s="2">
        <v>40480</v>
      </c>
      <c r="AX1400" s="2">
        <v>40512</v>
      </c>
      <c r="AY1400" s="2">
        <v>40543</v>
      </c>
      <c r="AZ1400" s="2">
        <v>40574</v>
      </c>
      <c r="BA1400" s="2">
        <v>40602</v>
      </c>
      <c r="BB1400" s="2">
        <v>40633</v>
      </c>
      <c r="BC1400" s="2">
        <v>40662</v>
      </c>
      <c r="BD1400" s="2">
        <v>40694</v>
      </c>
      <c r="BE1400" s="2">
        <v>40724</v>
      </c>
      <c r="BF1400" s="2">
        <v>40753</v>
      </c>
      <c r="BG1400" s="2">
        <v>40786</v>
      </c>
      <c r="BH1400" s="2">
        <v>40816</v>
      </c>
      <c r="BI1400" s="2">
        <v>40847</v>
      </c>
      <c r="BJ1400" s="2">
        <v>40877</v>
      </c>
      <c r="BK1400" s="2">
        <v>40907</v>
      </c>
      <c r="BL1400" s="2">
        <v>40939</v>
      </c>
      <c r="BM1400" s="2">
        <v>40968</v>
      </c>
      <c r="BN1400" s="2">
        <v>40998</v>
      </c>
      <c r="BO1400" s="2">
        <v>41029</v>
      </c>
      <c r="BP1400" s="2">
        <v>41060</v>
      </c>
      <c r="BQ1400" s="2">
        <v>41089</v>
      </c>
      <c r="BR1400" s="2">
        <v>41121</v>
      </c>
      <c r="BS1400" s="2">
        <v>41152</v>
      </c>
      <c r="BT1400" s="2">
        <v>41180</v>
      </c>
      <c r="BU1400" s="2">
        <v>41213</v>
      </c>
      <c r="BV1400" s="2">
        <v>41243</v>
      </c>
      <c r="BW1400" s="2">
        <v>41274</v>
      </c>
      <c r="BX1400" s="2">
        <v>41305</v>
      </c>
      <c r="BY1400" s="2">
        <v>41333</v>
      </c>
      <c r="BZ1400" s="2">
        <v>41362</v>
      </c>
      <c r="CA1400" s="2">
        <v>41394</v>
      </c>
      <c r="CB1400" s="2">
        <v>41425</v>
      </c>
      <c r="CC1400" s="2">
        <v>41453</v>
      </c>
      <c r="CD1400" s="2">
        <v>41486</v>
      </c>
      <c r="CE1400" s="2">
        <v>41516</v>
      </c>
      <c r="CF1400" s="2">
        <v>41547</v>
      </c>
      <c r="CG1400" s="2">
        <v>41578</v>
      </c>
      <c r="CH1400" s="2">
        <v>41607</v>
      </c>
      <c r="CI1400" s="2">
        <v>41639</v>
      </c>
      <c r="CJ1400" s="2">
        <v>41670</v>
      </c>
      <c r="CK1400" s="2">
        <v>41698</v>
      </c>
      <c r="CL1400" s="2">
        <v>41729</v>
      </c>
      <c r="CM1400" s="2">
        <v>41759</v>
      </c>
      <c r="CN1400" s="2">
        <v>41789</v>
      </c>
      <c r="CO1400" s="2">
        <v>41820</v>
      </c>
      <c r="CP1400" s="2">
        <v>41851</v>
      </c>
      <c r="CQ1400" s="2">
        <v>41880</v>
      </c>
      <c r="CR1400" s="2">
        <v>41912</v>
      </c>
      <c r="CS1400" s="2">
        <v>41943</v>
      </c>
      <c r="CT1400" s="2">
        <v>41971</v>
      </c>
      <c r="CU1400" s="2">
        <v>42004</v>
      </c>
      <c r="CV1400" s="2">
        <v>42034</v>
      </c>
      <c r="CW1400" s="2">
        <v>42062</v>
      </c>
      <c r="CX1400" s="2">
        <v>42094</v>
      </c>
      <c r="CY1400" s="2">
        <v>42124</v>
      </c>
      <c r="CZ1400" s="2">
        <v>42153</v>
      </c>
      <c r="DA1400" s="2">
        <v>42185</v>
      </c>
      <c r="DB1400" s="2">
        <v>42216</v>
      </c>
      <c r="DC1400" s="2">
        <v>42247</v>
      </c>
      <c r="DD1400" s="2">
        <v>42277</v>
      </c>
      <c r="DE1400" s="2">
        <v>42307</v>
      </c>
      <c r="DF1400" s="2">
        <v>42338</v>
      </c>
      <c r="DG1400" s="2">
        <v>42369</v>
      </c>
      <c r="DH1400" s="2">
        <v>42398</v>
      </c>
      <c r="DI1400" s="2">
        <v>42429</v>
      </c>
      <c r="DJ1400" s="2">
        <v>42460</v>
      </c>
      <c r="DK1400" s="2">
        <v>42489</v>
      </c>
      <c r="DL1400" s="2">
        <v>42521</v>
      </c>
      <c r="DM1400" s="2">
        <v>42551</v>
      </c>
      <c r="DN1400" s="2">
        <v>42580</v>
      </c>
      <c r="DO1400" s="2">
        <v>42613</v>
      </c>
      <c r="DP1400" s="2">
        <v>42643</v>
      </c>
      <c r="DQ1400" s="2">
        <v>42674</v>
      </c>
      <c r="DR1400" s="2">
        <v>42704</v>
      </c>
      <c r="DS1400" s="2">
        <v>42734</v>
      </c>
      <c r="DT1400" s="2">
        <v>42766</v>
      </c>
      <c r="DU1400" s="2">
        <v>42794</v>
      </c>
      <c r="DV1400" s="2">
        <v>42825</v>
      </c>
      <c r="DW1400" s="2">
        <v>42853</v>
      </c>
      <c r="DX1400" s="2">
        <v>42886</v>
      </c>
      <c r="DY1400" s="2">
        <v>42916</v>
      </c>
      <c r="DZ1400" s="2">
        <v>42947</v>
      </c>
      <c r="EA1400" s="2">
        <v>42978</v>
      </c>
      <c r="EB1400" s="2">
        <v>43007</v>
      </c>
      <c r="EC1400" s="2">
        <v>43039</v>
      </c>
      <c r="ED1400" s="2">
        <v>43069</v>
      </c>
      <c r="EE1400" s="2">
        <v>43098</v>
      </c>
      <c r="EF1400" s="2">
        <v>43131</v>
      </c>
      <c r="EG1400" s="2">
        <v>43159</v>
      </c>
      <c r="EH1400" s="2">
        <v>43189</v>
      </c>
      <c r="EI1400" s="2">
        <v>43220</v>
      </c>
      <c r="EJ1400" s="2">
        <v>43251</v>
      </c>
      <c r="EK1400" s="2">
        <v>43280</v>
      </c>
      <c r="EL1400" s="2">
        <v>43312</v>
      </c>
      <c r="EM1400" s="2">
        <v>43343</v>
      </c>
      <c r="EN1400" s="2">
        <v>43371</v>
      </c>
      <c r="EO1400" s="2">
        <v>43404</v>
      </c>
      <c r="EP1400" s="2">
        <v>43434</v>
      </c>
      <c r="EQ1400" s="2">
        <v>43465</v>
      </c>
      <c r="ER1400" s="2">
        <v>43496</v>
      </c>
      <c r="ES1400" s="2">
        <v>43524</v>
      </c>
      <c r="ET1400" s="2">
        <v>43553</v>
      </c>
      <c r="EU1400" s="2">
        <v>43585</v>
      </c>
      <c r="EV1400" s="2">
        <v>43616</v>
      </c>
      <c r="EW1400" s="2">
        <v>43644</v>
      </c>
      <c r="EX1400" s="2">
        <v>43677</v>
      </c>
      <c r="EY1400" s="2">
        <v>43707</v>
      </c>
      <c r="EZ1400" s="2">
        <v>43738</v>
      </c>
      <c r="FA1400" s="2">
        <v>43769</v>
      </c>
      <c r="FB1400" s="2">
        <v>43798</v>
      </c>
      <c r="FC1400" s="2">
        <v>43830</v>
      </c>
      <c r="FD1400" s="2">
        <v>43861</v>
      </c>
      <c r="FE1400" s="2">
        <v>43889</v>
      </c>
      <c r="FF1400" s="2">
        <v>43921</v>
      </c>
      <c r="FG1400" s="2">
        <v>43951</v>
      </c>
      <c r="FH1400" s="2">
        <v>43980</v>
      </c>
      <c r="FI1400" s="2">
        <v>44012</v>
      </c>
      <c r="FJ1400" s="2">
        <v>44043</v>
      </c>
      <c r="FK1400" s="2">
        <v>44074</v>
      </c>
      <c r="FL1400" s="2">
        <v>44104</v>
      </c>
      <c r="FM1400" s="2">
        <v>44134</v>
      </c>
      <c r="FN1400" s="2">
        <v>44165</v>
      </c>
      <c r="FO1400" s="2">
        <v>44196</v>
      </c>
      <c r="FP1400" s="2">
        <v>44225</v>
      </c>
      <c r="FQ1400" s="2">
        <v>44253</v>
      </c>
      <c r="FR1400" s="2">
        <v>44286</v>
      </c>
      <c r="FS1400" s="2">
        <v>44316</v>
      </c>
      <c r="FT1400" s="2">
        <v>44347</v>
      </c>
      <c r="FU1400" s="2">
        <v>44377</v>
      </c>
      <c r="FV1400" s="2">
        <v>44407</v>
      </c>
      <c r="FW1400" s="2">
        <v>44439</v>
      </c>
      <c r="FX1400" s="2">
        <v>44469</v>
      </c>
      <c r="FY1400" s="2">
        <v>44498</v>
      </c>
      <c r="FZ1400" s="2">
        <v>44530</v>
      </c>
      <c r="GA1400" s="2">
        <v>44561</v>
      </c>
      <c r="GB1400" s="2">
        <v>44592</v>
      </c>
      <c r="GC1400" s="2">
        <v>44620</v>
      </c>
      <c r="GD1400" s="2">
        <v>44651</v>
      </c>
      <c r="GE1400" s="2">
        <v>44680</v>
      </c>
      <c r="GF1400" s="2">
        <v>44712</v>
      </c>
      <c r="GG1400" s="2">
        <v>44742</v>
      </c>
      <c r="GH1400" s="2">
        <v>44771</v>
      </c>
      <c r="GI1400" s="2">
        <v>44804</v>
      </c>
      <c r="GJ1400" s="2">
        <v>44834</v>
      </c>
      <c r="GK1400" s="2">
        <v>44865</v>
      </c>
    </row>
    <row r="1401" spans="1:193" x14ac:dyDescent="0.25">
      <c r="D1401" s="3">
        <v>30088043</v>
      </c>
      <c r="E1401">
        <v>31718008</v>
      </c>
      <c r="F1401">
        <v>38385157</v>
      </c>
      <c r="G1401">
        <v>35157244</v>
      </c>
      <c r="H1401">
        <v>51220921</v>
      </c>
      <c r="I1401">
        <v>56683566</v>
      </c>
      <c r="J1401">
        <v>53953935</v>
      </c>
      <c r="K1401">
        <v>55188457</v>
      </c>
      <c r="L1401">
        <v>39669824</v>
      </c>
      <c r="M1401">
        <v>63215520</v>
      </c>
      <c r="N1401">
        <v>43458311</v>
      </c>
      <c r="O1401">
        <v>52023871</v>
      </c>
      <c r="P1401">
        <v>43821395</v>
      </c>
      <c r="Q1401">
        <v>29774794</v>
      </c>
      <c r="R1401">
        <v>31486412</v>
      </c>
      <c r="S1401">
        <v>28325069</v>
      </c>
      <c r="T1401">
        <v>19375293</v>
      </c>
      <c r="U1401">
        <v>29355172</v>
      </c>
      <c r="V1401">
        <v>40015847</v>
      </c>
      <c r="W1401">
        <v>46083939</v>
      </c>
      <c r="X1401">
        <v>38802973</v>
      </c>
      <c r="Y1401">
        <v>52392616</v>
      </c>
      <c r="Z1401">
        <v>31353580</v>
      </c>
      <c r="AA1401">
        <v>33449190</v>
      </c>
      <c r="AB1401">
        <v>35408901</v>
      </c>
      <c r="AC1401">
        <v>31341865</v>
      </c>
      <c r="AD1401">
        <v>29967202</v>
      </c>
      <c r="AE1401">
        <v>31443712</v>
      </c>
      <c r="AF1401">
        <v>21028832</v>
      </c>
      <c r="AG1401">
        <v>26340478</v>
      </c>
      <c r="AH1401">
        <v>29101552</v>
      </c>
      <c r="AI1401">
        <v>17127569</v>
      </c>
      <c r="AJ1401">
        <v>19856422</v>
      </c>
      <c r="AK1401">
        <v>30679189</v>
      </c>
      <c r="AL1401">
        <v>28231464</v>
      </c>
      <c r="AM1401">
        <v>22400867</v>
      </c>
      <c r="AN1401">
        <v>22192608</v>
      </c>
      <c r="AO1401">
        <v>24378808</v>
      </c>
      <c r="AP1401">
        <v>23611665</v>
      </c>
      <c r="AQ1401">
        <v>27179977</v>
      </c>
      <c r="AR1401">
        <v>32164336</v>
      </c>
      <c r="AS1401">
        <v>33892361</v>
      </c>
      <c r="AT1401">
        <v>40822177</v>
      </c>
      <c r="AU1401">
        <v>22441072</v>
      </c>
      <c r="AV1401">
        <v>20362809</v>
      </c>
      <c r="AW1401">
        <v>20016952</v>
      </c>
      <c r="AX1401">
        <v>18740683</v>
      </c>
      <c r="AY1401">
        <v>14906863</v>
      </c>
      <c r="AZ1401">
        <v>14018114</v>
      </c>
      <c r="BA1401">
        <v>13016945</v>
      </c>
      <c r="BB1401">
        <v>18315272</v>
      </c>
      <c r="BC1401">
        <v>26904626</v>
      </c>
      <c r="BD1401">
        <v>14739237</v>
      </c>
      <c r="BE1401">
        <v>16777022</v>
      </c>
      <c r="BF1401">
        <v>10774053</v>
      </c>
      <c r="BG1401">
        <v>17564080</v>
      </c>
      <c r="BH1401">
        <v>14651320</v>
      </c>
      <c r="BI1401">
        <v>16103688</v>
      </c>
      <c r="BJ1401">
        <v>12053677</v>
      </c>
      <c r="BK1401">
        <v>9852061</v>
      </c>
      <c r="BL1401">
        <v>12029971</v>
      </c>
      <c r="BM1401">
        <v>8925050</v>
      </c>
      <c r="BN1401">
        <v>9933295</v>
      </c>
      <c r="BO1401">
        <v>7974943</v>
      </c>
      <c r="BP1401">
        <v>10188631</v>
      </c>
      <c r="BQ1401">
        <v>10269163</v>
      </c>
      <c r="BR1401">
        <v>7271137</v>
      </c>
      <c r="BS1401">
        <v>5775769</v>
      </c>
      <c r="BT1401">
        <v>7204830</v>
      </c>
      <c r="BU1401">
        <v>8456763</v>
      </c>
      <c r="BV1401">
        <v>8188579</v>
      </c>
      <c r="BW1401">
        <v>5934478</v>
      </c>
      <c r="BX1401">
        <v>12167264</v>
      </c>
      <c r="BY1401">
        <v>8368467</v>
      </c>
      <c r="BZ1401">
        <v>9035713</v>
      </c>
      <c r="CA1401">
        <v>10287381</v>
      </c>
      <c r="CB1401">
        <v>8571369</v>
      </c>
      <c r="CC1401">
        <v>11952761</v>
      </c>
      <c r="CD1401">
        <v>8999210</v>
      </c>
      <c r="CE1401">
        <v>6505115</v>
      </c>
      <c r="CF1401">
        <v>7250334</v>
      </c>
      <c r="CG1401">
        <v>8964258</v>
      </c>
      <c r="CH1401">
        <v>8319287</v>
      </c>
      <c r="CI1401">
        <v>8149568</v>
      </c>
      <c r="CJ1401">
        <v>11188847</v>
      </c>
      <c r="CK1401">
        <v>10434126</v>
      </c>
      <c r="CL1401">
        <v>14148669</v>
      </c>
      <c r="CM1401">
        <v>14358185</v>
      </c>
      <c r="CN1401">
        <v>8700675</v>
      </c>
      <c r="CO1401">
        <v>7856836</v>
      </c>
      <c r="CP1401">
        <v>9818507</v>
      </c>
      <c r="CQ1401">
        <v>7336260</v>
      </c>
      <c r="CR1401">
        <v>8221241</v>
      </c>
      <c r="CS1401">
        <v>14489994</v>
      </c>
      <c r="CT1401">
        <v>8470438</v>
      </c>
      <c r="CU1401">
        <v>14611667</v>
      </c>
      <c r="CV1401">
        <v>13131190</v>
      </c>
      <c r="CW1401">
        <v>8822156</v>
      </c>
      <c r="CX1401">
        <v>17331125</v>
      </c>
      <c r="CY1401">
        <v>14305936</v>
      </c>
      <c r="CZ1401">
        <v>9455949</v>
      </c>
      <c r="DA1401">
        <v>10314622</v>
      </c>
      <c r="DB1401">
        <v>19919190</v>
      </c>
      <c r="DC1401">
        <v>17543732</v>
      </c>
      <c r="DD1401">
        <v>17908918</v>
      </c>
      <c r="DE1401">
        <v>25421355</v>
      </c>
      <c r="DF1401">
        <v>13730158</v>
      </c>
      <c r="DG1401">
        <v>12259686</v>
      </c>
      <c r="DH1401">
        <v>16513503</v>
      </c>
      <c r="DI1401">
        <v>14279889</v>
      </c>
      <c r="DJ1401">
        <v>13658388</v>
      </c>
      <c r="DK1401">
        <v>12816839</v>
      </c>
      <c r="DL1401">
        <v>9986598</v>
      </c>
      <c r="DM1401">
        <v>17739801</v>
      </c>
      <c r="DN1401">
        <v>12338403</v>
      </c>
      <c r="DO1401">
        <v>14106019</v>
      </c>
      <c r="DP1401">
        <v>11402427</v>
      </c>
      <c r="DQ1401">
        <v>10229806</v>
      </c>
      <c r="DR1401">
        <v>12711559</v>
      </c>
      <c r="DS1401">
        <v>12469271</v>
      </c>
      <c r="DT1401">
        <v>11110684</v>
      </c>
      <c r="DU1401">
        <v>11147531</v>
      </c>
      <c r="DV1401">
        <v>14178637</v>
      </c>
      <c r="DW1401">
        <v>10457245</v>
      </c>
      <c r="DX1401">
        <v>10626455</v>
      </c>
      <c r="DY1401">
        <v>14068579</v>
      </c>
      <c r="DZ1401">
        <v>10016034</v>
      </c>
      <c r="EA1401">
        <v>9723483</v>
      </c>
      <c r="EB1401">
        <v>10101793</v>
      </c>
      <c r="EC1401">
        <v>12535507</v>
      </c>
      <c r="ED1401">
        <v>8406808</v>
      </c>
      <c r="EE1401">
        <v>8248710</v>
      </c>
      <c r="EF1401">
        <v>10142842</v>
      </c>
      <c r="EG1401">
        <v>14558535</v>
      </c>
      <c r="EH1401">
        <v>13344656</v>
      </c>
      <c r="EI1401">
        <v>13949760</v>
      </c>
      <c r="EJ1401">
        <v>14364716</v>
      </c>
      <c r="EK1401">
        <v>13160124</v>
      </c>
      <c r="EL1401">
        <v>18389410</v>
      </c>
      <c r="EM1401">
        <v>9795110</v>
      </c>
      <c r="EN1401">
        <v>10610571</v>
      </c>
      <c r="EO1401">
        <v>12937148</v>
      </c>
      <c r="EP1401">
        <v>9118798</v>
      </c>
      <c r="EQ1401">
        <v>11029493</v>
      </c>
      <c r="ER1401">
        <v>10224243</v>
      </c>
      <c r="ES1401">
        <v>9015262</v>
      </c>
      <c r="ET1401">
        <v>22902358</v>
      </c>
      <c r="EU1401">
        <v>17768800</v>
      </c>
      <c r="EV1401">
        <v>16704285</v>
      </c>
      <c r="EW1401">
        <v>15426629</v>
      </c>
      <c r="EX1401">
        <v>10987971</v>
      </c>
      <c r="EY1401">
        <v>10701628</v>
      </c>
      <c r="EZ1401">
        <v>14876614</v>
      </c>
      <c r="FA1401">
        <v>23415469</v>
      </c>
      <c r="FB1401">
        <v>13460097</v>
      </c>
      <c r="FC1401">
        <v>15302310</v>
      </c>
      <c r="FD1401">
        <v>11376651</v>
      </c>
      <c r="FE1401">
        <v>15689893</v>
      </c>
      <c r="FF1401">
        <v>23019178</v>
      </c>
      <c r="FG1401">
        <v>17727961</v>
      </c>
      <c r="FH1401">
        <v>11243458</v>
      </c>
      <c r="FI1401">
        <v>19425731</v>
      </c>
      <c r="FJ1401">
        <v>10525462</v>
      </c>
      <c r="FK1401">
        <v>10369802</v>
      </c>
      <c r="FL1401">
        <v>11659844</v>
      </c>
      <c r="FM1401">
        <v>8761416</v>
      </c>
      <c r="FN1401">
        <v>16467006</v>
      </c>
      <c r="FO1401">
        <v>10722736</v>
      </c>
      <c r="FP1401">
        <v>10189734</v>
      </c>
      <c r="FQ1401">
        <v>9789751</v>
      </c>
      <c r="FR1401">
        <v>12836555</v>
      </c>
      <c r="FS1401">
        <v>8372241</v>
      </c>
      <c r="FT1401">
        <v>8726866</v>
      </c>
      <c r="FU1401">
        <v>22217060</v>
      </c>
      <c r="FV1401">
        <v>10165612</v>
      </c>
      <c r="FW1401">
        <v>8573813</v>
      </c>
      <c r="FX1401">
        <v>9069549</v>
      </c>
      <c r="FY1401">
        <v>8786770</v>
      </c>
      <c r="FZ1401">
        <v>10368157</v>
      </c>
      <c r="GA1401">
        <v>12991215</v>
      </c>
      <c r="GB1401">
        <v>14725625</v>
      </c>
      <c r="GC1401">
        <v>9058654</v>
      </c>
      <c r="GD1401">
        <v>10887005</v>
      </c>
      <c r="GE1401">
        <v>8439652</v>
      </c>
      <c r="GF1401">
        <v>10993001</v>
      </c>
      <c r="GG1401">
        <v>10794878</v>
      </c>
      <c r="GH1401">
        <v>8012695</v>
      </c>
      <c r="GI1401">
        <v>7773453</v>
      </c>
      <c r="GJ1401">
        <v>14159197</v>
      </c>
      <c r="GK1401">
        <v>12658311</v>
      </c>
    </row>
    <row r="1402" spans="1:193" x14ac:dyDescent="0.25">
      <c r="A1402" s="5" t="s">
        <v>702</v>
      </c>
      <c r="B1402" t="s">
        <v>1164</v>
      </c>
      <c r="C1402" t="s">
        <v>1199</v>
      </c>
      <c r="D1402" s="2">
        <f>_xll.BDH(A1402, "volume", B1402, C1402, "Direction", "H", "Period", "M","cols=190;rows=2")</f>
        <v>39113</v>
      </c>
      <c r="E1402" s="2">
        <v>39141</v>
      </c>
      <c r="F1402" s="2">
        <v>39171</v>
      </c>
      <c r="G1402" s="2">
        <v>39202</v>
      </c>
      <c r="H1402" s="2">
        <v>39233</v>
      </c>
      <c r="I1402" s="2">
        <v>39262</v>
      </c>
      <c r="J1402" s="2">
        <v>39294</v>
      </c>
      <c r="K1402" s="2">
        <v>39325</v>
      </c>
      <c r="L1402" s="2">
        <v>39353</v>
      </c>
      <c r="M1402" s="2">
        <v>39386</v>
      </c>
      <c r="N1402" s="2">
        <v>39416</v>
      </c>
      <c r="O1402" s="2">
        <v>39447</v>
      </c>
      <c r="P1402" s="2">
        <v>39478</v>
      </c>
      <c r="Q1402" s="2">
        <v>39507</v>
      </c>
      <c r="R1402" s="2">
        <v>39538</v>
      </c>
      <c r="S1402" s="2">
        <v>39568</v>
      </c>
      <c r="T1402" s="2">
        <v>39598</v>
      </c>
      <c r="U1402" s="2">
        <v>39629</v>
      </c>
      <c r="V1402" s="2">
        <v>39660</v>
      </c>
      <c r="W1402" s="2">
        <v>39689</v>
      </c>
      <c r="X1402" s="2">
        <v>39721</v>
      </c>
      <c r="Y1402" s="2">
        <v>39752</v>
      </c>
      <c r="Z1402" s="2">
        <v>39780</v>
      </c>
      <c r="AA1402" s="2">
        <v>39813</v>
      </c>
      <c r="AB1402" s="2">
        <v>39843</v>
      </c>
      <c r="AC1402" s="2">
        <v>39871</v>
      </c>
      <c r="AD1402" s="2">
        <v>39903</v>
      </c>
      <c r="AE1402" s="2">
        <v>39933</v>
      </c>
      <c r="AF1402" s="2">
        <v>39962</v>
      </c>
      <c r="AG1402" s="2">
        <v>39994</v>
      </c>
      <c r="AH1402" s="2">
        <v>40025</v>
      </c>
      <c r="AI1402" s="2">
        <v>40056</v>
      </c>
      <c r="AJ1402" s="2">
        <v>40086</v>
      </c>
      <c r="AK1402" s="2">
        <v>40116</v>
      </c>
      <c r="AL1402" s="2">
        <v>40147</v>
      </c>
      <c r="AM1402" s="2">
        <v>40178</v>
      </c>
      <c r="AN1402" s="2">
        <v>40207</v>
      </c>
      <c r="AO1402" s="2">
        <v>40235</v>
      </c>
      <c r="AP1402" s="2">
        <v>40268</v>
      </c>
      <c r="AQ1402" s="2">
        <v>40298</v>
      </c>
      <c r="AR1402" s="2">
        <v>40329</v>
      </c>
      <c r="AS1402" s="2">
        <v>40359</v>
      </c>
      <c r="AT1402" s="2">
        <v>40389</v>
      </c>
      <c r="AU1402" s="2">
        <v>40421</v>
      </c>
      <c r="AV1402" s="2">
        <v>40451</v>
      </c>
      <c r="AW1402" s="2">
        <v>40480</v>
      </c>
      <c r="AX1402" s="2">
        <v>40512</v>
      </c>
      <c r="AY1402" s="2">
        <v>40543</v>
      </c>
      <c r="AZ1402" s="2">
        <v>40574</v>
      </c>
      <c r="BA1402" s="2">
        <v>40602</v>
      </c>
      <c r="BB1402" s="2">
        <v>40633</v>
      </c>
      <c r="BC1402" s="2">
        <v>40662</v>
      </c>
      <c r="BD1402" s="2">
        <v>40694</v>
      </c>
      <c r="BE1402" s="2">
        <v>40724</v>
      </c>
      <c r="BF1402" s="2">
        <v>40753</v>
      </c>
      <c r="BG1402" s="2">
        <v>40786</v>
      </c>
      <c r="BH1402" s="2">
        <v>40816</v>
      </c>
      <c r="BI1402" s="2">
        <v>40847</v>
      </c>
      <c r="BJ1402" s="2">
        <v>40877</v>
      </c>
      <c r="BK1402" s="2">
        <v>40907</v>
      </c>
      <c r="BL1402" s="2">
        <v>40939</v>
      </c>
      <c r="BM1402" s="2">
        <v>40968</v>
      </c>
      <c r="BN1402" s="2">
        <v>40998</v>
      </c>
      <c r="BO1402" s="2">
        <v>41029</v>
      </c>
      <c r="BP1402" s="2">
        <v>41060</v>
      </c>
      <c r="BQ1402" s="2">
        <v>41089</v>
      </c>
      <c r="BR1402" s="2">
        <v>41121</v>
      </c>
      <c r="BS1402" s="2">
        <v>41152</v>
      </c>
      <c r="BT1402" s="2">
        <v>41180</v>
      </c>
      <c r="BU1402" s="2">
        <v>41213</v>
      </c>
      <c r="BV1402" s="2">
        <v>41243</v>
      </c>
      <c r="BW1402" s="2">
        <v>41274</v>
      </c>
      <c r="BX1402" s="2">
        <v>41305</v>
      </c>
      <c r="BY1402" s="2">
        <v>41333</v>
      </c>
      <c r="BZ1402" s="2">
        <v>41362</v>
      </c>
      <c r="CA1402" s="2">
        <v>41394</v>
      </c>
      <c r="CB1402" s="2">
        <v>41425</v>
      </c>
      <c r="CC1402" s="2">
        <v>41453</v>
      </c>
      <c r="CD1402" s="2">
        <v>41486</v>
      </c>
      <c r="CE1402" s="2">
        <v>41516</v>
      </c>
      <c r="CF1402" s="2">
        <v>41547</v>
      </c>
      <c r="CG1402" s="2">
        <v>41578</v>
      </c>
      <c r="CH1402" s="2">
        <v>41607</v>
      </c>
      <c r="CI1402" s="2">
        <v>41639</v>
      </c>
      <c r="CJ1402" s="2">
        <v>41670</v>
      </c>
      <c r="CK1402" s="2">
        <v>41698</v>
      </c>
      <c r="CL1402" s="2">
        <v>41729</v>
      </c>
      <c r="CM1402" s="2">
        <v>41759</v>
      </c>
      <c r="CN1402" s="2">
        <v>41789</v>
      </c>
      <c r="CO1402" s="2">
        <v>41820</v>
      </c>
      <c r="CP1402" s="2">
        <v>41851</v>
      </c>
      <c r="CQ1402" s="2">
        <v>41880</v>
      </c>
      <c r="CR1402" s="2">
        <v>41912</v>
      </c>
      <c r="CS1402" s="2">
        <v>41943</v>
      </c>
      <c r="CT1402" s="2">
        <v>41971</v>
      </c>
      <c r="CU1402" s="2">
        <v>42004</v>
      </c>
      <c r="CV1402" s="2">
        <v>42034</v>
      </c>
      <c r="CW1402" s="2">
        <v>42062</v>
      </c>
      <c r="CX1402" s="2">
        <v>42094</v>
      </c>
      <c r="CY1402" s="2">
        <v>42124</v>
      </c>
      <c r="CZ1402" s="2">
        <v>42153</v>
      </c>
      <c r="DA1402" s="2">
        <v>42185</v>
      </c>
      <c r="DB1402" s="2">
        <v>42216</v>
      </c>
      <c r="DC1402" s="2">
        <v>42247</v>
      </c>
      <c r="DD1402" s="2">
        <v>42277</v>
      </c>
      <c r="DE1402" s="2">
        <v>42307</v>
      </c>
      <c r="DF1402" s="2">
        <v>42338</v>
      </c>
      <c r="DG1402" s="2">
        <v>42369</v>
      </c>
      <c r="DH1402" s="2">
        <v>42398</v>
      </c>
      <c r="DI1402" s="2">
        <v>42429</v>
      </c>
      <c r="DJ1402" s="2">
        <v>42460</v>
      </c>
      <c r="DK1402" s="2">
        <v>42489</v>
      </c>
      <c r="DL1402" s="2">
        <v>42521</v>
      </c>
      <c r="DM1402" s="2">
        <v>42551</v>
      </c>
      <c r="DN1402" s="2">
        <v>42580</v>
      </c>
      <c r="DO1402" s="2">
        <v>42613</v>
      </c>
      <c r="DP1402" s="2">
        <v>42643</v>
      </c>
      <c r="DQ1402" s="2">
        <v>42674</v>
      </c>
      <c r="DR1402" s="2">
        <v>42704</v>
      </c>
      <c r="DS1402" s="2">
        <v>42734</v>
      </c>
      <c r="DT1402" s="2">
        <v>42766</v>
      </c>
      <c r="DU1402" s="2">
        <v>42794</v>
      </c>
      <c r="DV1402" s="2">
        <v>42825</v>
      </c>
      <c r="DW1402" s="2">
        <v>42853</v>
      </c>
      <c r="DX1402" s="2">
        <v>42886</v>
      </c>
      <c r="DY1402" s="2">
        <v>42916</v>
      </c>
      <c r="DZ1402" s="2">
        <v>42947</v>
      </c>
      <c r="EA1402" s="2">
        <v>42978</v>
      </c>
      <c r="EB1402" s="2">
        <v>43007</v>
      </c>
      <c r="EC1402" s="2">
        <v>43039</v>
      </c>
      <c r="ED1402" s="2">
        <v>43069</v>
      </c>
      <c r="EE1402" s="2">
        <v>43098</v>
      </c>
      <c r="EF1402" s="2">
        <v>43131</v>
      </c>
      <c r="EG1402" s="2">
        <v>43159</v>
      </c>
      <c r="EH1402" s="2">
        <v>43189</v>
      </c>
      <c r="EI1402" s="2">
        <v>43220</v>
      </c>
      <c r="EJ1402" s="2">
        <v>43251</v>
      </c>
      <c r="EK1402" s="2">
        <v>43280</v>
      </c>
      <c r="EL1402" s="2">
        <v>43312</v>
      </c>
      <c r="EM1402" s="2">
        <v>43343</v>
      </c>
      <c r="EN1402" s="2">
        <v>43371</v>
      </c>
      <c r="EO1402" s="2">
        <v>43404</v>
      </c>
      <c r="EP1402" s="2">
        <v>43434</v>
      </c>
      <c r="EQ1402" s="2">
        <v>43465</v>
      </c>
      <c r="ER1402" s="2">
        <v>43496</v>
      </c>
      <c r="ES1402" s="2">
        <v>43524</v>
      </c>
      <c r="ET1402" s="2">
        <v>43553</v>
      </c>
      <c r="EU1402" s="2">
        <v>43585</v>
      </c>
      <c r="EV1402" s="2">
        <v>43616</v>
      </c>
      <c r="EW1402" s="2">
        <v>43644</v>
      </c>
      <c r="EX1402" s="2">
        <v>43677</v>
      </c>
      <c r="EY1402" s="2">
        <v>43707</v>
      </c>
      <c r="EZ1402" s="2">
        <v>43738</v>
      </c>
      <c r="FA1402" s="2">
        <v>43769</v>
      </c>
      <c r="FB1402" s="2">
        <v>43798</v>
      </c>
      <c r="FC1402" s="2">
        <v>43830</v>
      </c>
      <c r="FD1402" s="2">
        <v>43861</v>
      </c>
      <c r="FE1402" s="2">
        <v>43889</v>
      </c>
      <c r="FF1402" s="2">
        <v>43921</v>
      </c>
      <c r="FG1402" s="2">
        <v>43951</v>
      </c>
      <c r="FH1402" s="2">
        <v>43980</v>
      </c>
      <c r="FI1402" s="2">
        <v>44012</v>
      </c>
      <c r="FJ1402" s="2">
        <v>44043</v>
      </c>
      <c r="FK1402" s="2">
        <v>44074</v>
      </c>
      <c r="FL1402" s="2">
        <v>44104</v>
      </c>
      <c r="FM1402" s="2">
        <v>44134</v>
      </c>
      <c r="FN1402" s="2">
        <v>44165</v>
      </c>
      <c r="FO1402" s="2">
        <v>44196</v>
      </c>
      <c r="FP1402" s="2">
        <v>44225</v>
      </c>
      <c r="FQ1402" s="2">
        <v>44253</v>
      </c>
      <c r="FR1402" s="2">
        <v>44286</v>
      </c>
      <c r="FS1402" s="2">
        <v>44316</v>
      </c>
      <c r="FT1402" s="2">
        <v>44347</v>
      </c>
      <c r="FU1402" s="2">
        <v>44377</v>
      </c>
      <c r="FV1402" s="2">
        <v>44407</v>
      </c>
      <c r="FW1402" s="2">
        <v>44439</v>
      </c>
      <c r="FX1402" s="2">
        <v>44469</v>
      </c>
      <c r="FY1402" s="2">
        <v>44498</v>
      </c>
      <c r="FZ1402" s="2">
        <v>44530</v>
      </c>
      <c r="GA1402" s="2">
        <v>44561</v>
      </c>
      <c r="GB1402" s="2">
        <v>44592</v>
      </c>
      <c r="GC1402" s="2">
        <v>44620</v>
      </c>
      <c r="GD1402" s="2">
        <v>44651</v>
      </c>
      <c r="GE1402" s="2">
        <v>44680</v>
      </c>
      <c r="GF1402" s="2">
        <v>44712</v>
      </c>
      <c r="GG1402" s="2">
        <v>44742</v>
      </c>
      <c r="GH1402" s="2">
        <v>44771</v>
      </c>
      <c r="GI1402" s="2">
        <v>44804</v>
      </c>
      <c r="GJ1402" s="2">
        <v>44834</v>
      </c>
      <c r="GK1402" s="2">
        <v>44865</v>
      </c>
    </row>
    <row r="1403" spans="1:193" x14ac:dyDescent="0.25">
      <c r="D1403" s="3">
        <v>1312886100</v>
      </c>
      <c r="E1403">
        <v>1157861520</v>
      </c>
      <c r="F1403">
        <v>1218373460</v>
      </c>
      <c r="G1403">
        <v>928980080</v>
      </c>
      <c r="H1403">
        <v>959900720</v>
      </c>
      <c r="I1403">
        <v>1254702300</v>
      </c>
      <c r="J1403">
        <v>1166371200</v>
      </c>
      <c r="K1403">
        <v>925666420</v>
      </c>
      <c r="L1403">
        <v>711373980</v>
      </c>
      <c r="M1403">
        <v>1443771340</v>
      </c>
      <c r="N1403">
        <v>1503624840</v>
      </c>
      <c r="O1403">
        <v>746244460</v>
      </c>
      <c r="P1403">
        <v>1430403260</v>
      </c>
      <c r="Q1403">
        <v>1567349780</v>
      </c>
      <c r="R1403">
        <v>1335352020</v>
      </c>
      <c r="S1403">
        <v>1282753440</v>
      </c>
      <c r="T1403">
        <v>970743860</v>
      </c>
      <c r="U1403">
        <v>846696160</v>
      </c>
      <c r="V1403">
        <v>901727980</v>
      </c>
      <c r="W1403">
        <v>554477180</v>
      </c>
      <c r="X1403">
        <v>1182864380</v>
      </c>
      <c r="Y1403">
        <v>1685196920</v>
      </c>
      <c r="Z1403">
        <v>1450022400</v>
      </c>
      <c r="AA1403">
        <v>1047389740</v>
      </c>
      <c r="AB1403">
        <v>991635720</v>
      </c>
      <c r="AC1403">
        <v>1102817040</v>
      </c>
      <c r="AD1403">
        <v>958509520</v>
      </c>
      <c r="AE1403">
        <v>649081060</v>
      </c>
      <c r="AF1403">
        <v>427963760</v>
      </c>
      <c r="AG1403">
        <v>537357920</v>
      </c>
      <c r="AH1403">
        <v>563881780</v>
      </c>
      <c r="AI1403">
        <v>395710680</v>
      </c>
      <c r="AJ1403">
        <v>358053260</v>
      </c>
      <c r="AK1403">
        <v>524394900</v>
      </c>
      <c r="AL1403">
        <v>300864640</v>
      </c>
      <c r="AM1403">
        <v>301280920</v>
      </c>
      <c r="AN1403">
        <v>596534740</v>
      </c>
      <c r="AO1403">
        <v>370344020</v>
      </c>
      <c r="AP1403">
        <v>517035960</v>
      </c>
      <c r="AQ1403">
        <v>456865460</v>
      </c>
      <c r="AR1403">
        <v>576818180</v>
      </c>
      <c r="AS1403">
        <v>440081560</v>
      </c>
      <c r="AT1403">
        <v>498101860</v>
      </c>
      <c r="AU1403">
        <v>361223360</v>
      </c>
      <c r="AV1403">
        <v>405375440</v>
      </c>
      <c r="AW1403">
        <v>541661360</v>
      </c>
      <c r="AX1403">
        <v>415707340</v>
      </c>
      <c r="AY1403">
        <v>304884660</v>
      </c>
      <c r="AZ1403">
        <v>398832200</v>
      </c>
      <c r="BA1403">
        <v>296222780</v>
      </c>
      <c r="BB1403">
        <v>396385320</v>
      </c>
      <c r="BC1403">
        <v>491793300</v>
      </c>
      <c r="BD1403">
        <v>353251040</v>
      </c>
      <c r="BE1403">
        <v>422446740</v>
      </c>
      <c r="BF1403">
        <v>501318320</v>
      </c>
      <c r="BG1403">
        <v>623795140</v>
      </c>
      <c r="BH1403">
        <v>345425380</v>
      </c>
      <c r="BI1403">
        <v>456674380</v>
      </c>
      <c r="BJ1403">
        <v>320295400</v>
      </c>
      <c r="BK1403">
        <v>300623180</v>
      </c>
      <c r="BL1403">
        <v>400545880</v>
      </c>
      <c r="BM1403">
        <v>267599840</v>
      </c>
      <c r="BN1403">
        <v>290239620</v>
      </c>
      <c r="BO1403">
        <v>342022220</v>
      </c>
      <c r="BP1403">
        <v>282791180</v>
      </c>
      <c r="BQ1403">
        <v>268196520</v>
      </c>
      <c r="BR1403">
        <v>281901540</v>
      </c>
      <c r="BS1403">
        <v>243532520</v>
      </c>
      <c r="BT1403">
        <v>334280260</v>
      </c>
      <c r="BU1403">
        <v>372643900</v>
      </c>
      <c r="BV1403">
        <v>261514920</v>
      </c>
      <c r="BW1403">
        <v>243334840</v>
      </c>
      <c r="BX1403">
        <v>282519600</v>
      </c>
      <c r="BY1403">
        <v>248057620</v>
      </c>
      <c r="BZ1403">
        <v>226782100</v>
      </c>
      <c r="CA1403">
        <v>294901920</v>
      </c>
      <c r="CB1403">
        <v>240190580</v>
      </c>
      <c r="CC1403">
        <v>242759380</v>
      </c>
      <c r="CD1403">
        <v>269282560</v>
      </c>
      <c r="CE1403">
        <v>192659420</v>
      </c>
      <c r="CF1403">
        <v>213053860</v>
      </c>
      <c r="CG1403">
        <v>327285300</v>
      </c>
      <c r="CH1403">
        <v>157842140</v>
      </c>
      <c r="CI1403">
        <v>214116740</v>
      </c>
      <c r="CJ1403">
        <v>352072060</v>
      </c>
      <c r="CK1403">
        <v>268690220</v>
      </c>
      <c r="CL1403">
        <v>279132980</v>
      </c>
      <c r="CM1403">
        <v>394604000</v>
      </c>
      <c r="CN1403">
        <v>273888480</v>
      </c>
      <c r="CO1403">
        <v>270229180</v>
      </c>
      <c r="CP1403">
        <v>256552200</v>
      </c>
      <c r="CQ1403">
        <v>203413360</v>
      </c>
      <c r="CR1403">
        <v>252647980</v>
      </c>
      <c r="CS1403">
        <v>378126180</v>
      </c>
      <c r="CT1403">
        <v>219317760</v>
      </c>
      <c r="CU1403">
        <v>376951240</v>
      </c>
      <c r="CV1403">
        <v>353194680</v>
      </c>
      <c r="CW1403">
        <v>252679600</v>
      </c>
      <c r="CX1403">
        <v>287751120</v>
      </c>
      <c r="CY1403">
        <v>296677680</v>
      </c>
      <c r="CZ1403">
        <v>210659920</v>
      </c>
      <c r="DA1403">
        <v>250149220</v>
      </c>
      <c r="DB1403">
        <v>417581700</v>
      </c>
      <c r="DC1403">
        <v>364187180</v>
      </c>
      <c r="DD1403">
        <v>315285000</v>
      </c>
      <c r="DE1403">
        <v>327467640</v>
      </c>
      <c r="DF1403">
        <v>231408500</v>
      </c>
      <c r="DG1403">
        <v>287534140</v>
      </c>
      <c r="DH1403">
        <v>348059300</v>
      </c>
      <c r="DI1403">
        <v>410940500</v>
      </c>
      <c r="DJ1403">
        <v>281014080</v>
      </c>
      <c r="DK1403">
        <v>326524400</v>
      </c>
      <c r="DL1403">
        <v>266241740</v>
      </c>
      <c r="DM1403">
        <v>325991200</v>
      </c>
      <c r="DN1403">
        <v>248384020</v>
      </c>
      <c r="DO1403">
        <v>220997980</v>
      </c>
      <c r="DP1403">
        <v>235848420</v>
      </c>
      <c r="DQ1403">
        <v>247908100</v>
      </c>
      <c r="DR1403">
        <v>331260200</v>
      </c>
      <c r="DS1403">
        <v>252943340</v>
      </c>
      <c r="DT1403">
        <v>252916280</v>
      </c>
      <c r="DU1403">
        <v>195486620</v>
      </c>
      <c r="DV1403">
        <v>260664440</v>
      </c>
      <c r="DW1403">
        <v>205011960</v>
      </c>
      <c r="DX1403">
        <v>252679820</v>
      </c>
      <c r="DY1403">
        <v>327641520</v>
      </c>
      <c r="DZ1403">
        <v>305671120</v>
      </c>
      <c r="EA1403">
        <v>242461040</v>
      </c>
      <c r="EB1403">
        <v>225831960</v>
      </c>
      <c r="EC1403">
        <v>257362280</v>
      </c>
      <c r="ED1403">
        <v>208531380</v>
      </c>
      <c r="EE1403">
        <v>231311360</v>
      </c>
      <c r="EF1403">
        <v>236940420</v>
      </c>
      <c r="EG1403">
        <v>365899840</v>
      </c>
      <c r="EH1403">
        <v>373209620</v>
      </c>
      <c r="EI1403">
        <v>353251520</v>
      </c>
      <c r="EJ1403">
        <v>257473800</v>
      </c>
      <c r="EK1403">
        <v>280107040</v>
      </c>
      <c r="EL1403">
        <v>280232960</v>
      </c>
      <c r="EM1403">
        <v>238794180</v>
      </c>
      <c r="EN1403">
        <v>274578420</v>
      </c>
      <c r="EO1403">
        <v>441304760</v>
      </c>
      <c r="EP1403">
        <v>319109880</v>
      </c>
      <c r="EQ1403">
        <v>355666240</v>
      </c>
      <c r="ER1403">
        <v>267061580</v>
      </c>
      <c r="ES1403">
        <v>226080040</v>
      </c>
      <c r="ET1403">
        <v>245377960</v>
      </c>
      <c r="EU1403">
        <v>211196740</v>
      </c>
      <c r="EV1403">
        <v>255938340</v>
      </c>
      <c r="EW1403">
        <v>257215020</v>
      </c>
      <c r="EX1403">
        <v>255189520</v>
      </c>
      <c r="EY1403">
        <v>218968780</v>
      </c>
      <c r="EZ1403">
        <v>201529400</v>
      </c>
      <c r="FA1403">
        <v>225487460</v>
      </c>
      <c r="FB1403">
        <v>190668620</v>
      </c>
      <c r="FC1403">
        <v>205465060</v>
      </c>
      <c r="FD1403">
        <v>237039940</v>
      </c>
      <c r="FE1403">
        <v>298518660</v>
      </c>
      <c r="FF1403">
        <v>583023140</v>
      </c>
      <c r="FG1403">
        <v>386671960</v>
      </c>
      <c r="FH1403">
        <v>264112020</v>
      </c>
      <c r="FI1403">
        <v>348362540</v>
      </c>
      <c r="FJ1403">
        <v>312416900</v>
      </c>
      <c r="FK1403">
        <v>235025980</v>
      </c>
      <c r="FL1403">
        <v>346665640</v>
      </c>
      <c r="FM1403">
        <v>305195240</v>
      </c>
      <c r="FN1403">
        <v>236957260</v>
      </c>
      <c r="FO1403">
        <v>243124980</v>
      </c>
      <c r="FP1403">
        <v>294513020</v>
      </c>
      <c r="FQ1403">
        <v>250112220</v>
      </c>
      <c r="FR1403">
        <v>293469680</v>
      </c>
      <c r="FS1403">
        <v>238613900</v>
      </c>
      <c r="FT1403">
        <v>219266260</v>
      </c>
      <c r="FU1403">
        <v>206828960</v>
      </c>
      <c r="FV1403">
        <v>209966280</v>
      </c>
      <c r="FW1403">
        <v>163796800</v>
      </c>
      <c r="FX1403">
        <v>211426100</v>
      </c>
      <c r="FY1403">
        <v>228162840</v>
      </c>
      <c r="FZ1403">
        <v>202174280</v>
      </c>
      <c r="GA1403">
        <v>223452620</v>
      </c>
      <c r="GB1403">
        <v>254623940</v>
      </c>
      <c r="GC1403">
        <v>280467320</v>
      </c>
      <c r="GD1403">
        <v>253891760</v>
      </c>
      <c r="GE1403">
        <v>242051120</v>
      </c>
      <c r="GF1403">
        <v>272405260</v>
      </c>
      <c r="GG1403">
        <v>256655960</v>
      </c>
      <c r="GH1403">
        <v>240524575</v>
      </c>
      <c r="GI1403">
        <v>160515155</v>
      </c>
      <c r="GJ1403">
        <v>190011607</v>
      </c>
      <c r="GK1403">
        <v>200573477</v>
      </c>
    </row>
    <row r="1404" spans="1:193" x14ac:dyDescent="0.25">
      <c r="A1404" s="5" t="s">
        <v>703</v>
      </c>
      <c r="B1404" t="s">
        <v>1164</v>
      </c>
      <c r="C1404" t="s">
        <v>1199</v>
      </c>
      <c r="D1404" s="2">
        <f>_xll.BDH(A1404, "volume", B1404, C1404, "Direction", "H", "Period", "M","cols=190;rows=2")</f>
        <v>39113</v>
      </c>
      <c r="E1404" s="2">
        <v>39141</v>
      </c>
      <c r="F1404" s="2">
        <v>39171</v>
      </c>
      <c r="G1404" s="2">
        <v>39202</v>
      </c>
      <c r="H1404" s="2">
        <v>39233</v>
      </c>
      <c r="I1404" s="2">
        <v>39262</v>
      </c>
      <c r="J1404" s="2">
        <v>39294</v>
      </c>
      <c r="K1404" s="2">
        <v>39325</v>
      </c>
      <c r="L1404" s="2">
        <v>39353</v>
      </c>
      <c r="M1404" s="2">
        <v>39386</v>
      </c>
      <c r="N1404" s="2">
        <v>39416</v>
      </c>
      <c r="O1404" s="2">
        <v>39447</v>
      </c>
      <c r="P1404" s="2">
        <v>39478</v>
      </c>
      <c r="Q1404" s="2">
        <v>39507</v>
      </c>
      <c r="R1404" s="2">
        <v>39538</v>
      </c>
      <c r="S1404" s="2">
        <v>39568</v>
      </c>
      <c r="T1404" s="2">
        <v>39598</v>
      </c>
      <c r="U1404" s="2">
        <v>39629</v>
      </c>
      <c r="V1404" s="2">
        <v>39660</v>
      </c>
      <c r="W1404" s="2">
        <v>39689</v>
      </c>
      <c r="X1404" s="2">
        <v>39721</v>
      </c>
      <c r="Y1404" s="2">
        <v>39752</v>
      </c>
      <c r="Z1404" s="2">
        <v>39780</v>
      </c>
      <c r="AA1404" s="2">
        <v>39813</v>
      </c>
      <c r="AB1404" s="2">
        <v>39843</v>
      </c>
      <c r="AC1404" s="2">
        <v>39871</v>
      </c>
      <c r="AD1404" s="2">
        <v>39903</v>
      </c>
      <c r="AE1404" s="2">
        <v>39933</v>
      </c>
      <c r="AF1404" s="2">
        <v>39962</v>
      </c>
      <c r="AG1404" s="2">
        <v>39994</v>
      </c>
      <c r="AH1404" s="2">
        <v>40025</v>
      </c>
      <c r="AI1404" s="2">
        <v>40056</v>
      </c>
      <c r="AJ1404" s="2">
        <v>40086</v>
      </c>
      <c r="AK1404" s="2">
        <v>40116</v>
      </c>
      <c r="AL1404" s="2">
        <v>40147</v>
      </c>
      <c r="AM1404" s="2">
        <v>40178</v>
      </c>
      <c r="AN1404" s="2">
        <v>40207</v>
      </c>
      <c r="AO1404" s="2">
        <v>40235</v>
      </c>
      <c r="AP1404" s="2">
        <v>40268</v>
      </c>
      <c r="AQ1404" s="2">
        <v>40298</v>
      </c>
      <c r="AR1404" s="2">
        <v>40329</v>
      </c>
      <c r="AS1404" s="2">
        <v>40359</v>
      </c>
      <c r="AT1404" s="2">
        <v>40389</v>
      </c>
      <c r="AU1404" s="2">
        <v>40421</v>
      </c>
      <c r="AV1404" s="2">
        <v>40451</v>
      </c>
      <c r="AW1404" s="2">
        <v>40480</v>
      </c>
      <c r="AX1404" s="2">
        <v>40512</v>
      </c>
      <c r="AY1404" s="2">
        <v>40543</v>
      </c>
      <c r="AZ1404" s="2">
        <v>40574</v>
      </c>
      <c r="BA1404" s="2">
        <v>40602</v>
      </c>
      <c r="BB1404" s="2">
        <v>40633</v>
      </c>
      <c r="BC1404" s="2">
        <v>40662</v>
      </c>
      <c r="BD1404" s="2">
        <v>40694</v>
      </c>
      <c r="BE1404" s="2">
        <v>40724</v>
      </c>
      <c r="BF1404" s="2">
        <v>40753</v>
      </c>
      <c r="BG1404" s="2">
        <v>40786</v>
      </c>
      <c r="BH1404" s="2">
        <v>40816</v>
      </c>
      <c r="BI1404" s="2">
        <v>40847</v>
      </c>
      <c r="BJ1404" s="2">
        <v>40877</v>
      </c>
      <c r="BK1404" s="2">
        <v>40907</v>
      </c>
      <c r="BL1404" s="2">
        <v>40939</v>
      </c>
      <c r="BM1404" s="2">
        <v>40968</v>
      </c>
      <c r="BN1404" s="2">
        <v>40998</v>
      </c>
      <c r="BO1404" s="2">
        <v>41029</v>
      </c>
      <c r="BP1404" s="2">
        <v>41060</v>
      </c>
      <c r="BQ1404" s="2">
        <v>41089</v>
      </c>
      <c r="BR1404" s="2">
        <v>41121</v>
      </c>
      <c r="BS1404" s="2">
        <v>41152</v>
      </c>
      <c r="BT1404" s="2">
        <v>41180</v>
      </c>
      <c r="BU1404" s="2">
        <v>41213</v>
      </c>
      <c r="BV1404" s="2">
        <v>41243</v>
      </c>
      <c r="BW1404" s="2">
        <v>41274</v>
      </c>
      <c r="BX1404" s="2">
        <v>41305</v>
      </c>
      <c r="BY1404" s="2">
        <v>41333</v>
      </c>
      <c r="BZ1404" s="2">
        <v>41362</v>
      </c>
      <c r="CA1404" s="2">
        <v>41394</v>
      </c>
      <c r="CB1404" s="2">
        <v>41425</v>
      </c>
      <c r="CC1404" s="2">
        <v>41453</v>
      </c>
      <c r="CD1404" s="2">
        <v>41486</v>
      </c>
      <c r="CE1404" s="2">
        <v>41516</v>
      </c>
      <c r="CF1404" s="2">
        <v>41547</v>
      </c>
      <c r="CG1404" s="2">
        <v>41578</v>
      </c>
      <c r="CH1404" s="2">
        <v>41607</v>
      </c>
      <c r="CI1404" s="2">
        <v>41639</v>
      </c>
      <c r="CJ1404" s="2">
        <v>41670</v>
      </c>
      <c r="CK1404" s="2">
        <v>41698</v>
      </c>
      <c r="CL1404" s="2">
        <v>41729</v>
      </c>
      <c r="CM1404" s="2">
        <v>41759</v>
      </c>
      <c r="CN1404" s="2">
        <v>41789</v>
      </c>
      <c r="CO1404" s="2">
        <v>41820</v>
      </c>
      <c r="CP1404" s="2">
        <v>41851</v>
      </c>
      <c r="CQ1404" s="2">
        <v>41880</v>
      </c>
      <c r="CR1404" s="2">
        <v>41912</v>
      </c>
      <c r="CS1404" s="2">
        <v>41943</v>
      </c>
      <c r="CT1404" s="2">
        <v>41971</v>
      </c>
      <c r="CU1404" s="2">
        <v>42004</v>
      </c>
      <c r="CV1404" s="2">
        <v>42034</v>
      </c>
      <c r="CW1404" s="2">
        <v>42062</v>
      </c>
      <c r="CX1404" s="2">
        <v>42094</v>
      </c>
      <c r="CY1404" s="2">
        <v>42124</v>
      </c>
      <c r="CZ1404" s="2">
        <v>42153</v>
      </c>
      <c r="DA1404" s="2">
        <v>42185</v>
      </c>
      <c r="DB1404" s="2">
        <v>42216</v>
      </c>
      <c r="DC1404" s="2">
        <v>42247</v>
      </c>
      <c r="DD1404" s="2">
        <v>42277</v>
      </c>
      <c r="DE1404" s="2">
        <v>42307</v>
      </c>
      <c r="DF1404" s="2">
        <v>42338</v>
      </c>
      <c r="DG1404" s="2">
        <v>42369</v>
      </c>
      <c r="DH1404" s="2">
        <v>42398</v>
      </c>
      <c r="DI1404" s="2">
        <v>42429</v>
      </c>
      <c r="DJ1404" s="2">
        <v>42460</v>
      </c>
      <c r="DK1404" s="2">
        <v>42489</v>
      </c>
      <c r="DL1404" s="2">
        <v>42521</v>
      </c>
      <c r="DM1404" s="2">
        <v>42551</v>
      </c>
      <c r="DN1404" s="2">
        <v>42580</v>
      </c>
      <c r="DO1404" s="2">
        <v>42613</v>
      </c>
      <c r="DP1404" s="2">
        <v>42643</v>
      </c>
      <c r="DQ1404" s="2">
        <v>42674</v>
      </c>
      <c r="DR1404" s="2">
        <v>42704</v>
      </c>
      <c r="DS1404" s="2">
        <v>42734</v>
      </c>
      <c r="DT1404" s="2">
        <v>42766</v>
      </c>
      <c r="DU1404" s="2">
        <v>42794</v>
      </c>
      <c r="DV1404" s="2">
        <v>42825</v>
      </c>
      <c r="DW1404" s="2">
        <v>42853</v>
      </c>
      <c r="DX1404" s="2">
        <v>42886</v>
      </c>
      <c r="DY1404" s="2">
        <v>42916</v>
      </c>
      <c r="DZ1404" s="2">
        <v>42947</v>
      </c>
      <c r="EA1404" s="2">
        <v>42978</v>
      </c>
      <c r="EB1404" s="2">
        <v>43007</v>
      </c>
      <c r="EC1404" s="2">
        <v>43039</v>
      </c>
      <c r="ED1404" s="2">
        <v>43069</v>
      </c>
      <c r="EE1404" s="2">
        <v>43098</v>
      </c>
      <c r="EF1404" s="2">
        <v>43131</v>
      </c>
      <c r="EG1404" s="2">
        <v>43159</v>
      </c>
      <c r="EH1404" s="2">
        <v>43189</v>
      </c>
      <c r="EI1404" s="2">
        <v>43220</v>
      </c>
      <c r="EJ1404" s="2">
        <v>43251</v>
      </c>
      <c r="EK1404" s="2">
        <v>43280</v>
      </c>
      <c r="EL1404" s="2">
        <v>43312</v>
      </c>
      <c r="EM1404" s="2">
        <v>43343</v>
      </c>
      <c r="EN1404" s="2">
        <v>43371</v>
      </c>
      <c r="EO1404" s="2">
        <v>43404</v>
      </c>
      <c r="EP1404" s="2">
        <v>43434</v>
      </c>
      <c r="EQ1404" s="2">
        <v>43465</v>
      </c>
      <c r="ER1404" s="2">
        <v>43496</v>
      </c>
      <c r="ES1404" s="2">
        <v>43524</v>
      </c>
      <c r="ET1404" s="2">
        <v>43553</v>
      </c>
      <c r="EU1404" s="2">
        <v>43585</v>
      </c>
      <c r="EV1404" s="2">
        <v>43616</v>
      </c>
      <c r="EW1404" s="2">
        <v>43644</v>
      </c>
      <c r="EX1404" s="2">
        <v>43677</v>
      </c>
      <c r="EY1404" s="2">
        <v>43707</v>
      </c>
      <c r="EZ1404" s="2">
        <v>43738</v>
      </c>
      <c r="FA1404" s="2">
        <v>43769</v>
      </c>
      <c r="FB1404" s="2">
        <v>43798</v>
      </c>
      <c r="FC1404" s="2">
        <v>43830</v>
      </c>
      <c r="FD1404" s="2">
        <v>43861</v>
      </c>
      <c r="FE1404" s="2">
        <v>43889</v>
      </c>
      <c r="FF1404" s="2">
        <v>43921</v>
      </c>
      <c r="FG1404" s="2">
        <v>43951</v>
      </c>
      <c r="FH1404" s="2">
        <v>43980</v>
      </c>
      <c r="FI1404" s="2">
        <v>44012</v>
      </c>
      <c r="FJ1404" s="2">
        <v>44043</v>
      </c>
      <c r="FK1404" s="2">
        <v>44074</v>
      </c>
      <c r="FL1404" s="2">
        <v>44104</v>
      </c>
      <c r="FM1404" s="2">
        <v>44134</v>
      </c>
      <c r="FN1404" s="2">
        <v>44165</v>
      </c>
      <c r="FO1404" s="2">
        <v>44196</v>
      </c>
      <c r="FP1404" s="2">
        <v>44225</v>
      </c>
      <c r="FQ1404" s="2">
        <v>44253</v>
      </c>
      <c r="FR1404" s="2">
        <v>44286</v>
      </c>
      <c r="FS1404" s="2">
        <v>44316</v>
      </c>
      <c r="FT1404" s="2">
        <v>44347</v>
      </c>
      <c r="FU1404" s="2">
        <v>44377</v>
      </c>
      <c r="FV1404" s="2">
        <v>44407</v>
      </c>
      <c r="FW1404" s="2">
        <v>44439</v>
      </c>
      <c r="FX1404" s="2">
        <v>44469</v>
      </c>
      <c r="FY1404" s="2">
        <v>44498</v>
      </c>
      <c r="FZ1404" s="2">
        <v>44530</v>
      </c>
      <c r="GA1404" s="2">
        <v>44561</v>
      </c>
      <c r="GB1404" s="2">
        <v>44592</v>
      </c>
      <c r="GC1404" s="2">
        <v>44620</v>
      </c>
      <c r="GD1404" s="2">
        <v>44651</v>
      </c>
      <c r="GE1404" s="2">
        <v>44680</v>
      </c>
      <c r="GF1404" s="2">
        <v>44712</v>
      </c>
      <c r="GG1404" s="2">
        <v>44742</v>
      </c>
      <c r="GH1404" s="2">
        <v>44771</v>
      </c>
      <c r="GI1404" s="2">
        <v>44804</v>
      </c>
      <c r="GJ1404" s="2">
        <v>44834</v>
      </c>
      <c r="GK1404" s="2">
        <v>44865</v>
      </c>
    </row>
    <row r="1405" spans="1:193" x14ac:dyDescent="0.25">
      <c r="D1405" s="3">
        <v>9485377</v>
      </c>
      <c r="E1405">
        <v>8084075</v>
      </c>
      <c r="F1405">
        <v>18817341</v>
      </c>
      <c r="G1405">
        <v>12817339</v>
      </c>
      <c r="H1405">
        <v>11305840</v>
      </c>
      <c r="I1405">
        <v>14106829</v>
      </c>
      <c r="J1405">
        <v>13470685</v>
      </c>
      <c r="K1405">
        <v>14174749</v>
      </c>
      <c r="L1405">
        <v>8414212</v>
      </c>
      <c r="M1405">
        <v>15876492</v>
      </c>
      <c r="N1405">
        <v>13499253</v>
      </c>
      <c r="O1405">
        <v>14890010</v>
      </c>
      <c r="P1405">
        <v>19472048</v>
      </c>
      <c r="Q1405">
        <v>15778737</v>
      </c>
      <c r="R1405">
        <v>16692680</v>
      </c>
      <c r="S1405">
        <v>12634487</v>
      </c>
      <c r="T1405">
        <v>10929900</v>
      </c>
      <c r="U1405">
        <v>14677501</v>
      </c>
      <c r="V1405">
        <v>19273319</v>
      </c>
      <c r="W1405">
        <v>11891551</v>
      </c>
      <c r="X1405">
        <v>18510882</v>
      </c>
      <c r="Y1405">
        <v>24156544</v>
      </c>
      <c r="Z1405">
        <v>18590890</v>
      </c>
      <c r="AA1405">
        <v>21783671</v>
      </c>
      <c r="AB1405">
        <v>17628724</v>
      </c>
      <c r="AC1405">
        <v>17185525</v>
      </c>
      <c r="AD1405">
        <v>18754303</v>
      </c>
      <c r="AE1405">
        <v>14479346</v>
      </c>
      <c r="AF1405">
        <v>11002682</v>
      </c>
      <c r="AG1405">
        <v>14203674</v>
      </c>
      <c r="AH1405">
        <v>14262012</v>
      </c>
      <c r="AI1405">
        <v>10332729</v>
      </c>
      <c r="AJ1405">
        <v>13049801</v>
      </c>
      <c r="AK1405">
        <v>12018753</v>
      </c>
      <c r="AL1405">
        <v>7544918</v>
      </c>
      <c r="AM1405">
        <v>9581918</v>
      </c>
      <c r="AN1405">
        <v>9397589</v>
      </c>
      <c r="AO1405">
        <v>9379833</v>
      </c>
      <c r="AP1405">
        <v>10587554</v>
      </c>
      <c r="AQ1405">
        <v>9100889</v>
      </c>
      <c r="AR1405">
        <v>11911657</v>
      </c>
      <c r="AS1405">
        <v>9837123</v>
      </c>
      <c r="AT1405">
        <v>9770130</v>
      </c>
      <c r="AU1405">
        <v>9927781</v>
      </c>
      <c r="AV1405">
        <v>10102660</v>
      </c>
      <c r="AW1405">
        <v>8856885</v>
      </c>
      <c r="AX1405">
        <v>6937485</v>
      </c>
      <c r="AY1405">
        <v>12465611</v>
      </c>
      <c r="AZ1405">
        <v>7719010</v>
      </c>
      <c r="BA1405">
        <v>5835490</v>
      </c>
      <c r="BB1405">
        <v>8289069</v>
      </c>
      <c r="BC1405">
        <v>7263829</v>
      </c>
      <c r="BD1405">
        <v>8316336</v>
      </c>
      <c r="BE1405">
        <v>8767815</v>
      </c>
      <c r="BF1405">
        <v>11984564</v>
      </c>
      <c r="BG1405">
        <v>14219375</v>
      </c>
      <c r="BH1405">
        <v>8754370</v>
      </c>
      <c r="BI1405">
        <v>7790311</v>
      </c>
      <c r="BJ1405">
        <v>9941629</v>
      </c>
      <c r="BK1405">
        <v>8408184</v>
      </c>
      <c r="BL1405">
        <v>8883124</v>
      </c>
      <c r="BM1405">
        <v>5772168</v>
      </c>
      <c r="BN1405">
        <v>7297375</v>
      </c>
      <c r="BO1405">
        <v>5455138</v>
      </c>
      <c r="BP1405">
        <v>5614710</v>
      </c>
      <c r="BQ1405">
        <v>5491132</v>
      </c>
      <c r="BR1405">
        <v>7604884</v>
      </c>
      <c r="BS1405">
        <v>3933626</v>
      </c>
      <c r="BT1405">
        <v>3970872</v>
      </c>
      <c r="BU1405">
        <v>3784179</v>
      </c>
      <c r="BV1405">
        <v>3871920</v>
      </c>
      <c r="BW1405">
        <v>4063255</v>
      </c>
      <c r="BX1405">
        <v>4492606</v>
      </c>
      <c r="BY1405">
        <v>4328115</v>
      </c>
      <c r="BZ1405">
        <v>4419419</v>
      </c>
      <c r="CA1405">
        <v>3512469</v>
      </c>
      <c r="CB1405">
        <v>3426785</v>
      </c>
      <c r="CC1405">
        <v>3127398</v>
      </c>
      <c r="CD1405">
        <v>3514613</v>
      </c>
      <c r="CE1405">
        <v>3132507</v>
      </c>
      <c r="CF1405">
        <v>4111358</v>
      </c>
      <c r="CG1405">
        <v>4636901</v>
      </c>
      <c r="CH1405">
        <v>3046575</v>
      </c>
      <c r="CI1405">
        <v>5018667</v>
      </c>
      <c r="CJ1405">
        <v>5148302</v>
      </c>
      <c r="CK1405">
        <v>5460963</v>
      </c>
      <c r="CL1405">
        <v>5218917</v>
      </c>
      <c r="CM1405">
        <v>4871421</v>
      </c>
      <c r="CN1405">
        <v>4279568</v>
      </c>
      <c r="CO1405">
        <v>4146498</v>
      </c>
      <c r="CP1405">
        <v>3783513</v>
      </c>
      <c r="CQ1405">
        <v>4215757</v>
      </c>
      <c r="CR1405">
        <v>4389447</v>
      </c>
      <c r="CS1405">
        <v>8111852</v>
      </c>
      <c r="CT1405">
        <v>5166981</v>
      </c>
      <c r="CU1405">
        <v>6676196</v>
      </c>
      <c r="CV1405">
        <v>6396191</v>
      </c>
      <c r="CW1405">
        <v>4040102</v>
      </c>
      <c r="CX1405">
        <v>6203870</v>
      </c>
      <c r="CY1405">
        <v>4806523</v>
      </c>
      <c r="CZ1405">
        <v>4115517</v>
      </c>
      <c r="DA1405">
        <v>4743604</v>
      </c>
      <c r="DB1405">
        <v>4530140</v>
      </c>
      <c r="DC1405">
        <v>5059008</v>
      </c>
      <c r="DD1405">
        <v>6353764</v>
      </c>
      <c r="DE1405">
        <v>5543641</v>
      </c>
      <c r="DF1405">
        <v>5243367</v>
      </c>
      <c r="DG1405">
        <v>4959423</v>
      </c>
      <c r="DH1405">
        <v>6005483</v>
      </c>
      <c r="DI1405">
        <v>5285182</v>
      </c>
      <c r="DJ1405">
        <v>6407228</v>
      </c>
      <c r="DK1405">
        <v>4734980</v>
      </c>
      <c r="DL1405">
        <v>6413629</v>
      </c>
      <c r="DM1405">
        <v>5291475</v>
      </c>
      <c r="DN1405">
        <v>6397222</v>
      </c>
      <c r="DO1405">
        <v>6505165</v>
      </c>
      <c r="DP1405">
        <v>7088868</v>
      </c>
      <c r="DQ1405">
        <v>5448677</v>
      </c>
      <c r="DR1405">
        <v>6428421</v>
      </c>
      <c r="DS1405">
        <v>8018427</v>
      </c>
      <c r="DT1405">
        <v>4862036</v>
      </c>
      <c r="DU1405">
        <v>4296737</v>
      </c>
      <c r="DV1405">
        <v>6654730</v>
      </c>
      <c r="DW1405">
        <v>4268470</v>
      </c>
      <c r="DX1405">
        <v>5129584</v>
      </c>
      <c r="DY1405">
        <v>4359625</v>
      </c>
      <c r="DZ1405">
        <v>5517336</v>
      </c>
      <c r="EA1405">
        <v>5034701</v>
      </c>
      <c r="EB1405">
        <v>5577039</v>
      </c>
      <c r="EC1405">
        <v>4972201</v>
      </c>
      <c r="ED1405">
        <v>5839358</v>
      </c>
      <c r="EE1405">
        <v>5318690</v>
      </c>
      <c r="EF1405">
        <v>4762725</v>
      </c>
      <c r="EG1405">
        <v>5403292</v>
      </c>
      <c r="EH1405">
        <v>6009489</v>
      </c>
      <c r="EI1405">
        <v>4292775</v>
      </c>
      <c r="EJ1405">
        <v>4321238</v>
      </c>
      <c r="EK1405">
        <v>4132139</v>
      </c>
      <c r="EL1405">
        <v>5139931</v>
      </c>
      <c r="EM1405">
        <v>3676086</v>
      </c>
      <c r="EN1405">
        <v>4782342</v>
      </c>
      <c r="EO1405">
        <v>8072613</v>
      </c>
      <c r="EP1405">
        <v>5224902</v>
      </c>
      <c r="EQ1405">
        <v>7353909</v>
      </c>
      <c r="ER1405">
        <v>5288940</v>
      </c>
      <c r="ES1405">
        <v>3478483</v>
      </c>
      <c r="ET1405">
        <v>5315842</v>
      </c>
      <c r="EU1405">
        <v>3320037</v>
      </c>
      <c r="EV1405">
        <v>3882582</v>
      </c>
      <c r="EW1405">
        <v>4920535</v>
      </c>
      <c r="EX1405">
        <v>5367247</v>
      </c>
      <c r="EY1405">
        <v>4812647</v>
      </c>
      <c r="EZ1405">
        <v>5821813</v>
      </c>
      <c r="FA1405">
        <v>4249466</v>
      </c>
      <c r="FB1405">
        <v>5551615</v>
      </c>
      <c r="FC1405">
        <v>5164085</v>
      </c>
      <c r="FD1405">
        <v>4177086</v>
      </c>
      <c r="FE1405">
        <v>4502663</v>
      </c>
      <c r="FF1405">
        <v>11436206</v>
      </c>
      <c r="FG1405">
        <v>7555183</v>
      </c>
      <c r="FH1405">
        <v>6031222</v>
      </c>
      <c r="FI1405">
        <v>6695075</v>
      </c>
      <c r="FJ1405">
        <v>5350382</v>
      </c>
      <c r="FK1405">
        <v>3576114</v>
      </c>
      <c r="FL1405">
        <v>5808516</v>
      </c>
      <c r="FM1405">
        <v>3953044</v>
      </c>
      <c r="FN1405">
        <v>3140070</v>
      </c>
      <c r="FO1405">
        <v>3798180</v>
      </c>
      <c r="FP1405">
        <v>4281606</v>
      </c>
      <c r="FQ1405">
        <v>3307487</v>
      </c>
      <c r="FR1405">
        <v>4974196</v>
      </c>
      <c r="FS1405">
        <v>2875919</v>
      </c>
      <c r="FT1405">
        <v>3591340</v>
      </c>
      <c r="FU1405">
        <v>3709553</v>
      </c>
      <c r="FV1405">
        <v>4318819</v>
      </c>
      <c r="FW1405">
        <v>3324010</v>
      </c>
      <c r="FX1405">
        <v>4342002</v>
      </c>
      <c r="FY1405">
        <v>3133709</v>
      </c>
      <c r="FZ1405">
        <v>3232852</v>
      </c>
      <c r="GA1405">
        <v>4705088</v>
      </c>
      <c r="GB1405">
        <v>5350655</v>
      </c>
      <c r="GC1405">
        <v>4416522</v>
      </c>
      <c r="GD1405">
        <v>5933357</v>
      </c>
      <c r="GE1405">
        <v>3812593</v>
      </c>
      <c r="GF1405">
        <v>5392266</v>
      </c>
      <c r="GG1405">
        <v>4889991</v>
      </c>
      <c r="GH1405">
        <v>4324481</v>
      </c>
      <c r="GI1405">
        <v>3433021</v>
      </c>
      <c r="GJ1405">
        <v>4825024</v>
      </c>
      <c r="GK1405">
        <v>4073266</v>
      </c>
    </row>
    <row r="1406" spans="1:193" x14ac:dyDescent="0.25">
      <c r="A1406" s="5" t="s">
        <v>704</v>
      </c>
      <c r="B1406" t="s">
        <v>1164</v>
      </c>
      <c r="C1406" t="s">
        <v>1186</v>
      </c>
      <c r="D1406" s="2">
        <f>_xll.BDH(A1406, "volume", B1406, C1406, "Direction", "H", "Period", "M","cols=9;rows=2")</f>
        <v>39113</v>
      </c>
      <c r="E1406" s="2">
        <v>39141</v>
      </c>
      <c r="F1406" s="2">
        <v>39171</v>
      </c>
      <c r="G1406" s="2">
        <v>39202</v>
      </c>
      <c r="H1406" s="2">
        <v>39233</v>
      </c>
      <c r="I1406" s="2">
        <v>39262</v>
      </c>
      <c r="J1406" s="2">
        <v>39294</v>
      </c>
      <c r="K1406" s="2">
        <v>39325</v>
      </c>
      <c r="L1406" s="2">
        <v>39353</v>
      </c>
    </row>
    <row r="1407" spans="1:193" x14ac:dyDescent="0.25">
      <c r="D1407" s="3">
        <v>29228306</v>
      </c>
      <c r="E1407">
        <v>18290478</v>
      </c>
      <c r="F1407">
        <v>25446592</v>
      </c>
      <c r="G1407">
        <v>15194468</v>
      </c>
      <c r="H1407">
        <v>25303682</v>
      </c>
      <c r="I1407">
        <v>36414044</v>
      </c>
      <c r="J1407">
        <v>25699319</v>
      </c>
      <c r="K1407">
        <v>9618324</v>
      </c>
      <c r="L1407">
        <v>3152744</v>
      </c>
    </row>
    <row r="1408" spans="1:193" x14ac:dyDescent="0.25">
      <c r="A1408" s="5" t="s">
        <v>705</v>
      </c>
      <c r="B1408" t="s">
        <v>1164</v>
      </c>
      <c r="C1408" t="s">
        <v>1199</v>
      </c>
      <c r="D1408" s="2">
        <f>_xll.BDH(A1408, "volume", B1408, C1408, "Direction", "H", "Period", "M","cols=190;rows=2")</f>
        <v>39113</v>
      </c>
      <c r="E1408" s="2">
        <v>39141</v>
      </c>
      <c r="F1408" s="2">
        <v>39171</v>
      </c>
      <c r="G1408" s="2">
        <v>39202</v>
      </c>
      <c r="H1408" s="2">
        <v>39233</v>
      </c>
      <c r="I1408" s="2">
        <v>39262</v>
      </c>
      <c r="J1408" s="2">
        <v>39294</v>
      </c>
      <c r="K1408" s="2">
        <v>39325</v>
      </c>
      <c r="L1408" s="2">
        <v>39353</v>
      </c>
      <c r="M1408" s="2">
        <v>39386</v>
      </c>
      <c r="N1408" s="2">
        <v>39416</v>
      </c>
      <c r="O1408" s="2">
        <v>39447</v>
      </c>
      <c r="P1408" s="2">
        <v>39478</v>
      </c>
      <c r="Q1408" s="2">
        <v>39507</v>
      </c>
      <c r="R1408" s="2">
        <v>39538</v>
      </c>
      <c r="S1408" s="2">
        <v>39568</v>
      </c>
      <c r="T1408" s="2">
        <v>39598</v>
      </c>
      <c r="U1408" s="2">
        <v>39629</v>
      </c>
      <c r="V1408" s="2">
        <v>39660</v>
      </c>
      <c r="W1408" s="2">
        <v>39689</v>
      </c>
      <c r="X1408" s="2">
        <v>39721</v>
      </c>
      <c r="Y1408" s="2">
        <v>39752</v>
      </c>
      <c r="Z1408" s="2">
        <v>39780</v>
      </c>
      <c r="AA1408" s="2">
        <v>39813</v>
      </c>
      <c r="AB1408" s="2">
        <v>39843</v>
      </c>
      <c r="AC1408" s="2">
        <v>39871</v>
      </c>
      <c r="AD1408" s="2">
        <v>39903</v>
      </c>
      <c r="AE1408" s="2">
        <v>39933</v>
      </c>
      <c r="AF1408" s="2">
        <v>39962</v>
      </c>
      <c r="AG1408" s="2">
        <v>39994</v>
      </c>
      <c r="AH1408" s="2">
        <v>40025</v>
      </c>
      <c r="AI1408" s="2">
        <v>40056</v>
      </c>
      <c r="AJ1408" s="2">
        <v>40086</v>
      </c>
      <c r="AK1408" s="2">
        <v>40116</v>
      </c>
      <c r="AL1408" s="2">
        <v>40147</v>
      </c>
      <c r="AM1408" s="2">
        <v>40178</v>
      </c>
      <c r="AN1408" s="2">
        <v>40207</v>
      </c>
      <c r="AO1408" s="2">
        <v>40235</v>
      </c>
      <c r="AP1408" s="2">
        <v>40268</v>
      </c>
      <c r="AQ1408" s="2">
        <v>40298</v>
      </c>
      <c r="AR1408" s="2">
        <v>40329</v>
      </c>
      <c r="AS1408" s="2">
        <v>40359</v>
      </c>
      <c r="AT1408" s="2">
        <v>40389</v>
      </c>
      <c r="AU1408" s="2">
        <v>40421</v>
      </c>
      <c r="AV1408" s="2">
        <v>40451</v>
      </c>
      <c r="AW1408" s="2">
        <v>40480</v>
      </c>
      <c r="AX1408" s="2">
        <v>40512</v>
      </c>
      <c r="AY1408" s="2">
        <v>40543</v>
      </c>
      <c r="AZ1408" s="2">
        <v>40574</v>
      </c>
      <c r="BA1408" s="2">
        <v>40602</v>
      </c>
      <c r="BB1408" s="2">
        <v>40633</v>
      </c>
      <c r="BC1408" s="2">
        <v>40662</v>
      </c>
      <c r="BD1408" s="2">
        <v>40694</v>
      </c>
      <c r="BE1408" s="2">
        <v>40724</v>
      </c>
      <c r="BF1408" s="2">
        <v>40753</v>
      </c>
      <c r="BG1408" s="2">
        <v>40786</v>
      </c>
      <c r="BH1408" s="2">
        <v>40816</v>
      </c>
      <c r="BI1408" s="2">
        <v>40847</v>
      </c>
      <c r="BJ1408" s="2">
        <v>40877</v>
      </c>
      <c r="BK1408" s="2">
        <v>40907</v>
      </c>
      <c r="BL1408" s="2">
        <v>40939</v>
      </c>
      <c r="BM1408" s="2">
        <v>40968</v>
      </c>
      <c r="BN1408" s="2">
        <v>40998</v>
      </c>
      <c r="BO1408" s="2">
        <v>41029</v>
      </c>
      <c r="BP1408" s="2">
        <v>41060</v>
      </c>
      <c r="BQ1408" s="2">
        <v>41089</v>
      </c>
      <c r="BR1408" s="2">
        <v>41121</v>
      </c>
      <c r="BS1408" s="2">
        <v>41152</v>
      </c>
      <c r="BT1408" s="2">
        <v>41180</v>
      </c>
      <c r="BU1408" s="2">
        <v>41213</v>
      </c>
      <c r="BV1408" s="2">
        <v>41243</v>
      </c>
      <c r="BW1408" s="2">
        <v>41274</v>
      </c>
      <c r="BX1408" s="2">
        <v>41305</v>
      </c>
      <c r="BY1408" s="2">
        <v>41333</v>
      </c>
      <c r="BZ1408" s="2">
        <v>41362</v>
      </c>
      <c r="CA1408" s="2">
        <v>41394</v>
      </c>
      <c r="CB1408" s="2">
        <v>41425</v>
      </c>
      <c r="CC1408" s="2">
        <v>41453</v>
      </c>
      <c r="CD1408" s="2">
        <v>41486</v>
      </c>
      <c r="CE1408" s="2">
        <v>41516</v>
      </c>
      <c r="CF1408" s="2">
        <v>41547</v>
      </c>
      <c r="CG1408" s="2">
        <v>41578</v>
      </c>
      <c r="CH1408" s="2">
        <v>41607</v>
      </c>
      <c r="CI1408" s="2">
        <v>41639</v>
      </c>
      <c r="CJ1408" s="2">
        <v>41670</v>
      </c>
      <c r="CK1408" s="2">
        <v>41698</v>
      </c>
      <c r="CL1408" s="2">
        <v>41729</v>
      </c>
      <c r="CM1408" s="2">
        <v>41759</v>
      </c>
      <c r="CN1408" s="2">
        <v>41789</v>
      </c>
      <c r="CO1408" s="2">
        <v>41820</v>
      </c>
      <c r="CP1408" s="2">
        <v>41851</v>
      </c>
      <c r="CQ1408" s="2">
        <v>41880</v>
      </c>
      <c r="CR1408" s="2">
        <v>41912</v>
      </c>
      <c r="CS1408" s="2">
        <v>41943</v>
      </c>
      <c r="CT1408" s="2">
        <v>41971</v>
      </c>
      <c r="CU1408" s="2">
        <v>42004</v>
      </c>
      <c r="CV1408" s="2">
        <v>42034</v>
      </c>
      <c r="CW1408" s="2">
        <v>42062</v>
      </c>
      <c r="CX1408" s="2">
        <v>42094</v>
      </c>
      <c r="CY1408" s="2">
        <v>42124</v>
      </c>
      <c r="CZ1408" s="2">
        <v>42153</v>
      </c>
      <c r="DA1408" s="2">
        <v>42185</v>
      </c>
      <c r="DB1408" s="2">
        <v>42216</v>
      </c>
      <c r="DC1408" s="2">
        <v>42247</v>
      </c>
      <c r="DD1408" s="2">
        <v>42277</v>
      </c>
      <c r="DE1408" s="2">
        <v>42307</v>
      </c>
      <c r="DF1408" s="2">
        <v>42338</v>
      </c>
      <c r="DG1408" s="2">
        <v>42369</v>
      </c>
      <c r="DH1408" s="2">
        <v>42398</v>
      </c>
      <c r="DI1408" s="2">
        <v>42429</v>
      </c>
      <c r="DJ1408" s="2">
        <v>42460</v>
      </c>
      <c r="DK1408" s="2">
        <v>42489</v>
      </c>
      <c r="DL1408" s="2">
        <v>42521</v>
      </c>
      <c r="DM1408" s="2">
        <v>42551</v>
      </c>
      <c r="DN1408" s="2">
        <v>42580</v>
      </c>
      <c r="DO1408" s="2">
        <v>42613</v>
      </c>
      <c r="DP1408" s="2">
        <v>42643</v>
      </c>
      <c r="DQ1408" s="2">
        <v>42674</v>
      </c>
      <c r="DR1408" s="2">
        <v>42704</v>
      </c>
      <c r="DS1408" s="2">
        <v>42734</v>
      </c>
      <c r="DT1408" s="2">
        <v>42766</v>
      </c>
      <c r="DU1408" s="2">
        <v>42794</v>
      </c>
      <c r="DV1408" s="2">
        <v>42825</v>
      </c>
      <c r="DW1408" s="2">
        <v>42853</v>
      </c>
      <c r="DX1408" s="2">
        <v>42886</v>
      </c>
      <c r="DY1408" s="2">
        <v>42916</v>
      </c>
      <c r="DZ1408" s="2">
        <v>42947</v>
      </c>
      <c r="EA1408" s="2">
        <v>42978</v>
      </c>
      <c r="EB1408" s="2">
        <v>43007</v>
      </c>
      <c r="EC1408" s="2">
        <v>43039</v>
      </c>
      <c r="ED1408" s="2">
        <v>43069</v>
      </c>
      <c r="EE1408" s="2">
        <v>43098</v>
      </c>
      <c r="EF1408" s="2">
        <v>43131</v>
      </c>
      <c r="EG1408" s="2">
        <v>43159</v>
      </c>
      <c r="EH1408" s="2">
        <v>43189</v>
      </c>
      <c r="EI1408" s="2">
        <v>43220</v>
      </c>
      <c r="EJ1408" s="2">
        <v>43251</v>
      </c>
      <c r="EK1408" s="2">
        <v>43280</v>
      </c>
      <c r="EL1408" s="2">
        <v>43312</v>
      </c>
      <c r="EM1408" s="2">
        <v>43343</v>
      </c>
      <c r="EN1408" s="2">
        <v>43371</v>
      </c>
      <c r="EO1408" s="2">
        <v>43404</v>
      </c>
      <c r="EP1408" s="2">
        <v>43434</v>
      </c>
      <c r="EQ1408" s="2">
        <v>43465</v>
      </c>
      <c r="ER1408" s="2">
        <v>43496</v>
      </c>
      <c r="ES1408" s="2">
        <v>43524</v>
      </c>
      <c r="ET1408" s="2">
        <v>43553</v>
      </c>
      <c r="EU1408" s="2">
        <v>43585</v>
      </c>
      <c r="EV1408" s="2">
        <v>43616</v>
      </c>
      <c r="EW1408" s="2">
        <v>43644</v>
      </c>
      <c r="EX1408" s="2">
        <v>43677</v>
      </c>
      <c r="EY1408" s="2">
        <v>43707</v>
      </c>
      <c r="EZ1408" s="2">
        <v>43738</v>
      </c>
      <c r="FA1408" s="2">
        <v>43769</v>
      </c>
      <c r="FB1408" s="2">
        <v>43798</v>
      </c>
      <c r="FC1408" s="2">
        <v>43830</v>
      </c>
      <c r="FD1408" s="2">
        <v>43861</v>
      </c>
      <c r="FE1408" s="2">
        <v>43889</v>
      </c>
      <c r="FF1408" s="2">
        <v>43921</v>
      </c>
      <c r="FG1408" s="2">
        <v>43951</v>
      </c>
      <c r="FH1408" s="2">
        <v>43980</v>
      </c>
      <c r="FI1408" s="2">
        <v>44012</v>
      </c>
      <c r="FJ1408" s="2">
        <v>44043</v>
      </c>
      <c r="FK1408" s="2">
        <v>44074</v>
      </c>
      <c r="FL1408" s="2">
        <v>44104</v>
      </c>
      <c r="FM1408" s="2">
        <v>44134</v>
      </c>
      <c r="FN1408" s="2">
        <v>44165</v>
      </c>
      <c r="FO1408" s="2">
        <v>44196</v>
      </c>
      <c r="FP1408" s="2">
        <v>44225</v>
      </c>
      <c r="FQ1408" s="2">
        <v>44253</v>
      </c>
      <c r="FR1408" s="2">
        <v>44286</v>
      </c>
      <c r="FS1408" s="2">
        <v>44316</v>
      </c>
      <c r="FT1408" s="2">
        <v>44347</v>
      </c>
      <c r="FU1408" s="2">
        <v>44377</v>
      </c>
      <c r="FV1408" s="2">
        <v>44407</v>
      </c>
      <c r="FW1408" s="2">
        <v>44439</v>
      </c>
      <c r="FX1408" s="2">
        <v>44469</v>
      </c>
      <c r="FY1408" s="2">
        <v>44498</v>
      </c>
      <c r="FZ1408" s="2">
        <v>44530</v>
      </c>
      <c r="GA1408" s="2">
        <v>44561</v>
      </c>
      <c r="GB1408" s="2">
        <v>44592</v>
      </c>
      <c r="GC1408" s="2">
        <v>44620</v>
      </c>
      <c r="GD1408" s="2">
        <v>44651</v>
      </c>
      <c r="GE1408" s="2">
        <v>44680</v>
      </c>
      <c r="GF1408" s="2">
        <v>44712</v>
      </c>
      <c r="GG1408" s="2">
        <v>44742</v>
      </c>
      <c r="GH1408" s="2">
        <v>44771</v>
      </c>
      <c r="GI1408" s="2">
        <v>44804</v>
      </c>
      <c r="GJ1408" s="2">
        <v>44834</v>
      </c>
      <c r="GK1408" s="2">
        <v>44865</v>
      </c>
    </row>
    <row r="1409" spans="1:193" x14ac:dyDescent="0.25">
      <c r="D1409" s="3">
        <v>99712909</v>
      </c>
      <c r="E1409">
        <v>115203436</v>
      </c>
      <c r="F1409">
        <v>190845152</v>
      </c>
      <c r="G1409">
        <v>166766110</v>
      </c>
      <c r="H1409">
        <v>211272094</v>
      </c>
      <c r="I1409">
        <v>134845283</v>
      </c>
      <c r="J1409">
        <v>116583956</v>
      </c>
      <c r="K1409">
        <v>141008662</v>
      </c>
      <c r="L1409">
        <v>116575032</v>
      </c>
      <c r="M1409">
        <v>102788987</v>
      </c>
      <c r="N1409">
        <v>96229854</v>
      </c>
      <c r="O1409">
        <v>98719900</v>
      </c>
      <c r="P1409">
        <v>135204256</v>
      </c>
      <c r="Q1409">
        <v>90027866</v>
      </c>
      <c r="R1409">
        <v>127784823</v>
      </c>
      <c r="S1409">
        <v>76872421</v>
      </c>
      <c r="T1409">
        <v>64318343</v>
      </c>
      <c r="U1409">
        <v>89029777</v>
      </c>
      <c r="V1409">
        <v>149307374</v>
      </c>
      <c r="W1409">
        <v>71340168</v>
      </c>
      <c r="X1409">
        <v>121387775</v>
      </c>
      <c r="Y1409">
        <v>145781614</v>
      </c>
      <c r="Z1409">
        <v>94894856</v>
      </c>
      <c r="AA1409">
        <v>75968238</v>
      </c>
      <c r="AB1409">
        <v>74180542</v>
      </c>
      <c r="AC1409">
        <v>82158827</v>
      </c>
      <c r="AD1409">
        <v>93139070</v>
      </c>
      <c r="AE1409">
        <v>72116392</v>
      </c>
      <c r="AF1409">
        <v>55321520</v>
      </c>
      <c r="AG1409">
        <v>79002459</v>
      </c>
      <c r="AH1409">
        <v>89732154</v>
      </c>
      <c r="AI1409">
        <v>64864411</v>
      </c>
      <c r="AJ1409">
        <v>47919485</v>
      </c>
      <c r="AK1409">
        <v>68662615</v>
      </c>
      <c r="AL1409">
        <v>47816218</v>
      </c>
      <c r="AM1409">
        <v>39627582</v>
      </c>
      <c r="AN1409">
        <v>55247916</v>
      </c>
      <c r="AO1409">
        <v>60013309</v>
      </c>
      <c r="AP1409">
        <v>60274638</v>
      </c>
      <c r="AQ1409">
        <v>56058219</v>
      </c>
      <c r="AR1409">
        <v>61138520</v>
      </c>
      <c r="AS1409">
        <v>70573478</v>
      </c>
      <c r="AT1409">
        <v>50002603</v>
      </c>
      <c r="AU1409">
        <v>43769709</v>
      </c>
      <c r="AV1409">
        <v>42069984</v>
      </c>
      <c r="AW1409">
        <v>42994535</v>
      </c>
      <c r="AX1409">
        <v>45651960</v>
      </c>
      <c r="AY1409">
        <v>48614984</v>
      </c>
      <c r="AZ1409">
        <v>40878357</v>
      </c>
      <c r="BA1409">
        <v>40954017</v>
      </c>
      <c r="BB1409">
        <v>46491403</v>
      </c>
      <c r="BC1409">
        <v>50793369</v>
      </c>
      <c r="BD1409">
        <v>43702507</v>
      </c>
      <c r="BE1409">
        <v>41555269</v>
      </c>
      <c r="BF1409">
        <v>37073150</v>
      </c>
      <c r="BG1409">
        <v>64577790</v>
      </c>
      <c r="BH1409">
        <v>45443259</v>
      </c>
      <c r="BI1409">
        <v>43420066</v>
      </c>
      <c r="BJ1409">
        <v>51872458</v>
      </c>
      <c r="BK1409">
        <v>63867168</v>
      </c>
      <c r="BL1409">
        <v>45191381</v>
      </c>
      <c r="BM1409">
        <v>38400493</v>
      </c>
      <c r="BN1409">
        <v>32558249</v>
      </c>
      <c r="BO1409">
        <v>29207309</v>
      </c>
      <c r="BP1409">
        <v>33846730</v>
      </c>
      <c r="BQ1409">
        <v>34825888</v>
      </c>
      <c r="BR1409">
        <v>31375806</v>
      </c>
      <c r="BS1409">
        <v>26971682</v>
      </c>
      <c r="BT1409">
        <v>27539665</v>
      </c>
      <c r="BU1409">
        <v>27438038</v>
      </c>
      <c r="BV1409">
        <v>28008591</v>
      </c>
      <c r="BW1409">
        <v>26216655</v>
      </c>
      <c r="BX1409">
        <v>33774848</v>
      </c>
      <c r="BY1409">
        <v>36770845</v>
      </c>
      <c r="BZ1409">
        <v>32265592</v>
      </c>
      <c r="CA1409">
        <v>37090462</v>
      </c>
      <c r="CB1409">
        <v>24767377</v>
      </c>
      <c r="CC1409">
        <v>26902870</v>
      </c>
      <c r="CD1409">
        <v>22253771</v>
      </c>
      <c r="CE1409">
        <v>23673912</v>
      </c>
      <c r="CF1409">
        <v>21840888</v>
      </c>
      <c r="CG1409">
        <v>24620851</v>
      </c>
      <c r="CH1409">
        <v>20662844</v>
      </c>
      <c r="CI1409">
        <v>21105272</v>
      </c>
      <c r="CJ1409">
        <v>28171760</v>
      </c>
      <c r="CK1409">
        <v>23501527</v>
      </c>
      <c r="CL1409">
        <v>29073986</v>
      </c>
      <c r="CM1409">
        <v>35002795</v>
      </c>
      <c r="CN1409">
        <v>24217800</v>
      </c>
      <c r="CO1409">
        <v>22431526</v>
      </c>
      <c r="CP1409">
        <v>26580752</v>
      </c>
      <c r="CQ1409">
        <v>26941758</v>
      </c>
      <c r="CR1409">
        <v>26103979</v>
      </c>
      <c r="CS1409">
        <v>47350157</v>
      </c>
      <c r="CT1409">
        <v>27837252</v>
      </c>
      <c r="CU1409">
        <v>33109692</v>
      </c>
      <c r="CV1409">
        <v>30868874</v>
      </c>
      <c r="CW1409">
        <v>24635386</v>
      </c>
      <c r="CX1409">
        <v>27409078</v>
      </c>
      <c r="CY1409">
        <v>26114412</v>
      </c>
      <c r="CZ1409">
        <v>24004118</v>
      </c>
      <c r="DA1409">
        <v>27183559</v>
      </c>
      <c r="DB1409">
        <v>27965729</v>
      </c>
      <c r="DC1409">
        <v>31933425</v>
      </c>
      <c r="DD1409">
        <v>36803496</v>
      </c>
      <c r="DE1409">
        <v>34394485</v>
      </c>
      <c r="DF1409">
        <v>22272527</v>
      </c>
      <c r="DG1409">
        <v>26647055</v>
      </c>
      <c r="DH1409">
        <v>32303607</v>
      </c>
      <c r="DI1409">
        <v>28501164</v>
      </c>
      <c r="DJ1409">
        <v>28809939</v>
      </c>
      <c r="DK1409">
        <v>23188934</v>
      </c>
      <c r="DL1409">
        <v>20825153</v>
      </c>
      <c r="DM1409">
        <v>23755207</v>
      </c>
      <c r="DN1409">
        <v>20246893</v>
      </c>
      <c r="DO1409">
        <v>21768875</v>
      </c>
      <c r="DP1409">
        <v>23163227</v>
      </c>
      <c r="DQ1409">
        <v>25281778</v>
      </c>
      <c r="DR1409">
        <v>31806263</v>
      </c>
      <c r="DS1409">
        <v>24933266</v>
      </c>
      <c r="DT1409">
        <v>24322097</v>
      </c>
      <c r="DU1409">
        <v>22789650</v>
      </c>
      <c r="DV1409">
        <v>34828543</v>
      </c>
      <c r="DW1409">
        <v>19884061</v>
      </c>
      <c r="DX1409">
        <v>25156705</v>
      </c>
      <c r="DY1409">
        <v>34680830</v>
      </c>
      <c r="DZ1409">
        <v>21158419</v>
      </c>
      <c r="EA1409">
        <v>18327463</v>
      </c>
      <c r="EB1409">
        <v>22216316</v>
      </c>
      <c r="EC1409">
        <v>24076431</v>
      </c>
      <c r="ED1409">
        <v>18785954</v>
      </c>
      <c r="EE1409">
        <v>22967671</v>
      </c>
      <c r="EF1409">
        <v>23945875</v>
      </c>
      <c r="EG1409">
        <v>33313132</v>
      </c>
      <c r="EH1409">
        <v>51438154</v>
      </c>
      <c r="EI1409">
        <v>31169877</v>
      </c>
      <c r="EJ1409">
        <v>31732807</v>
      </c>
      <c r="EK1409">
        <v>30895344</v>
      </c>
      <c r="EL1409">
        <v>23050277</v>
      </c>
      <c r="EM1409">
        <v>20210542</v>
      </c>
      <c r="EN1409">
        <v>24002258</v>
      </c>
      <c r="EO1409">
        <v>29206547</v>
      </c>
      <c r="EP1409">
        <v>23988149</v>
      </c>
      <c r="EQ1409">
        <v>29833119</v>
      </c>
      <c r="ER1409">
        <v>30258868</v>
      </c>
      <c r="ES1409">
        <v>21313411</v>
      </c>
      <c r="ET1409">
        <v>26977045</v>
      </c>
      <c r="EU1409">
        <v>21961775</v>
      </c>
      <c r="EV1409">
        <v>25767353</v>
      </c>
      <c r="EW1409">
        <v>24337366</v>
      </c>
      <c r="EX1409">
        <v>21758764</v>
      </c>
      <c r="EY1409">
        <v>30053111</v>
      </c>
      <c r="EZ1409">
        <v>22452574</v>
      </c>
      <c r="FA1409">
        <v>18830847</v>
      </c>
      <c r="FB1409">
        <v>20945749</v>
      </c>
      <c r="FC1409">
        <v>17764327</v>
      </c>
      <c r="FD1409">
        <v>19908520</v>
      </c>
      <c r="FE1409">
        <v>20670490</v>
      </c>
      <c r="FF1409">
        <v>43403738</v>
      </c>
      <c r="FG1409">
        <v>24369048</v>
      </c>
      <c r="FH1409">
        <v>20747140</v>
      </c>
      <c r="FI1409">
        <v>26015945</v>
      </c>
      <c r="FJ1409">
        <v>22108863</v>
      </c>
      <c r="FK1409">
        <v>27259003</v>
      </c>
      <c r="FL1409">
        <v>27312515</v>
      </c>
      <c r="FM1409">
        <v>23577564</v>
      </c>
      <c r="FN1409">
        <v>21459319</v>
      </c>
      <c r="FO1409">
        <v>21333628</v>
      </c>
      <c r="FP1409">
        <v>20691209</v>
      </c>
      <c r="FQ1409">
        <v>17890915</v>
      </c>
      <c r="FR1409">
        <v>31124518</v>
      </c>
      <c r="FS1409">
        <v>19415417</v>
      </c>
      <c r="FT1409">
        <v>21977066</v>
      </c>
      <c r="FU1409">
        <v>21648902</v>
      </c>
      <c r="FV1409">
        <v>17838624</v>
      </c>
      <c r="FW1409">
        <v>19933075</v>
      </c>
      <c r="FX1409">
        <v>21858715</v>
      </c>
      <c r="FY1409">
        <v>20661029</v>
      </c>
      <c r="FZ1409">
        <v>24195646</v>
      </c>
      <c r="GA1409">
        <v>29009740</v>
      </c>
      <c r="GB1409">
        <v>24921022</v>
      </c>
      <c r="GC1409">
        <v>27252896</v>
      </c>
      <c r="GD1409">
        <v>31676473</v>
      </c>
      <c r="GE1409">
        <v>24263902</v>
      </c>
      <c r="GF1409">
        <v>29154586</v>
      </c>
      <c r="GG1409">
        <v>35896055</v>
      </c>
      <c r="GH1409">
        <v>21409543</v>
      </c>
      <c r="GI1409">
        <v>23680945</v>
      </c>
      <c r="GJ1409">
        <v>25576999</v>
      </c>
      <c r="GK1409">
        <v>23043770</v>
      </c>
    </row>
    <row r="1410" spans="1:193" x14ac:dyDescent="0.25">
      <c r="A1410" s="5" t="s">
        <v>706</v>
      </c>
      <c r="B1410" t="s">
        <v>1164</v>
      </c>
      <c r="C1410" t="s">
        <v>1195</v>
      </c>
      <c r="D1410" s="2">
        <f>_xll.BDH(A1410, "volume", B1410, C1410, "Direction", "H", "Period", "M","cols=96;rows=2")</f>
        <v>39113</v>
      </c>
      <c r="E1410" s="2">
        <v>39141</v>
      </c>
      <c r="F1410" s="2">
        <v>39171</v>
      </c>
      <c r="G1410" s="2">
        <v>39202</v>
      </c>
      <c r="H1410" s="2">
        <v>39233</v>
      </c>
      <c r="I1410" s="2">
        <v>39262</v>
      </c>
      <c r="J1410" s="2">
        <v>39294</v>
      </c>
      <c r="K1410" s="2">
        <v>39325</v>
      </c>
      <c r="L1410" s="2">
        <v>39353</v>
      </c>
      <c r="M1410" s="2">
        <v>39386</v>
      </c>
      <c r="N1410" s="2">
        <v>39416</v>
      </c>
      <c r="O1410" s="2">
        <v>39447</v>
      </c>
      <c r="P1410" s="2">
        <v>39478</v>
      </c>
      <c r="Q1410" s="2">
        <v>39507</v>
      </c>
      <c r="R1410" s="2">
        <v>39538</v>
      </c>
      <c r="S1410" s="2">
        <v>39568</v>
      </c>
      <c r="T1410" s="2">
        <v>39598</v>
      </c>
      <c r="U1410" s="2">
        <v>39629</v>
      </c>
      <c r="V1410" s="2">
        <v>39660</v>
      </c>
      <c r="W1410" s="2">
        <v>39689</v>
      </c>
      <c r="X1410" s="2">
        <v>39721</v>
      </c>
      <c r="Y1410" s="2">
        <v>39752</v>
      </c>
      <c r="Z1410" s="2">
        <v>39780</v>
      </c>
      <c r="AA1410" s="2">
        <v>39813</v>
      </c>
      <c r="AB1410" s="2">
        <v>39843</v>
      </c>
      <c r="AC1410" s="2">
        <v>39871</v>
      </c>
      <c r="AD1410" s="2">
        <v>39903</v>
      </c>
      <c r="AE1410" s="2">
        <v>39933</v>
      </c>
      <c r="AF1410" s="2">
        <v>39962</v>
      </c>
      <c r="AG1410" s="2">
        <v>39994</v>
      </c>
      <c r="AH1410" s="2">
        <v>40025</v>
      </c>
      <c r="AI1410" s="2">
        <v>40056</v>
      </c>
      <c r="AJ1410" s="2">
        <v>40086</v>
      </c>
      <c r="AK1410" s="2">
        <v>40116</v>
      </c>
      <c r="AL1410" s="2">
        <v>40147</v>
      </c>
      <c r="AM1410" s="2">
        <v>40178</v>
      </c>
      <c r="AN1410" s="2">
        <v>40207</v>
      </c>
      <c r="AO1410" s="2">
        <v>40235</v>
      </c>
      <c r="AP1410" s="2">
        <v>40268</v>
      </c>
      <c r="AQ1410" s="2">
        <v>40298</v>
      </c>
      <c r="AR1410" s="2">
        <v>40329</v>
      </c>
      <c r="AS1410" s="2">
        <v>40359</v>
      </c>
      <c r="AT1410" s="2">
        <v>40389</v>
      </c>
      <c r="AU1410" s="2">
        <v>40421</v>
      </c>
      <c r="AV1410" s="2">
        <v>40451</v>
      </c>
      <c r="AW1410" s="2">
        <v>40480</v>
      </c>
      <c r="AX1410" s="2">
        <v>40512</v>
      </c>
      <c r="AY1410" s="2">
        <v>40543</v>
      </c>
      <c r="AZ1410" s="2">
        <v>40574</v>
      </c>
      <c r="BA1410" s="2">
        <v>40602</v>
      </c>
      <c r="BB1410" s="2">
        <v>40633</v>
      </c>
      <c r="BC1410" s="2">
        <v>40662</v>
      </c>
      <c r="BD1410" s="2">
        <v>40694</v>
      </c>
      <c r="BE1410" s="2">
        <v>40724</v>
      </c>
      <c r="BF1410" s="2">
        <v>40753</v>
      </c>
      <c r="BG1410" s="2">
        <v>40786</v>
      </c>
      <c r="BH1410" s="2">
        <v>40816</v>
      </c>
      <c r="BI1410" s="2">
        <v>40847</v>
      </c>
      <c r="BJ1410" s="2">
        <v>40877</v>
      </c>
      <c r="BK1410" s="2">
        <v>40907</v>
      </c>
      <c r="BL1410" s="2">
        <v>40939</v>
      </c>
      <c r="BM1410" s="2">
        <v>40968</v>
      </c>
      <c r="BN1410" s="2">
        <v>40998</v>
      </c>
      <c r="BO1410" s="2">
        <v>41029</v>
      </c>
      <c r="BP1410" s="2">
        <v>41060</v>
      </c>
      <c r="BQ1410" s="2">
        <v>41089</v>
      </c>
      <c r="BR1410" s="2">
        <v>41121</v>
      </c>
      <c r="BS1410" s="2">
        <v>41152</v>
      </c>
      <c r="BT1410" s="2">
        <v>41180</v>
      </c>
      <c r="BU1410" s="2">
        <v>41213</v>
      </c>
      <c r="BV1410" s="2">
        <v>41243</v>
      </c>
      <c r="BW1410" s="2">
        <v>41274</v>
      </c>
      <c r="BX1410" s="2">
        <v>41305</v>
      </c>
      <c r="BY1410" s="2">
        <v>41333</v>
      </c>
      <c r="BZ1410" s="2">
        <v>41362</v>
      </c>
      <c r="CA1410" s="2">
        <v>41394</v>
      </c>
      <c r="CB1410" s="2">
        <v>41425</v>
      </c>
      <c r="CC1410" s="2">
        <v>41453</v>
      </c>
      <c r="CD1410" s="2">
        <v>41486</v>
      </c>
      <c r="CE1410" s="2">
        <v>41516</v>
      </c>
      <c r="CF1410" s="2">
        <v>41547</v>
      </c>
      <c r="CG1410" s="2">
        <v>41578</v>
      </c>
      <c r="CH1410" s="2">
        <v>41607</v>
      </c>
      <c r="CI1410" s="2">
        <v>41639</v>
      </c>
      <c r="CJ1410" s="2">
        <v>41670</v>
      </c>
      <c r="CK1410" s="2">
        <v>41698</v>
      </c>
      <c r="CL1410" s="2">
        <v>41729</v>
      </c>
      <c r="CM1410" s="2">
        <v>41759</v>
      </c>
      <c r="CN1410" s="2">
        <v>41789</v>
      </c>
      <c r="CO1410" s="2">
        <v>41820</v>
      </c>
      <c r="CP1410" s="2">
        <v>41851</v>
      </c>
      <c r="CQ1410" s="2">
        <v>41880</v>
      </c>
      <c r="CR1410" s="2">
        <v>41912</v>
      </c>
      <c r="CS1410" s="2">
        <v>41943</v>
      </c>
      <c r="CT1410" s="2">
        <v>41971</v>
      </c>
      <c r="CU1410" s="2">
        <v>42004</v>
      </c>
    </row>
    <row r="1411" spans="1:193" x14ac:dyDescent="0.25">
      <c r="D1411" s="3">
        <v>4852211</v>
      </c>
      <c r="E1411">
        <v>3496431</v>
      </c>
      <c r="F1411">
        <v>3353683</v>
      </c>
      <c r="G1411">
        <v>4557476</v>
      </c>
      <c r="H1411">
        <v>3928053</v>
      </c>
      <c r="I1411">
        <v>3847846</v>
      </c>
      <c r="J1411">
        <v>3924786</v>
      </c>
      <c r="K1411">
        <v>4338068</v>
      </c>
      <c r="L1411">
        <v>2121071</v>
      </c>
      <c r="M1411">
        <v>2678193</v>
      </c>
      <c r="N1411">
        <v>3094715</v>
      </c>
      <c r="O1411">
        <v>1829522</v>
      </c>
      <c r="P1411">
        <v>3618531</v>
      </c>
      <c r="Q1411">
        <v>2630000</v>
      </c>
      <c r="R1411">
        <v>4620276</v>
      </c>
      <c r="S1411">
        <v>3158376</v>
      </c>
      <c r="T1411">
        <v>2544533</v>
      </c>
      <c r="U1411">
        <v>2755867</v>
      </c>
      <c r="V1411">
        <v>3891626</v>
      </c>
      <c r="W1411">
        <v>2834314</v>
      </c>
      <c r="X1411">
        <v>4287248</v>
      </c>
      <c r="Y1411">
        <v>5266160</v>
      </c>
      <c r="Z1411">
        <v>3352497</v>
      </c>
      <c r="AA1411">
        <v>3036729</v>
      </c>
      <c r="AB1411">
        <v>2837574</v>
      </c>
      <c r="AC1411">
        <v>3050162</v>
      </c>
      <c r="AD1411">
        <v>3823026</v>
      </c>
      <c r="AE1411">
        <v>2878321</v>
      </c>
      <c r="AF1411">
        <v>2715314</v>
      </c>
      <c r="AG1411">
        <v>2280411</v>
      </c>
      <c r="AH1411">
        <v>2280665</v>
      </c>
      <c r="AI1411">
        <v>1599921</v>
      </c>
      <c r="AJ1411">
        <v>2066217</v>
      </c>
      <c r="AK1411">
        <v>2020517</v>
      </c>
      <c r="AL1411">
        <v>1949276</v>
      </c>
      <c r="AM1411">
        <v>1916616</v>
      </c>
      <c r="AN1411">
        <v>2013683</v>
      </c>
      <c r="AO1411">
        <v>2327212</v>
      </c>
      <c r="AP1411">
        <v>2508679</v>
      </c>
      <c r="AQ1411">
        <v>2290691</v>
      </c>
      <c r="AR1411">
        <v>3316417</v>
      </c>
      <c r="AS1411">
        <v>3044049</v>
      </c>
      <c r="AT1411">
        <v>2266738</v>
      </c>
      <c r="AU1411">
        <v>1844229</v>
      </c>
      <c r="AV1411">
        <v>1550023</v>
      </c>
      <c r="AW1411">
        <v>1774567</v>
      </c>
      <c r="AX1411">
        <v>1725211</v>
      </c>
      <c r="AY1411">
        <v>1360915</v>
      </c>
      <c r="AZ1411">
        <v>1716420</v>
      </c>
      <c r="BA1411">
        <v>1355856</v>
      </c>
      <c r="BB1411">
        <v>2453831</v>
      </c>
      <c r="BC1411">
        <v>1922031</v>
      </c>
      <c r="BD1411">
        <v>2240158</v>
      </c>
      <c r="BE1411">
        <v>2252336</v>
      </c>
      <c r="BF1411">
        <v>1542864</v>
      </c>
      <c r="BG1411">
        <v>3358552</v>
      </c>
      <c r="BH1411">
        <v>2189948</v>
      </c>
      <c r="BI1411">
        <v>1914120</v>
      </c>
      <c r="BJ1411">
        <v>1796934</v>
      </c>
      <c r="BK1411">
        <v>1419034</v>
      </c>
      <c r="BL1411">
        <v>1676115</v>
      </c>
      <c r="BM1411">
        <v>1216663</v>
      </c>
      <c r="BN1411">
        <v>2146599</v>
      </c>
      <c r="BO1411">
        <v>1959463</v>
      </c>
      <c r="BP1411">
        <v>2212724</v>
      </c>
      <c r="BQ1411">
        <v>2058393</v>
      </c>
      <c r="BR1411">
        <v>2582062</v>
      </c>
      <c r="BS1411">
        <v>1977848</v>
      </c>
      <c r="BT1411">
        <v>1695856</v>
      </c>
      <c r="BU1411">
        <v>2156995</v>
      </c>
      <c r="BV1411">
        <v>1869584</v>
      </c>
      <c r="BW1411">
        <v>1439980</v>
      </c>
      <c r="BX1411">
        <v>1722358</v>
      </c>
      <c r="BY1411">
        <v>1439718</v>
      </c>
      <c r="BZ1411">
        <v>1743439</v>
      </c>
      <c r="CA1411">
        <v>2170002</v>
      </c>
      <c r="CB1411">
        <v>2322580</v>
      </c>
      <c r="CC1411">
        <v>2632937</v>
      </c>
      <c r="CD1411">
        <v>2046425</v>
      </c>
      <c r="CE1411">
        <v>2003277</v>
      </c>
      <c r="CF1411">
        <v>1587045</v>
      </c>
      <c r="CG1411">
        <v>1862521</v>
      </c>
      <c r="CH1411">
        <v>1565776</v>
      </c>
      <c r="CI1411">
        <v>1642414</v>
      </c>
      <c r="CJ1411">
        <v>1956474</v>
      </c>
      <c r="CK1411">
        <v>1667164</v>
      </c>
      <c r="CL1411">
        <v>1690960</v>
      </c>
      <c r="CM1411">
        <v>2479203</v>
      </c>
      <c r="CN1411">
        <v>2158240</v>
      </c>
      <c r="CO1411">
        <v>1956842</v>
      </c>
      <c r="CP1411">
        <v>2087508</v>
      </c>
      <c r="CQ1411">
        <v>1827252</v>
      </c>
      <c r="CR1411">
        <v>4103211</v>
      </c>
      <c r="CS1411">
        <v>4762217</v>
      </c>
      <c r="CT1411">
        <v>4165865</v>
      </c>
      <c r="CU1411">
        <v>4461525</v>
      </c>
    </row>
    <row r="1412" spans="1:193" x14ac:dyDescent="0.25">
      <c r="A1412" s="5" t="s">
        <v>707</v>
      </c>
      <c r="B1412" t="s">
        <v>1164</v>
      </c>
      <c r="C1412" t="s">
        <v>1199</v>
      </c>
      <c r="D1412" s="2">
        <f>_xll.BDH(A1412, "volume", B1412, C1412, "Direction", "H", "Period", "M","cols=190;rows=2")</f>
        <v>39113</v>
      </c>
      <c r="E1412" s="2">
        <v>39141</v>
      </c>
      <c r="F1412" s="2">
        <v>39171</v>
      </c>
      <c r="G1412" s="2">
        <v>39202</v>
      </c>
      <c r="H1412" s="2">
        <v>39233</v>
      </c>
      <c r="I1412" s="2">
        <v>39262</v>
      </c>
      <c r="J1412" s="2">
        <v>39294</v>
      </c>
      <c r="K1412" s="2">
        <v>39325</v>
      </c>
      <c r="L1412" s="2">
        <v>39353</v>
      </c>
      <c r="M1412" s="2">
        <v>39386</v>
      </c>
      <c r="N1412" s="2">
        <v>39416</v>
      </c>
      <c r="O1412" s="2">
        <v>39447</v>
      </c>
      <c r="P1412" s="2">
        <v>39478</v>
      </c>
      <c r="Q1412" s="2">
        <v>39507</v>
      </c>
      <c r="R1412" s="2">
        <v>39538</v>
      </c>
      <c r="S1412" s="2">
        <v>39568</v>
      </c>
      <c r="T1412" s="2">
        <v>39598</v>
      </c>
      <c r="U1412" s="2">
        <v>39629</v>
      </c>
      <c r="V1412" s="2">
        <v>39660</v>
      </c>
      <c r="W1412" s="2">
        <v>39689</v>
      </c>
      <c r="X1412" s="2">
        <v>39721</v>
      </c>
      <c r="Y1412" s="2">
        <v>39752</v>
      </c>
      <c r="Z1412" s="2">
        <v>39780</v>
      </c>
      <c r="AA1412" s="2">
        <v>39813</v>
      </c>
      <c r="AB1412" s="2">
        <v>39843</v>
      </c>
      <c r="AC1412" s="2">
        <v>39871</v>
      </c>
      <c r="AD1412" s="2">
        <v>39903</v>
      </c>
      <c r="AE1412" s="2">
        <v>39933</v>
      </c>
      <c r="AF1412" s="2">
        <v>39962</v>
      </c>
      <c r="AG1412" s="2">
        <v>39994</v>
      </c>
      <c r="AH1412" s="2">
        <v>40025</v>
      </c>
      <c r="AI1412" s="2">
        <v>40056</v>
      </c>
      <c r="AJ1412" s="2">
        <v>40086</v>
      </c>
      <c r="AK1412" s="2">
        <v>40116</v>
      </c>
      <c r="AL1412" s="2">
        <v>40147</v>
      </c>
      <c r="AM1412" s="2">
        <v>40178</v>
      </c>
      <c r="AN1412" s="2">
        <v>40207</v>
      </c>
      <c r="AO1412" s="2">
        <v>40235</v>
      </c>
      <c r="AP1412" s="2">
        <v>40268</v>
      </c>
      <c r="AQ1412" s="2">
        <v>40298</v>
      </c>
      <c r="AR1412" s="2">
        <v>40329</v>
      </c>
      <c r="AS1412" s="2">
        <v>40359</v>
      </c>
      <c r="AT1412" s="2">
        <v>40389</v>
      </c>
      <c r="AU1412" s="2">
        <v>40421</v>
      </c>
      <c r="AV1412" s="2">
        <v>40451</v>
      </c>
      <c r="AW1412" s="2">
        <v>40480</v>
      </c>
      <c r="AX1412" s="2">
        <v>40512</v>
      </c>
      <c r="AY1412" s="2">
        <v>40543</v>
      </c>
      <c r="AZ1412" s="2">
        <v>40574</v>
      </c>
      <c r="BA1412" s="2">
        <v>40602</v>
      </c>
      <c r="BB1412" s="2">
        <v>40633</v>
      </c>
      <c r="BC1412" s="2">
        <v>40662</v>
      </c>
      <c r="BD1412" s="2">
        <v>40694</v>
      </c>
      <c r="BE1412" s="2">
        <v>40724</v>
      </c>
      <c r="BF1412" s="2">
        <v>40753</v>
      </c>
      <c r="BG1412" s="2">
        <v>40786</v>
      </c>
      <c r="BH1412" s="2">
        <v>40816</v>
      </c>
      <c r="BI1412" s="2">
        <v>40847</v>
      </c>
      <c r="BJ1412" s="2">
        <v>40877</v>
      </c>
      <c r="BK1412" s="2">
        <v>40907</v>
      </c>
      <c r="BL1412" s="2">
        <v>40939</v>
      </c>
      <c r="BM1412" s="2">
        <v>40968</v>
      </c>
      <c r="BN1412" s="2">
        <v>40998</v>
      </c>
      <c r="BO1412" s="2">
        <v>41029</v>
      </c>
      <c r="BP1412" s="2">
        <v>41060</v>
      </c>
      <c r="BQ1412" s="2">
        <v>41089</v>
      </c>
      <c r="BR1412" s="2">
        <v>41121</v>
      </c>
      <c r="BS1412" s="2">
        <v>41152</v>
      </c>
      <c r="BT1412" s="2">
        <v>41180</v>
      </c>
      <c r="BU1412" s="2">
        <v>41213</v>
      </c>
      <c r="BV1412" s="2">
        <v>41243</v>
      </c>
      <c r="BW1412" s="2">
        <v>41274</v>
      </c>
      <c r="BX1412" s="2">
        <v>41305</v>
      </c>
      <c r="BY1412" s="2">
        <v>41333</v>
      </c>
      <c r="BZ1412" s="2">
        <v>41362</v>
      </c>
      <c r="CA1412" s="2">
        <v>41394</v>
      </c>
      <c r="CB1412" s="2">
        <v>41425</v>
      </c>
      <c r="CC1412" s="2">
        <v>41453</v>
      </c>
      <c r="CD1412" s="2">
        <v>41486</v>
      </c>
      <c r="CE1412" s="2">
        <v>41516</v>
      </c>
      <c r="CF1412" s="2">
        <v>41547</v>
      </c>
      <c r="CG1412" s="2">
        <v>41578</v>
      </c>
      <c r="CH1412" s="2">
        <v>41607</v>
      </c>
      <c r="CI1412" s="2">
        <v>41639</v>
      </c>
      <c r="CJ1412" s="2">
        <v>41670</v>
      </c>
      <c r="CK1412" s="2">
        <v>41698</v>
      </c>
      <c r="CL1412" s="2">
        <v>41729</v>
      </c>
      <c r="CM1412" s="2">
        <v>41759</v>
      </c>
      <c r="CN1412" s="2">
        <v>41789</v>
      </c>
      <c r="CO1412" s="2">
        <v>41820</v>
      </c>
      <c r="CP1412" s="2">
        <v>41851</v>
      </c>
      <c r="CQ1412" s="2">
        <v>41880</v>
      </c>
      <c r="CR1412" s="2">
        <v>41912</v>
      </c>
      <c r="CS1412" s="2">
        <v>41943</v>
      </c>
      <c r="CT1412" s="2">
        <v>41971</v>
      </c>
      <c r="CU1412" s="2">
        <v>42004</v>
      </c>
      <c r="CV1412" s="2">
        <v>42034</v>
      </c>
      <c r="CW1412" s="2">
        <v>42062</v>
      </c>
      <c r="CX1412" s="2">
        <v>42094</v>
      </c>
      <c r="CY1412" s="2">
        <v>42124</v>
      </c>
      <c r="CZ1412" s="2">
        <v>42153</v>
      </c>
      <c r="DA1412" s="2">
        <v>42185</v>
      </c>
      <c r="DB1412" s="2">
        <v>42216</v>
      </c>
      <c r="DC1412" s="2">
        <v>42247</v>
      </c>
      <c r="DD1412" s="2">
        <v>42277</v>
      </c>
      <c r="DE1412" s="2">
        <v>42307</v>
      </c>
      <c r="DF1412" s="2">
        <v>42338</v>
      </c>
      <c r="DG1412" s="2">
        <v>42369</v>
      </c>
      <c r="DH1412" s="2">
        <v>42398</v>
      </c>
      <c r="DI1412" s="2">
        <v>42429</v>
      </c>
      <c r="DJ1412" s="2">
        <v>42460</v>
      </c>
      <c r="DK1412" s="2">
        <v>42489</v>
      </c>
      <c r="DL1412" s="2">
        <v>42521</v>
      </c>
      <c r="DM1412" s="2">
        <v>42551</v>
      </c>
      <c r="DN1412" s="2">
        <v>42580</v>
      </c>
      <c r="DO1412" s="2">
        <v>42613</v>
      </c>
      <c r="DP1412" s="2">
        <v>42643</v>
      </c>
      <c r="DQ1412" s="2">
        <v>42674</v>
      </c>
      <c r="DR1412" s="2">
        <v>42704</v>
      </c>
      <c r="DS1412" s="2">
        <v>42734</v>
      </c>
      <c r="DT1412" s="2">
        <v>42766</v>
      </c>
      <c r="DU1412" s="2">
        <v>42794</v>
      </c>
      <c r="DV1412" s="2">
        <v>42825</v>
      </c>
      <c r="DW1412" s="2">
        <v>42853</v>
      </c>
      <c r="DX1412" s="2">
        <v>42886</v>
      </c>
      <c r="DY1412" s="2">
        <v>42916</v>
      </c>
      <c r="DZ1412" s="2">
        <v>42947</v>
      </c>
      <c r="EA1412" s="2">
        <v>42978</v>
      </c>
      <c r="EB1412" s="2">
        <v>43007</v>
      </c>
      <c r="EC1412" s="2">
        <v>43039</v>
      </c>
      <c r="ED1412" s="2">
        <v>43069</v>
      </c>
      <c r="EE1412" s="2">
        <v>43098</v>
      </c>
      <c r="EF1412" s="2">
        <v>43131</v>
      </c>
      <c r="EG1412" s="2">
        <v>43159</v>
      </c>
      <c r="EH1412" s="2">
        <v>43189</v>
      </c>
      <c r="EI1412" s="2">
        <v>43220</v>
      </c>
      <c r="EJ1412" s="2">
        <v>43251</v>
      </c>
      <c r="EK1412" s="2">
        <v>43280</v>
      </c>
      <c r="EL1412" s="2">
        <v>43312</v>
      </c>
      <c r="EM1412" s="2">
        <v>43343</v>
      </c>
      <c r="EN1412" s="2">
        <v>43371</v>
      </c>
      <c r="EO1412" s="2">
        <v>43404</v>
      </c>
      <c r="EP1412" s="2">
        <v>43434</v>
      </c>
      <c r="EQ1412" s="2">
        <v>43465</v>
      </c>
      <c r="ER1412" s="2">
        <v>43496</v>
      </c>
      <c r="ES1412" s="2">
        <v>43524</v>
      </c>
      <c r="ET1412" s="2">
        <v>43553</v>
      </c>
      <c r="EU1412" s="2">
        <v>43585</v>
      </c>
      <c r="EV1412" s="2">
        <v>43616</v>
      </c>
      <c r="EW1412" s="2">
        <v>43644</v>
      </c>
      <c r="EX1412" s="2">
        <v>43677</v>
      </c>
      <c r="EY1412" s="2">
        <v>43707</v>
      </c>
      <c r="EZ1412" s="2">
        <v>43738</v>
      </c>
      <c r="FA1412" s="2">
        <v>43769</v>
      </c>
      <c r="FB1412" s="2">
        <v>43798</v>
      </c>
      <c r="FC1412" s="2">
        <v>43830</v>
      </c>
      <c r="FD1412" s="2">
        <v>43861</v>
      </c>
      <c r="FE1412" s="2">
        <v>43889</v>
      </c>
      <c r="FF1412" s="2">
        <v>43921</v>
      </c>
      <c r="FG1412" s="2">
        <v>43951</v>
      </c>
      <c r="FH1412" s="2">
        <v>43980</v>
      </c>
      <c r="FI1412" s="2">
        <v>44012</v>
      </c>
      <c r="FJ1412" s="2">
        <v>44043</v>
      </c>
      <c r="FK1412" s="2">
        <v>44074</v>
      </c>
      <c r="FL1412" s="2">
        <v>44104</v>
      </c>
      <c r="FM1412" s="2">
        <v>44134</v>
      </c>
      <c r="FN1412" s="2">
        <v>44165</v>
      </c>
      <c r="FO1412" s="2">
        <v>44196</v>
      </c>
      <c r="FP1412" s="2">
        <v>44225</v>
      </c>
      <c r="FQ1412" s="2">
        <v>44253</v>
      </c>
      <c r="FR1412" s="2">
        <v>44286</v>
      </c>
      <c r="FS1412" s="2">
        <v>44316</v>
      </c>
      <c r="FT1412" s="2">
        <v>44347</v>
      </c>
      <c r="FU1412" s="2">
        <v>44377</v>
      </c>
      <c r="FV1412" s="2">
        <v>44407</v>
      </c>
      <c r="FW1412" s="2">
        <v>44439</v>
      </c>
      <c r="FX1412" s="2">
        <v>44469</v>
      </c>
      <c r="FY1412" s="2">
        <v>44498</v>
      </c>
      <c r="FZ1412" s="2">
        <v>44530</v>
      </c>
      <c r="GA1412" s="2">
        <v>44561</v>
      </c>
      <c r="GB1412" s="2">
        <v>44592</v>
      </c>
      <c r="GC1412" s="2">
        <v>44620</v>
      </c>
      <c r="GD1412" s="2">
        <v>44651</v>
      </c>
      <c r="GE1412" s="2">
        <v>44680</v>
      </c>
      <c r="GF1412" s="2">
        <v>44712</v>
      </c>
      <c r="GG1412" s="2">
        <v>44742</v>
      </c>
      <c r="GH1412" s="2">
        <v>44771</v>
      </c>
      <c r="GI1412" s="2">
        <v>44804</v>
      </c>
      <c r="GJ1412" s="2">
        <v>44834</v>
      </c>
      <c r="GK1412" s="2">
        <v>44865</v>
      </c>
    </row>
    <row r="1413" spans="1:193" x14ac:dyDescent="0.25">
      <c r="D1413" s="3">
        <v>631558196</v>
      </c>
      <c r="E1413">
        <v>578656352</v>
      </c>
      <c r="F1413">
        <v>661296951</v>
      </c>
      <c r="G1413">
        <v>487064239</v>
      </c>
      <c r="H1413">
        <v>639754147</v>
      </c>
      <c r="I1413">
        <v>566604474</v>
      </c>
      <c r="J1413">
        <v>621999192</v>
      </c>
      <c r="K1413">
        <v>649260570</v>
      </c>
      <c r="L1413">
        <v>535677940</v>
      </c>
      <c r="M1413">
        <v>811433207</v>
      </c>
      <c r="N1413">
        <v>903307240</v>
      </c>
      <c r="O1413">
        <v>537830245</v>
      </c>
      <c r="P1413">
        <v>1022988683</v>
      </c>
      <c r="Q1413">
        <v>1054592958</v>
      </c>
      <c r="R1413">
        <v>725503210</v>
      </c>
      <c r="S1413">
        <v>656912715</v>
      </c>
      <c r="T1413">
        <v>623539844</v>
      </c>
      <c r="U1413">
        <v>735479142</v>
      </c>
      <c r="V1413">
        <v>712075087</v>
      </c>
      <c r="W1413">
        <v>508308127</v>
      </c>
      <c r="X1413">
        <v>823602462</v>
      </c>
      <c r="Y1413">
        <v>1473550722</v>
      </c>
      <c r="Z1413">
        <v>854424942</v>
      </c>
      <c r="AA1413">
        <v>663039908</v>
      </c>
      <c r="AB1413">
        <v>644231633</v>
      </c>
      <c r="AC1413">
        <v>598448405</v>
      </c>
      <c r="AD1413">
        <v>619434413</v>
      </c>
      <c r="AE1413">
        <v>570742346</v>
      </c>
      <c r="AF1413">
        <v>409763952</v>
      </c>
      <c r="AG1413">
        <v>476200948</v>
      </c>
      <c r="AH1413">
        <v>494208470</v>
      </c>
      <c r="AI1413">
        <v>339956831</v>
      </c>
      <c r="AJ1413">
        <v>353354809</v>
      </c>
      <c r="AK1413">
        <v>516009512</v>
      </c>
      <c r="AL1413">
        <v>333867718</v>
      </c>
      <c r="AM1413">
        <v>305386255</v>
      </c>
      <c r="AN1413">
        <v>390946866</v>
      </c>
      <c r="AO1413">
        <v>333547436</v>
      </c>
      <c r="AP1413">
        <v>354322355</v>
      </c>
      <c r="AQ1413">
        <v>403718460</v>
      </c>
      <c r="AR1413">
        <v>518985517</v>
      </c>
      <c r="AS1413">
        <v>510766015</v>
      </c>
      <c r="AT1413">
        <v>409979607</v>
      </c>
      <c r="AU1413">
        <v>407929871</v>
      </c>
      <c r="AV1413">
        <v>386505633</v>
      </c>
      <c r="AW1413">
        <v>369507049</v>
      </c>
      <c r="AX1413">
        <v>376360797</v>
      </c>
      <c r="AY1413">
        <v>286354985</v>
      </c>
      <c r="AZ1413">
        <v>362260144</v>
      </c>
      <c r="BA1413">
        <v>299439873</v>
      </c>
      <c r="BB1413">
        <v>371990597</v>
      </c>
      <c r="BC1413">
        <v>431716142</v>
      </c>
      <c r="BD1413">
        <v>411790321</v>
      </c>
      <c r="BE1413">
        <v>395046781</v>
      </c>
      <c r="BF1413">
        <v>359352959</v>
      </c>
      <c r="BG1413">
        <v>518923868</v>
      </c>
      <c r="BH1413">
        <v>413269189</v>
      </c>
      <c r="BI1413">
        <v>343466987</v>
      </c>
      <c r="BJ1413">
        <v>298166295</v>
      </c>
      <c r="BK1413">
        <v>262390978</v>
      </c>
      <c r="BL1413">
        <v>351868366</v>
      </c>
      <c r="BM1413">
        <v>265070172</v>
      </c>
      <c r="BN1413">
        <v>279409865</v>
      </c>
      <c r="BO1413">
        <v>292345518</v>
      </c>
      <c r="BP1413">
        <v>322025783</v>
      </c>
      <c r="BQ1413">
        <v>291220896</v>
      </c>
      <c r="BR1413">
        <v>247613385</v>
      </c>
      <c r="BS1413">
        <v>189288406</v>
      </c>
      <c r="BT1413">
        <v>269560063</v>
      </c>
      <c r="BU1413">
        <v>276221919</v>
      </c>
      <c r="BV1413">
        <v>302955914</v>
      </c>
      <c r="BW1413">
        <v>239697890</v>
      </c>
      <c r="BX1413">
        <v>265388021</v>
      </c>
      <c r="BY1413">
        <v>201971125</v>
      </c>
      <c r="BZ1413">
        <v>212657867</v>
      </c>
      <c r="CA1413">
        <v>389019845</v>
      </c>
      <c r="CB1413">
        <v>313352853</v>
      </c>
      <c r="CC1413">
        <v>298523927</v>
      </c>
      <c r="CD1413">
        <v>314074462</v>
      </c>
      <c r="CE1413">
        <v>276558474</v>
      </c>
      <c r="CF1413">
        <v>320753747</v>
      </c>
      <c r="CG1413">
        <v>272799751</v>
      </c>
      <c r="CH1413">
        <v>234768365</v>
      </c>
      <c r="CI1413">
        <v>246292118</v>
      </c>
      <c r="CJ1413">
        <v>290537999</v>
      </c>
      <c r="CK1413">
        <v>228732675</v>
      </c>
      <c r="CL1413">
        <v>241041192</v>
      </c>
      <c r="CM1413">
        <v>223850400</v>
      </c>
      <c r="CN1413">
        <v>177307019</v>
      </c>
      <c r="CO1413">
        <v>181022352</v>
      </c>
      <c r="CP1413">
        <v>207931596</v>
      </c>
      <c r="CQ1413">
        <v>161305929</v>
      </c>
      <c r="CR1413">
        <v>299559716</v>
      </c>
      <c r="CS1413">
        <v>285187645</v>
      </c>
      <c r="CT1413">
        <v>171369775</v>
      </c>
      <c r="CU1413">
        <v>250992716</v>
      </c>
      <c r="CV1413">
        <v>289305731</v>
      </c>
      <c r="CW1413">
        <v>200187349</v>
      </c>
      <c r="CX1413">
        <v>278027286</v>
      </c>
      <c r="CY1413">
        <v>260790052</v>
      </c>
      <c r="CZ1413">
        <v>197450319</v>
      </c>
      <c r="DA1413">
        <v>231801976</v>
      </c>
      <c r="DB1413">
        <v>218704692</v>
      </c>
      <c r="DC1413">
        <v>271753412</v>
      </c>
      <c r="DD1413">
        <v>237780807</v>
      </c>
      <c r="DE1413">
        <v>240343874</v>
      </c>
      <c r="DF1413">
        <v>177148239</v>
      </c>
      <c r="DG1413">
        <v>245154665</v>
      </c>
      <c r="DH1413">
        <v>259748500</v>
      </c>
      <c r="DI1413">
        <v>222441192</v>
      </c>
      <c r="DJ1413">
        <v>196733455</v>
      </c>
      <c r="DK1413">
        <v>183180340</v>
      </c>
      <c r="DL1413">
        <v>153439477</v>
      </c>
      <c r="DM1413">
        <v>235348145</v>
      </c>
      <c r="DN1413">
        <v>181194020</v>
      </c>
      <c r="DO1413">
        <v>137812009</v>
      </c>
      <c r="DP1413">
        <v>167942770</v>
      </c>
      <c r="DQ1413">
        <v>163205162</v>
      </c>
      <c r="DR1413">
        <v>185468537</v>
      </c>
      <c r="DS1413">
        <v>162529026</v>
      </c>
      <c r="DT1413">
        <v>140485368</v>
      </c>
      <c r="DU1413">
        <v>129531168</v>
      </c>
      <c r="DV1413">
        <v>157615493</v>
      </c>
      <c r="DW1413">
        <v>121922904</v>
      </c>
      <c r="DX1413">
        <v>151856354</v>
      </c>
      <c r="DY1413">
        <v>202946413</v>
      </c>
      <c r="DZ1413">
        <v>136869517</v>
      </c>
      <c r="EA1413">
        <v>140440456</v>
      </c>
      <c r="EB1413">
        <v>130866870</v>
      </c>
      <c r="EC1413">
        <v>139000841</v>
      </c>
      <c r="ED1413">
        <v>137585260</v>
      </c>
      <c r="EE1413">
        <v>162955185</v>
      </c>
      <c r="EF1413">
        <v>176113436</v>
      </c>
      <c r="EG1413">
        <v>235121612</v>
      </c>
      <c r="EH1413">
        <v>247920480</v>
      </c>
      <c r="EI1413">
        <v>218137609</v>
      </c>
      <c r="EJ1413">
        <v>171056399</v>
      </c>
      <c r="EK1413">
        <v>222598733</v>
      </c>
      <c r="EL1413">
        <v>175371270</v>
      </c>
      <c r="EM1413">
        <v>148403047</v>
      </c>
      <c r="EN1413">
        <v>182636641</v>
      </c>
      <c r="EO1413">
        <v>300226051</v>
      </c>
      <c r="EP1413">
        <v>247663798</v>
      </c>
      <c r="EQ1413">
        <v>334227546</v>
      </c>
      <c r="ER1413">
        <v>234126969</v>
      </c>
      <c r="ES1413">
        <v>154682991</v>
      </c>
      <c r="ET1413">
        <v>221534444</v>
      </c>
      <c r="EU1413">
        <v>137210917</v>
      </c>
      <c r="EV1413">
        <v>190956819</v>
      </c>
      <c r="EW1413">
        <v>183588654</v>
      </c>
      <c r="EX1413">
        <v>157160707</v>
      </c>
      <c r="EY1413">
        <v>203534955</v>
      </c>
      <c r="EZ1413">
        <v>180339766</v>
      </c>
      <c r="FA1413">
        <v>190240917</v>
      </c>
      <c r="FB1413">
        <v>139007121</v>
      </c>
      <c r="FC1413">
        <v>168552432</v>
      </c>
      <c r="FD1413">
        <v>188043724</v>
      </c>
      <c r="FE1413">
        <v>273993798</v>
      </c>
      <c r="FF1413">
        <v>564309093</v>
      </c>
      <c r="FG1413">
        <v>311936835</v>
      </c>
      <c r="FH1413">
        <v>220562815</v>
      </c>
      <c r="FI1413">
        <v>267469710</v>
      </c>
      <c r="FJ1413">
        <v>240374505</v>
      </c>
      <c r="FK1413">
        <v>210211840</v>
      </c>
      <c r="FL1413">
        <v>287900703</v>
      </c>
      <c r="FM1413">
        <v>206306577</v>
      </c>
      <c r="FN1413">
        <v>195706907</v>
      </c>
      <c r="FO1413">
        <v>208651659</v>
      </c>
      <c r="FP1413">
        <v>213848948</v>
      </c>
      <c r="FQ1413">
        <v>179979050</v>
      </c>
      <c r="FR1413">
        <v>266764300</v>
      </c>
      <c r="FS1413">
        <v>178979018</v>
      </c>
      <c r="FT1413">
        <v>170819762</v>
      </c>
      <c r="FU1413">
        <v>171711584</v>
      </c>
      <c r="FV1413">
        <v>165791564</v>
      </c>
      <c r="FW1413">
        <v>136807703</v>
      </c>
      <c r="FX1413">
        <v>171818253</v>
      </c>
      <c r="FY1413">
        <v>165427822</v>
      </c>
      <c r="FZ1413">
        <v>173779938</v>
      </c>
      <c r="GA1413">
        <v>228012620</v>
      </c>
      <c r="GB1413">
        <v>299511944</v>
      </c>
      <c r="GC1413">
        <v>220092461</v>
      </c>
      <c r="GD1413">
        <v>256375600</v>
      </c>
      <c r="GE1413">
        <v>200537170</v>
      </c>
      <c r="GF1413">
        <v>244982364</v>
      </c>
      <c r="GG1413">
        <v>217377804</v>
      </c>
      <c r="GH1413">
        <v>174722011</v>
      </c>
      <c r="GI1413">
        <v>155115113</v>
      </c>
      <c r="GJ1413">
        <v>190142478</v>
      </c>
      <c r="GK1413">
        <v>209227226</v>
      </c>
    </row>
    <row r="1414" spans="1:193" x14ac:dyDescent="0.25">
      <c r="A1414" s="5" t="s">
        <v>708</v>
      </c>
      <c r="B1414" t="s">
        <v>1164</v>
      </c>
      <c r="C1414" t="s">
        <v>1199</v>
      </c>
      <c r="D1414" s="2">
        <f>_xll.BDH(A1414, "volume", B1414, C1414, "Direction", "H", "Period", "M","cols=190;rows=2")</f>
        <v>39113</v>
      </c>
      <c r="E1414" s="2">
        <v>39141</v>
      </c>
      <c r="F1414" s="2">
        <v>39171</v>
      </c>
      <c r="G1414" s="2">
        <v>39202</v>
      </c>
      <c r="H1414" s="2">
        <v>39233</v>
      </c>
      <c r="I1414" s="2">
        <v>39262</v>
      </c>
      <c r="J1414" s="2">
        <v>39294</v>
      </c>
      <c r="K1414" s="2">
        <v>39325</v>
      </c>
      <c r="L1414" s="2">
        <v>39353</v>
      </c>
      <c r="M1414" s="2">
        <v>39386</v>
      </c>
      <c r="N1414" s="2">
        <v>39416</v>
      </c>
      <c r="O1414" s="2">
        <v>39447</v>
      </c>
      <c r="P1414" s="2">
        <v>39478</v>
      </c>
      <c r="Q1414" s="2">
        <v>39507</v>
      </c>
      <c r="R1414" s="2">
        <v>39538</v>
      </c>
      <c r="S1414" s="2">
        <v>39568</v>
      </c>
      <c r="T1414" s="2">
        <v>39598</v>
      </c>
      <c r="U1414" s="2">
        <v>39629</v>
      </c>
      <c r="V1414" s="2">
        <v>39660</v>
      </c>
      <c r="W1414" s="2">
        <v>39689</v>
      </c>
      <c r="X1414" s="2">
        <v>39721</v>
      </c>
      <c r="Y1414" s="2">
        <v>39752</v>
      </c>
      <c r="Z1414" s="2">
        <v>39780</v>
      </c>
      <c r="AA1414" s="2">
        <v>39813</v>
      </c>
      <c r="AB1414" s="2">
        <v>39843</v>
      </c>
      <c r="AC1414" s="2">
        <v>39871</v>
      </c>
      <c r="AD1414" s="2">
        <v>39903</v>
      </c>
      <c r="AE1414" s="2">
        <v>39933</v>
      </c>
      <c r="AF1414" s="2">
        <v>39962</v>
      </c>
      <c r="AG1414" s="2">
        <v>39994</v>
      </c>
      <c r="AH1414" s="2">
        <v>40025</v>
      </c>
      <c r="AI1414" s="2">
        <v>40056</v>
      </c>
      <c r="AJ1414" s="2">
        <v>40086</v>
      </c>
      <c r="AK1414" s="2">
        <v>40116</v>
      </c>
      <c r="AL1414" s="2">
        <v>40147</v>
      </c>
      <c r="AM1414" s="2">
        <v>40178</v>
      </c>
      <c r="AN1414" s="2">
        <v>40207</v>
      </c>
      <c r="AO1414" s="2">
        <v>40235</v>
      </c>
      <c r="AP1414" s="2">
        <v>40268</v>
      </c>
      <c r="AQ1414" s="2">
        <v>40298</v>
      </c>
      <c r="AR1414" s="2">
        <v>40329</v>
      </c>
      <c r="AS1414" s="2">
        <v>40359</v>
      </c>
      <c r="AT1414" s="2">
        <v>40389</v>
      </c>
      <c r="AU1414" s="2">
        <v>40421</v>
      </c>
      <c r="AV1414" s="2">
        <v>40451</v>
      </c>
      <c r="AW1414" s="2">
        <v>40480</v>
      </c>
      <c r="AX1414" s="2">
        <v>40512</v>
      </c>
      <c r="AY1414" s="2">
        <v>40543</v>
      </c>
      <c r="AZ1414" s="2">
        <v>40574</v>
      </c>
      <c r="BA1414" s="2">
        <v>40602</v>
      </c>
      <c r="BB1414" s="2">
        <v>40633</v>
      </c>
      <c r="BC1414" s="2">
        <v>40662</v>
      </c>
      <c r="BD1414" s="2">
        <v>40694</v>
      </c>
      <c r="BE1414" s="2">
        <v>40724</v>
      </c>
      <c r="BF1414" s="2">
        <v>40753</v>
      </c>
      <c r="BG1414" s="2">
        <v>40786</v>
      </c>
      <c r="BH1414" s="2">
        <v>40816</v>
      </c>
      <c r="BI1414" s="2">
        <v>40847</v>
      </c>
      <c r="BJ1414" s="2">
        <v>40877</v>
      </c>
      <c r="BK1414" s="2">
        <v>40907</v>
      </c>
      <c r="BL1414" s="2">
        <v>40939</v>
      </c>
      <c r="BM1414" s="2">
        <v>40968</v>
      </c>
      <c r="BN1414" s="2">
        <v>40998</v>
      </c>
      <c r="BO1414" s="2">
        <v>41029</v>
      </c>
      <c r="BP1414" s="2">
        <v>41060</v>
      </c>
      <c r="BQ1414" s="2">
        <v>41089</v>
      </c>
      <c r="BR1414" s="2">
        <v>41121</v>
      </c>
      <c r="BS1414" s="2">
        <v>41152</v>
      </c>
      <c r="BT1414" s="2">
        <v>41180</v>
      </c>
      <c r="BU1414" s="2">
        <v>41213</v>
      </c>
      <c r="BV1414" s="2">
        <v>41243</v>
      </c>
      <c r="BW1414" s="2">
        <v>41274</v>
      </c>
      <c r="BX1414" s="2">
        <v>41305</v>
      </c>
      <c r="BY1414" s="2">
        <v>41333</v>
      </c>
      <c r="BZ1414" s="2">
        <v>41362</v>
      </c>
      <c r="CA1414" s="2">
        <v>41394</v>
      </c>
      <c r="CB1414" s="2">
        <v>41425</v>
      </c>
      <c r="CC1414" s="2">
        <v>41453</v>
      </c>
      <c r="CD1414" s="2">
        <v>41486</v>
      </c>
      <c r="CE1414" s="2">
        <v>41516</v>
      </c>
      <c r="CF1414" s="2">
        <v>41547</v>
      </c>
      <c r="CG1414" s="2">
        <v>41578</v>
      </c>
      <c r="CH1414" s="2">
        <v>41607</v>
      </c>
      <c r="CI1414" s="2">
        <v>41639</v>
      </c>
      <c r="CJ1414" s="2">
        <v>41670</v>
      </c>
      <c r="CK1414" s="2">
        <v>41698</v>
      </c>
      <c r="CL1414" s="2">
        <v>41729</v>
      </c>
      <c r="CM1414" s="2">
        <v>41759</v>
      </c>
      <c r="CN1414" s="2">
        <v>41789</v>
      </c>
      <c r="CO1414" s="2">
        <v>41820</v>
      </c>
      <c r="CP1414" s="2">
        <v>41851</v>
      </c>
      <c r="CQ1414" s="2">
        <v>41880</v>
      </c>
      <c r="CR1414" s="2">
        <v>41912</v>
      </c>
      <c r="CS1414" s="2">
        <v>41943</v>
      </c>
      <c r="CT1414" s="2">
        <v>41971</v>
      </c>
      <c r="CU1414" s="2">
        <v>42004</v>
      </c>
      <c r="CV1414" s="2">
        <v>42034</v>
      </c>
      <c r="CW1414" s="2">
        <v>42062</v>
      </c>
      <c r="CX1414" s="2">
        <v>42094</v>
      </c>
      <c r="CY1414" s="2">
        <v>42124</v>
      </c>
      <c r="CZ1414" s="2">
        <v>42153</v>
      </c>
      <c r="DA1414" s="2">
        <v>42185</v>
      </c>
      <c r="DB1414" s="2">
        <v>42216</v>
      </c>
      <c r="DC1414" s="2">
        <v>42247</v>
      </c>
      <c r="DD1414" s="2">
        <v>42277</v>
      </c>
      <c r="DE1414" s="2">
        <v>42307</v>
      </c>
      <c r="DF1414" s="2">
        <v>42338</v>
      </c>
      <c r="DG1414" s="2">
        <v>42369</v>
      </c>
      <c r="DH1414" s="2">
        <v>42398</v>
      </c>
      <c r="DI1414" s="2">
        <v>42429</v>
      </c>
      <c r="DJ1414" s="2">
        <v>42460</v>
      </c>
      <c r="DK1414" s="2">
        <v>42489</v>
      </c>
      <c r="DL1414" s="2">
        <v>42521</v>
      </c>
      <c r="DM1414" s="2">
        <v>42551</v>
      </c>
      <c r="DN1414" s="2">
        <v>42580</v>
      </c>
      <c r="DO1414" s="2">
        <v>42613</v>
      </c>
      <c r="DP1414" s="2">
        <v>42643</v>
      </c>
      <c r="DQ1414" s="2">
        <v>42674</v>
      </c>
      <c r="DR1414" s="2">
        <v>42704</v>
      </c>
      <c r="DS1414" s="2">
        <v>42734</v>
      </c>
      <c r="DT1414" s="2">
        <v>42766</v>
      </c>
      <c r="DU1414" s="2">
        <v>42794</v>
      </c>
      <c r="DV1414" s="2">
        <v>42825</v>
      </c>
      <c r="DW1414" s="2">
        <v>42853</v>
      </c>
      <c r="DX1414" s="2">
        <v>42886</v>
      </c>
      <c r="DY1414" s="2">
        <v>42916</v>
      </c>
      <c r="DZ1414" s="2">
        <v>42947</v>
      </c>
      <c r="EA1414" s="2">
        <v>42978</v>
      </c>
      <c r="EB1414" s="2">
        <v>43007</v>
      </c>
      <c r="EC1414" s="2">
        <v>43039</v>
      </c>
      <c r="ED1414" s="2">
        <v>43069</v>
      </c>
      <c r="EE1414" s="2">
        <v>43098</v>
      </c>
      <c r="EF1414" s="2">
        <v>43131</v>
      </c>
      <c r="EG1414" s="2">
        <v>43159</v>
      </c>
      <c r="EH1414" s="2">
        <v>43189</v>
      </c>
      <c r="EI1414" s="2">
        <v>43220</v>
      </c>
      <c r="EJ1414" s="2">
        <v>43251</v>
      </c>
      <c r="EK1414" s="2">
        <v>43280</v>
      </c>
      <c r="EL1414" s="2">
        <v>43312</v>
      </c>
      <c r="EM1414" s="2">
        <v>43343</v>
      </c>
      <c r="EN1414" s="2">
        <v>43371</v>
      </c>
      <c r="EO1414" s="2">
        <v>43404</v>
      </c>
      <c r="EP1414" s="2">
        <v>43434</v>
      </c>
      <c r="EQ1414" s="2">
        <v>43465</v>
      </c>
      <c r="ER1414" s="2">
        <v>43496</v>
      </c>
      <c r="ES1414" s="2">
        <v>43524</v>
      </c>
      <c r="ET1414" s="2">
        <v>43553</v>
      </c>
      <c r="EU1414" s="2">
        <v>43585</v>
      </c>
      <c r="EV1414" s="2">
        <v>43616</v>
      </c>
      <c r="EW1414" s="2">
        <v>43644</v>
      </c>
      <c r="EX1414" s="2">
        <v>43677</v>
      </c>
      <c r="EY1414" s="2">
        <v>43707</v>
      </c>
      <c r="EZ1414" s="2">
        <v>43738</v>
      </c>
      <c r="FA1414" s="2">
        <v>43769</v>
      </c>
      <c r="FB1414" s="2">
        <v>43798</v>
      </c>
      <c r="FC1414" s="2">
        <v>43830</v>
      </c>
      <c r="FD1414" s="2">
        <v>43861</v>
      </c>
      <c r="FE1414" s="2">
        <v>43889</v>
      </c>
      <c r="FF1414" s="2">
        <v>43921</v>
      </c>
      <c r="FG1414" s="2">
        <v>43951</v>
      </c>
      <c r="FH1414" s="2">
        <v>43980</v>
      </c>
      <c r="FI1414" s="2">
        <v>44012</v>
      </c>
      <c r="FJ1414" s="2">
        <v>44043</v>
      </c>
      <c r="FK1414" s="2">
        <v>44074</v>
      </c>
      <c r="FL1414" s="2">
        <v>44104</v>
      </c>
      <c r="FM1414" s="2">
        <v>44134</v>
      </c>
      <c r="FN1414" s="2">
        <v>44165</v>
      </c>
      <c r="FO1414" s="2">
        <v>44196</v>
      </c>
      <c r="FP1414" s="2">
        <v>44225</v>
      </c>
      <c r="FQ1414" s="2">
        <v>44253</v>
      </c>
      <c r="FR1414" s="2">
        <v>44286</v>
      </c>
      <c r="FS1414" s="2">
        <v>44316</v>
      </c>
      <c r="FT1414" s="2">
        <v>44347</v>
      </c>
      <c r="FU1414" s="2">
        <v>44377</v>
      </c>
      <c r="FV1414" s="2">
        <v>44407</v>
      </c>
      <c r="FW1414" s="2">
        <v>44439</v>
      </c>
      <c r="FX1414" s="2">
        <v>44469</v>
      </c>
      <c r="FY1414" s="2">
        <v>44498</v>
      </c>
      <c r="FZ1414" s="2">
        <v>44530</v>
      </c>
      <c r="GA1414" s="2">
        <v>44561</v>
      </c>
      <c r="GB1414" s="2">
        <v>44592</v>
      </c>
      <c r="GC1414" s="2">
        <v>44620</v>
      </c>
      <c r="GD1414" s="2">
        <v>44651</v>
      </c>
      <c r="GE1414" s="2">
        <v>44680</v>
      </c>
      <c r="GF1414" s="2">
        <v>44712</v>
      </c>
      <c r="GG1414" s="2">
        <v>44742</v>
      </c>
      <c r="GH1414" s="2">
        <v>44771</v>
      </c>
      <c r="GI1414" s="2">
        <v>44804</v>
      </c>
      <c r="GJ1414" s="2">
        <v>44834</v>
      </c>
      <c r="GK1414" s="2">
        <v>44865</v>
      </c>
    </row>
    <row r="1415" spans="1:193" x14ac:dyDescent="0.25">
      <c r="D1415" s="3">
        <v>20619300</v>
      </c>
      <c r="E1415">
        <v>25178500</v>
      </c>
      <c r="F1415">
        <v>28712400</v>
      </c>
      <c r="G1415">
        <v>19233900</v>
      </c>
      <c r="H1415">
        <v>30232700</v>
      </c>
      <c r="I1415">
        <v>27094200</v>
      </c>
      <c r="J1415">
        <v>36305600</v>
      </c>
      <c r="K1415">
        <v>64182200</v>
      </c>
      <c r="L1415">
        <v>39282500</v>
      </c>
      <c r="M1415">
        <v>34445700</v>
      </c>
      <c r="N1415">
        <v>57502000</v>
      </c>
      <c r="O1415">
        <v>36633700</v>
      </c>
      <c r="P1415">
        <v>45015400</v>
      </c>
      <c r="Q1415">
        <v>29284600</v>
      </c>
      <c r="R1415">
        <v>32474000</v>
      </c>
      <c r="S1415">
        <v>21480400</v>
      </c>
      <c r="T1415">
        <v>17982300</v>
      </c>
      <c r="U1415">
        <v>18929800</v>
      </c>
      <c r="V1415">
        <v>27564600</v>
      </c>
      <c r="W1415">
        <v>22294100</v>
      </c>
      <c r="X1415">
        <v>26852600</v>
      </c>
      <c r="Y1415">
        <v>33491700</v>
      </c>
      <c r="Z1415">
        <v>51063300</v>
      </c>
      <c r="AA1415">
        <v>51232600</v>
      </c>
      <c r="AB1415">
        <v>32664900</v>
      </c>
      <c r="AC1415">
        <v>34343100</v>
      </c>
      <c r="AD1415">
        <v>71389700</v>
      </c>
      <c r="AE1415">
        <v>58564800</v>
      </c>
      <c r="AF1415">
        <v>37568600</v>
      </c>
      <c r="AG1415">
        <v>30214000</v>
      </c>
      <c r="AH1415">
        <v>27066400</v>
      </c>
      <c r="AI1415">
        <v>23951000</v>
      </c>
      <c r="AJ1415">
        <v>25752600</v>
      </c>
      <c r="AK1415">
        <v>27652000</v>
      </c>
      <c r="AL1415">
        <v>25555100</v>
      </c>
      <c r="AM1415">
        <v>16714200</v>
      </c>
      <c r="AN1415">
        <v>16037100</v>
      </c>
      <c r="AO1415">
        <v>23960300</v>
      </c>
      <c r="AP1415">
        <v>21266500</v>
      </c>
      <c r="AQ1415">
        <v>20794000</v>
      </c>
      <c r="AR1415">
        <v>31273600</v>
      </c>
      <c r="AS1415">
        <v>28194300</v>
      </c>
      <c r="AT1415">
        <v>24268400</v>
      </c>
      <c r="AU1415">
        <v>18420500</v>
      </c>
      <c r="AV1415">
        <v>17300551</v>
      </c>
      <c r="AW1415">
        <v>21183349</v>
      </c>
      <c r="AX1415">
        <v>22513097</v>
      </c>
      <c r="AY1415">
        <v>16560966</v>
      </c>
      <c r="AZ1415">
        <v>16303066</v>
      </c>
      <c r="BA1415">
        <v>17329312</v>
      </c>
      <c r="BB1415">
        <v>20094613</v>
      </c>
      <c r="BC1415">
        <v>18049817</v>
      </c>
      <c r="BD1415">
        <v>17530236</v>
      </c>
      <c r="BE1415">
        <v>21756058</v>
      </c>
      <c r="BF1415">
        <v>19498969</v>
      </c>
      <c r="BG1415">
        <v>41578308</v>
      </c>
      <c r="BH1415">
        <v>33726645</v>
      </c>
      <c r="BI1415">
        <v>27201411</v>
      </c>
      <c r="BJ1415">
        <v>22763886</v>
      </c>
      <c r="BK1415">
        <v>23325298</v>
      </c>
      <c r="BL1415">
        <v>20766474</v>
      </c>
      <c r="BM1415">
        <v>16244388</v>
      </c>
      <c r="BN1415">
        <v>18570295</v>
      </c>
      <c r="BO1415">
        <v>13433318</v>
      </c>
      <c r="BP1415">
        <v>15190377</v>
      </c>
      <c r="BQ1415">
        <v>14613537</v>
      </c>
      <c r="BR1415">
        <v>12640354</v>
      </c>
      <c r="BS1415">
        <v>11260392</v>
      </c>
      <c r="BT1415">
        <v>17135240</v>
      </c>
      <c r="BU1415">
        <v>14628159</v>
      </c>
      <c r="BV1415">
        <v>14046365</v>
      </c>
      <c r="BW1415">
        <v>10322003</v>
      </c>
      <c r="BX1415">
        <v>10969503</v>
      </c>
      <c r="BY1415">
        <v>12691323</v>
      </c>
      <c r="BZ1415">
        <v>11384634</v>
      </c>
      <c r="CA1415">
        <v>11633708</v>
      </c>
      <c r="CB1415">
        <v>13910296</v>
      </c>
      <c r="CC1415">
        <v>18463052</v>
      </c>
      <c r="CD1415">
        <v>10870050</v>
      </c>
      <c r="CE1415">
        <v>12842425</v>
      </c>
      <c r="CF1415">
        <v>12793284</v>
      </c>
      <c r="CG1415">
        <v>16894033</v>
      </c>
      <c r="CH1415">
        <v>12459901</v>
      </c>
      <c r="CI1415">
        <v>10051559</v>
      </c>
      <c r="CJ1415">
        <v>10346573</v>
      </c>
      <c r="CK1415">
        <v>11047085</v>
      </c>
      <c r="CL1415">
        <v>10898076</v>
      </c>
      <c r="CM1415">
        <v>8440618</v>
      </c>
      <c r="CN1415">
        <v>10618286</v>
      </c>
      <c r="CO1415">
        <v>10707678</v>
      </c>
      <c r="CP1415">
        <v>9680315</v>
      </c>
      <c r="CQ1415">
        <v>9392506</v>
      </c>
      <c r="CR1415">
        <v>10968501</v>
      </c>
      <c r="CS1415">
        <v>10369566</v>
      </c>
      <c r="CT1415">
        <v>6295280</v>
      </c>
      <c r="CU1415">
        <v>11066693</v>
      </c>
      <c r="CV1415">
        <v>10848919</v>
      </c>
      <c r="CW1415">
        <v>7606578</v>
      </c>
      <c r="CX1415">
        <v>11558167</v>
      </c>
      <c r="CY1415">
        <v>8605226</v>
      </c>
      <c r="CZ1415">
        <v>9214582</v>
      </c>
      <c r="DA1415">
        <v>10553459</v>
      </c>
      <c r="DB1415">
        <v>9080344</v>
      </c>
      <c r="DC1415">
        <v>15382741</v>
      </c>
      <c r="DD1415">
        <v>19267635</v>
      </c>
      <c r="DE1415">
        <v>17231280</v>
      </c>
      <c r="DF1415">
        <v>11660994</v>
      </c>
      <c r="DG1415">
        <v>12671836</v>
      </c>
      <c r="DH1415">
        <v>18704523</v>
      </c>
      <c r="DI1415">
        <v>29519660</v>
      </c>
      <c r="DJ1415">
        <v>19805623</v>
      </c>
      <c r="DK1415">
        <v>13799946</v>
      </c>
      <c r="DL1415">
        <v>13938742</v>
      </c>
      <c r="DM1415">
        <v>20236984</v>
      </c>
      <c r="DN1415">
        <v>17763016</v>
      </c>
      <c r="DO1415">
        <v>12709963</v>
      </c>
      <c r="DP1415">
        <v>16526445</v>
      </c>
      <c r="DQ1415">
        <v>14493600</v>
      </c>
      <c r="DR1415">
        <v>15585969</v>
      </c>
      <c r="DS1415">
        <v>15088855</v>
      </c>
      <c r="DT1415">
        <v>11009410</v>
      </c>
      <c r="DU1415">
        <v>14274158</v>
      </c>
      <c r="DV1415">
        <v>16774330</v>
      </c>
      <c r="DW1415">
        <v>14016814</v>
      </c>
      <c r="DX1415">
        <v>12650528</v>
      </c>
      <c r="DY1415">
        <v>13113838</v>
      </c>
      <c r="DZ1415">
        <v>9800161</v>
      </c>
      <c r="EA1415">
        <v>11662249</v>
      </c>
      <c r="EB1415">
        <v>9618905</v>
      </c>
      <c r="EC1415">
        <v>9131741</v>
      </c>
      <c r="ED1415">
        <v>11917799</v>
      </c>
      <c r="EE1415">
        <v>10045265</v>
      </c>
      <c r="EF1415">
        <v>10106645</v>
      </c>
      <c r="EG1415">
        <v>13342826</v>
      </c>
      <c r="EH1415">
        <v>14420968</v>
      </c>
      <c r="EI1415">
        <v>10835045</v>
      </c>
      <c r="EJ1415">
        <v>13624630</v>
      </c>
      <c r="EK1415">
        <v>14392832</v>
      </c>
      <c r="EL1415">
        <v>9776761</v>
      </c>
      <c r="EM1415">
        <v>10869270</v>
      </c>
      <c r="EN1415">
        <v>10841470</v>
      </c>
      <c r="EO1415">
        <v>13422695</v>
      </c>
      <c r="EP1415">
        <v>10941574</v>
      </c>
      <c r="EQ1415">
        <v>15054916</v>
      </c>
      <c r="ER1415">
        <v>9670453</v>
      </c>
      <c r="ES1415">
        <v>11045857</v>
      </c>
      <c r="ET1415">
        <v>10879182</v>
      </c>
      <c r="EU1415">
        <v>6652311</v>
      </c>
      <c r="EV1415">
        <v>11294376</v>
      </c>
      <c r="EW1415">
        <v>9819554</v>
      </c>
      <c r="EX1415">
        <v>7783985</v>
      </c>
      <c r="EY1415">
        <v>9392987</v>
      </c>
      <c r="EZ1415">
        <v>12613583</v>
      </c>
      <c r="FA1415">
        <v>9711455</v>
      </c>
      <c r="FB1415">
        <v>10503005</v>
      </c>
      <c r="FC1415">
        <v>10367365</v>
      </c>
      <c r="FD1415">
        <v>8335401</v>
      </c>
      <c r="FE1415">
        <v>8825899</v>
      </c>
      <c r="FF1415">
        <v>24215720</v>
      </c>
      <c r="FG1415">
        <v>14932210</v>
      </c>
      <c r="FH1415">
        <v>15203330</v>
      </c>
      <c r="FI1415">
        <v>15627251</v>
      </c>
      <c r="FJ1415">
        <v>9230787</v>
      </c>
      <c r="FK1415">
        <v>10393183</v>
      </c>
      <c r="FL1415">
        <v>11342366</v>
      </c>
      <c r="FM1415">
        <v>10550601</v>
      </c>
      <c r="FN1415">
        <v>12318330</v>
      </c>
      <c r="FO1415">
        <v>17238372</v>
      </c>
      <c r="FP1415">
        <v>12401034</v>
      </c>
      <c r="FQ1415">
        <v>10793074</v>
      </c>
      <c r="FR1415">
        <v>13703512</v>
      </c>
      <c r="FS1415">
        <v>10767670</v>
      </c>
      <c r="FT1415">
        <v>10895024</v>
      </c>
      <c r="FU1415">
        <v>12168059</v>
      </c>
      <c r="FV1415">
        <v>10361111</v>
      </c>
      <c r="FW1415">
        <v>9668449</v>
      </c>
      <c r="FX1415">
        <v>10313818</v>
      </c>
      <c r="FY1415">
        <v>8159369</v>
      </c>
      <c r="FZ1415">
        <v>10667704</v>
      </c>
      <c r="GA1415">
        <v>11774191</v>
      </c>
      <c r="GB1415">
        <v>9792502</v>
      </c>
      <c r="GC1415">
        <v>10505910</v>
      </c>
      <c r="GD1415">
        <v>15744758</v>
      </c>
      <c r="GE1415">
        <v>10890578</v>
      </c>
      <c r="GF1415">
        <v>14011261</v>
      </c>
      <c r="GG1415">
        <v>15593923</v>
      </c>
      <c r="GH1415">
        <v>10153454</v>
      </c>
      <c r="GI1415">
        <v>11392035</v>
      </c>
      <c r="GJ1415">
        <v>14009637</v>
      </c>
      <c r="GK1415">
        <v>11931624</v>
      </c>
    </row>
    <row r="1416" spans="1:193" x14ac:dyDescent="0.25">
      <c r="A1416" s="5" t="s">
        <v>709</v>
      </c>
      <c r="B1416" t="s">
        <v>1164</v>
      </c>
      <c r="C1416" t="s">
        <v>1194</v>
      </c>
      <c r="D1416" s="2">
        <f>_xll.BDH(A1416, "volume", B1416, C1416, "Direction", "H", "Period", "M","cols=132;rows=2")</f>
        <v>39113</v>
      </c>
      <c r="E1416" s="2">
        <v>39141</v>
      </c>
      <c r="F1416" s="2">
        <v>39171</v>
      </c>
      <c r="G1416" s="2">
        <v>39202</v>
      </c>
      <c r="H1416" s="2">
        <v>39233</v>
      </c>
      <c r="I1416" s="2">
        <v>39262</v>
      </c>
      <c r="J1416" s="2">
        <v>39294</v>
      </c>
      <c r="K1416" s="2">
        <v>39325</v>
      </c>
      <c r="L1416" s="2">
        <v>39353</v>
      </c>
      <c r="M1416" s="2">
        <v>39386</v>
      </c>
      <c r="N1416" s="2">
        <v>39416</v>
      </c>
      <c r="O1416" s="2">
        <v>39447</v>
      </c>
      <c r="P1416" s="2">
        <v>39478</v>
      </c>
      <c r="Q1416" s="2">
        <v>39507</v>
      </c>
      <c r="R1416" s="2">
        <v>39538</v>
      </c>
      <c r="S1416" s="2">
        <v>39568</v>
      </c>
      <c r="T1416" s="2">
        <v>39598</v>
      </c>
      <c r="U1416" s="2">
        <v>39629</v>
      </c>
      <c r="V1416" s="2">
        <v>39660</v>
      </c>
      <c r="W1416" s="2">
        <v>39689</v>
      </c>
      <c r="X1416" s="2">
        <v>39721</v>
      </c>
      <c r="Y1416" s="2">
        <v>39752</v>
      </c>
      <c r="Z1416" s="2">
        <v>39780</v>
      </c>
      <c r="AA1416" s="2">
        <v>39813</v>
      </c>
      <c r="AB1416" s="2">
        <v>39843</v>
      </c>
      <c r="AC1416" s="2">
        <v>39871</v>
      </c>
      <c r="AD1416" s="2">
        <v>39903</v>
      </c>
      <c r="AE1416" s="2">
        <v>39933</v>
      </c>
      <c r="AF1416" s="2">
        <v>39962</v>
      </c>
      <c r="AG1416" s="2">
        <v>39994</v>
      </c>
      <c r="AH1416" s="2">
        <v>40025</v>
      </c>
      <c r="AI1416" s="2">
        <v>40056</v>
      </c>
      <c r="AJ1416" s="2">
        <v>40086</v>
      </c>
      <c r="AK1416" s="2">
        <v>40116</v>
      </c>
      <c r="AL1416" s="2">
        <v>40147</v>
      </c>
      <c r="AM1416" s="2">
        <v>40178</v>
      </c>
      <c r="AN1416" s="2">
        <v>40207</v>
      </c>
      <c r="AO1416" s="2">
        <v>40235</v>
      </c>
      <c r="AP1416" s="2">
        <v>40268</v>
      </c>
      <c r="AQ1416" s="2">
        <v>40298</v>
      </c>
      <c r="AR1416" s="2">
        <v>40329</v>
      </c>
      <c r="AS1416" s="2">
        <v>40359</v>
      </c>
      <c r="AT1416" s="2">
        <v>40389</v>
      </c>
      <c r="AU1416" s="2">
        <v>40421</v>
      </c>
      <c r="AV1416" s="2">
        <v>40451</v>
      </c>
      <c r="AW1416" s="2">
        <v>40480</v>
      </c>
      <c r="AX1416" s="2">
        <v>40512</v>
      </c>
      <c r="AY1416" s="2">
        <v>40543</v>
      </c>
      <c r="AZ1416" s="2">
        <v>40574</v>
      </c>
      <c r="BA1416" s="2">
        <v>40602</v>
      </c>
      <c r="BB1416" s="2">
        <v>40633</v>
      </c>
      <c r="BC1416" s="2">
        <v>40662</v>
      </c>
      <c r="BD1416" s="2">
        <v>40694</v>
      </c>
      <c r="BE1416" s="2">
        <v>40724</v>
      </c>
      <c r="BF1416" s="2">
        <v>40753</v>
      </c>
      <c r="BG1416" s="2">
        <v>40786</v>
      </c>
      <c r="BH1416" s="2">
        <v>40816</v>
      </c>
      <c r="BI1416" s="2">
        <v>40847</v>
      </c>
      <c r="BJ1416" s="2">
        <v>40877</v>
      </c>
      <c r="BK1416" s="2">
        <v>40907</v>
      </c>
      <c r="BL1416" s="2">
        <v>40939</v>
      </c>
      <c r="BM1416" s="2">
        <v>40968</v>
      </c>
      <c r="BN1416" s="2">
        <v>40998</v>
      </c>
      <c r="BO1416" s="2">
        <v>41029</v>
      </c>
      <c r="BP1416" s="2">
        <v>41060</v>
      </c>
      <c r="BQ1416" s="2">
        <v>41089</v>
      </c>
      <c r="BR1416" s="2">
        <v>41121</v>
      </c>
      <c r="BS1416" s="2">
        <v>41152</v>
      </c>
      <c r="BT1416" s="2">
        <v>41180</v>
      </c>
      <c r="BU1416" s="2">
        <v>41213</v>
      </c>
      <c r="BV1416" s="2">
        <v>41243</v>
      </c>
      <c r="BW1416" s="2">
        <v>41274</v>
      </c>
      <c r="BX1416" s="2">
        <v>41305</v>
      </c>
      <c r="BY1416" s="2">
        <v>41333</v>
      </c>
      <c r="BZ1416" s="2">
        <v>41362</v>
      </c>
      <c r="CA1416" s="2">
        <v>41394</v>
      </c>
      <c r="CB1416" s="2">
        <v>41425</v>
      </c>
      <c r="CC1416" s="2">
        <v>41453</v>
      </c>
      <c r="CD1416" s="2">
        <v>41486</v>
      </c>
      <c r="CE1416" s="2">
        <v>41516</v>
      </c>
      <c r="CF1416" s="2">
        <v>41547</v>
      </c>
      <c r="CG1416" s="2">
        <v>41578</v>
      </c>
      <c r="CH1416" s="2">
        <v>41607</v>
      </c>
      <c r="CI1416" s="2">
        <v>41639</v>
      </c>
      <c r="CJ1416" s="2">
        <v>41670</v>
      </c>
      <c r="CK1416" s="2">
        <v>41698</v>
      </c>
      <c r="CL1416" s="2">
        <v>41729</v>
      </c>
      <c r="CM1416" s="2">
        <v>41759</v>
      </c>
      <c r="CN1416" s="2">
        <v>41789</v>
      </c>
      <c r="CO1416" s="2">
        <v>41820</v>
      </c>
      <c r="CP1416" s="2">
        <v>41851</v>
      </c>
      <c r="CQ1416" s="2">
        <v>41880</v>
      </c>
      <c r="CR1416" s="2">
        <v>41912</v>
      </c>
      <c r="CS1416" s="2">
        <v>41943</v>
      </c>
      <c r="CT1416" s="2">
        <v>41971</v>
      </c>
      <c r="CU1416" s="2">
        <v>42004</v>
      </c>
      <c r="CV1416" s="2">
        <v>42034</v>
      </c>
      <c r="CW1416" s="2">
        <v>42062</v>
      </c>
      <c r="CX1416" s="2">
        <v>42094</v>
      </c>
      <c r="CY1416" s="2">
        <v>42124</v>
      </c>
      <c r="CZ1416" s="2">
        <v>42153</v>
      </c>
      <c r="DA1416" s="2">
        <v>42185</v>
      </c>
      <c r="DB1416" s="2">
        <v>42216</v>
      </c>
      <c r="DC1416" s="2">
        <v>42247</v>
      </c>
      <c r="DD1416" s="2">
        <v>42277</v>
      </c>
      <c r="DE1416" s="2">
        <v>42307</v>
      </c>
      <c r="DF1416" s="2">
        <v>42338</v>
      </c>
      <c r="DG1416" s="2">
        <v>42369</v>
      </c>
      <c r="DH1416" s="2">
        <v>42398</v>
      </c>
      <c r="DI1416" s="2">
        <v>42429</v>
      </c>
      <c r="DJ1416" s="2">
        <v>42460</v>
      </c>
      <c r="DK1416" s="2">
        <v>42489</v>
      </c>
      <c r="DL1416" s="2">
        <v>42521</v>
      </c>
      <c r="DM1416" s="2">
        <v>42551</v>
      </c>
      <c r="DN1416" s="2">
        <v>42580</v>
      </c>
      <c r="DO1416" s="2">
        <v>42613</v>
      </c>
      <c r="DP1416" s="2">
        <v>42643</v>
      </c>
      <c r="DQ1416" s="2">
        <v>42674</v>
      </c>
      <c r="DR1416" s="2">
        <v>42704</v>
      </c>
      <c r="DS1416" s="2">
        <v>42734</v>
      </c>
      <c r="DT1416" s="2">
        <v>42766</v>
      </c>
      <c r="DU1416" s="2">
        <v>42794</v>
      </c>
      <c r="DV1416" s="2">
        <v>42825</v>
      </c>
      <c r="DW1416" s="2">
        <v>42853</v>
      </c>
      <c r="DX1416" s="2">
        <v>42886</v>
      </c>
      <c r="DY1416" s="2">
        <v>42916</v>
      </c>
      <c r="DZ1416" s="2">
        <v>42947</v>
      </c>
      <c r="EA1416" s="2">
        <v>42978</v>
      </c>
      <c r="EB1416" s="2">
        <v>43007</v>
      </c>
      <c r="EC1416" s="2">
        <v>43039</v>
      </c>
      <c r="ED1416" s="2">
        <v>43069</v>
      </c>
      <c r="EE1416" s="2">
        <v>43098</v>
      </c>
    </row>
    <row r="1417" spans="1:193" x14ac:dyDescent="0.25">
      <c r="D1417" s="3">
        <v>28902254</v>
      </c>
      <c r="E1417">
        <v>20047995</v>
      </c>
      <c r="F1417">
        <v>28048698</v>
      </c>
      <c r="G1417">
        <v>27897373</v>
      </c>
      <c r="H1417">
        <v>29295255</v>
      </c>
      <c r="I1417">
        <v>52234179</v>
      </c>
      <c r="J1417">
        <v>39823358</v>
      </c>
      <c r="K1417">
        <v>44522148</v>
      </c>
      <c r="L1417">
        <v>32943829</v>
      </c>
      <c r="M1417">
        <v>30051765</v>
      </c>
      <c r="N1417">
        <v>39772620</v>
      </c>
      <c r="O1417">
        <v>37363825</v>
      </c>
      <c r="P1417">
        <v>89526978</v>
      </c>
      <c r="Q1417">
        <v>48969710</v>
      </c>
      <c r="R1417">
        <v>60960030</v>
      </c>
      <c r="S1417">
        <v>64565255</v>
      </c>
      <c r="T1417">
        <v>40720073</v>
      </c>
      <c r="U1417">
        <v>63083135</v>
      </c>
      <c r="V1417">
        <v>60251441</v>
      </c>
      <c r="W1417">
        <v>42812001</v>
      </c>
      <c r="X1417">
        <v>63129000</v>
      </c>
      <c r="Y1417">
        <v>77886149</v>
      </c>
      <c r="Z1417">
        <v>57910138</v>
      </c>
      <c r="AA1417">
        <v>60870685</v>
      </c>
      <c r="AB1417">
        <v>64464928</v>
      </c>
      <c r="AC1417">
        <v>50588111</v>
      </c>
      <c r="AD1417">
        <v>48909281</v>
      </c>
      <c r="AE1417">
        <v>69284379</v>
      </c>
      <c r="AF1417">
        <v>39479569</v>
      </c>
      <c r="AG1417">
        <v>52644245</v>
      </c>
      <c r="AH1417">
        <v>39205820</v>
      </c>
      <c r="AI1417">
        <v>29533425</v>
      </c>
      <c r="AJ1417">
        <v>31161867</v>
      </c>
      <c r="AK1417">
        <v>33057975</v>
      </c>
      <c r="AL1417">
        <v>23290133</v>
      </c>
      <c r="AM1417">
        <v>21426613</v>
      </c>
      <c r="AN1417">
        <v>29069948</v>
      </c>
      <c r="AO1417">
        <v>21572882</v>
      </c>
      <c r="AP1417">
        <v>25905915</v>
      </c>
      <c r="AQ1417">
        <v>35336980</v>
      </c>
      <c r="AR1417">
        <v>34802286</v>
      </c>
      <c r="AS1417">
        <v>40479861</v>
      </c>
      <c r="AT1417">
        <v>33618439</v>
      </c>
      <c r="AU1417">
        <v>30138835</v>
      </c>
      <c r="AV1417">
        <v>29060037</v>
      </c>
      <c r="AW1417">
        <v>20042299</v>
      </c>
      <c r="AX1417">
        <v>21760781</v>
      </c>
      <c r="AY1417">
        <v>23107812</v>
      </c>
      <c r="AZ1417">
        <v>20019885</v>
      </c>
      <c r="BA1417">
        <v>14851841</v>
      </c>
      <c r="BB1417">
        <v>23447283</v>
      </c>
      <c r="BC1417">
        <v>25104678</v>
      </c>
      <c r="BD1417">
        <v>15168409</v>
      </c>
      <c r="BE1417">
        <v>25955612</v>
      </c>
      <c r="BF1417">
        <v>16409888</v>
      </c>
      <c r="BG1417">
        <v>27353913</v>
      </c>
      <c r="BH1417">
        <v>24257078</v>
      </c>
      <c r="BI1417">
        <v>17047224</v>
      </c>
      <c r="BJ1417">
        <v>13403991</v>
      </c>
      <c r="BK1417">
        <v>15302904</v>
      </c>
      <c r="BL1417">
        <v>16461655</v>
      </c>
      <c r="BM1417">
        <v>16581215</v>
      </c>
      <c r="BN1417">
        <v>18915979</v>
      </c>
      <c r="BO1417">
        <v>17169634</v>
      </c>
      <c r="BP1417">
        <v>19182554</v>
      </c>
      <c r="BQ1417">
        <v>26607620</v>
      </c>
      <c r="BR1417">
        <v>12870070</v>
      </c>
      <c r="BS1417">
        <v>12664076</v>
      </c>
      <c r="BT1417">
        <v>19843017</v>
      </c>
      <c r="BU1417">
        <v>16228652</v>
      </c>
      <c r="BV1417">
        <v>13832933</v>
      </c>
      <c r="BW1417">
        <v>16897537</v>
      </c>
      <c r="BX1417">
        <v>14898848</v>
      </c>
      <c r="BY1417">
        <v>13611251</v>
      </c>
      <c r="BZ1417">
        <v>15340104</v>
      </c>
      <c r="CA1417">
        <v>18023111</v>
      </c>
      <c r="CB1417">
        <v>13828498</v>
      </c>
      <c r="CC1417">
        <v>14535560</v>
      </c>
      <c r="CD1417">
        <v>10538097</v>
      </c>
      <c r="CE1417">
        <v>8889724</v>
      </c>
      <c r="CF1417">
        <v>13099139</v>
      </c>
      <c r="CG1417">
        <v>9976220</v>
      </c>
      <c r="CH1417">
        <v>8912736</v>
      </c>
      <c r="CI1417">
        <v>10357271</v>
      </c>
      <c r="CJ1417">
        <v>25011520</v>
      </c>
      <c r="CK1417">
        <v>16149369</v>
      </c>
      <c r="CL1417">
        <v>16273734</v>
      </c>
      <c r="CM1417">
        <v>20044713</v>
      </c>
      <c r="CN1417">
        <v>17485839</v>
      </c>
      <c r="CO1417">
        <v>24368797</v>
      </c>
      <c r="CP1417">
        <v>26193701</v>
      </c>
      <c r="CQ1417">
        <v>14804478</v>
      </c>
      <c r="CR1417">
        <v>20291313</v>
      </c>
      <c r="CS1417">
        <v>22814091</v>
      </c>
      <c r="CT1417">
        <v>14366150</v>
      </c>
      <c r="CU1417">
        <v>16882109</v>
      </c>
      <c r="CV1417">
        <v>22572935</v>
      </c>
      <c r="CW1417">
        <v>14199680</v>
      </c>
      <c r="CX1417">
        <v>12726461</v>
      </c>
      <c r="CY1417">
        <v>15175568</v>
      </c>
      <c r="CZ1417">
        <v>15804537</v>
      </c>
      <c r="DA1417">
        <v>15566985</v>
      </c>
      <c r="DB1417">
        <v>10976435</v>
      </c>
      <c r="DC1417">
        <v>17424878</v>
      </c>
      <c r="DD1417">
        <v>19439173</v>
      </c>
      <c r="DE1417">
        <v>15581091</v>
      </c>
      <c r="DF1417">
        <v>16601623</v>
      </c>
      <c r="DG1417">
        <v>19817234</v>
      </c>
      <c r="DH1417">
        <v>20295847</v>
      </c>
      <c r="DI1417">
        <v>15943173</v>
      </c>
      <c r="DJ1417">
        <v>15117697</v>
      </c>
      <c r="DK1417">
        <v>19774443</v>
      </c>
      <c r="DL1417">
        <v>14918903</v>
      </c>
      <c r="DM1417">
        <v>26637070</v>
      </c>
      <c r="DN1417">
        <v>15124110</v>
      </c>
      <c r="DO1417">
        <v>16131060</v>
      </c>
      <c r="DP1417">
        <v>16380467</v>
      </c>
      <c r="DQ1417">
        <v>15644124</v>
      </c>
      <c r="DR1417">
        <v>17280007</v>
      </c>
      <c r="DS1417">
        <v>25047736</v>
      </c>
      <c r="DT1417">
        <v>14490366</v>
      </c>
      <c r="DU1417">
        <v>13171562</v>
      </c>
      <c r="DV1417">
        <v>16165359</v>
      </c>
      <c r="DW1417">
        <v>21429804</v>
      </c>
      <c r="DX1417">
        <v>18086787</v>
      </c>
      <c r="DY1417">
        <v>34014216</v>
      </c>
      <c r="DZ1417">
        <v>38742565</v>
      </c>
      <c r="EA1417">
        <v>21426313</v>
      </c>
      <c r="EB1417">
        <v>34453620</v>
      </c>
      <c r="EC1417">
        <v>24000097</v>
      </c>
      <c r="ED1417">
        <v>31085750</v>
      </c>
      <c r="EE1417">
        <v>39226787</v>
      </c>
    </row>
    <row r="1418" spans="1:193" x14ac:dyDescent="0.25">
      <c r="A1418" s="5" t="s">
        <v>710</v>
      </c>
      <c r="B1418" t="s">
        <v>1164</v>
      </c>
      <c r="C1418" t="s">
        <v>1184</v>
      </c>
      <c r="D1418" s="2">
        <f>_xll.BDH(A1418, "volume", B1418, C1418, "Direction", "H", "Period", "M","cols=84;rows=2")</f>
        <v>39113</v>
      </c>
      <c r="E1418" s="2">
        <v>39141</v>
      </c>
      <c r="F1418" s="2">
        <v>39171</v>
      </c>
      <c r="G1418" s="2">
        <v>39202</v>
      </c>
      <c r="H1418" s="2">
        <v>39233</v>
      </c>
      <c r="I1418" s="2">
        <v>39262</v>
      </c>
      <c r="J1418" s="2">
        <v>39294</v>
      </c>
      <c r="K1418" s="2">
        <v>39325</v>
      </c>
      <c r="L1418" s="2">
        <v>39353</v>
      </c>
      <c r="M1418" s="2">
        <v>39386</v>
      </c>
      <c r="N1418" s="2">
        <v>39416</v>
      </c>
      <c r="O1418" s="2">
        <v>39447</v>
      </c>
      <c r="P1418" s="2">
        <v>39478</v>
      </c>
      <c r="Q1418" s="2">
        <v>39507</v>
      </c>
      <c r="R1418" s="2">
        <v>39538</v>
      </c>
      <c r="S1418" s="2">
        <v>39568</v>
      </c>
      <c r="T1418" s="2">
        <v>39598</v>
      </c>
      <c r="U1418" s="2">
        <v>39629</v>
      </c>
      <c r="V1418" s="2">
        <v>39660</v>
      </c>
      <c r="W1418" s="2">
        <v>39689</v>
      </c>
      <c r="X1418" s="2">
        <v>39721</v>
      </c>
      <c r="Y1418" s="2">
        <v>39752</v>
      </c>
      <c r="Z1418" s="2">
        <v>39780</v>
      </c>
      <c r="AA1418" s="2">
        <v>39813</v>
      </c>
      <c r="AB1418" s="2">
        <v>39843</v>
      </c>
      <c r="AC1418" s="2">
        <v>39871</v>
      </c>
      <c r="AD1418" s="2">
        <v>39903</v>
      </c>
      <c r="AE1418" s="2">
        <v>39933</v>
      </c>
      <c r="AF1418" s="2">
        <v>39962</v>
      </c>
      <c r="AG1418" s="2">
        <v>39994</v>
      </c>
      <c r="AH1418" s="2">
        <v>40025</v>
      </c>
      <c r="AI1418" s="2">
        <v>40056</v>
      </c>
      <c r="AJ1418" s="2">
        <v>40086</v>
      </c>
      <c r="AK1418" s="2">
        <v>40116</v>
      </c>
      <c r="AL1418" s="2">
        <v>40147</v>
      </c>
      <c r="AM1418" s="2">
        <v>40178</v>
      </c>
      <c r="AN1418" s="2">
        <v>40207</v>
      </c>
      <c r="AO1418" s="2">
        <v>40235</v>
      </c>
      <c r="AP1418" s="2">
        <v>40268</v>
      </c>
      <c r="AQ1418" s="2">
        <v>40298</v>
      </c>
      <c r="AR1418" s="2">
        <v>40329</v>
      </c>
      <c r="AS1418" s="2">
        <v>40359</v>
      </c>
      <c r="AT1418" s="2">
        <v>40389</v>
      </c>
      <c r="AU1418" s="2">
        <v>40421</v>
      </c>
      <c r="AV1418" s="2">
        <v>40451</v>
      </c>
      <c r="AW1418" s="2">
        <v>40480</v>
      </c>
      <c r="AX1418" s="2">
        <v>40512</v>
      </c>
      <c r="AY1418" s="2">
        <v>40543</v>
      </c>
      <c r="AZ1418" s="2">
        <v>40574</v>
      </c>
      <c r="BA1418" s="2">
        <v>40602</v>
      </c>
      <c r="BB1418" s="2">
        <v>40633</v>
      </c>
      <c r="BC1418" s="2">
        <v>40662</v>
      </c>
      <c r="BD1418" s="2">
        <v>40694</v>
      </c>
      <c r="BE1418" s="2">
        <v>40724</v>
      </c>
      <c r="BF1418" s="2">
        <v>40753</v>
      </c>
      <c r="BG1418" s="2">
        <v>40786</v>
      </c>
      <c r="BH1418" s="2">
        <v>40816</v>
      </c>
      <c r="BI1418" s="2">
        <v>40847</v>
      </c>
      <c r="BJ1418" s="2">
        <v>40877</v>
      </c>
      <c r="BK1418" s="2">
        <v>40907</v>
      </c>
      <c r="BL1418" s="2">
        <v>40939</v>
      </c>
      <c r="BM1418" s="2">
        <v>40968</v>
      </c>
      <c r="BN1418" s="2">
        <v>40998</v>
      </c>
      <c r="BO1418" s="2">
        <v>41029</v>
      </c>
      <c r="BP1418" s="2">
        <v>41060</v>
      </c>
      <c r="BQ1418" s="2">
        <v>41089</v>
      </c>
      <c r="BR1418" s="2">
        <v>41121</v>
      </c>
      <c r="BS1418" s="2">
        <v>41152</v>
      </c>
      <c r="BT1418" s="2">
        <v>41180</v>
      </c>
      <c r="BU1418" s="2">
        <v>41213</v>
      </c>
      <c r="BV1418" s="2">
        <v>41243</v>
      </c>
      <c r="BW1418" s="2">
        <v>41274</v>
      </c>
      <c r="BX1418" s="2">
        <v>41305</v>
      </c>
      <c r="BY1418" s="2">
        <v>41333</v>
      </c>
      <c r="BZ1418" s="2">
        <v>41362</v>
      </c>
      <c r="CA1418" s="2">
        <v>41394</v>
      </c>
      <c r="CB1418" s="2">
        <v>41425</v>
      </c>
      <c r="CC1418" s="2">
        <v>41453</v>
      </c>
      <c r="CD1418" s="2">
        <v>41486</v>
      </c>
      <c r="CE1418" s="2">
        <v>41516</v>
      </c>
      <c r="CF1418" s="2">
        <v>41547</v>
      </c>
      <c r="CG1418" s="2">
        <v>41578</v>
      </c>
      <c r="CH1418" s="2">
        <v>41607</v>
      </c>
      <c r="CI1418" s="2">
        <v>41639</v>
      </c>
    </row>
    <row r="1419" spans="1:193" x14ac:dyDescent="0.25">
      <c r="D1419" s="3">
        <v>11716083</v>
      </c>
      <c r="E1419">
        <v>7788489</v>
      </c>
      <c r="F1419">
        <v>6889074</v>
      </c>
      <c r="G1419">
        <v>6947841</v>
      </c>
      <c r="H1419">
        <v>6901195</v>
      </c>
      <c r="I1419">
        <v>8510927</v>
      </c>
      <c r="J1419">
        <v>7938579</v>
      </c>
      <c r="K1419">
        <v>17943216</v>
      </c>
      <c r="L1419">
        <v>5855282</v>
      </c>
      <c r="M1419">
        <v>8946746</v>
      </c>
      <c r="N1419">
        <v>12133112</v>
      </c>
      <c r="O1419">
        <v>6962079</v>
      </c>
      <c r="P1419">
        <v>17237677</v>
      </c>
      <c r="Q1419">
        <v>12004807</v>
      </c>
      <c r="R1419">
        <v>10317318</v>
      </c>
      <c r="S1419">
        <v>13400205</v>
      </c>
      <c r="T1419">
        <v>8707841</v>
      </c>
      <c r="U1419">
        <v>9112596</v>
      </c>
      <c r="V1419">
        <v>9286835</v>
      </c>
      <c r="W1419">
        <v>11087991</v>
      </c>
      <c r="X1419">
        <v>15267054</v>
      </c>
      <c r="Y1419">
        <v>19569844</v>
      </c>
      <c r="Z1419">
        <v>12582882</v>
      </c>
      <c r="AA1419">
        <v>13896628</v>
      </c>
      <c r="AB1419">
        <v>15717756</v>
      </c>
      <c r="AC1419">
        <v>16102995</v>
      </c>
      <c r="AD1419">
        <v>15291718</v>
      </c>
      <c r="AE1419">
        <v>14054479</v>
      </c>
      <c r="AF1419">
        <v>11171389</v>
      </c>
      <c r="AG1419">
        <v>10487615</v>
      </c>
      <c r="AH1419">
        <v>11115700</v>
      </c>
      <c r="AI1419">
        <v>11280498</v>
      </c>
      <c r="AJ1419">
        <v>11581144</v>
      </c>
      <c r="AK1419">
        <v>13281634</v>
      </c>
      <c r="AL1419">
        <v>9249604</v>
      </c>
      <c r="AM1419">
        <v>8341591</v>
      </c>
      <c r="AN1419">
        <v>9621770</v>
      </c>
      <c r="AO1419">
        <v>9272619</v>
      </c>
      <c r="AP1419">
        <v>9899349</v>
      </c>
      <c r="AQ1419">
        <v>12702651</v>
      </c>
      <c r="AR1419">
        <v>18353420</v>
      </c>
      <c r="AS1419">
        <v>15451775</v>
      </c>
      <c r="AT1419">
        <v>12382714</v>
      </c>
      <c r="AU1419">
        <v>9893829</v>
      </c>
      <c r="AV1419">
        <v>8367663</v>
      </c>
      <c r="AW1419">
        <v>9602361</v>
      </c>
      <c r="AX1419">
        <v>6632176</v>
      </c>
      <c r="AY1419">
        <v>4944011</v>
      </c>
      <c r="AZ1419">
        <v>7967001</v>
      </c>
      <c r="BA1419">
        <v>5366099</v>
      </c>
      <c r="BB1419">
        <v>8320189</v>
      </c>
      <c r="BC1419">
        <v>7031389</v>
      </c>
      <c r="BD1419">
        <v>7488989</v>
      </c>
      <c r="BE1419">
        <v>7598703</v>
      </c>
      <c r="BF1419">
        <v>6236314</v>
      </c>
      <c r="BG1419">
        <v>14702584</v>
      </c>
      <c r="BH1419">
        <v>10309463</v>
      </c>
      <c r="BI1419">
        <v>11314887</v>
      </c>
      <c r="BJ1419">
        <v>7033897</v>
      </c>
      <c r="BK1419">
        <v>5801822</v>
      </c>
      <c r="BL1419">
        <v>4849743</v>
      </c>
      <c r="BM1419">
        <v>3252376</v>
      </c>
      <c r="BN1419">
        <v>4674432</v>
      </c>
      <c r="BO1419">
        <v>4519505</v>
      </c>
      <c r="BP1419">
        <v>6942459</v>
      </c>
      <c r="BQ1419">
        <v>7641166</v>
      </c>
      <c r="BR1419">
        <v>5631003</v>
      </c>
      <c r="BS1419">
        <v>5138085</v>
      </c>
      <c r="BT1419">
        <v>3937409</v>
      </c>
      <c r="BU1419">
        <v>4443901</v>
      </c>
      <c r="BV1419">
        <v>3663624</v>
      </c>
      <c r="BW1419">
        <v>4397774</v>
      </c>
      <c r="BX1419">
        <v>4531917</v>
      </c>
      <c r="BY1419">
        <v>3402739</v>
      </c>
      <c r="BZ1419">
        <v>3680946</v>
      </c>
      <c r="CA1419">
        <v>6733114</v>
      </c>
      <c r="CB1419">
        <v>4870052</v>
      </c>
      <c r="CC1419">
        <v>3792592</v>
      </c>
      <c r="CD1419">
        <v>4799005</v>
      </c>
      <c r="CE1419">
        <v>4802078</v>
      </c>
      <c r="CF1419">
        <v>8878591</v>
      </c>
      <c r="CG1419">
        <v>4522070</v>
      </c>
      <c r="CH1419">
        <v>2765098</v>
      </c>
      <c r="CI1419">
        <v>1298163</v>
      </c>
    </row>
    <row r="1420" spans="1:193" x14ac:dyDescent="0.25">
      <c r="A1420" s="5" t="s">
        <v>711</v>
      </c>
      <c r="B1420" t="s">
        <v>1164</v>
      </c>
      <c r="C1420" t="s">
        <v>1188</v>
      </c>
      <c r="D1420" s="2">
        <f>_xll.BDH(A1420, "volume", B1420, C1420, "Direction", "H", "Period", "M","cols=72;rows=2")</f>
        <v>39113</v>
      </c>
      <c r="E1420" s="2">
        <v>39141</v>
      </c>
      <c r="F1420" s="2">
        <v>39171</v>
      </c>
      <c r="G1420" s="2">
        <v>39202</v>
      </c>
      <c r="H1420" s="2">
        <v>39233</v>
      </c>
      <c r="I1420" s="2">
        <v>39262</v>
      </c>
      <c r="J1420" s="2">
        <v>39294</v>
      </c>
      <c r="K1420" s="2">
        <v>39325</v>
      </c>
      <c r="L1420" s="2">
        <v>39353</v>
      </c>
      <c r="M1420" s="2">
        <v>39386</v>
      </c>
      <c r="N1420" s="2">
        <v>39416</v>
      </c>
      <c r="O1420" s="2">
        <v>39447</v>
      </c>
      <c r="P1420" s="2">
        <v>39478</v>
      </c>
      <c r="Q1420" s="2">
        <v>39507</v>
      </c>
      <c r="R1420" s="2">
        <v>39538</v>
      </c>
      <c r="S1420" s="2">
        <v>39568</v>
      </c>
      <c r="T1420" s="2">
        <v>39598</v>
      </c>
      <c r="U1420" s="2">
        <v>39629</v>
      </c>
      <c r="V1420" s="2">
        <v>39660</v>
      </c>
      <c r="W1420" s="2">
        <v>39689</v>
      </c>
      <c r="X1420" s="2">
        <v>39721</v>
      </c>
      <c r="Y1420" s="2">
        <v>39752</v>
      </c>
      <c r="Z1420" s="2">
        <v>39780</v>
      </c>
      <c r="AA1420" s="2">
        <v>39813</v>
      </c>
      <c r="AB1420" s="2">
        <v>39843</v>
      </c>
      <c r="AC1420" s="2">
        <v>39871</v>
      </c>
      <c r="AD1420" s="2">
        <v>39903</v>
      </c>
      <c r="AE1420" s="2">
        <v>39933</v>
      </c>
      <c r="AF1420" s="2">
        <v>39962</v>
      </c>
      <c r="AG1420" s="2">
        <v>39994</v>
      </c>
      <c r="AH1420" s="2">
        <v>40025</v>
      </c>
      <c r="AI1420" s="2">
        <v>40056</v>
      </c>
      <c r="AJ1420" s="2">
        <v>40086</v>
      </c>
      <c r="AK1420" s="2">
        <v>40116</v>
      </c>
      <c r="AL1420" s="2">
        <v>40147</v>
      </c>
      <c r="AM1420" s="2">
        <v>40178</v>
      </c>
      <c r="AN1420" s="2">
        <v>40207</v>
      </c>
      <c r="AO1420" s="2">
        <v>40235</v>
      </c>
      <c r="AP1420" s="2">
        <v>40268</v>
      </c>
      <c r="AQ1420" s="2">
        <v>40298</v>
      </c>
      <c r="AR1420" s="2">
        <v>40329</v>
      </c>
      <c r="AS1420" s="2">
        <v>40359</v>
      </c>
      <c r="AT1420" s="2">
        <v>40389</v>
      </c>
      <c r="AU1420" s="2">
        <v>40421</v>
      </c>
      <c r="AV1420" s="2">
        <v>40451</v>
      </c>
      <c r="AW1420" s="2">
        <v>40480</v>
      </c>
      <c r="AX1420" s="2">
        <v>40512</v>
      </c>
      <c r="AY1420" s="2">
        <v>40543</v>
      </c>
      <c r="AZ1420" s="2">
        <v>40574</v>
      </c>
      <c r="BA1420" s="2">
        <v>40602</v>
      </c>
      <c r="BB1420" s="2">
        <v>40633</v>
      </c>
      <c r="BC1420" s="2">
        <v>40662</v>
      </c>
      <c r="BD1420" s="2">
        <v>40694</v>
      </c>
      <c r="BE1420" s="2">
        <v>40724</v>
      </c>
      <c r="BF1420" s="2">
        <v>40753</v>
      </c>
      <c r="BG1420" s="2">
        <v>40786</v>
      </c>
      <c r="BH1420" s="2">
        <v>40816</v>
      </c>
      <c r="BI1420" s="2">
        <v>40847</v>
      </c>
      <c r="BJ1420" s="2">
        <v>40877</v>
      </c>
      <c r="BK1420" s="2">
        <v>40907</v>
      </c>
      <c r="BL1420" s="2">
        <v>40939</v>
      </c>
      <c r="BM1420" s="2">
        <v>40968</v>
      </c>
      <c r="BN1420" s="2">
        <v>40998</v>
      </c>
      <c r="BO1420" s="2">
        <v>41029</v>
      </c>
      <c r="BP1420" s="2">
        <v>41060</v>
      </c>
      <c r="BQ1420" s="2">
        <v>41089</v>
      </c>
      <c r="BR1420" s="2">
        <v>41121</v>
      </c>
      <c r="BS1420" s="2">
        <v>41152</v>
      </c>
      <c r="BT1420" s="2">
        <v>41180</v>
      </c>
      <c r="BU1420" s="2">
        <v>41213</v>
      </c>
      <c r="BV1420" s="2">
        <v>41243</v>
      </c>
      <c r="BW1420" s="2">
        <v>41274</v>
      </c>
    </row>
    <row r="1421" spans="1:193" x14ac:dyDescent="0.25">
      <c r="D1421" s="3">
        <v>18954551</v>
      </c>
      <c r="E1421">
        <v>17982387</v>
      </c>
      <c r="F1421">
        <v>23801112</v>
      </c>
      <c r="G1421">
        <v>14333434</v>
      </c>
      <c r="H1421">
        <v>24357235</v>
      </c>
      <c r="I1421">
        <v>17583793</v>
      </c>
      <c r="J1421">
        <v>31169767</v>
      </c>
      <c r="K1421">
        <v>32607065</v>
      </c>
      <c r="L1421">
        <v>26821601</v>
      </c>
      <c r="M1421">
        <v>45356845</v>
      </c>
      <c r="N1421">
        <v>47479483</v>
      </c>
      <c r="O1421">
        <v>29763764</v>
      </c>
      <c r="P1421">
        <v>42252986</v>
      </c>
      <c r="Q1421">
        <v>21371416</v>
      </c>
      <c r="R1421">
        <v>16773099</v>
      </c>
      <c r="S1421">
        <v>15868925</v>
      </c>
      <c r="T1421">
        <v>19394255</v>
      </c>
      <c r="U1421">
        <v>23094853</v>
      </c>
      <c r="V1421">
        <v>23881230</v>
      </c>
      <c r="W1421">
        <v>20088654</v>
      </c>
      <c r="X1421">
        <v>27694181</v>
      </c>
      <c r="Y1421">
        <v>17131848</v>
      </c>
      <c r="Z1421">
        <v>15279220</v>
      </c>
      <c r="AA1421">
        <v>13606266</v>
      </c>
      <c r="AB1421">
        <v>12524690</v>
      </c>
      <c r="AC1421">
        <v>12172279</v>
      </c>
      <c r="AD1421">
        <v>13303590</v>
      </c>
      <c r="AE1421">
        <v>12119511</v>
      </c>
      <c r="AF1421">
        <v>13592287</v>
      </c>
      <c r="AG1421">
        <v>13805515</v>
      </c>
      <c r="AH1421">
        <v>9767629</v>
      </c>
      <c r="AI1421">
        <v>14088871</v>
      </c>
      <c r="AJ1421">
        <v>7898022</v>
      </c>
      <c r="AK1421">
        <v>6785372</v>
      </c>
      <c r="AL1421">
        <v>9497756</v>
      </c>
      <c r="AM1421">
        <v>7739276</v>
      </c>
      <c r="AN1421">
        <v>10182278</v>
      </c>
      <c r="AO1421">
        <v>7154788</v>
      </c>
      <c r="AP1421">
        <v>7171878</v>
      </c>
      <c r="AQ1421">
        <v>7074152</v>
      </c>
      <c r="AR1421">
        <v>11122615</v>
      </c>
      <c r="AS1421">
        <v>12110489</v>
      </c>
      <c r="AT1421">
        <v>15399463</v>
      </c>
      <c r="AU1421">
        <v>11898124</v>
      </c>
      <c r="AV1421">
        <v>7265535</v>
      </c>
      <c r="AW1421">
        <v>5902617</v>
      </c>
      <c r="AX1421">
        <v>7141505</v>
      </c>
      <c r="AY1421">
        <v>5398647</v>
      </c>
      <c r="AZ1421">
        <v>7238329</v>
      </c>
      <c r="BA1421">
        <v>5818785</v>
      </c>
      <c r="BB1421">
        <v>5082837</v>
      </c>
      <c r="BC1421">
        <v>3114756</v>
      </c>
      <c r="BD1421">
        <v>3851153</v>
      </c>
      <c r="BE1421">
        <v>4169059</v>
      </c>
      <c r="BF1421">
        <v>2824284</v>
      </c>
      <c r="BG1421">
        <v>5695133</v>
      </c>
      <c r="BH1421">
        <v>4806701</v>
      </c>
      <c r="BI1421">
        <v>4400872</v>
      </c>
      <c r="BJ1421">
        <v>5595377</v>
      </c>
      <c r="BK1421">
        <v>11514968</v>
      </c>
      <c r="BL1421">
        <v>17271745</v>
      </c>
      <c r="BM1421">
        <v>11835742</v>
      </c>
      <c r="BN1421">
        <v>10392016</v>
      </c>
      <c r="BO1421">
        <v>7991072</v>
      </c>
      <c r="BP1421">
        <v>9115952</v>
      </c>
      <c r="BQ1421">
        <v>5335836</v>
      </c>
      <c r="BR1421">
        <v>4012248</v>
      </c>
      <c r="BS1421">
        <v>6087987</v>
      </c>
      <c r="BT1421">
        <v>11002439</v>
      </c>
      <c r="BU1421">
        <v>5214552</v>
      </c>
      <c r="BV1421">
        <v>8840518</v>
      </c>
      <c r="BW1421">
        <v>8623247</v>
      </c>
    </row>
    <row r="1422" spans="1:193" x14ac:dyDescent="0.25">
      <c r="A1422" s="5" t="s">
        <v>712</v>
      </c>
      <c r="B1422" t="s">
        <v>1164</v>
      </c>
      <c r="C1422" t="s">
        <v>1199</v>
      </c>
      <c r="D1422" s="2">
        <f>_xll.BDH(A1422, "volume", B1422, C1422, "Direction", "H", "Period", "M","cols=190;rows=2")</f>
        <v>39113</v>
      </c>
      <c r="E1422" s="2">
        <v>39141</v>
      </c>
      <c r="F1422" s="2">
        <v>39171</v>
      </c>
      <c r="G1422" s="2">
        <v>39202</v>
      </c>
      <c r="H1422" s="2">
        <v>39233</v>
      </c>
      <c r="I1422" s="2">
        <v>39262</v>
      </c>
      <c r="J1422" s="2">
        <v>39294</v>
      </c>
      <c r="K1422" s="2">
        <v>39325</v>
      </c>
      <c r="L1422" s="2">
        <v>39353</v>
      </c>
      <c r="M1422" s="2">
        <v>39386</v>
      </c>
      <c r="N1422" s="2">
        <v>39416</v>
      </c>
      <c r="O1422" s="2">
        <v>39447</v>
      </c>
      <c r="P1422" s="2">
        <v>39478</v>
      </c>
      <c r="Q1422" s="2">
        <v>39507</v>
      </c>
      <c r="R1422" s="2">
        <v>39538</v>
      </c>
      <c r="S1422" s="2">
        <v>39568</v>
      </c>
      <c r="T1422" s="2">
        <v>39598</v>
      </c>
      <c r="U1422" s="2">
        <v>39629</v>
      </c>
      <c r="V1422" s="2">
        <v>39660</v>
      </c>
      <c r="W1422" s="2">
        <v>39689</v>
      </c>
      <c r="X1422" s="2">
        <v>39721</v>
      </c>
      <c r="Y1422" s="2">
        <v>39752</v>
      </c>
      <c r="Z1422" s="2">
        <v>39780</v>
      </c>
      <c r="AA1422" s="2">
        <v>39813</v>
      </c>
      <c r="AB1422" s="2">
        <v>39843</v>
      </c>
      <c r="AC1422" s="2">
        <v>39871</v>
      </c>
      <c r="AD1422" s="2">
        <v>39903</v>
      </c>
      <c r="AE1422" s="2">
        <v>39933</v>
      </c>
      <c r="AF1422" s="2">
        <v>39962</v>
      </c>
      <c r="AG1422" s="2">
        <v>39994</v>
      </c>
      <c r="AH1422" s="2">
        <v>40025</v>
      </c>
      <c r="AI1422" s="2">
        <v>40056</v>
      </c>
      <c r="AJ1422" s="2">
        <v>40086</v>
      </c>
      <c r="AK1422" s="2">
        <v>40116</v>
      </c>
      <c r="AL1422" s="2">
        <v>40147</v>
      </c>
      <c r="AM1422" s="2">
        <v>40178</v>
      </c>
      <c r="AN1422" s="2">
        <v>40207</v>
      </c>
      <c r="AO1422" s="2">
        <v>40235</v>
      </c>
      <c r="AP1422" s="2">
        <v>40268</v>
      </c>
      <c r="AQ1422" s="2">
        <v>40298</v>
      </c>
      <c r="AR1422" s="2">
        <v>40329</v>
      </c>
      <c r="AS1422" s="2">
        <v>40359</v>
      </c>
      <c r="AT1422" s="2">
        <v>40389</v>
      </c>
      <c r="AU1422" s="2">
        <v>40421</v>
      </c>
      <c r="AV1422" s="2">
        <v>40451</v>
      </c>
      <c r="AW1422" s="2">
        <v>40480</v>
      </c>
      <c r="AX1422" s="2">
        <v>40512</v>
      </c>
      <c r="AY1422" s="2">
        <v>40543</v>
      </c>
      <c r="AZ1422" s="2">
        <v>40574</v>
      </c>
      <c r="BA1422" s="2">
        <v>40602</v>
      </c>
      <c r="BB1422" s="2">
        <v>40633</v>
      </c>
      <c r="BC1422" s="2">
        <v>40662</v>
      </c>
      <c r="BD1422" s="2">
        <v>40694</v>
      </c>
      <c r="BE1422" s="2">
        <v>40724</v>
      </c>
      <c r="BF1422" s="2">
        <v>40753</v>
      </c>
      <c r="BG1422" s="2">
        <v>40786</v>
      </c>
      <c r="BH1422" s="2">
        <v>40816</v>
      </c>
      <c r="BI1422" s="2">
        <v>40847</v>
      </c>
      <c r="BJ1422" s="2">
        <v>40877</v>
      </c>
      <c r="BK1422" s="2">
        <v>40907</v>
      </c>
      <c r="BL1422" s="2">
        <v>40939</v>
      </c>
      <c r="BM1422" s="2">
        <v>40968</v>
      </c>
      <c r="BN1422" s="2">
        <v>40998</v>
      </c>
      <c r="BO1422" s="2">
        <v>41029</v>
      </c>
      <c r="BP1422" s="2">
        <v>41060</v>
      </c>
      <c r="BQ1422" s="2">
        <v>41089</v>
      </c>
      <c r="BR1422" s="2">
        <v>41121</v>
      </c>
      <c r="BS1422" s="2">
        <v>41152</v>
      </c>
      <c r="BT1422" s="2">
        <v>41180</v>
      </c>
      <c r="BU1422" s="2">
        <v>41213</v>
      </c>
      <c r="BV1422" s="2">
        <v>41243</v>
      </c>
      <c r="BW1422" s="2">
        <v>41274</v>
      </c>
      <c r="BX1422" s="2">
        <v>41305</v>
      </c>
      <c r="BY1422" s="2">
        <v>41333</v>
      </c>
      <c r="BZ1422" s="2">
        <v>41362</v>
      </c>
      <c r="CA1422" s="2">
        <v>41394</v>
      </c>
      <c r="CB1422" s="2">
        <v>41425</v>
      </c>
      <c r="CC1422" s="2">
        <v>41453</v>
      </c>
      <c r="CD1422" s="2">
        <v>41486</v>
      </c>
      <c r="CE1422" s="2">
        <v>41516</v>
      </c>
      <c r="CF1422" s="2">
        <v>41547</v>
      </c>
      <c r="CG1422" s="2">
        <v>41578</v>
      </c>
      <c r="CH1422" s="2">
        <v>41607</v>
      </c>
      <c r="CI1422" s="2">
        <v>41639</v>
      </c>
      <c r="CJ1422" s="2">
        <v>41670</v>
      </c>
      <c r="CK1422" s="2">
        <v>41698</v>
      </c>
      <c r="CL1422" s="2">
        <v>41729</v>
      </c>
      <c r="CM1422" s="2">
        <v>41759</v>
      </c>
      <c r="CN1422" s="2">
        <v>41789</v>
      </c>
      <c r="CO1422" s="2">
        <v>41820</v>
      </c>
      <c r="CP1422" s="2">
        <v>41851</v>
      </c>
      <c r="CQ1422" s="2">
        <v>41880</v>
      </c>
      <c r="CR1422" s="2">
        <v>41912</v>
      </c>
      <c r="CS1422" s="2">
        <v>41943</v>
      </c>
      <c r="CT1422" s="2">
        <v>41971</v>
      </c>
      <c r="CU1422" s="2">
        <v>42004</v>
      </c>
      <c r="CV1422" s="2">
        <v>42034</v>
      </c>
      <c r="CW1422" s="2">
        <v>42062</v>
      </c>
      <c r="CX1422" s="2">
        <v>42094</v>
      </c>
      <c r="CY1422" s="2">
        <v>42124</v>
      </c>
      <c r="CZ1422" s="2">
        <v>42153</v>
      </c>
      <c r="DA1422" s="2">
        <v>42185</v>
      </c>
      <c r="DB1422" s="2">
        <v>42216</v>
      </c>
      <c r="DC1422" s="2">
        <v>42247</v>
      </c>
      <c r="DD1422" s="2">
        <v>42277</v>
      </c>
      <c r="DE1422" s="2">
        <v>42307</v>
      </c>
      <c r="DF1422" s="2">
        <v>42338</v>
      </c>
      <c r="DG1422" s="2">
        <v>42369</v>
      </c>
      <c r="DH1422" s="2">
        <v>42398</v>
      </c>
      <c r="DI1422" s="2">
        <v>42429</v>
      </c>
      <c r="DJ1422" s="2">
        <v>42460</v>
      </c>
      <c r="DK1422" s="2">
        <v>42489</v>
      </c>
      <c r="DL1422" s="2">
        <v>42521</v>
      </c>
      <c r="DM1422" s="2">
        <v>42551</v>
      </c>
      <c r="DN1422" s="2">
        <v>42580</v>
      </c>
      <c r="DO1422" s="2">
        <v>42613</v>
      </c>
      <c r="DP1422" s="2">
        <v>42643</v>
      </c>
      <c r="DQ1422" s="2">
        <v>42674</v>
      </c>
      <c r="DR1422" s="2">
        <v>42704</v>
      </c>
      <c r="DS1422" s="2">
        <v>42734</v>
      </c>
      <c r="DT1422" s="2">
        <v>42766</v>
      </c>
      <c r="DU1422" s="2">
        <v>42794</v>
      </c>
      <c r="DV1422" s="2">
        <v>42825</v>
      </c>
      <c r="DW1422" s="2">
        <v>42853</v>
      </c>
      <c r="DX1422" s="2">
        <v>42886</v>
      </c>
      <c r="DY1422" s="2">
        <v>42916</v>
      </c>
      <c r="DZ1422" s="2">
        <v>42947</v>
      </c>
      <c r="EA1422" s="2">
        <v>42978</v>
      </c>
      <c r="EB1422" s="2">
        <v>43007</v>
      </c>
      <c r="EC1422" s="2">
        <v>43039</v>
      </c>
      <c r="ED1422" s="2">
        <v>43069</v>
      </c>
      <c r="EE1422" s="2">
        <v>43098</v>
      </c>
      <c r="EF1422" s="2">
        <v>43131</v>
      </c>
      <c r="EG1422" s="2">
        <v>43159</v>
      </c>
      <c r="EH1422" s="2">
        <v>43189</v>
      </c>
      <c r="EI1422" s="2">
        <v>43220</v>
      </c>
      <c r="EJ1422" s="2">
        <v>43251</v>
      </c>
      <c r="EK1422" s="2">
        <v>43280</v>
      </c>
      <c r="EL1422" s="2">
        <v>43312</v>
      </c>
      <c r="EM1422" s="2">
        <v>43343</v>
      </c>
      <c r="EN1422" s="2">
        <v>43371</v>
      </c>
      <c r="EO1422" s="2">
        <v>43404</v>
      </c>
      <c r="EP1422" s="2">
        <v>43434</v>
      </c>
      <c r="EQ1422" s="2">
        <v>43465</v>
      </c>
      <c r="ER1422" s="2">
        <v>43496</v>
      </c>
      <c r="ES1422" s="2">
        <v>43524</v>
      </c>
      <c r="ET1422" s="2">
        <v>43553</v>
      </c>
      <c r="EU1422" s="2">
        <v>43585</v>
      </c>
      <c r="EV1422" s="2">
        <v>43616</v>
      </c>
      <c r="EW1422" s="2">
        <v>43644</v>
      </c>
      <c r="EX1422" s="2">
        <v>43677</v>
      </c>
      <c r="EY1422" s="2">
        <v>43707</v>
      </c>
      <c r="EZ1422" s="2">
        <v>43738</v>
      </c>
      <c r="FA1422" s="2">
        <v>43769</v>
      </c>
      <c r="FB1422" s="2">
        <v>43798</v>
      </c>
      <c r="FC1422" s="2">
        <v>43830</v>
      </c>
      <c r="FD1422" s="2">
        <v>43861</v>
      </c>
      <c r="FE1422" s="2">
        <v>43889</v>
      </c>
      <c r="FF1422" s="2">
        <v>43921</v>
      </c>
      <c r="FG1422" s="2">
        <v>43951</v>
      </c>
      <c r="FH1422" s="2">
        <v>43980</v>
      </c>
      <c r="FI1422" s="2">
        <v>44012</v>
      </c>
      <c r="FJ1422" s="2">
        <v>44043</v>
      </c>
      <c r="FK1422" s="2">
        <v>44074</v>
      </c>
      <c r="FL1422" s="2">
        <v>44104</v>
      </c>
      <c r="FM1422" s="2">
        <v>44134</v>
      </c>
      <c r="FN1422" s="2">
        <v>44165</v>
      </c>
      <c r="FO1422" s="2">
        <v>44196</v>
      </c>
      <c r="FP1422" s="2">
        <v>44225</v>
      </c>
      <c r="FQ1422" s="2">
        <v>44253</v>
      </c>
      <c r="FR1422" s="2">
        <v>44286</v>
      </c>
      <c r="FS1422" s="2">
        <v>44316</v>
      </c>
      <c r="FT1422" s="2">
        <v>44347</v>
      </c>
      <c r="FU1422" s="2">
        <v>44377</v>
      </c>
      <c r="FV1422" s="2">
        <v>44407</v>
      </c>
      <c r="FW1422" s="2">
        <v>44439</v>
      </c>
      <c r="FX1422" s="2">
        <v>44469</v>
      </c>
      <c r="FY1422" s="2">
        <v>44498</v>
      </c>
      <c r="FZ1422" s="2">
        <v>44530</v>
      </c>
      <c r="GA1422" s="2">
        <v>44561</v>
      </c>
      <c r="GB1422" s="2">
        <v>44592</v>
      </c>
      <c r="GC1422" s="2">
        <v>44620</v>
      </c>
      <c r="GD1422" s="2">
        <v>44651</v>
      </c>
      <c r="GE1422" s="2">
        <v>44680</v>
      </c>
      <c r="GF1422" s="2">
        <v>44712</v>
      </c>
      <c r="GG1422" s="2">
        <v>44742</v>
      </c>
      <c r="GH1422" s="2">
        <v>44771</v>
      </c>
      <c r="GI1422" s="2">
        <v>44804</v>
      </c>
      <c r="GJ1422" s="2">
        <v>44834</v>
      </c>
      <c r="GK1422" s="2">
        <v>44865</v>
      </c>
    </row>
    <row r="1423" spans="1:193" x14ac:dyDescent="0.25">
      <c r="D1423" s="3">
        <v>20653197</v>
      </c>
      <c r="E1423">
        <v>21040181</v>
      </c>
      <c r="F1423">
        <v>30060504</v>
      </c>
      <c r="G1423">
        <v>33343162</v>
      </c>
      <c r="H1423">
        <v>34739078</v>
      </c>
      <c r="I1423">
        <v>39261907</v>
      </c>
      <c r="J1423">
        <v>44624058</v>
      </c>
      <c r="K1423">
        <v>55350184</v>
      </c>
      <c r="L1423">
        <v>31744091</v>
      </c>
      <c r="M1423">
        <v>55042832</v>
      </c>
      <c r="N1423">
        <v>60391105</v>
      </c>
      <c r="O1423">
        <v>53268196</v>
      </c>
      <c r="P1423">
        <v>85846135</v>
      </c>
      <c r="Q1423">
        <v>56288778</v>
      </c>
      <c r="R1423">
        <v>82795277</v>
      </c>
      <c r="S1423">
        <v>91418241</v>
      </c>
      <c r="T1423">
        <v>64263853</v>
      </c>
      <c r="U1423">
        <v>257642530</v>
      </c>
      <c r="V1423">
        <v>220503314</v>
      </c>
      <c r="W1423">
        <v>95243929</v>
      </c>
      <c r="X1423">
        <v>137142837</v>
      </c>
      <c r="Y1423">
        <v>137771763</v>
      </c>
      <c r="Z1423">
        <v>76078989</v>
      </c>
      <c r="AA1423">
        <v>80086705</v>
      </c>
      <c r="AB1423">
        <v>134813320</v>
      </c>
      <c r="AC1423">
        <v>245891194</v>
      </c>
      <c r="AD1423">
        <v>234890069</v>
      </c>
      <c r="AE1423">
        <v>306999205</v>
      </c>
      <c r="AF1423">
        <v>305331140</v>
      </c>
      <c r="AG1423">
        <v>230015741</v>
      </c>
      <c r="AH1423">
        <v>187861738</v>
      </c>
      <c r="AI1423">
        <v>158799926</v>
      </c>
      <c r="AJ1423">
        <v>130616981</v>
      </c>
      <c r="AK1423">
        <v>153152700</v>
      </c>
      <c r="AL1423">
        <v>119557972</v>
      </c>
      <c r="AM1423">
        <v>90566484</v>
      </c>
      <c r="AN1423">
        <v>164335413</v>
      </c>
      <c r="AO1423">
        <v>117549485</v>
      </c>
      <c r="AP1423">
        <v>100134271</v>
      </c>
      <c r="AQ1423">
        <v>103413621</v>
      </c>
      <c r="AR1423">
        <v>101638512</v>
      </c>
      <c r="AS1423">
        <v>86344601</v>
      </c>
      <c r="AT1423">
        <v>89778330</v>
      </c>
      <c r="AU1423">
        <v>73287184</v>
      </c>
      <c r="AV1423">
        <v>58459570</v>
      </c>
      <c r="AW1423">
        <v>76225600</v>
      </c>
      <c r="AX1423">
        <v>75050475</v>
      </c>
      <c r="AY1423">
        <v>79793586</v>
      </c>
      <c r="AZ1423">
        <v>108954810</v>
      </c>
      <c r="BA1423">
        <v>72733281</v>
      </c>
      <c r="BB1423">
        <v>93875376</v>
      </c>
      <c r="BC1423">
        <v>56406183</v>
      </c>
      <c r="BD1423">
        <v>83194953</v>
      </c>
      <c r="BE1423">
        <v>93871702</v>
      </c>
      <c r="BF1423">
        <v>80800369</v>
      </c>
      <c r="BG1423">
        <v>126999114</v>
      </c>
      <c r="BH1423">
        <v>100942765</v>
      </c>
      <c r="BI1423">
        <v>126857187</v>
      </c>
      <c r="BJ1423">
        <v>102539202</v>
      </c>
      <c r="BK1423">
        <v>65584781</v>
      </c>
      <c r="BL1423">
        <v>84230509</v>
      </c>
      <c r="BM1423">
        <v>62189268</v>
      </c>
      <c r="BN1423">
        <v>81338654</v>
      </c>
      <c r="BO1423">
        <v>65926089</v>
      </c>
      <c r="BP1423">
        <v>63458952</v>
      </c>
      <c r="BQ1423">
        <v>68866908</v>
      </c>
      <c r="BR1423">
        <v>52498825</v>
      </c>
      <c r="BS1423">
        <v>48073887</v>
      </c>
      <c r="BT1423">
        <v>48949592</v>
      </c>
      <c r="BU1423">
        <v>54341577</v>
      </c>
      <c r="BV1423">
        <v>41408265</v>
      </c>
      <c r="BW1423">
        <v>41499574</v>
      </c>
      <c r="BX1423">
        <v>54038252</v>
      </c>
      <c r="BY1423">
        <v>50788391</v>
      </c>
      <c r="BZ1423">
        <v>42406040</v>
      </c>
      <c r="CA1423">
        <v>49172254</v>
      </c>
      <c r="CB1423">
        <v>40227569</v>
      </c>
      <c r="CC1423">
        <v>51442699</v>
      </c>
      <c r="CD1423">
        <v>48834294</v>
      </c>
      <c r="CE1423">
        <v>34156665</v>
      </c>
      <c r="CF1423">
        <v>41437777</v>
      </c>
      <c r="CG1423">
        <v>46458017</v>
      </c>
      <c r="CH1423">
        <v>37916755</v>
      </c>
      <c r="CI1423">
        <v>32942435</v>
      </c>
      <c r="CJ1423">
        <v>36518662</v>
      </c>
      <c r="CK1423">
        <v>38648910</v>
      </c>
      <c r="CL1423">
        <v>40571512</v>
      </c>
      <c r="CM1423">
        <v>47456459</v>
      </c>
      <c r="CN1423">
        <v>42762276</v>
      </c>
      <c r="CO1423">
        <v>44400507</v>
      </c>
      <c r="CP1423">
        <v>46082624</v>
      </c>
      <c r="CQ1423">
        <v>35002449</v>
      </c>
      <c r="CR1423">
        <v>39263365</v>
      </c>
      <c r="CS1423">
        <v>55646107</v>
      </c>
      <c r="CT1423">
        <v>23698659</v>
      </c>
      <c r="CU1423">
        <v>44813673</v>
      </c>
      <c r="CV1423">
        <v>60747823</v>
      </c>
      <c r="CW1423">
        <v>42749431</v>
      </c>
      <c r="CX1423">
        <v>47487478</v>
      </c>
      <c r="CY1423">
        <v>36010957</v>
      </c>
      <c r="CZ1423">
        <v>31851866</v>
      </c>
      <c r="DA1423">
        <v>42863179</v>
      </c>
      <c r="DB1423">
        <v>35242052</v>
      </c>
      <c r="DC1423">
        <v>45985017</v>
      </c>
      <c r="DD1423">
        <v>45995189</v>
      </c>
      <c r="DE1423">
        <v>48358989</v>
      </c>
      <c r="DF1423">
        <v>37309513</v>
      </c>
      <c r="DG1423">
        <v>56831114</v>
      </c>
      <c r="DH1423">
        <v>65308296</v>
      </c>
      <c r="DI1423">
        <v>48306647</v>
      </c>
      <c r="DJ1423">
        <v>47739086</v>
      </c>
      <c r="DK1423">
        <v>44486076</v>
      </c>
      <c r="DL1423">
        <v>39496138</v>
      </c>
      <c r="DM1423">
        <v>52134292</v>
      </c>
      <c r="DN1423">
        <v>34107188</v>
      </c>
      <c r="DO1423">
        <v>32295972</v>
      </c>
      <c r="DP1423">
        <v>40844061</v>
      </c>
      <c r="DQ1423">
        <v>44563989</v>
      </c>
      <c r="DR1423">
        <v>46149879</v>
      </c>
      <c r="DS1423">
        <v>37184187</v>
      </c>
      <c r="DT1423">
        <v>39865829</v>
      </c>
      <c r="DU1423">
        <v>34319023</v>
      </c>
      <c r="DV1423">
        <v>45982361</v>
      </c>
      <c r="DW1423">
        <v>35523508</v>
      </c>
      <c r="DX1423">
        <v>35344945</v>
      </c>
      <c r="DY1423">
        <v>35436833</v>
      </c>
      <c r="DZ1423">
        <v>26327880</v>
      </c>
      <c r="EA1423">
        <v>28211198</v>
      </c>
      <c r="EB1423">
        <v>28211299</v>
      </c>
      <c r="EC1423">
        <v>24206394</v>
      </c>
      <c r="ED1423">
        <v>25723169</v>
      </c>
      <c r="EE1423">
        <v>41483521</v>
      </c>
      <c r="EF1423">
        <v>30145891</v>
      </c>
      <c r="EG1423">
        <v>34466556</v>
      </c>
      <c r="EH1423">
        <v>36880868</v>
      </c>
      <c r="EI1423">
        <v>34393485</v>
      </c>
      <c r="EJ1423">
        <v>46194701</v>
      </c>
      <c r="EK1423">
        <v>45560278</v>
      </c>
      <c r="EL1423">
        <v>42072428</v>
      </c>
      <c r="EM1423">
        <v>32024272</v>
      </c>
      <c r="EN1423">
        <v>33562975</v>
      </c>
      <c r="EO1423">
        <v>54487953</v>
      </c>
      <c r="EP1423">
        <v>39018148</v>
      </c>
      <c r="EQ1423">
        <v>46160208</v>
      </c>
      <c r="ER1423">
        <v>38741660</v>
      </c>
      <c r="ES1423">
        <v>30409072</v>
      </c>
      <c r="ET1423">
        <v>84395513</v>
      </c>
      <c r="EU1423">
        <v>49191304</v>
      </c>
      <c r="EV1423">
        <v>41407859</v>
      </c>
      <c r="EW1423">
        <v>47133824</v>
      </c>
      <c r="EX1423">
        <v>36818667</v>
      </c>
      <c r="EY1423">
        <v>38391032</v>
      </c>
      <c r="EZ1423">
        <v>33015950</v>
      </c>
      <c r="FA1423">
        <v>38126580</v>
      </c>
      <c r="FB1423">
        <v>25311358</v>
      </c>
      <c r="FC1423">
        <v>31657917</v>
      </c>
      <c r="FD1423">
        <v>34632921</v>
      </c>
      <c r="FE1423">
        <v>29783325</v>
      </c>
      <c r="FF1423">
        <v>90881912</v>
      </c>
      <c r="FG1423">
        <v>61217991</v>
      </c>
      <c r="FH1423">
        <v>48820340</v>
      </c>
      <c r="FI1423">
        <v>91648118</v>
      </c>
      <c r="FJ1423">
        <v>50252845</v>
      </c>
      <c r="FK1423">
        <v>31299572</v>
      </c>
      <c r="FL1423">
        <v>51451213</v>
      </c>
      <c r="FM1423">
        <v>40118809</v>
      </c>
      <c r="FN1423">
        <v>44937951</v>
      </c>
      <c r="FO1423">
        <v>33078749</v>
      </c>
      <c r="FP1423">
        <v>38513637</v>
      </c>
      <c r="FQ1423">
        <v>34039771</v>
      </c>
      <c r="FR1423">
        <v>71160520</v>
      </c>
      <c r="FS1423">
        <v>37195713</v>
      </c>
      <c r="FT1423">
        <v>34683407</v>
      </c>
      <c r="FU1423">
        <v>42077274</v>
      </c>
      <c r="FV1423">
        <v>36302479</v>
      </c>
      <c r="FW1423">
        <v>37335880</v>
      </c>
      <c r="FX1423">
        <v>47878786</v>
      </c>
      <c r="FY1423">
        <v>29476208</v>
      </c>
      <c r="FZ1423">
        <v>32097427</v>
      </c>
      <c r="GA1423">
        <v>39357476</v>
      </c>
      <c r="GB1423">
        <v>43843318</v>
      </c>
      <c r="GC1423">
        <v>38837712</v>
      </c>
      <c r="GD1423">
        <v>59305777</v>
      </c>
      <c r="GE1423">
        <v>50364886</v>
      </c>
      <c r="GF1423">
        <v>47607643</v>
      </c>
      <c r="GG1423">
        <v>38650250</v>
      </c>
      <c r="GH1423">
        <v>35192924</v>
      </c>
      <c r="GI1423">
        <v>28283041</v>
      </c>
      <c r="GJ1423">
        <v>38346067</v>
      </c>
      <c r="GK1423">
        <v>40952267</v>
      </c>
    </row>
    <row r="1424" spans="1:193" x14ac:dyDescent="0.25">
      <c r="A1424" s="5" t="s">
        <v>713</v>
      </c>
      <c r="B1424" t="s">
        <v>1164</v>
      </c>
      <c r="C1424" t="s">
        <v>1199</v>
      </c>
      <c r="D1424" s="2">
        <f>_xll.BDH(A1424, "volume", B1424, C1424, "Direction", "H", "Period", "M","cols=190;rows=2")</f>
        <v>39113</v>
      </c>
      <c r="E1424" s="2">
        <v>39141</v>
      </c>
      <c r="F1424" s="2">
        <v>39171</v>
      </c>
      <c r="G1424" s="2">
        <v>39202</v>
      </c>
      <c r="H1424" s="2">
        <v>39233</v>
      </c>
      <c r="I1424" s="2">
        <v>39262</v>
      </c>
      <c r="J1424" s="2">
        <v>39294</v>
      </c>
      <c r="K1424" s="2">
        <v>39325</v>
      </c>
      <c r="L1424" s="2">
        <v>39353</v>
      </c>
      <c r="M1424" s="2">
        <v>39386</v>
      </c>
      <c r="N1424" s="2">
        <v>39416</v>
      </c>
      <c r="O1424" s="2">
        <v>39447</v>
      </c>
      <c r="P1424" s="2">
        <v>39478</v>
      </c>
      <c r="Q1424" s="2">
        <v>39507</v>
      </c>
      <c r="R1424" s="2">
        <v>39538</v>
      </c>
      <c r="S1424" s="2">
        <v>39568</v>
      </c>
      <c r="T1424" s="2">
        <v>39598</v>
      </c>
      <c r="U1424" s="2">
        <v>39629</v>
      </c>
      <c r="V1424" s="2">
        <v>39660</v>
      </c>
      <c r="W1424" s="2">
        <v>39689</v>
      </c>
      <c r="X1424" s="2">
        <v>39721</v>
      </c>
      <c r="Y1424" s="2">
        <v>39752</v>
      </c>
      <c r="Z1424" s="2">
        <v>39780</v>
      </c>
      <c r="AA1424" s="2">
        <v>39813</v>
      </c>
      <c r="AB1424" s="2">
        <v>39843</v>
      </c>
      <c r="AC1424" s="2">
        <v>39871</v>
      </c>
      <c r="AD1424" s="2">
        <v>39903</v>
      </c>
      <c r="AE1424" s="2">
        <v>39933</v>
      </c>
      <c r="AF1424" s="2">
        <v>39962</v>
      </c>
      <c r="AG1424" s="2">
        <v>39994</v>
      </c>
      <c r="AH1424" s="2">
        <v>40025</v>
      </c>
      <c r="AI1424" s="2">
        <v>40056</v>
      </c>
      <c r="AJ1424" s="2">
        <v>40086</v>
      </c>
      <c r="AK1424" s="2">
        <v>40116</v>
      </c>
      <c r="AL1424" s="2">
        <v>40147</v>
      </c>
      <c r="AM1424" s="2">
        <v>40178</v>
      </c>
      <c r="AN1424" s="2">
        <v>40207</v>
      </c>
      <c r="AO1424" s="2">
        <v>40235</v>
      </c>
      <c r="AP1424" s="2">
        <v>40268</v>
      </c>
      <c r="AQ1424" s="2">
        <v>40298</v>
      </c>
      <c r="AR1424" s="2">
        <v>40329</v>
      </c>
      <c r="AS1424" s="2">
        <v>40359</v>
      </c>
      <c r="AT1424" s="2">
        <v>40389</v>
      </c>
      <c r="AU1424" s="2">
        <v>40421</v>
      </c>
      <c r="AV1424" s="2">
        <v>40451</v>
      </c>
      <c r="AW1424" s="2">
        <v>40480</v>
      </c>
      <c r="AX1424" s="2">
        <v>40512</v>
      </c>
      <c r="AY1424" s="2">
        <v>40543</v>
      </c>
      <c r="AZ1424" s="2">
        <v>40574</v>
      </c>
      <c r="BA1424" s="2">
        <v>40602</v>
      </c>
      <c r="BB1424" s="2">
        <v>40633</v>
      </c>
      <c r="BC1424" s="2">
        <v>40662</v>
      </c>
      <c r="BD1424" s="2">
        <v>40694</v>
      </c>
      <c r="BE1424" s="2">
        <v>40724</v>
      </c>
      <c r="BF1424" s="2">
        <v>40753</v>
      </c>
      <c r="BG1424" s="2">
        <v>40786</v>
      </c>
      <c r="BH1424" s="2">
        <v>40816</v>
      </c>
      <c r="BI1424" s="2">
        <v>40847</v>
      </c>
      <c r="BJ1424" s="2">
        <v>40877</v>
      </c>
      <c r="BK1424" s="2">
        <v>40907</v>
      </c>
      <c r="BL1424" s="2">
        <v>40939</v>
      </c>
      <c r="BM1424" s="2">
        <v>40968</v>
      </c>
      <c r="BN1424" s="2">
        <v>40998</v>
      </c>
      <c r="BO1424" s="2">
        <v>41029</v>
      </c>
      <c r="BP1424" s="2">
        <v>41060</v>
      </c>
      <c r="BQ1424" s="2">
        <v>41089</v>
      </c>
      <c r="BR1424" s="2">
        <v>41121</v>
      </c>
      <c r="BS1424" s="2">
        <v>41152</v>
      </c>
      <c r="BT1424" s="2">
        <v>41180</v>
      </c>
      <c r="BU1424" s="2">
        <v>41213</v>
      </c>
      <c r="BV1424" s="2">
        <v>41243</v>
      </c>
      <c r="BW1424" s="2">
        <v>41274</v>
      </c>
      <c r="BX1424" s="2">
        <v>41305</v>
      </c>
      <c r="BY1424" s="2">
        <v>41333</v>
      </c>
      <c r="BZ1424" s="2">
        <v>41362</v>
      </c>
      <c r="CA1424" s="2">
        <v>41394</v>
      </c>
      <c r="CB1424" s="2">
        <v>41425</v>
      </c>
      <c r="CC1424" s="2">
        <v>41453</v>
      </c>
      <c r="CD1424" s="2">
        <v>41486</v>
      </c>
      <c r="CE1424" s="2">
        <v>41516</v>
      </c>
      <c r="CF1424" s="2">
        <v>41547</v>
      </c>
      <c r="CG1424" s="2">
        <v>41578</v>
      </c>
      <c r="CH1424" s="2">
        <v>41607</v>
      </c>
      <c r="CI1424" s="2">
        <v>41639</v>
      </c>
      <c r="CJ1424" s="2">
        <v>41670</v>
      </c>
      <c r="CK1424" s="2">
        <v>41698</v>
      </c>
      <c r="CL1424" s="2">
        <v>41729</v>
      </c>
      <c r="CM1424" s="2">
        <v>41759</v>
      </c>
      <c r="CN1424" s="2">
        <v>41789</v>
      </c>
      <c r="CO1424" s="2">
        <v>41820</v>
      </c>
      <c r="CP1424" s="2">
        <v>41851</v>
      </c>
      <c r="CQ1424" s="2">
        <v>41880</v>
      </c>
      <c r="CR1424" s="2">
        <v>41912</v>
      </c>
      <c r="CS1424" s="2">
        <v>41943</v>
      </c>
      <c r="CT1424" s="2">
        <v>41971</v>
      </c>
      <c r="CU1424" s="2">
        <v>42004</v>
      </c>
      <c r="CV1424" s="2">
        <v>42034</v>
      </c>
      <c r="CW1424" s="2">
        <v>42062</v>
      </c>
      <c r="CX1424" s="2">
        <v>42094</v>
      </c>
      <c r="CY1424" s="2">
        <v>42124</v>
      </c>
      <c r="CZ1424" s="2">
        <v>42153</v>
      </c>
      <c r="DA1424" s="2">
        <v>42185</v>
      </c>
      <c r="DB1424" s="2">
        <v>42216</v>
      </c>
      <c r="DC1424" s="2">
        <v>42247</v>
      </c>
      <c r="DD1424" s="2">
        <v>42277</v>
      </c>
      <c r="DE1424" s="2">
        <v>42307</v>
      </c>
      <c r="DF1424" s="2">
        <v>42338</v>
      </c>
      <c r="DG1424" s="2">
        <v>42369</v>
      </c>
      <c r="DH1424" s="2">
        <v>42398</v>
      </c>
      <c r="DI1424" s="2">
        <v>42429</v>
      </c>
      <c r="DJ1424" s="2">
        <v>42460</v>
      </c>
      <c r="DK1424" s="2">
        <v>42489</v>
      </c>
      <c r="DL1424" s="2">
        <v>42521</v>
      </c>
      <c r="DM1424" s="2">
        <v>42551</v>
      </c>
      <c r="DN1424" s="2">
        <v>42580</v>
      </c>
      <c r="DO1424" s="2">
        <v>42613</v>
      </c>
      <c r="DP1424" s="2">
        <v>42643</v>
      </c>
      <c r="DQ1424" s="2">
        <v>42674</v>
      </c>
      <c r="DR1424" s="2">
        <v>42704</v>
      </c>
      <c r="DS1424" s="2">
        <v>42734</v>
      </c>
      <c r="DT1424" s="2">
        <v>42766</v>
      </c>
      <c r="DU1424" s="2">
        <v>42794</v>
      </c>
      <c r="DV1424" s="2">
        <v>42825</v>
      </c>
      <c r="DW1424" s="2">
        <v>42853</v>
      </c>
      <c r="DX1424" s="2">
        <v>42886</v>
      </c>
      <c r="DY1424" s="2">
        <v>42916</v>
      </c>
      <c r="DZ1424" s="2">
        <v>42947</v>
      </c>
      <c r="EA1424" s="2">
        <v>42978</v>
      </c>
      <c r="EB1424" s="2">
        <v>43007</v>
      </c>
      <c r="EC1424" s="2">
        <v>43039</v>
      </c>
      <c r="ED1424" s="2">
        <v>43069</v>
      </c>
      <c r="EE1424" s="2">
        <v>43098</v>
      </c>
      <c r="EF1424" s="2">
        <v>43131</v>
      </c>
      <c r="EG1424" s="2">
        <v>43159</v>
      </c>
      <c r="EH1424" s="2">
        <v>43189</v>
      </c>
      <c r="EI1424" s="2">
        <v>43220</v>
      </c>
      <c r="EJ1424" s="2">
        <v>43251</v>
      </c>
      <c r="EK1424" s="2">
        <v>43280</v>
      </c>
      <c r="EL1424" s="2">
        <v>43312</v>
      </c>
      <c r="EM1424" s="2">
        <v>43343</v>
      </c>
      <c r="EN1424" s="2">
        <v>43371</v>
      </c>
      <c r="EO1424" s="2">
        <v>43404</v>
      </c>
      <c r="EP1424" s="2">
        <v>43434</v>
      </c>
      <c r="EQ1424" s="2">
        <v>43465</v>
      </c>
      <c r="ER1424" s="2">
        <v>43496</v>
      </c>
      <c r="ES1424" s="2">
        <v>43524</v>
      </c>
      <c r="ET1424" s="2">
        <v>43553</v>
      </c>
      <c r="EU1424" s="2">
        <v>43585</v>
      </c>
      <c r="EV1424" s="2">
        <v>43616</v>
      </c>
      <c r="EW1424" s="2">
        <v>43644</v>
      </c>
      <c r="EX1424" s="2">
        <v>43677</v>
      </c>
      <c r="EY1424" s="2">
        <v>43707</v>
      </c>
      <c r="EZ1424" s="2">
        <v>43738</v>
      </c>
      <c r="FA1424" s="2">
        <v>43769</v>
      </c>
      <c r="FB1424" s="2">
        <v>43798</v>
      </c>
      <c r="FC1424" s="2">
        <v>43830</v>
      </c>
      <c r="FD1424" s="2">
        <v>43861</v>
      </c>
      <c r="FE1424" s="2">
        <v>43889</v>
      </c>
      <c r="FF1424" s="2">
        <v>43921</v>
      </c>
      <c r="FG1424" s="2">
        <v>43951</v>
      </c>
      <c r="FH1424" s="2">
        <v>43980</v>
      </c>
      <c r="FI1424" s="2">
        <v>44012</v>
      </c>
      <c r="FJ1424" s="2">
        <v>44043</v>
      </c>
      <c r="FK1424" s="2">
        <v>44074</v>
      </c>
      <c r="FL1424" s="2">
        <v>44104</v>
      </c>
      <c r="FM1424" s="2">
        <v>44134</v>
      </c>
      <c r="FN1424" s="2">
        <v>44165</v>
      </c>
      <c r="FO1424" s="2">
        <v>44196</v>
      </c>
      <c r="FP1424" s="2">
        <v>44225</v>
      </c>
      <c r="FQ1424" s="2">
        <v>44253</v>
      </c>
      <c r="FR1424" s="2">
        <v>44286</v>
      </c>
      <c r="FS1424" s="2">
        <v>44316</v>
      </c>
      <c r="FT1424" s="2">
        <v>44347</v>
      </c>
      <c r="FU1424" s="2">
        <v>44377</v>
      </c>
      <c r="FV1424" s="2">
        <v>44407</v>
      </c>
      <c r="FW1424" s="2">
        <v>44439</v>
      </c>
      <c r="FX1424" s="2">
        <v>44469</v>
      </c>
      <c r="FY1424" s="2">
        <v>44498</v>
      </c>
      <c r="FZ1424" s="2">
        <v>44530</v>
      </c>
      <c r="GA1424" s="2">
        <v>44561</v>
      </c>
      <c r="GB1424" s="2">
        <v>44592</v>
      </c>
      <c r="GC1424" s="2">
        <v>44620</v>
      </c>
      <c r="GD1424" s="2">
        <v>44651</v>
      </c>
      <c r="GE1424" s="2">
        <v>44680</v>
      </c>
      <c r="GF1424" s="2">
        <v>44712</v>
      </c>
      <c r="GG1424" s="2">
        <v>44742</v>
      </c>
      <c r="GH1424" s="2">
        <v>44771</v>
      </c>
      <c r="GI1424" s="2">
        <v>44804</v>
      </c>
      <c r="GJ1424" s="2">
        <v>44834</v>
      </c>
      <c r="GK1424" s="2">
        <v>44865</v>
      </c>
    </row>
    <row r="1425" spans="1:193" x14ac:dyDescent="0.25">
      <c r="D1425" s="3">
        <v>811679388</v>
      </c>
      <c r="E1425">
        <v>636954690</v>
      </c>
      <c r="F1425">
        <v>751687782</v>
      </c>
      <c r="G1425">
        <v>681901296</v>
      </c>
      <c r="H1425">
        <v>635428206</v>
      </c>
      <c r="I1425">
        <v>713626824</v>
      </c>
      <c r="J1425">
        <v>509252502</v>
      </c>
      <c r="K1425">
        <v>800873976</v>
      </c>
      <c r="L1425">
        <v>472466858</v>
      </c>
      <c r="M1425">
        <v>500096160</v>
      </c>
      <c r="N1425">
        <v>581398632</v>
      </c>
      <c r="O1425">
        <v>378185228</v>
      </c>
      <c r="P1425">
        <v>770173192</v>
      </c>
      <c r="Q1425">
        <v>642214800</v>
      </c>
      <c r="R1425">
        <v>741760704</v>
      </c>
      <c r="S1425">
        <v>697939372</v>
      </c>
      <c r="T1425">
        <v>814166848</v>
      </c>
      <c r="U1425">
        <v>735128932</v>
      </c>
      <c r="V1425">
        <v>955428200</v>
      </c>
      <c r="W1425">
        <v>730024592</v>
      </c>
      <c r="X1425">
        <v>767570304</v>
      </c>
      <c r="Y1425">
        <v>828125160</v>
      </c>
      <c r="Z1425">
        <v>460262944</v>
      </c>
      <c r="AA1425">
        <v>440070616</v>
      </c>
      <c r="AB1425">
        <v>560823896</v>
      </c>
      <c r="AC1425">
        <v>615153768</v>
      </c>
      <c r="AD1425">
        <v>789590936</v>
      </c>
      <c r="AE1425">
        <v>636854820</v>
      </c>
      <c r="AF1425">
        <v>730516200</v>
      </c>
      <c r="AG1425">
        <v>449939192</v>
      </c>
      <c r="AH1425">
        <v>527717136</v>
      </c>
      <c r="AI1425">
        <v>399067316</v>
      </c>
      <c r="AJ1425">
        <v>383256768</v>
      </c>
      <c r="AK1425">
        <v>490322500</v>
      </c>
      <c r="AL1425">
        <v>425696876</v>
      </c>
      <c r="AM1425">
        <v>487642732</v>
      </c>
      <c r="AN1425">
        <v>418056800</v>
      </c>
      <c r="AO1425">
        <v>435914368</v>
      </c>
      <c r="AP1425">
        <v>375876840</v>
      </c>
      <c r="AQ1425">
        <v>491873592</v>
      </c>
      <c r="AR1425">
        <v>601448584</v>
      </c>
      <c r="AS1425">
        <v>388784764</v>
      </c>
      <c r="AT1425">
        <v>529956472</v>
      </c>
      <c r="AU1425">
        <v>515819620</v>
      </c>
      <c r="AV1425">
        <v>460160028</v>
      </c>
      <c r="AW1425">
        <v>420104812</v>
      </c>
      <c r="AX1425">
        <v>400056388</v>
      </c>
      <c r="AY1425">
        <v>303341140</v>
      </c>
      <c r="AZ1425">
        <v>780182088</v>
      </c>
      <c r="BA1425">
        <v>637859564</v>
      </c>
      <c r="BB1425">
        <v>767701080</v>
      </c>
      <c r="BC1425">
        <v>440519320</v>
      </c>
      <c r="BD1425">
        <v>534166436</v>
      </c>
      <c r="BE1425">
        <v>501226888</v>
      </c>
      <c r="BF1425">
        <v>385670932</v>
      </c>
      <c r="BG1425">
        <v>588285328</v>
      </c>
      <c r="BH1425">
        <v>494490220</v>
      </c>
      <c r="BI1425">
        <v>367368312</v>
      </c>
      <c r="BJ1425">
        <v>416602280</v>
      </c>
      <c r="BK1425">
        <v>251283744</v>
      </c>
      <c r="BL1425">
        <v>268912692</v>
      </c>
      <c r="BM1425">
        <v>332496564</v>
      </c>
      <c r="BN1425">
        <v>265920028</v>
      </c>
      <c r="BO1425">
        <v>250277940</v>
      </c>
      <c r="BP1425">
        <v>304334260</v>
      </c>
      <c r="BQ1425">
        <v>313824168</v>
      </c>
      <c r="BR1425">
        <v>242607444</v>
      </c>
      <c r="BS1425">
        <v>263397156</v>
      </c>
      <c r="BT1425">
        <v>231903048</v>
      </c>
      <c r="BU1425">
        <v>201686420</v>
      </c>
      <c r="BV1425">
        <v>235945700</v>
      </c>
      <c r="BW1425">
        <v>198550116</v>
      </c>
      <c r="BX1425">
        <v>208108572</v>
      </c>
      <c r="BY1425">
        <v>245845476</v>
      </c>
      <c r="BZ1425">
        <v>166708092</v>
      </c>
      <c r="CA1425">
        <v>229747300</v>
      </c>
      <c r="CB1425">
        <v>208609760</v>
      </c>
      <c r="CC1425">
        <v>249983896</v>
      </c>
      <c r="CD1425">
        <v>141508408</v>
      </c>
      <c r="CE1425">
        <v>185783964</v>
      </c>
      <c r="CF1425">
        <v>136758772</v>
      </c>
      <c r="CG1425">
        <v>156752220</v>
      </c>
      <c r="CH1425">
        <v>165924804</v>
      </c>
      <c r="CI1425">
        <v>180165840</v>
      </c>
      <c r="CJ1425">
        <v>177104892</v>
      </c>
      <c r="CK1425">
        <v>218741356</v>
      </c>
      <c r="CL1425">
        <v>208431960</v>
      </c>
      <c r="CM1425">
        <v>192573944</v>
      </c>
      <c r="CN1425">
        <v>167189128</v>
      </c>
      <c r="CO1425">
        <v>152314084</v>
      </c>
      <c r="CP1425">
        <v>171571968</v>
      </c>
      <c r="CQ1425">
        <v>183290220</v>
      </c>
      <c r="CR1425">
        <v>188185652</v>
      </c>
      <c r="CS1425">
        <v>221979620</v>
      </c>
      <c r="CT1425">
        <v>135923908</v>
      </c>
      <c r="CU1425">
        <v>134036340</v>
      </c>
      <c r="CV1425">
        <v>132148636</v>
      </c>
      <c r="CW1425">
        <v>109019704</v>
      </c>
      <c r="CX1425">
        <v>200140228</v>
      </c>
      <c r="CY1425">
        <v>161282456</v>
      </c>
      <c r="CZ1425">
        <v>190800344</v>
      </c>
      <c r="DA1425">
        <v>222437036</v>
      </c>
      <c r="DB1425">
        <v>141672432</v>
      </c>
      <c r="DC1425">
        <v>247342920</v>
      </c>
      <c r="DD1425">
        <v>183791780</v>
      </c>
      <c r="DE1425">
        <v>182633092</v>
      </c>
      <c r="DF1425">
        <v>160249504</v>
      </c>
      <c r="DG1425">
        <v>149932664</v>
      </c>
      <c r="DH1425">
        <v>206491012</v>
      </c>
      <c r="DI1425">
        <v>221435304</v>
      </c>
      <c r="DJ1425">
        <v>155660300</v>
      </c>
      <c r="DK1425">
        <v>183134248</v>
      </c>
      <c r="DL1425">
        <v>265952892</v>
      </c>
      <c r="DM1425">
        <v>239139056</v>
      </c>
      <c r="DN1425">
        <v>181712948</v>
      </c>
      <c r="DO1425">
        <v>227314816</v>
      </c>
      <c r="DP1425">
        <v>245842628</v>
      </c>
      <c r="DQ1425">
        <v>169382268</v>
      </c>
      <c r="DR1425">
        <v>323426496</v>
      </c>
      <c r="DS1425">
        <v>421002948</v>
      </c>
      <c r="DT1425">
        <v>295407392</v>
      </c>
      <c r="DU1425">
        <v>320081976</v>
      </c>
      <c r="DV1425">
        <v>359459928</v>
      </c>
      <c r="DW1425">
        <v>250688004</v>
      </c>
      <c r="DX1425">
        <v>459454316</v>
      </c>
      <c r="DY1425">
        <v>550661536</v>
      </c>
      <c r="DZ1425">
        <v>334514876</v>
      </c>
      <c r="EA1425">
        <v>340584344</v>
      </c>
      <c r="EB1425">
        <v>331006912</v>
      </c>
      <c r="EC1425">
        <v>251151808</v>
      </c>
      <c r="ED1425">
        <v>298545600</v>
      </c>
      <c r="EE1425">
        <v>265550324</v>
      </c>
      <c r="EF1425">
        <v>299708808</v>
      </c>
      <c r="EG1425">
        <v>397232032</v>
      </c>
      <c r="EH1425">
        <v>380875036</v>
      </c>
      <c r="EI1425">
        <v>306074068</v>
      </c>
      <c r="EJ1425">
        <v>322663660</v>
      </c>
      <c r="EK1425">
        <v>277353440</v>
      </c>
      <c r="EL1425">
        <v>191886532</v>
      </c>
      <c r="EM1425">
        <v>313140760</v>
      </c>
      <c r="EN1425">
        <v>189699320</v>
      </c>
      <c r="EO1425">
        <v>368202232</v>
      </c>
      <c r="EP1425">
        <v>442050512</v>
      </c>
      <c r="EQ1425">
        <v>364523908</v>
      </c>
      <c r="ER1425">
        <v>452491272</v>
      </c>
      <c r="ES1425">
        <v>278554464</v>
      </c>
      <c r="ET1425">
        <v>279733836</v>
      </c>
      <c r="EU1425">
        <v>232016776</v>
      </c>
      <c r="EV1425">
        <v>297281928</v>
      </c>
      <c r="EW1425">
        <v>221625080</v>
      </c>
      <c r="EX1425">
        <v>224088676</v>
      </c>
      <c r="EY1425">
        <v>245956096</v>
      </c>
      <c r="EZ1425">
        <v>173610940</v>
      </c>
      <c r="FA1425">
        <v>196218384</v>
      </c>
      <c r="FB1425">
        <v>180981968</v>
      </c>
      <c r="FC1425">
        <v>171709384</v>
      </c>
      <c r="FD1425">
        <v>157057976</v>
      </c>
      <c r="FE1425">
        <v>293288380</v>
      </c>
      <c r="FF1425">
        <v>456887184</v>
      </c>
      <c r="FG1425">
        <v>288715656</v>
      </c>
      <c r="FH1425">
        <v>307009820</v>
      </c>
      <c r="FI1425">
        <v>286606780</v>
      </c>
      <c r="FJ1425">
        <v>214060736</v>
      </c>
      <c r="FK1425">
        <v>245916200</v>
      </c>
      <c r="FL1425">
        <v>362285112</v>
      </c>
      <c r="FM1425">
        <v>195351448</v>
      </c>
      <c r="FN1425">
        <v>188659408</v>
      </c>
      <c r="FO1425">
        <v>151815752</v>
      </c>
      <c r="FP1425">
        <v>181590580</v>
      </c>
      <c r="FQ1425">
        <v>186926892</v>
      </c>
      <c r="FR1425">
        <v>231257988</v>
      </c>
      <c r="FS1425">
        <v>178923588</v>
      </c>
      <c r="FT1425">
        <v>187550864</v>
      </c>
      <c r="FU1425">
        <v>223532076</v>
      </c>
      <c r="FV1425">
        <v>172717912</v>
      </c>
      <c r="FW1425">
        <v>138217628</v>
      </c>
      <c r="FX1425">
        <v>128087297</v>
      </c>
      <c r="FY1425">
        <v>123124066</v>
      </c>
      <c r="FZ1425">
        <v>206386042</v>
      </c>
      <c r="GA1425">
        <v>213753614</v>
      </c>
      <c r="GB1425">
        <v>225319852</v>
      </c>
      <c r="GC1425">
        <v>210242015</v>
      </c>
      <c r="GD1425">
        <v>232772548</v>
      </c>
      <c r="GE1425">
        <v>211379522</v>
      </c>
      <c r="GF1425">
        <v>245526469</v>
      </c>
      <c r="GG1425">
        <v>216478131</v>
      </c>
      <c r="GH1425">
        <v>182961013</v>
      </c>
      <c r="GI1425">
        <v>204134894</v>
      </c>
      <c r="GJ1425">
        <v>233508774</v>
      </c>
      <c r="GK1425">
        <v>208549916</v>
      </c>
    </row>
    <row r="1426" spans="1:193" x14ac:dyDescent="0.25">
      <c r="A1426" s="5" t="s">
        <v>714</v>
      </c>
      <c r="B1426" t="s">
        <v>1164</v>
      </c>
      <c r="C1426" t="s">
        <v>1198</v>
      </c>
      <c r="D1426" s="2">
        <f>_xll.BDH(A1426, "volume", B1426, C1426, "Direction", "H", "Period", "M","cols=15;rows=2")</f>
        <v>39113</v>
      </c>
      <c r="E1426" s="2">
        <v>39141</v>
      </c>
      <c r="F1426" s="2">
        <v>39171</v>
      </c>
      <c r="G1426" s="2">
        <v>39202</v>
      </c>
      <c r="H1426" s="2">
        <v>39233</v>
      </c>
      <c r="I1426" s="2">
        <v>39262</v>
      </c>
      <c r="J1426" s="2">
        <v>39294</v>
      </c>
      <c r="K1426" s="2">
        <v>39325</v>
      </c>
      <c r="L1426" s="2">
        <v>39353</v>
      </c>
      <c r="M1426" s="2">
        <v>39386</v>
      </c>
      <c r="N1426" s="2">
        <v>39416</v>
      </c>
      <c r="O1426" s="2">
        <v>39447</v>
      </c>
      <c r="P1426" s="2">
        <v>39478</v>
      </c>
      <c r="Q1426" s="2">
        <v>39507</v>
      </c>
      <c r="R1426" s="2">
        <v>39538</v>
      </c>
    </row>
    <row r="1427" spans="1:193" x14ac:dyDescent="0.25">
      <c r="D1427" s="3">
        <v>37434700</v>
      </c>
      <c r="E1427">
        <v>17882900</v>
      </c>
      <c r="F1427">
        <v>29172400</v>
      </c>
      <c r="G1427">
        <v>23717200</v>
      </c>
      <c r="H1427">
        <v>19482100</v>
      </c>
      <c r="I1427">
        <v>29569500</v>
      </c>
      <c r="J1427">
        <v>38885700</v>
      </c>
      <c r="K1427">
        <v>41009200</v>
      </c>
      <c r="L1427">
        <v>19273900</v>
      </c>
      <c r="M1427">
        <v>44925000</v>
      </c>
      <c r="N1427">
        <v>27532200</v>
      </c>
      <c r="O1427">
        <v>11911900</v>
      </c>
      <c r="P1427">
        <v>34949300</v>
      </c>
      <c r="Q1427">
        <v>19823800</v>
      </c>
      <c r="R1427">
        <v>55854300</v>
      </c>
    </row>
    <row r="1428" spans="1:193" x14ac:dyDescent="0.25">
      <c r="A1428" s="5" t="s">
        <v>715</v>
      </c>
      <c r="B1428" t="s">
        <v>1164</v>
      </c>
      <c r="C1428" t="s">
        <v>1186</v>
      </c>
      <c r="D1428" s="2">
        <f>_xll.BDH(A1428, "volume", B1428, C1428, "Direction", "H", "Period", "M","cols=4;rows=2")</f>
        <v>39113</v>
      </c>
      <c r="E1428" s="2">
        <v>39141</v>
      </c>
      <c r="F1428" s="2">
        <v>39171</v>
      </c>
      <c r="G1428" s="2">
        <v>39202</v>
      </c>
    </row>
    <row r="1429" spans="1:193" x14ac:dyDescent="0.25">
      <c r="D1429" s="3">
        <v>32186600</v>
      </c>
      <c r="E1429">
        <v>23875200</v>
      </c>
      <c r="F1429">
        <v>40432500</v>
      </c>
      <c r="G1429">
        <v>12915700</v>
      </c>
    </row>
    <row r="1430" spans="1:193" x14ac:dyDescent="0.25">
      <c r="A1430" s="5" t="s">
        <v>716</v>
      </c>
      <c r="B1430" t="s">
        <v>1164</v>
      </c>
      <c r="C1430" t="s">
        <v>1181</v>
      </c>
      <c r="D1430" s="2">
        <f>_xll.BDH(A1430, "volume", B1430, C1430, "Direction", "H", "Period", "M","cols=48;rows=2")</f>
        <v>39113</v>
      </c>
      <c r="E1430" s="2">
        <v>39141</v>
      </c>
      <c r="F1430" s="2">
        <v>39171</v>
      </c>
      <c r="G1430" s="2">
        <v>39202</v>
      </c>
      <c r="H1430" s="2">
        <v>39233</v>
      </c>
      <c r="I1430" s="2">
        <v>39262</v>
      </c>
      <c r="J1430" s="2">
        <v>39294</v>
      </c>
      <c r="K1430" s="2">
        <v>39325</v>
      </c>
      <c r="L1430" s="2">
        <v>39353</v>
      </c>
      <c r="M1430" s="2">
        <v>39386</v>
      </c>
      <c r="N1430" s="2">
        <v>39416</v>
      </c>
      <c r="O1430" s="2">
        <v>39447</v>
      </c>
      <c r="P1430" s="2">
        <v>39478</v>
      </c>
      <c r="Q1430" s="2">
        <v>39507</v>
      </c>
      <c r="R1430" s="2">
        <v>39538</v>
      </c>
      <c r="S1430" s="2">
        <v>39568</v>
      </c>
      <c r="T1430" s="2">
        <v>39598</v>
      </c>
      <c r="U1430" s="2">
        <v>39629</v>
      </c>
      <c r="V1430" s="2">
        <v>39660</v>
      </c>
      <c r="W1430" s="2">
        <v>39689</v>
      </c>
      <c r="X1430" s="2">
        <v>39721</v>
      </c>
      <c r="Y1430" s="2">
        <v>39752</v>
      </c>
      <c r="Z1430" s="2">
        <v>39780</v>
      </c>
      <c r="AA1430" s="2">
        <v>39813</v>
      </c>
      <c r="AB1430" s="2">
        <v>39843</v>
      </c>
      <c r="AC1430" s="2">
        <v>39871</v>
      </c>
      <c r="AD1430" s="2">
        <v>39903</v>
      </c>
      <c r="AE1430" s="2">
        <v>39933</v>
      </c>
      <c r="AF1430" s="2">
        <v>39962</v>
      </c>
      <c r="AG1430" s="2">
        <v>39994</v>
      </c>
      <c r="AH1430" s="2">
        <v>40025</v>
      </c>
      <c r="AI1430" s="2">
        <v>40056</v>
      </c>
      <c r="AJ1430" s="2">
        <v>40086</v>
      </c>
      <c r="AK1430" s="2">
        <v>40116</v>
      </c>
      <c r="AL1430" s="2">
        <v>40147</v>
      </c>
      <c r="AM1430" s="2">
        <v>40178</v>
      </c>
      <c r="AN1430" s="2">
        <v>40207</v>
      </c>
      <c r="AO1430" s="2">
        <v>40235</v>
      </c>
      <c r="AP1430" s="2">
        <v>40268</v>
      </c>
      <c r="AQ1430" s="2">
        <v>40298</v>
      </c>
      <c r="AR1430" s="2">
        <v>40329</v>
      </c>
      <c r="AS1430" s="2">
        <v>40359</v>
      </c>
      <c r="AT1430" s="2">
        <v>40389</v>
      </c>
      <c r="AU1430" s="2">
        <v>40421</v>
      </c>
      <c r="AV1430" s="2">
        <v>40451</v>
      </c>
      <c r="AW1430" s="2">
        <v>40480</v>
      </c>
      <c r="AX1430" s="2">
        <v>40512</v>
      </c>
      <c r="AY1430" s="2">
        <v>40543</v>
      </c>
    </row>
    <row r="1431" spans="1:193" x14ac:dyDescent="0.25">
      <c r="D1431" s="3">
        <v>21184600</v>
      </c>
      <c r="E1431">
        <v>25012200</v>
      </c>
      <c r="F1431">
        <v>23281800</v>
      </c>
      <c r="G1431">
        <v>19815400</v>
      </c>
      <c r="H1431">
        <v>17406800</v>
      </c>
      <c r="I1431">
        <v>20400000</v>
      </c>
      <c r="J1431">
        <v>17985300</v>
      </c>
      <c r="K1431">
        <v>18116000</v>
      </c>
      <c r="L1431">
        <v>10036700</v>
      </c>
      <c r="M1431">
        <v>12296200</v>
      </c>
      <c r="N1431">
        <v>10596800</v>
      </c>
      <c r="O1431">
        <v>7858900</v>
      </c>
      <c r="P1431">
        <v>13764600</v>
      </c>
      <c r="Q1431">
        <v>10313700</v>
      </c>
      <c r="R1431">
        <v>13666600</v>
      </c>
      <c r="S1431">
        <v>11433400</v>
      </c>
      <c r="T1431">
        <v>8239500</v>
      </c>
      <c r="U1431">
        <v>12024700</v>
      </c>
      <c r="V1431">
        <v>18191500</v>
      </c>
      <c r="W1431">
        <v>11620800</v>
      </c>
      <c r="X1431">
        <v>15794200</v>
      </c>
      <c r="Y1431">
        <v>24147900</v>
      </c>
      <c r="Z1431">
        <v>13462300</v>
      </c>
      <c r="AA1431">
        <v>11983800</v>
      </c>
      <c r="AB1431">
        <v>12510100</v>
      </c>
      <c r="AC1431">
        <v>11840400</v>
      </c>
      <c r="AD1431">
        <v>12346400</v>
      </c>
      <c r="AE1431">
        <v>10948100</v>
      </c>
      <c r="AF1431">
        <v>11723400</v>
      </c>
      <c r="AG1431">
        <v>12412500</v>
      </c>
      <c r="AH1431">
        <v>9992600</v>
      </c>
      <c r="AI1431">
        <v>7042200</v>
      </c>
      <c r="AJ1431">
        <v>9958000</v>
      </c>
      <c r="AK1431">
        <v>11074800</v>
      </c>
      <c r="AL1431">
        <v>9308100</v>
      </c>
      <c r="AM1431">
        <v>9389300</v>
      </c>
      <c r="AN1431">
        <v>9781400</v>
      </c>
      <c r="AO1431">
        <v>9199600</v>
      </c>
      <c r="AP1431">
        <v>8384300</v>
      </c>
      <c r="AQ1431">
        <v>12037900</v>
      </c>
      <c r="AR1431">
        <v>18633800</v>
      </c>
      <c r="AS1431">
        <v>24870300</v>
      </c>
      <c r="AT1431">
        <v>39004500</v>
      </c>
      <c r="AU1431">
        <v>13427800</v>
      </c>
      <c r="AV1431">
        <v>10328671</v>
      </c>
      <c r="AW1431">
        <v>11336375</v>
      </c>
      <c r="AX1431">
        <v>9928543</v>
      </c>
      <c r="AY1431">
        <v>16930391</v>
      </c>
    </row>
    <row r="1432" spans="1:193" x14ac:dyDescent="0.25">
      <c r="A1432" s="5" t="s">
        <v>717</v>
      </c>
      <c r="B1432" t="s">
        <v>1164</v>
      </c>
      <c r="C1432" t="s">
        <v>1182</v>
      </c>
      <c r="D1432" s="2">
        <f>_xll.BDH(A1432, "volume", B1432, C1432, "Direction", "H", "Period", "M","cols=36;rows=2")</f>
        <v>39113</v>
      </c>
      <c r="E1432" s="2">
        <v>39141</v>
      </c>
      <c r="F1432" s="2">
        <v>39171</v>
      </c>
      <c r="G1432" s="2">
        <v>39202</v>
      </c>
      <c r="H1432" s="2">
        <v>39233</v>
      </c>
      <c r="I1432" s="2">
        <v>39262</v>
      </c>
      <c r="J1432" s="2">
        <v>39294</v>
      </c>
      <c r="K1432" s="2">
        <v>39325</v>
      </c>
      <c r="L1432" s="2">
        <v>39353</v>
      </c>
      <c r="M1432" s="2">
        <v>39386</v>
      </c>
      <c r="N1432" s="2">
        <v>39416</v>
      </c>
      <c r="O1432" s="2">
        <v>39447</v>
      </c>
      <c r="P1432" s="2">
        <v>39478</v>
      </c>
      <c r="Q1432" s="2">
        <v>39507</v>
      </c>
      <c r="R1432" s="2">
        <v>39538</v>
      </c>
      <c r="S1432" s="2">
        <v>39568</v>
      </c>
      <c r="T1432" s="2">
        <v>39598</v>
      </c>
      <c r="U1432" s="2">
        <v>39629</v>
      </c>
      <c r="V1432" s="2">
        <v>39660</v>
      </c>
      <c r="W1432" s="2">
        <v>39689</v>
      </c>
      <c r="X1432" s="2">
        <v>39721</v>
      </c>
      <c r="Y1432" s="2">
        <v>39752</v>
      </c>
      <c r="Z1432" s="2">
        <v>39780</v>
      </c>
      <c r="AA1432" s="2">
        <v>39813</v>
      </c>
      <c r="AB1432" s="2">
        <v>39843</v>
      </c>
      <c r="AC1432" s="2">
        <v>39871</v>
      </c>
      <c r="AD1432" s="2">
        <v>39903</v>
      </c>
      <c r="AE1432" s="2">
        <v>39933</v>
      </c>
      <c r="AF1432" s="2">
        <v>39962</v>
      </c>
      <c r="AG1432" s="2">
        <v>39994</v>
      </c>
      <c r="AH1432" s="2">
        <v>40025</v>
      </c>
      <c r="AI1432" s="2">
        <v>40056</v>
      </c>
      <c r="AJ1432" s="2">
        <v>40086</v>
      </c>
      <c r="AK1432" s="2">
        <v>40116</v>
      </c>
      <c r="AL1432" s="2">
        <v>40147</v>
      </c>
      <c r="AM1432" s="2">
        <v>40178</v>
      </c>
    </row>
    <row r="1433" spans="1:193" x14ac:dyDescent="0.25">
      <c r="D1433" s="3">
        <v>904372</v>
      </c>
      <c r="E1433">
        <v>848492</v>
      </c>
      <c r="F1433">
        <v>1115892</v>
      </c>
      <c r="G1433">
        <v>860875</v>
      </c>
      <c r="H1433">
        <v>1158656</v>
      </c>
      <c r="I1433">
        <v>1107949</v>
      </c>
      <c r="J1433">
        <v>1046909</v>
      </c>
      <c r="K1433">
        <v>1294789</v>
      </c>
      <c r="L1433">
        <v>882282</v>
      </c>
      <c r="M1433">
        <v>1278676</v>
      </c>
      <c r="N1433">
        <v>1612360</v>
      </c>
      <c r="O1433">
        <v>1317469</v>
      </c>
      <c r="P1433">
        <v>1664823</v>
      </c>
      <c r="Q1433">
        <v>1384936</v>
      </c>
      <c r="R1433">
        <v>1534883</v>
      </c>
      <c r="S1433">
        <v>1125902</v>
      </c>
      <c r="T1433">
        <v>1208409</v>
      </c>
      <c r="U1433">
        <v>1352816</v>
      </c>
      <c r="V1433">
        <v>1150579</v>
      </c>
      <c r="W1433">
        <v>890825</v>
      </c>
      <c r="X1433">
        <v>845578</v>
      </c>
      <c r="Y1433">
        <v>1385509</v>
      </c>
      <c r="Z1433">
        <v>1081049</v>
      </c>
      <c r="AA1433">
        <v>960065</v>
      </c>
      <c r="AB1433">
        <v>740311</v>
      </c>
      <c r="AC1433">
        <v>814122</v>
      </c>
      <c r="AD1433">
        <v>1406463</v>
      </c>
      <c r="AE1433">
        <v>833815</v>
      </c>
      <c r="AF1433">
        <v>877888</v>
      </c>
      <c r="AG1433">
        <v>1051875</v>
      </c>
      <c r="AH1433">
        <v>896692</v>
      </c>
      <c r="AI1433">
        <v>842315</v>
      </c>
      <c r="AJ1433">
        <v>1215022</v>
      </c>
      <c r="AK1433">
        <v>979872</v>
      </c>
      <c r="AL1433">
        <v>1037739</v>
      </c>
      <c r="AM1433">
        <v>380551</v>
      </c>
    </row>
    <row r="1434" spans="1:193" x14ac:dyDescent="0.25">
      <c r="A1434" s="5" t="s">
        <v>718</v>
      </c>
      <c r="B1434" t="s">
        <v>1164</v>
      </c>
      <c r="C1434" t="s">
        <v>1198</v>
      </c>
      <c r="D1434" s="2">
        <f>_xll.BDH(A1434, "volume", B1434, C1434, "Direction", "H", "Period", "M","cols=23;rows=2")</f>
        <v>39113</v>
      </c>
      <c r="E1434" s="2">
        <v>39141</v>
      </c>
      <c r="F1434" s="2">
        <v>39171</v>
      </c>
      <c r="G1434" s="2">
        <v>39202</v>
      </c>
      <c r="H1434" s="2">
        <v>39233</v>
      </c>
      <c r="I1434" s="2">
        <v>39262</v>
      </c>
      <c r="J1434" s="2">
        <v>39294</v>
      </c>
      <c r="K1434" s="2">
        <v>39325</v>
      </c>
      <c r="L1434" s="2">
        <v>39353</v>
      </c>
      <c r="M1434" s="2">
        <v>39386</v>
      </c>
      <c r="N1434" s="2">
        <v>39416</v>
      </c>
      <c r="O1434" s="2">
        <v>39447</v>
      </c>
      <c r="P1434" s="2">
        <v>39478</v>
      </c>
      <c r="Q1434" s="2">
        <v>39507</v>
      </c>
      <c r="R1434" s="2">
        <v>39538</v>
      </c>
      <c r="S1434" s="2">
        <v>39568</v>
      </c>
      <c r="T1434" s="2">
        <v>39598</v>
      </c>
      <c r="U1434" s="2">
        <v>39629</v>
      </c>
      <c r="V1434" s="2">
        <v>39660</v>
      </c>
      <c r="W1434" s="2">
        <v>39689</v>
      </c>
      <c r="X1434" s="2">
        <v>39721</v>
      </c>
      <c r="Y1434" s="2">
        <v>39752</v>
      </c>
      <c r="Z1434" s="2">
        <v>39780</v>
      </c>
    </row>
    <row r="1435" spans="1:193" x14ac:dyDescent="0.25">
      <c r="D1435" s="3">
        <v>11986865</v>
      </c>
      <c r="E1435">
        <v>12910856</v>
      </c>
      <c r="F1435">
        <v>14756107</v>
      </c>
      <c r="G1435">
        <v>37421161</v>
      </c>
      <c r="H1435">
        <v>56355167</v>
      </c>
      <c r="I1435">
        <v>25608405</v>
      </c>
      <c r="J1435">
        <v>26789294</v>
      </c>
      <c r="K1435">
        <v>34195429</v>
      </c>
      <c r="L1435">
        <v>19311386</v>
      </c>
      <c r="M1435">
        <v>26478648</v>
      </c>
      <c r="N1435">
        <v>25927111</v>
      </c>
      <c r="O1435">
        <v>19838419</v>
      </c>
      <c r="P1435">
        <v>36713070</v>
      </c>
      <c r="Q1435">
        <v>24050083</v>
      </c>
      <c r="R1435">
        <v>31819494</v>
      </c>
      <c r="S1435">
        <v>24275173</v>
      </c>
      <c r="T1435">
        <v>26938541</v>
      </c>
      <c r="U1435">
        <v>26238213</v>
      </c>
      <c r="V1435">
        <v>32922100</v>
      </c>
      <c r="W1435">
        <v>24403580</v>
      </c>
      <c r="X1435">
        <v>28518992</v>
      </c>
      <c r="Y1435">
        <v>43673502</v>
      </c>
      <c r="Z1435">
        <v>8890118</v>
      </c>
    </row>
    <row r="1436" spans="1:193" x14ac:dyDescent="0.25">
      <c r="A1436" s="5" t="s">
        <v>719</v>
      </c>
      <c r="B1436" t="s">
        <v>1164</v>
      </c>
      <c r="C1436" t="s">
        <v>1184</v>
      </c>
      <c r="D1436" s="2">
        <f>_xll.BDH(A1436, "volume", B1436, C1436, "Direction", "H", "Period", "M","cols=79;rows=2")</f>
        <v>39113</v>
      </c>
      <c r="E1436" s="2">
        <v>39141</v>
      </c>
      <c r="F1436" s="2">
        <v>39171</v>
      </c>
      <c r="G1436" s="2">
        <v>39202</v>
      </c>
      <c r="H1436" s="2">
        <v>39233</v>
      </c>
      <c r="I1436" s="2">
        <v>39262</v>
      </c>
      <c r="J1436" s="2">
        <v>39294</v>
      </c>
      <c r="K1436" s="2">
        <v>39325</v>
      </c>
      <c r="L1436" s="2">
        <v>39353</v>
      </c>
      <c r="M1436" s="2">
        <v>39386</v>
      </c>
      <c r="N1436" s="2">
        <v>39416</v>
      </c>
      <c r="O1436" s="2">
        <v>39447</v>
      </c>
      <c r="P1436" s="2">
        <v>39478</v>
      </c>
      <c r="Q1436" s="2">
        <v>39507</v>
      </c>
      <c r="R1436" s="2">
        <v>39538</v>
      </c>
      <c r="S1436" s="2">
        <v>39568</v>
      </c>
      <c r="T1436" s="2">
        <v>39598</v>
      </c>
      <c r="U1436" s="2">
        <v>39629</v>
      </c>
      <c r="V1436" s="2">
        <v>39660</v>
      </c>
      <c r="W1436" s="2">
        <v>39689</v>
      </c>
      <c r="X1436" s="2">
        <v>39721</v>
      </c>
      <c r="Y1436" s="2">
        <v>39752</v>
      </c>
      <c r="Z1436" s="2">
        <v>39780</v>
      </c>
      <c r="AA1436" s="2">
        <v>39813</v>
      </c>
      <c r="AB1436" s="2">
        <v>39843</v>
      </c>
      <c r="AC1436" s="2">
        <v>39871</v>
      </c>
      <c r="AD1436" s="2">
        <v>39903</v>
      </c>
      <c r="AE1436" s="2">
        <v>39933</v>
      </c>
      <c r="AF1436" s="2">
        <v>39962</v>
      </c>
      <c r="AG1436" s="2">
        <v>39994</v>
      </c>
      <c r="AH1436" s="2">
        <v>40025</v>
      </c>
      <c r="AI1436" s="2">
        <v>40056</v>
      </c>
      <c r="AJ1436" s="2">
        <v>40086</v>
      </c>
      <c r="AK1436" s="2">
        <v>40116</v>
      </c>
      <c r="AL1436" s="2">
        <v>40147</v>
      </c>
      <c r="AM1436" s="2">
        <v>40178</v>
      </c>
      <c r="AN1436" s="2">
        <v>40207</v>
      </c>
      <c r="AO1436" s="2">
        <v>40235</v>
      </c>
      <c r="AP1436" s="2">
        <v>40268</v>
      </c>
      <c r="AQ1436" s="2">
        <v>40298</v>
      </c>
      <c r="AR1436" s="2">
        <v>40329</v>
      </c>
      <c r="AS1436" s="2">
        <v>40359</v>
      </c>
      <c r="AT1436" s="2">
        <v>40389</v>
      </c>
      <c r="AU1436" s="2">
        <v>40421</v>
      </c>
      <c r="AV1436" s="2">
        <v>40451</v>
      </c>
      <c r="AW1436" s="2">
        <v>40480</v>
      </c>
      <c r="AX1436" s="2">
        <v>40512</v>
      </c>
      <c r="AY1436" s="2">
        <v>40543</v>
      </c>
      <c r="AZ1436" s="2">
        <v>40574</v>
      </c>
      <c r="BA1436" s="2">
        <v>40602</v>
      </c>
      <c r="BB1436" s="2">
        <v>40633</v>
      </c>
      <c r="BC1436" s="2">
        <v>40662</v>
      </c>
      <c r="BD1436" s="2">
        <v>40694</v>
      </c>
      <c r="BE1436" s="2">
        <v>40724</v>
      </c>
      <c r="BF1436" s="2">
        <v>40753</v>
      </c>
      <c r="BG1436" s="2">
        <v>40786</v>
      </c>
      <c r="BH1436" s="2">
        <v>40816</v>
      </c>
      <c r="BI1436" s="2">
        <v>40847</v>
      </c>
      <c r="BJ1436" s="2">
        <v>40877</v>
      </c>
      <c r="BK1436" s="2">
        <v>40907</v>
      </c>
      <c r="BL1436" s="2">
        <v>40939</v>
      </c>
      <c r="BM1436" s="2">
        <v>40968</v>
      </c>
      <c r="BN1436" s="2">
        <v>40998</v>
      </c>
      <c r="BO1436" s="2">
        <v>41029</v>
      </c>
      <c r="BP1436" s="2">
        <v>41060</v>
      </c>
      <c r="BQ1436" s="2">
        <v>41089</v>
      </c>
      <c r="BR1436" s="2">
        <v>41121</v>
      </c>
      <c r="BS1436" s="2">
        <v>41152</v>
      </c>
      <c r="BT1436" s="2">
        <v>41180</v>
      </c>
      <c r="BU1436" s="2">
        <v>41213</v>
      </c>
      <c r="BV1436" s="2">
        <v>41243</v>
      </c>
      <c r="BW1436" s="2">
        <v>41274</v>
      </c>
      <c r="BX1436" s="2">
        <v>41305</v>
      </c>
      <c r="BY1436" s="2">
        <v>41333</v>
      </c>
      <c r="BZ1436" s="2">
        <v>41362</v>
      </c>
      <c r="CA1436" s="2">
        <v>41394</v>
      </c>
      <c r="CB1436" s="2">
        <v>41425</v>
      </c>
      <c r="CC1436" s="2">
        <v>41453</v>
      </c>
      <c r="CD1436" s="2">
        <v>41486</v>
      </c>
    </row>
    <row r="1437" spans="1:193" x14ac:dyDescent="0.25">
      <c r="D1437" s="3">
        <v>320948095</v>
      </c>
      <c r="E1437">
        <v>303341267</v>
      </c>
      <c r="F1437">
        <v>446931072</v>
      </c>
      <c r="G1437">
        <v>258330393</v>
      </c>
      <c r="H1437">
        <v>255906974</v>
      </c>
      <c r="I1437">
        <v>342907737</v>
      </c>
      <c r="J1437">
        <v>290959301</v>
      </c>
      <c r="K1437">
        <v>349151227</v>
      </c>
      <c r="L1437">
        <v>317557081</v>
      </c>
      <c r="M1437">
        <v>314148734</v>
      </c>
      <c r="N1437">
        <v>402376137</v>
      </c>
      <c r="O1437">
        <v>332101918</v>
      </c>
      <c r="P1437">
        <v>485882378</v>
      </c>
      <c r="Q1437">
        <v>395835412</v>
      </c>
      <c r="R1437">
        <v>473871127</v>
      </c>
      <c r="S1437">
        <v>324387390</v>
      </c>
      <c r="T1437">
        <v>253881921</v>
      </c>
      <c r="U1437">
        <v>368916030</v>
      </c>
      <c r="V1437">
        <v>325512489</v>
      </c>
      <c r="W1437">
        <v>243291093</v>
      </c>
      <c r="X1437">
        <v>484504599</v>
      </c>
      <c r="Y1437">
        <v>635419883</v>
      </c>
      <c r="Z1437">
        <v>391407873</v>
      </c>
      <c r="AA1437">
        <v>389267746</v>
      </c>
      <c r="AB1437">
        <v>313376501</v>
      </c>
      <c r="AC1437">
        <v>306521323</v>
      </c>
      <c r="AD1437">
        <v>455604071</v>
      </c>
      <c r="AE1437">
        <v>309005197</v>
      </c>
      <c r="AF1437">
        <v>235600756</v>
      </c>
      <c r="AG1437">
        <v>292058268</v>
      </c>
      <c r="AH1437">
        <v>219624958</v>
      </c>
      <c r="AI1437">
        <v>178959779</v>
      </c>
      <c r="AJ1437">
        <v>251806480</v>
      </c>
      <c r="AK1437">
        <v>263654023</v>
      </c>
      <c r="AL1437">
        <v>155266408</v>
      </c>
      <c r="AM1437">
        <v>196769005</v>
      </c>
      <c r="AN1437">
        <v>217317049</v>
      </c>
      <c r="AO1437">
        <v>200362495</v>
      </c>
      <c r="AP1437">
        <v>224507781</v>
      </c>
      <c r="AQ1437">
        <v>179790102</v>
      </c>
      <c r="AR1437">
        <v>255899775</v>
      </c>
      <c r="AS1437">
        <v>204878492</v>
      </c>
      <c r="AT1437">
        <v>199764551</v>
      </c>
      <c r="AU1437">
        <v>178145842</v>
      </c>
      <c r="AV1437">
        <v>349669460</v>
      </c>
      <c r="AW1437">
        <v>231319155</v>
      </c>
      <c r="AX1437">
        <v>170310489</v>
      </c>
      <c r="AY1437">
        <v>161895228</v>
      </c>
      <c r="AZ1437">
        <v>159388894</v>
      </c>
      <c r="BA1437">
        <v>117844319</v>
      </c>
      <c r="BB1437">
        <v>206336854</v>
      </c>
      <c r="BC1437">
        <v>188437099</v>
      </c>
      <c r="BD1437">
        <v>174014407</v>
      </c>
      <c r="BE1437">
        <v>239731947</v>
      </c>
      <c r="BF1437">
        <v>174371738</v>
      </c>
      <c r="BG1437">
        <v>349090505</v>
      </c>
      <c r="BH1437">
        <v>291717372</v>
      </c>
      <c r="BI1437">
        <v>223150139</v>
      </c>
      <c r="BJ1437">
        <v>174490797</v>
      </c>
      <c r="BK1437">
        <v>199814893</v>
      </c>
      <c r="BL1437">
        <v>192479470</v>
      </c>
      <c r="BM1437">
        <v>158258506</v>
      </c>
      <c r="BN1437">
        <v>246166329</v>
      </c>
      <c r="BO1437">
        <v>176795918</v>
      </c>
      <c r="BP1437">
        <v>188429146</v>
      </c>
      <c r="BQ1437">
        <v>176562685</v>
      </c>
      <c r="BR1437">
        <v>152548967</v>
      </c>
      <c r="BS1437">
        <v>139967262</v>
      </c>
      <c r="BT1437">
        <v>155637590</v>
      </c>
      <c r="BU1437">
        <v>138529507</v>
      </c>
      <c r="BV1437">
        <v>117411146</v>
      </c>
      <c r="BW1437">
        <v>138058886</v>
      </c>
      <c r="BX1437">
        <v>114371039</v>
      </c>
      <c r="BY1437">
        <v>97776401</v>
      </c>
      <c r="BZ1437">
        <v>160596764</v>
      </c>
      <c r="CA1437">
        <v>142383173</v>
      </c>
      <c r="CB1437">
        <v>126412218</v>
      </c>
      <c r="CC1437">
        <v>181516140</v>
      </c>
      <c r="CD1437">
        <v>121006830</v>
      </c>
    </row>
    <row r="1438" spans="1:193" x14ac:dyDescent="0.25">
      <c r="A1438" s="5" t="s">
        <v>720</v>
      </c>
      <c r="B1438" t="s">
        <v>1164</v>
      </c>
      <c r="C1438" t="s">
        <v>1188</v>
      </c>
      <c r="D1438" s="2">
        <f>_xll.BDH(A1438, "volume", B1438, C1438, "Direction", "H", "Period", "M","cols=66;rows=2")</f>
        <v>39113</v>
      </c>
      <c r="E1438" s="2">
        <v>39141</v>
      </c>
      <c r="F1438" s="2">
        <v>39171</v>
      </c>
      <c r="G1438" s="2">
        <v>39202</v>
      </c>
      <c r="H1438" s="2">
        <v>39233</v>
      </c>
      <c r="I1438" s="2">
        <v>39262</v>
      </c>
      <c r="J1438" s="2">
        <v>39294</v>
      </c>
      <c r="K1438" s="2">
        <v>39325</v>
      </c>
      <c r="L1438" s="2">
        <v>39353</v>
      </c>
      <c r="M1438" s="2">
        <v>39386</v>
      </c>
      <c r="N1438" s="2">
        <v>39416</v>
      </c>
      <c r="O1438" s="2">
        <v>39447</v>
      </c>
      <c r="P1438" s="2">
        <v>39478</v>
      </c>
      <c r="Q1438" s="2">
        <v>39507</v>
      </c>
      <c r="R1438" s="2">
        <v>39538</v>
      </c>
      <c r="S1438" s="2">
        <v>39568</v>
      </c>
      <c r="T1438" s="2">
        <v>39598</v>
      </c>
      <c r="U1438" s="2">
        <v>39629</v>
      </c>
      <c r="V1438" s="2">
        <v>39660</v>
      </c>
      <c r="W1438" s="2">
        <v>39689</v>
      </c>
      <c r="X1438" s="2">
        <v>39721</v>
      </c>
      <c r="Y1438" s="2">
        <v>39752</v>
      </c>
      <c r="Z1438" s="2">
        <v>39780</v>
      </c>
      <c r="AA1438" s="2">
        <v>39813</v>
      </c>
      <c r="AB1438" s="2">
        <v>39843</v>
      </c>
      <c r="AC1438" s="2">
        <v>39871</v>
      </c>
      <c r="AD1438" s="2">
        <v>39903</v>
      </c>
      <c r="AE1438" s="2">
        <v>39933</v>
      </c>
      <c r="AF1438" s="2">
        <v>39962</v>
      </c>
      <c r="AG1438" s="2">
        <v>39994</v>
      </c>
      <c r="AH1438" s="2">
        <v>40025</v>
      </c>
      <c r="AI1438" s="2">
        <v>40056</v>
      </c>
      <c r="AJ1438" s="2">
        <v>40086</v>
      </c>
      <c r="AK1438" s="2">
        <v>40116</v>
      </c>
      <c r="AL1438" s="2">
        <v>40147</v>
      </c>
      <c r="AM1438" s="2">
        <v>40178</v>
      </c>
      <c r="AN1438" s="2">
        <v>40207</v>
      </c>
      <c r="AO1438" s="2">
        <v>40235</v>
      </c>
      <c r="AP1438" s="2">
        <v>40268</v>
      </c>
      <c r="AQ1438" s="2">
        <v>40298</v>
      </c>
      <c r="AR1438" s="2">
        <v>40329</v>
      </c>
      <c r="AS1438" s="2">
        <v>40359</v>
      </c>
      <c r="AT1438" s="2">
        <v>40389</v>
      </c>
      <c r="AU1438" s="2">
        <v>40421</v>
      </c>
      <c r="AV1438" s="2">
        <v>40451</v>
      </c>
      <c r="AW1438" s="2">
        <v>40480</v>
      </c>
      <c r="AX1438" s="2">
        <v>40512</v>
      </c>
      <c r="AY1438" s="2">
        <v>40543</v>
      </c>
      <c r="AZ1438" s="2">
        <v>40574</v>
      </c>
      <c r="BA1438" s="2">
        <v>40602</v>
      </c>
      <c r="BB1438" s="2">
        <v>40633</v>
      </c>
      <c r="BC1438" s="2">
        <v>40662</v>
      </c>
      <c r="BD1438" s="2">
        <v>40694</v>
      </c>
      <c r="BE1438" s="2">
        <v>40724</v>
      </c>
      <c r="BF1438" s="2">
        <v>40753</v>
      </c>
      <c r="BG1438" s="2">
        <v>40786</v>
      </c>
      <c r="BH1438" s="2">
        <v>40816</v>
      </c>
      <c r="BI1438" s="2">
        <v>40847</v>
      </c>
      <c r="BJ1438" s="2">
        <v>40877</v>
      </c>
      <c r="BK1438" s="2">
        <v>40907</v>
      </c>
      <c r="BL1438" s="2">
        <v>40939</v>
      </c>
      <c r="BM1438" s="2">
        <v>40968</v>
      </c>
      <c r="BN1438" s="2">
        <v>40998</v>
      </c>
      <c r="BO1438" s="2">
        <v>41029</v>
      </c>
      <c r="BP1438" s="2">
        <v>41060</v>
      </c>
      <c r="BQ1438" s="2">
        <v>41089</v>
      </c>
    </row>
    <row r="1439" spans="1:193" x14ac:dyDescent="0.25">
      <c r="D1439" s="3">
        <v>62212396</v>
      </c>
      <c r="E1439">
        <v>39534890</v>
      </c>
      <c r="F1439">
        <v>45472233</v>
      </c>
      <c r="G1439">
        <v>43858475</v>
      </c>
      <c r="H1439">
        <v>41705984</v>
      </c>
      <c r="I1439">
        <v>43154428</v>
      </c>
      <c r="J1439">
        <v>48554665</v>
      </c>
      <c r="K1439">
        <v>53230305</v>
      </c>
      <c r="L1439">
        <v>29409010</v>
      </c>
      <c r="M1439">
        <v>44705569</v>
      </c>
      <c r="N1439">
        <v>38347713</v>
      </c>
      <c r="O1439">
        <v>30407353</v>
      </c>
      <c r="P1439">
        <v>55215460</v>
      </c>
      <c r="Q1439">
        <v>35397372</v>
      </c>
      <c r="R1439">
        <v>37285277</v>
      </c>
      <c r="S1439">
        <v>50950639</v>
      </c>
      <c r="T1439">
        <v>32322068</v>
      </c>
      <c r="U1439">
        <v>33084501</v>
      </c>
      <c r="V1439">
        <v>44676942</v>
      </c>
      <c r="W1439">
        <v>27886069</v>
      </c>
      <c r="X1439">
        <v>34240557</v>
      </c>
      <c r="Y1439">
        <v>38964973</v>
      </c>
      <c r="Z1439">
        <v>19814387</v>
      </c>
      <c r="AA1439">
        <v>17716062</v>
      </c>
      <c r="AB1439">
        <v>26154460</v>
      </c>
      <c r="AC1439">
        <v>30632638</v>
      </c>
      <c r="AD1439">
        <v>29431604</v>
      </c>
      <c r="AE1439">
        <v>29968291</v>
      </c>
      <c r="AF1439">
        <v>27013286</v>
      </c>
      <c r="AG1439">
        <v>29182806</v>
      </c>
      <c r="AH1439">
        <v>40056534</v>
      </c>
      <c r="AI1439">
        <v>33745050</v>
      </c>
      <c r="AJ1439">
        <v>29969487</v>
      </c>
      <c r="AK1439">
        <v>36398605</v>
      </c>
      <c r="AL1439">
        <v>19549180</v>
      </c>
      <c r="AM1439">
        <v>16137923</v>
      </c>
      <c r="AN1439">
        <v>22739251</v>
      </c>
      <c r="AO1439">
        <v>22424289</v>
      </c>
      <c r="AP1439">
        <v>21091711</v>
      </c>
      <c r="AQ1439">
        <v>25495112</v>
      </c>
      <c r="AR1439">
        <v>31628823</v>
      </c>
      <c r="AS1439">
        <v>23368904</v>
      </c>
      <c r="AT1439">
        <v>20079244</v>
      </c>
      <c r="AU1439">
        <v>17171868</v>
      </c>
      <c r="AV1439">
        <v>16334218</v>
      </c>
      <c r="AW1439">
        <v>14789570</v>
      </c>
      <c r="AX1439">
        <v>14619828</v>
      </c>
      <c r="AY1439">
        <v>9910240</v>
      </c>
      <c r="AZ1439">
        <v>17507334</v>
      </c>
      <c r="BA1439">
        <v>13628160</v>
      </c>
      <c r="BB1439">
        <v>15049872</v>
      </c>
      <c r="BC1439">
        <v>13269928</v>
      </c>
      <c r="BD1439">
        <v>24291203</v>
      </c>
      <c r="BE1439">
        <v>18541276</v>
      </c>
      <c r="BF1439">
        <v>17429771</v>
      </c>
      <c r="BG1439">
        <v>18276823</v>
      </c>
      <c r="BH1439">
        <v>14507461</v>
      </c>
      <c r="BI1439">
        <v>10647940</v>
      </c>
      <c r="BJ1439">
        <v>9903227</v>
      </c>
      <c r="BK1439">
        <v>18171195</v>
      </c>
      <c r="BL1439">
        <v>15888429</v>
      </c>
      <c r="BM1439">
        <v>6555234</v>
      </c>
      <c r="BN1439">
        <v>9038392</v>
      </c>
      <c r="BO1439">
        <v>6026969</v>
      </c>
      <c r="BP1439">
        <v>6938417</v>
      </c>
      <c r="BQ1439">
        <v>4397055</v>
      </c>
    </row>
    <row r="1440" spans="1:193" x14ac:dyDescent="0.25">
      <c r="A1440" s="5" t="s">
        <v>721</v>
      </c>
      <c r="B1440" t="s">
        <v>1164</v>
      </c>
      <c r="C1440" t="s">
        <v>1199</v>
      </c>
      <c r="D1440" s="2">
        <f>_xll.BDH(A1440, "volume", B1440, C1440, "Direction", "H", "Period", "M","cols=190;rows=2")</f>
        <v>39113</v>
      </c>
      <c r="E1440" s="2">
        <v>39141</v>
      </c>
      <c r="F1440" s="2">
        <v>39171</v>
      </c>
      <c r="G1440" s="2">
        <v>39202</v>
      </c>
      <c r="H1440" s="2">
        <v>39233</v>
      </c>
      <c r="I1440" s="2">
        <v>39262</v>
      </c>
      <c r="J1440" s="2">
        <v>39294</v>
      </c>
      <c r="K1440" s="2">
        <v>39325</v>
      </c>
      <c r="L1440" s="2">
        <v>39353</v>
      </c>
      <c r="M1440" s="2">
        <v>39386</v>
      </c>
      <c r="N1440" s="2">
        <v>39416</v>
      </c>
      <c r="O1440" s="2">
        <v>39447</v>
      </c>
      <c r="P1440" s="2">
        <v>39478</v>
      </c>
      <c r="Q1440" s="2">
        <v>39507</v>
      </c>
      <c r="R1440" s="2">
        <v>39538</v>
      </c>
      <c r="S1440" s="2">
        <v>39568</v>
      </c>
      <c r="T1440" s="2">
        <v>39598</v>
      </c>
      <c r="U1440" s="2">
        <v>39629</v>
      </c>
      <c r="V1440" s="2">
        <v>39660</v>
      </c>
      <c r="W1440" s="2">
        <v>39689</v>
      </c>
      <c r="X1440" s="2">
        <v>39721</v>
      </c>
      <c r="Y1440" s="2">
        <v>39752</v>
      </c>
      <c r="Z1440" s="2">
        <v>39780</v>
      </c>
      <c r="AA1440" s="2">
        <v>39813</v>
      </c>
      <c r="AB1440" s="2">
        <v>39843</v>
      </c>
      <c r="AC1440" s="2">
        <v>39871</v>
      </c>
      <c r="AD1440" s="2">
        <v>39903</v>
      </c>
      <c r="AE1440" s="2">
        <v>39933</v>
      </c>
      <c r="AF1440" s="2">
        <v>39962</v>
      </c>
      <c r="AG1440" s="2">
        <v>39994</v>
      </c>
      <c r="AH1440" s="2">
        <v>40025</v>
      </c>
      <c r="AI1440" s="2">
        <v>40056</v>
      </c>
      <c r="AJ1440" s="2">
        <v>40086</v>
      </c>
      <c r="AK1440" s="2">
        <v>40116</v>
      </c>
      <c r="AL1440" s="2">
        <v>40147</v>
      </c>
      <c r="AM1440" s="2">
        <v>40178</v>
      </c>
      <c r="AN1440" s="2">
        <v>40207</v>
      </c>
      <c r="AO1440" s="2">
        <v>40235</v>
      </c>
      <c r="AP1440" s="2">
        <v>40268</v>
      </c>
      <c r="AQ1440" s="2">
        <v>40298</v>
      </c>
      <c r="AR1440" s="2">
        <v>40329</v>
      </c>
      <c r="AS1440" s="2">
        <v>40359</v>
      </c>
      <c r="AT1440" s="2">
        <v>40389</v>
      </c>
      <c r="AU1440" s="2">
        <v>40421</v>
      </c>
      <c r="AV1440" s="2">
        <v>40451</v>
      </c>
      <c r="AW1440" s="2">
        <v>40480</v>
      </c>
      <c r="AX1440" s="2">
        <v>40512</v>
      </c>
      <c r="AY1440" s="2">
        <v>40543</v>
      </c>
      <c r="AZ1440" s="2">
        <v>40574</v>
      </c>
      <c r="BA1440" s="2">
        <v>40602</v>
      </c>
      <c r="BB1440" s="2">
        <v>40633</v>
      </c>
      <c r="BC1440" s="2">
        <v>40662</v>
      </c>
      <c r="BD1440" s="2">
        <v>40694</v>
      </c>
      <c r="BE1440" s="2">
        <v>40724</v>
      </c>
      <c r="BF1440" s="2">
        <v>40753</v>
      </c>
      <c r="BG1440" s="2">
        <v>40786</v>
      </c>
      <c r="BH1440" s="2">
        <v>40816</v>
      </c>
      <c r="BI1440" s="2">
        <v>40847</v>
      </c>
      <c r="BJ1440" s="2">
        <v>40877</v>
      </c>
      <c r="BK1440" s="2">
        <v>40907</v>
      </c>
      <c r="BL1440" s="2">
        <v>40939</v>
      </c>
      <c r="BM1440" s="2">
        <v>40968</v>
      </c>
      <c r="BN1440" s="2">
        <v>40998</v>
      </c>
      <c r="BO1440" s="2">
        <v>41029</v>
      </c>
      <c r="BP1440" s="2">
        <v>41060</v>
      </c>
      <c r="BQ1440" s="2">
        <v>41089</v>
      </c>
      <c r="BR1440" s="2">
        <v>41121</v>
      </c>
      <c r="BS1440" s="2">
        <v>41152</v>
      </c>
      <c r="BT1440" s="2">
        <v>41180</v>
      </c>
      <c r="BU1440" s="2">
        <v>41213</v>
      </c>
      <c r="BV1440" s="2">
        <v>41243</v>
      </c>
      <c r="BW1440" s="2">
        <v>41274</v>
      </c>
      <c r="BX1440" s="2">
        <v>41305</v>
      </c>
      <c r="BY1440" s="2">
        <v>41333</v>
      </c>
      <c r="BZ1440" s="2">
        <v>41362</v>
      </c>
      <c r="CA1440" s="2">
        <v>41394</v>
      </c>
      <c r="CB1440" s="2">
        <v>41425</v>
      </c>
      <c r="CC1440" s="2">
        <v>41453</v>
      </c>
      <c r="CD1440" s="2">
        <v>41486</v>
      </c>
      <c r="CE1440" s="2">
        <v>41516</v>
      </c>
      <c r="CF1440" s="2">
        <v>41547</v>
      </c>
      <c r="CG1440" s="2">
        <v>41578</v>
      </c>
      <c r="CH1440" s="2">
        <v>41607</v>
      </c>
      <c r="CI1440" s="2">
        <v>41639</v>
      </c>
      <c r="CJ1440" s="2">
        <v>41670</v>
      </c>
      <c r="CK1440" s="2">
        <v>41698</v>
      </c>
      <c r="CL1440" s="2">
        <v>41729</v>
      </c>
      <c r="CM1440" s="2">
        <v>41759</v>
      </c>
      <c r="CN1440" s="2">
        <v>41789</v>
      </c>
      <c r="CO1440" s="2">
        <v>41820</v>
      </c>
      <c r="CP1440" s="2">
        <v>41851</v>
      </c>
      <c r="CQ1440" s="2">
        <v>41880</v>
      </c>
      <c r="CR1440" s="2">
        <v>41912</v>
      </c>
      <c r="CS1440" s="2">
        <v>41943</v>
      </c>
      <c r="CT1440" s="2">
        <v>41971</v>
      </c>
      <c r="CU1440" s="2">
        <v>42004</v>
      </c>
      <c r="CV1440" s="2">
        <v>42034</v>
      </c>
      <c r="CW1440" s="2">
        <v>42062</v>
      </c>
      <c r="CX1440" s="2">
        <v>42094</v>
      </c>
      <c r="CY1440" s="2">
        <v>42124</v>
      </c>
      <c r="CZ1440" s="2">
        <v>42153</v>
      </c>
      <c r="DA1440" s="2">
        <v>42185</v>
      </c>
      <c r="DB1440" s="2">
        <v>42216</v>
      </c>
      <c r="DC1440" s="2">
        <v>42247</v>
      </c>
      <c r="DD1440" s="2">
        <v>42277</v>
      </c>
      <c r="DE1440" s="2">
        <v>42307</v>
      </c>
      <c r="DF1440" s="2">
        <v>42338</v>
      </c>
      <c r="DG1440" s="2">
        <v>42369</v>
      </c>
      <c r="DH1440" s="2">
        <v>42398</v>
      </c>
      <c r="DI1440" s="2">
        <v>42429</v>
      </c>
      <c r="DJ1440" s="2">
        <v>42460</v>
      </c>
      <c r="DK1440" s="2">
        <v>42489</v>
      </c>
      <c r="DL1440" s="2">
        <v>42521</v>
      </c>
      <c r="DM1440" s="2">
        <v>42551</v>
      </c>
      <c r="DN1440" s="2">
        <v>42580</v>
      </c>
      <c r="DO1440" s="2">
        <v>42613</v>
      </c>
      <c r="DP1440" s="2">
        <v>42643</v>
      </c>
      <c r="DQ1440" s="2">
        <v>42674</v>
      </c>
      <c r="DR1440" s="2">
        <v>42704</v>
      </c>
      <c r="DS1440" s="2">
        <v>42734</v>
      </c>
      <c r="DT1440" s="2">
        <v>42766</v>
      </c>
      <c r="DU1440" s="2">
        <v>42794</v>
      </c>
      <c r="DV1440" s="2">
        <v>42825</v>
      </c>
      <c r="DW1440" s="2">
        <v>42853</v>
      </c>
      <c r="DX1440" s="2">
        <v>42886</v>
      </c>
      <c r="DY1440" s="2">
        <v>42916</v>
      </c>
      <c r="DZ1440" s="2">
        <v>42947</v>
      </c>
      <c r="EA1440" s="2">
        <v>42978</v>
      </c>
      <c r="EB1440" s="2">
        <v>43007</v>
      </c>
      <c r="EC1440" s="2">
        <v>43039</v>
      </c>
      <c r="ED1440" s="2">
        <v>43069</v>
      </c>
      <c r="EE1440" s="2">
        <v>43098</v>
      </c>
      <c r="EF1440" s="2">
        <v>43131</v>
      </c>
      <c r="EG1440" s="2">
        <v>43159</v>
      </c>
      <c r="EH1440" s="2">
        <v>43189</v>
      </c>
      <c r="EI1440" s="2">
        <v>43220</v>
      </c>
      <c r="EJ1440" s="2">
        <v>43251</v>
      </c>
      <c r="EK1440" s="2">
        <v>43280</v>
      </c>
      <c r="EL1440" s="2">
        <v>43312</v>
      </c>
      <c r="EM1440" s="2">
        <v>43343</v>
      </c>
      <c r="EN1440" s="2">
        <v>43371</v>
      </c>
      <c r="EO1440" s="2">
        <v>43404</v>
      </c>
      <c r="EP1440" s="2">
        <v>43434</v>
      </c>
      <c r="EQ1440" s="2">
        <v>43465</v>
      </c>
      <c r="ER1440" s="2">
        <v>43496</v>
      </c>
      <c r="ES1440" s="2">
        <v>43524</v>
      </c>
      <c r="ET1440" s="2">
        <v>43553</v>
      </c>
      <c r="EU1440" s="2">
        <v>43585</v>
      </c>
      <c r="EV1440" s="2">
        <v>43616</v>
      </c>
      <c r="EW1440" s="2">
        <v>43644</v>
      </c>
      <c r="EX1440" s="2">
        <v>43677</v>
      </c>
      <c r="EY1440" s="2">
        <v>43707</v>
      </c>
      <c r="EZ1440" s="2">
        <v>43738</v>
      </c>
      <c r="FA1440" s="2">
        <v>43769</v>
      </c>
      <c r="FB1440" s="2">
        <v>43798</v>
      </c>
      <c r="FC1440" s="2">
        <v>43830</v>
      </c>
      <c r="FD1440" s="2">
        <v>43861</v>
      </c>
      <c r="FE1440" s="2">
        <v>43889</v>
      </c>
      <c r="FF1440" s="2">
        <v>43921</v>
      </c>
      <c r="FG1440" s="2">
        <v>43951</v>
      </c>
      <c r="FH1440" s="2">
        <v>43980</v>
      </c>
      <c r="FI1440" s="2">
        <v>44012</v>
      </c>
      <c r="FJ1440" s="2">
        <v>44043</v>
      </c>
      <c r="FK1440" s="2">
        <v>44074</v>
      </c>
      <c r="FL1440" s="2">
        <v>44104</v>
      </c>
      <c r="FM1440" s="2">
        <v>44134</v>
      </c>
      <c r="FN1440" s="2">
        <v>44165</v>
      </c>
      <c r="FO1440" s="2">
        <v>44196</v>
      </c>
      <c r="FP1440" s="2">
        <v>44225</v>
      </c>
      <c r="FQ1440" s="2">
        <v>44253</v>
      </c>
      <c r="FR1440" s="2">
        <v>44286</v>
      </c>
      <c r="FS1440" s="2">
        <v>44316</v>
      </c>
      <c r="FT1440" s="2">
        <v>44347</v>
      </c>
      <c r="FU1440" s="2">
        <v>44377</v>
      </c>
      <c r="FV1440" s="2">
        <v>44407</v>
      </c>
      <c r="FW1440" s="2">
        <v>44439</v>
      </c>
      <c r="FX1440" s="2">
        <v>44469</v>
      </c>
      <c r="FY1440" s="2">
        <v>44498</v>
      </c>
      <c r="FZ1440" s="2">
        <v>44530</v>
      </c>
      <c r="GA1440" s="2">
        <v>44561</v>
      </c>
      <c r="GB1440" s="2">
        <v>44592</v>
      </c>
      <c r="GC1440" s="2">
        <v>44620</v>
      </c>
      <c r="GD1440" s="2">
        <v>44651</v>
      </c>
      <c r="GE1440" s="2">
        <v>44680</v>
      </c>
      <c r="GF1440" s="2">
        <v>44712</v>
      </c>
      <c r="GG1440" s="2">
        <v>44742</v>
      </c>
      <c r="GH1440" s="2">
        <v>44771</v>
      </c>
      <c r="GI1440" s="2">
        <v>44804</v>
      </c>
      <c r="GJ1440" s="2">
        <v>44834</v>
      </c>
      <c r="GK1440" s="2">
        <v>44865</v>
      </c>
    </row>
    <row r="1441" spans="1:193" x14ac:dyDescent="0.25">
      <c r="D1441" s="3">
        <v>292521223</v>
      </c>
      <c r="E1441">
        <v>240663522</v>
      </c>
      <c r="F1441">
        <v>259586586</v>
      </c>
      <c r="G1441">
        <v>268829366</v>
      </c>
      <c r="H1441">
        <v>332019325</v>
      </c>
      <c r="I1441">
        <v>250580180</v>
      </c>
      <c r="J1441">
        <v>282820200</v>
      </c>
      <c r="K1441">
        <v>330747171</v>
      </c>
      <c r="L1441">
        <v>166322505</v>
      </c>
      <c r="M1441">
        <v>239865569</v>
      </c>
      <c r="N1441">
        <v>240209369</v>
      </c>
      <c r="O1441">
        <v>150088335</v>
      </c>
      <c r="P1441">
        <v>294269757</v>
      </c>
      <c r="Q1441">
        <v>251569969</v>
      </c>
      <c r="R1441">
        <v>289875883</v>
      </c>
      <c r="S1441">
        <v>223772871</v>
      </c>
      <c r="T1441">
        <v>191660207</v>
      </c>
      <c r="U1441">
        <v>245967253</v>
      </c>
      <c r="V1441">
        <v>244083756</v>
      </c>
      <c r="W1441">
        <v>167568819</v>
      </c>
      <c r="X1441">
        <v>240966295</v>
      </c>
      <c r="Y1441">
        <v>324724566</v>
      </c>
      <c r="Z1441">
        <v>194842917</v>
      </c>
      <c r="AA1441">
        <v>161338963</v>
      </c>
      <c r="AB1441">
        <v>178167141</v>
      </c>
      <c r="AC1441">
        <v>248885701</v>
      </c>
      <c r="AD1441">
        <v>231655107</v>
      </c>
      <c r="AE1441">
        <v>174281415</v>
      </c>
      <c r="AF1441">
        <v>177143471</v>
      </c>
      <c r="AG1441">
        <v>158613477</v>
      </c>
      <c r="AH1441">
        <v>177355542</v>
      </c>
      <c r="AI1441">
        <v>143995453</v>
      </c>
      <c r="AJ1441">
        <v>158663653</v>
      </c>
      <c r="AK1441">
        <v>156484245</v>
      </c>
      <c r="AL1441">
        <v>128717087</v>
      </c>
      <c r="AM1441">
        <v>110372462</v>
      </c>
      <c r="AN1441">
        <v>170169582</v>
      </c>
      <c r="AO1441">
        <v>149395070</v>
      </c>
      <c r="AP1441">
        <v>198107164</v>
      </c>
      <c r="AQ1441">
        <v>163636183</v>
      </c>
      <c r="AR1441">
        <v>192220205</v>
      </c>
      <c r="AS1441">
        <v>141162388</v>
      </c>
      <c r="AT1441">
        <v>142412439</v>
      </c>
      <c r="AU1441">
        <v>135392374</v>
      </c>
      <c r="AV1441">
        <v>147126009</v>
      </c>
      <c r="AW1441">
        <v>119497250</v>
      </c>
      <c r="AX1441">
        <v>100355422</v>
      </c>
      <c r="AY1441">
        <v>65715474</v>
      </c>
      <c r="AZ1441">
        <v>99884833</v>
      </c>
      <c r="BA1441">
        <v>110825232</v>
      </c>
      <c r="BB1441">
        <v>116015866</v>
      </c>
      <c r="BC1441">
        <v>103532063</v>
      </c>
      <c r="BD1441">
        <v>131561373</v>
      </c>
      <c r="BE1441">
        <v>119555049</v>
      </c>
      <c r="BF1441">
        <v>101845075</v>
      </c>
      <c r="BG1441">
        <v>141676776</v>
      </c>
      <c r="BH1441">
        <v>118209933</v>
      </c>
      <c r="BI1441">
        <v>97002079</v>
      </c>
      <c r="BJ1441">
        <v>96497690</v>
      </c>
      <c r="BK1441">
        <v>85027334</v>
      </c>
      <c r="BL1441">
        <v>82265845</v>
      </c>
      <c r="BM1441">
        <v>80852632</v>
      </c>
      <c r="BN1441">
        <v>84146613</v>
      </c>
      <c r="BO1441">
        <v>57217577</v>
      </c>
      <c r="BP1441">
        <v>74508501</v>
      </c>
      <c r="BQ1441">
        <v>85243146</v>
      </c>
      <c r="BR1441">
        <v>64709183</v>
      </c>
      <c r="BS1441">
        <v>66203813</v>
      </c>
      <c r="BT1441">
        <v>57771235</v>
      </c>
      <c r="BU1441">
        <v>58511599</v>
      </c>
      <c r="BV1441">
        <v>73040612</v>
      </c>
      <c r="BW1441">
        <v>57156947</v>
      </c>
      <c r="BX1441">
        <v>69785775</v>
      </c>
      <c r="BY1441">
        <v>73701031</v>
      </c>
      <c r="BZ1441">
        <v>57434646</v>
      </c>
      <c r="CA1441">
        <v>73752372</v>
      </c>
      <c r="CB1441">
        <v>79570853</v>
      </c>
      <c r="CC1441">
        <v>86618828</v>
      </c>
      <c r="CD1441">
        <v>64746089</v>
      </c>
      <c r="CE1441">
        <v>63066322</v>
      </c>
      <c r="CF1441">
        <v>75104708</v>
      </c>
      <c r="CG1441">
        <v>72347949</v>
      </c>
      <c r="CH1441">
        <v>56197703</v>
      </c>
      <c r="CI1441">
        <v>61615284</v>
      </c>
      <c r="CJ1441">
        <v>64444634</v>
      </c>
      <c r="CK1441">
        <v>75183288</v>
      </c>
      <c r="CL1441">
        <v>82745077</v>
      </c>
      <c r="CM1441">
        <v>77798233</v>
      </c>
      <c r="CN1441">
        <v>83637303</v>
      </c>
      <c r="CO1441">
        <v>88991799</v>
      </c>
      <c r="CP1441">
        <v>85454749</v>
      </c>
      <c r="CQ1441">
        <v>70581172</v>
      </c>
      <c r="CR1441">
        <v>68484693</v>
      </c>
      <c r="CS1441">
        <v>122182083</v>
      </c>
      <c r="CT1441">
        <v>58723574</v>
      </c>
      <c r="CU1441">
        <v>78721544</v>
      </c>
      <c r="CV1441">
        <v>80094889</v>
      </c>
      <c r="CW1441">
        <v>74244057</v>
      </c>
      <c r="CX1441">
        <v>93167620</v>
      </c>
      <c r="CY1441">
        <v>134900440</v>
      </c>
      <c r="CZ1441">
        <v>102754582</v>
      </c>
      <c r="DA1441">
        <v>76462656</v>
      </c>
      <c r="DB1441">
        <v>83965774</v>
      </c>
      <c r="DC1441">
        <v>106335796</v>
      </c>
      <c r="DD1441">
        <v>101488135</v>
      </c>
      <c r="DE1441">
        <v>84580421</v>
      </c>
      <c r="DF1441">
        <v>56655523</v>
      </c>
      <c r="DG1441">
        <v>75398994</v>
      </c>
      <c r="DH1441">
        <v>95094539</v>
      </c>
      <c r="DI1441">
        <v>71933195</v>
      </c>
      <c r="DJ1441">
        <v>67478339</v>
      </c>
      <c r="DK1441">
        <v>61129734</v>
      </c>
      <c r="DL1441">
        <v>72621557</v>
      </c>
      <c r="DM1441">
        <v>85758664</v>
      </c>
      <c r="DN1441">
        <v>52031751</v>
      </c>
      <c r="DO1441">
        <v>68711443</v>
      </c>
      <c r="DP1441">
        <v>74501171</v>
      </c>
      <c r="DQ1441">
        <v>64457863</v>
      </c>
      <c r="DR1441">
        <v>71892192</v>
      </c>
      <c r="DS1441">
        <v>61431928</v>
      </c>
      <c r="DT1441">
        <v>49778068</v>
      </c>
      <c r="DU1441">
        <v>54732212</v>
      </c>
      <c r="DV1441">
        <v>63073924</v>
      </c>
      <c r="DW1441">
        <v>43503735</v>
      </c>
      <c r="DX1441">
        <v>64026198</v>
      </c>
      <c r="DY1441">
        <v>75480201</v>
      </c>
      <c r="DZ1441">
        <v>55439883</v>
      </c>
      <c r="EA1441">
        <v>63688602</v>
      </c>
      <c r="EB1441">
        <v>63035211</v>
      </c>
      <c r="EC1441">
        <v>56725225</v>
      </c>
      <c r="ED1441">
        <v>64008033</v>
      </c>
      <c r="EE1441">
        <v>70849411</v>
      </c>
      <c r="EF1441">
        <v>74347489</v>
      </c>
      <c r="EG1441">
        <v>99136580</v>
      </c>
      <c r="EH1441">
        <v>94563612</v>
      </c>
      <c r="EI1441">
        <v>76410090</v>
      </c>
      <c r="EJ1441">
        <v>93764697</v>
      </c>
      <c r="EK1441">
        <v>90894961</v>
      </c>
      <c r="EL1441">
        <v>63588183</v>
      </c>
      <c r="EM1441">
        <v>74391962</v>
      </c>
      <c r="EN1441">
        <v>77002572</v>
      </c>
      <c r="EO1441">
        <v>91177632</v>
      </c>
      <c r="EP1441">
        <v>79527667</v>
      </c>
      <c r="EQ1441">
        <v>85454427</v>
      </c>
      <c r="ER1441">
        <v>78768130</v>
      </c>
      <c r="ES1441">
        <v>64207310</v>
      </c>
      <c r="ET1441">
        <v>68417041</v>
      </c>
      <c r="EU1441">
        <v>52093652</v>
      </c>
      <c r="EV1441">
        <v>79389485</v>
      </c>
      <c r="EW1441">
        <v>63601317</v>
      </c>
      <c r="EX1441">
        <v>61661969</v>
      </c>
      <c r="EY1441">
        <v>59338618</v>
      </c>
      <c r="EZ1441">
        <v>52945485</v>
      </c>
      <c r="FA1441">
        <v>52393914</v>
      </c>
      <c r="FB1441">
        <v>51226253</v>
      </c>
      <c r="FC1441">
        <v>46158390</v>
      </c>
      <c r="FD1441">
        <v>47568721</v>
      </c>
      <c r="FE1441">
        <v>64654633</v>
      </c>
      <c r="FF1441">
        <v>106843416</v>
      </c>
      <c r="FG1441">
        <v>77025824</v>
      </c>
      <c r="FH1441">
        <v>65984486</v>
      </c>
      <c r="FI1441">
        <v>71149260</v>
      </c>
      <c r="FJ1441">
        <v>54891572</v>
      </c>
      <c r="FK1441">
        <v>58594123</v>
      </c>
      <c r="FL1441">
        <v>82174810</v>
      </c>
      <c r="FM1441">
        <v>52610075</v>
      </c>
      <c r="FN1441">
        <v>62717567</v>
      </c>
      <c r="FO1441">
        <v>50546184</v>
      </c>
      <c r="FP1441">
        <v>55785990</v>
      </c>
      <c r="FQ1441">
        <v>52969857</v>
      </c>
      <c r="FR1441">
        <v>85223863</v>
      </c>
      <c r="FS1441">
        <v>70184894</v>
      </c>
      <c r="FT1441">
        <v>73621071</v>
      </c>
      <c r="FU1441">
        <v>54465123</v>
      </c>
      <c r="FV1441">
        <v>46388379</v>
      </c>
      <c r="FW1441">
        <v>49822841</v>
      </c>
      <c r="FX1441">
        <v>54453284</v>
      </c>
      <c r="FY1441">
        <v>47208409</v>
      </c>
      <c r="FZ1441">
        <v>57206131</v>
      </c>
      <c r="GA1441">
        <v>51868577</v>
      </c>
      <c r="GB1441">
        <v>64781398</v>
      </c>
      <c r="GC1441">
        <v>53793655</v>
      </c>
      <c r="GD1441">
        <v>61460836</v>
      </c>
      <c r="GE1441">
        <v>60753248</v>
      </c>
      <c r="GF1441">
        <v>70277476</v>
      </c>
      <c r="GG1441">
        <v>67484817</v>
      </c>
      <c r="GH1441">
        <v>51528260</v>
      </c>
      <c r="GI1441">
        <v>58552382</v>
      </c>
      <c r="GJ1441">
        <v>65151910</v>
      </c>
      <c r="GK1441">
        <v>78704582</v>
      </c>
    </row>
    <row r="1442" spans="1:193" x14ac:dyDescent="0.25">
      <c r="A1442" s="5" t="s">
        <v>722</v>
      </c>
      <c r="B1442" t="s">
        <v>1164</v>
      </c>
      <c r="C1442" t="s">
        <v>1186</v>
      </c>
      <c r="D1442" s="2" t="str">
        <f>_xll.BDH(A1442, "volume", B1442, C1442, "Direction", "H", "Period", "M")</f>
        <v>#N/A N/A</v>
      </c>
    </row>
    <row r="1443" spans="1:193" x14ac:dyDescent="0.25">
      <c r="D1443" s="3"/>
    </row>
    <row r="1444" spans="1:193" x14ac:dyDescent="0.25">
      <c r="A1444" s="5" t="s">
        <v>723</v>
      </c>
      <c r="B1444" t="s">
        <v>1164</v>
      </c>
      <c r="C1444" t="s">
        <v>1199</v>
      </c>
      <c r="D1444" s="2">
        <f>_xll.BDH(A1444, "volume", B1444, C1444, "Direction", "H", "Period", "M","cols=190;rows=2")</f>
        <v>39113</v>
      </c>
      <c r="E1444" s="2">
        <v>39141</v>
      </c>
      <c r="F1444" s="2">
        <v>39171</v>
      </c>
      <c r="G1444" s="2">
        <v>39202</v>
      </c>
      <c r="H1444" s="2">
        <v>39233</v>
      </c>
      <c r="I1444" s="2">
        <v>39262</v>
      </c>
      <c r="J1444" s="2">
        <v>39294</v>
      </c>
      <c r="K1444" s="2">
        <v>39325</v>
      </c>
      <c r="L1444" s="2">
        <v>39353</v>
      </c>
      <c r="M1444" s="2">
        <v>39386</v>
      </c>
      <c r="N1444" s="2">
        <v>39416</v>
      </c>
      <c r="O1444" s="2">
        <v>39447</v>
      </c>
      <c r="P1444" s="2">
        <v>39478</v>
      </c>
      <c r="Q1444" s="2">
        <v>39507</v>
      </c>
      <c r="R1444" s="2">
        <v>39538</v>
      </c>
      <c r="S1444" s="2">
        <v>39568</v>
      </c>
      <c r="T1444" s="2">
        <v>39598</v>
      </c>
      <c r="U1444" s="2">
        <v>39629</v>
      </c>
      <c r="V1444" s="2">
        <v>39660</v>
      </c>
      <c r="W1444" s="2">
        <v>39689</v>
      </c>
      <c r="X1444" s="2">
        <v>39721</v>
      </c>
      <c r="Y1444" s="2">
        <v>39752</v>
      </c>
      <c r="Z1444" s="2">
        <v>39780</v>
      </c>
      <c r="AA1444" s="2">
        <v>39813</v>
      </c>
      <c r="AB1444" s="2">
        <v>39843</v>
      </c>
      <c r="AC1444" s="2">
        <v>39871</v>
      </c>
      <c r="AD1444" s="2">
        <v>39903</v>
      </c>
      <c r="AE1444" s="2">
        <v>39933</v>
      </c>
      <c r="AF1444" s="2">
        <v>39962</v>
      </c>
      <c r="AG1444" s="2">
        <v>39994</v>
      </c>
      <c r="AH1444" s="2">
        <v>40025</v>
      </c>
      <c r="AI1444" s="2">
        <v>40056</v>
      </c>
      <c r="AJ1444" s="2">
        <v>40086</v>
      </c>
      <c r="AK1444" s="2">
        <v>40116</v>
      </c>
      <c r="AL1444" s="2">
        <v>40147</v>
      </c>
      <c r="AM1444" s="2">
        <v>40178</v>
      </c>
      <c r="AN1444" s="2">
        <v>40207</v>
      </c>
      <c r="AO1444" s="2">
        <v>40235</v>
      </c>
      <c r="AP1444" s="2">
        <v>40268</v>
      </c>
      <c r="AQ1444" s="2">
        <v>40298</v>
      </c>
      <c r="AR1444" s="2">
        <v>40329</v>
      </c>
      <c r="AS1444" s="2">
        <v>40359</v>
      </c>
      <c r="AT1444" s="2">
        <v>40389</v>
      </c>
      <c r="AU1444" s="2">
        <v>40421</v>
      </c>
      <c r="AV1444" s="2">
        <v>40451</v>
      </c>
      <c r="AW1444" s="2">
        <v>40480</v>
      </c>
      <c r="AX1444" s="2">
        <v>40512</v>
      </c>
      <c r="AY1444" s="2">
        <v>40543</v>
      </c>
      <c r="AZ1444" s="2">
        <v>40574</v>
      </c>
      <c r="BA1444" s="2">
        <v>40602</v>
      </c>
      <c r="BB1444" s="2">
        <v>40633</v>
      </c>
      <c r="BC1444" s="2">
        <v>40662</v>
      </c>
      <c r="BD1444" s="2">
        <v>40694</v>
      </c>
      <c r="BE1444" s="2">
        <v>40724</v>
      </c>
      <c r="BF1444" s="2">
        <v>40753</v>
      </c>
      <c r="BG1444" s="2">
        <v>40786</v>
      </c>
      <c r="BH1444" s="2">
        <v>40816</v>
      </c>
      <c r="BI1444" s="2">
        <v>40847</v>
      </c>
      <c r="BJ1444" s="2">
        <v>40877</v>
      </c>
      <c r="BK1444" s="2">
        <v>40907</v>
      </c>
      <c r="BL1444" s="2">
        <v>40939</v>
      </c>
      <c r="BM1444" s="2">
        <v>40968</v>
      </c>
      <c r="BN1444" s="2">
        <v>40998</v>
      </c>
      <c r="BO1444" s="2">
        <v>41029</v>
      </c>
      <c r="BP1444" s="2">
        <v>41060</v>
      </c>
      <c r="BQ1444" s="2">
        <v>41089</v>
      </c>
      <c r="BR1444" s="2">
        <v>41121</v>
      </c>
      <c r="BS1444" s="2">
        <v>41152</v>
      </c>
      <c r="BT1444" s="2">
        <v>41180</v>
      </c>
      <c r="BU1444" s="2">
        <v>41213</v>
      </c>
      <c r="BV1444" s="2">
        <v>41243</v>
      </c>
      <c r="BW1444" s="2">
        <v>41274</v>
      </c>
      <c r="BX1444" s="2">
        <v>41305</v>
      </c>
      <c r="BY1444" s="2">
        <v>41333</v>
      </c>
      <c r="BZ1444" s="2">
        <v>41362</v>
      </c>
      <c r="CA1444" s="2">
        <v>41394</v>
      </c>
      <c r="CB1444" s="2">
        <v>41425</v>
      </c>
      <c r="CC1444" s="2">
        <v>41453</v>
      </c>
      <c r="CD1444" s="2">
        <v>41486</v>
      </c>
      <c r="CE1444" s="2">
        <v>41516</v>
      </c>
      <c r="CF1444" s="2">
        <v>41547</v>
      </c>
      <c r="CG1444" s="2">
        <v>41578</v>
      </c>
      <c r="CH1444" s="2">
        <v>41607</v>
      </c>
      <c r="CI1444" s="2">
        <v>41639</v>
      </c>
      <c r="CJ1444" s="2">
        <v>41670</v>
      </c>
      <c r="CK1444" s="2">
        <v>41698</v>
      </c>
      <c r="CL1444" s="2">
        <v>41729</v>
      </c>
      <c r="CM1444" s="2">
        <v>41759</v>
      </c>
      <c r="CN1444" s="2">
        <v>41789</v>
      </c>
      <c r="CO1444" s="2">
        <v>41820</v>
      </c>
      <c r="CP1444" s="2">
        <v>41851</v>
      </c>
      <c r="CQ1444" s="2">
        <v>41880</v>
      </c>
      <c r="CR1444" s="2">
        <v>41912</v>
      </c>
      <c r="CS1444" s="2">
        <v>41943</v>
      </c>
      <c r="CT1444" s="2">
        <v>41971</v>
      </c>
      <c r="CU1444" s="2">
        <v>42004</v>
      </c>
      <c r="CV1444" s="2">
        <v>42034</v>
      </c>
      <c r="CW1444" s="2">
        <v>42062</v>
      </c>
      <c r="CX1444" s="2">
        <v>42094</v>
      </c>
      <c r="CY1444" s="2">
        <v>42124</v>
      </c>
      <c r="CZ1444" s="2">
        <v>42153</v>
      </c>
      <c r="DA1444" s="2">
        <v>42185</v>
      </c>
      <c r="DB1444" s="2">
        <v>42216</v>
      </c>
      <c r="DC1444" s="2">
        <v>42247</v>
      </c>
      <c r="DD1444" s="2">
        <v>42277</v>
      </c>
      <c r="DE1444" s="2">
        <v>42307</v>
      </c>
      <c r="DF1444" s="2">
        <v>42338</v>
      </c>
      <c r="DG1444" s="2">
        <v>42369</v>
      </c>
      <c r="DH1444" s="2">
        <v>42398</v>
      </c>
      <c r="DI1444" s="2">
        <v>42429</v>
      </c>
      <c r="DJ1444" s="2">
        <v>42460</v>
      </c>
      <c r="DK1444" s="2">
        <v>42489</v>
      </c>
      <c r="DL1444" s="2">
        <v>42521</v>
      </c>
      <c r="DM1444" s="2">
        <v>42551</v>
      </c>
      <c r="DN1444" s="2">
        <v>42580</v>
      </c>
      <c r="DO1444" s="2">
        <v>42613</v>
      </c>
      <c r="DP1444" s="2">
        <v>42643</v>
      </c>
      <c r="DQ1444" s="2">
        <v>42674</v>
      </c>
      <c r="DR1444" s="2">
        <v>42704</v>
      </c>
      <c r="DS1444" s="2">
        <v>42734</v>
      </c>
      <c r="DT1444" s="2">
        <v>42766</v>
      </c>
      <c r="DU1444" s="2">
        <v>42794</v>
      </c>
      <c r="DV1444" s="2">
        <v>42825</v>
      </c>
      <c r="DW1444" s="2">
        <v>42853</v>
      </c>
      <c r="DX1444" s="2">
        <v>42886</v>
      </c>
      <c r="DY1444" s="2">
        <v>42916</v>
      </c>
      <c r="DZ1444" s="2">
        <v>42947</v>
      </c>
      <c r="EA1444" s="2">
        <v>42978</v>
      </c>
      <c r="EB1444" s="2">
        <v>43007</v>
      </c>
      <c r="EC1444" s="2">
        <v>43039</v>
      </c>
      <c r="ED1444" s="2">
        <v>43069</v>
      </c>
      <c r="EE1444" s="2">
        <v>43098</v>
      </c>
      <c r="EF1444" s="2">
        <v>43131</v>
      </c>
      <c r="EG1444" s="2">
        <v>43159</v>
      </c>
      <c r="EH1444" s="2">
        <v>43189</v>
      </c>
      <c r="EI1444" s="2">
        <v>43220</v>
      </c>
      <c r="EJ1444" s="2">
        <v>43251</v>
      </c>
      <c r="EK1444" s="2">
        <v>43280</v>
      </c>
      <c r="EL1444" s="2">
        <v>43312</v>
      </c>
      <c r="EM1444" s="2">
        <v>43343</v>
      </c>
      <c r="EN1444" s="2">
        <v>43371</v>
      </c>
      <c r="EO1444" s="2">
        <v>43404</v>
      </c>
      <c r="EP1444" s="2">
        <v>43434</v>
      </c>
      <c r="EQ1444" s="2">
        <v>43465</v>
      </c>
      <c r="ER1444" s="2">
        <v>43496</v>
      </c>
      <c r="ES1444" s="2">
        <v>43524</v>
      </c>
      <c r="ET1444" s="2">
        <v>43553</v>
      </c>
      <c r="EU1444" s="2">
        <v>43585</v>
      </c>
      <c r="EV1444" s="2">
        <v>43616</v>
      </c>
      <c r="EW1444" s="2">
        <v>43644</v>
      </c>
      <c r="EX1444" s="2">
        <v>43677</v>
      </c>
      <c r="EY1444" s="2">
        <v>43707</v>
      </c>
      <c r="EZ1444" s="2">
        <v>43738</v>
      </c>
      <c r="FA1444" s="2">
        <v>43769</v>
      </c>
      <c r="FB1444" s="2">
        <v>43798</v>
      </c>
      <c r="FC1444" s="2">
        <v>43830</v>
      </c>
      <c r="FD1444" s="2">
        <v>43861</v>
      </c>
      <c r="FE1444" s="2">
        <v>43889</v>
      </c>
      <c r="FF1444" s="2">
        <v>43921</v>
      </c>
      <c r="FG1444" s="2">
        <v>43951</v>
      </c>
      <c r="FH1444" s="2">
        <v>43980</v>
      </c>
      <c r="FI1444" s="2">
        <v>44012</v>
      </c>
      <c r="FJ1444" s="2">
        <v>44043</v>
      </c>
      <c r="FK1444" s="2">
        <v>44074</v>
      </c>
      <c r="FL1444" s="2">
        <v>44104</v>
      </c>
      <c r="FM1444" s="2">
        <v>44134</v>
      </c>
      <c r="FN1444" s="2">
        <v>44165</v>
      </c>
      <c r="FO1444" s="2">
        <v>44196</v>
      </c>
      <c r="FP1444" s="2">
        <v>44225</v>
      </c>
      <c r="FQ1444" s="2">
        <v>44253</v>
      </c>
      <c r="FR1444" s="2">
        <v>44286</v>
      </c>
      <c r="FS1444" s="2">
        <v>44316</v>
      </c>
      <c r="FT1444" s="2">
        <v>44347</v>
      </c>
      <c r="FU1444" s="2">
        <v>44377</v>
      </c>
      <c r="FV1444" s="2">
        <v>44407</v>
      </c>
      <c r="FW1444" s="2">
        <v>44439</v>
      </c>
      <c r="FX1444" s="2">
        <v>44469</v>
      </c>
      <c r="FY1444" s="2">
        <v>44498</v>
      </c>
      <c r="FZ1444" s="2">
        <v>44530</v>
      </c>
      <c r="GA1444" s="2">
        <v>44561</v>
      </c>
      <c r="GB1444" s="2">
        <v>44592</v>
      </c>
      <c r="GC1444" s="2">
        <v>44620</v>
      </c>
      <c r="GD1444" s="2">
        <v>44651</v>
      </c>
      <c r="GE1444" s="2">
        <v>44680</v>
      </c>
      <c r="GF1444" s="2">
        <v>44712</v>
      </c>
      <c r="GG1444" s="2">
        <v>44742</v>
      </c>
      <c r="GH1444" s="2">
        <v>44771</v>
      </c>
      <c r="GI1444" s="2">
        <v>44804</v>
      </c>
      <c r="GJ1444" s="2">
        <v>44834</v>
      </c>
      <c r="GK1444" s="2">
        <v>44865</v>
      </c>
    </row>
    <row r="1445" spans="1:193" x14ac:dyDescent="0.25">
      <c r="D1445" s="3">
        <v>25202809</v>
      </c>
      <c r="E1445">
        <v>15560912</v>
      </c>
      <c r="F1445">
        <v>23264985</v>
      </c>
      <c r="G1445">
        <v>17435883</v>
      </c>
      <c r="H1445">
        <v>18823662</v>
      </c>
      <c r="I1445">
        <v>33367452</v>
      </c>
      <c r="J1445">
        <v>43416872</v>
      </c>
      <c r="K1445">
        <v>50912800</v>
      </c>
      <c r="L1445">
        <v>27138265</v>
      </c>
      <c r="M1445">
        <v>34828665</v>
      </c>
      <c r="N1445">
        <v>60873087</v>
      </c>
      <c r="O1445">
        <v>43194880</v>
      </c>
      <c r="P1445">
        <v>86581042</v>
      </c>
      <c r="Q1445">
        <v>60208710</v>
      </c>
      <c r="R1445">
        <v>101899947</v>
      </c>
      <c r="S1445">
        <v>99446098</v>
      </c>
      <c r="T1445">
        <v>64079865</v>
      </c>
      <c r="U1445">
        <v>126129035</v>
      </c>
      <c r="V1445">
        <v>140380925</v>
      </c>
      <c r="W1445">
        <v>83951256</v>
      </c>
      <c r="X1445">
        <v>88972487</v>
      </c>
      <c r="Y1445">
        <v>82820029</v>
      </c>
      <c r="Z1445">
        <v>48961982</v>
      </c>
      <c r="AA1445">
        <v>42954928</v>
      </c>
      <c r="AB1445">
        <v>99757704</v>
      </c>
      <c r="AC1445">
        <v>139966808</v>
      </c>
      <c r="AD1445">
        <v>106137532</v>
      </c>
      <c r="AE1445">
        <v>137666192</v>
      </c>
      <c r="AF1445">
        <v>184200239</v>
      </c>
      <c r="AG1445">
        <v>202042826</v>
      </c>
      <c r="AH1445">
        <v>159176327</v>
      </c>
      <c r="AI1445">
        <v>110464280</v>
      </c>
      <c r="AJ1445">
        <v>184436248</v>
      </c>
      <c r="AK1445">
        <v>128134839</v>
      </c>
      <c r="AL1445">
        <v>115579381</v>
      </c>
      <c r="AM1445">
        <v>74088680</v>
      </c>
      <c r="AN1445">
        <v>147185947</v>
      </c>
      <c r="AO1445">
        <v>84369620</v>
      </c>
      <c r="AP1445">
        <v>128332398</v>
      </c>
      <c r="AQ1445">
        <v>181521570</v>
      </c>
      <c r="AR1445">
        <v>150210889</v>
      </c>
      <c r="AS1445">
        <v>77204970</v>
      </c>
      <c r="AT1445">
        <v>88304289</v>
      </c>
      <c r="AU1445">
        <v>61947488</v>
      </c>
      <c r="AV1445">
        <v>71777809</v>
      </c>
      <c r="AW1445">
        <v>57503781</v>
      </c>
      <c r="AX1445">
        <v>54954913</v>
      </c>
      <c r="AY1445">
        <v>140228815</v>
      </c>
      <c r="AZ1445">
        <v>97711282</v>
      </c>
      <c r="BA1445">
        <v>78615744</v>
      </c>
      <c r="BB1445">
        <v>64116425</v>
      </c>
      <c r="BC1445">
        <v>60989909</v>
      </c>
      <c r="BD1445">
        <v>56658789</v>
      </c>
      <c r="BE1445">
        <v>84984644</v>
      </c>
      <c r="BF1445">
        <v>88607636</v>
      </c>
      <c r="BG1445">
        <v>118715799</v>
      </c>
      <c r="BH1445">
        <v>70414314</v>
      </c>
      <c r="BI1445">
        <v>97037045</v>
      </c>
      <c r="BJ1445">
        <v>73193419</v>
      </c>
      <c r="BK1445">
        <v>49670941</v>
      </c>
      <c r="BL1445">
        <v>68849499</v>
      </c>
      <c r="BM1445">
        <v>57303751</v>
      </c>
      <c r="BN1445">
        <v>63841465</v>
      </c>
      <c r="BO1445">
        <v>57209782</v>
      </c>
      <c r="BP1445">
        <v>56683405</v>
      </c>
      <c r="BQ1445">
        <v>62411841</v>
      </c>
      <c r="BR1445">
        <v>50192137</v>
      </c>
      <c r="BS1445">
        <v>35639822</v>
      </c>
      <c r="BT1445">
        <v>35708199</v>
      </c>
      <c r="BU1445">
        <v>49377312</v>
      </c>
      <c r="BV1445">
        <v>50399083</v>
      </c>
      <c r="BW1445">
        <v>40716381</v>
      </c>
      <c r="BX1445">
        <v>41982836</v>
      </c>
      <c r="BY1445">
        <v>46655258</v>
      </c>
      <c r="BZ1445">
        <v>42700664</v>
      </c>
      <c r="CA1445">
        <v>45625533</v>
      </c>
      <c r="CB1445">
        <v>40374153</v>
      </c>
      <c r="CC1445">
        <v>48812323</v>
      </c>
      <c r="CD1445">
        <v>53515538</v>
      </c>
      <c r="CE1445">
        <v>39395706</v>
      </c>
      <c r="CF1445">
        <v>49022611</v>
      </c>
      <c r="CG1445">
        <v>51337954</v>
      </c>
      <c r="CH1445">
        <v>37502549</v>
      </c>
      <c r="CI1445">
        <v>41388779</v>
      </c>
      <c r="CJ1445">
        <v>49195153</v>
      </c>
      <c r="CK1445">
        <v>45380573</v>
      </c>
      <c r="CL1445">
        <v>48520969</v>
      </c>
      <c r="CM1445">
        <v>62969021</v>
      </c>
      <c r="CN1445">
        <v>45229885</v>
      </c>
      <c r="CO1445">
        <v>40655060</v>
      </c>
      <c r="CP1445">
        <v>43132115</v>
      </c>
      <c r="CQ1445">
        <v>34514923</v>
      </c>
      <c r="CR1445">
        <v>40419168</v>
      </c>
      <c r="CS1445">
        <v>54420217</v>
      </c>
      <c r="CT1445">
        <v>48496233</v>
      </c>
      <c r="CU1445">
        <v>44976352</v>
      </c>
      <c r="CV1445">
        <v>48175515</v>
      </c>
      <c r="CW1445">
        <v>37590945</v>
      </c>
      <c r="CX1445">
        <v>43985281</v>
      </c>
      <c r="CY1445">
        <v>39708620</v>
      </c>
      <c r="CZ1445">
        <v>36301103</v>
      </c>
      <c r="DA1445">
        <v>51325976</v>
      </c>
      <c r="DB1445">
        <v>41647986</v>
      </c>
      <c r="DC1445">
        <v>46277594</v>
      </c>
      <c r="DD1445">
        <v>48657670</v>
      </c>
      <c r="DE1445">
        <v>48247848</v>
      </c>
      <c r="DF1445">
        <v>35386742</v>
      </c>
      <c r="DG1445">
        <v>57657853</v>
      </c>
      <c r="DH1445">
        <v>67303570</v>
      </c>
      <c r="DI1445">
        <v>62230739</v>
      </c>
      <c r="DJ1445">
        <v>55162732</v>
      </c>
      <c r="DK1445">
        <v>50647683</v>
      </c>
      <c r="DL1445">
        <v>45994140</v>
      </c>
      <c r="DM1445">
        <v>66099834</v>
      </c>
      <c r="DN1445">
        <v>38585012</v>
      </c>
      <c r="DO1445">
        <v>118619938</v>
      </c>
      <c r="DP1445">
        <v>59677626</v>
      </c>
      <c r="DQ1445">
        <v>44568041</v>
      </c>
      <c r="DR1445">
        <v>70196707</v>
      </c>
      <c r="DS1445">
        <v>64362107</v>
      </c>
      <c r="DT1445">
        <v>52638446</v>
      </c>
      <c r="DU1445">
        <v>39016139</v>
      </c>
      <c r="DV1445">
        <v>66286804</v>
      </c>
      <c r="DW1445">
        <v>46750563</v>
      </c>
      <c r="DX1445">
        <v>40938143</v>
      </c>
      <c r="DY1445">
        <v>47469034</v>
      </c>
      <c r="DZ1445">
        <v>38958890</v>
      </c>
      <c r="EA1445">
        <v>34715747</v>
      </c>
      <c r="EB1445">
        <v>36879699</v>
      </c>
      <c r="EC1445">
        <v>33168582</v>
      </c>
      <c r="ED1445">
        <v>36367300</v>
      </c>
      <c r="EE1445">
        <v>41426759</v>
      </c>
      <c r="EF1445">
        <v>50474948</v>
      </c>
      <c r="EG1445">
        <v>57627633</v>
      </c>
      <c r="EH1445">
        <v>49424258</v>
      </c>
      <c r="EI1445">
        <v>44790595</v>
      </c>
      <c r="EJ1445">
        <v>45510142</v>
      </c>
      <c r="EK1445">
        <v>52404159</v>
      </c>
      <c r="EL1445">
        <v>47262714</v>
      </c>
      <c r="EM1445">
        <v>50292484</v>
      </c>
      <c r="EN1445">
        <v>55154779</v>
      </c>
      <c r="EO1445">
        <v>81578126</v>
      </c>
      <c r="EP1445">
        <v>64777308</v>
      </c>
      <c r="EQ1445">
        <v>79972156</v>
      </c>
      <c r="ER1445">
        <v>69898771</v>
      </c>
      <c r="ES1445">
        <v>58586138</v>
      </c>
      <c r="ET1445">
        <v>115004381</v>
      </c>
      <c r="EU1445">
        <v>70015652</v>
      </c>
      <c r="EV1445">
        <v>55705172</v>
      </c>
      <c r="EW1445">
        <v>50714135</v>
      </c>
      <c r="EX1445">
        <v>52778848</v>
      </c>
      <c r="EY1445">
        <v>50331413</v>
      </c>
      <c r="EZ1445">
        <v>50772654</v>
      </c>
      <c r="FA1445">
        <v>44114714</v>
      </c>
      <c r="FB1445">
        <v>34163389</v>
      </c>
      <c r="FC1445">
        <v>56023681</v>
      </c>
      <c r="FD1445">
        <v>58949959</v>
      </c>
      <c r="FE1445">
        <v>52591913</v>
      </c>
      <c r="FF1445">
        <v>130549822</v>
      </c>
      <c r="FG1445">
        <v>83483048</v>
      </c>
      <c r="FH1445">
        <v>55662956</v>
      </c>
      <c r="FI1445">
        <v>97822140</v>
      </c>
      <c r="FJ1445">
        <v>65896386</v>
      </c>
      <c r="FK1445">
        <v>44694103</v>
      </c>
      <c r="FL1445">
        <v>67978286</v>
      </c>
      <c r="FM1445">
        <v>49837299</v>
      </c>
      <c r="FN1445">
        <v>56618164</v>
      </c>
      <c r="FO1445">
        <v>71693540</v>
      </c>
      <c r="FP1445">
        <v>81843111</v>
      </c>
      <c r="FQ1445">
        <v>53078189</v>
      </c>
      <c r="FR1445">
        <v>81877105</v>
      </c>
      <c r="FS1445">
        <v>69349211</v>
      </c>
      <c r="FT1445">
        <v>62960781</v>
      </c>
      <c r="FU1445">
        <v>203600893</v>
      </c>
      <c r="FV1445">
        <v>75053037</v>
      </c>
      <c r="FW1445">
        <v>80871957</v>
      </c>
      <c r="FX1445">
        <v>82794895</v>
      </c>
      <c r="FY1445">
        <v>58555717</v>
      </c>
      <c r="FZ1445">
        <v>51870157</v>
      </c>
      <c r="GA1445">
        <v>66315559</v>
      </c>
      <c r="GB1445">
        <v>86285108</v>
      </c>
      <c r="GC1445">
        <v>66966863</v>
      </c>
      <c r="GD1445">
        <v>85358603</v>
      </c>
      <c r="GE1445">
        <v>82517375</v>
      </c>
      <c r="GF1445">
        <v>78016323</v>
      </c>
      <c r="GG1445">
        <v>82981417</v>
      </c>
      <c r="GH1445">
        <v>68945130</v>
      </c>
      <c r="GI1445">
        <v>55330904</v>
      </c>
      <c r="GJ1445">
        <v>99457302</v>
      </c>
      <c r="GK1445">
        <v>115217078</v>
      </c>
    </row>
    <row r="1446" spans="1:193" x14ac:dyDescent="0.25">
      <c r="A1446" s="5" t="s">
        <v>724</v>
      </c>
      <c r="B1446" t="s">
        <v>1164</v>
      </c>
      <c r="C1446" t="s">
        <v>1194</v>
      </c>
      <c r="D1446" s="2">
        <f>_xll.BDH(A1446, "volume", B1446, C1446, "Direction", "H", "Period", "M","cols=129;rows=2")</f>
        <v>39113</v>
      </c>
      <c r="E1446" s="2">
        <v>39141</v>
      </c>
      <c r="F1446" s="2">
        <v>39171</v>
      </c>
      <c r="G1446" s="2">
        <v>39202</v>
      </c>
      <c r="H1446" s="2">
        <v>39233</v>
      </c>
      <c r="I1446" s="2">
        <v>39262</v>
      </c>
      <c r="J1446" s="2">
        <v>39294</v>
      </c>
      <c r="K1446" s="2">
        <v>39325</v>
      </c>
      <c r="L1446" s="2">
        <v>39353</v>
      </c>
      <c r="M1446" s="2">
        <v>39386</v>
      </c>
      <c r="N1446" s="2">
        <v>39416</v>
      </c>
      <c r="O1446" s="2">
        <v>39447</v>
      </c>
      <c r="P1446" s="2">
        <v>39478</v>
      </c>
      <c r="Q1446" s="2">
        <v>39507</v>
      </c>
      <c r="R1446" s="2">
        <v>39538</v>
      </c>
      <c r="S1446" s="2">
        <v>39568</v>
      </c>
      <c r="T1446" s="2">
        <v>39598</v>
      </c>
      <c r="U1446" s="2">
        <v>39629</v>
      </c>
      <c r="V1446" s="2">
        <v>39660</v>
      </c>
      <c r="W1446" s="2">
        <v>39689</v>
      </c>
      <c r="X1446" s="2">
        <v>39721</v>
      </c>
      <c r="Y1446" s="2">
        <v>39752</v>
      </c>
      <c r="Z1446" s="2">
        <v>39780</v>
      </c>
      <c r="AA1446" s="2">
        <v>39813</v>
      </c>
      <c r="AB1446" s="2">
        <v>39843</v>
      </c>
      <c r="AC1446" s="2">
        <v>39871</v>
      </c>
      <c r="AD1446" s="2">
        <v>39903</v>
      </c>
      <c r="AE1446" s="2">
        <v>39933</v>
      </c>
      <c r="AF1446" s="2">
        <v>39962</v>
      </c>
      <c r="AG1446" s="2">
        <v>39994</v>
      </c>
      <c r="AH1446" s="2">
        <v>40025</v>
      </c>
      <c r="AI1446" s="2">
        <v>40056</v>
      </c>
      <c r="AJ1446" s="2">
        <v>40086</v>
      </c>
      <c r="AK1446" s="2">
        <v>40116</v>
      </c>
      <c r="AL1446" s="2">
        <v>40147</v>
      </c>
      <c r="AM1446" s="2">
        <v>40178</v>
      </c>
      <c r="AN1446" s="2">
        <v>40207</v>
      </c>
      <c r="AO1446" s="2">
        <v>40235</v>
      </c>
      <c r="AP1446" s="2">
        <v>40268</v>
      </c>
      <c r="AQ1446" s="2">
        <v>40298</v>
      </c>
      <c r="AR1446" s="2">
        <v>40329</v>
      </c>
      <c r="AS1446" s="2">
        <v>40359</v>
      </c>
      <c r="AT1446" s="2">
        <v>40389</v>
      </c>
      <c r="AU1446" s="2">
        <v>40421</v>
      </c>
      <c r="AV1446" s="2">
        <v>40451</v>
      </c>
      <c r="AW1446" s="2">
        <v>40480</v>
      </c>
      <c r="AX1446" s="2">
        <v>40512</v>
      </c>
      <c r="AY1446" s="2">
        <v>40543</v>
      </c>
      <c r="AZ1446" s="2">
        <v>40574</v>
      </c>
      <c r="BA1446" s="2">
        <v>40602</v>
      </c>
      <c r="BB1446" s="2">
        <v>40633</v>
      </c>
      <c r="BC1446" s="2">
        <v>40662</v>
      </c>
      <c r="BD1446" s="2">
        <v>40694</v>
      </c>
      <c r="BE1446" s="2">
        <v>40724</v>
      </c>
      <c r="BF1446" s="2">
        <v>40753</v>
      </c>
      <c r="BG1446" s="2">
        <v>40786</v>
      </c>
      <c r="BH1446" s="2">
        <v>40816</v>
      </c>
      <c r="BI1446" s="2">
        <v>40847</v>
      </c>
      <c r="BJ1446" s="2">
        <v>40877</v>
      </c>
      <c r="BK1446" s="2">
        <v>40907</v>
      </c>
      <c r="BL1446" s="2">
        <v>40939</v>
      </c>
      <c r="BM1446" s="2">
        <v>40968</v>
      </c>
      <c r="BN1446" s="2">
        <v>40998</v>
      </c>
      <c r="BO1446" s="2">
        <v>41029</v>
      </c>
      <c r="BP1446" s="2">
        <v>41060</v>
      </c>
      <c r="BQ1446" s="2">
        <v>41089</v>
      </c>
      <c r="BR1446" s="2">
        <v>41121</v>
      </c>
      <c r="BS1446" s="2">
        <v>41152</v>
      </c>
      <c r="BT1446" s="2">
        <v>41180</v>
      </c>
      <c r="BU1446" s="2">
        <v>41213</v>
      </c>
      <c r="BV1446" s="2">
        <v>41243</v>
      </c>
      <c r="BW1446" s="2">
        <v>41274</v>
      </c>
      <c r="BX1446" s="2">
        <v>41305</v>
      </c>
      <c r="BY1446" s="2">
        <v>41333</v>
      </c>
      <c r="BZ1446" s="2">
        <v>41362</v>
      </c>
      <c r="CA1446" s="2">
        <v>41394</v>
      </c>
      <c r="CB1446" s="2">
        <v>41425</v>
      </c>
      <c r="CC1446" s="2">
        <v>41453</v>
      </c>
      <c r="CD1446" s="2">
        <v>41486</v>
      </c>
      <c r="CE1446" s="2">
        <v>41516</v>
      </c>
      <c r="CF1446" s="2">
        <v>41547</v>
      </c>
      <c r="CG1446" s="2">
        <v>41578</v>
      </c>
      <c r="CH1446" s="2">
        <v>41607</v>
      </c>
      <c r="CI1446" s="2">
        <v>41639</v>
      </c>
      <c r="CJ1446" s="2">
        <v>41670</v>
      </c>
      <c r="CK1446" s="2">
        <v>41698</v>
      </c>
      <c r="CL1446" s="2">
        <v>41729</v>
      </c>
      <c r="CM1446" s="2">
        <v>41759</v>
      </c>
      <c r="CN1446" s="2">
        <v>41789</v>
      </c>
      <c r="CO1446" s="2">
        <v>41820</v>
      </c>
      <c r="CP1446" s="2">
        <v>41851</v>
      </c>
      <c r="CQ1446" s="2">
        <v>41880</v>
      </c>
      <c r="CR1446" s="2">
        <v>41912</v>
      </c>
      <c r="CS1446" s="2">
        <v>41943</v>
      </c>
      <c r="CT1446" s="2">
        <v>41971</v>
      </c>
      <c r="CU1446" s="2">
        <v>42004</v>
      </c>
      <c r="CV1446" s="2">
        <v>42034</v>
      </c>
      <c r="CW1446" s="2">
        <v>42062</v>
      </c>
      <c r="CX1446" s="2">
        <v>42094</v>
      </c>
      <c r="CY1446" s="2">
        <v>42124</v>
      </c>
      <c r="CZ1446" s="2">
        <v>42153</v>
      </c>
      <c r="DA1446" s="2">
        <v>42185</v>
      </c>
      <c r="DB1446" s="2">
        <v>42216</v>
      </c>
      <c r="DC1446" s="2">
        <v>42247</v>
      </c>
      <c r="DD1446" s="2">
        <v>42277</v>
      </c>
      <c r="DE1446" s="2">
        <v>42307</v>
      </c>
      <c r="DF1446" s="2">
        <v>42338</v>
      </c>
      <c r="DG1446" s="2">
        <v>42369</v>
      </c>
      <c r="DH1446" s="2">
        <v>42398</v>
      </c>
      <c r="DI1446" s="2">
        <v>42429</v>
      </c>
      <c r="DJ1446" s="2">
        <v>42460</v>
      </c>
      <c r="DK1446" s="2">
        <v>42489</v>
      </c>
      <c r="DL1446" s="2">
        <v>42521</v>
      </c>
      <c r="DM1446" s="2">
        <v>42551</v>
      </c>
      <c r="DN1446" s="2">
        <v>42580</v>
      </c>
      <c r="DO1446" s="2">
        <v>42613</v>
      </c>
      <c r="DP1446" s="2">
        <v>42643</v>
      </c>
      <c r="DQ1446" s="2">
        <v>42674</v>
      </c>
      <c r="DR1446" s="2">
        <v>42704</v>
      </c>
      <c r="DS1446" s="2">
        <v>42734</v>
      </c>
      <c r="DT1446" s="2">
        <v>42766</v>
      </c>
      <c r="DU1446" s="2">
        <v>42794</v>
      </c>
      <c r="DV1446" s="2">
        <v>42825</v>
      </c>
      <c r="DW1446" s="2">
        <v>42853</v>
      </c>
      <c r="DX1446" s="2">
        <v>42886</v>
      </c>
      <c r="DY1446" s="2">
        <v>42916</v>
      </c>
      <c r="DZ1446" s="2">
        <v>42947</v>
      </c>
      <c r="EA1446" s="2">
        <v>42978</v>
      </c>
      <c r="EB1446" s="2">
        <v>43007</v>
      </c>
    </row>
    <row r="1447" spans="1:193" x14ac:dyDescent="0.25">
      <c r="D1447" s="3">
        <v>52064374</v>
      </c>
      <c r="E1447">
        <v>43844474</v>
      </c>
      <c r="F1447">
        <v>74575282</v>
      </c>
      <c r="G1447">
        <v>66419671</v>
      </c>
      <c r="H1447">
        <v>94202464</v>
      </c>
      <c r="I1447">
        <v>92591340</v>
      </c>
      <c r="J1447">
        <v>79629226</v>
      </c>
      <c r="K1447">
        <v>95228005</v>
      </c>
      <c r="L1447">
        <v>74110709</v>
      </c>
      <c r="M1447">
        <v>77614932</v>
      </c>
      <c r="N1447">
        <v>96081208</v>
      </c>
      <c r="O1447">
        <v>67134312</v>
      </c>
      <c r="P1447">
        <v>121237159</v>
      </c>
      <c r="Q1447">
        <v>98791282</v>
      </c>
      <c r="R1447">
        <v>112609655</v>
      </c>
      <c r="S1447">
        <v>63301625</v>
      </c>
      <c r="T1447">
        <v>83435922</v>
      </c>
      <c r="U1447">
        <v>95632274</v>
      </c>
      <c r="V1447">
        <v>105528380</v>
      </c>
      <c r="W1447">
        <v>90070142</v>
      </c>
      <c r="X1447">
        <v>120939841</v>
      </c>
      <c r="Y1447">
        <v>157345525</v>
      </c>
      <c r="Z1447">
        <v>78635407</v>
      </c>
      <c r="AA1447">
        <v>91325271</v>
      </c>
      <c r="AB1447">
        <v>98859876</v>
      </c>
      <c r="AC1447">
        <v>98104401</v>
      </c>
      <c r="AD1447">
        <v>103870627</v>
      </c>
      <c r="AE1447">
        <v>73274071</v>
      </c>
      <c r="AF1447">
        <v>60596045</v>
      </c>
      <c r="AG1447">
        <v>66186287</v>
      </c>
      <c r="AH1447">
        <v>62860549</v>
      </c>
      <c r="AI1447">
        <v>61240019</v>
      </c>
      <c r="AJ1447">
        <v>51864635</v>
      </c>
      <c r="AK1447">
        <v>48162817</v>
      </c>
      <c r="AL1447">
        <v>43347120</v>
      </c>
      <c r="AM1447">
        <v>55308714</v>
      </c>
      <c r="AN1447">
        <v>43378620</v>
      </c>
      <c r="AO1447">
        <v>41245020</v>
      </c>
      <c r="AP1447">
        <v>85412153</v>
      </c>
      <c r="AQ1447">
        <v>55609491</v>
      </c>
      <c r="AR1447">
        <v>80824591</v>
      </c>
      <c r="AS1447">
        <v>69058139</v>
      </c>
      <c r="AT1447">
        <v>52512399</v>
      </c>
      <c r="AU1447">
        <v>59071712</v>
      </c>
      <c r="AV1447">
        <v>54829978</v>
      </c>
      <c r="AW1447">
        <v>50345750</v>
      </c>
      <c r="AX1447">
        <v>47951618</v>
      </c>
      <c r="AY1447">
        <v>37815227</v>
      </c>
      <c r="AZ1447">
        <v>40432775</v>
      </c>
      <c r="BA1447">
        <v>54243073</v>
      </c>
      <c r="BB1447">
        <v>74829488</v>
      </c>
      <c r="BC1447">
        <v>53809315</v>
      </c>
      <c r="BD1447">
        <v>94573900</v>
      </c>
      <c r="BE1447">
        <v>94773009</v>
      </c>
      <c r="BF1447">
        <v>54745538</v>
      </c>
      <c r="BG1447">
        <v>115856172</v>
      </c>
      <c r="BH1447">
        <v>64076026</v>
      </c>
      <c r="BI1447">
        <v>61485154</v>
      </c>
      <c r="BJ1447">
        <v>63488266</v>
      </c>
      <c r="BK1447">
        <v>47916980</v>
      </c>
      <c r="BL1447">
        <v>44970602</v>
      </c>
      <c r="BM1447">
        <v>49509139</v>
      </c>
      <c r="BN1447">
        <v>65984418</v>
      </c>
      <c r="BO1447">
        <v>47587080</v>
      </c>
      <c r="BP1447">
        <v>75056150</v>
      </c>
      <c r="BQ1447">
        <v>64255870</v>
      </c>
      <c r="BR1447">
        <v>54441652</v>
      </c>
      <c r="BS1447">
        <v>76966435</v>
      </c>
      <c r="BT1447">
        <v>79350678</v>
      </c>
      <c r="BU1447">
        <v>50645625</v>
      </c>
      <c r="BV1447">
        <v>68343880</v>
      </c>
      <c r="BW1447">
        <v>51169087</v>
      </c>
      <c r="BX1447">
        <v>58357468</v>
      </c>
      <c r="BY1447">
        <v>69708907</v>
      </c>
      <c r="BZ1447">
        <v>50746217</v>
      </c>
      <c r="CA1447">
        <v>45177313</v>
      </c>
      <c r="CB1447">
        <v>45081485</v>
      </c>
      <c r="CC1447">
        <v>45399142</v>
      </c>
      <c r="CD1447">
        <v>31870061</v>
      </c>
      <c r="CE1447">
        <v>46684718</v>
      </c>
      <c r="CF1447">
        <v>35721406</v>
      </c>
      <c r="CG1447">
        <v>38993486</v>
      </c>
      <c r="CH1447">
        <v>44065978</v>
      </c>
      <c r="CI1447">
        <v>47436318</v>
      </c>
      <c r="CJ1447">
        <v>57393625</v>
      </c>
      <c r="CK1447">
        <v>38305818</v>
      </c>
      <c r="CL1447">
        <v>71793744</v>
      </c>
      <c r="CM1447">
        <v>60319915</v>
      </c>
      <c r="CN1447">
        <v>57436476</v>
      </c>
      <c r="CO1447">
        <v>54628179</v>
      </c>
      <c r="CP1447">
        <v>43990579</v>
      </c>
      <c r="CQ1447">
        <v>46504585</v>
      </c>
      <c r="CR1447">
        <v>64021313</v>
      </c>
      <c r="CS1447">
        <v>60562864</v>
      </c>
      <c r="CT1447">
        <v>55059481</v>
      </c>
      <c r="CU1447">
        <v>97242671</v>
      </c>
      <c r="CV1447">
        <v>48781883</v>
      </c>
      <c r="CW1447">
        <v>64588226</v>
      </c>
      <c r="CX1447">
        <v>47999125</v>
      </c>
      <c r="CY1447">
        <v>35949936</v>
      </c>
      <c r="CZ1447">
        <v>25646657</v>
      </c>
      <c r="DA1447">
        <v>38426267</v>
      </c>
      <c r="DB1447">
        <v>43573595</v>
      </c>
      <c r="DC1447">
        <v>50271020</v>
      </c>
      <c r="DD1447">
        <v>54140851</v>
      </c>
      <c r="DE1447">
        <v>43500435</v>
      </c>
      <c r="DF1447">
        <v>38172994</v>
      </c>
      <c r="DG1447">
        <v>79458510</v>
      </c>
      <c r="DH1447">
        <v>48529756</v>
      </c>
      <c r="DI1447">
        <v>41448653</v>
      </c>
      <c r="DJ1447">
        <v>55812085</v>
      </c>
      <c r="DK1447">
        <v>44516438</v>
      </c>
      <c r="DL1447">
        <v>56537093</v>
      </c>
      <c r="DM1447">
        <v>48860877</v>
      </c>
      <c r="DN1447">
        <v>27881150</v>
      </c>
      <c r="DO1447">
        <v>32940574</v>
      </c>
      <c r="DP1447">
        <v>29231142</v>
      </c>
      <c r="DQ1447">
        <v>40103126</v>
      </c>
      <c r="DR1447">
        <v>47688394</v>
      </c>
      <c r="DS1447">
        <v>40138813</v>
      </c>
      <c r="DT1447">
        <v>28151823</v>
      </c>
      <c r="DU1447">
        <v>27470093</v>
      </c>
      <c r="DV1447">
        <v>44167580</v>
      </c>
      <c r="DW1447">
        <v>40191962</v>
      </c>
      <c r="DX1447">
        <v>32557041</v>
      </c>
      <c r="DY1447">
        <v>55792678</v>
      </c>
      <c r="DZ1447">
        <v>39332946</v>
      </c>
      <c r="EA1447">
        <v>37157909</v>
      </c>
      <c r="EB1447">
        <v>14446567</v>
      </c>
    </row>
    <row r="1448" spans="1:193" x14ac:dyDescent="0.25">
      <c r="A1448" s="5" t="s">
        <v>725</v>
      </c>
      <c r="B1448" t="s">
        <v>1164</v>
      </c>
      <c r="C1448" t="s">
        <v>1193</v>
      </c>
      <c r="D1448" s="2">
        <f>_xll.BDH(A1448, "volume", B1448, C1448, "Direction", "H", "Period", "M","cols=113;rows=2")</f>
        <v>39113</v>
      </c>
      <c r="E1448" s="2">
        <v>39141</v>
      </c>
      <c r="F1448" s="2">
        <v>39171</v>
      </c>
      <c r="G1448" s="2">
        <v>39202</v>
      </c>
      <c r="H1448" s="2">
        <v>39233</v>
      </c>
      <c r="I1448" s="2">
        <v>39262</v>
      </c>
      <c r="J1448" s="2">
        <v>39294</v>
      </c>
      <c r="K1448" s="2">
        <v>39325</v>
      </c>
      <c r="L1448" s="2">
        <v>39353</v>
      </c>
      <c r="M1448" s="2">
        <v>39386</v>
      </c>
      <c r="N1448" s="2">
        <v>39416</v>
      </c>
      <c r="O1448" s="2">
        <v>39447</v>
      </c>
      <c r="P1448" s="2">
        <v>39478</v>
      </c>
      <c r="Q1448" s="2">
        <v>39507</v>
      </c>
      <c r="R1448" s="2">
        <v>39538</v>
      </c>
      <c r="S1448" s="2">
        <v>39568</v>
      </c>
      <c r="T1448" s="2">
        <v>39598</v>
      </c>
      <c r="U1448" s="2">
        <v>39629</v>
      </c>
      <c r="V1448" s="2">
        <v>39660</v>
      </c>
      <c r="W1448" s="2">
        <v>39689</v>
      </c>
      <c r="X1448" s="2">
        <v>39721</v>
      </c>
      <c r="Y1448" s="2">
        <v>39752</v>
      </c>
      <c r="Z1448" s="2">
        <v>39780</v>
      </c>
      <c r="AA1448" s="2">
        <v>39813</v>
      </c>
      <c r="AB1448" s="2">
        <v>39843</v>
      </c>
      <c r="AC1448" s="2">
        <v>39871</v>
      </c>
      <c r="AD1448" s="2">
        <v>39903</v>
      </c>
      <c r="AE1448" s="2">
        <v>39933</v>
      </c>
      <c r="AF1448" s="2">
        <v>39962</v>
      </c>
      <c r="AG1448" s="2">
        <v>39994</v>
      </c>
      <c r="AH1448" s="2">
        <v>40025</v>
      </c>
      <c r="AI1448" s="2">
        <v>40056</v>
      </c>
      <c r="AJ1448" s="2">
        <v>40086</v>
      </c>
      <c r="AK1448" s="2">
        <v>40116</v>
      </c>
      <c r="AL1448" s="2">
        <v>40147</v>
      </c>
      <c r="AM1448" s="2">
        <v>40178</v>
      </c>
      <c r="AN1448" s="2">
        <v>40207</v>
      </c>
      <c r="AO1448" s="2">
        <v>40235</v>
      </c>
      <c r="AP1448" s="2">
        <v>40268</v>
      </c>
      <c r="AQ1448" s="2">
        <v>40298</v>
      </c>
      <c r="AR1448" s="2">
        <v>40329</v>
      </c>
      <c r="AS1448" s="2">
        <v>40359</v>
      </c>
      <c r="AT1448" s="2">
        <v>40389</v>
      </c>
      <c r="AU1448" s="2">
        <v>40421</v>
      </c>
      <c r="AV1448" s="2">
        <v>40451</v>
      </c>
      <c r="AW1448" s="2">
        <v>40480</v>
      </c>
      <c r="AX1448" s="2">
        <v>40512</v>
      </c>
      <c r="AY1448" s="2">
        <v>40543</v>
      </c>
      <c r="AZ1448" s="2">
        <v>40574</v>
      </c>
      <c r="BA1448" s="2">
        <v>40602</v>
      </c>
      <c r="BB1448" s="2">
        <v>40633</v>
      </c>
      <c r="BC1448" s="2">
        <v>40662</v>
      </c>
      <c r="BD1448" s="2">
        <v>40694</v>
      </c>
      <c r="BE1448" s="2">
        <v>40724</v>
      </c>
      <c r="BF1448" s="2">
        <v>40753</v>
      </c>
      <c r="BG1448" s="2">
        <v>40786</v>
      </c>
      <c r="BH1448" s="2">
        <v>40816</v>
      </c>
      <c r="BI1448" s="2">
        <v>40847</v>
      </c>
      <c r="BJ1448" s="2">
        <v>40877</v>
      </c>
      <c r="BK1448" s="2">
        <v>40907</v>
      </c>
      <c r="BL1448" s="2">
        <v>40939</v>
      </c>
      <c r="BM1448" s="2">
        <v>40968</v>
      </c>
      <c r="BN1448" s="2">
        <v>40998</v>
      </c>
      <c r="BO1448" s="2">
        <v>41029</v>
      </c>
      <c r="BP1448" s="2">
        <v>41060</v>
      </c>
      <c r="BQ1448" s="2">
        <v>41089</v>
      </c>
      <c r="BR1448" s="2">
        <v>41121</v>
      </c>
      <c r="BS1448" s="2">
        <v>41152</v>
      </c>
      <c r="BT1448" s="2">
        <v>41180</v>
      </c>
      <c r="BU1448" s="2">
        <v>41213</v>
      </c>
      <c r="BV1448" s="2">
        <v>41243</v>
      </c>
      <c r="BW1448" s="2">
        <v>41274</v>
      </c>
      <c r="BX1448" s="2">
        <v>41305</v>
      </c>
      <c r="BY1448" s="2">
        <v>41333</v>
      </c>
      <c r="BZ1448" s="2">
        <v>41362</v>
      </c>
      <c r="CA1448" s="2">
        <v>41394</v>
      </c>
      <c r="CB1448" s="2">
        <v>41425</v>
      </c>
      <c r="CC1448" s="2">
        <v>41453</v>
      </c>
      <c r="CD1448" s="2">
        <v>41486</v>
      </c>
      <c r="CE1448" s="2">
        <v>41516</v>
      </c>
      <c r="CF1448" s="2">
        <v>41547</v>
      </c>
      <c r="CG1448" s="2">
        <v>41578</v>
      </c>
      <c r="CH1448" s="2">
        <v>41607</v>
      </c>
      <c r="CI1448" s="2">
        <v>41639</v>
      </c>
      <c r="CJ1448" s="2">
        <v>41670</v>
      </c>
      <c r="CK1448" s="2">
        <v>41698</v>
      </c>
      <c r="CL1448" s="2">
        <v>41729</v>
      </c>
      <c r="CM1448" s="2">
        <v>41759</v>
      </c>
      <c r="CN1448" s="2">
        <v>41789</v>
      </c>
      <c r="CO1448" s="2">
        <v>41820</v>
      </c>
      <c r="CP1448" s="2">
        <v>41851</v>
      </c>
      <c r="CQ1448" s="2">
        <v>41880</v>
      </c>
      <c r="CR1448" s="2">
        <v>41912</v>
      </c>
      <c r="CS1448" s="2">
        <v>41943</v>
      </c>
      <c r="CT1448" s="2">
        <v>41971</v>
      </c>
      <c r="CU1448" s="2">
        <v>42004</v>
      </c>
      <c r="CV1448" s="2">
        <v>42034</v>
      </c>
      <c r="CW1448" s="2">
        <v>42062</v>
      </c>
      <c r="CX1448" s="2">
        <v>42094</v>
      </c>
      <c r="CY1448" s="2">
        <v>42124</v>
      </c>
      <c r="CZ1448" s="2">
        <v>42153</v>
      </c>
      <c r="DA1448" s="2">
        <v>42185</v>
      </c>
      <c r="DB1448" s="2">
        <v>42216</v>
      </c>
      <c r="DC1448" s="2">
        <v>42247</v>
      </c>
      <c r="DD1448" s="2">
        <v>42277</v>
      </c>
      <c r="DE1448" s="2">
        <v>42307</v>
      </c>
      <c r="DF1448" s="2">
        <v>42338</v>
      </c>
      <c r="DG1448" s="2">
        <v>42369</v>
      </c>
      <c r="DH1448" s="2">
        <v>42398</v>
      </c>
      <c r="DI1448" s="2">
        <v>42429</v>
      </c>
      <c r="DJ1448" s="2">
        <v>42460</v>
      </c>
      <c r="DK1448" s="2">
        <v>42489</v>
      </c>
      <c r="DL1448" s="2">
        <v>42521</v>
      </c>
    </row>
    <row r="1449" spans="1:193" x14ac:dyDescent="0.25">
      <c r="D1449" s="3">
        <v>110600171</v>
      </c>
      <c r="E1449">
        <v>92824337</v>
      </c>
      <c r="F1449">
        <v>119097265</v>
      </c>
      <c r="G1449">
        <v>76993885</v>
      </c>
      <c r="H1449">
        <v>68558621</v>
      </c>
      <c r="I1449">
        <v>84041877</v>
      </c>
      <c r="J1449">
        <v>113341179</v>
      </c>
      <c r="K1449">
        <v>104978348</v>
      </c>
      <c r="L1449">
        <v>82557468</v>
      </c>
      <c r="M1449">
        <v>138299645</v>
      </c>
      <c r="N1449">
        <v>78787789</v>
      </c>
      <c r="O1449">
        <v>61159496</v>
      </c>
      <c r="P1449">
        <v>110368271</v>
      </c>
      <c r="Q1449">
        <v>77021846</v>
      </c>
      <c r="R1449">
        <v>80620403</v>
      </c>
      <c r="S1449">
        <v>102325461</v>
      </c>
      <c r="T1449">
        <v>79099377</v>
      </c>
      <c r="U1449">
        <v>88354822</v>
      </c>
      <c r="V1449">
        <v>138055821</v>
      </c>
      <c r="W1449">
        <v>69828960</v>
      </c>
      <c r="X1449">
        <v>109069540</v>
      </c>
      <c r="Y1449">
        <v>102833572</v>
      </c>
      <c r="Z1449">
        <v>55733122</v>
      </c>
      <c r="AA1449">
        <v>61155743</v>
      </c>
      <c r="AB1449">
        <v>54163886</v>
      </c>
      <c r="AC1449">
        <v>58147607</v>
      </c>
      <c r="AD1449">
        <v>64849494</v>
      </c>
      <c r="AE1449">
        <v>53741656</v>
      </c>
      <c r="AF1449">
        <v>56942220</v>
      </c>
      <c r="AG1449">
        <v>46184866</v>
      </c>
      <c r="AH1449">
        <v>62868850</v>
      </c>
      <c r="AI1449">
        <v>31484138</v>
      </c>
      <c r="AJ1449">
        <v>49899596</v>
      </c>
      <c r="AK1449">
        <v>84963595</v>
      </c>
      <c r="AL1449">
        <v>40846758</v>
      </c>
      <c r="AM1449">
        <v>63202470</v>
      </c>
      <c r="AN1449">
        <v>75956616</v>
      </c>
      <c r="AO1449">
        <v>58362043</v>
      </c>
      <c r="AP1449">
        <v>67366151</v>
      </c>
      <c r="AQ1449">
        <v>76369723</v>
      </c>
      <c r="AR1449">
        <v>89458724</v>
      </c>
      <c r="AS1449">
        <v>81029999</v>
      </c>
      <c r="AT1449">
        <v>78682713</v>
      </c>
      <c r="AU1449">
        <v>76291152</v>
      </c>
      <c r="AV1449">
        <v>69816611</v>
      </c>
      <c r="AW1449">
        <v>64618445</v>
      </c>
      <c r="AX1449">
        <v>57575468</v>
      </c>
      <c r="AY1449">
        <v>45281351</v>
      </c>
      <c r="AZ1449">
        <v>49134713</v>
      </c>
      <c r="BA1449">
        <v>46250639</v>
      </c>
      <c r="BB1449">
        <v>56881537</v>
      </c>
      <c r="BC1449">
        <v>38186769</v>
      </c>
      <c r="BD1449">
        <v>43713858</v>
      </c>
      <c r="BE1449">
        <v>52916076</v>
      </c>
      <c r="BF1449">
        <v>46207857</v>
      </c>
      <c r="BG1449">
        <v>65426548</v>
      </c>
      <c r="BH1449">
        <v>58704179</v>
      </c>
      <c r="BI1449">
        <v>52114190</v>
      </c>
      <c r="BJ1449">
        <v>34647966</v>
      </c>
      <c r="BK1449">
        <v>24397626</v>
      </c>
      <c r="BL1449">
        <v>36960090</v>
      </c>
      <c r="BM1449">
        <v>28808564</v>
      </c>
      <c r="BN1449">
        <v>31100621</v>
      </c>
      <c r="BO1449">
        <v>46412638</v>
      </c>
      <c r="BP1449">
        <v>32393144</v>
      </c>
      <c r="BQ1449">
        <v>36141067</v>
      </c>
      <c r="BR1449">
        <v>42637566</v>
      </c>
      <c r="BS1449">
        <v>22809446</v>
      </c>
      <c r="BT1449">
        <v>25617440</v>
      </c>
      <c r="BU1449">
        <v>31312251</v>
      </c>
      <c r="BV1449">
        <v>24806691</v>
      </c>
      <c r="BW1449">
        <v>22998257</v>
      </c>
      <c r="BX1449">
        <v>25675440</v>
      </c>
      <c r="BY1449">
        <v>18300387</v>
      </c>
      <c r="BZ1449">
        <v>18128613</v>
      </c>
      <c r="CA1449">
        <v>32280669</v>
      </c>
      <c r="CB1449">
        <v>22569877</v>
      </c>
      <c r="CC1449">
        <v>18876209</v>
      </c>
      <c r="CD1449">
        <v>32495302</v>
      </c>
      <c r="CE1449">
        <v>24639847</v>
      </c>
      <c r="CF1449">
        <v>19100186</v>
      </c>
      <c r="CG1449">
        <v>28811202</v>
      </c>
      <c r="CH1449">
        <v>21238764</v>
      </c>
      <c r="CI1449">
        <v>20008965</v>
      </c>
      <c r="CJ1449">
        <v>28054992</v>
      </c>
      <c r="CK1449">
        <v>23442994</v>
      </c>
      <c r="CL1449">
        <v>22112726</v>
      </c>
      <c r="CM1449">
        <v>29709261</v>
      </c>
      <c r="CN1449">
        <v>20258297</v>
      </c>
      <c r="CO1449">
        <v>23690646</v>
      </c>
      <c r="CP1449">
        <v>30534081</v>
      </c>
      <c r="CQ1449">
        <v>18303576</v>
      </c>
      <c r="CR1449">
        <v>22821195</v>
      </c>
      <c r="CS1449">
        <v>33156488</v>
      </c>
      <c r="CT1449">
        <v>16114350</v>
      </c>
      <c r="CU1449">
        <v>20622060</v>
      </c>
      <c r="CV1449">
        <v>42415943</v>
      </c>
      <c r="CW1449">
        <v>21246201</v>
      </c>
      <c r="CX1449">
        <v>36468783</v>
      </c>
      <c r="CY1449">
        <v>30860547</v>
      </c>
      <c r="CZ1449">
        <v>17197177</v>
      </c>
      <c r="DA1449">
        <v>24423979</v>
      </c>
      <c r="DB1449">
        <v>32400960</v>
      </c>
      <c r="DC1449">
        <v>29350698</v>
      </c>
      <c r="DD1449">
        <v>25364443</v>
      </c>
      <c r="DE1449">
        <v>41912100</v>
      </c>
      <c r="DF1449">
        <v>12102472</v>
      </c>
      <c r="DG1449">
        <v>11493597</v>
      </c>
      <c r="DH1449">
        <v>22280782</v>
      </c>
      <c r="DI1449">
        <v>19159523</v>
      </c>
      <c r="DJ1449">
        <v>24744220</v>
      </c>
      <c r="DK1449">
        <v>14368711</v>
      </c>
      <c r="DL1449">
        <v>10647660</v>
      </c>
    </row>
    <row r="1450" spans="1:193" x14ac:dyDescent="0.25">
      <c r="A1450" s="5" t="s">
        <v>726</v>
      </c>
      <c r="B1450" t="s">
        <v>1164</v>
      </c>
      <c r="C1450" t="s">
        <v>1182</v>
      </c>
      <c r="D1450" s="2">
        <f>_xll.BDH(A1450, "volume", B1450, C1450, "Direction", "H", "Period", "M","cols=34;rows=2")</f>
        <v>39113</v>
      </c>
      <c r="E1450" s="2">
        <v>39141</v>
      </c>
      <c r="F1450" s="2">
        <v>39171</v>
      </c>
      <c r="G1450" s="2">
        <v>39202</v>
      </c>
      <c r="H1450" s="2">
        <v>39233</v>
      </c>
      <c r="I1450" s="2">
        <v>39262</v>
      </c>
      <c r="J1450" s="2">
        <v>39294</v>
      </c>
      <c r="K1450" s="2">
        <v>39325</v>
      </c>
      <c r="L1450" s="2">
        <v>39353</v>
      </c>
      <c r="M1450" s="2">
        <v>39386</v>
      </c>
      <c r="N1450" s="2">
        <v>39416</v>
      </c>
      <c r="O1450" s="2">
        <v>39447</v>
      </c>
      <c r="P1450" s="2">
        <v>39478</v>
      </c>
      <c r="Q1450" s="2">
        <v>39507</v>
      </c>
      <c r="R1450" s="2">
        <v>39538</v>
      </c>
      <c r="S1450" s="2">
        <v>39568</v>
      </c>
      <c r="T1450" s="2">
        <v>39598</v>
      </c>
      <c r="U1450" s="2">
        <v>39629</v>
      </c>
      <c r="V1450" s="2">
        <v>39660</v>
      </c>
      <c r="W1450" s="2">
        <v>39689</v>
      </c>
      <c r="X1450" s="2">
        <v>39721</v>
      </c>
      <c r="Y1450" s="2">
        <v>39752</v>
      </c>
      <c r="Z1450" s="2">
        <v>39780</v>
      </c>
      <c r="AA1450" s="2">
        <v>39813</v>
      </c>
      <c r="AB1450" s="2">
        <v>39843</v>
      </c>
      <c r="AC1450" s="2">
        <v>39871</v>
      </c>
      <c r="AD1450" s="2">
        <v>39903</v>
      </c>
      <c r="AE1450" s="2">
        <v>39933</v>
      </c>
      <c r="AF1450" s="2">
        <v>39962</v>
      </c>
      <c r="AG1450" s="2">
        <v>39994</v>
      </c>
      <c r="AH1450" s="2">
        <v>40025</v>
      </c>
      <c r="AI1450" s="2">
        <v>40056</v>
      </c>
      <c r="AJ1450" s="2">
        <v>40086</v>
      </c>
      <c r="AK1450" s="2">
        <v>40116</v>
      </c>
    </row>
    <row r="1451" spans="1:193" x14ac:dyDescent="0.25">
      <c r="D1451" s="3">
        <v>99104935</v>
      </c>
      <c r="E1451">
        <v>67993770</v>
      </c>
      <c r="F1451">
        <v>102896125</v>
      </c>
      <c r="G1451">
        <v>95576259</v>
      </c>
      <c r="H1451">
        <v>118193380</v>
      </c>
      <c r="I1451">
        <v>88129259</v>
      </c>
      <c r="J1451">
        <v>112854058</v>
      </c>
      <c r="K1451">
        <v>121812273</v>
      </c>
      <c r="L1451">
        <v>89036839</v>
      </c>
      <c r="M1451">
        <v>98206361</v>
      </c>
      <c r="N1451">
        <v>95489751</v>
      </c>
      <c r="O1451">
        <v>64160786</v>
      </c>
      <c r="P1451">
        <v>148211060</v>
      </c>
      <c r="Q1451">
        <v>103590312</v>
      </c>
      <c r="R1451">
        <v>117445879</v>
      </c>
      <c r="S1451">
        <v>117889886</v>
      </c>
      <c r="T1451">
        <v>79939403</v>
      </c>
      <c r="U1451">
        <v>126390528</v>
      </c>
      <c r="V1451">
        <v>152040999</v>
      </c>
      <c r="W1451">
        <v>72826042</v>
      </c>
      <c r="X1451">
        <v>117184592</v>
      </c>
      <c r="Y1451">
        <v>142651020</v>
      </c>
      <c r="Z1451">
        <v>76481518</v>
      </c>
      <c r="AA1451">
        <v>79019056</v>
      </c>
      <c r="AB1451">
        <v>103116370</v>
      </c>
      <c r="AC1451">
        <v>107201236</v>
      </c>
      <c r="AD1451">
        <v>140946597</v>
      </c>
      <c r="AE1451">
        <v>137325001</v>
      </c>
      <c r="AF1451">
        <v>81077703</v>
      </c>
      <c r="AG1451">
        <v>95731901</v>
      </c>
      <c r="AH1451">
        <v>90107095</v>
      </c>
      <c r="AI1451">
        <v>54732838</v>
      </c>
      <c r="AJ1451">
        <v>60607009</v>
      </c>
      <c r="AK1451">
        <v>77364915</v>
      </c>
    </row>
    <row r="1452" spans="1:193" x14ac:dyDescent="0.25">
      <c r="A1452" s="5" t="s">
        <v>727</v>
      </c>
      <c r="B1452" t="s">
        <v>1164</v>
      </c>
      <c r="C1452" t="s">
        <v>1198</v>
      </c>
      <c r="D1452" s="2">
        <f>_xll.BDH(A1452, "volume", B1452, C1452, "Direction", "H", "Period", "M","cols=21;rows=2")</f>
        <v>39113</v>
      </c>
      <c r="E1452" s="2">
        <v>39141</v>
      </c>
      <c r="F1452" s="2">
        <v>39171</v>
      </c>
      <c r="G1452" s="2">
        <v>39202</v>
      </c>
      <c r="H1452" s="2">
        <v>39233</v>
      </c>
      <c r="I1452" s="2">
        <v>39262</v>
      </c>
      <c r="J1452" s="2">
        <v>39294</v>
      </c>
      <c r="K1452" s="2">
        <v>39325</v>
      </c>
      <c r="L1452" s="2">
        <v>39353</v>
      </c>
      <c r="M1452" s="2">
        <v>39386</v>
      </c>
      <c r="N1452" s="2">
        <v>39416</v>
      </c>
      <c r="O1452" s="2">
        <v>39447</v>
      </c>
      <c r="P1452" s="2">
        <v>39478</v>
      </c>
      <c r="Q1452" s="2">
        <v>39507</v>
      </c>
      <c r="R1452" s="2">
        <v>39538</v>
      </c>
      <c r="S1452" s="2">
        <v>39568</v>
      </c>
      <c r="T1452" s="2">
        <v>39598</v>
      </c>
      <c r="U1452" s="2">
        <v>39629</v>
      </c>
      <c r="V1452" s="2">
        <v>39660</v>
      </c>
      <c r="W1452" s="2">
        <v>39689</v>
      </c>
      <c r="X1452" s="2">
        <v>39721</v>
      </c>
    </row>
    <row r="1453" spans="1:193" x14ac:dyDescent="0.25">
      <c r="D1453" s="3">
        <v>9273900</v>
      </c>
      <c r="E1453">
        <v>9059800</v>
      </c>
      <c r="F1453">
        <v>10630100</v>
      </c>
      <c r="G1453">
        <v>9220500</v>
      </c>
      <c r="H1453">
        <v>10575800</v>
      </c>
      <c r="I1453">
        <v>8932200</v>
      </c>
      <c r="J1453">
        <v>12438000</v>
      </c>
      <c r="K1453">
        <v>18187300</v>
      </c>
      <c r="L1453">
        <v>8559900</v>
      </c>
      <c r="M1453">
        <v>11619000</v>
      </c>
      <c r="N1453">
        <v>15555400</v>
      </c>
      <c r="O1453">
        <v>10333900</v>
      </c>
      <c r="P1453">
        <v>15009800</v>
      </c>
      <c r="Q1453">
        <v>10862500</v>
      </c>
      <c r="R1453">
        <v>11775000</v>
      </c>
      <c r="S1453">
        <v>17097900</v>
      </c>
      <c r="T1453">
        <v>14567500</v>
      </c>
      <c r="U1453">
        <v>19983800</v>
      </c>
      <c r="V1453">
        <v>23794100</v>
      </c>
      <c r="W1453">
        <v>6515800</v>
      </c>
      <c r="X1453">
        <v>14276800</v>
      </c>
    </row>
    <row r="1454" spans="1:193" x14ac:dyDescent="0.25">
      <c r="A1454" s="5" t="s">
        <v>728</v>
      </c>
      <c r="B1454" t="s">
        <v>1164</v>
      </c>
      <c r="C1454" t="s">
        <v>1199</v>
      </c>
      <c r="D1454" s="2">
        <f>_xll.BDH(A1454, "volume", B1454, C1454, "Direction", "H", "Period", "M","cols=190;rows=2")</f>
        <v>39113</v>
      </c>
      <c r="E1454" s="2">
        <v>39141</v>
      </c>
      <c r="F1454" s="2">
        <v>39171</v>
      </c>
      <c r="G1454" s="2">
        <v>39202</v>
      </c>
      <c r="H1454" s="2">
        <v>39233</v>
      </c>
      <c r="I1454" s="2">
        <v>39262</v>
      </c>
      <c r="J1454" s="2">
        <v>39294</v>
      </c>
      <c r="K1454" s="2">
        <v>39325</v>
      </c>
      <c r="L1454" s="2">
        <v>39353</v>
      </c>
      <c r="M1454" s="2">
        <v>39386</v>
      </c>
      <c r="N1454" s="2">
        <v>39416</v>
      </c>
      <c r="O1454" s="2">
        <v>39447</v>
      </c>
      <c r="P1454" s="2">
        <v>39478</v>
      </c>
      <c r="Q1454" s="2">
        <v>39507</v>
      </c>
      <c r="R1454" s="2">
        <v>39538</v>
      </c>
      <c r="S1454" s="2">
        <v>39568</v>
      </c>
      <c r="T1454" s="2">
        <v>39598</v>
      </c>
      <c r="U1454" s="2">
        <v>39629</v>
      </c>
      <c r="V1454" s="2">
        <v>39660</v>
      </c>
      <c r="W1454" s="2">
        <v>39689</v>
      </c>
      <c r="X1454" s="2">
        <v>39721</v>
      </c>
      <c r="Y1454" s="2">
        <v>39752</v>
      </c>
      <c r="Z1454" s="2">
        <v>39780</v>
      </c>
      <c r="AA1454" s="2">
        <v>39813</v>
      </c>
      <c r="AB1454" s="2">
        <v>39843</v>
      </c>
      <c r="AC1454" s="2">
        <v>39871</v>
      </c>
      <c r="AD1454" s="2">
        <v>39903</v>
      </c>
      <c r="AE1454" s="2">
        <v>39933</v>
      </c>
      <c r="AF1454" s="2">
        <v>39962</v>
      </c>
      <c r="AG1454" s="2">
        <v>39994</v>
      </c>
      <c r="AH1454" s="2">
        <v>40025</v>
      </c>
      <c r="AI1454" s="2">
        <v>40056</v>
      </c>
      <c r="AJ1454" s="2">
        <v>40086</v>
      </c>
      <c r="AK1454" s="2">
        <v>40116</v>
      </c>
      <c r="AL1454" s="2">
        <v>40147</v>
      </c>
      <c r="AM1454" s="2">
        <v>40178</v>
      </c>
      <c r="AN1454" s="2">
        <v>40207</v>
      </c>
      <c r="AO1454" s="2">
        <v>40235</v>
      </c>
      <c r="AP1454" s="2">
        <v>40268</v>
      </c>
      <c r="AQ1454" s="2">
        <v>40298</v>
      </c>
      <c r="AR1454" s="2">
        <v>40329</v>
      </c>
      <c r="AS1454" s="2">
        <v>40359</v>
      </c>
      <c r="AT1454" s="2">
        <v>40389</v>
      </c>
      <c r="AU1454" s="2">
        <v>40421</v>
      </c>
      <c r="AV1454" s="2">
        <v>40451</v>
      </c>
      <c r="AW1454" s="2">
        <v>40480</v>
      </c>
      <c r="AX1454" s="2">
        <v>40512</v>
      </c>
      <c r="AY1454" s="2">
        <v>40543</v>
      </c>
      <c r="AZ1454" s="2">
        <v>40574</v>
      </c>
      <c r="BA1454" s="2">
        <v>40602</v>
      </c>
      <c r="BB1454" s="2">
        <v>40633</v>
      </c>
      <c r="BC1454" s="2">
        <v>40662</v>
      </c>
      <c r="BD1454" s="2">
        <v>40694</v>
      </c>
      <c r="BE1454" s="2">
        <v>40724</v>
      </c>
      <c r="BF1454" s="2">
        <v>40753</v>
      </c>
      <c r="BG1454" s="2">
        <v>40786</v>
      </c>
      <c r="BH1454" s="2">
        <v>40816</v>
      </c>
      <c r="BI1454" s="2">
        <v>40847</v>
      </c>
      <c r="BJ1454" s="2">
        <v>40877</v>
      </c>
      <c r="BK1454" s="2">
        <v>40907</v>
      </c>
      <c r="BL1454" s="2">
        <v>40939</v>
      </c>
      <c r="BM1454" s="2">
        <v>40968</v>
      </c>
      <c r="BN1454" s="2">
        <v>40998</v>
      </c>
      <c r="BO1454" s="2">
        <v>41029</v>
      </c>
      <c r="BP1454" s="2">
        <v>41060</v>
      </c>
      <c r="BQ1454" s="2">
        <v>41089</v>
      </c>
      <c r="BR1454" s="2">
        <v>41121</v>
      </c>
      <c r="BS1454" s="2">
        <v>41152</v>
      </c>
      <c r="BT1454" s="2">
        <v>41180</v>
      </c>
      <c r="BU1454" s="2">
        <v>41213</v>
      </c>
      <c r="BV1454" s="2">
        <v>41243</v>
      </c>
      <c r="BW1454" s="2">
        <v>41274</v>
      </c>
      <c r="BX1454" s="2">
        <v>41305</v>
      </c>
      <c r="BY1454" s="2">
        <v>41333</v>
      </c>
      <c r="BZ1454" s="2">
        <v>41362</v>
      </c>
      <c r="CA1454" s="2">
        <v>41394</v>
      </c>
      <c r="CB1454" s="2">
        <v>41425</v>
      </c>
      <c r="CC1454" s="2">
        <v>41453</v>
      </c>
      <c r="CD1454" s="2">
        <v>41486</v>
      </c>
      <c r="CE1454" s="2">
        <v>41516</v>
      </c>
      <c r="CF1454" s="2">
        <v>41547</v>
      </c>
      <c r="CG1454" s="2">
        <v>41578</v>
      </c>
      <c r="CH1454" s="2">
        <v>41607</v>
      </c>
      <c r="CI1454" s="2">
        <v>41639</v>
      </c>
      <c r="CJ1454" s="2">
        <v>41670</v>
      </c>
      <c r="CK1454" s="2">
        <v>41698</v>
      </c>
      <c r="CL1454" s="2">
        <v>41729</v>
      </c>
      <c r="CM1454" s="2">
        <v>41759</v>
      </c>
      <c r="CN1454" s="2">
        <v>41789</v>
      </c>
      <c r="CO1454" s="2">
        <v>41820</v>
      </c>
      <c r="CP1454" s="2">
        <v>41851</v>
      </c>
      <c r="CQ1454" s="2">
        <v>41880</v>
      </c>
      <c r="CR1454" s="2">
        <v>41912</v>
      </c>
      <c r="CS1454" s="2">
        <v>41943</v>
      </c>
      <c r="CT1454" s="2">
        <v>41971</v>
      </c>
      <c r="CU1454" s="2">
        <v>42004</v>
      </c>
      <c r="CV1454" s="2">
        <v>42034</v>
      </c>
      <c r="CW1454" s="2">
        <v>42062</v>
      </c>
      <c r="CX1454" s="2">
        <v>42094</v>
      </c>
      <c r="CY1454" s="2">
        <v>42124</v>
      </c>
      <c r="CZ1454" s="2">
        <v>42153</v>
      </c>
      <c r="DA1454" s="2">
        <v>42185</v>
      </c>
      <c r="DB1454" s="2">
        <v>42216</v>
      </c>
      <c r="DC1454" s="2">
        <v>42247</v>
      </c>
      <c r="DD1454" s="2">
        <v>42277</v>
      </c>
      <c r="DE1454" s="2">
        <v>42307</v>
      </c>
      <c r="DF1454" s="2">
        <v>42338</v>
      </c>
      <c r="DG1454" s="2">
        <v>42369</v>
      </c>
      <c r="DH1454" s="2">
        <v>42398</v>
      </c>
      <c r="DI1454" s="2">
        <v>42429</v>
      </c>
      <c r="DJ1454" s="2">
        <v>42460</v>
      </c>
      <c r="DK1454" s="2">
        <v>42489</v>
      </c>
      <c r="DL1454" s="2">
        <v>42521</v>
      </c>
      <c r="DM1454" s="2">
        <v>42551</v>
      </c>
      <c r="DN1454" s="2">
        <v>42580</v>
      </c>
      <c r="DO1454" s="2">
        <v>42613</v>
      </c>
      <c r="DP1454" s="2">
        <v>42643</v>
      </c>
      <c r="DQ1454" s="2">
        <v>42674</v>
      </c>
      <c r="DR1454" s="2">
        <v>42704</v>
      </c>
      <c r="DS1454" s="2">
        <v>42734</v>
      </c>
      <c r="DT1454" s="2">
        <v>42766</v>
      </c>
      <c r="DU1454" s="2">
        <v>42794</v>
      </c>
      <c r="DV1454" s="2">
        <v>42825</v>
      </c>
      <c r="DW1454" s="2">
        <v>42853</v>
      </c>
      <c r="DX1454" s="2">
        <v>42886</v>
      </c>
      <c r="DY1454" s="2">
        <v>42916</v>
      </c>
      <c r="DZ1454" s="2">
        <v>42947</v>
      </c>
      <c r="EA1454" s="2">
        <v>42978</v>
      </c>
      <c r="EB1454" s="2">
        <v>43007</v>
      </c>
      <c r="EC1454" s="2">
        <v>43039</v>
      </c>
      <c r="ED1454" s="2">
        <v>43069</v>
      </c>
      <c r="EE1454" s="2">
        <v>43098</v>
      </c>
      <c r="EF1454" s="2">
        <v>43131</v>
      </c>
      <c r="EG1454" s="2">
        <v>43159</v>
      </c>
      <c r="EH1454" s="2">
        <v>43189</v>
      </c>
      <c r="EI1454" s="2">
        <v>43220</v>
      </c>
      <c r="EJ1454" s="2">
        <v>43251</v>
      </c>
      <c r="EK1454" s="2">
        <v>43280</v>
      </c>
      <c r="EL1454" s="2">
        <v>43312</v>
      </c>
      <c r="EM1454" s="2">
        <v>43343</v>
      </c>
      <c r="EN1454" s="2">
        <v>43371</v>
      </c>
      <c r="EO1454" s="2">
        <v>43404</v>
      </c>
      <c r="EP1454" s="2">
        <v>43434</v>
      </c>
      <c r="EQ1454" s="2">
        <v>43465</v>
      </c>
      <c r="ER1454" s="2">
        <v>43496</v>
      </c>
      <c r="ES1454" s="2">
        <v>43524</v>
      </c>
      <c r="ET1454" s="2">
        <v>43553</v>
      </c>
      <c r="EU1454" s="2">
        <v>43585</v>
      </c>
      <c r="EV1454" s="2">
        <v>43616</v>
      </c>
      <c r="EW1454" s="2">
        <v>43644</v>
      </c>
      <c r="EX1454" s="2">
        <v>43677</v>
      </c>
      <c r="EY1454" s="2">
        <v>43707</v>
      </c>
      <c r="EZ1454" s="2">
        <v>43738</v>
      </c>
      <c r="FA1454" s="2">
        <v>43769</v>
      </c>
      <c r="FB1454" s="2">
        <v>43798</v>
      </c>
      <c r="FC1454" s="2">
        <v>43830</v>
      </c>
      <c r="FD1454" s="2">
        <v>43861</v>
      </c>
      <c r="FE1454" s="2">
        <v>43889</v>
      </c>
      <c r="FF1454" s="2">
        <v>43921</v>
      </c>
      <c r="FG1454" s="2">
        <v>43951</v>
      </c>
      <c r="FH1454" s="2">
        <v>43980</v>
      </c>
      <c r="FI1454" s="2">
        <v>44012</v>
      </c>
      <c r="FJ1454" s="2">
        <v>44043</v>
      </c>
      <c r="FK1454" s="2">
        <v>44074</v>
      </c>
      <c r="FL1454" s="2">
        <v>44104</v>
      </c>
      <c r="FM1454" s="2">
        <v>44134</v>
      </c>
      <c r="FN1454" s="2">
        <v>44165</v>
      </c>
      <c r="FO1454" s="2">
        <v>44196</v>
      </c>
      <c r="FP1454" s="2">
        <v>44225</v>
      </c>
      <c r="FQ1454" s="2">
        <v>44253</v>
      </c>
      <c r="FR1454" s="2">
        <v>44286</v>
      </c>
      <c r="FS1454" s="2">
        <v>44316</v>
      </c>
      <c r="FT1454" s="2">
        <v>44347</v>
      </c>
      <c r="FU1454" s="2">
        <v>44377</v>
      </c>
      <c r="FV1454" s="2">
        <v>44407</v>
      </c>
      <c r="FW1454" s="2">
        <v>44439</v>
      </c>
      <c r="FX1454" s="2">
        <v>44469</v>
      </c>
      <c r="FY1454" s="2">
        <v>44498</v>
      </c>
      <c r="FZ1454" s="2">
        <v>44530</v>
      </c>
      <c r="GA1454" s="2">
        <v>44561</v>
      </c>
      <c r="GB1454" s="2">
        <v>44592</v>
      </c>
      <c r="GC1454" s="2">
        <v>44620</v>
      </c>
      <c r="GD1454" s="2">
        <v>44651</v>
      </c>
      <c r="GE1454" s="2">
        <v>44680</v>
      </c>
      <c r="GF1454" s="2">
        <v>44712</v>
      </c>
      <c r="GG1454" s="2">
        <v>44742</v>
      </c>
      <c r="GH1454" s="2">
        <v>44771</v>
      </c>
      <c r="GI1454" s="2">
        <v>44804</v>
      </c>
      <c r="GJ1454" s="2">
        <v>44834</v>
      </c>
      <c r="GK1454" s="2">
        <v>44865</v>
      </c>
    </row>
    <row r="1455" spans="1:193" x14ac:dyDescent="0.25">
      <c r="D1455" s="3">
        <v>51573562</v>
      </c>
      <c r="E1455">
        <v>50578002</v>
      </c>
      <c r="F1455">
        <v>76223532</v>
      </c>
      <c r="G1455">
        <v>58747655</v>
      </c>
      <c r="H1455">
        <v>67337902</v>
      </c>
      <c r="I1455">
        <v>79478450</v>
      </c>
      <c r="J1455">
        <v>66110565</v>
      </c>
      <c r="K1455">
        <v>77812967</v>
      </c>
      <c r="L1455">
        <v>81097913</v>
      </c>
      <c r="M1455">
        <v>74784991</v>
      </c>
      <c r="N1455">
        <v>95253788</v>
      </c>
      <c r="O1455">
        <v>67479783</v>
      </c>
      <c r="P1455">
        <v>111990876</v>
      </c>
      <c r="Q1455">
        <v>89992599</v>
      </c>
      <c r="R1455">
        <v>103719825</v>
      </c>
      <c r="S1455">
        <v>72273436</v>
      </c>
      <c r="T1455">
        <v>55790528</v>
      </c>
      <c r="U1455">
        <v>65627074</v>
      </c>
      <c r="V1455">
        <v>71738050</v>
      </c>
      <c r="W1455">
        <v>49903762</v>
      </c>
      <c r="X1455">
        <v>75018303</v>
      </c>
      <c r="Y1455">
        <v>112725389</v>
      </c>
      <c r="Z1455">
        <v>87626615</v>
      </c>
      <c r="AA1455">
        <v>76328570</v>
      </c>
      <c r="AB1455">
        <v>73799614</v>
      </c>
      <c r="AC1455">
        <v>91397697</v>
      </c>
      <c r="AD1455">
        <v>103850474</v>
      </c>
      <c r="AE1455">
        <v>67244555</v>
      </c>
      <c r="AF1455">
        <v>50958976</v>
      </c>
      <c r="AG1455">
        <v>65073865</v>
      </c>
      <c r="AH1455">
        <v>55360613</v>
      </c>
      <c r="AI1455">
        <v>43903736</v>
      </c>
      <c r="AJ1455">
        <v>62810815</v>
      </c>
      <c r="AK1455">
        <v>47752351</v>
      </c>
      <c r="AL1455">
        <v>38334936</v>
      </c>
      <c r="AM1455">
        <v>41694440</v>
      </c>
      <c r="AN1455">
        <v>45388459</v>
      </c>
      <c r="AO1455">
        <v>58420745</v>
      </c>
      <c r="AP1455">
        <v>51458689</v>
      </c>
      <c r="AQ1455">
        <v>53452353</v>
      </c>
      <c r="AR1455">
        <v>58787628</v>
      </c>
      <c r="AS1455">
        <v>73579090</v>
      </c>
      <c r="AT1455">
        <v>56434456</v>
      </c>
      <c r="AU1455">
        <v>49031398</v>
      </c>
      <c r="AV1455">
        <v>116524558</v>
      </c>
      <c r="AW1455">
        <v>88589332</v>
      </c>
      <c r="AX1455">
        <v>46031289</v>
      </c>
      <c r="AY1455">
        <v>46893751</v>
      </c>
      <c r="AZ1455">
        <v>42578387</v>
      </c>
      <c r="BA1455">
        <v>29189263</v>
      </c>
      <c r="BB1455">
        <v>50405981</v>
      </c>
      <c r="BC1455">
        <v>34035055</v>
      </c>
      <c r="BD1455">
        <v>29426073</v>
      </c>
      <c r="BE1455">
        <v>45694100</v>
      </c>
      <c r="BF1455">
        <v>32996834</v>
      </c>
      <c r="BG1455">
        <v>55892826</v>
      </c>
      <c r="BH1455">
        <v>45851768</v>
      </c>
      <c r="BI1455">
        <v>43365583</v>
      </c>
      <c r="BJ1455">
        <v>47507137</v>
      </c>
      <c r="BK1455">
        <v>39784504</v>
      </c>
      <c r="BL1455">
        <v>27118302</v>
      </c>
      <c r="BM1455">
        <v>25318642</v>
      </c>
      <c r="BN1455">
        <v>37485250</v>
      </c>
      <c r="BO1455">
        <v>27277689</v>
      </c>
      <c r="BP1455">
        <v>28932498</v>
      </c>
      <c r="BQ1455">
        <v>35584197</v>
      </c>
      <c r="BR1455">
        <v>25795265</v>
      </c>
      <c r="BS1455">
        <v>25654443</v>
      </c>
      <c r="BT1455">
        <v>29556790</v>
      </c>
      <c r="BU1455">
        <v>23025764</v>
      </c>
      <c r="BV1455">
        <v>18100236</v>
      </c>
      <c r="BW1455">
        <v>28686894</v>
      </c>
      <c r="BX1455">
        <v>20582306</v>
      </c>
      <c r="BY1455">
        <v>16756186</v>
      </c>
      <c r="BZ1455">
        <v>23649844</v>
      </c>
      <c r="CA1455">
        <v>24640858</v>
      </c>
      <c r="CB1455">
        <v>22761781</v>
      </c>
      <c r="CC1455">
        <v>22952158</v>
      </c>
      <c r="CD1455">
        <v>21779571</v>
      </c>
      <c r="CE1455">
        <v>18944486</v>
      </c>
      <c r="CF1455">
        <v>30267285</v>
      </c>
      <c r="CG1455">
        <v>26624966</v>
      </c>
      <c r="CH1455">
        <v>20581318</v>
      </c>
      <c r="CI1455">
        <v>29301579</v>
      </c>
      <c r="CJ1455">
        <v>24933480</v>
      </c>
      <c r="CK1455">
        <v>24376508</v>
      </c>
      <c r="CL1455">
        <v>30692903</v>
      </c>
      <c r="CM1455">
        <v>34247585</v>
      </c>
      <c r="CN1455">
        <v>23038387</v>
      </c>
      <c r="CO1455">
        <v>23146048</v>
      </c>
      <c r="CP1455">
        <v>19236696</v>
      </c>
      <c r="CQ1455">
        <v>16301975</v>
      </c>
      <c r="CR1455">
        <v>25929308</v>
      </c>
      <c r="CS1455">
        <v>30775215</v>
      </c>
      <c r="CT1455">
        <v>15515570</v>
      </c>
      <c r="CU1455">
        <v>26636939</v>
      </c>
      <c r="CV1455">
        <v>19510329</v>
      </c>
      <c r="CW1455">
        <v>13427174</v>
      </c>
      <c r="CX1455">
        <v>20900005</v>
      </c>
      <c r="CY1455">
        <v>14770571</v>
      </c>
      <c r="CZ1455">
        <v>14461328</v>
      </c>
      <c r="DA1455">
        <v>21369231</v>
      </c>
      <c r="DB1455">
        <v>18099827</v>
      </c>
      <c r="DC1455">
        <v>22793511</v>
      </c>
      <c r="DD1455">
        <v>30288631</v>
      </c>
      <c r="DE1455">
        <v>26604813</v>
      </c>
      <c r="DF1455">
        <v>13584537</v>
      </c>
      <c r="DG1455">
        <v>22383261</v>
      </c>
      <c r="DH1455">
        <v>23817589</v>
      </c>
      <c r="DI1455">
        <v>32376238</v>
      </c>
      <c r="DJ1455">
        <v>28208502</v>
      </c>
      <c r="DK1455">
        <v>18699969</v>
      </c>
      <c r="DL1455">
        <v>16125199</v>
      </c>
      <c r="DM1455">
        <v>26010481</v>
      </c>
      <c r="DN1455">
        <v>15571415</v>
      </c>
      <c r="DO1455">
        <v>15299317</v>
      </c>
      <c r="DP1455">
        <v>24657182</v>
      </c>
      <c r="DQ1455">
        <v>14099326</v>
      </c>
      <c r="DR1455">
        <v>21569078</v>
      </c>
      <c r="DS1455">
        <v>21698898</v>
      </c>
      <c r="DT1455">
        <v>18196140</v>
      </c>
      <c r="DU1455">
        <v>15745100</v>
      </c>
      <c r="DV1455">
        <v>23787433</v>
      </c>
      <c r="DW1455">
        <v>15220536</v>
      </c>
      <c r="DX1455">
        <v>18305046</v>
      </c>
      <c r="DY1455">
        <v>28316552</v>
      </c>
      <c r="DZ1455">
        <v>13421524</v>
      </c>
      <c r="EA1455">
        <v>12753824</v>
      </c>
      <c r="EB1455">
        <v>19119489</v>
      </c>
      <c r="EC1455">
        <v>24092441</v>
      </c>
      <c r="ED1455">
        <v>16294903</v>
      </c>
      <c r="EE1455">
        <v>23145408</v>
      </c>
      <c r="EF1455">
        <v>20291397</v>
      </c>
      <c r="EG1455">
        <v>19736780</v>
      </c>
      <c r="EH1455">
        <v>28359467</v>
      </c>
      <c r="EI1455">
        <v>21973551</v>
      </c>
      <c r="EJ1455">
        <v>20324667</v>
      </c>
      <c r="EK1455">
        <v>28939869</v>
      </c>
      <c r="EL1455">
        <v>19755279</v>
      </c>
      <c r="EM1455">
        <v>20538387</v>
      </c>
      <c r="EN1455">
        <v>22721126</v>
      </c>
      <c r="EO1455">
        <v>37629764</v>
      </c>
      <c r="EP1455">
        <v>30636624</v>
      </c>
      <c r="EQ1455">
        <v>35558210</v>
      </c>
      <c r="ER1455">
        <v>26055512</v>
      </c>
      <c r="ES1455">
        <v>19137579</v>
      </c>
      <c r="ET1455">
        <v>27473177</v>
      </c>
      <c r="EU1455">
        <v>17038192</v>
      </c>
      <c r="EV1455">
        <v>19615542</v>
      </c>
      <c r="EW1455">
        <v>24286240</v>
      </c>
      <c r="EX1455">
        <v>17173563</v>
      </c>
      <c r="EY1455">
        <v>21068252</v>
      </c>
      <c r="EZ1455">
        <v>24017857</v>
      </c>
      <c r="FA1455">
        <v>23692381</v>
      </c>
      <c r="FB1455">
        <v>16804725</v>
      </c>
      <c r="FC1455">
        <v>20159247</v>
      </c>
      <c r="FD1455">
        <v>17992013</v>
      </c>
      <c r="FE1455">
        <v>22250191</v>
      </c>
      <c r="FF1455">
        <v>48553139</v>
      </c>
      <c r="FG1455">
        <v>25772488</v>
      </c>
      <c r="FH1455">
        <v>20342000</v>
      </c>
      <c r="FI1455">
        <v>27802034</v>
      </c>
      <c r="FJ1455">
        <v>21327809</v>
      </c>
      <c r="FK1455">
        <v>18689888</v>
      </c>
      <c r="FL1455">
        <v>32202523</v>
      </c>
      <c r="FM1455">
        <v>18092281</v>
      </c>
      <c r="FN1455">
        <v>19260435</v>
      </c>
      <c r="FO1455">
        <v>20237966</v>
      </c>
      <c r="FP1455">
        <v>20869321</v>
      </c>
      <c r="FQ1455">
        <v>16591496</v>
      </c>
      <c r="FR1455">
        <v>28539225</v>
      </c>
      <c r="FS1455">
        <v>16887805</v>
      </c>
      <c r="FT1455">
        <v>17083548</v>
      </c>
      <c r="FU1455">
        <v>20503759</v>
      </c>
      <c r="FV1455">
        <v>14029012</v>
      </c>
      <c r="FW1455">
        <v>11925282</v>
      </c>
      <c r="FX1455">
        <v>20501123</v>
      </c>
      <c r="FY1455">
        <v>18154871</v>
      </c>
      <c r="FZ1455">
        <v>18524469</v>
      </c>
      <c r="GA1455">
        <v>28251853</v>
      </c>
      <c r="GB1455">
        <v>29202559</v>
      </c>
      <c r="GC1455">
        <v>25137337</v>
      </c>
      <c r="GD1455">
        <v>35090615</v>
      </c>
      <c r="GE1455">
        <v>21158995</v>
      </c>
      <c r="GF1455">
        <v>29232593</v>
      </c>
      <c r="GG1455">
        <v>26957868</v>
      </c>
      <c r="GH1455">
        <v>18813681</v>
      </c>
      <c r="GI1455">
        <v>20309462</v>
      </c>
      <c r="GJ1455">
        <v>38822428</v>
      </c>
      <c r="GK1455">
        <v>27588491</v>
      </c>
    </row>
    <row r="1456" spans="1:193" x14ac:dyDescent="0.25">
      <c r="A1456" s="5" t="s">
        <v>729</v>
      </c>
      <c r="B1456" t="s">
        <v>1164</v>
      </c>
      <c r="C1456" t="s">
        <v>1199</v>
      </c>
      <c r="D1456" s="2">
        <f>_xll.BDH(A1456, "volume", B1456, C1456, "Direction", "H", "Period", "M","cols=190;rows=2")</f>
        <v>39113</v>
      </c>
      <c r="E1456" s="2">
        <v>39141</v>
      </c>
      <c r="F1456" s="2">
        <v>39171</v>
      </c>
      <c r="G1456" s="2">
        <v>39202</v>
      </c>
      <c r="H1456" s="2">
        <v>39233</v>
      </c>
      <c r="I1456" s="2">
        <v>39262</v>
      </c>
      <c r="J1456" s="2">
        <v>39294</v>
      </c>
      <c r="K1456" s="2">
        <v>39325</v>
      </c>
      <c r="L1456" s="2">
        <v>39353</v>
      </c>
      <c r="M1456" s="2">
        <v>39386</v>
      </c>
      <c r="N1456" s="2">
        <v>39416</v>
      </c>
      <c r="O1456" s="2">
        <v>39447</v>
      </c>
      <c r="P1456" s="2">
        <v>39478</v>
      </c>
      <c r="Q1456" s="2">
        <v>39507</v>
      </c>
      <c r="R1456" s="2">
        <v>39538</v>
      </c>
      <c r="S1456" s="2">
        <v>39568</v>
      </c>
      <c r="T1456" s="2">
        <v>39598</v>
      </c>
      <c r="U1456" s="2">
        <v>39629</v>
      </c>
      <c r="V1456" s="2">
        <v>39660</v>
      </c>
      <c r="W1456" s="2">
        <v>39689</v>
      </c>
      <c r="X1456" s="2">
        <v>39721</v>
      </c>
      <c r="Y1456" s="2">
        <v>39752</v>
      </c>
      <c r="Z1456" s="2">
        <v>39780</v>
      </c>
      <c r="AA1456" s="2">
        <v>39813</v>
      </c>
      <c r="AB1456" s="2">
        <v>39843</v>
      </c>
      <c r="AC1456" s="2">
        <v>39871</v>
      </c>
      <c r="AD1456" s="2">
        <v>39903</v>
      </c>
      <c r="AE1456" s="2">
        <v>39933</v>
      </c>
      <c r="AF1456" s="2">
        <v>39962</v>
      </c>
      <c r="AG1456" s="2">
        <v>39994</v>
      </c>
      <c r="AH1456" s="2">
        <v>40025</v>
      </c>
      <c r="AI1456" s="2">
        <v>40056</v>
      </c>
      <c r="AJ1456" s="2">
        <v>40086</v>
      </c>
      <c r="AK1456" s="2">
        <v>40116</v>
      </c>
      <c r="AL1456" s="2">
        <v>40147</v>
      </c>
      <c r="AM1456" s="2">
        <v>40178</v>
      </c>
      <c r="AN1456" s="2">
        <v>40207</v>
      </c>
      <c r="AO1456" s="2">
        <v>40235</v>
      </c>
      <c r="AP1456" s="2">
        <v>40268</v>
      </c>
      <c r="AQ1456" s="2">
        <v>40298</v>
      </c>
      <c r="AR1456" s="2">
        <v>40329</v>
      </c>
      <c r="AS1456" s="2">
        <v>40359</v>
      </c>
      <c r="AT1456" s="2">
        <v>40389</v>
      </c>
      <c r="AU1456" s="2">
        <v>40421</v>
      </c>
      <c r="AV1456" s="2">
        <v>40451</v>
      </c>
      <c r="AW1456" s="2">
        <v>40480</v>
      </c>
      <c r="AX1456" s="2">
        <v>40512</v>
      </c>
      <c r="AY1456" s="2">
        <v>40543</v>
      </c>
      <c r="AZ1456" s="2">
        <v>40574</v>
      </c>
      <c r="BA1456" s="2">
        <v>40602</v>
      </c>
      <c r="BB1456" s="2">
        <v>40633</v>
      </c>
      <c r="BC1456" s="2">
        <v>40662</v>
      </c>
      <c r="BD1456" s="2">
        <v>40694</v>
      </c>
      <c r="BE1456" s="2">
        <v>40724</v>
      </c>
      <c r="BF1456" s="2">
        <v>40753</v>
      </c>
      <c r="BG1456" s="2">
        <v>40786</v>
      </c>
      <c r="BH1456" s="2">
        <v>40816</v>
      </c>
      <c r="BI1456" s="2">
        <v>40847</v>
      </c>
      <c r="BJ1456" s="2">
        <v>40877</v>
      </c>
      <c r="BK1456" s="2">
        <v>40907</v>
      </c>
      <c r="BL1456" s="2">
        <v>40939</v>
      </c>
      <c r="BM1456" s="2">
        <v>40968</v>
      </c>
      <c r="BN1456" s="2">
        <v>40998</v>
      </c>
      <c r="BO1456" s="2">
        <v>41029</v>
      </c>
      <c r="BP1456" s="2">
        <v>41060</v>
      </c>
      <c r="BQ1456" s="2">
        <v>41089</v>
      </c>
      <c r="BR1456" s="2">
        <v>41121</v>
      </c>
      <c r="BS1456" s="2">
        <v>41152</v>
      </c>
      <c r="BT1456" s="2">
        <v>41180</v>
      </c>
      <c r="BU1456" s="2">
        <v>41213</v>
      </c>
      <c r="BV1456" s="2">
        <v>41243</v>
      </c>
      <c r="BW1456" s="2">
        <v>41274</v>
      </c>
      <c r="BX1456" s="2">
        <v>41305</v>
      </c>
      <c r="BY1456" s="2">
        <v>41333</v>
      </c>
      <c r="BZ1456" s="2">
        <v>41362</v>
      </c>
      <c r="CA1456" s="2">
        <v>41394</v>
      </c>
      <c r="CB1456" s="2">
        <v>41425</v>
      </c>
      <c r="CC1456" s="2">
        <v>41453</v>
      </c>
      <c r="CD1456" s="2">
        <v>41486</v>
      </c>
      <c r="CE1456" s="2">
        <v>41516</v>
      </c>
      <c r="CF1456" s="2">
        <v>41547</v>
      </c>
      <c r="CG1456" s="2">
        <v>41578</v>
      </c>
      <c r="CH1456" s="2">
        <v>41607</v>
      </c>
      <c r="CI1456" s="2">
        <v>41639</v>
      </c>
      <c r="CJ1456" s="2">
        <v>41670</v>
      </c>
      <c r="CK1456" s="2">
        <v>41698</v>
      </c>
      <c r="CL1456" s="2">
        <v>41729</v>
      </c>
      <c r="CM1456" s="2">
        <v>41759</v>
      </c>
      <c r="CN1456" s="2">
        <v>41789</v>
      </c>
      <c r="CO1456" s="2">
        <v>41820</v>
      </c>
      <c r="CP1456" s="2">
        <v>41851</v>
      </c>
      <c r="CQ1456" s="2">
        <v>41880</v>
      </c>
      <c r="CR1456" s="2">
        <v>41912</v>
      </c>
      <c r="CS1456" s="2">
        <v>41943</v>
      </c>
      <c r="CT1456" s="2">
        <v>41971</v>
      </c>
      <c r="CU1456" s="2">
        <v>42004</v>
      </c>
      <c r="CV1456" s="2">
        <v>42034</v>
      </c>
      <c r="CW1456" s="2">
        <v>42062</v>
      </c>
      <c r="CX1456" s="2">
        <v>42094</v>
      </c>
      <c r="CY1456" s="2">
        <v>42124</v>
      </c>
      <c r="CZ1456" s="2">
        <v>42153</v>
      </c>
      <c r="DA1456" s="2">
        <v>42185</v>
      </c>
      <c r="DB1456" s="2">
        <v>42216</v>
      </c>
      <c r="DC1456" s="2">
        <v>42247</v>
      </c>
      <c r="DD1456" s="2">
        <v>42277</v>
      </c>
      <c r="DE1456" s="2">
        <v>42307</v>
      </c>
      <c r="DF1456" s="2">
        <v>42338</v>
      </c>
      <c r="DG1456" s="2">
        <v>42369</v>
      </c>
      <c r="DH1456" s="2">
        <v>42398</v>
      </c>
      <c r="DI1456" s="2">
        <v>42429</v>
      </c>
      <c r="DJ1456" s="2">
        <v>42460</v>
      </c>
      <c r="DK1456" s="2">
        <v>42489</v>
      </c>
      <c r="DL1456" s="2">
        <v>42521</v>
      </c>
      <c r="DM1456" s="2">
        <v>42551</v>
      </c>
      <c r="DN1456" s="2">
        <v>42580</v>
      </c>
      <c r="DO1456" s="2">
        <v>42613</v>
      </c>
      <c r="DP1456" s="2">
        <v>42643</v>
      </c>
      <c r="DQ1456" s="2">
        <v>42674</v>
      </c>
      <c r="DR1456" s="2">
        <v>42704</v>
      </c>
      <c r="DS1456" s="2">
        <v>42734</v>
      </c>
      <c r="DT1456" s="2">
        <v>42766</v>
      </c>
      <c r="DU1456" s="2">
        <v>42794</v>
      </c>
      <c r="DV1456" s="2">
        <v>42825</v>
      </c>
      <c r="DW1456" s="2">
        <v>42853</v>
      </c>
      <c r="DX1456" s="2">
        <v>42886</v>
      </c>
      <c r="DY1456" s="2">
        <v>42916</v>
      </c>
      <c r="DZ1456" s="2">
        <v>42947</v>
      </c>
      <c r="EA1456" s="2">
        <v>42978</v>
      </c>
      <c r="EB1456" s="2">
        <v>43007</v>
      </c>
      <c r="EC1456" s="2">
        <v>43039</v>
      </c>
      <c r="ED1456" s="2">
        <v>43069</v>
      </c>
      <c r="EE1456" s="2">
        <v>43098</v>
      </c>
      <c r="EF1456" s="2">
        <v>43131</v>
      </c>
      <c r="EG1456" s="2">
        <v>43159</v>
      </c>
      <c r="EH1456" s="2">
        <v>43189</v>
      </c>
      <c r="EI1456" s="2">
        <v>43220</v>
      </c>
      <c r="EJ1456" s="2">
        <v>43251</v>
      </c>
      <c r="EK1456" s="2">
        <v>43280</v>
      </c>
      <c r="EL1456" s="2">
        <v>43312</v>
      </c>
      <c r="EM1456" s="2">
        <v>43343</v>
      </c>
      <c r="EN1456" s="2">
        <v>43371</v>
      </c>
      <c r="EO1456" s="2">
        <v>43404</v>
      </c>
      <c r="EP1456" s="2">
        <v>43434</v>
      </c>
      <c r="EQ1456" s="2">
        <v>43465</v>
      </c>
      <c r="ER1456" s="2">
        <v>43496</v>
      </c>
      <c r="ES1456" s="2">
        <v>43524</v>
      </c>
      <c r="ET1456" s="2">
        <v>43553</v>
      </c>
      <c r="EU1456" s="2">
        <v>43585</v>
      </c>
      <c r="EV1456" s="2">
        <v>43616</v>
      </c>
      <c r="EW1456" s="2">
        <v>43644</v>
      </c>
      <c r="EX1456" s="2">
        <v>43677</v>
      </c>
      <c r="EY1456" s="2">
        <v>43707</v>
      </c>
      <c r="EZ1456" s="2">
        <v>43738</v>
      </c>
      <c r="FA1456" s="2">
        <v>43769</v>
      </c>
      <c r="FB1456" s="2">
        <v>43798</v>
      </c>
      <c r="FC1456" s="2">
        <v>43830</v>
      </c>
      <c r="FD1456" s="2">
        <v>43861</v>
      </c>
      <c r="FE1456" s="2">
        <v>43889</v>
      </c>
      <c r="FF1456" s="2">
        <v>43921</v>
      </c>
      <c r="FG1456" s="2">
        <v>43951</v>
      </c>
      <c r="FH1456" s="2">
        <v>43980</v>
      </c>
      <c r="FI1456" s="2">
        <v>44012</v>
      </c>
      <c r="FJ1456" s="2">
        <v>44043</v>
      </c>
      <c r="FK1456" s="2">
        <v>44074</v>
      </c>
      <c r="FL1456" s="2">
        <v>44104</v>
      </c>
      <c r="FM1456" s="2">
        <v>44134</v>
      </c>
      <c r="FN1456" s="2">
        <v>44165</v>
      </c>
      <c r="FO1456" s="2">
        <v>44196</v>
      </c>
      <c r="FP1456" s="2">
        <v>44225</v>
      </c>
      <c r="FQ1456" s="2">
        <v>44253</v>
      </c>
      <c r="FR1456" s="2">
        <v>44286</v>
      </c>
      <c r="FS1456" s="2">
        <v>44316</v>
      </c>
      <c r="FT1456" s="2">
        <v>44347</v>
      </c>
      <c r="FU1456" s="2">
        <v>44377</v>
      </c>
      <c r="FV1456" s="2">
        <v>44407</v>
      </c>
      <c r="FW1456" s="2">
        <v>44439</v>
      </c>
      <c r="FX1456" s="2">
        <v>44469</v>
      </c>
      <c r="FY1456" s="2">
        <v>44498</v>
      </c>
      <c r="FZ1456" s="2">
        <v>44530</v>
      </c>
      <c r="GA1456" s="2">
        <v>44561</v>
      </c>
      <c r="GB1456" s="2">
        <v>44592</v>
      </c>
      <c r="GC1456" s="2">
        <v>44620</v>
      </c>
      <c r="GD1456" s="2">
        <v>44651</v>
      </c>
      <c r="GE1456" s="2">
        <v>44680</v>
      </c>
      <c r="GF1456" s="2">
        <v>44712</v>
      </c>
      <c r="GG1456" s="2">
        <v>44742</v>
      </c>
      <c r="GH1456" s="2">
        <v>44771</v>
      </c>
      <c r="GI1456" s="2">
        <v>44804</v>
      </c>
      <c r="GJ1456" s="2">
        <v>44834</v>
      </c>
      <c r="GK1456" s="2">
        <v>44865</v>
      </c>
    </row>
    <row r="1457" spans="1:193" x14ac:dyDescent="0.25">
      <c r="D1457" s="3">
        <v>22428089</v>
      </c>
      <c r="E1457">
        <v>24568126</v>
      </c>
      <c r="F1457">
        <v>39272978</v>
      </c>
      <c r="G1457">
        <v>38167799</v>
      </c>
      <c r="H1457">
        <v>41640771</v>
      </c>
      <c r="I1457">
        <v>33015972</v>
      </c>
      <c r="J1457">
        <v>42419009</v>
      </c>
      <c r="K1457">
        <v>53292337</v>
      </c>
      <c r="L1457">
        <v>30983243</v>
      </c>
      <c r="M1457">
        <v>29913409</v>
      </c>
      <c r="N1457">
        <v>34558761</v>
      </c>
      <c r="O1457">
        <v>29588806</v>
      </c>
      <c r="P1457">
        <v>49500376</v>
      </c>
      <c r="Q1457">
        <v>36295407</v>
      </c>
      <c r="R1457">
        <v>42489429</v>
      </c>
      <c r="S1457">
        <v>30611651</v>
      </c>
      <c r="T1457">
        <v>26380225</v>
      </c>
      <c r="U1457">
        <v>43890537</v>
      </c>
      <c r="V1457">
        <v>40017694</v>
      </c>
      <c r="W1457">
        <v>24874682</v>
      </c>
      <c r="X1457">
        <v>45173494</v>
      </c>
      <c r="Y1457">
        <v>68440620</v>
      </c>
      <c r="Z1457">
        <v>41803850</v>
      </c>
      <c r="AA1457">
        <v>39759985</v>
      </c>
      <c r="AB1457">
        <v>38233515</v>
      </c>
      <c r="AC1457">
        <v>43005420</v>
      </c>
      <c r="AD1457">
        <v>50470474</v>
      </c>
      <c r="AE1457">
        <v>31980381</v>
      </c>
      <c r="AF1457">
        <v>24714997</v>
      </c>
      <c r="AG1457">
        <v>42529586</v>
      </c>
      <c r="AH1457">
        <v>29599419</v>
      </c>
      <c r="AI1457">
        <v>23690355</v>
      </c>
      <c r="AJ1457">
        <v>29597100</v>
      </c>
      <c r="AK1457">
        <v>26621142</v>
      </c>
      <c r="AL1457">
        <v>23956688</v>
      </c>
      <c r="AM1457">
        <v>26592473</v>
      </c>
      <c r="AN1457">
        <v>28815862</v>
      </c>
      <c r="AO1457">
        <v>21490841</v>
      </c>
      <c r="AP1457">
        <v>23681626</v>
      </c>
      <c r="AQ1457">
        <v>19220265</v>
      </c>
      <c r="AR1457">
        <v>30528555</v>
      </c>
      <c r="AS1457">
        <v>28423298</v>
      </c>
      <c r="AT1457">
        <v>34590840</v>
      </c>
      <c r="AU1457">
        <v>24766735</v>
      </c>
      <c r="AV1457">
        <v>23543349</v>
      </c>
      <c r="AW1457">
        <v>19709365</v>
      </c>
      <c r="AX1457">
        <v>18244148</v>
      </c>
      <c r="AY1457">
        <v>17781832</v>
      </c>
      <c r="AZ1457">
        <v>15215794</v>
      </c>
      <c r="BA1457">
        <v>12619641</v>
      </c>
      <c r="BB1457">
        <v>22714434</v>
      </c>
      <c r="BC1457">
        <v>15718664</v>
      </c>
      <c r="BD1457">
        <v>16623405</v>
      </c>
      <c r="BE1457">
        <v>23066285</v>
      </c>
      <c r="BF1457">
        <v>16120939</v>
      </c>
      <c r="BG1457">
        <v>34104983</v>
      </c>
      <c r="BH1457">
        <v>24645625</v>
      </c>
      <c r="BI1457">
        <v>22472520</v>
      </c>
      <c r="BJ1457">
        <v>17642856</v>
      </c>
      <c r="BK1457">
        <v>17097542</v>
      </c>
      <c r="BL1457">
        <v>19015378</v>
      </c>
      <c r="BM1457">
        <v>13411174</v>
      </c>
      <c r="BN1457">
        <v>16975944</v>
      </c>
      <c r="BO1457">
        <v>17536453</v>
      </c>
      <c r="BP1457">
        <v>20789486</v>
      </c>
      <c r="BQ1457">
        <v>19745131</v>
      </c>
      <c r="BR1457">
        <v>19635457</v>
      </c>
      <c r="BS1457">
        <v>13885713</v>
      </c>
      <c r="BT1457">
        <v>14835901</v>
      </c>
      <c r="BU1457">
        <v>12818819</v>
      </c>
      <c r="BV1457">
        <v>15128117</v>
      </c>
      <c r="BW1457">
        <v>20332542</v>
      </c>
      <c r="BX1457">
        <v>17017543</v>
      </c>
      <c r="BY1457">
        <v>16583350</v>
      </c>
      <c r="BZ1457">
        <v>15189228</v>
      </c>
      <c r="CA1457">
        <v>17926166</v>
      </c>
      <c r="CB1457">
        <v>14386185</v>
      </c>
      <c r="CC1457">
        <v>15802428</v>
      </c>
      <c r="CD1457">
        <v>13343056</v>
      </c>
      <c r="CE1457">
        <v>13369459</v>
      </c>
      <c r="CF1457">
        <v>10967483</v>
      </c>
      <c r="CG1457">
        <v>17302282</v>
      </c>
      <c r="CH1457">
        <v>14443185</v>
      </c>
      <c r="CI1457">
        <v>18795317</v>
      </c>
      <c r="CJ1457">
        <v>20797483</v>
      </c>
      <c r="CK1457">
        <v>18436337</v>
      </c>
      <c r="CL1457">
        <v>16831649</v>
      </c>
      <c r="CM1457">
        <v>18113086</v>
      </c>
      <c r="CN1457">
        <v>13106950</v>
      </c>
      <c r="CO1457">
        <v>12844399</v>
      </c>
      <c r="CP1457">
        <v>15034828</v>
      </c>
      <c r="CQ1457">
        <v>13009276</v>
      </c>
      <c r="CR1457">
        <v>17696024</v>
      </c>
      <c r="CS1457">
        <v>20004341</v>
      </c>
      <c r="CT1457">
        <v>13372910</v>
      </c>
      <c r="CU1457">
        <v>20928540</v>
      </c>
      <c r="CV1457">
        <v>18081369</v>
      </c>
      <c r="CW1457">
        <v>11922646</v>
      </c>
      <c r="CX1457">
        <v>16251245</v>
      </c>
      <c r="CY1457">
        <v>11634973</v>
      </c>
      <c r="CZ1457">
        <v>12297213</v>
      </c>
      <c r="DA1457">
        <v>15154935</v>
      </c>
      <c r="DB1457">
        <v>17338220</v>
      </c>
      <c r="DC1457">
        <v>20391743</v>
      </c>
      <c r="DD1457">
        <v>19405220</v>
      </c>
      <c r="DE1457">
        <v>20191351</v>
      </c>
      <c r="DF1457">
        <v>12862090</v>
      </c>
      <c r="DG1457">
        <v>17865415</v>
      </c>
      <c r="DH1457">
        <v>26449372</v>
      </c>
      <c r="DI1457">
        <v>23102787</v>
      </c>
      <c r="DJ1457">
        <v>16310886</v>
      </c>
      <c r="DK1457">
        <v>16486227</v>
      </c>
      <c r="DL1457">
        <v>13673841</v>
      </c>
      <c r="DM1457">
        <v>20023140</v>
      </c>
      <c r="DN1457">
        <v>18496857</v>
      </c>
      <c r="DO1457">
        <v>12193817</v>
      </c>
      <c r="DP1457">
        <v>17394432</v>
      </c>
      <c r="DQ1457">
        <v>14431736</v>
      </c>
      <c r="DR1457">
        <v>23499606</v>
      </c>
      <c r="DS1457">
        <v>15615722</v>
      </c>
      <c r="DT1457">
        <v>11413338</v>
      </c>
      <c r="DU1457">
        <v>15640734</v>
      </c>
      <c r="DV1457">
        <v>15993700</v>
      </c>
      <c r="DW1457">
        <v>12706139</v>
      </c>
      <c r="DX1457">
        <v>17039216</v>
      </c>
      <c r="DY1457">
        <v>19581774</v>
      </c>
      <c r="DZ1457">
        <v>18730356</v>
      </c>
      <c r="EA1457">
        <v>18600984</v>
      </c>
      <c r="EB1457">
        <v>12370718</v>
      </c>
      <c r="EC1457">
        <v>16852606</v>
      </c>
      <c r="ED1457">
        <v>12890898</v>
      </c>
      <c r="EE1457">
        <v>15791928</v>
      </c>
      <c r="EF1457">
        <v>19132418</v>
      </c>
      <c r="EG1457">
        <v>20740150</v>
      </c>
      <c r="EH1457">
        <v>20199297</v>
      </c>
      <c r="EI1457">
        <v>17712084</v>
      </c>
      <c r="EJ1457">
        <v>16021168</v>
      </c>
      <c r="EK1457">
        <v>19800721</v>
      </c>
      <c r="EL1457">
        <v>17336707</v>
      </c>
      <c r="EM1457">
        <v>14881199</v>
      </c>
      <c r="EN1457">
        <v>13743043</v>
      </c>
      <c r="EO1457">
        <v>26497033</v>
      </c>
      <c r="EP1457">
        <v>19141114</v>
      </c>
      <c r="EQ1457">
        <v>19450134</v>
      </c>
      <c r="ER1457">
        <v>16409273</v>
      </c>
      <c r="ES1457">
        <v>16328334</v>
      </c>
      <c r="ET1457">
        <v>17402439</v>
      </c>
      <c r="EU1457">
        <v>13081469</v>
      </c>
      <c r="EV1457">
        <v>17634928</v>
      </c>
      <c r="EW1457">
        <v>19151085</v>
      </c>
      <c r="EX1457">
        <v>18986893</v>
      </c>
      <c r="EY1457">
        <v>15349549</v>
      </c>
      <c r="EZ1457">
        <v>13209619</v>
      </c>
      <c r="FA1457">
        <v>12962764</v>
      </c>
      <c r="FB1457">
        <v>11592619</v>
      </c>
      <c r="FC1457">
        <v>13754900</v>
      </c>
      <c r="FD1457">
        <v>12223976</v>
      </c>
      <c r="FE1457">
        <v>14134550</v>
      </c>
      <c r="FF1457">
        <v>40022171</v>
      </c>
      <c r="FG1457">
        <v>23539527</v>
      </c>
      <c r="FH1457">
        <v>21642848</v>
      </c>
      <c r="FI1457">
        <v>23004637</v>
      </c>
      <c r="FJ1457">
        <v>20033287</v>
      </c>
      <c r="FK1457">
        <v>13858161</v>
      </c>
      <c r="FL1457">
        <v>20272136</v>
      </c>
      <c r="FM1457">
        <v>15600869</v>
      </c>
      <c r="FN1457">
        <v>13117730</v>
      </c>
      <c r="FO1457">
        <v>16304289</v>
      </c>
      <c r="FP1457">
        <v>15021388</v>
      </c>
      <c r="FQ1457">
        <v>14759327</v>
      </c>
      <c r="FR1457">
        <v>21192847</v>
      </c>
      <c r="FS1457">
        <v>15426506</v>
      </c>
      <c r="FT1457">
        <v>13534815</v>
      </c>
      <c r="FU1457">
        <v>14492228</v>
      </c>
      <c r="FV1457">
        <v>16229547</v>
      </c>
      <c r="FW1457">
        <v>11238425</v>
      </c>
      <c r="FX1457">
        <v>14664617</v>
      </c>
      <c r="FY1457">
        <v>13146531</v>
      </c>
      <c r="FZ1457">
        <v>12272137</v>
      </c>
      <c r="GA1457">
        <v>16599790</v>
      </c>
      <c r="GB1457">
        <v>18253839</v>
      </c>
      <c r="GC1457">
        <v>14854246</v>
      </c>
      <c r="GD1457">
        <v>19887760</v>
      </c>
      <c r="GE1457">
        <v>17901213</v>
      </c>
      <c r="GF1457">
        <v>18482003</v>
      </c>
      <c r="GG1457">
        <v>18159460</v>
      </c>
      <c r="GH1457">
        <v>13559412</v>
      </c>
      <c r="GI1457">
        <v>15083493</v>
      </c>
      <c r="GJ1457">
        <v>16592325</v>
      </c>
      <c r="GK1457">
        <v>15804657</v>
      </c>
    </row>
    <row r="1458" spans="1:193" x14ac:dyDescent="0.25">
      <c r="A1458" s="5" t="s">
        <v>730</v>
      </c>
      <c r="B1458" t="s">
        <v>1164</v>
      </c>
      <c r="C1458" t="s">
        <v>1188</v>
      </c>
      <c r="D1458" s="2">
        <f>_xll.BDH(A1458, "volume", B1458, C1458, "Direction", "H", "Period", "M","cols=72;rows=2")</f>
        <v>39113</v>
      </c>
      <c r="E1458" s="2">
        <v>39141</v>
      </c>
      <c r="F1458" s="2">
        <v>39171</v>
      </c>
      <c r="G1458" s="2">
        <v>39202</v>
      </c>
      <c r="H1458" s="2">
        <v>39233</v>
      </c>
      <c r="I1458" s="2">
        <v>39262</v>
      </c>
      <c r="J1458" s="2">
        <v>39294</v>
      </c>
      <c r="K1458" s="2">
        <v>39325</v>
      </c>
      <c r="L1458" s="2">
        <v>39353</v>
      </c>
      <c r="M1458" s="2">
        <v>39386</v>
      </c>
      <c r="N1458" s="2">
        <v>39416</v>
      </c>
      <c r="O1458" s="2">
        <v>39447</v>
      </c>
      <c r="P1458" s="2">
        <v>39478</v>
      </c>
      <c r="Q1458" s="2">
        <v>39507</v>
      </c>
      <c r="R1458" s="2">
        <v>39538</v>
      </c>
      <c r="S1458" s="2">
        <v>39568</v>
      </c>
      <c r="T1458" s="2">
        <v>39598</v>
      </c>
      <c r="U1458" s="2">
        <v>39629</v>
      </c>
      <c r="V1458" s="2">
        <v>39660</v>
      </c>
      <c r="W1458" s="2">
        <v>39689</v>
      </c>
      <c r="X1458" s="2">
        <v>39721</v>
      </c>
      <c r="Y1458" s="2">
        <v>39752</v>
      </c>
      <c r="Z1458" s="2">
        <v>39780</v>
      </c>
      <c r="AA1458" s="2">
        <v>39813</v>
      </c>
      <c r="AB1458" s="2">
        <v>39843</v>
      </c>
      <c r="AC1458" s="2">
        <v>39871</v>
      </c>
      <c r="AD1458" s="2">
        <v>39903</v>
      </c>
      <c r="AE1458" s="2">
        <v>39933</v>
      </c>
      <c r="AF1458" s="2">
        <v>39962</v>
      </c>
      <c r="AG1458" s="2">
        <v>39994</v>
      </c>
      <c r="AH1458" s="2">
        <v>40025</v>
      </c>
      <c r="AI1458" s="2">
        <v>40056</v>
      </c>
      <c r="AJ1458" s="2">
        <v>40086</v>
      </c>
      <c r="AK1458" s="2">
        <v>40116</v>
      </c>
      <c r="AL1458" s="2">
        <v>40147</v>
      </c>
      <c r="AM1458" s="2">
        <v>40178</v>
      </c>
      <c r="AN1458" s="2">
        <v>40207</v>
      </c>
      <c r="AO1458" s="2">
        <v>40235</v>
      </c>
      <c r="AP1458" s="2">
        <v>40268</v>
      </c>
      <c r="AQ1458" s="2">
        <v>40298</v>
      </c>
      <c r="AR1458" s="2">
        <v>40329</v>
      </c>
      <c r="AS1458" s="2">
        <v>40359</v>
      </c>
      <c r="AT1458" s="2">
        <v>40389</v>
      </c>
      <c r="AU1458" s="2">
        <v>40421</v>
      </c>
      <c r="AV1458" s="2">
        <v>40451</v>
      </c>
      <c r="AW1458" s="2">
        <v>40480</v>
      </c>
      <c r="AX1458" s="2">
        <v>40512</v>
      </c>
      <c r="AY1458" s="2">
        <v>40543</v>
      </c>
      <c r="AZ1458" s="2">
        <v>40574</v>
      </c>
      <c r="BA1458" s="2">
        <v>40602</v>
      </c>
      <c r="BB1458" s="2">
        <v>40633</v>
      </c>
      <c r="BC1458" s="2">
        <v>40662</v>
      </c>
      <c r="BD1458" s="2">
        <v>40694</v>
      </c>
      <c r="BE1458" s="2">
        <v>40724</v>
      </c>
      <c r="BF1458" s="2">
        <v>40753</v>
      </c>
      <c r="BG1458" s="2">
        <v>40786</v>
      </c>
      <c r="BH1458" s="2">
        <v>40816</v>
      </c>
      <c r="BI1458" s="2">
        <v>40847</v>
      </c>
      <c r="BJ1458" s="2">
        <v>40877</v>
      </c>
      <c r="BK1458" s="2">
        <v>40907</v>
      </c>
      <c r="BL1458" s="2">
        <v>40939</v>
      </c>
      <c r="BM1458" s="2">
        <v>40968</v>
      </c>
      <c r="BN1458" s="2">
        <v>40998</v>
      </c>
      <c r="BO1458" s="2">
        <v>41029</v>
      </c>
      <c r="BP1458" s="2">
        <v>41060</v>
      </c>
      <c r="BQ1458" s="2">
        <v>41089</v>
      </c>
      <c r="BR1458" s="2">
        <v>41121</v>
      </c>
      <c r="BS1458" s="2">
        <v>41152</v>
      </c>
      <c r="BT1458" s="2">
        <v>41180</v>
      </c>
      <c r="BU1458" s="2">
        <v>41213</v>
      </c>
      <c r="BV1458" s="2">
        <v>41243</v>
      </c>
      <c r="BW1458" s="2">
        <v>41274</v>
      </c>
    </row>
    <row r="1459" spans="1:193" x14ac:dyDescent="0.25">
      <c r="D1459" s="3">
        <v>21979885</v>
      </c>
      <c r="E1459">
        <v>29745340</v>
      </c>
      <c r="F1459">
        <v>29181428</v>
      </c>
      <c r="G1459">
        <v>26913689</v>
      </c>
      <c r="H1459">
        <v>46576787</v>
      </c>
      <c r="I1459">
        <v>40818933</v>
      </c>
      <c r="J1459">
        <v>49722842</v>
      </c>
      <c r="K1459">
        <v>54703691</v>
      </c>
      <c r="L1459">
        <v>27560251</v>
      </c>
      <c r="M1459">
        <v>30477345</v>
      </c>
      <c r="N1459">
        <v>42604430</v>
      </c>
      <c r="O1459">
        <v>30764137</v>
      </c>
      <c r="P1459">
        <v>53381557</v>
      </c>
      <c r="Q1459">
        <v>33792489</v>
      </c>
      <c r="R1459">
        <v>30672397</v>
      </c>
      <c r="S1459">
        <v>29330947</v>
      </c>
      <c r="T1459">
        <v>48904545</v>
      </c>
      <c r="U1459">
        <v>36646625</v>
      </c>
      <c r="V1459">
        <v>39220171</v>
      </c>
      <c r="W1459">
        <v>24651708</v>
      </c>
      <c r="X1459">
        <v>37003050</v>
      </c>
      <c r="Y1459">
        <v>50303361</v>
      </c>
      <c r="Z1459">
        <v>25326046</v>
      </c>
      <c r="AA1459">
        <v>27954456</v>
      </c>
      <c r="AB1459">
        <v>26532138</v>
      </c>
      <c r="AC1459">
        <v>22008530</v>
      </c>
      <c r="AD1459">
        <v>26914321</v>
      </c>
      <c r="AE1459">
        <v>21196060</v>
      </c>
      <c r="AF1459">
        <v>19484918</v>
      </c>
      <c r="AG1459">
        <v>25029490</v>
      </c>
      <c r="AH1459">
        <v>19256114</v>
      </c>
      <c r="AI1459">
        <v>15185345</v>
      </c>
      <c r="AJ1459">
        <v>15748097</v>
      </c>
      <c r="AK1459">
        <v>22077592</v>
      </c>
      <c r="AL1459">
        <v>19920816</v>
      </c>
      <c r="AM1459">
        <v>14508784</v>
      </c>
      <c r="AN1459">
        <v>21153274</v>
      </c>
      <c r="AO1459">
        <v>19448582</v>
      </c>
      <c r="AP1459">
        <v>16391164</v>
      </c>
      <c r="AQ1459">
        <v>11920750</v>
      </c>
      <c r="AR1459">
        <v>25014573</v>
      </c>
      <c r="AS1459">
        <v>18345654</v>
      </c>
      <c r="AT1459">
        <v>20284496</v>
      </c>
      <c r="AU1459">
        <v>13445440</v>
      </c>
      <c r="AV1459">
        <v>16526122</v>
      </c>
      <c r="AW1459">
        <v>16626463</v>
      </c>
      <c r="AX1459">
        <v>13583481</v>
      </c>
      <c r="AY1459">
        <v>12076462</v>
      </c>
      <c r="AZ1459">
        <v>14026329</v>
      </c>
      <c r="BA1459">
        <v>11346221</v>
      </c>
      <c r="BB1459">
        <v>14906558</v>
      </c>
      <c r="BC1459">
        <v>16557808</v>
      </c>
      <c r="BD1459">
        <v>18027615</v>
      </c>
      <c r="BE1459">
        <v>14685121</v>
      </c>
      <c r="BF1459">
        <v>16503742</v>
      </c>
      <c r="BG1459">
        <v>21558616</v>
      </c>
      <c r="BH1459">
        <v>13684244</v>
      </c>
      <c r="BI1459">
        <v>12713976</v>
      </c>
      <c r="BJ1459">
        <v>11719321</v>
      </c>
      <c r="BK1459">
        <v>33424645</v>
      </c>
      <c r="BL1459">
        <v>11513104</v>
      </c>
      <c r="BM1459">
        <v>12021919</v>
      </c>
      <c r="BN1459">
        <v>9780437</v>
      </c>
      <c r="BO1459">
        <v>10616666</v>
      </c>
      <c r="BP1459">
        <v>12270542</v>
      </c>
      <c r="BQ1459">
        <v>9964890</v>
      </c>
      <c r="BR1459">
        <v>11379139</v>
      </c>
      <c r="BS1459">
        <v>10517517</v>
      </c>
      <c r="BT1459">
        <v>8053243</v>
      </c>
      <c r="BU1459">
        <v>15499148</v>
      </c>
      <c r="BV1459">
        <v>15398895</v>
      </c>
      <c r="BW1459">
        <v>16350669</v>
      </c>
    </row>
    <row r="1460" spans="1:193" x14ac:dyDescent="0.25">
      <c r="A1460" s="5" t="s">
        <v>731</v>
      </c>
      <c r="B1460" t="s">
        <v>1164</v>
      </c>
      <c r="C1460" t="s">
        <v>1199</v>
      </c>
      <c r="D1460" s="2">
        <f>_xll.BDH(A1460, "volume", B1460, C1460, "Direction", "H", "Period", "M","cols=190;rows=2")</f>
        <v>39113</v>
      </c>
      <c r="E1460" s="2">
        <v>39141</v>
      </c>
      <c r="F1460" s="2">
        <v>39171</v>
      </c>
      <c r="G1460" s="2">
        <v>39202</v>
      </c>
      <c r="H1460" s="2">
        <v>39233</v>
      </c>
      <c r="I1460" s="2">
        <v>39262</v>
      </c>
      <c r="J1460" s="2">
        <v>39294</v>
      </c>
      <c r="K1460" s="2">
        <v>39325</v>
      </c>
      <c r="L1460" s="2">
        <v>39353</v>
      </c>
      <c r="M1460" s="2">
        <v>39386</v>
      </c>
      <c r="N1460" s="2">
        <v>39416</v>
      </c>
      <c r="O1460" s="2">
        <v>39447</v>
      </c>
      <c r="P1460" s="2">
        <v>39478</v>
      </c>
      <c r="Q1460" s="2">
        <v>39507</v>
      </c>
      <c r="R1460" s="2">
        <v>39538</v>
      </c>
      <c r="S1460" s="2">
        <v>39568</v>
      </c>
      <c r="T1460" s="2">
        <v>39598</v>
      </c>
      <c r="U1460" s="2">
        <v>39629</v>
      </c>
      <c r="V1460" s="2">
        <v>39660</v>
      </c>
      <c r="W1460" s="2">
        <v>39689</v>
      </c>
      <c r="X1460" s="2">
        <v>39721</v>
      </c>
      <c r="Y1460" s="2">
        <v>39752</v>
      </c>
      <c r="Z1460" s="2">
        <v>39780</v>
      </c>
      <c r="AA1460" s="2">
        <v>39813</v>
      </c>
      <c r="AB1460" s="2">
        <v>39843</v>
      </c>
      <c r="AC1460" s="2">
        <v>39871</v>
      </c>
      <c r="AD1460" s="2">
        <v>39903</v>
      </c>
      <c r="AE1460" s="2">
        <v>39933</v>
      </c>
      <c r="AF1460" s="2">
        <v>39962</v>
      </c>
      <c r="AG1460" s="2">
        <v>39994</v>
      </c>
      <c r="AH1460" s="2">
        <v>40025</v>
      </c>
      <c r="AI1460" s="2">
        <v>40056</v>
      </c>
      <c r="AJ1460" s="2">
        <v>40086</v>
      </c>
      <c r="AK1460" s="2">
        <v>40116</v>
      </c>
      <c r="AL1460" s="2">
        <v>40147</v>
      </c>
      <c r="AM1460" s="2">
        <v>40178</v>
      </c>
      <c r="AN1460" s="2">
        <v>40207</v>
      </c>
      <c r="AO1460" s="2">
        <v>40235</v>
      </c>
      <c r="AP1460" s="2">
        <v>40268</v>
      </c>
      <c r="AQ1460" s="2">
        <v>40298</v>
      </c>
      <c r="AR1460" s="2">
        <v>40329</v>
      </c>
      <c r="AS1460" s="2">
        <v>40359</v>
      </c>
      <c r="AT1460" s="2">
        <v>40389</v>
      </c>
      <c r="AU1460" s="2">
        <v>40421</v>
      </c>
      <c r="AV1460" s="2">
        <v>40451</v>
      </c>
      <c r="AW1460" s="2">
        <v>40480</v>
      </c>
      <c r="AX1460" s="2">
        <v>40512</v>
      </c>
      <c r="AY1460" s="2">
        <v>40543</v>
      </c>
      <c r="AZ1460" s="2">
        <v>40574</v>
      </c>
      <c r="BA1460" s="2">
        <v>40602</v>
      </c>
      <c r="BB1460" s="2">
        <v>40633</v>
      </c>
      <c r="BC1460" s="2">
        <v>40662</v>
      </c>
      <c r="BD1460" s="2">
        <v>40694</v>
      </c>
      <c r="BE1460" s="2">
        <v>40724</v>
      </c>
      <c r="BF1460" s="2">
        <v>40753</v>
      </c>
      <c r="BG1460" s="2">
        <v>40786</v>
      </c>
      <c r="BH1460" s="2">
        <v>40816</v>
      </c>
      <c r="BI1460" s="2">
        <v>40847</v>
      </c>
      <c r="BJ1460" s="2">
        <v>40877</v>
      </c>
      <c r="BK1460" s="2">
        <v>40907</v>
      </c>
      <c r="BL1460" s="2">
        <v>40939</v>
      </c>
      <c r="BM1460" s="2">
        <v>40968</v>
      </c>
      <c r="BN1460" s="2">
        <v>40998</v>
      </c>
      <c r="BO1460" s="2">
        <v>41029</v>
      </c>
      <c r="BP1460" s="2">
        <v>41060</v>
      </c>
      <c r="BQ1460" s="2">
        <v>41089</v>
      </c>
      <c r="BR1460" s="2">
        <v>41121</v>
      </c>
      <c r="BS1460" s="2">
        <v>41152</v>
      </c>
      <c r="BT1460" s="2">
        <v>41180</v>
      </c>
      <c r="BU1460" s="2">
        <v>41213</v>
      </c>
      <c r="BV1460" s="2">
        <v>41243</v>
      </c>
      <c r="BW1460" s="2">
        <v>41274</v>
      </c>
      <c r="BX1460" s="2">
        <v>41305</v>
      </c>
      <c r="BY1460" s="2">
        <v>41333</v>
      </c>
      <c r="BZ1460" s="2">
        <v>41362</v>
      </c>
      <c r="CA1460" s="2">
        <v>41394</v>
      </c>
      <c r="CB1460" s="2">
        <v>41425</v>
      </c>
      <c r="CC1460" s="2">
        <v>41453</v>
      </c>
      <c r="CD1460" s="2">
        <v>41486</v>
      </c>
      <c r="CE1460" s="2">
        <v>41516</v>
      </c>
      <c r="CF1460" s="2">
        <v>41547</v>
      </c>
      <c r="CG1460" s="2">
        <v>41578</v>
      </c>
      <c r="CH1460" s="2">
        <v>41607</v>
      </c>
      <c r="CI1460" s="2">
        <v>41639</v>
      </c>
      <c r="CJ1460" s="2">
        <v>41670</v>
      </c>
      <c r="CK1460" s="2">
        <v>41698</v>
      </c>
      <c r="CL1460" s="2">
        <v>41729</v>
      </c>
      <c r="CM1460" s="2">
        <v>41759</v>
      </c>
      <c r="CN1460" s="2">
        <v>41789</v>
      </c>
      <c r="CO1460" s="2">
        <v>41820</v>
      </c>
      <c r="CP1460" s="2">
        <v>41851</v>
      </c>
      <c r="CQ1460" s="2">
        <v>41880</v>
      </c>
      <c r="CR1460" s="2">
        <v>41912</v>
      </c>
      <c r="CS1460" s="2">
        <v>41943</v>
      </c>
      <c r="CT1460" s="2">
        <v>41971</v>
      </c>
      <c r="CU1460" s="2">
        <v>42004</v>
      </c>
      <c r="CV1460" s="2">
        <v>42034</v>
      </c>
      <c r="CW1460" s="2">
        <v>42062</v>
      </c>
      <c r="CX1460" s="2">
        <v>42094</v>
      </c>
      <c r="CY1460" s="2">
        <v>42124</v>
      </c>
      <c r="CZ1460" s="2">
        <v>42153</v>
      </c>
      <c r="DA1460" s="2">
        <v>42185</v>
      </c>
      <c r="DB1460" s="2">
        <v>42216</v>
      </c>
      <c r="DC1460" s="2">
        <v>42247</v>
      </c>
      <c r="DD1460" s="2">
        <v>42277</v>
      </c>
      <c r="DE1460" s="2">
        <v>42307</v>
      </c>
      <c r="DF1460" s="2">
        <v>42338</v>
      </c>
      <c r="DG1460" s="2">
        <v>42369</v>
      </c>
      <c r="DH1460" s="2">
        <v>42398</v>
      </c>
      <c r="DI1460" s="2">
        <v>42429</v>
      </c>
      <c r="DJ1460" s="2">
        <v>42460</v>
      </c>
      <c r="DK1460" s="2">
        <v>42489</v>
      </c>
      <c r="DL1460" s="2">
        <v>42521</v>
      </c>
      <c r="DM1460" s="2">
        <v>42551</v>
      </c>
      <c r="DN1460" s="2">
        <v>42580</v>
      </c>
      <c r="DO1460" s="2">
        <v>42613</v>
      </c>
      <c r="DP1460" s="2">
        <v>42643</v>
      </c>
      <c r="DQ1460" s="2">
        <v>42674</v>
      </c>
      <c r="DR1460" s="2">
        <v>42704</v>
      </c>
      <c r="DS1460" s="2">
        <v>42734</v>
      </c>
      <c r="DT1460" s="2">
        <v>42766</v>
      </c>
      <c r="DU1460" s="2">
        <v>42794</v>
      </c>
      <c r="DV1460" s="2">
        <v>42825</v>
      </c>
      <c r="DW1460" s="2">
        <v>42853</v>
      </c>
      <c r="DX1460" s="2">
        <v>42886</v>
      </c>
      <c r="DY1460" s="2">
        <v>42916</v>
      </c>
      <c r="DZ1460" s="2">
        <v>42947</v>
      </c>
      <c r="EA1460" s="2">
        <v>42978</v>
      </c>
      <c r="EB1460" s="2">
        <v>43007</v>
      </c>
      <c r="EC1460" s="2">
        <v>43039</v>
      </c>
      <c r="ED1460" s="2">
        <v>43069</v>
      </c>
      <c r="EE1460" s="2">
        <v>43098</v>
      </c>
      <c r="EF1460" s="2">
        <v>43131</v>
      </c>
      <c r="EG1460" s="2">
        <v>43159</v>
      </c>
      <c r="EH1460" s="2">
        <v>43189</v>
      </c>
      <c r="EI1460" s="2">
        <v>43220</v>
      </c>
      <c r="EJ1460" s="2">
        <v>43251</v>
      </c>
      <c r="EK1460" s="2">
        <v>43280</v>
      </c>
      <c r="EL1460" s="2">
        <v>43312</v>
      </c>
      <c r="EM1460" s="2">
        <v>43343</v>
      </c>
      <c r="EN1460" s="2">
        <v>43371</v>
      </c>
      <c r="EO1460" s="2">
        <v>43404</v>
      </c>
      <c r="EP1460" s="2">
        <v>43434</v>
      </c>
      <c r="EQ1460" s="2">
        <v>43465</v>
      </c>
      <c r="ER1460" s="2">
        <v>43496</v>
      </c>
      <c r="ES1460" s="2">
        <v>43524</v>
      </c>
      <c r="ET1460" s="2">
        <v>43553</v>
      </c>
      <c r="EU1460" s="2">
        <v>43585</v>
      </c>
      <c r="EV1460" s="2">
        <v>43616</v>
      </c>
      <c r="EW1460" s="2">
        <v>43644</v>
      </c>
      <c r="EX1460" s="2">
        <v>43677</v>
      </c>
      <c r="EY1460" s="2">
        <v>43707</v>
      </c>
      <c r="EZ1460" s="2">
        <v>43738</v>
      </c>
      <c r="FA1460" s="2">
        <v>43769</v>
      </c>
      <c r="FB1460" s="2">
        <v>43798</v>
      </c>
      <c r="FC1460" s="2">
        <v>43830</v>
      </c>
      <c r="FD1460" s="2">
        <v>43861</v>
      </c>
      <c r="FE1460" s="2">
        <v>43889</v>
      </c>
      <c r="FF1460" s="2">
        <v>43921</v>
      </c>
      <c r="FG1460" s="2">
        <v>43951</v>
      </c>
      <c r="FH1460" s="2">
        <v>43980</v>
      </c>
      <c r="FI1460" s="2">
        <v>44012</v>
      </c>
      <c r="FJ1460" s="2">
        <v>44043</v>
      </c>
      <c r="FK1460" s="2">
        <v>44074</v>
      </c>
      <c r="FL1460" s="2">
        <v>44104</v>
      </c>
      <c r="FM1460" s="2">
        <v>44134</v>
      </c>
      <c r="FN1460" s="2">
        <v>44165</v>
      </c>
      <c r="FO1460" s="2">
        <v>44196</v>
      </c>
      <c r="FP1460" s="2">
        <v>44225</v>
      </c>
      <c r="FQ1460" s="2">
        <v>44253</v>
      </c>
      <c r="FR1460" s="2">
        <v>44286</v>
      </c>
      <c r="FS1460" s="2">
        <v>44316</v>
      </c>
      <c r="FT1460" s="2">
        <v>44347</v>
      </c>
      <c r="FU1460" s="2">
        <v>44377</v>
      </c>
      <c r="FV1460" s="2">
        <v>44407</v>
      </c>
      <c r="FW1460" s="2">
        <v>44439</v>
      </c>
      <c r="FX1460" s="2">
        <v>44469</v>
      </c>
      <c r="FY1460" s="2">
        <v>44498</v>
      </c>
      <c r="FZ1460" s="2">
        <v>44530</v>
      </c>
      <c r="GA1460" s="2">
        <v>44561</v>
      </c>
      <c r="GB1460" s="2">
        <v>44592</v>
      </c>
      <c r="GC1460" s="2">
        <v>44620</v>
      </c>
      <c r="GD1460" s="2">
        <v>44651</v>
      </c>
      <c r="GE1460" s="2">
        <v>44680</v>
      </c>
      <c r="GF1460" s="2">
        <v>44712</v>
      </c>
      <c r="GG1460" s="2">
        <v>44742</v>
      </c>
      <c r="GH1460" s="2">
        <v>44771</v>
      </c>
      <c r="GI1460" s="2">
        <v>44804</v>
      </c>
      <c r="GJ1460" s="2">
        <v>44834</v>
      </c>
      <c r="GK1460" s="2">
        <v>44865</v>
      </c>
    </row>
    <row r="1461" spans="1:193" x14ac:dyDescent="0.25">
      <c r="D1461" s="3">
        <v>196473920</v>
      </c>
      <c r="E1461">
        <v>99582737</v>
      </c>
      <c r="F1461">
        <v>144436898</v>
      </c>
      <c r="G1461">
        <v>101988247</v>
      </c>
      <c r="H1461">
        <v>137310824</v>
      </c>
      <c r="I1461">
        <v>134777636</v>
      </c>
      <c r="J1461">
        <v>125388068</v>
      </c>
      <c r="K1461">
        <v>180871767</v>
      </c>
      <c r="L1461">
        <v>100432245</v>
      </c>
      <c r="M1461">
        <v>148201459</v>
      </c>
      <c r="N1461">
        <v>138836251</v>
      </c>
      <c r="O1461">
        <v>104030808</v>
      </c>
      <c r="P1461">
        <v>161780886</v>
      </c>
      <c r="Q1461">
        <v>115714465</v>
      </c>
      <c r="R1461">
        <v>104903715</v>
      </c>
      <c r="S1461">
        <v>85592300</v>
      </c>
      <c r="T1461">
        <v>120953746</v>
      </c>
      <c r="U1461">
        <v>126647015</v>
      </c>
      <c r="V1461">
        <v>126098056</v>
      </c>
      <c r="W1461">
        <v>94620255</v>
      </c>
      <c r="X1461">
        <v>137485721</v>
      </c>
      <c r="Y1461">
        <v>229606555</v>
      </c>
      <c r="Z1461">
        <v>143853901</v>
      </c>
      <c r="AA1461">
        <v>96074689</v>
      </c>
      <c r="AB1461">
        <v>111051456</v>
      </c>
      <c r="AC1461">
        <v>120959657</v>
      </c>
      <c r="AD1461">
        <v>148390583</v>
      </c>
      <c r="AE1461">
        <v>128498039</v>
      </c>
      <c r="AF1461">
        <v>145135881</v>
      </c>
      <c r="AG1461">
        <v>109208096</v>
      </c>
      <c r="AH1461">
        <v>134191584</v>
      </c>
      <c r="AI1461">
        <v>91962040</v>
      </c>
      <c r="AJ1461">
        <v>97209919</v>
      </c>
      <c r="AK1461">
        <v>121012811</v>
      </c>
      <c r="AL1461">
        <v>63267383</v>
      </c>
      <c r="AM1461">
        <v>50189160</v>
      </c>
      <c r="AN1461">
        <v>84330227</v>
      </c>
      <c r="AO1461">
        <v>86757379</v>
      </c>
      <c r="AP1461">
        <v>95587637</v>
      </c>
      <c r="AQ1461">
        <v>98828420</v>
      </c>
      <c r="AR1461">
        <v>131727451</v>
      </c>
      <c r="AS1461">
        <v>97670073</v>
      </c>
      <c r="AT1461">
        <v>90148271</v>
      </c>
      <c r="AU1461">
        <v>107513404</v>
      </c>
      <c r="AV1461">
        <v>79552907</v>
      </c>
      <c r="AW1461">
        <v>60274704</v>
      </c>
      <c r="AX1461">
        <v>70654549</v>
      </c>
      <c r="AY1461">
        <v>45524931</v>
      </c>
      <c r="AZ1461">
        <v>63983727</v>
      </c>
      <c r="BA1461">
        <v>42518731</v>
      </c>
      <c r="BB1461">
        <v>57790078</v>
      </c>
      <c r="BC1461">
        <v>44050717</v>
      </c>
      <c r="BD1461">
        <v>66711802</v>
      </c>
      <c r="BE1461">
        <v>71907706</v>
      </c>
      <c r="BF1461">
        <v>58034562</v>
      </c>
      <c r="BG1461">
        <v>88348708</v>
      </c>
      <c r="BH1461">
        <v>53503952</v>
      </c>
      <c r="BI1461">
        <v>61320590</v>
      </c>
      <c r="BJ1461">
        <v>50255787</v>
      </c>
      <c r="BK1461">
        <v>38274507</v>
      </c>
      <c r="BL1461">
        <v>40828113</v>
      </c>
      <c r="BM1461">
        <v>37785965</v>
      </c>
      <c r="BN1461">
        <v>45677910</v>
      </c>
      <c r="BO1461">
        <v>46302905</v>
      </c>
      <c r="BP1461">
        <v>48606578</v>
      </c>
      <c r="BQ1461">
        <v>56152768</v>
      </c>
      <c r="BR1461">
        <v>61140576</v>
      </c>
      <c r="BS1461">
        <v>69161634</v>
      </c>
      <c r="BT1461">
        <v>51000482</v>
      </c>
      <c r="BU1461">
        <v>49937204</v>
      </c>
      <c r="BV1461">
        <v>37650272</v>
      </c>
      <c r="BW1461">
        <v>33294533</v>
      </c>
      <c r="BX1461">
        <v>48012888</v>
      </c>
      <c r="BY1461">
        <v>46322416</v>
      </c>
      <c r="BZ1461">
        <v>42879736</v>
      </c>
      <c r="CA1461">
        <v>40580633</v>
      </c>
      <c r="CB1461">
        <v>47209859</v>
      </c>
      <c r="CC1461">
        <v>48596197</v>
      </c>
      <c r="CD1461">
        <v>33741345</v>
      </c>
      <c r="CE1461">
        <v>27495208</v>
      </c>
      <c r="CF1461">
        <v>32323000</v>
      </c>
      <c r="CG1461">
        <v>51064699</v>
      </c>
      <c r="CH1461">
        <v>36538500</v>
      </c>
      <c r="CI1461">
        <v>34789270</v>
      </c>
      <c r="CJ1461">
        <v>51150693</v>
      </c>
      <c r="CK1461">
        <v>38590741</v>
      </c>
      <c r="CL1461">
        <v>66814639</v>
      </c>
      <c r="CM1461">
        <v>51506229</v>
      </c>
      <c r="CN1461">
        <v>42071881</v>
      </c>
      <c r="CO1461">
        <v>42795632</v>
      </c>
      <c r="CP1461">
        <v>33579746</v>
      </c>
      <c r="CQ1461">
        <v>34452201</v>
      </c>
      <c r="CR1461">
        <v>31842152</v>
      </c>
      <c r="CS1461">
        <v>40729090</v>
      </c>
      <c r="CT1461">
        <v>23631376</v>
      </c>
      <c r="CU1461">
        <v>25257987</v>
      </c>
      <c r="CV1461">
        <v>24798361</v>
      </c>
      <c r="CW1461">
        <v>22317190</v>
      </c>
      <c r="CX1461">
        <v>31378563</v>
      </c>
      <c r="CY1461">
        <v>31949988</v>
      </c>
      <c r="CZ1461">
        <v>21503070</v>
      </c>
      <c r="DA1461">
        <v>29571353</v>
      </c>
      <c r="DB1461">
        <v>20090163</v>
      </c>
      <c r="DC1461">
        <v>37593064</v>
      </c>
      <c r="DD1461">
        <v>35756171</v>
      </c>
      <c r="DE1461">
        <v>31902512</v>
      </c>
      <c r="DF1461">
        <v>33081970</v>
      </c>
      <c r="DG1461">
        <v>49501027</v>
      </c>
      <c r="DH1461">
        <v>50778336</v>
      </c>
      <c r="DI1461">
        <v>53014930</v>
      </c>
      <c r="DJ1461">
        <v>71099885</v>
      </c>
      <c r="DK1461">
        <v>53958108</v>
      </c>
      <c r="DL1461">
        <v>51614331</v>
      </c>
      <c r="DM1461">
        <v>78353625</v>
      </c>
      <c r="DN1461">
        <v>39130567</v>
      </c>
      <c r="DO1461">
        <v>57094371</v>
      </c>
      <c r="DP1461">
        <v>47894697</v>
      </c>
      <c r="DQ1461">
        <v>39744242</v>
      </c>
      <c r="DR1461">
        <v>65992974</v>
      </c>
      <c r="DS1461">
        <v>39177836</v>
      </c>
      <c r="DT1461">
        <v>34955228</v>
      </c>
      <c r="DU1461">
        <v>33754507</v>
      </c>
      <c r="DV1461">
        <v>39228334</v>
      </c>
      <c r="DW1461">
        <v>28752249</v>
      </c>
      <c r="DX1461">
        <v>55747689</v>
      </c>
      <c r="DY1461">
        <v>52820742</v>
      </c>
      <c r="DZ1461">
        <v>35870162</v>
      </c>
      <c r="EA1461">
        <v>40358551</v>
      </c>
      <c r="EB1461">
        <v>41179490</v>
      </c>
      <c r="EC1461">
        <v>27255387</v>
      </c>
      <c r="ED1461">
        <v>39543639</v>
      </c>
      <c r="EE1461">
        <v>32090176</v>
      </c>
      <c r="EF1461">
        <v>41079483</v>
      </c>
      <c r="EG1461">
        <v>45130384</v>
      </c>
      <c r="EH1461">
        <v>33802161</v>
      </c>
      <c r="EI1461">
        <v>33022555</v>
      </c>
      <c r="EJ1461">
        <v>76399022</v>
      </c>
      <c r="EK1461">
        <v>52616424</v>
      </c>
      <c r="EL1461">
        <v>47939009</v>
      </c>
      <c r="EM1461">
        <v>69784698</v>
      </c>
      <c r="EN1461">
        <v>46645158</v>
      </c>
      <c r="EO1461">
        <v>58613785</v>
      </c>
      <c r="EP1461">
        <v>66829351</v>
      </c>
      <c r="EQ1461">
        <v>46042129</v>
      </c>
      <c r="ER1461">
        <v>40927409</v>
      </c>
      <c r="ES1461">
        <v>35835547</v>
      </c>
      <c r="ET1461">
        <v>33807479</v>
      </c>
      <c r="EU1461">
        <v>34851007</v>
      </c>
      <c r="EV1461">
        <v>64193466</v>
      </c>
      <c r="EW1461">
        <v>52599091</v>
      </c>
      <c r="EX1461">
        <v>67395837</v>
      </c>
      <c r="EY1461">
        <v>54178454</v>
      </c>
      <c r="EZ1461">
        <v>38662726</v>
      </c>
      <c r="FA1461">
        <v>23195568</v>
      </c>
      <c r="FB1461">
        <v>22161452</v>
      </c>
      <c r="FC1461">
        <v>57554407</v>
      </c>
      <c r="FD1461">
        <v>60654016</v>
      </c>
      <c r="FE1461">
        <v>69992725</v>
      </c>
      <c r="FF1461">
        <v>84296176</v>
      </c>
      <c r="FG1461">
        <v>54808569</v>
      </c>
      <c r="FH1461">
        <v>46013563</v>
      </c>
      <c r="FI1461">
        <v>73855451</v>
      </c>
      <c r="FJ1461">
        <v>34240343</v>
      </c>
      <c r="FK1461">
        <v>42616814</v>
      </c>
      <c r="FL1461">
        <v>53076496</v>
      </c>
      <c r="FM1461">
        <v>33485762</v>
      </c>
      <c r="FN1461">
        <v>46901627</v>
      </c>
      <c r="FO1461">
        <v>52069906</v>
      </c>
      <c r="FP1461">
        <v>36373329</v>
      </c>
      <c r="FQ1461">
        <v>36952675</v>
      </c>
      <c r="FR1461">
        <v>38843413</v>
      </c>
      <c r="FS1461">
        <v>26348046</v>
      </c>
      <c r="FT1461">
        <v>45720690</v>
      </c>
      <c r="FU1461">
        <v>44369744</v>
      </c>
      <c r="FV1461">
        <v>31455544</v>
      </c>
      <c r="FW1461">
        <v>38235615</v>
      </c>
      <c r="FX1461">
        <v>30725671</v>
      </c>
      <c r="FY1461">
        <v>22466041</v>
      </c>
      <c r="FZ1461">
        <v>34926823</v>
      </c>
      <c r="GA1461">
        <v>28983218</v>
      </c>
      <c r="GB1461">
        <v>25790871</v>
      </c>
      <c r="GC1461">
        <v>41715870</v>
      </c>
      <c r="GD1461">
        <v>62881494</v>
      </c>
      <c r="GE1461">
        <v>25097627</v>
      </c>
      <c r="GF1461">
        <v>65535003</v>
      </c>
      <c r="GG1461">
        <v>53578538</v>
      </c>
      <c r="GH1461">
        <v>36518310</v>
      </c>
      <c r="GI1461">
        <v>39462078</v>
      </c>
      <c r="GJ1461">
        <v>53949958</v>
      </c>
      <c r="GK1461">
        <v>43509566</v>
      </c>
    </row>
    <row r="1462" spans="1:193" x14ac:dyDescent="0.25">
      <c r="A1462" s="5" t="s">
        <v>732</v>
      </c>
      <c r="B1462" t="s">
        <v>1164</v>
      </c>
      <c r="C1462" t="s">
        <v>1200</v>
      </c>
      <c r="D1462" s="2">
        <f>_xll.BDH(A1462, "volume", B1462, C1462, "Direction", "H", "Period", "M","cols=166;rows=2")</f>
        <v>39113</v>
      </c>
      <c r="E1462" s="2">
        <v>39141</v>
      </c>
      <c r="F1462" s="2">
        <v>39171</v>
      </c>
      <c r="G1462" s="2">
        <v>39202</v>
      </c>
      <c r="H1462" s="2">
        <v>39233</v>
      </c>
      <c r="I1462" s="2">
        <v>39262</v>
      </c>
      <c r="J1462" s="2">
        <v>39294</v>
      </c>
      <c r="K1462" s="2">
        <v>39325</v>
      </c>
      <c r="L1462" s="2">
        <v>39353</v>
      </c>
      <c r="M1462" s="2">
        <v>39386</v>
      </c>
      <c r="N1462" s="2">
        <v>39416</v>
      </c>
      <c r="O1462" s="2">
        <v>39447</v>
      </c>
      <c r="P1462" s="2">
        <v>39478</v>
      </c>
      <c r="Q1462" s="2">
        <v>39507</v>
      </c>
      <c r="R1462" s="2">
        <v>39538</v>
      </c>
      <c r="S1462" s="2">
        <v>39568</v>
      </c>
      <c r="T1462" s="2">
        <v>39598</v>
      </c>
      <c r="U1462" s="2">
        <v>39629</v>
      </c>
      <c r="V1462" s="2">
        <v>39660</v>
      </c>
      <c r="W1462" s="2">
        <v>39689</v>
      </c>
      <c r="X1462" s="2">
        <v>39721</v>
      </c>
      <c r="Y1462" s="2">
        <v>39752</v>
      </c>
      <c r="Z1462" s="2">
        <v>39780</v>
      </c>
      <c r="AA1462" s="2">
        <v>39813</v>
      </c>
      <c r="AB1462" s="2">
        <v>39843</v>
      </c>
      <c r="AC1462" s="2">
        <v>39871</v>
      </c>
      <c r="AD1462" s="2">
        <v>39903</v>
      </c>
      <c r="AE1462" s="2">
        <v>39933</v>
      </c>
      <c r="AF1462" s="2">
        <v>39962</v>
      </c>
      <c r="AG1462" s="2">
        <v>39994</v>
      </c>
      <c r="AH1462" s="2">
        <v>40025</v>
      </c>
      <c r="AI1462" s="2">
        <v>40056</v>
      </c>
      <c r="AJ1462" s="2">
        <v>40086</v>
      </c>
      <c r="AK1462" s="2">
        <v>40116</v>
      </c>
      <c r="AL1462" s="2">
        <v>40147</v>
      </c>
      <c r="AM1462" s="2">
        <v>40178</v>
      </c>
      <c r="AN1462" s="2">
        <v>40207</v>
      </c>
      <c r="AO1462" s="2">
        <v>40235</v>
      </c>
      <c r="AP1462" s="2">
        <v>40268</v>
      </c>
      <c r="AQ1462" s="2">
        <v>40298</v>
      </c>
      <c r="AR1462" s="2">
        <v>40329</v>
      </c>
      <c r="AS1462" s="2">
        <v>40359</v>
      </c>
      <c r="AT1462" s="2">
        <v>40389</v>
      </c>
      <c r="AU1462" s="2">
        <v>40421</v>
      </c>
      <c r="AV1462" s="2">
        <v>40451</v>
      </c>
      <c r="AW1462" s="2">
        <v>40480</v>
      </c>
      <c r="AX1462" s="2">
        <v>40512</v>
      </c>
      <c r="AY1462" s="2">
        <v>40543</v>
      </c>
      <c r="AZ1462" s="2">
        <v>40574</v>
      </c>
      <c r="BA1462" s="2">
        <v>40602</v>
      </c>
      <c r="BB1462" s="2">
        <v>40633</v>
      </c>
      <c r="BC1462" s="2">
        <v>40662</v>
      </c>
      <c r="BD1462" s="2">
        <v>40694</v>
      </c>
      <c r="BE1462" s="2">
        <v>40724</v>
      </c>
      <c r="BF1462" s="2">
        <v>40753</v>
      </c>
      <c r="BG1462" s="2">
        <v>40786</v>
      </c>
      <c r="BH1462" s="2">
        <v>40816</v>
      </c>
      <c r="BI1462" s="2">
        <v>40847</v>
      </c>
      <c r="BJ1462" s="2">
        <v>40877</v>
      </c>
      <c r="BK1462" s="2">
        <v>40907</v>
      </c>
      <c r="BL1462" s="2">
        <v>40939</v>
      </c>
      <c r="BM1462" s="2">
        <v>40968</v>
      </c>
      <c r="BN1462" s="2">
        <v>40998</v>
      </c>
      <c r="BO1462" s="2">
        <v>41029</v>
      </c>
      <c r="BP1462" s="2">
        <v>41060</v>
      </c>
      <c r="BQ1462" s="2">
        <v>41089</v>
      </c>
      <c r="BR1462" s="2">
        <v>41121</v>
      </c>
      <c r="BS1462" s="2">
        <v>41152</v>
      </c>
      <c r="BT1462" s="2">
        <v>41180</v>
      </c>
      <c r="BU1462" s="2">
        <v>41213</v>
      </c>
      <c r="BV1462" s="2">
        <v>41243</v>
      </c>
      <c r="BW1462" s="2">
        <v>41274</v>
      </c>
      <c r="BX1462" s="2">
        <v>41305</v>
      </c>
      <c r="BY1462" s="2">
        <v>41333</v>
      </c>
      <c r="BZ1462" s="2">
        <v>41362</v>
      </c>
      <c r="CA1462" s="2">
        <v>41394</v>
      </c>
      <c r="CB1462" s="2">
        <v>41425</v>
      </c>
      <c r="CC1462" s="2">
        <v>41453</v>
      </c>
      <c r="CD1462" s="2">
        <v>41486</v>
      </c>
      <c r="CE1462" s="2">
        <v>41516</v>
      </c>
      <c r="CF1462" s="2">
        <v>41547</v>
      </c>
      <c r="CG1462" s="2">
        <v>41578</v>
      </c>
      <c r="CH1462" s="2">
        <v>41607</v>
      </c>
      <c r="CI1462" s="2">
        <v>41639</v>
      </c>
      <c r="CJ1462" s="2">
        <v>41670</v>
      </c>
      <c r="CK1462" s="2">
        <v>41698</v>
      </c>
      <c r="CL1462" s="2">
        <v>41729</v>
      </c>
      <c r="CM1462" s="2">
        <v>41759</v>
      </c>
      <c r="CN1462" s="2">
        <v>41789</v>
      </c>
      <c r="CO1462" s="2">
        <v>41820</v>
      </c>
      <c r="CP1462" s="2">
        <v>41851</v>
      </c>
      <c r="CQ1462" s="2">
        <v>41880</v>
      </c>
      <c r="CR1462" s="2">
        <v>41912</v>
      </c>
      <c r="CS1462" s="2">
        <v>41943</v>
      </c>
      <c r="CT1462" s="2">
        <v>41971</v>
      </c>
      <c r="CU1462" s="2">
        <v>42004</v>
      </c>
      <c r="CV1462" s="2">
        <v>42034</v>
      </c>
      <c r="CW1462" s="2">
        <v>42062</v>
      </c>
      <c r="CX1462" s="2">
        <v>42094</v>
      </c>
      <c r="CY1462" s="2">
        <v>42124</v>
      </c>
      <c r="CZ1462" s="2">
        <v>42153</v>
      </c>
      <c r="DA1462" s="2">
        <v>42185</v>
      </c>
      <c r="DB1462" s="2">
        <v>42216</v>
      </c>
      <c r="DC1462" s="2">
        <v>42247</v>
      </c>
      <c r="DD1462" s="2">
        <v>42277</v>
      </c>
      <c r="DE1462" s="2">
        <v>42307</v>
      </c>
      <c r="DF1462" s="2">
        <v>42338</v>
      </c>
      <c r="DG1462" s="2">
        <v>42369</v>
      </c>
      <c r="DH1462" s="2">
        <v>42398</v>
      </c>
      <c r="DI1462" s="2">
        <v>42429</v>
      </c>
      <c r="DJ1462" s="2">
        <v>42460</v>
      </c>
      <c r="DK1462" s="2">
        <v>42489</v>
      </c>
      <c r="DL1462" s="2">
        <v>42521</v>
      </c>
      <c r="DM1462" s="2">
        <v>42551</v>
      </c>
      <c r="DN1462" s="2">
        <v>42580</v>
      </c>
      <c r="DO1462" s="2">
        <v>42613</v>
      </c>
      <c r="DP1462" s="2">
        <v>42643</v>
      </c>
      <c r="DQ1462" s="2">
        <v>42674</v>
      </c>
      <c r="DR1462" s="2">
        <v>42704</v>
      </c>
      <c r="DS1462" s="2">
        <v>42734</v>
      </c>
      <c r="DT1462" s="2">
        <v>42766</v>
      </c>
      <c r="DU1462" s="2">
        <v>42794</v>
      </c>
      <c r="DV1462" s="2">
        <v>42825</v>
      </c>
      <c r="DW1462" s="2">
        <v>42853</v>
      </c>
      <c r="DX1462" s="2">
        <v>42886</v>
      </c>
      <c r="DY1462" s="2">
        <v>42916</v>
      </c>
      <c r="DZ1462" s="2">
        <v>42947</v>
      </c>
      <c r="EA1462" s="2">
        <v>42978</v>
      </c>
      <c r="EB1462" s="2">
        <v>43007</v>
      </c>
      <c r="EC1462" s="2">
        <v>43039</v>
      </c>
      <c r="ED1462" s="2">
        <v>43069</v>
      </c>
      <c r="EE1462" s="2">
        <v>43098</v>
      </c>
      <c r="EF1462" s="2">
        <v>43131</v>
      </c>
      <c r="EG1462" s="2">
        <v>43159</v>
      </c>
      <c r="EH1462" s="2">
        <v>43189</v>
      </c>
      <c r="EI1462" s="2">
        <v>43220</v>
      </c>
      <c r="EJ1462" s="2">
        <v>43251</v>
      </c>
      <c r="EK1462" s="2">
        <v>43280</v>
      </c>
      <c r="EL1462" s="2">
        <v>43312</v>
      </c>
      <c r="EM1462" s="2">
        <v>43343</v>
      </c>
      <c r="EN1462" s="2">
        <v>43371</v>
      </c>
      <c r="EO1462" s="2">
        <v>43404</v>
      </c>
      <c r="EP1462" s="2">
        <v>43434</v>
      </c>
      <c r="EQ1462" s="2">
        <v>43465</v>
      </c>
      <c r="ER1462" s="2">
        <v>43496</v>
      </c>
      <c r="ES1462" s="2">
        <v>43524</v>
      </c>
      <c r="ET1462" s="2">
        <v>43553</v>
      </c>
      <c r="EU1462" s="2">
        <v>43585</v>
      </c>
      <c r="EV1462" s="2">
        <v>43616</v>
      </c>
      <c r="EW1462" s="2">
        <v>43644</v>
      </c>
      <c r="EX1462" s="2">
        <v>43677</v>
      </c>
      <c r="EY1462" s="2">
        <v>43707</v>
      </c>
      <c r="EZ1462" s="2">
        <v>43738</v>
      </c>
      <c r="FA1462" s="2">
        <v>43769</v>
      </c>
      <c r="FB1462" s="2">
        <v>43798</v>
      </c>
      <c r="FC1462" s="2">
        <v>43830</v>
      </c>
      <c r="FD1462" s="2">
        <v>43861</v>
      </c>
      <c r="FE1462" s="2">
        <v>43889</v>
      </c>
      <c r="FF1462" s="2">
        <v>43921</v>
      </c>
      <c r="FG1462" s="2">
        <v>43951</v>
      </c>
      <c r="FH1462" s="2">
        <v>43980</v>
      </c>
      <c r="FI1462" s="2">
        <v>44012</v>
      </c>
      <c r="FJ1462" s="2">
        <v>44043</v>
      </c>
      <c r="FK1462" s="2">
        <v>44074</v>
      </c>
      <c r="FL1462" s="2">
        <v>44104</v>
      </c>
      <c r="FM1462" s="2">
        <v>44134</v>
      </c>
    </row>
    <row r="1463" spans="1:193" x14ac:dyDescent="0.25">
      <c r="D1463" s="3">
        <v>4230074</v>
      </c>
      <c r="E1463">
        <v>3506823</v>
      </c>
      <c r="F1463">
        <v>5792424</v>
      </c>
      <c r="G1463">
        <v>6781267</v>
      </c>
      <c r="H1463">
        <v>7823602</v>
      </c>
      <c r="I1463">
        <v>6783402</v>
      </c>
      <c r="J1463">
        <v>7926613</v>
      </c>
      <c r="K1463">
        <v>20790157</v>
      </c>
      <c r="L1463">
        <v>14583041</v>
      </c>
      <c r="M1463">
        <v>13438086</v>
      </c>
      <c r="N1463">
        <v>68269492</v>
      </c>
      <c r="O1463">
        <v>20719300</v>
      </c>
      <c r="P1463">
        <v>35630645</v>
      </c>
      <c r="Q1463">
        <v>24880575</v>
      </c>
      <c r="R1463">
        <v>20205837</v>
      </c>
      <c r="S1463">
        <v>16152779</v>
      </c>
      <c r="T1463">
        <v>10244017</v>
      </c>
      <c r="U1463">
        <v>9693148</v>
      </c>
      <c r="V1463">
        <v>15500641</v>
      </c>
      <c r="W1463">
        <v>5295486</v>
      </c>
      <c r="X1463">
        <v>12332661</v>
      </c>
      <c r="Y1463">
        <v>11281138</v>
      </c>
      <c r="Z1463">
        <v>8276145</v>
      </c>
      <c r="AA1463">
        <v>6080270</v>
      </c>
      <c r="AB1463">
        <v>4555468</v>
      </c>
      <c r="AC1463">
        <v>4786585</v>
      </c>
      <c r="AD1463">
        <v>9227799</v>
      </c>
      <c r="AE1463">
        <v>12012408</v>
      </c>
      <c r="AF1463">
        <v>11668480</v>
      </c>
      <c r="AG1463">
        <v>30430297</v>
      </c>
      <c r="AH1463">
        <v>25094324</v>
      </c>
      <c r="AI1463">
        <v>32499218</v>
      </c>
      <c r="AJ1463">
        <v>55775568</v>
      </c>
      <c r="AK1463">
        <v>34283563</v>
      </c>
      <c r="AL1463">
        <v>23014575</v>
      </c>
      <c r="AM1463">
        <v>16943861</v>
      </c>
      <c r="AN1463">
        <v>12920250</v>
      </c>
      <c r="AO1463">
        <v>14335371</v>
      </c>
      <c r="AP1463">
        <v>12252228</v>
      </c>
      <c r="AQ1463">
        <v>23600583</v>
      </c>
      <c r="AR1463">
        <v>23917468</v>
      </c>
      <c r="AS1463">
        <v>28455660</v>
      </c>
      <c r="AT1463">
        <v>22990399</v>
      </c>
      <c r="AU1463">
        <v>18163861</v>
      </c>
      <c r="AV1463">
        <v>15221190</v>
      </c>
      <c r="AW1463">
        <v>14447546</v>
      </c>
      <c r="AX1463">
        <v>13356264</v>
      </c>
      <c r="AY1463">
        <v>12833936</v>
      </c>
      <c r="AZ1463">
        <v>16573446</v>
      </c>
      <c r="BA1463">
        <v>20059402</v>
      </c>
      <c r="BB1463">
        <v>21755838</v>
      </c>
      <c r="BC1463">
        <v>22649215</v>
      </c>
      <c r="BD1463">
        <v>23421873</v>
      </c>
      <c r="BE1463">
        <v>30668061</v>
      </c>
      <c r="BF1463">
        <v>39275700</v>
      </c>
      <c r="BG1463">
        <v>55878941</v>
      </c>
      <c r="BH1463">
        <v>35213804</v>
      </c>
      <c r="BI1463">
        <v>39007442</v>
      </c>
      <c r="BJ1463">
        <v>43593167</v>
      </c>
      <c r="BK1463">
        <v>34482480</v>
      </c>
      <c r="BL1463">
        <v>33715917</v>
      </c>
      <c r="BM1463">
        <v>30474527</v>
      </c>
      <c r="BN1463">
        <v>30793741</v>
      </c>
      <c r="BO1463">
        <v>28436193</v>
      </c>
      <c r="BP1463">
        <v>24314954</v>
      </c>
      <c r="BQ1463">
        <v>32973111</v>
      </c>
      <c r="BR1463">
        <v>31096123</v>
      </c>
      <c r="BS1463">
        <v>27794132</v>
      </c>
      <c r="BT1463">
        <v>20108039</v>
      </c>
      <c r="BU1463">
        <v>23102234</v>
      </c>
      <c r="BV1463">
        <v>17716916</v>
      </c>
      <c r="BW1463">
        <v>14311537</v>
      </c>
      <c r="BX1463">
        <v>22631551</v>
      </c>
      <c r="BY1463">
        <v>17225782</v>
      </c>
      <c r="BZ1463">
        <v>33714243</v>
      </c>
      <c r="CA1463">
        <v>19856870</v>
      </c>
      <c r="CB1463">
        <v>18657767</v>
      </c>
      <c r="CC1463">
        <v>20934695</v>
      </c>
      <c r="CD1463">
        <v>20425183</v>
      </c>
      <c r="CE1463">
        <v>15127185</v>
      </c>
      <c r="CF1463">
        <v>24361415</v>
      </c>
      <c r="CG1463">
        <v>22156486</v>
      </c>
      <c r="CH1463">
        <v>15287561</v>
      </c>
      <c r="CI1463">
        <v>15186865</v>
      </c>
      <c r="CJ1463">
        <v>23668060</v>
      </c>
      <c r="CK1463">
        <v>21901061</v>
      </c>
      <c r="CL1463">
        <v>23153108</v>
      </c>
      <c r="CM1463">
        <v>40186929</v>
      </c>
      <c r="CN1463">
        <v>25522844</v>
      </c>
      <c r="CO1463">
        <v>31268314</v>
      </c>
      <c r="CP1463">
        <v>25450371</v>
      </c>
      <c r="CQ1463">
        <v>12405682</v>
      </c>
      <c r="CR1463">
        <v>18378438</v>
      </c>
      <c r="CS1463">
        <v>31274826</v>
      </c>
      <c r="CT1463">
        <v>13712660</v>
      </c>
      <c r="CU1463">
        <v>16116106</v>
      </c>
      <c r="CV1463">
        <v>22735373</v>
      </c>
      <c r="CW1463">
        <v>17403343</v>
      </c>
      <c r="CX1463">
        <v>22936194</v>
      </c>
      <c r="CY1463">
        <v>16409223</v>
      </c>
      <c r="CZ1463">
        <v>21234183</v>
      </c>
      <c r="DA1463">
        <v>26642857</v>
      </c>
      <c r="DB1463">
        <v>21330399</v>
      </c>
      <c r="DC1463">
        <v>23661047</v>
      </c>
      <c r="DD1463">
        <v>24376691</v>
      </c>
      <c r="DE1463">
        <v>21491734</v>
      </c>
      <c r="DF1463">
        <v>17315937</v>
      </c>
      <c r="DG1463">
        <v>25257170</v>
      </c>
      <c r="DH1463">
        <v>32910893</v>
      </c>
      <c r="DI1463">
        <v>34593217</v>
      </c>
      <c r="DJ1463">
        <v>27990562</v>
      </c>
      <c r="DK1463">
        <v>22259398</v>
      </c>
      <c r="DL1463">
        <v>21886210</v>
      </c>
      <c r="DM1463">
        <v>24214578</v>
      </c>
      <c r="DN1463">
        <v>17592798</v>
      </c>
      <c r="DO1463">
        <v>13413038</v>
      </c>
      <c r="DP1463">
        <v>24421338</v>
      </c>
      <c r="DQ1463">
        <v>22380939</v>
      </c>
      <c r="DR1463">
        <v>19956193</v>
      </c>
      <c r="DS1463">
        <v>17646824</v>
      </c>
      <c r="DT1463">
        <v>19134653</v>
      </c>
      <c r="DU1463">
        <v>23694080</v>
      </c>
      <c r="DV1463">
        <v>27346209</v>
      </c>
      <c r="DW1463">
        <v>20779378</v>
      </c>
      <c r="DX1463">
        <v>18632608</v>
      </c>
      <c r="DY1463">
        <v>17428025</v>
      </c>
      <c r="DZ1463">
        <v>16871569</v>
      </c>
      <c r="EA1463">
        <v>18144124</v>
      </c>
      <c r="EB1463">
        <v>16344495</v>
      </c>
      <c r="EC1463">
        <v>17939071</v>
      </c>
      <c r="ED1463">
        <v>13926305</v>
      </c>
      <c r="EE1463">
        <v>17452276</v>
      </c>
      <c r="EF1463">
        <v>17702764</v>
      </c>
      <c r="EG1463">
        <v>23461451</v>
      </c>
      <c r="EH1463">
        <v>22920008</v>
      </c>
      <c r="EI1463">
        <v>26148789</v>
      </c>
      <c r="EJ1463">
        <v>19639153</v>
      </c>
      <c r="EK1463">
        <v>21851474</v>
      </c>
      <c r="EL1463">
        <v>22735154</v>
      </c>
      <c r="EM1463">
        <v>16720255</v>
      </c>
      <c r="EN1463">
        <v>23595786</v>
      </c>
      <c r="EO1463">
        <v>35515579</v>
      </c>
      <c r="EP1463">
        <v>24757069</v>
      </c>
      <c r="EQ1463">
        <v>29169937</v>
      </c>
      <c r="ER1463">
        <v>23107133</v>
      </c>
      <c r="ES1463">
        <v>17977129</v>
      </c>
      <c r="ET1463">
        <v>25400270</v>
      </c>
      <c r="EU1463">
        <v>15532695</v>
      </c>
      <c r="EV1463">
        <v>20415513</v>
      </c>
      <c r="EW1463">
        <v>19649317</v>
      </c>
      <c r="EX1463">
        <v>20963577</v>
      </c>
      <c r="EY1463">
        <v>27303956</v>
      </c>
      <c r="EZ1463">
        <v>21812946</v>
      </c>
      <c r="FA1463">
        <v>41252972</v>
      </c>
      <c r="FB1463">
        <v>28534832</v>
      </c>
      <c r="FC1463">
        <v>20977071</v>
      </c>
      <c r="FD1463">
        <v>20705155</v>
      </c>
      <c r="FE1463">
        <v>43395015</v>
      </c>
      <c r="FF1463">
        <v>57080652</v>
      </c>
      <c r="FG1463">
        <v>34156871</v>
      </c>
      <c r="FH1463">
        <v>20480925</v>
      </c>
      <c r="FI1463">
        <v>27075627</v>
      </c>
      <c r="FJ1463">
        <v>22025435</v>
      </c>
      <c r="FK1463">
        <v>17216331</v>
      </c>
      <c r="FL1463">
        <v>21581181</v>
      </c>
      <c r="FM1463">
        <v>12950598</v>
      </c>
    </row>
    <row r="1464" spans="1:193" x14ac:dyDescent="0.25">
      <c r="A1464" s="5" t="s">
        <v>733</v>
      </c>
      <c r="B1464" t="s">
        <v>1164</v>
      </c>
      <c r="C1464" t="s">
        <v>1180</v>
      </c>
      <c r="D1464" s="2">
        <f>_xll.BDH(A1464, "volume", B1464, C1464, "Direction", "H", "Period", "M","cols=52;rows=2")</f>
        <v>39113</v>
      </c>
      <c r="E1464" s="2">
        <v>39141</v>
      </c>
      <c r="F1464" s="2">
        <v>39171</v>
      </c>
      <c r="G1464" s="2">
        <v>39202</v>
      </c>
      <c r="H1464" s="2">
        <v>39233</v>
      </c>
      <c r="I1464" s="2">
        <v>39262</v>
      </c>
      <c r="J1464" s="2">
        <v>39294</v>
      </c>
      <c r="K1464" s="2">
        <v>39325</v>
      </c>
      <c r="L1464" s="2">
        <v>39353</v>
      </c>
      <c r="M1464" s="2">
        <v>39386</v>
      </c>
      <c r="N1464" s="2">
        <v>39416</v>
      </c>
      <c r="O1464" s="2">
        <v>39447</v>
      </c>
      <c r="P1464" s="2">
        <v>39478</v>
      </c>
      <c r="Q1464" s="2">
        <v>39507</v>
      </c>
      <c r="R1464" s="2">
        <v>39538</v>
      </c>
      <c r="S1464" s="2">
        <v>39568</v>
      </c>
      <c r="T1464" s="2">
        <v>39598</v>
      </c>
      <c r="U1464" s="2">
        <v>39629</v>
      </c>
      <c r="V1464" s="2">
        <v>39660</v>
      </c>
      <c r="W1464" s="2">
        <v>39689</v>
      </c>
      <c r="X1464" s="2">
        <v>39721</v>
      </c>
      <c r="Y1464" s="2">
        <v>39752</v>
      </c>
      <c r="Z1464" s="2">
        <v>39780</v>
      </c>
      <c r="AA1464" s="2">
        <v>39813</v>
      </c>
      <c r="AB1464" s="2">
        <v>39843</v>
      </c>
      <c r="AC1464" s="2">
        <v>39871</v>
      </c>
      <c r="AD1464" s="2">
        <v>39903</v>
      </c>
      <c r="AE1464" s="2">
        <v>39933</v>
      </c>
      <c r="AF1464" s="2">
        <v>39962</v>
      </c>
      <c r="AG1464" s="2">
        <v>39994</v>
      </c>
      <c r="AH1464" s="2">
        <v>40025</v>
      </c>
      <c r="AI1464" s="2">
        <v>40056</v>
      </c>
      <c r="AJ1464" s="2">
        <v>40086</v>
      </c>
      <c r="AK1464" s="2">
        <v>40116</v>
      </c>
      <c r="AL1464" s="2">
        <v>40147</v>
      </c>
      <c r="AM1464" s="2">
        <v>40178</v>
      </c>
      <c r="AN1464" s="2">
        <v>40207</v>
      </c>
      <c r="AO1464" s="2">
        <v>40235</v>
      </c>
      <c r="AP1464" s="2">
        <v>40268</v>
      </c>
      <c r="AQ1464" s="2">
        <v>40298</v>
      </c>
      <c r="AR1464" s="2">
        <v>40329</v>
      </c>
      <c r="AS1464" s="2">
        <v>40359</v>
      </c>
      <c r="AT1464" s="2">
        <v>40389</v>
      </c>
      <c r="AU1464" s="2">
        <v>40421</v>
      </c>
      <c r="AV1464" s="2">
        <v>40451</v>
      </c>
      <c r="AW1464" s="2">
        <v>40480</v>
      </c>
      <c r="AX1464" s="2">
        <v>40512</v>
      </c>
      <c r="AY1464" s="2">
        <v>40543</v>
      </c>
      <c r="AZ1464" s="2">
        <v>40574</v>
      </c>
      <c r="BA1464" s="2">
        <v>40602</v>
      </c>
      <c r="BB1464" s="2">
        <v>40633</v>
      </c>
      <c r="BC1464" s="2">
        <v>40662</v>
      </c>
    </row>
    <row r="1465" spans="1:193" x14ac:dyDescent="0.25">
      <c r="D1465" s="3">
        <v>27163232</v>
      </c>
      <c r="E1465">
        <v>23069808</v>
      </c>
      <c r="F1465">
        <v>35615849</v>
      </c>
      <c r="G1465">
        <v>22973636</v>
      </c>
      <c r="H1465">
        <v>25646775</v>
      </c>
      <c r="I1465">
        <v>29968839</v>
      </c>
      <c r="J1465">
        <v>42575851</v>
      </c>
      <c r="K1465">
        <v>33959625</v>
      </c>
      <c r="L1465">
        <v>20888925</v>
      </c>
      <c r="M1465">
        <v>38968835</v>
      </c>
      <c r="N1465">
        <v>29487377</v>
      </c>
      <c r="O1465">
        <v>22767650</v>
      </c>
      <c r="P1465">
        <v>38890728</v>
      </c>
      <c r="Q1465">
        <v>25867878</v>
      </c>
      <c r="R1465">
        <v>29573943</v>
      </c>
      <c r="S1465">
        <v>25074559</v>
      </c>
      <c r="T1465">
        <v>22172180</v>
      </c>
      <c r="U1465">
        <v>25597759</v>
      </c>
      <c r="V1465">
        <v>36204311</v>
      </c>
      <c r="W1465">
        <v>21429992</v>
      </c>
      <c r="X1465">
        <v>32016256</v>
      </c>
      <c r="Y1465">
        <v>47011501</v>
      </c>
      <c r="Z1465">
        <v>31875840</v>
      </c>
      <c r="AA1465">
        <v>27520869</v>
      </c>
      <c r="AB1465">
        <v>29640595</v>
      </c>
      <c r="AC1465">
        <v>23399299</v>
      </c>
      <c r="AD1465">
        <v>41614724</v>
      </c>
      <c r="AE1465">
        <v>26840452</v>
      </c>
      <c r="AF1465">
        <v>23852588</v>
      </c>
      <c r="AG1465">
        <v>32761562</v>
      </c>
      <c r="AH1465">
        <v>35217307</v>
      </c>
      <c r="AI1465">
        <v>41599199</v>
      </c>
      <c r="AJ1465">
        <v>26133185</v>
      </c>
      <c r="AK1465">
        <v>27215390</v>
      </c>
      <c r="AL1465">
        <v>32748002</v>
      </c>
      <c r="AM1465">
        <v>19693336</v>
      </c>
      <c r="AN1465">
        <v>25754158</v>
      </c>
      <c r="AO1465">
        <v>21717085</v>
      </c>
      <c r="AP1465">
        <v>33056950</v>
      </c>
      <c r="AQ1465">
        <v>21289476</v>
      </c>
      <c r="AR1465">
        <v>33610419</v>
      </c>
      <c r="AS1465">
        <v>30354847</v>
      </c>
      <c r="AT1465">
        <v>53221580</v>
      </c>
      <c r="AU1465">
        <v>42223162</v>
      </c>
      <c r="AV1465">
        <v>27569998</v>
      </c>
      <c r="AW1465">
        <v>24144577</v>
      </c>
      <c r="AX1465">
        <v>14299063</v>
      </c>
      <c r="AY1465">
        <v>14206965</v>
      </c>
      <c r="AZ1465">
        <v>13954691</v>
      </c>
      <c r="BA1465">
        <v>33507446</v>
      </c>
      <c r="BB1465">
        <v>14724456</v>
      </c>
      <c r="BC1465">
        <v>37415232</v>
      </c>
    </row>
    <row r="1466" spans="1:193" x14ac:dyDescent="0.25">
      <c r="A1466" s="5" t="s">
        <v>734</v>
      </c>
      <c r="B1466" t="s">
        <v>1164</v>
      </c>
      <c r="C1466" t="s">
        <v>1199</v>
      </c>
      <c r="D1466" s="2">
        <f>_xll.BDH(A1466, "volume", B1466, C1466, "Direction", "H", "Period", "M","cols=190;rows=2")</f>
        <v>39113</v>
      </c>
      <c r="E1466" s="2">
        <v>39141</v>
      </c>
      <c r="F1466" s="2">
        <v>39171</v>
      </c>
      <c r="G1466" s="2">
        <v>39202</v>
      </c>
      <c r="H1466" s="2">
        <v>39233</v>
      </c>
      <c r="I1466" s="2">
        <v>39262</v>
      </c>
      <c r="J1466" s="2">
        <v>39294</v>
      </c>
      <c r="K1466" s="2">
        <v>39325</v>
      </c>
      <c r="L1466" s="2">
        <v>39353</v>
      </c>
      <c r="M1466" s="2">
        <v>39386</v>
      </c>
      <c r="N1466" s="2">
        <v>39416</v>
      </c>
      <c r="O1466" s="2">
        <v>39447</v>
      </c>
      <c r="P1466" s="2">
        <v>39478</v>
      </c>
      <c r="Q1466" s="2">
        <v>39507</v>
      </c>
      <c r="R1466" s="2">
        <v>39538</v>
      </c>
      <c r="S1466" s="2">
        <v>39568</v>
      </c>
      <c r="T1466" s="2">
        <v>39598</v>
      </c>
      <c r="U1466" s="2">
        <v>39629</v>
      </c>
      <c r="V1466" s="2">
        <v>39660</v>
      </c>
      <c r="W1466" s="2">
        <v>39689</v>
      </c>
      <c r="X1466" s="2">
        <v>39721</v>
      </c>
      <c r="Y1466" s="2">
        <v>39752</v>
      </c>
      <c r="Z1466" s="2">
        <v>39780</v>
      </c>
      <c r="AA1466" s="2">
        <v>39813</v>
      </c>
      <c r="AB1466" s="2">
        <v>39843</v>
      </c>
      <c r="AC1466" s="2">
        <v>39871</v>
      </c>
      <c r="AD1466" s="2">
        <v>39903</v>
      </c>
      <c r="AE1466" s="2">
        <v>39933</v>
      </c>
      <c r="AF1466" s="2">
        <v>39962</v>
      </c>
      <c r="AG1466" s="2">
        <v>39994</v>
      </c>
      <c r="AH1466" s="2">
        <v>40025</v>
      </c>
      <c r="AI1466" s="2">
        <v>40056</v>
      </c>
      <c r="AJ1466" s="2">
        <v>40086</v>
      </c>
      <c r="AK1466" s="2">
        <v>40116</v>
      </c>
      <c r="AL1466" s="2">
        <v>40147</v>
      </c>
      <c r="AM1466" s="2">
        <v>40178</v>
      </c>
      <c r="AN1466" s="2">
        <v>40207</v>
      </c>
      <c r="AO1466" s="2">
        <v>40235</v>
      </c>
      <c r="AP1466" s="2">
        <v>40268</v>
      </c>
      <c r="AQ1466" s="2">
        <v>40298</v>
      </c>
      <c r="AR1466" s="2">
        <v>40329</v>
      </c>
      <c r="AS1466" s="2">
        <v>40359</v>
      </c>
      <c r="AT1466" s="2">
        <v>40389</v>
      </c>
      <c r="AU1466" s="2">
        <v>40421</v>
      </c>
      <c r="AV1466" s="2">
        <v>40451</v>
      </c>
      <c r="AW1466" s="2">
        <v>40480</v>
      </c>
      <c r="AX1466" s="2">
        <v>40512</v>
      </c>
      <c r="AY1466" s="2">
        <v>40543</v>
      </c>
      <c r="AZ1466" s="2">
        <v>40574</v>
      </c>
      <c r="BA1466" s="2">
        <v>40602</v>
      </c>
      <c r="BB1466" s="2">
        <v>40633</v>
      </c>
      <c r="BC1466" s="2">
        <v>40662</v>
      </c>
      <c r="BD1466" s="2">
        <v>40694</v>
      </c>
      <c r="BE1466" s="2">
        <v>40724</v>
      </c>
      <c r="BF1466" s="2">
        <v>40753</v>
      </c>
      <c r="BG1466" s="2">
        <v>40786</v>
      </c>
      <c r="BH1466" s="2">
        <v>40816</v>
      </c>
      <c r="BI1466" s="2">
        <v>40847</v>
      </c>
      <c r="BJ1466" s="2">
        <v>40877</v>
      </c>
      <c r="BK1466" s="2">
        <v>40907</v>
      </c>
      <c r="BL1466" s="2">
        <v>40939</v>
      </c>
      <c r="BM1466" s="2">
        <v>40968</v>
      </c>
      <c r="BN1466" s="2">
        <v>40998</v>
      </c>
      <c r="BO1466" s="2">
        <v>41029</v>
      </c>
      <c r="BP1466" s="2">
        <v>41060</v>
      </c>
      <c r="BQ1466" s="2">
        <v>41089</v>
      </c>
      <c r="BR1466" s="2">
        <v>41121</v>
      </c>
      <c r="BS1466" s="2">
        <v>41152</v>
      </c>
      <c r="BT1466" s="2">
        <v>41180</v>
      </c>
      <c r="BU1466" s="2">
        <v>41213</v>
      </c>
      <c r="BV1466" s="2">
        <v>41243</v>
      </c>
      <c r="BW1466" s="2">
        <v>41274</v>
      </c>
      <c r="BX1466" s="2">
        <v>41305</v>
      </c>
      <c r="BY1466" s="2">
        <v>41333</v>
      </c>
      <c r="BZ1466" s="2">
        <v>41362</v>
      </c>
      <c r="CA1466" s="2">
        <v>41394</v>
      </c>
      <c r="CB1466" s="2">
        <v>41425</v>
      </c>
      <c r="CC1466" s="2">
        <v>41453</v>
      </c>
      <c r="CD1466" s="2">
        <v>41486</v>
      </c>
      <c r="CE1466" s="2">
        <v>41516</v>
      </c>
      <c r="CF1466" s="2">
        <v>41547</v>
      </c>
      <c r="CG1466" s="2">
        <v>41578</v>
      </c>
      <c r="CH1466" s="2">
        <v>41607</v>
      </c>
      <c r="CI1466" s="2">
        <v>41639</v>
      </c>
      <c r="CJ1466" s="2">
        <v>41670</v>
      </c>
      <c r="CK1466" s="2">
        <v>41698</v>
      </c>
      <c r="CL1466" s="2">
        <v>41729</v>
      </c>
      <c r="CM1466" s="2">
        <v>41759</v>
      </c>
      <c r="CN1466" s="2">
        <v>41789</v>
      </c>
      <c r="CO1466" s="2">
        <v>41820</v>
      </c>
      <c r="CP1466" s="2">
        <v>41851</v>
      </c>
      <c r="CQ1466" s="2">
        <v>41880</v>
      </c>
      <c r="CR1466" s="2">
        <v>41912</v>
      </c>
      <c r="CS1466" s="2">
        <v>41943</v>
      </c>
      <c r="CT1466" s="2">
        <v>41971</v>
      </c>
      <c r="CU1466" s="2">
        <v>42004</v>
      </c>
      <c r="CV1466" s="2">
        <v>42034</v>
      </c>
      <c r="CW1466" s="2">
        <v>42062</v>
      </c>
      <c r="CX1466" s="2">
        <v>42094</v>
      </c>
      <c r="CY1466" s="2">
        <v>42124</v>
      </c>
      <c r="CZ1466" s="2">
        <v>42153</v>
      </c>
      <c r="DA1466" s="2">
        <v>42185</v>
      </c>
      <c r="DB1466" s="2">
        <v>42216</v>
      </c>
      <c r="DC1466" s="2">
        <v>42247</v>
      </c>
      <c r="DD1466" s="2">
        <v>42277</v>
      </c>
      <c r="DE1466" s="2">
        <v>42307</v>
      </c>
      <c r="DF1466" s="2">
        <v>42338</v>
      </c>
      <c r="DG1466" s="2">
        <v>42369</v>
      </c>
      <c r="DH1466" s="2">
        <v>42398</v>
      </c>
      <c r="DI1466" s="2">
        <v>42429</v>
      </c>
      <c r="DJ1466" s="2">
        <v>42460</v>
      </c>
      <c r="DK1466" s="2">
        <v>42489</v>
      </c>
      <c r="DL1466" s="2">
        <v>42521</v>
      </c>
      <c r="DM1466" s="2">
        <v>42551</v>
      </c>
      <c r="DN1466" s="2">
        <v>42580</v>
      </c>
      <c r="DO1466" s="2">
        <v>42613</v>
      </c>
      <c r="DP1466" s="2">
        <v>42643</v>
      </c>
      <c r="DQ1466" s="2">
        <v>42674</v>
      </c>
      <c r="DR1466" s="2">
        <v>42704</v>
      </c>
      <c r="DS1466" s="2">
        <v>42734</v>
      </c>
      <c r="DT1466" s="2">
        <v>42766</v>
      </c>
      <c r="DU1466" s="2">
        <v>42794</v>
      </c>
      <c r="DV1466" s="2">
        <v>42825</v>
      </c>
      <c r="DW1466" s="2">
        <v>42853</v>
      </c>
      <c r="DX1466" s="2">
        <v>42886</v>
      </c>
      <c r="DY1466" s="2">
        <v>42916</v>
      </c>
      <c r="DZ1466" s="2">
        <v>42947</v>
      </c>
      <c r="EA1466" s="2">
        <v>42978</v>
      </c>
      <c r="EB1466" s="2">
        <v>43007</v>
      </c>
      <c r="EC1466" s="2">
        <v>43039</v>
      </c>
      <c r="ED1466" s="2">
        <v>43069</v>
      </c>
      <c r="EE1466" s="2">
        <v>43098</v>
      </c>
      <c r="EF1466" s="2">
        <v>43131</v>
      </c>
      <c r="EG1466" s="2">
        <v>43159</v>
      </c>
      <c r="EH1466" s="2">
        <v>43189</v>
      </c>
      <c r="EI1466" s="2">
        <v>43220</v>
      </c>
      <c r="EJ1466" s="2">
        <v>43251</v>
      </c>
      <c r="EK1466" s="2">
        <v>43280</v>
      </c>
      <c r="EL1466" s="2">
        <v>43312</v>
      </c>
      <c r="EM1466" s="2">
        <v>43343</v>
      </c>
      <c r="EN1466" s="2">
        <v>43371</v>
      </c>
      <c r="EO1466" s="2">
        <v>43404</v>
      </c>
      <c r="EP1466" s="2">
        <v>43434</v>
      </c>
      <c r="EQ1466" s="2">
        <v>43465</v>
      </c>
      <c r="ER1466" s="2">
        <v>43496</v>
      </c>
      <c r="ES1466" s="2">
        <v>43524</v>
      </c>
      <c r="ET1466" s="2">
        <v>43553</v>
      </c>
      <c r="EU1466" s="2">
        <v>43585</v>
      </c>
      <c r="EV1466" s="2">
        <v>43616</v>
      </c>
      <c r="EW1466" s="2">
        <v>43644</v>
      </c>
      <c r="EX1466" s="2">
        <v>43677</v>
      </c>
      <c r="EY1466" s="2">
        <v>43707</v>
      </c>
      <c r="EZ1466" s="2">
        <v>43738</v>
      </c>
      <c r="FA1466" s="2">
        <v>43769</v>
      </c>
      <c r="FB1466" s="2">
        <v>43798</v>
      </c>
      <c r="FC1466" s="2">
        <v>43830</v>
      </c>
      <c r="FD1466" s="2">
        <v>43861</v>
      </c>
      <c r="FE1466" s="2">
        <v>43889</v>
      </c>
      <c r="FF1466" s="2">
        <v>43921</v>
      </c>
      <c r="FG1466" s="2">
        <v>43951</v>
      </c>
      <c r="FH1466" s="2">
        <v>43980</v>
      </c>
      <c r="FI1466" s="2">
        <v>44012</v>
      </c>
      <c r="FJ1466" s="2">
        <v>44043</v>
      </c>
      <c r="FK1466" s="2">
        <v>44074</v>
      </c>
      <c r="FL1466" s="2">
        <v>44104</v>
      </c>
      <c r="FM1466" s="2">
        <v>44134</v>
      </c>
      <c r="FN1466" s="2">
        <v>44165</v>
      </c>
      <c r="FO1466" s="2">
        <v>44196</v>
      </c>
      <c r="FP1466" s="2">
        <v>44225</v>
      </c>
      <c r="FQ1466" s="2">
        <v>44253</v>
      </c>
      <c r="FR1466" s="2">
        <v>44286</v>
      </c>
      <c r="FS1466" s="2">
        <v>44316</v>
      </c>
      <c r="FT1466" s="2">
        <v>44347</v>
      </c>
      <c r="FU1466" s="2">
        <v>44377</v>
      </c>
      <c r="FV1466" s="2">
        <v>44407</v>
      </c>
      <c r="FW1466" s="2">
        <v>44439</v>
      </c>
      <c r="FX1466" s="2">
        <v>44469</v>
      </c>
      <c r="FY1466" s="2">
        <v>44498</v>
      </c>
      <c r="FZ1466" s="2">
        <v>44530</v>
      </c>
      <c r="GA1466" s="2">
        <v>44561</v>
      </c>
      <c r="GB1466" s="2">
        <v>44592</v>
      </c>
      <c r="GC1466" s="2">
        <v>44620</v>
      </c>
      <c r="GD1466" s="2">
        <v>44651</v>
      </c>
      <c r="GE1466" s="2">
        <v>44680</v>
      </c>
      <c r="GF1466" s="2">
        <v>44712</v>
      </c>
      <c r="GG1466" s="2">
        <v>44742</v>
      </c>
      <c r="GH1466" s="2">
        <v>44771</v>
      </c>
      <c r="GI1466" s="2">
        <v>44804</v>
      </c>
      <c r="GJ1466" s="2">
        <v>44834</v>
      </c>
      <c r="GK1466" s="2">
        <v>44865</v>
      </c>
    </row>
    <row r="1467" spans="1:193" x14ac:dyDescent="0.25">
      <c r="D1467" s="3">
        <v>13275031728</v>
      </c>
      <c r="E1467">
        <v>6703387012</v>
      </c>
      <c r="F1467">
        <v>7956627420</v>
      </c>
      <c r="G1467">
        <v>6696126416</v>
      </c>
      <c r="H1467">
        <v>8351297416</v>
      </c>
      <c r="I1467">
        <v>11533726260</v>
      </c>
      <c r="J1467">
        <v>11621490776</v>
      </c>
      <c r="K1467">
        <v>11659909912</v>
      </c>
      <c r="L1467">
        <v>9760392712</v>
      </c>
      <c r="M1467">
        <v>10800174896</v>
      </c>
      <c r="N1467">
        <v>11858372568</v>
      </c>
      <c r="O1467">
        <v>7351442476</v>
      </c>
      <c r="P1467">
        <v>14666510040</v>
      </c>
      <c r="Q1467">
        <v>10595200616</v>
      </c>
      <c r="R1467">
        <v>9585621388</v>
      </c>
      <c r="S1467">
        <v>9065090076</v>
      </c>
      <c r="T1467">
        <v>7336005404</v>
      </c>
      <c r="U1467">
        <v>7989372048</v>
      </c>
      <c r="V1467">
        <v>7638238944</v>
      </c>
      <c r="W1467">
        <v>4734839340</v>
      </c>
      <c r="X1467">
        <v>9126059012</v>
      </c>
      <c r="Y1467">
        <v>16141084316</v>
      </c>
      <c r="Z1467">
        <v>8762802888</v>
      </c>
      <c r="AA1467">
        <v>7775278672</v>
      </c>
      <c r="AB1467">
        <v>6724103708</v>
      </c>
      <c r="AC1467">
        <v>5235641068</v>
      </c>
      <c r="AD1467">
        <v>5493088020</v>
      </c>
      <c r="AE1467">
        <v>4124335460</v>
      </c>
      <c r="AF1467">
        <v>3209189844</v>
      </c>
      <c r="AG1467">
        <v>4189278212</v>
      </c>
      <c r="AH1467">
        <v>3642291212</v>
      </c>
      <c r="AI1467">
        <v>2757215496</v>
      </c>
      <c r="AJ1467">
        <v>3318630952</v>
      </c>
      <c r="AK1467">
        <v>4389172592</v>
      </c>
      <c r="AL1467">
        <v>2726373104</v>
      </c>
      <c r="AM1467">
        <v>3416660716</v>
      </c>
      <c r="AN1467">
        <v>4836415192</v>
      </c>
      <c r="AO1467">
        <v>3414622792</v>
      </c>
      <c r="AP1467">
        <v>3670549960</v>
      </c>
      <c r="AQ1467">
        <v>3733033220</v>
      </c>
      <c r="AR1467">
        <v>5733127848</v>
      </c>
      <c r="AS1467">
        <v>5391348424</v>
      </c>
      <c r="AT1467">
        <v>4787387556</v>
      </c>
      <c r="AU1467">
        <v>3094119084</v>
      </c>
      <c r="AV1467">
        <v>4056736096</v>
      </c>
      <c r="AW1467">
        <v>3761046324</v>
      </c>
      <c r="AX1467">
        <v>3300100440</v>
      </c>
      <c r="AY1467">
        <v>2391231444</v>
      </c>
      <c r="AZ1467">
        <v>3338323660</v>
      </c>
      <c r="BA1467">
        <v>2894240860</v>
      </c>
      <c r="BB1467">
        <v>3482669988</v>
      </c>
      <c r="BC1467">
        <v>2958677036</v>
      </c>
      <c r="BD1467">
        <v>2214305268</v>
      </c>
      <c r="BE1467">
        <v>2850748348</v>
      </c>
      <c r="BF1467">
        <v>2614614548</v>
      </c>
      <c r="BG1467">
        <v>4038964972</v>
      </c>
      <c r="BH1467">
        <v>2695523264</v>
      </c>
      <c r="BI1467">
        <v>2529113636</v>
      </c>
      <c r="BJ1467">
        <v>1676708432</v>
      </c>
      <c r="BK1467">
        <v>1275332240</v>
      </c>
      <c r="BL1467">
        <v>1380083936</v>
      </c>
      <c r="BM1467">
        <v>2222545976</v>
      </c>
      <c r="BN1467">
        <v>2724306284</v>
      </c>
      <c r="BO1467">
        <v>2896400164</v>
      </c>
      <c r="BP1467">
        <v>2121630644</v>
      </c>
      <c r="BQ1467">
        <v>1664471788</v>
      </c>
      <c r="BR1467">
        <v>1947428924</v>
      </c>
      <c r="BS1467">
        <v>1841639604</v>
      </c>
      <c r="BT1467">
        <v>2079924644</v>
      </c>
      <c r="BU1467">
        <v>2553068448</v>
      </c>
      <c r="BV1467">
        <v>2668145732</v>
      </c>
      <c r="BW1467">
        <v>2364400332</v>
      </c>
      <c r="BX1467">
        <v>2679125400</v>
      </c>
      <c r="BY1467">
        <v>2043021932</v>
      </c>
      <c r="BZ1467">
        <v>1995646604</v>
      </c>
      <c r="CA1467">
        <v>2713669196</v>
      </c>
      <c r="CB1467">
        <v>2067374540</v>
      </c>
      <c r="CC1467">
        <v>1603300132</v>
      </c>
      <c r="CD1467">
        <v>1636857236</v>
      </c>
      <c r="CE1467">
        <v>1904056336</v>
      </c>
      <c r="CF1467">
        <v>2135490112</v>
      </c>
      <c r="CG1467">
        <v>1866086488</v>
      </c>
      <c r="CH1467">
        <v>1407147084</v>
      </c>
      <c r="CI1467">
        <v>1857725212</v>
      </c>
      <c r="CJ1467">
        <v>2237786068</v>
      </c>
      <c r="CK1467">
        <v>1430400692</v>
      </c>
      <c r="CL1467">
        <v>1354071040</v>
      </c>
      <c r="CM1467">
        <v>1747337536</v>
      </c>
      <c r="CN1467">
        <v>1396552668</v>
      </c>
      <c r="CO1467">
        <v>1223700508</v>
      </c>
      <c r="CP1467">
        <v>989580356</v>
      </c>
      <c r="CQ1467">
        <v>904921544</v>
      </c>
      <c r="CR1467">
        <v>1419074292</v>
      </c>
      <c r="CS1467">
        <v>1464725144</v>
      </c>
      <c r="CT1467">
        <v>837124072</v>
      </c>
      <c r="CU1467">
        <v>1302263220</v>
      </c>
      <c r="CV1467">
        <v>1343578452</v>
      </c>
      <c r="CW1467">
        <v>1048609932</v>
      </c>
      <c r="CX1467">
        <v>1195101960</v>
      </c>
      <c r="CY1467">
        <v>964638992</v>
      </c>
      <c r="CZ1467">
        <v>897880700</v>
      </c>
      <c r="DA1467">
        <v>876579872</v>
      </c>
      <c r="DB1467">
        <v>919198192</v>
      </c>
      <c r="DC1467">
        <v>1340884040</v>
      </c>
      <c r="DD1467">
        <v>1023115568</v>
      </c>
      <c r="DE1467">
        <v>917347968</v>
      </c>
      <c r="DF1467">
        <v>602586048</v>
      </c>
      <c r="DG1467">
        <v>822456872</v>
      </c>
      <c r="DH1467">
        <v>1003725204</v>
      </c>
      <c r="DI1467">
        <v>645296572</v>
      </c>
      <c r="DJ1467">
        <v>617146536</v>
      </c>
      <c r="DK1467">
        <v>657113408</v>
      </c>
      <c r="DL1467">
        <v>691178272</v>
      </c>
      <c r="DM1467">
        <v>723720060</v>
      </c>
      <c r="DN1467">
        <v>600222960</v>
      </c>
      <c r="DO1467">
        <v>553682048</v>
      </c>
      <c r="DP1467">
        <v>853509532</v>
      </c>
      <c r="DQ1467">
        <v>596869464</v>
      </c>
      <c r="DR1467">
        <v>653840180</v>
      </c>
      <c r="DS1467">
        <v>605911668</v>
      </c>
      <c r="DT1467">
        <v>529958232</v>
      </c>
      <c r="DU1467">
        <v>540287904</v>
      </c>
      <c r="DV1467">
        <v>612800780</v>
      </c>
      <c r="DW1467">
        <v>376354228</v>
      </c>
      <c r="DX1467">
        <v>641322036</v>
      </c>
      <c r="DY1467">
        <v>849369924</v>
      </c>
      <c r="DZ1467">
        <v>485823708</v>
      </c>
      <c r="EA1467">
        <v>689114940</v>
      </c>
      <c r="EB1467">
        <v>733070600</v>
      </c>
      <c r="EC1467">
        <v>522738480</v>
      </c>
      <c r="ED1467">
        <v>593546056</v>
      </c>
      <c r="EE1467">
        <v>625358196</v>
      </c>
      <c r="EF1467">
        <v>722829252</v>
      </c>
      <c r="EG1467">
        <v>1018237536</v>
      </c>
      <c r="EH1467">
        <v>883252952</v>
      </c>
      <c r="EI1467">
        <v>815467016</v>
      </c>
      <c r="EJ1467">
        <v>685740068</v>
      </c>
      <c r="EK1467">
        <v>688328348</v>
      </c>
      <c r="EL1467">
        <v>504140320</v>
      </c>
      <c r="EM1467">
        <v>734853672</v>
      </c>
      <c r="EN1467">
        <v>867400984</v>
      </c>
      <c r="EO1467">
        <v>848646724</v>
      </c>
      <c r="EP1467">
        <v>978603940</v>
      </c>
      <c r="EQ1467">
        <v>1018109852</v>
      </c>
      <c r="ER1467">
        <v>902112488</v>
      </c>
      <c r="ES1467">
        <v>526836036</v>
      </c>
      <c r="ET1467">
        <v>766753564</v>
      </c>
      <c r="EU1467">
        <v>569193804</v>
      </c>
      <c r="EV1467">
        <v>890937764</v>
      </c>
      <c r="EW1467">
        <v>685407048</v>
      </c>
      <c r="EX1467">
        <v>552515016</v>
      </c>
      <c r="EY1467">
        <v>777934292</v>
      </c>
      <c r="EZ1467">
        <v>705369512</v>
      </c>
      <c r="FA1467">
        <v>629174088</v>
      </c>
      <c r="FB1467">
        <v>498387360</v>
      </c>
      <c r="FC1467">
        <v>632572196</v>
      </c>
      <c r="FD1467">
        <v>681945236</v>
      </c>
      <c r="FE1467">
        <v>835000512</v>
      </c>
      <c r="FF1467">
        <v>1845427968</v>
      </c>
      <c r="FG1467">
        <v>878422036</v>
      </c>
      <c r="FH1467">
        <v>702451240</v>
      </c>
      <c r="FI1467">
        <v>908844044</v>
      </c>
      <c r="FJ1467">
        <v>784586124</v>
      </c>
      <c r="FK1467">
        <v>939580730</v>
      </c>
      <c r="FL1467">
        <v>893031721</v>
      </c>
      <c r="FM1467">
        <v>570811856</v>
      </c>
      <c r="FN1467">
        <v>491144378</v>
      </c>
      <c r="FO1467">
        <v>567770827</v>
      </c>
      <c r="FP1467">
        <v>490413836</v>
      </c>
      <c r="FQ1467">
        <v>415147438</v>
      </c>
      <c r="FR1467">
        <v>632818274</v>
      </c>
      <c r="FS1467">
        <v>390708006</v>
      </c>
      <c r="FT1467">
        <v>392341982</v>
      </c>
      <c r="FU1467">
        <v>406937568</v>
      </c>
      <c r="FV1467">
        <v>381977775</v>
      </c>
      <c r="FW1467">
        <v>308745298</v>
      </c>
      <c r="FX1467">
        <v>415638591</v>
      </c>
      <c r="FY1467">
        <v>333519277</v>
      </c>
      <c r="FZ1467">
        <v>380890181</v>
      </c>
      <c r="GA1467">
        <v>542209125</v>
      </c>
      <c r="GB1467">
        <v>512467284</v>
      </c>
      <c r="GC1467">
        <v>425430981</v>
      </c>
      <c r="GD1467">
        <v>551455630</v>
      </c>
      <c r="GE1467">
        <v>383849877</v>
      </c>
      <c r="GF1467">
        <v>554414069</v>
      </c>
      <c r="GG1467">
        <v>453200288</v>
      </c>
      <c r="GH1467">
        <v>346259477</v>
      </c>
      <c r="GI1467">
        <v>394563951</v>
      </c>
      <c r="GJ1467">
        <v>539342462</v>
      </c>
      <c r="GK1467">
        <v>464214842</v>
      </c>
    </row>
    <row r="1468" spans="1:193" x14ac:dyDescent="0.25">
      <c r="A1468" s="5" t="s">
        <v>735</v>
      </c>
      <c r="B1468" t="s">
        <v>1164</v>
      </c>
      <c r="C1468" t="s">
        <v>1181</v>
      </c>
      <c r="D1468" s="2">
        <f>_xll.BDH(A1468, "volume", B1468, C1468, "Direction", "H", "Period", "M","cols=44;rows=2")</f>
        <v>39113</v>
      </c>
      <c r="E1468" s="2">
        <v>39141</v>
      </c>
      <c r="F1468" s="2">
        <v>39171</v>
      </c>
      <c r="G1468" s="2">
        <v>39202</v>
      </c>
      <c r="H1468" s="2">
        <v>39233</v>
      </c>
      <c r="I1468" s="2">
        <v>39262</v>
      </c>
      <c r="J1468" s="2">
        <v>39294</v>
      </c>
      <c r="K1468" s="2">
        <v>39325</v>
      </c>
      <c r="L1468" s="2">
        <v>39353</v>
      </c>
      <c r="M1468" s="2">
        <v>39386</v>
      </c>
      <c r="N1468" s="2">
        <v>39416</v>
      </c>
      <c r="O1468" s="2">
        <v>39447</v>
      </c>
      <c r="P1468" s="2">
        <v>39478</v>
      </c>
      <c r="Q1468" s="2">
        <v>39507</v>
      </c>
      <c r="R1468" s="2">
        <v>39538</v>
      </c>
      <c r="S1468" s="2">
        <v>39568</v>
      </c>
      <c r="T1468" s="2">
        <v>39598</v>
      </c>
      <c r="U1468" s="2">
        <v>39629</v>
      </c>
      <c r="V1468" s="2">
        <v>39660</v>
      </c>
      <c r="W1468" s="2">
        <v>39689</v>
      </c>
      <c r="X1468" s="2">
        <v>39721</v>
      </c>
      <c r="Y1468" s="2">
        <v>39752</v>
      </c>
      <c r="Z1468" s="2">
        <v>39780</v>
      </c>
      <c r="AA1468" s="2">
        <v>39813</v>
      </c>
      <c r="AB1468" s="2">
        <v>39843</v>
      </c>
      <c r="AC1468" s="2">
        <v>39871</v>
      </c>
      <c r="AD1468" s="2">
        <v>39903</v>
      </c>
      <c r="AE1468" s="2">
        <v>39933</v>
      </c>
      <c r="AF1468" s="2">
        <v>39962</v>
      </c>
      <c r="AG1468" s="2">
        <v>39994</v>
      </c>
      <c r="AH1468" s="2">
        <v>40025</v>
      </c>
      <c r="AI1468" s="2">
        <v>40056</v>
      </c>
      <c r="AJ1468" s="2">
        <v>40086</v>
      </c>
      <c r="AK1468" s="2">
        <v>40116</v>
      </c>
      <c r="AL1468" s="2">
        <v>40147</v>
      </c>
      <c r="AM1468" s="2">
        <v>40178</v>
      </c>
      <c r="AN1468" s="2">
        <v>40207</v>
      </c>
      <c r="AO1468" s="2">
        <v>40235</v>
      </c>
      <c r="AP1468" s="2">
        <v>40268</v>
      </c>
      <c r="AQ1468" s="2">
        <v>40298</v>
      </c>
      <c r="AR1468" s="2">
        <v>40329</v>
      </c>
      <c r="AS1468" s="2">
        <v>40359</v>
      </c>
      <c r="AT1468" s="2">
        <v>40389</v>
      </c>
      <c r="AU1468" s="2">
        <v>40421</v>
      </c>
    </row>
    <row r="1469" spans="1:193" x14ac:dyDescent="0.25">
      <c r="D1469" s="3">
        <v>45291700</v>
      </c>
      <c r="E1469">
        <v>29038600</v>
      </c>
      <c r="F1469">
        <v>43832600</v>
      </c>
      <c r="G1469">
        <v>34109900</v>
      </c>
      <c r="H1469">
        <v>33245900</v>
      </c>
      <c r="I1469">
        <v>29300000</v>
      </c>
      <c r="J1469">
        <v>30574600</v>
      </c>
      <c r="K1469">
        <v>37756300</v>
      </c>
      <c r="L1469">
        <v>22850200</v>
      </c>
      <c r="M1469">
        <v>30397300</v>
      </c>
      <c r="N1469">
        <v>22306900</v>
      </c>
      <c r="O1469">
        <v>16239600</v>
      </c>
      <c r="P1469">
        <v>35695100</v>
      </c>
      <c r="Q1469">
        <v>24614200</v>
      </c>
      <c r="R1469">
        <v>21877100</v>
      </c>
      <c r="S1469">
        <v>25232900</v>
      </c>
      <c r="T1469">
        <v>19530200</v>
      </c>
      <c r="U1469">
        <v>20823800</v>
      </c>
      <c r="V1469">
        <v>25791200</v>
      </c>
      <c r="W1469">
        <v>24003600</v>
      </c>
      <c r="X1469">
        <v>27166100</v>
      </c>
      <c r="Y1469">
        <v>35581900</v>
      </c>
      <c r="Z1469">
        <v>23312400</v>
      </c>
      <c r="AA1469">
        <v>22996000</v>
      </c>
      <c r="AB1469">
        <v>24673900</v>
      </c>
      <c r="AC1469">
        <v>32241300</v>
      </c>
      <c r="AD1469">
        <v>40219400</v>
      </c>
      <c r="AE1469">
        <v>25412300</v>
      </c>
      <c r="AF1469">
        <v>20801400</v>
      </c>
      <c r="AG1469">
        <v>21931800</v>
      </c>
      <c r="AH1469">
        <v>22337700</v>
      </c>
      <c r="AI1469">
        <v>20687700</v>
      </c>
      <c r="AJ1469">
        <v>32278400</v>
      </c>
      <c r="AK1469">
        <v>36459100</v>
      </c>
      <c r="AL1469">
        <v>52035300</v>
      </c>
      <c r="AM1469">
        <v>28820500</v>
      </c>
      <c r="AN1469">
        <v>30813500</v>
      </c>
      <c r="AO1469">
        <v>61909900</v>
      </c>
      <c r="AP1469">
        <v>40558900</v>
      </c>
      <c r="AQ1469">
        <v>31023300</v>
      </c>
      <c r="AR1469">
        <v>41057900</v>
      </c>
      <c r="AS1469">
        <v>38910000</v>
      </c>
      <c r="AT1469">
        <v>27889100</v>
      </c>
      <c r="AU1469">
        <v>22993700</v>
      </c>
    </row>
    <row r="1470" spans="1:193" x14ac:dyDescent="0.25">
      <c r="A1470" s="5" t="s">
        <v>736</v>
      </c>
      <c r="B1470" t="s">
        <v>1164</v>
      </c>
      <c r="C1470" t="s">
        <v>1199</v>
      </c>
      <c r="D1470" s="2">
        <f>_xll.BDH(A1470, "volume", B1470, C1470, "Direction", "H", "Period", "M","cols=190;rows=2")</f>
        <v>39113</v>
      </c>
      <c r="E1470" s="2">
        <v>39141</v>
      </c>
      <c r="F1470" s="2">
        <v>39171</v>
      </c>
      <c r="G1470" s="2">
        <v>39202</v>
      </c>
      <c r="H1470" s="2">
        <v>39233</v>
      </c>
      <c r="I1470" s="2">
        <v>39262</v>
      </c>
      <c r="J1470" s="2">
        <v>39294</v>
      </c>
      <c r="K1470" s="2">
        <v>39325</v>
      </c>
      <c r="L1470" s="2">
        <v>39353</v>
      </c>
      <c r="M1470" s="2">
        <v>39386</v>
      </c>
      <c r="N1470" s="2">
        <v>39416</v>
      </c>
      <c r="O1470" s="2">
        <v>39447</v>
      </c>
      <c r="P1470" s="2">
        <v>39478</v>
      </c>
      <c r="Q1470" s="2">
        <v>39507</v>
      </c>
      <c r="R1470" s="2">
        <v>39538</v>
      </c>
      <c r="S1470" s="2">
        <v>39568</v>
      </c>
      <c r="T1470" s="2">
        <v>39598</v>
      </c>
      <c r="U1470" s="2">
        <v>39629</v>
      </c>
      <c r="V1470" s="2">
        <v>39660</v>
      </c>
      <c r="W1470" s="2">
        <v>39689</v>
      </c>
      <c r="X1470" s="2">
        <v>39721</v>
      </c>
      <c r="Y1470" s="2">
        <v>39752</v>
      </c>
      <c r="Z1470" s="2">
        <v>39780</v>
      </c>
      <c r="AA1470" s="2">
        <v>39813</v>
      </c>
      <c r="AB1470" s="2">
        <v>39843</v>
      </c>
      <c r="AC1470" s="2">
        <v>39871</v>
      </c>
      <c r="AD1470" s="2">
        <v>39903</v>
      </c>
      <c r="AE1470" s="2">
        <v>39933</v>
      </c>
      <c r="AF1470" s="2">
        <v>39962</v>
      </c>
      <c r="AG1470" s="2">
        <v>39994</v>
      </c>
      <c r="AH1470" s="2">
        <v>40025</v>
      </c>
      <c r="AI1470" s="2">
        <v>40056</v>
      </c>
      <c r="AJ1470" s="2">
        <v>40086</v>
      </c>
      <c r="AK1470" s="2">
        <v>40116</v>
      </c>
      <c r="AL1470" s="2">
        <v>40147</v>
      </c>
      <c r="AM1470" s="2">
        <v>40178</v>
      </c>
      <c r="AN1470" s="2">
        <v>40207</v>
      </c>
      <c r="AO1470" s="2">
        <v>40235</v>
      </c>
      <c r="AP1470" s="2">
        <v>40268</v>
      </c>
      <c r="AQ1470" s="2">
        <v>40298</v>
      </c>
      <c r="AR1470" s="2">
        <v>40329</v>
      </c>
      <c r="AS1470" s="2">
        <v>40359</v>
      </c>
      <c r="AT1470" s="2">
        <v>40389</v>
      </c>
      <c r="AU1470" s="2">
        <v>40421</v>
      </c>
      <c r="AV1470" s="2">
        <v>40451</v>
      </c>
      <c r="AW1470" s="2">
        <v>40480</v>
      </c>
      <c r="AX1470" s="2">
        <v>40512</v>
      </c>
      <c r="AY1470" s="2">
        <v>40543</v>
      </c>
      <c r="AZ1470" s="2">
        <v>40574</v>
      </c>
      <c r="BA1470" s="2">
        <v>40602</v>
      </c>
      <c r="BB1470" s="2">
        <v>40633</v>
      </c>
      <c r="BC1470" s="2">
        <v>40662</v>
      </c>
      <c r="BD1470" s="2">
        <v>40694</v>
      </c>
      <c r="BE1470" s="2">
        <v>40724</v>
      </c>
      <c r="BF1470" s="2">
        <v>40753</v>
      </c>
      <c r="BG1470" s="2">
        <v>40786</v>
      </c>
      <c r="BH1470" s="2">
        <v>40816</v>
      </c>
      <c r="BI1470" s="2">
        <v>40847</v>
      </c>
      <c r="BJ1470" s="2">
        <v>40877</v>
      </c>
      <c r="BK1470" s="2">
        <v>40907</v>
      </c>
      <c r="BL1470" s="2">
        <v>40939</v>
      </c>
      <c r="BM1470" s="2">
        <v>40968</v>
      </c>
      <c r="BN1470" s="2">
        <v>40998</v>
      </c>
      <c r="BO1470" s="2">
        <v>41029</v>
      </c>
      <c r="BP1470" s="2">
        <v>41060</v>
      </c>
      <c r="BQ1470" s="2">
        <v>41089</v>
      </c>
      <c r="BR1470" s="2">
        <v>41121</v>
      </c>
      <c r="BS1470" s="2">
        <v>41152</v>
      </c>
      <c r="BT1470" s="2">
        <v>41180</v>
      </c>
      <c r="BU1470" s="2">
        <v>41213</v>
      </c>
      <c r="BV1470" s="2">
        <v>41243</v>
      </c>
      <c r="BW1470" s="2">
        <v>41274</v>
      </c>
      <c r="BX1470" s="2">
        <v>41305</v>
      </c>
      <c r="BY1470" s="2">
        <v>41333</v>
      </c>
      <c r="BZ1470" s="2">
        <v>41362</v>
      </c>
      <c r="CA1470" s="2">
        <v>41394</v>
      </c>
      <c r="CB1470" s="2">
        <v>41425</v>
      </c>
      <c r="CC1470" s="2">
        <v>41453</v>
      </c>
      <c r="CD1470" s="2">
        <v>41486</v>
      </c>
      <c r="CE1470" s="2">
        <v>41516</v>
      </c>
      <c r="CF1470" s="2">
        <v>41547</v>
      </c>
      <c r="CG1470" s="2">
        <v>41578</v>
      </c>
      <c r="CH1470" s="2">
        <v>41607</v>
      </c>
      <c r="CI1470" s="2">
        <v>41639</v>
      </c>
      <c r="CJ1470" s="2">
        <v>41670</v>
      </c>
      <c r="CK1470" s="2">
        <v>41698</v>
      </c>
      <c r="CL1470" s="2">
        <v>41729</v>
      </c>
      <c r="CM1470" s="2">
        <v>41759</v>
      </c>
      <c r="CN1470" s="2">
        <v>41789</v>
      </c>
      <c r="CO1470" s="2">
        <v>41820</v>
      </c>
      <c r="CP1470" s="2">
        <v>41851</v>
      </c>
      <c r="CQ1470" s="2">
        <v>41880</v>
      </c>
      <c r="CR1470" s="2">
        <v>41912</v>
      </c>
      <c r="CS1470" s="2">
        <v>41943</v>
      </c>
      <c r="CT1470" s="2">
        <v>41971</v>
      </c>
      <c r="CU1470" s="2">
        <v>42004</v>
      </c>
      <c r="CV1470" s="2">
        <v>42034</v>
      </c>
      <c r="CW1470" s="2">
        <v>42062</v>
      </c>
      <c r="CX1470" s="2">
        <v>42094</v>
      </c>
      <c r="CY1470" s="2">
        <v>42124</v>
      </c>
      <c r="CZ1470" s="2">
        <v>42153</v>
      </c>
      <c r="DA1470" s="2">
        <v>42185</v>
      </c>
      <c r="DB1470" s="2">
        <v>42216</v>
      </c>
      <c r="DC1470" s="2">
        <v>42247</v>
      </c>
      <c r="DD1470" s="2">
        <v>42277</v>
      </c>
      <c r="DE1470" s="2">
        <v>42307</v>
      </c>
      <c r="DF1470" s="2">
        <v>42338</v>
      </c>
      <c r="DG1470" s="2">
        <v>42369</v>
      </c>
      <c r="DH1470" s="2">
        <v>42398</v>
      </c>
      <c r="DI1470" s="2">
        <v>42429</v>
      </c>
      <c r="DJ1470" s="2">
        <v>42460</v>
      </c>
      <c r="DK1470" s="2">
        <v>42489</v>
      </c>
      <c r="DL1470" s="2">
        <v>42521</v>
      </c>
      <c r="DM1470" s="2">
        <v>42551</v>
      </c>
      <c r="DN1470" s="2">
        <v>42580</v>
      </c>
      <c r="DO1470" s="2">
        <v>42613</v>
      </c>
      <c r="DP1470" s="2">
        <v>42643</v>
      </c>
      <c r="DQ1470" s="2">
        <v>42674</v>
      </c>
      <c r="DR1470" s="2">
        <v>42704</v>
      </c>
      <c r="DS1470" s="2">
        <v>42734</v>
      </c>
      <c r="DT1470" s="2">
        <v>42766</v>
      </c>
      <c r="DU1470" s="2">
        <v>42794</v>
      </c>
      <c r="DV1470" s="2">
        <v>42825</v>
      </c>
      <c r="DW1470" s="2">
        <v>42853</v>
      </c>
      <c r="DX1470" s="2">
        <v>42886</v>
      </c>
      <c r="DY1470" s="2">
        <v>42916</v>
      </c>
      <c r="DZ1470" s="2">
        <v>42947</v>
      </c>
      <c r="EA1470" s="2">
        <v>42978</v>
      </c>
      <c r="EB1470" s="2">
        <v>43007</v>
      </c>
      <c r="EC1470" s="2">
        <v>43039</v>
      </c>
      <c r="ED1470" s="2">
        <v>43069</v>
      </c>
      <c r="EE1470" s="2">
        <v>43098</v>
      </c>
      <c r="EF1470" s="2">
        <v>43131</v>
      </c>
      <c r="EG1470" s="2">
        <v>43159</v>
      </c>
      <c r="EH1470" s="2">
        <v>43189</v>
      </c>
      <c r="EI1470" s="2">
        <v>43220</v>
      </c>
      <c r="EJ1470" s="2">
        <v>43251</v>
      </c>
      <c r="EK1470" s="2">
        <v>43280</v>
      </c>
      <c r="EL1470" s="2">
        <v>43312</v>
      </c>
      <c r="EM1470" s="2">
        <v>43343</v>
      </c>
      <c r="EN1470" s="2">
        <v>43371</v>
      </c>
      <c r="EO1470" s="2">
        <v>43404</v>
      </c>
      <c r="EP1470" s="2">
        <v>43434</v>
      </c>
      <c r="EQ1470" s="2">
        <v>43465</v>
      </c>
      <c r="ER1470" s="2">
        <v>43496</v>
      </c>
      <c r="ES1470" s="2">
        <v>43524</v>
      </c>
      <c r="ET1470" s="2">
        <v>43553</v>
      </c>
      <c r="EU1470" s="2">
        <v>43585</v>
      </c>
      <c r="EV1470" s="2">
        <v>43616</v>
      </c>
      <c r="EW1470" s="2">
        <v>43644</v>
      </c>
      <c r="EX1470" s="2">
        <v>43677</v>
      </c>
      <c r="EY1470" s="2">
        <v>43707</v>
      </c>
      <c r="EZ1470" s="2">
        <v>43738</v>
      </c>
      <c r="FA1470" s="2">
        <v>43769</v>
      </c>
      <c r="FB1470" s="2">
        <v>43798</v>
      </c>
      <c r="FC1470" s="2">
        <v>43830</v>
      </c>
      <c r="FD1470" s="2">
        <v>43861</v>
      </c>
      <c r="FE1470" s="2">
        <v>43889</v>
      </c>
      <c r="FF1470" s="2">
        <v>43921</v>
      </c>
      <c r="FG1470" s="2">
        <v>43951</v>
      </c>
      <c r="FH1470" s="2">
        <v>43980</v>
      </c>
      <c r="FI1470" s="2">
        <v>44012</v>
      </c>
      <c r="FJ1470" s="2">
        <v>44043</v>
      </c>
      <c r="FK1470" s="2">
        <v>44074</v>
      </c>
      <c r="FL1470" s="2">
        <v>44104</v>
      </c>
      <c r="FM1470" s="2">
        <v>44134</v>
      </c>
      <c r="FN1470" s="2">
        <v>44165</v>
      </c>
      <c r="FO1470" s="2">
        <v>44196</v>
      </c>
      <c r="FP1470" s="2">
        <v>44225</v>
      </c>
      <c r="FQ1470" s="2">
        <v>44253</v>
      </c>
      <c r="FR1470" s="2">
        <v>44286</v>
      </c>
      <c r="FS1470" s="2">
        <v>44316</v>
      </c>
      <c r="FT1470" s="2">
        <v>44347</v>
      </c>
      <c r="FU1470" s="2">
        <v>44377</v>
      </c>
      <c r="FV1470" s="2">
        <v>44407</v>
      </c>
      <c r="FW1470" s="2">
        <v>44439</v>
      </c>
      <c r="FX1470" s="2">
        <v>44469</v>
      </c>
      <c r="FY1470" s="2">
        <v>44498</v>
      </c>
      <c r="FZ1470" s="2">
        <v>44530</v>
      </c>
      <c r="GA1470" s="2">
        <v>44561</v>
      </c>
      <c r="GB1470" s="2">
        <v>44592</v>
      </c>
      <c r="GC1470" s="2">
        <v>44620</v>
      </c>
      <c r="GD1470" s="2">
        <v>44651</v>
      </c>
      <c r="GE1470" s="2">
        <v>44680</v>
      </c>
      <c r="GF1470" s="2">
        <v>44712</v>
      </c>
      <c r="GG1470" s="2">
        <v>44742</v>
      </c>
      <c r="GH1470" s="2">
        <v>44771</v>
      </c>
      <c r="GI1470" s="2">
        <v>44804</v>
      </c>
      <c r="GJ1470" s="2">
        <v>44834</v>
      </c>
      <c r="GK1470" s="2">
        <v>44865</v>
      </c>
    </row>
    <row r="1471" spans="1:193" x14ac:dyDescent="0.25">
      <c r="D1471" s="3">
        <v>51608573</v>
      </c>
      <c r="E1471">
        <v>51248858</v>
      </c>
      <c r="F1471">
        <v>60598554</v>
      </c>
      <c r="G1471">
        <v>58751726</v>
      </c>
      <c r="H1471">
        <v>56525312</v>
      </c>
      <c r="I1471">
        <v>48789912</v>
      </c>
      <c r="J1471">
        <v>58072992</v>
      </c>
      <c r="K1471">
        <v>52438186</v>
      </c>
      <c r="L1471">
        <v>34011842</v>
      </c>
      <c r="M1471">
        <v>49192607</v>
      </c>
      <c r="N1471">
        <v>41143677</v>
      </c>
      <c r="O1471">
        <v>28462664</v>
      </c>
      <c r="P1471">
        <v>57773742</v>
      </c>
      <c r="Q1471">
        <v>44627071</v>
      </c>
      <c r="R1471">
        <v>55996143</v>
      </c>
      <c r="S1471">
        <v>53857534</v>
      </c>
      <c r="T1471">
        <v>32978898</v>
      </c>
      <c r="U1471">
        <v>44005318</v>
      </c>
      <c r="V1471">
        <v>48555741</v>
      </c>
      <c r="W1471">
        <v>37219352</v>
      </c>
      <c r="X1471">
        <v>48593675</v>
      </c>
      <c r="Y1471">
        <v>63785741</v>
      </c>
      <c r="Z1471">
        <v>42244544</v>
      </c>
      <c r="AA1471">
        <v>35054994</v>
      </c>
      <c r="AB1471">
        <v>44810982</v>
      </c>
      <c r="AC1471">
        <v>44580657</v>
      </c>
      <c r="AD1471">
        <v>44327393</v>
      </c>
      <c r="AE1471">
        <v>46568910</v>
      </c>
      <c r="AF1471">
        <v>37457716</v>
      </c>
      <c r="AG1471">
        <v>46001511</v>
      </c>
      <c r="AH1471">
        <v>51491613</v>
      </c>
      <c r="AI1471">
        <v>28667570</v>
      </c>
      <c r="AJ1471">
        <v>31335463</v>
      </c>
      <c r="AK1471">
        <v>34592023</v>
      </c>
      <c r="AL1471">
        <v>23740089</v>
      </c>
      <c r="AM1471">
        <v>24337140</v>
      </c>
      <c r="AN1471">
        <v>30855885</v>
      </c>
      <c r="AO1471">
        <v>30120545</v>
      </c>
      <c r="AP1471">
        <v>29977654</v>
      </c>
      <c r="AQ1471">
        <v>30004101</v>
      </c>
      <c r="AR1471">
        <v>31957878</v>
      </c>
      <c r="AS1471">
        <v>34457316</v>
      </c>
      <c r="AT1471">
        <v>35881425</v>
      </c>
      <c r="AU1471">
        <v>24398285</v>
      </c>
      <c r="AV1471">
        <v>25239012</v>
      </c>
      <c r="AW1471">
        <v>25873317</v>
      </c>
      <c r="AX1471">
        <v>14801942</v>
      </c>
      <c r="AY1471">
        <v>11729251</v>
      </c>
      <c r="AZ1471">
        <v>19307775</v>
      </c>
      <c r="BA1471">
        <v>13072641</v>
      </c>
      <c r="BB1471">
        <v>18577285</v>
      </c>
      <c r="BC1471">
        <v>17159600</v>
      </c>
      <c r="BD1471">
        <v>18165829</v>
      </c>
      <c r="BE1471">
        <v>16159276</v>
      </c>
      <c r="BF1471">
        <v>22075126</v>
      </c>
      <c r="BG1471">
        <v>29058777</v>
      </c>
      <c r="BH1471">
        <v>24351364</v>
      </c>
      <c r="BI1471">
        <v>24626691</v>
      </c>
      <c r="BJ1471">
        <v>18470654</v>
      </c>
      <c r="BK1471">
        <v>17910723</v>
      </c>
      <c r="BL1471">
        <v>22784854</v>
      </c>
      <c r="BM1471">
        <v>14923538</v>
      </c>
      <c r="BN1471">
        <v>18847616</v>
      </c>
      <c r="BO1471">
        <v>15311785</v>
      </c>
      <c r="BP1471">
        <v>18952306</v>
      </c>
      <c r="BQ1471">
        <v>14885203</v>
      </c>
      <c r="BR1471">
        <v>16034999</v>
      </c>
      <c r="BS1471">
        <v>12816820</v>
      </c>
      <c r="BT1471">
        <v>15626446</v>
      </c>
      <c r="BU1471">
        <v>16988634</v>
      </c>
      <c r="BV1471">
        <v>16046674</v>
      </c>
      <c r="BW1471">
        <v>10687968</v>
      </c>
      <c r="BX1471">
        <v>15568223</v>
      </c>
      <c r="BY1471">
        <v>12622705</v>
      </c>
      <c r="BZ1471">
        <v>10863946</v>
      </c>
      <c r="CA1471">
        <v>14637257</v>
      </c>
      <c r="CB1471">
        <v>13097455</v>
      </c>
      <c r="CC1471">
        <v>11872912</v>
      </c>
      <c r="CD1471">
        <v>12543452</v>
      </c>
      <c r="CE1471">
        <v>8590692</v>
      </c>
      <c r="CF1471">
        <v>8964864</v>
      </c>
      <c r="CG1471">
        <v>11444352</v>
      </c>
      <c r="CH1471">
        <v>7705161</v>
      </c>
      <c r="CI1471">
        <v>8565342</v>
      </c>
      <c r="CJ1471">
        <v>11095335</v>
      </c>
      <c r="CK1471">
        <v>10227612</v>
      </c>
      <c r="CL1471">
        <v>10711693</v>
      </c>
      <c r="CM1471">
        <v>13903962</v>
      </c>
      <c r="CN1471">
        <v>10037174</v>
      </c>
      <c r="CO1471">
        <v>8897930</v>
      </c>
      <c r="CP1471">
        <v>14684871</v>
      </c>
      <c r="CQ1471">
        <v>9158567</v>
      </c>
      <c r="CR1471">
        <v>11435808</v>
      </c>
      <c r="CS1471">
        <v>20710846</v>
      </c>
      <c r="CT1471">
        <v>11078237</v>
      </c>
      <c r="CU1471">
        <v>12483512</v>
      </c>
      <c r="CV1471">
        <v>13741829</v>
      </c>
      <c r="CW1471">
        <v>8594153</v>
      </c>
      <c r="CX1471">
        <v>11950411</v>
      </c>
      <c r="CY1471">
        <v>11313797</v>
      </c>
      <c r="CZ1471">
        <v>8174277</v>
      </c>
      <c r="DA1471">
        <v>11130644</v>
      </c>
      <c r="DB1471">
        <v>12630813</v>
      </c>
      <c r="DC1471">
        <v>13770789</v>
      </c>
      <c r="DD1471">
        <v>16717405</v>
      </c>
      <c r="DE1471">
        <v>22743582</v>
      </c>
      <c r="DF1471">
        <v>10805610</v>
      </c>
      <c r="DG1471">
        <v>10669185</v>
      </c>
      <c r="DH1471">
        <v>11799546</v>
      </c>
      <c r="DI1471">
        <v>14796524</v>
      </c>
      <c r="DJ1471">
        <v>9004828</v>
      </c>
      <c r="DK1471">
        <v>6433888</v>
      </c>
      <c r="DL1471">
        <v>7899532</v>
      </c>
      <c r="DM1471">
        <v>9197362</v>
      </c>
      <c r="DN1471">
        <v>6811403</v>
      </c>
      <c r="DO1471">
        <v>9143590</v>
      </c>
      <c r="DP1471">
        <v>7934488</v>
      </c>
      <c r="DQ1471">
        <v>19719745</v>
      </c>
      <c r="DR1471">
        <v>14156832</v>
      </c>
      <c r="DS1471">
        <v>14451422</v>
      </c>
      <c r="DT1471">
        <v>9573971</v>
      </c>
      <c r="DU1471">
        <v>8044356</v>
      </c>
      <c r="DV1471">
        <v>9127347</v>
      </c>
      <c r="DW1471">
        <v>9953560</v>
      </c>
      <c r="DX1471">
        <v>9666310</v>
      </c>
      <c r="DY1471">
        <v>13016986</v>
      </c>
      <c r="DZ1471">
        <v>8569026</v>
      </c>
      <c r="EA1471">
        <v>9304090</v>
      </c>
      <c r="EB1471">
        <v>10315729</v>
      </c>
      <c r="EC1471">
        <v>10113238</v>
      </c>
      <c r="ED1471">
        <v>12349141</v>
      </c>
      <c r="EE1471">
        <v>10833589</v>
      </c>
      <c r="EF1471">
        <v>10935711</v>
      </c>
      <c r="EG1471">
        <v>12360418</v>
      </c>
      <c r="EH1471">
        <v>11991924</v>
      </c>
      <c r="EI1471">
        <v>12995279</v>
      </c>
      <c r="EJ1471">
        <v>10814177</v>
      </c>
      <c r="EK1471">
        <v>12285049</v>
      </c>
      <c r="EL1471">
        <v>11059466</v>
      </c>
      <c r="EM1471">
        <v>11567943</v>
      </c>
      <c r="EN1471">
        <v>13915232</v>
      </c>
      <c r="EO1471">
        <v>16672255</v>
      </c>
      <c r="EP1471">
        <v>13383110</v>
      </c>
      <c r="EQ1471">
        <v>13745110</v>
      </c>
      <c r="ER1471">
        <v>12522897</v>
      </c>
      <c r="ES1471">
        <v>14041099</v>
      </c>
      <c r="ET1471">
        <v>13114293</v>
      </c>
      <c r="EU1471">
        <v>9995928</v>
      </c>
      <c r="EV1471">
        <v>16588015</v>
      </c>
      <c r="EW1471">
        <v>12354166</v>
      </c>
      <c r="EX1471">
        <v>12097678</v>
      </c>
      <c r="EY1471">
        <v>14348002</v>
      </c>
      <c r="EZ1471">
        <v>14034434</v>
      </c>
      <c r="FA1471">
        <v>12810110</v>
      </c>
      <c r="FB1471">
        <v>11317623</v>
      </c>
      <c r="FC1471">
        <v>10315065</v>
      </c>
      <c r="FD1471">
        <v>9133206</v>
      </c>
      <c r="FE1471">
        <v>13783538</v>
      </c>
      <c r="FF1471">
        <v>23292802</v>
      </c>
      <c r="FG1471">
        <v>11765671</v>
      </c>
      <c r="FH1471">
        <v>12774982</v>
      </c>
      <c r="FI1471">
        <v>14145002</v>
      </c>
      <c r="FJ1471">
        <v>11177072</v>
      </c>
      <c r="FK1471">
        <v>9051706</v>
      </c>
      <c r="FL1471">
        <v>13444612</v>
      </c>
      <c r="FM1471">
        <v>9356887</v>
      </c>
      <c r="FN1471">
        <v>7753029</v>
      </c>
      <c r="FO1471">
        <v>8823880</v>
      </c>
      <c r="FP1471">
        <v>9852262</v>
      </c>
      <c r="FQ1471">
        <v>9595476</v>
      </c>
      <c r="FR1471">
        <v>17895235</v>
      </c>
      <c r="FS1471">
        <v>10887475</v>
      </c>
      <c r="FT1471">
        <v>11319971</v>
      </c>
      <c r="FU1471">
        <v>10469808</v>
      </c>
      <c r="FV1471">
        <v>9022440</v>
      </c>
      <c r="FW1471">
        <v>7211086</v>
      </c>
      <c r="FX1471">
        <v>8870622</v>
      </c>
      <c r="FY1471">
        <v>8799258</v>
      </c>
      <c r="FZ1471">
        <v>9636913</v>
      </c>
      <c r="GA1471">
        <v>13938847</v>
      </c>
      <c r="GB1471">
        <v>14051026</v>
      </c>
      <c r="GC1471">
        <v>11357721</v>
      </c>
      <c r="GD1471">
        <v>14035232</v>
      </c>
      <c r="GE1471">
        <v>11497506</v>
      </c>
      <c r="GF1471">
        <v>13551191</v>
      </c>
      <c r="GG1471">
        <v>13084944</v>
      </c>
      <c r="GH1471">
        <v>12530876</v>
      </c>
      <c r="GI1471">
        <v>12961708</v>
      </c>
      <c r="GJ1471">
        <v>16311251</v>
      </c>
      <c r="GK1471">
        <v>17312940</v>
      </c>
    </row>
    <row r="1472" spans="1:193" x14ac:dyDescent="0.25">
      <c r="A1472" s="5" t="s">
        <v>737</v>
      </c>
      <c r="B1472" t="s">
        <v>1164</v>
      </c>
      <c r="C1472" t="s">
        <v>1180</v>
      </c>
      <c r="D1472" s="2">
        <f>_xll.BDH(A1472, "volume", B1472, C1472, "Direction", "H", "Period", "M","cols=52;rows=2")</f>
        <v>39113</v>
      </c>
      <c r="E1472" s="2">
        <v>39141</v>
      </c>
      <c r="F1472" s="2">
        <v>39171</v>
      </c>
      <c r="G1472" s="2">
        <v>39202</v>
      </c>
      <c r="H1472" s="2">
        <v>39233</v>
      </c>
      <c r="I1472" s="2">
        <v>39262</v>
      </c>
      <c r="J1472" s="2">
        <v>39294</v>
      </c>
      <c r="K1472" s="2">
        <v>39325</v>
      </c>
      <c r="L1472" s="2">
        <v>39353</v>
      </c>
      <c r="M1472" s="2">
        <v>39386</v>
      </c>
      <c r="N1472" s="2">
        <v>39416</v>
      </c>
      <c r="O1472" s="2">
        <v>39447</v>
      </c>
      <c r="P1472" s="2">
        <v>39478</v>
      </c>
      <c r="Q1472" s="2">
        <v>39507</v>
      </c>
      <c r="R1472" s="2">
        <v>39538</v>
      </c>
      <c r="S1472" s="2">
        <v>39568</v>
      </c>
      <c r="T1472" s="2">
        <v>39598</v>
      </c>
      <c r="U1472" s="2">
        <v>39629</v>
      </c>
      <c r="V1472" s="2">
        <v>39660</v>
      </c>
      <c r="W1472" s="2">
        <v>39689</v>
      </c>
      <c r="X1472" s="2">
        <v>39721</v>
      </c>
      <c r="Y1472" s="2">
        <v>39752</v>
      </c>
      <c r="Z1472" s="2">
        <v>39780</v>
      </c>
      <c r="AA1472" s="2">
        <v>39813</v>
      </c>
      <c r="AB1472" s="2">
        <v>39843</v>
      </c>
      <c r="AC1472" s="2">
        <v>39871</v>
      </c>
      <c r="AD1472" s="2">
        <v>39903</v>
      </c>
      <c r="AE1472" s="2">
        <v>39933</v>
      </c>
      <c r="AF1472" s="2">
        <v>39962</v>
      </c>
      <c r="AG1472" s="2">
        <v>39994</v>
      </c>
      <c r="AH1472" s="2">
        <v>40025</v>
      </c>
      <c r="AI1472" s="2">
        <v>40056</v>
      </c>
      <c r="AJ1472" s="2">
        <v>40086</v>
      </c>
      <c r="AK1472" s="2">
        <v>40116</v>
      </c>
      <c r="AL1472" s="2">
        <v>40147</v>
      </c>
      <c r="AM1472" s="2">
        <v>40178</v>
      </c>
      <c r="AN1472" s="2">
        <v>40207</v>
      </c>
      <c r="AO1472" s="2">
        <v>40235</v>
      </c>
      <c r="AP1472" s="2">
        <v>40268</v>
      </c>
      <c r="AQ1472" s="2">
        <v>40298</v>
      </c>
      <c r="AR1472" s="2">
        <v>40329</v>
      </c>
      <c r="AS1472" s="2">
        <v>40359</v>
      </c>
      <c r="AT1472" s="2">
        <v>40389</v>
      </c>
      <c r="AU1472" s="2">
        <v>40421</v>
      </c>
      <c r="AV1472" s="2">
        <v>40451</v>
      </c>
      <c r="AW1472" s="2">
        <v>40480</v>
      </c>
      <c r="AX1472" s="2">
        <v>40512</v>
      </c>
      <c r="AY1472" s="2">
        <v>40543</v>
      </c>
      <c r="AZ1472" s="2">
        <v>40574</v>
      </c>
      <c r="BA1472" s="2">
        <v>40602</v>
      </c>
      <c r="BB1472" s="2">
        <v>40633</v>
      </c>
      <c r="BC1472" s="2">
        <v>40662</v>
      </c>
    </row>
    <row r="1473" spans="1:193" x14ac:dyDescent="0.25">
      <c r="D1473" s="3">
        <v>51860066</v>
      </c>
      <c r="E1473">
        <v>42961818</v>
      </c>
      <c r="F1473">
        <v>57678163</v>
      </c>
      <c r="G1473">
        <v>37456003</v>
      </c>
      <c r="H1473">
        <v>54989128</v>
      </c>
      <c r="I1473">
        <v>48498018</v>
      </c>
      <c r="J1473">
        <v>35950427</v>
      </c>
      <c r="K1473">
        <v>62304317</v>
      </c>
      <c r="L1473">
        <v>31503129</v>
      </c>
      <c r="M1473">
        <v>35315251</v>
      </c>
      <c r="N1473">
        <v>43400524</v>
      </c>
      <c r="O1473">
        <v>38433560</v>
      </c>
      <c r="P1473">
        <v>44995529</v>
      </c>
      <c r="Q1473">
        <v>35296062</v>
      </c>
      <c r="R1473">
        <v>45768095</v>
      </c>
      <c r="S1473">
        <v>29989279</v>
      </c>
      <c r="T1473">
        <v>27546864</v>
      </c>
      <c r="U1473">
        <v>40449714</v>
      </c>
      <c r="V1473">
        <v>34972974</v>
      </c>
      <c r="W1473">
        <v>37939437</v>
      </c>
      <c r="X1473">
        <v>40146195</v>
      </c>
      <c r="Y1473">
        <v>57500327</v>
      </c>
      <c r="Z1473">
        <v>27606237</v>
      </c>
      <c r="AA1473">
        <v>36986905</v>
      </c>
      <c r="AB1473">
        <v>29468591</v>
      </c>
      <c r="AC1473">
        <v>29632600</v>
      </c>
      <c r="AD1473">
        <v>38413927</v>
      </c>
      <c r="AE1473">
        <v>28211012</v>
      </c>
      <c r="AF1473">
        <v>25347479</v>
      </c>
      <c r="AG1473">
        <v>35384126</v>
      </c>
      <c r="AH1473">
        <v>18920138</v>
      </c>
      <c r="AI1473">
        <v>16292238</v>
      </c>
      <c r="AJ1473">
        <v>23515984</v>
      </c>
      <c r="AK1473">
        <v>23970945</v>
      </c>
      <c r="AL1473">
        <v>18996736</v>
      </c>
      <c r="AM1473">
        <v>25021769</v>
      </c>
      <c r="AN1473">
        <v>26922847</v>
      </c>
      <c r="AO1473">
        <v>24755645</v>
      </c>
      <c r="AP1473">
        <v>118579002</v>
      </c>
      <c r="AQ1473">
        <v>23011660</v>
      </c>
      <c r="AR1473">
        <v>27901185</v>
      </c>
      <c r="AS1473">
        <v>21035937</v>
      </c>
      <c r="AT1473">
        <v>17495892</v>
      </c>
      <c r="AU1473">
        <v>18564898</v>
      </c>
      <c r="AV1473">
        <v>24901773</v>
      </c>
      <c r="AW1473">
        <v>28192171</v>
      </c>
      <c r="AX1473">
        <v>66420480</v>
      </c>
      <c r="AY1473">
        <v>23123168</v>
      </c>
      <c r="AZ1473">
        <v>21193327</v>
      </c>
      <c r="BA1473">
        <v>21122973</v>
      </c>
      <c r="BB1473">
        <v>27168757</v>
      </c>
      <c r="BC1473">
        <v>23115205</v>
      </c>
    </row>
    <row r="1474" spans="1:193" x14ac:dyDescent="0.25">
      <c r="A1474" s="5" t="s">
        <v>738</v>
      </c>
      <c r="B1474" t="s">
        <v>1164</v>
      </c>
      <c r="C1474" t="s">
        <v>1180</v>
      </c>
      <c r="D1474" s="2">
        <f>_xll.BDH(A1474, "volume", B1474, C1474, "Direction", "H", "Period", "M","cols=59;rows=2")</f>
        <v>39113</v>
      </c>
      <c r="E1474" s="2">
        <v>39141</v>
      </c>
      <c r="F1474" s="2">
        <v>39171</v>
      </c>
      <c r="G1474" s="2">
        <v>39202</v>
      </c>
      <c r="H1474" s="2">
        <v>39233</v>
      </c>
      <c r="I1474" s="2">
        <v>39262</v>
      </c>
      <c r="J1474" s="2">
        <v>39294</v>
      </c>
      <c r="K1474" s="2">
        <v>39325</v>
      </c>
      <c r="L1474" s="2">
        <v>39353</v>
      </c>
      <c r="M1474" s="2">
        <v>39386</v>
      </c>
      <c r="N1474" s="2">
        <v>39416</v>
      </c>
      <c r="O1474" s="2">
        <v>39447</v>
      </c>
      <c r="P1474" s="2">
        <v>39478</v>
      </c>
      <c r="Q1474" s="2">
        <v>39507</v>
      </c>
      <c r="R1474" s="2">
        <v>39538</v>
      </c>
      <c r="S1474" s="2">
        <v>39568</v>
      </c>
      <c r="T1474" s="2">
        <v>39598</v>
      </c>
      <c r="U1474" s="2">
        <v>39629</v>
      </c>
      <c r="V1474" s="2">
        <v>39660</v>
      </c>
      <c r="W1474" s="2">
        <v>39689</v>
      </c>
      <c r="X1474" s="2">
        <v>39721</v>
      </c>
      <c r="Y1474" s="2">
        <v>39752</v>
      </c>
      <c r="Z1474" s="2">
        <v>39780</v>
      </c>
      <c r="AA1474" s="2">
        <v>39813</v>
      </c>
      <c r="AB1474" s="2">
        <v>39843</v>
      </c>
      <c r="AC1474" s="2">
        <v>39871</v>
      </c>
      <c r="AD1474" s="2">
        <v>39903</v>
      </c>
      <c r="AE1474" s="2">
        <v>39933</v>
      </c>
      <c r="AF1474" s="2">
        <v>39962</v>
      </c>
      <c r="AG1474" s="2">
        <v>39994</v>
      </c>
      <c r="AH1474" s="2">
        <v>40025</v>
      </c>
      <c r="AI1474" s="2">
        <v>40056</v>
      </c>
      <c r="AJ1474" s="2">
        <v>40086</v>
      </c>
      <c r="AK1474" s="2">
        <v>40116</v>
      </c>
      <c r="AL1474" s="2">
        <v>40147</v>
      </c>
      <c r="AM1474" s="2">
        <v>40178</v>
      </c>
      <c r="AN1474" s="2">
        <v>40207</v>
      </c>
      <c r="AO1474" s="2">
        <v>40235</v>
      </c>
      <c r="AP1474" s="2">
        <v>40268</v>
      </c>
      <c r="AQ1474" s="2">
        <v>40298</v>
      </c>
      <c r="AR1474" s="2">
        <v>40329</v>
      </c>
      <c r="AS1474" s="2">
        <v>40359</v>
      </c>
      <c r="AT1474" s="2">
        <v>40389</v>
      </c>
      <c r="AU1474" s="2">
        <v>40421</v>
      </c>
      <c r="AV1474" s="2">
        <v>40451</v>
      </c>
      <c r="AW1474" s="2">
        <v>40480</v>
      </c>
      <c r="AX1474" s="2">
        <v>40512</v>
      </c>
      <c r="AY1474" s="2">
        <v>40543</v>
      </c>
      <c r="AZ1474" s="2">
        <v>40574</v>
      </c>
      <c r="BA1474" s="2">
        <v>40602</v>
      </c>
      <c r="BB1474" s="2">
        <v>40633</v>
      </c>
      <c r="BC1474" s="2">
        <v>40662</v>
      </c>
      <c r="BD1474" s="2">
        <v>40694</v>
      </c>
      <c r="BE1474" s="2">
        <v>40724</v>
      </c>
      <c r="BF1474" s="2">
        <v>40753</v>
      </c>
      <c r="BG1474" s="2">
        <v>40786</v>
      </c>
      <c r="BH1474" s="2">
        <v>40816</v>
      </c>
      <c r="BI1474" s="2">
        <v>40847</v>
      </c>
      <c r="BJ1474" s="2">
        <v>40877</v>
      </c>
    </row>
    <row r="1475" spans="1:193" x14ac:dyDescent="0.25">
      <c r="D1475" s="3">
        <v>38678900</v>
      </c>
      <c r="E1475">
        <v>26599500</v>
      </c>
      <c r="F1475">
        <v>37037200</v>
      </c>
      <c r="G1475">
        <v>27710000</v>
      </c>
      <c r="H1475">
        <v>29553000</v>
      </c>
      <c r="I1475">
        <v>35458500</v>
      </c>
      <c r="J1475">
        <v>36873900</v>
      </c>
      <c r="K1475">
        <v>43551800</v>
      </c>
      <c r="L1475">
        <v>28128300</v>
      </c>
      <c r="M1475">
        <v>30373300</v>
      </c>
      <c r="N1475">
        <v>37018400</v>
      </c>
      <c r="O1475">
        <v>32346000</v>
      </c>
      <c r="P1475">
        <v>44204900</v>
      </c>
      <c r="Q1475">
        <v>29045200</v>
      </c>
      <c r="R1475">
        <v>29874600</v>
      </c>
      <c r="S1475">
        <v>23252400</v>
      </c>
      <c r="T1475">
        <v>29212300</v>
      </c>
      <c r="U1475">
        <v>33009400</v>
      </c>
      <c r="V1475">
        <v>33311700</v>
      </c>
      <c r="W1475">
        <v>23585900</v>
      </c>
      <c r="X1475">
        <v>32930100</v>
      </c>
      <c r="Y1475">
        <v>58970600</v>
      </c>
      <c r="Z1475">
        <v>41310000</v>
      </c>
      <c r="AA1475">
        <v>36126700</v>
      </c>
      <c r="AB1475">
        <v>31886800</v>
      </c>
      <c r="AC1475">
        <v>28949000</v>
      </c>
      <c r="AD1475">
        <v>29458400</v>
      </c>
      <c r="AE1475">
        <v>27892100</v>
      </c>
      <c r="AF1475">
        <v>29796000</v>
      </c>
      <c r="AG1475">
        <v>31988500</v>
      </c>
      <c r="AH1475">
        <v>27079400</v>
      </c>
      <c r="AI1475">
        <v>22918100</v>
      </c>
      <c r="AJ1475">
        <v>29248200</v>
      </c>
      <c r="AK1475">
        <v>34275700</v>
      </c>
      <c r="AL1475">
        <v>24120500</v>
      </c>
      <c r="AM1475">
        <v>28399200</v>
      </c>
      <c r="AN1475">
        <v>22574800</v>
      </c>
      <c r="AO1475">
        <v>26697300</v>
      </c>
      <c r="AP1475">
        <v>28720700</v>
      </c>
      <c r="AQ1475">
        <v>26287600</v>
      </c>
      <c r="AR1475">
        <v>34996200</v>
      </c>
      <c r="AS1475">
        <v>39936400</v>
      </c>
      <c r="AT1475">
        <v>29194700</v>
      </c>
      <c r="AU1475">
        <v>26837500</v>
      </c>
      <c r="AV1475">
        <v>31459567</v>
      </c>
      <c r="AW1475">
        <v>25470475</v>
      </c>
      <c r="AX1475">
        <v>22802101</v>
      </c>
      <c r="AY1475">
        <v>21220647</v>
      </c>
      <c r="AZ1475">
        <v>20847938</v>
      </c>
      <c r="BA1475">
        <v>20440258</v>
      </c>
      <c r="BB1475">
        <v>27477044</v>
      </c>
      <c r="BC1475">
        <v>17208932</v>
      </c>
      <c r="BD1475">
        <v>25022103</v>
      </c>
      <c r="BE1475">
        <v>27396893</v>
      </c>
      <c r="BF1475">
        <v>20175874</v>
      </c>
      <c r="BG1475">
        <v>47183041</v>
      </c>
      <c r="BH1475">
        <v>36625507</v>
      </c>
      <c r="BI1475">
        <v>25943227</v>
      </c>
      <c r="BJ1475">
        <v>30615015</v>
      </c>
    </row>
    <row r="1476" spans="1:193" x14ac:dyDescent="0.25">
      <c r="A1476" s="5" t="s">
        <v>739</v>
      </c>
      <c r="B1476" t="s">
        <v>1164</v>
      </c>
      <c r="C1476" t="s">
        <v>1186</v>
      </c>
      <c r="D1476" s="2">
        <f>_xll.BDH(A1476, "volume", B1476, C1476, "Direction", "H", "Period", "M","cols=2;rows=2")</f>
        <v>39113</v>
      </c>
      <c r="E1476" s="2">
        <v>39141</v>
      </c>
    </row>
    <row r="1477" spans="1:193" x14ac:dyDescent="0.25">
      <c r="D1477" s="3">
        <v>18819044</v>
      </c>
      <c r="E1477">
        <v>15516364</v>
      </c>
    </row>
    <row r="1478" spans="1:193" x14ac:dyDescent="0.25">
      <c r="A1478" s="5" t="s">
        <v>740</v>
      </c>
      <c r="B1478" t="s">
        <v>1164</v>
      </c>
      <c r="C1478" t="s">
        <v>1186</v>
      </c>
      <c r="D1478" s="2">
        <f>_xll.BDH(A1478, "volume", B1478, C1478, "Direction", "H", "Period", "M","cols=6;rows=2")</f>
        <v>39113</v>
      </c>
      <c r="E1478" s="2">
        <v>39141</v>
      </c>
      <c r="F1478" s="2">
        <v>39171</v>
      </c>
      <c r="G1478" s="2">
        <v>39202</v>
      </c>
      <c r="H1478" s="2">
        <v>39233</v>
      </c>
      <c r="I1478" s="2">
        <v>39262</v>
      </c>
    </row>
    <row r="1479" spans="1:193" x14ac:dyDescent="0.25">
      <c r="D1479" s="3">
        <v>23209213</v>
      </c>
      <c r="E1479">
        <v>47553498</v>
      </c>
      <c r="F1479">
        <v>56109632</v>
      </c>
      <c r="G1479">
        <v>195506333</v>
      </c>
      <c r="H1479">
        <v>68667259</v>
      </c>
      <c r="I1479">
        <v>8679630</v>
      </c>
    </row>
    <row r="1480" spans="1:193" x14ac:dyDescent="0.25">
      <c r="A1480" s="5" t="s">
        <v>741</v>
      </c>
      <c r="B1480" t="s">
        <v>1164</v>
      </c>
      <c r="C1480" t="s">
        <v>1199</v>
      </c>
      <c r="D1480" s="2">
        <f>_xll.BDH(A1480, "volume", B1480, C1480, "Direction", "H", "Period", "M","cols=189;rows=2")</f>
        <v>39113</v>
      </c>
      <c r="E1480" s="2">
        <v>39141</v>
      </c>
      <c r="F1480" s="2">
        <v>39171</v>
      </c>
      <c r="G1480" s="2">
        <v>39202</v>
      </c>
      <c r="H1480" s="2">
        <v>39233</v>
      </c>
      <c r="I1480" s="2">
        <v>39262</v>
      </c>
      <c r="J1480" s="2">
        <v>39294</v>
      </c>
      <c r="K1480" s="2">
        <v>39325</v>
      </c>
      <c r="L1480" s="2">
        <v>39353</v>
      </c>
      <c r="M1480" s="2">
        <v>39386</v>
      </c>
      <c r="N1480" s="2">
        <v>39416</v>
      </c>
      <c r="O1480" s="2">
        <v>39447</v>
      </c>
      <c r="P1480" s="2">
        <v>39478</v>
      </c>
      <c r="Q1480" s="2">
        <v>39507</v>
      </c>
      <c r="R1480" s="2">
        <v>39538</v>
      </c>
      <c r="S1480" s="2">
        <v>39568</v>
      </c>
      <c r="T1480" s="2">
        <v>39598</v>
      </c>
      <c r="U1480" s="2">
        <v>39629</v>
      </c>
      <c r="V1480" s="2">
        <v>39660</v>
      </c>
      <c r="W1480" s="2">
        <v>39689</v>
      </c>
      <c r="X1480" s="2">
        <v>39721</v>
      </c>
      <c r="Y1480" s="2">
        <v>39752</v>
      </c>
      <c r="Z1480" s="2">
        <v>39780</v>
      </c>
      <c r="AA1480" s="2">
        <v>39813</v>
      </c>
      <c r="AB1480" s="2">
        <v>39843</v>
      </c>
      <c r="AC1480" s="2">
        <v>39871</v>
      </c>
      <c r="AD1480" s="2">
        <v>39903</v>
      </c>
      <c r="AE1480" s="2">
        <v>39933</v>
      </c>
      <c r="AF1480" s="2">
        <v>39962</v>
      </c>
      <c r="AG1480" s="2">
        <v>39994</v>
      </c>
      <c r="AH1480" s="2">
        <v>40025</v>
      </c>
      <c r="AI1480" s="2">
        <v>40056</v>
      </c>
      <c r="AJ1480" s="2">
        <v>40086</v>
      </c>
      <c r="AK1480" s="2">
        <v>40116</v>
      </c>
      <c r="AL1480" s="2">
        <v>40147</v>
      </c>
      <c r="AM1480" s="2">
        <v>40178</v>
      </c>
      <c r="AN1480" s="2">
        <v>40207</v>
      </c>
      <c r="AO1480" s="2">
        <v>40235</v>
      </c>
      <c r="AP1480" s="2">
        <v>40268</v>
      </c>
      <c r="AQ1480" s="2">
        <v>40298</v>
      </c>
      <c r="AR1480" s="2">
        <v>40329</v>
      </c>
      <c r="AS1480" s="2">
        <v>40359</v>
      </c>
      <c r="AT1480" s="2">
        <v>40389</v>
      </c>
      <c r="AU1480" s="2">
        <v>40421</v>
      </c>
      <c r="AV1480" s="2">
        <v>40451</v>
      </c>
      <c r="AW1480" s="2">
        <v>40480</v>
      </c>
      <c r="AX1480" s="2">
        <v>40512</v>
      </c>
      <c r="AY1480" s="2">
        <v>40543</v>
      </c>
      <c r="AZ1480" s="2">
        <v>40574</v>
      </c>
      <c r="BA1480" s="2">
        <v>40602</v>
      </c>
      <c r="BB1480" s="2">
        <v>40633</v>
      </c>
      <c r="BC1480" s="2">
        <v>40662</v>
      </c>
      <c r="BD1480" s="2">
        <v>40694</v>
      </c>
      <c r="BE1480" s="2">
        <v>40724</v>
      </c>
      <c r="BF1480" s="2">
        <v>40753</v>
      </c>
      <c r="BG1480" s="2">
        <v>40786</v>
      </c>
      <c r="BH1480" s="2">
        <v>40816</v>
      </c>
      <c r="BI1480" s="2">
        <v>40847</v>
      </c>
      <c r="BJ1480" s="2">
        <v>40877</v>
      </c>
      <c r="BK1480" s="2">
        <v>40907</v>
      </c>
      <c r="BL1480" s="2">
        <v>40939</v>
      </c>
      <c r="BM1480" s="2">
        <v>40968</v>
      </c>
      <c r="BN1480" s="2">
        <v>40998</v>
      </c>
      <c r="BO1480" s="2">
        <v>41029</v>
      </c>
      <c r="BP1480" s="2">
        <v>41060</v>
      </c>
      <c r="BQ1480" s="2">
        <v>41089</v>
      </c>
      <c r="BR1480" s="2">
        <v>41121</v>
      </c>
      <c r="BS1480" s="2">
        <v>41152</v>
      </c>
      <c r="BT1480" s="2">
        <v>41180</v>
      </c>
      <c r="BU1480" s="2">
        <v>41213</v>
      </c>
      <c r="BV1480" s="2">
        <v>41243</v>
      </c>
      <c r="BW1480" s="2">
        <v>41274</v>
      </c>
      <c r="BX1480" s="2">
        <v>41305</v>
      </c>
      <c r="BY1480" s="2">
        <v>41333</v>
      </c>
      <c r="BZ1480" s="2">
        <v>41362</v>
      </c>
      <c r="CA1480" s="2">
        <v>41394</v>
      </c>
      <c r="CB1480" s="2">
        <v>41425</v>
      </c>
      <c r="CC1480" s="2">
        <v>41453</v>
      </c>
      <c r="CD1480" s="2">
        <v>41486</v>
      </c>
      <c r="CE1480" s="2">
        <v>41516</v>
      </c>
      <c r="CF1480" s="2">
        <v>41547</v>
      </c>
      <c r="CG1480" s="2">
        <v>41578</v>
      </c>
      <c r="CH1480" s="2">
        <v>41607</v>
      </c>
      <c r="CI1480" s="2">
        <v>41639</v>
      </c>
      <c r="CJ1480" s="2">
        <v>41670</v>
      </c>
      <c r="CK1480" s="2">
        <v>41698</v>
      </c>
      <c r="CL1480" s="2">
        <v>41729</v>
      </c>
      <c r="CM1480" s="2">
        <v>41759</v>
      </c>
      <c r="CN1480" s="2">
        <v>41789</v>
      </c>
      <c r="CO1480" s="2">
        <v>41820</v>
      </c>
      <c r="CP1480" s="2">
        <v>41851</v>
      </c>
      <c r="CQ1480" s="2">
        <v>41880</v>
      </c>
      <c r="CR1480" s="2">
        <v>41912</v>
      </c>
      <c r="CS1480" s="2">
        <v>41943</v>
      </c>
      <c r="CT1480" s="2">
        <v>41971</v>
      </c>
      <c r="CU1480" s="2">
        <v>42004</v>
      </c>
      <c r="CV1480" s="2">
        <v>42034</v>
      </c>
      <c r="CW1480" s="2">
        <v>42062</v>
      </c>
      <c r="CX1480" s="2">
        <v>42094</v>
      </c>
      <c r="CY1480" s="2">
        <v>42124</v>
      </c>
      <c r="CZ1480" s="2">
        <v>42153</v>
      </c>
      <c r="DA1480" s="2">
        <v>42185</v>
      </c>
      <c r="DB1480" s="2">
        <v>42216</v>
      </c>
      <c r="DC1480" s="2">
        <v>42247</v>
      </c>
      <c r="DD1480" s="2">
        <v>42277</v>
      </c>
      <c r="DE1480" s="2">
        <v>42307</v>
      </c>
      <c r="DF1480" s="2">
        <v>42338</v>
      </c>
      <c r="DG1480" s="2">
        <v>42369</v>
      </c>
      <c r="DH1480" s="2">
        <v>42398</v>
      </c>
      <c r="DI1480" s="2">
        <v>42429</v>
      </c>
      <c r="DJ1480" s="2">
        <v>42460</v>
      </c>
      <c r="DK1480" s="2">
        <v>42489</v>
      </c>
      <c r="DL1480" s="2">
        <v>42521</v>
      </c>
      <c r="DM1480" s="2">
        <v>42551</v>
      </c>
      <c r="DN1480" s="2">
        <v>42580</v>
      </c>
      <c r="DO1480" s="2">
        <v>42613</v>
      </c>
      <c r="DP1480" s="2">
        <v>42643</v>
      </c>
      <c r="DQ1480" s="2">
        <v>42674</v>
      </c>
      <c r="DR1480" s="2">
        <v>42704</v>
      </c>
      <c r="DS1480" s="2">
        <v>42734</v>
      </c>
      <c r="DT1480" s="2">
        <v>42766</v>
      </c>
      <c r="DU1480" s="2">
        <v>42794</v>
      </c>
      <c r="DV1480" s="2">
        <v>42825</v>
      </c>
      <c r="DW1480" s="2">
        <v>42853</v>
      </c>
      <c r="DX1480" s="2">
        <v>42886</v>
      </c>
      <c r="DY1480" s="2">
        <v>42916</v>
      </c>
      <c r="DZ1480" s="2">
        <v>42947</v>
      </c>
      <c r="EA1480" s="2">
        <v>42978</v>
      </c>
      <c r="EB1480" s="2">
        <v>43007</v>
      </c>
      <c r="EC1480" s="2">
        <v>43039</v>
      </c>
      <c r="ED1480" s="2">
        <v>43069</v>
      </c>
      <c r="EE1480" s="2">
        <v>43098</v>
      </c>
      <c r="EF1480" s="2">
        <v>43131</v>
      </c>
      <c r="EG1480" s="2">
        <v>43159</v>
      </c>
      <c r="EH1480" s="2">
        <v>43189</v>
      </c>
      <c r="EI1480" s="2">
        <v>43220</v>
      </c>
      <c r="EJ1480" s="2">
        <v>43251</v>
      </c>
      <c r="EK1480" s="2">
        <v>43280</v>
      </c>
      <c r="EL1480" s="2">
        <v>43312</v>
      </c>
      <c r="EM1480" s="2">
        <v>43343</v>
      </c>
      <c r="EN1480" s="2">
        <v>43371</v>
      </c>
      <c r="EO1480" s="2">
        <v>43404</v>
      </c>
      <c r="EP1480" s="2">
        <v>43434</v>
      </c>
      <c r="EQ1480" s="2">
        <v>43465</v>
      </c>
      <c r="ER1480" s="2">
        <v>43496</v>
      </c>
      <c r="ES1480" s="2">
        <v>43524</v>
      </c>
      <c r="ET1480" s="2">
        <v>43553</v>
      </c>
      <c r="EU1480" s="2">
        <v>43585</v>
      </c>
      <c r="EV1480" s="2">
        <v>43616</v>
      </c>
      <c r="EW1480" s="2">
        <v>43644</v>
      </c>
      <c r="EX1480" s="2">
        <v>43677</v>
      </c>
      <c r="EY1480" s="2">
        <v>43707</v>
      </c>
      <c r="EZ1480" s="2">
        <v>43738</v>
      </c>
      <c r="FA1480" s="2">
        <v>43769</v>
      </c>
      <c r="FB1480" s="2">
        <v>43798</v>
      </c>
      <c r="FC1480" s="2">
        <v>43830</v>
      </c>
      <c r="FD1480" s="2">
        <v>43861</v>
      </c>
      <c r="FE1480" s="2">
        <v>43889</v>
      </c>
      <c r="FF1480" s="2">
        <v>43921</v>
      </c>
      <c r="FG1480" s="2">
        <v>43951</v>
      </c>
      <c r="FH1480" s="2">
        <v>43980</v>
      </c>
      <c r="FI1480" s="2">
        <v>44012</v>
      </c>
      <c r="FJ1480" s="2">
        <v>44043</v>
      </c>
      <c r="FK1480" s="2">
        <v>44074</v>
      </c>
      <c r="FL1480" s="2">
        <v>44104</v>
      </c>
      <c r="FM1480" s="2">
        <v>44134</v>
      </c>
      <c r="FN1480" s="2">
        <v>44165</v>
      </c>
      <c r="FO1480" s="2">
        <v>44196</v>
      </c>
      <c r="FP1480" s="2">
        <v>44225</v>
      </c>
      <c r="FQ1480" s="2">
        <v>44253</v>
      </c>
      <c r="FR1480" s="2">
        <v>44286</v>
      </c>
      <c r="FS1480" s="2">
        <v>44316</v>
      </c>
      <c r="FT1480" s="2">
        <v>44347</v>
      </c>
      <c r="FU1480" s="2">
        <v>44377</v>
      </c>
      <c r="FV1480" s="2">
        <v>44407</v>
      </c>
      <c r="FW1480" s="2">
        <v>44439</v>
      </c>
      <c r="FX1480" s="2">
        <v>44469</v>
      </c>
      <c r="FY1480" s="2">
        <v>44498</v>
      </c>
      <c r="FZ1480" s="2">
        <v>44530</v>
      </c>
      <c r="GA1480" s="2">
        <v>44561</v>
      </c>
      <c r="GB1480" s="2">
        <v>44592</v>
      </c>
      <c r="GC1480" s="2">
        <v>44620</v>
      </c>
      <c r="GD1480" s="2">
        <v>44651</v>
      </c>
      <c r="GE1480" s="2">
        <v>44680</v>
      </c>
      <c r="GF1480" s="2">
        <v>44712</v>
      </c>
      <c r="GG1480" s="2">
        <v>44742</v>
      </c>
      <c r="GH1480" s="2">
        <v>44771</v>
      </c>
      <c r="GI1480" s="2">
        <v>44804</v>
      </c>
      <c r="GJ1480" s="2">
        <v>44834</v>
      </c>
    </row>
    <row r="1481" spans="1:193" x14ac:dyDescent="0.25">
      <c r="D1481" s="3">
        <v>50666010</v>
      </c>
      <c r="E1481">
        <v>24102888</v>
      </c>
      <c r="F1481">
        <v>29203385</v>
      </c>
      <c r="G1481">
        <v>25414993</v>
      </c>
      <c r="H1481">
        <v>28398037</v>
      </c>
      <c r="I1481">
        <v>26230902</v>
      </c>
      <c r="J1481">
        <v>31228954</v>
      </c>
      <c r="K1481">
        <v>30969009</v>
      </c>
      <c r="L1481">
        <v>23590505</v>
      </c>
      <c r="M1481">
        <v>42540742</v>
      </c>
      <c r="N1481">
        <v>40475261</v>
      </c>
      <c r="O1481">
        <v>24677856</v>
      </c>
      <c r="P1481">
        <v>51857262</v>
      </c>
      <c r="Q1481">
        <v>33663668</v>
      </c>
      <c r="R1481">
        <v>41577127</v>
      </c>
      <c r="S1481">
        <v>48861742</v>
      </c>
      <c r="T1481">
        <v>29760533</v>
      </c>
      <c r="U1481">
        <v>36480045</v>
      </c>
      <c r="V1481">
        <v>47677256</v>
      </c>
      <c r="W1481">
        <v>32584072</v>
      </c>
      <c r="X1481">
        <v>45943099</v>
      </c>
      <c r="Y1481">
        <v>54863686</v>
      </c>
      <c r="Z1481">
        <v>28764359</v>
      </c>
      <c r="AA1481">
        <v>31434520</v>
      </c>
      <c r="AB1481">
        <v>32096020</v>
      </c>
      <c r="AC1481">
        <v>25545908</v>
      </c>
      <c r="AD1481">
        <v>39896250</v>
      </c>
      <c r="AE1481">
        <v>31776206</v>
      </c>
      <c r="AF1481">
        <v>28259222</v>
      </c>
      <c r="AG1481">
        <v>30746756</v>
      </c>
      <c r="AH1481">
        <v>32004279</v>
      </c>
      <c r="AI1481">
        <v>15621873</v>
      </c>
      <c r="AJ1481">
        <v>22315414</v>
      </c>
      <c r="AK1481">
        <v>28243036</v>
      </c>
      <c r="AL1481">
        <v>16521784</v>
      </c>
      <c r="AM1481">
        <v>14904777</v>
      </c>
      <c r="AN1481">
        <v>24949589</v>
      </c>
      <c r="AO1481">
        <v>30126883</v>
      </c>
      <c r="AP1481">
        <v>41867232</v>
      </c>
      <c r="AQ1481">
        <v>33717238</v>
      </c>
      <c r="AR1481">
        <v>32487968</v>
      </c>
      <c r="AS1481">
        <v>29919284</v>
      </c>
      <c r="AT1481">
        <v>35151008</v>
      </c>
      <c r="AU1481">
        <v>28457260</v>
      </c>
      <c r="AV1481">
        <v>23735988</v>
      </c>
      <c r="AW1481">
        <v>43013143</v>
      </c>
      <c r="AX1481">
        <v>22428345</v>
      </c>
      <c r="AY1481">
        <v>15553536</v>
      </c>
      <c r="AZ1481">
        <v>22669635</v>
      </c>
      <c r="BA1481">
        <v>16749024</v>
      </c>
      <c r="BB1481">
        <v>18885210</v>
      </c>
      <c r="BC1481">
        <v>17563544</v>
      </c>
      <c r="BD1481">
        <v>15730780</v>
      </c>
      <c r="BE1481">
        <v>18085703</v>
      </c>
      <c r="BF1481">
        <v>15962594</v>
      </c>
      <c r="BG1481">
        <v>33560538</v>
      </c>
      <c r="BH1481">
        <v>20316653</v>
      </c>
      <c r="BI1481">
        <v>21035004</v>
      </c>
      <c r="BJ1481">
        <v>13912977</v>
      </c>
      <c r="BK1481">
        <v>12776607</v>
      </c>
      <c r="BL1481">
        <v>17645756</v>
      </c>
      <c r="BM1481">
        <v>11825781</v>
      </c>
      <c r="BN1481">
        <v>13140596</v>
      </c>
      <c r="BO1481">
        <v>14185572</v>
      </c>
      <c r="BP1481">
        <v>16520003</v>
      </c>
      <c r="BQ1481">
        <v>13608801</v>
      </c>
      <c r="BR1481">
        <v>16881462</v>
      </c>
      <c r="BS1481">
        <v>13025928</v>
      </c>
      <c r="BT1481">
        <v>10844746</v>
      </c>
      <c r="BU1481">
        <v>22416908</v>
      </c>
      <c r="BV1481">
        <v>16269834</v>
      </c>
      <c r="BW1481">
        <v>13829664</v>
      </c>
      <c r="BX1481">
        <v>18154881</v>
      </c>
      <c r="BY1481">
        <v>11262765</v>
      </c>
      <c r="BZ1481">
        <v>10431092</v>
      </c>
      <c r="CA1481">
        <v>16476986</v>
      </c>
      <c r="CB1481">
        <v>14223664</v>
      </c>
      <c r="CC1481">
        <v>13122923</v>
      </c>
      <c r="CD1481">
        <v>14611779</v>
      </c>
      <c r="CE1481">
        <v>9585428</v>
      </c>
      <c r="CF1481">
        <v>8240853</v>
      </c>
      <c r="CG1481">
        <v>22692652</v>
      </c>
      <c r="CH1481">
        <v>17998909</v>
      </c>
      <c r="CI1481">
        <v>11628272</v>
      </c>
      <c r="CJ1481">
        <v>25472906</v>
      </c>
      <c r="CK1481">
        <v>20889121</v>
      </c>
      <c r="CL1481">
        <v>18579480</v>
      </c>
      <c r="CM1481">
        <v>22511156</v>
      </c>
      <c r="CN1481">
        <v>21886751</v>
      </c>
      <c r="CO1481">
        <v>18689894</v>
      </c>
      <c r="CP1481">
        <v>18191362</v>
      </c>
      <c r="CQ1481">
        <v>11883634</v>
      </c>
      <c r="CR1481">
        <v>11872062</v>
      </c>
      <c r="CS1481">
        <v>19326792</v>
      </c>
      <c r="CT1481">
        <v>8535548</v>
      </c>
      <c r="CU1481">
        <v>13621441</v>
      </c>
      <c r="CV1481">
        <v>14042725</v>
      </c>
      <c r="CW1481">
        <v>8441496</v>
      </c>
      <c r="CX1481">
        <v>10121644</v>
      </c>
      <c r="CY1481">
        <v>15768795</v>
      </c>
      <c r="CZ1481">
        <v>11291727</v>
      </c>
      <c r="DA1481">
        <v>19141475</v>
      </c>
      <c r="DB1481">
        <v>11200765</v>
      </c>
      <c r="DC1481">
        <v>14342006</v>
      </c>
      <c r="DD1481">
        <v>17337958</v>
      </c>
      <c r="DE1481">
        <v>13711248</v>
      </c>
      <c r="DF1481">
        <v>17069584</v>
      </c>
      <c r="DG1481">
        <v>16006938</v>
      </c>
      <c r="DH1481">
        <v>18306010</v>
      </c>
      <c r="DI1481">
        <v>17771892</v>
      </c>
      <c r="DJ1481">
        <v>14299273</v>
      </c>
      <c r="DK1481">
        <v>16052077</v>
      </c>
      <c r="DL1481">
        <v>10872996</v>
      </c>
      <c r="DM1481">
        <v>13604570</v>
      </c>
      <c r="DN1481">
        <v>11558400</v>
      </c>
      <c r="DO1481">
        <v>12278755</v>
      </c>
      <c r="DP1481">
        <v>9834329</v>
      </c>
      <c r="DQ1481">
        <v>12758255</v>
      </c>
      <c r="DR1481">
        <v>10319654</v>
      </c>
      <c r="DS1481">
        <v>9615388</v>
      </c>
      <c r="DT1481">
        <v>12410768</v>
      </c>
      <c r="DU1481">
        <v>17588353</v>
      </c>
      <c r="DV1481">
        <v>18659849</v>
      </c>
      <c r="DW1481">
        <v>13293445</v>
      </c>
      <c r="DX1481">
        <v>14810341</v>
      </c>
      <c r="DY1481">
        <v>13810806</v>
      </c>
      <c r="DZ1481">
        <v>8955202</v>
      </c>
      <c r="EA1481">
        <v>12514689</v>
      </c>
      <c r="EB1481">
        <v>11855251</v>
      </c>
      <c r="EC1481">
        <v>12655246</v>
      </c>
      <c r="ED1481">
        <v>13090769</v>
      </c>
      <c r="EE1481">
        <v>13404848</v>
      </c>
      <c r="EF1481">
        <v>10661812</v>
      </c>
      <c r="EG1481">
        <v>15635812</v>
      </c>
      <c r="EH1481">
        <v>15391950</v>
      </c>
      <c r="EI1481">
        <v>12388316</v>
      </c>
      <c r="EJ1481">
        <v>15401194</v>
      </c>
      <c r="EK1481">
        <v>15931120</v>
      </c>
      <c r="EL1481">
        <v>11623409</v>
      </c>
      <c r="EM1481">
        <v>12843702</v>
      </c>
      <c r="EN1481">
        <v>11284613</v>
      </c>
      <c r="EO1481">
        <v>18003049</v>
      </c>
      <c r="EP1481">
        <v>14763661</v>
      </c>
      <c r="EQ1481">
        <v>18316666</v>
      </c>
      <c r="ER1481">
        <v>16719969</v>
      </c>
      <c r="ES1481">
        <v>13188024</v>
      </c>
      <c r="ET1481">
        <v>22483639</v>
      </c>
      <c r="EU1481">
        <v>19698428</v>
      </c>
      <c r="EV1481">
        <v>17566744</v>
      </c>
      <c r="EW1481">
        <v>15809226</v>
      </c>
      <c r="EX1481">
        <v>21527935</v>
      </c>
      <c r="EY1481">
        <v>22465629</v>
      </c>
      <c r="EZ1481">
        <v>15563498</v>
      </c>
      <c r="FA1481">
        <v>16703415</v>
      </c>
      <c r="FB1481">
        <v>17598729</v>
      </c>
      <c r="FC1481">
        <v>11283688</v>
      </c>
      <c r="FD1481">
        <v>12457218</v>
      </c>
      <c r="FE1481">
        <v>14395548</v>
      </c>
      <c r="FF1481">
        <v>31423586</v>
      </c>
      <c r="FG1481">
        <v>19643219</v>
      </c>
      <c r="FH1481">
        <v>13605849</v>
      </c>
      <c r="FI1481">
        <v>14502145</v>
      </c>
      <c r="FJ1481">
        <v>15118670</v>
      </c>
      <c r="FK1481">
        <v>9769263</v>
      </c>
      <c r="FL1481">
        <v>14581226</v>
      </c>
      <c r="FM1481">
        <v>12739065</v>
      </c>
      <c r="FN1481">
        <v>13852581</v>
      </c>
      <c r="FO1481">
        <v>15256214</v>
      </c>
      <c r="FP1481">
        <v>12381014</v>
      </c>
      <c r="FQ1481">
        <v>9159702</v>
      </c>
      <c r="FR1481">
        <v>11596593</v>
      </c>
      <c r="FS1481">
        <v>10212519</v>
      </c>
      <c r="FT1481">
        <v>9927543</v>
      </c>
      <c r="FU1481">
        <v>11166681</v>
      </c>
      <c r="FV1481">
        <v>9741302</v>
      </c>
      <c r="FW1481">
        <v>15285468</v>
      </c>
      <c r="FX1481">
        <v>16840452</v>
      </c>
      <c r="FY1481">
        <v>12690157</v>
      </c>
      <c r="FZ1481">
        <v>14873836</v>
      </c>
      <c r="GA1481">
        <v>17149902</v>
      </c>
      <c r="GB1481">
        <v>17644502</v>
      </c>
      <c r="GC1481">
        <v>24464920</v>
      </c>
      <c r="GD1481">
        <v>21977563</v>
      </c>
      <c r="GE1481">
        <v>7546815</v>
      </c>
      <c r="GF1481">
        <v>9341227</v>
      </c>
      <c r="GG1481">
        <v>11185766</v>
      </c>
      <c r="GH1481">
        <v>8471570</v>
      </c>
      <c r="GI1481">
        <v>6019650</v>
      </c>
      <c r="GJ1481">
        <v>12396610</v>
      </c>
    </row>
    <row r="1482" spans="1:193" x14ac:dyDescent="0.25">
      <c r="A1482" s="5" t="s">
        <v>742</v>
      </c>
      <c r="B1482" t="s">
        <v>1164</v>
      </c>
      <c r="C1482" t="s">
        <v>1194</v>
      </c>
      <c r="D1482" s="2">
        <f>_xll.BDH(A1482, "volume", B1482, C1482, "Direction", "H", "Period", "M","cols=123;rows=2")</f>
        <v>39113</v>
      </c>
      <c r="E1482" s="2">
        <v>39141</v>
      </c>
      <c r="F1482" s="2">
        <v>39171</v>
      </c>
      <c r="G1482" s="2">
        <v>39202</v>
      </c>
      <c r="H1482" s="2">
        <v>39233</v>
      </c>
      <c r="I1482" s="2">
        <v>39262</v>
      </c>
      <c r="J1482" s="2">
        <v>39294</v>
      </c>
      <c r="K1482" s="2">
        <v>39325</v>
      </c>
      <c r="L1482" s="2">
        <v>39353</v>
      </c>
      <c r="M1482" s="2">
        <v>39386</v>
      </c>
      <c r="N1482" s="2">
        <v>39416</v>
      </c>
      <c r="O1482" s="2">
        <v>39447</v>
      </c>
      <c r="P1482" s="2">
        <v>39478</v>
      </c>
      <c r="Q1482" s="2">
        <v>39507</v>
      </c>
      <c r="R1482" s="2">
        <v>39538</v>
      </c>
      <c r="S1482" s="2">
        <v>39568</v>
      </c>
      <c r="T1482" s="2">
        <v>39598</v>
      </c>
      <c r="U1482" s="2">
        <v>39629</v>
      </c>
      <c r="V1482" s="2">
        <v>39660</v>
      </c>
      <c r="W1482" s="2">
        <v>39689</v>
      </c>
      <c r="X1482" s="2">
        <v>39721</v>
      </c>
      <c r="Y1482" s="2">
        <v>39752</v>
      </c>
      <c r="Z1482" s="2">
        <v>39780</v>
      </c>
      <c r="AA1482" s="2">
        <v>39813</v>
      </c>
      <c r="AB1482" s="2">
        <v>39843</v>
      </c>
      <c r="AC1482" s="2">
        <v>39871</v>
      </c>
      <c r="AD1482" s="2">
        <v>39903</v>
      </c>
      <c r="AE1482" s="2">
        <v>39933</v>
      </c>
      <c r="AF1482" s="2">
        <v>39962</v>
      </c>
      <c r="AG1482" s="2">
        <v>39994</v>
      </c>
      <c r="AH1482" s="2">
        <v>40025</v>
      </c>
      <c r="AI1482" s="2">
        <v>40056</v>
      </c>
      <c r="AJ1482" s="2">
        <v>40086</v>
      </c>
      <c r="AK1482" s="2">
        <v>40116</v>
      </c>
      <c r="AL1482" s="2">
        <v>40147</v>
      </c>
      <c r="AM1482" s="2">
        <v>40178</v>
      </c>
      <c r="AN1482" s="2">
        <v>40207</v>
      </c>
      <c r="AO1482" s="2">
        <v>40235</v>
      </c>
      <c r="AP1482" s="2">
        <v>40268</v>
      </c>
      <c r="AQ1482" s="2">
        <v>40298</v>
      </c>
      <c r="AR1482" s="2">
        <v>40329</v>
      </c>
      <c r="AS1482" s="2">
        <v>40359</v>
      </c>
      <c r="AT1482" s="2">
        <v>40389</v>
      </c>
      <c r="AU1482" s="2">
        <v>40421</v>
      </c>
      <c r="AV1482" s="2">
        <v>40451</v>
      </c>
      <c r="AW1482" s="2">
        <v>40480</v>
      </c>
      <c r="AX1482" s="2">
        <v>40512</v>
      </c>
      <c r="AY1482" s="2">
        <v>40543</v>
      </c>
      <c r="AZ1482" s="2">
        <v>40574</v>
      </c>
      <c r="BA1482" s="2">
        <v>40602</v>
      </c>
      <c r="BB1482" s="2">
        <v>40633</v>
      </c>
      <c r="BC1482" s="2">
        <v>40662</v>
      </c>
      <c r="BD1482" s="2">
        <v>40694</v>
      </c>
      <c r="BE1482" s="2">
        <v>40724</v>
      </c>
      <c r="BF1482" s="2">
        <v>40753</v>
      </c>
      <c r="BG1482" s="2">
        <v>40786</v>
      </c>
      <c r="BH1482" s="2">
        <v>40816</v>
      </c>
      <c r="BI1482" s="2">
        <v>40847</v>
      </c>
      <c r="BJ1482" s="2">
        <v>40877</v>
      </c>
      <c r="BK1482" s="2">
        <v>40907</v>
      </c>
      <c r="BL1482" s="2">
        <v>40939</v>
      </c>
      <c r="BM1482" s="2">
        <v>40968</v>
      </c>
      <c r="BN1482" s="2">
        <v>40998</v>
      </c>
      <c r="BO1482" s="2">
        <v>41029</v>
      </c>
      <c r="BP1482" s="2">
        <v>41060</v>
      </c>
      <c r="BQ1482" s="2">
        <v>41089</v>
      </c>
      <c r="BR1482" s="2">
        <v>41121</v>
      </c>
      <c r="BS1482" s="2">
        <v>41152</v>
      </c>
      <c r="BT1482" s="2">
        <v>41180</v>
      </c>
      <c r="BU1482" s="2">
        <v>41213</v>
      </c>
      <c r="BV1482" s="2">
        <v>41243</v>
      </c>
      <c r="BW1482" s="2">
        <v>41274</v>
      </c>
      <c r="BX1482" s="2">
        <v>41305</v>
      </c>
      <c r="BY1482" s="2">
        <v>41333</v>
      </c>
      <c r="BZ1482" s="2">
        <v>41362</v>
      </c>
      <c r="CA1482" s="2">
        <v>41394</v>
      </c>
      <c r="CB1482" s="2">
        <v>41425</v>
      </c>
      <c r="CC1482" s="2">
        <v>41453</v>
      </c>
      <c r="CD1482" s="2">
        <v>41486</v>
      </c>
      <c r="CE1482" s="2">
        <v>41516</v>
      </c>
      <c r="CF1482" s="2">
        <v>41547</v>
      </c>
      <c r="CG1482" s="2">
        <v>41578</v>
      </c>
      <c r="CH1482" s="2">
        <v>41607</v>
      </c>
      <c r="CI1482" s="2">
        <v>41639</v>
      </c>
      <c r="CJ1482" s="2">
        <v>41670</v>
      </c>
      <c r="CK1482" s="2">
        <v>41698</v>
      </c>
      <c r="CL1482" s="2">
        <v>41729</v>
      </c>
      <c r="CM1482" s="2">
        <v>41759</v>
      </c>
      <c r="CN1482" s="2">
        <v>41789</v>
      </c>
      <c r="CO1482" s="2">
        <v>41820</v>
      </c>
      <c r="CP1482" s="2">
        <v>41851</v>
      </c>
      <c r="CQ1482" s="2">
        <v>41880</v>
      </c>
      <c r="CR1482" s="2">
        <v>41912</v>
      </c>
      <c r="CS1482" s="2">
        <v>41943</v>
      </c>
      <c r="CT1482" s="2">
        <v>41971</v>
      </c>
      <c r="CU1482" s="2">
        <v>42004</v>
      </c>
      <c r="CV1482" s="2">
        <v>42034</v>
      </c>
      <c r="CW1482" s="2">
        <v>42062</v>
      </c>
      <c r="CX1482" s="2">
        <v>42094</v>
      </c>
      <c r="CY1482" s="2">
        <v>42124</v>
      </c>
      <c r="CZ1482" s="2">
        <v>42153</v>
      </c>
      <c r="DA1482" s="2">
        <v>42185</v>
      </c>
      <c r="DB1482" s="2">
        <v>42216</v>
      </c>
      <c r="DC1482" s="2">
        <v>42247</v>
      </c>
      <c r="DD1482" s="2">
        <v>42277</v>
      </c>
      <c r="DE1482" s="2">
        <v>42307</v>
      </c>
      <c r="DF1482" s="2">
        <v>42338</v>
      </c>
      <c r="DG1482" s="2">
        <v>42369</v>
      </c>
      <c r="DH1482" s="2">
        <v>42398</v>
      </c>
      <c r="DI1482" s="2">
        <v>42429</v>
      </c>
      <c r="DJ1482" s="2">
        <v>42460</v>
      </c>
      <c r="DK1482" s="2">
        <v>42489</v>
      </c>
      <c r="DL1482" s="2">
        <v>42521</v>
      </c>
      <c r="DM1482" s="2">
        <v>42551</v>
      </c>
      <c r="DN1482" s="2">
        <v>42580</v>
      </c>
      <c r="DO1482" s="2">
        <v>42613</v>
      </c>
      <c r="DP1482" s="2">
        <v>42643</v>
      </c>
      <c r="DQ1482" s="2">
        <v>42674</v>
      </c>
      <c r="DR1482" s="2">
        <v>42704</v>
      </c>
      <c r="DS1482" s="2">
        <v>42734</v>
      </c>
      <c r="DT1482" s="2">
        <v>42766</v>
      </c>
      <c r="DU1482" s="2">
        <v>42794</v>
      </c>
      <c r="DV1482" s="2">
        <v>42825</v>
      </c>
    </row>
    <row r="1483" spans="1:193" x14ac:dyDescent="0.25">
      <c r="D1483" s="3">
        <v>9762900</v>
      </c>
      <c r="E1483">
        <v>7785200</v>
      </c>
      <c r="F1483">
        <v>6426400</v>
      </c>
      <c r="G1483">
        <v>9102200</v>
      </c>
      <c r="H1483">
        <v>8201900</v>
      </c>
      <c r="I1483">
        <v>6531300</v>
      </c>
      <c r="J1483">
        <v>6126400</v>
      </c>
      <c r="K1483">
        <v>7558400</v>
      </c>
      <c r="L1483">
        <v>19355400</v>
      </c>
      <c r="M1483">
        <v>5659800</v>
      </c>
      <c r="N1483">
        <v>7348600</v>
      </c>
      <c r="O1483">
        <v>4498500</v>
      </c>
      <c r="P1483">
        <v>11833500</v>
      </c>
      <c r="Q1483">
        <v>7565000</v>
      </c>
      <c r="R1483">
        <v>6756100</v>
      </c>
      <c r="S1483">
        <v>6257200</v>
      </c>
      <c r="T1483">
        <v>6488800</v>
      </c>
      <c r="U1483">
        <v>4606100</v>
      </c>
      <c r="V1483">
        <v>6314400</v>
      </c>
      <c r="W1483">
        <v>7511600</v>
      </c>
      <c r="X1483">
        <v>6126400</v>
      </c>
      <c r="Y1483">
        <v>7375900</v>
      </c>
      <c r="Z1483">
        <v>7397600</v>
      </c>
      <c r="AA1483">
        <v>5513700</v>
      </c>
      <c r="AB1483">
        <v>7147400</v>
      </c>
      <c r="AC1483">
        <v>8143900</v>
      </c>
      <c r="AD1483">
        <v>7646900</v>
      </c>
      <c r="AE1483">
        <v>6500600</v>
      </c>
      <c r="AF1483">
        <v>7364600</v>
      </c>
      <c r="AG1483">
        <v>14349000</v>
      </c>
      <c r="AH1483">
        <v>14248100</v>
      </c>
      <c r="AI1483">
        <v>8847000</v>
      </c>
      <c r="AJ1483">
        <v>9277200</v>
      </c>
      <c r="AK1483">
        <v>7720800</v>
      </c>
      <c r="AL1483">
        <v>5202900</v>
      </c>
      <c r="AM1483">
        <v>4873900</v>
      </c>
      <c r="AN1483">
        <v>3342800</v>
      </c>
      <c r="AO1483">
        <v>6347700</v>
      </c>
      <c r="AP1483">
        <v>5358500</v>
      </c>
      <c r="AQ1483">
        <v>7002000</v>
      </c>
      <c r="AR1483">
        <v>11953600</v>
      </c>
      <c r="AS1483">
        <v>9059600</v>
      </c>
      <c r="AT1483">
        <v>5832300</v>
      </c>
      <c r="AU1483">
        <v>9213900</v>
      </c>
      <c r="AV1483">
        <v>5218186</v>
      </c>
      <c r="AW1483">
        <v>4972708</v>
      </c>
      <c r="AX1483">
        <v>6017025</v>
      </c>
      <c r="AY1483">
        <v>4489445</v>
      </c>
      <c r="AZ1483">
        <v>3642708</v>
      </c>
      <c r="BA1483">
        <v>3170079</v>
      </c>
      <c r="BB1483">
        <v>3888155</v>
      </c>
      <c r="BC1483">
        <v>3386740</v>
      </c>
      <c r="BD1483">
        <v>3555892</v>
      </c>
      <c r="BE1483">
        <v>4908319</v>
      </c>
      <c r="BF1483">
        <v>4296568</v>
      </c>
      <c r="BG1483">
        <v>9820682</v>
      </c>
      <c r="BH1483">
        <v>6588007</v>
      </c>
      <c r="BI1483">
        <v>6515478</v>
      </c>
      <c r="BJ1483">
        <v>4807749</v>
      </c>
      <c r="BK1483">
        <v>4266544</v>
      </c>
      <c r="BL1483">
        <v>3221383</v>
      </c>
      <c r="BM1483">
        <v>4752811</v>
      </c>
      <c r="BN1483">
        <v>3933972</v>
      </c>
      <c r="BO1483">
        <v>4823341</v>
      </c>
      <c r="BP1483">
        <v>5923703</v>
      </c>
      <c r="BQ1483">
        <v>8227753</v>
      </c>
      <c r="BR1483">
        <v>4053730</v>
      </c>
      <c r="BS1483">
        <v>3098329</v>
      </c>
      <c r="BT1483">
        <v>2876285</v>
      </c>
      <c r="BU1483">
        <v>3646324</v>
      </c>
      <c r="BV1483">
        <v>4426888</v>
      </c>
      <c r="BW1483">
        <v>3355669</v>
      </c>
      <c r="BX1483">
        <v>5446542</v>
      </c>
      <c r="BY1483">
        <v>4310980</v>
      </c>
      <c r="BZ1483">
        <v>3061517</v>
      </c>
      <c r="CA1483">
        <v>3669190</v>
      </c>
      <c r="CB1483">
        <v>3317903</v>
      </c>
      <c r="CC1483">
        <v>3082897</v>
      </c>
      <c r="CD1483">
        <v>3465143</v>
      </c>
      <c r="CE1483">
        <v>5246862</v>
      </c>
      <c r="CF1483">
        <v>3039836</v>
      </c>
      <c r="CG1483">
        <v>3917517</v>
      </c>
      <c r="CH1483">
        <v>2869511</v>
      </c>
      <c r="CI1483">
        <v>3024092</v>
      </c>
      <c r="CJ1483">
        <v>4090076</v>
      </c>
      <c r="CK1483">
        <v>2697388</v>
      </c>
      <c r="CL1483">
        <v>3215167</v>
      </c>
      <c r="CM1483">
        <v>4174713</v>
      </c>
      <c r="CN1483">
        <v>3791754</v>
      </c>
      <c r="CO1483">
        <v>3212761</v>
      </c>
      <c r="CP1483">
        <v>3053498</v>
      </c>
      <c r="CQ1483">
        <v>3061649</v>
      </c>
      <c r="CR1483">
        <v>3110629</v>
      </c>
      <c r="CS1483">
        <v>5545196</v>
      </c>
      <c r="CT1483">
        <v>2442277</v>
      </c>
      <c r="CU1483">
        <v>2909106</v>
      </c>
      <c r="CV1483">
        <v>3640836</v>
      </c>
      <c r="CW1483">
        <v>3337778</v>
      </c>
      <c r="CX1483">
        <v>4257233</v>
      </c>
      <c r="CY1483">
        <v>3516187</v>
      </c>
      <c r="CZ1483">
        <v>6113010</v>
      </c>
      <c r="DA1483">
        <v>6104546</v>
      </c>
      <c r="DB1483">
        <v>4213848</v>
      </c>
      <c r="DC1483">
        <v>4126422</v>
      </c>
      <c r="DD1483">
        <v>3023383</v>
      </c>
      <c r="DE1483">
        <v>3489687</v>
      </c>
      <c r="DF1483">
        <v>2003083</v>
      </c>
      <c r="DG1483">
        <v>3441509</v>
      </c>
      <c r="DH1483">
        <v>5475090</v>
      </c>
      <c r="DI1483">
        <v>4010138</v>
      </c>
      <c r="DJ1483">
        <v>3366266</v>
      </c>
      <c r="DK1483">
        <v>4522331</v>
      </c>
      <c r="DL1483">
        <v>3502511</v>
      </c>
      <c r="DM1483">
        <v>4256947</v>
      </c>
      <c r="DN1483">
        <v>3757031</v>
      </c>
      <c r="DO1483">
        <v>5060657</v>
      </c>
      <c r="DP1483">
        <v>3950973</v>
      </c>
      <c r="DQ1483">
        <v>2855281</v>
      </c>
      <c r="DR1483">
        <v>10153545</v>
      </c>
      <c r="DS1483">
        <v>6551012</v>
      </c>
      <c r="DT1483">
        <v>5579570</v>
      </c>
      <c r="DU1483">
        <v>4545623</v>
      </c>
      <c r="DV1483">
        <v>2206667</v>
      </c>
    </row>
    <row r="1484" spans="1:193" x14ac:dyDescent="0.25">
      <c r="A1484" s="5" t="s">
        <v>743</v>
      </c>
      <c r="B1484" t="s">
        <v>1164</v>
      </c>
      <c r="C1484" t="s">
        <v>1199</v>
      </c>
      <c r="D1484" s="2">
        <f>_xll.BDH(A1484, "volume", B1484, C1484, "Direction", "H", "Period", "M","cols=190;rows=2")</f>
        <v>39113</v>
      </c>
      <c r="E1484" s="2">
        <v>39141</v>
      </c>
      <c r="F1484" s="2">
        <v>39171</v>
      </c>
      <c r="G1484" s="2">
        <v>39202</v>
      </c>
      <c r="H1484" s="2">
        <v>39233</v>
      </c>
      <c r="I1484" s="2">
        <v>39262</v>
      </c>
      <c r="J1484" s="2">
        <v>39294</v>
      </c>
      <c r="K1484" s="2">
        <v>39325</v>
      </c>
      <c r="L1484" s="2">
        <v>39353</v>
      </c>
      <c r="M1484" s="2">
        <v>39386</v>
      </c>
      <c r="N1484" s="2">
        <v>39416</v>
      </c>
      <c r="O1484" s="2">
        <v>39447</v>
      </c>
      <c r="P1484" s="2">
        <v>39478</v>
      </c>
      <c r="Q1484" s="2">
        <v>39507</v>
      </c>
      <c r="R1484" s="2">
        <v>39538</v>
      </c>
      <c r="S1484" s="2">
        <v>39568</v>
      </c>
      <c r="T1484" s="2">
        <v>39598</v>
      </c>
      <c r="U1484" s="2">
        <v>39629</v>
      </c>
      <c r="V1484" s="2">
        <v>39660</v>
      </c>
      <c r="W1484" s="2">
        <v>39689</v>
      </c>
      <c r="X1484" s="2">
        <v>39721</v>
      </c>
      <c r="Y1484" s="2">
        <v>39752</v>
      </c>
      <c r="Z1484" s="2">
        <v>39780</v>
      </c>
      <c r="AA1484" s="2">
        <v>39813</v>
      </c>
      <c r="AB1484" s="2">
        <v>39843</v>
      </c>
      <c r="AC1484" s="2">
        <v>39871</v>
      </c>
      <c r="AD1484" s="2">
        <v>39903</v>
      </c>
      <c r="AE1484" s="2">
        <v>39933</v>
      </c>
      <c r="AF1484" s="2">
        <v>39962</v>
      </c>
      <c r="AG1484" s="2">
        <v>39994</v>
      </c>
      <c r="AH1484" s="2">
        <v>40025</v>
      </c>
      <c r="AI1484" s="2">
        <v>40056</v>
      </c>
      <c r="AJ1484" s="2">
        <v>40086</v>
      </c>
      <c r="AK1484" s="2">
        <v>40116</v>
      </c>
      <c r="AL1484" s="2">
        <v>40147</v>
      </c>
      <c r="AM1484" s="2">
        <v>40178</v>
      </c>
      <c r="AN1484" s="2">
        <v>40207</v>
      </c>
      <c r="AO1484" s="2">
        <v>40235</v>
      </c>
      <c r="AP1484" s="2">
        <v>40268</v>
      </c>
      <c r="AQ1484" s="2">
        <v>40298</v>
      </c>
      <c r="AR1484" s="2">
        <v>40329</v>
      </c>
      <c r="AS1484" s="2">
        <v>40359</v>
      </c>
      <c r="AT1484" s="2">
        <v>40389</v>
      </c>
      <c r="AU1484" s="2">
        <v>40421</v>
      </c>
      <c r="AV1484" s="2">
        <v>40451</v>
      </c>
      <c r="AW1484" s="2">
        <v>40480</v>
      </c>
      <c r="AX1484" s="2">
        <v>40512</v>
      </c>
      <c r="AY1484" s="2">
        <v>40543</v>
      </c>
      <c r="AZ1484" s="2">
        <v>40574</v>
      </c>
      <c r="BA1484" s="2">
        <v>40602</v>
      </c>
      <c r="BB1484" s="2">
        <v>40633</v>
      </c>
      <c r="BC1484" s="2">
        <v>40662</v>
      </c>
      <c r="BD1484" s="2">
        <v>40694</v>
      </c>
      <c r="BE1484" s="2">
        <v>40724</v>
      </c>
      <c r="BF1484" s="2">
        <v>40753</v>
      </c>
      <c r="BG1484" s="2">
        <v>40786</v>
      </c>
      <c r="BH1484" s="2">
        <v>40816</v>
      </c>
      <c r="BI1484" s="2">
        <v>40847</v>
      </c>
      <c r="BJ1484" s="2">
        <v>40877</v>
      </c>
      <c r="BK1484" s="2">
        <v>40907</v>
      </c>
      <c r="BL1484" s="2">
        <v>40939</v>
      </c>
      <c r="BM1484" s="2">
        <v>40968</v>
      </c>
      <c r="BN1484" s="2">
        <v>40998</v>
      </c>
      <c r="BO1484" s="2">
        <v>41029</v>
      </c>
      <c r="BP1484" s="2">
        <v>41060</v>
      </c>
      <c r="BQ1484" s="2">
        <v>41089</v>
      </c>
      <c r="BR1484" s="2">
        <v>41121</v>
      </c>
      <c r="BS1484" s="2">
        <v>41152</v>
      </c>
      <c r="BT1484" s="2">
        <v>41180</v>
      </c>
      <c r="BU1484" s="2">
        <v>41213</v>
      </c>
      <c r="BV1484" s="2">
        <v>41243</v>
      </c>
      <c r="BW1484" s="2">
        <v>41274</v>
      </c>
      <c r="BX1484" s="2">
        <v>41305</v>
      </c>
      <c r="BY1484" s="2">
        <v>41333</v>
      </c>
      <c r="BZ1484" s="2">
        <v>41362</v>
      </c>
      <c r="CA1484" s="2">
        <v>41394</v>
      </c>
      <c r="CB1484" s="2">
        <v>41425</v>
      </c>
      <c r="CC1484" s="2">
        <v>41453</v>
      </c>
      <c r="CD1484" s="2">
        <v>41486</v>
      </c>
      <c r="CE1484" s="2">
        <v>41516</v>
      </c>
      <c r="CF1484" s="2">
        <v>41547</v>
      </c>
      <c r="CG1484" s="2">
        <v>41578</v>
      </c>
      <c r="CH1484" s="2">
        <v>41607</v>
      </c>
      <c r="CI1484" s="2">
        <v>41639</v>
      </c>
      <c r="CJ1484" s="2">
        <v>41670</v>
      </c>
      <c r="CK1484" s="2">
        <v>41698</v>
      </c>
      <c r="CL1484" s="2">
        <v>41729</v>
      </c>
      <c r="CM1484" s="2">
        <v>41759</v>
      </c>
      <c r="CN1484" s="2">
        <v>41789</v>
      </c>
      <c r="CO1484" s="2">
        <v>41820</v>
      </c>
      <c r="CP1484" s="2">
        <v>41851</v>
      </c>
      <c r="CQ1484" s="2">
        <v>41880</v>
      </c>
      <c r="CR1484" s="2">
        <v>41912</v>
      </c>
      <c r="CS1484" s="2">
        <v>41943</v>
      </c>
      <c r="CT1484" s="2">
        <v>41971</v>
      </c>
      <c r="CU1484" s="2">
        <v>42004</v>
      </c>
      <c r="CV1484" s="2">
        <v>42034</v>
      </c>
      <c r="CW1484" s="2">
        <v>42062</v>
      </c>
      <c r="CX1484" s="2">
        <v>42094</v>
      </c>
      <c r="CY1484" s="2">
        <v>42124</v>
      </c>
      <c r="CZ1484" s="2">
        <v>42153</v>
      </c>
      <c r="DA1484" s="2">
        <v>42185</v>
      </c>
      <c r="DB1484" s="2">
        <v>42216</v>
      </c>
      <c r="DC1484" s="2">
        <v>42247</v>
      </c>
      <c r="DD1484" s="2">
        <v>42277</v>
      </c>
      <c r="DE1484" s="2">
        <v>42307</v>
      </c>
      <c r="DF1484" s="2">
        <v>42338</v>
      </c>
      <c r="DG1484" s="2">
        <v>42369</v>
      </c>
      <c r="DH1484" s="2">
        <v>42398</v>
      </c>
      <c r="DI1484" s="2">
        <v>42429</v>
      </c>
      <c r="DJ1484" s="2">
        <v>42460</v>
      </c>
      <c r="DK1484" s="2">
        <v>42489</v>
      </c>
      <c r="DL1484" s="2">
        <v>42521</v>
      </c>
      <c r="DM1484" s="2">
        <v>42551</v>
      </c>
      <c r="DN1484" s="2">
        <v>42580</v>
      </c>
      <c r="DO1484" s="2">
        <v>42613</v>
      </c>
      <c r="DP1484" s="2">
        <v>42643</v>
      </c>
      <c r="DQ1484" s="2">
        <v>42674</v>
      </c>
      <c r="DR1484" s="2">
        <v>42704</v>
      </c>
      <c r="DS1484" s="2">
        <v>42734</v>
      </c>
      <c r="DT1484" s="2">
        <v>42766</v>
      </c>
      <c r="DU1484" s="2">
        <v>42794</v>
      </c>
      <c r="DV1484" s="2">
        <v>42825</v>
      </c>
      <c r="DW1484" s="2">
        <v>42853</v>
      </c>
      <c r="DX1484" s="2">
        <v>42886</v>
      </c>
      <c r="DY1484" s="2">
        <v>42916</v>
      </c>
      <c r="DZ1484" s="2">
        <v>42947</v>
      </c>
      <c r="EA1484" s="2">
        <v>42978</v>
      </c>
      <c r="EB1484" s="2">
        <v>43007</v>
      </c>
      <c r="EC1484" s="2">
        <v>43039</v>
      </c>
      <c r="ED1484" s="2">
        <v>43069</v>
      </c>
      <c r="EE1484" s="2">
        <v>43098</v>
      </c>
      <c r="EF1484" s="2">
        <v>43131</v>
      </c>
      <c r="EG1484" s="2">
        <v>43159</v>
      </c>
      <c r="EH1484" s="2">
        <v>43189</v>
      </c>
      <c r="EI1484" s="2">
        <v>43220</v>
      </c>
      <c r="EJ1484" s="2">
        <v>43251</v>
      </c>
      <c r="EK1484" s="2">
        <v>43280</v>
      </c>
      <c r="EL1484" s="2">
        <v>43312</v>
      </c>
      <c r="EM1484" s="2">
        <v>43343</v>
      </c>
      <c r="EN1484" s="2">
        <v>43371</v>
      </c>
      <c r="EO1484" s="2">
        <v>43404</v>
      </c>
      <c r="EP1484" s="2">
        <v>43434</v>
      </c>
      <c r="EQ1484" s="2">
        <v>43465</v>
      </c>
      <c r="ER1484" s="2">
        <v>43496</v>
      </c>
      <c r="ES1484" s="2">
        <v>43524</v>
      </c>
      <c r="ET1484" s="2">
        <v>43553</v>
      </c>
      <c r="EU1484" s="2">
        <v>43585</v>
      </c>
      <c r="EV1484" s="2">
        <v>43616</v>
      </c>
      <c r="EW1484" s="2">
        <v>43644</v>
      </c>
      <c r="EX1484" s="2">
        <v>43677</v>
      </c>
      <c r="EY1484" s="2">
        <v>43707</v>
      </c>
      <c r="EZ1484" s="2">
        <v>43738</v>
      </c>
      <c r="FA1484" s="2">
        <v>43769</v>
      </c>
      <c r="FB1484" s="2">
        <v>43798</v>
      </c>
      <c r="FC1484" s="2">
        <v>43830</v>
      </c>
      <c r="FD1484" s="2">
        <v>43861</v>
      </c>
      <c r="FE1484" s="2">
        <v>43889</v>
      </c>
      <c r="FF1484" s="2">
        <v>43921</v>
      </c>
      <c r="FG1484" s="2">
        <v>43951</v>
      </c>
      <c r="FH1484" s="2">
        <v>43980</v>
      </c>
      <c r="FI1484" s="2">
        <v>44012</v>
      </c>
      <c r="FJ1484" s="2">
        <v>44043</v>
      </c>
      <c r="FK1484" s="2">
        <v>44074</v>
      </c>
      <c r="FL1484" s="2">
        <v>44104</v>
      </c>
      <c r="FM1484" s="2">
        <v>44134</v>
      </c>
      <c r="FN1484" s="2">
        <v>44165</v>
      </c>
      <c r="FO1484" s="2">
        <v>44196</v>
      </c>
      <c r="FP1484" s="2">
        <v>44225</v>
      </c>
      <c r="FQ1484" s="2">
        <v>44253</v>
      </c>
      <c r="FR1484" s="2">
        <v>44286</v>
      </c>
      <c r="FS1484" s="2">
        <v>44316</v>
      </c>
      <c r="FT1484" s="2">
        <v>44347</v>
      </c>
      <c r="FU1484" s="2">
        <v>44377</v>
      </c>
      <c r="FV1484" s="2">
        <v>44407</v>
      </c>
      <c r="FW1484" s="2">
        <v>44439</v>
      </c>
      <c r="FX1484" s="2">
        <v>44469</v>
      </c>
      <c r="FY1484" s="2">
        <v>44498</v>
      </c>
      <c r="FZ1484" s="2">
        <v>44530</v>
      </c>
      <c r="GA1484" s="2">
        <v>44561</v>
      </c>
      <c r="GB1484" s="2">
        <v>44592</v>
      </c>
      <c r="GC1484" s="2">
        <v>44620</v>
      </c>
      <c r="GD1484" s="2">
        <v>44651</v>
      </c>
      <c r="GE1484" s="2">
        <v>44680</v>
      </c>
      <c r="GF1484" s="2">
        <v>44712</v>
      </c>
      <c r="GG1484" s="2">
        <v>44742</v>
      </c>
      <c r="GH1484" s="2">
        <v>44771</v>
      </c>
      <c r="GI1484" s="2">
        <v>44804</v>
      </c>
      <c r="GJ1484" s="2">
        <v>44834</v>
      </c>
      <c r="GK1484" s="2">
        <v>44865</v>
      </c>
    </row>
    <row r="1485" spans="1:193" x14ac:dyDescent="0.25">
      <c r="D1485" s="3">
        <v>702654794</v>
      </c>
      <c r="E1485">
        <v>522992729</v>
      </c>
      <c r="F1485">
        <v>715124378</v>
      </c>
      <c r="G1485">
        <v>711579061</v>
      </c>
      <c r="H1485">
        <v>592781176</v>
      </c>
      <c r="I1485">
        <v>629177261</v>
      </c>
      <c r="J1485">
        <v>652315811</v>
      </c>
      <c r="K1485">
        <v>756384826</v>
      </c>
      <c r="L1485">
        <v>568337177</v>
      </c>
      <c r="M1485">
        <v>736731232</v>
      </c>
      <c r="N1485">
        <v>656415218</v>
      </c>
      <c r="O1485">
        <v>448420567</v>
      </c>
      <c r="P1485">
        <v>1191600924</v>
      </c>
      <c r="Q1485">
        <v>668320109</v>
      </c>
      <c r="R1485">
        <v>669330951</v>
      </c>
      <c r="S1485">
        <v>569443139</v>
      </c>
      <c r="T1485">
        <v>519028431</v>
      </c>
      <c r="U1485">
        <v>532314752</v>
      </c>
      <c r="V1485">
        <v>632706206</v>
      </c>
      <c r="W1485">
        <v>458725065</v>
      </c>
      <c r="X1485">
        <v>704581584</v>
      </c>
      <c r="Y1485">
        <v>1085164317</v>
      </c>
      <c r="Z1485">
        <v>685878334</v>
      </c>
      <c r="AA1485">
        <v>562591678</v>
      </c>
      <c r="AB1485">
        <v>542006636</v>
      </c>
      <c r="AC1485">
        <v>538081795</v>
      </c>
      <c r="AD1485">
        <v>663367166</v>
      </c>
      <c r="AE1485">
        <v>538347008</v>
      </c>
      <c r="AF1485">
        <v>448499693</v>
      </c>
      <c r="AG1485">
        <v>415957574</v>
      </c>
      <c r="AH1485">
        <v>517714021</v>
      </c>
      <c r="AI1485">
        <v>356231469</v>
      </c>
      <c r="AJ1485">
        <v>345531649</v>
      </c>
      <c r="AK1485">
        <v>558295367</v>
      </c>
      <c r="AL1485">
        <v>389164695</v>
      </c>
      <c r="AM1485">
        <v>341476306</v>
      </c>
      <c r="AN1485">
        <v>457039394</v>
      </c>
      <c r="AO1485">
        <v>332614305</v>
      </c>
      <c r="AP1485">
        <v>392396918</v>
      </c>
      <c r="AQ1485">
        <v>443903457</v>
      </c>
      <c r="AR1485">
        <v>535625874</v>
      </c>
      <c r="AS1485">
        <v>398890030</v>
      </c>
      <c r="AT1485">
        <v>478340312</v>
      </c>
      <c r="AU1485">
        <v>461986362</v>
      </c>
      <c r="AV1485">
        <v>370181498</v>
      </c>
      <c r="AW1485">
        <v>379994302</v>
      </c>
      <c r="AX1485">
        <v>330952071</v>
      </c>
      <c r="AY1485">
        <v>235796910</v>
      </c>
      <c r="AZ1485">
        <v>342630170</v>
      </c>
      <c r="BA1485">
        <v>289964778</v>
      </c>
      <c r="BB1485">
        <v>367706555</v>
      </c>
      <c r="BC1485">
        <v>408700177</v>
      </c>
      <c r="BD1485">
        <v>485796175</v>
      </c>
      <c r="BE1485">
        <v>375541348</v>
      </c>
      <c r="BF1485">
        <v>267189999</v>
      </c>
      <c r="BG1485">
        <v>457195546</v>
      </c>
      <c r="BH1485">
        <v>413311846</v>
      </c>
      <c r="BI1485">
        <v>387801384</v>
      </c>
      <c r="BJ1485">
        <v>331026635</v>
      </c>
      <c r="BK1485">
        <v>276945732</v>
      </c>
      <c r="BL1485">
        <v>301101067</v>
      </c>
      <c r="BM1485">
        <v>221966935</v>
      </c>
      <c r="BN1485">
        <v>223237921</v>
      </c>
      <c r="BO1485">
        <v>204040126</v>
      </c>
      <c r="BP1485">
        <v>234807125</v>
      </c>
      <c r="BQ1485">
        <v>219347486</v>
      </c>
      <c r="BR1485">
        <v>208774914</v>
      </c>
      <c r="BS1485">
        <v>191518352</v>
      </c>
      <c r="BT1485">
        <v>227266214</v>
      </c>
      <c r="BU1485">
        <v>249663482</v>
      </c>
      <c r="BV1485">
        <v>247148875</v>
      </c>
      <c r="BW1485">
        <v>202983023</v>
      </c>
      <c r="BX1485">
        <v>216391296</v>
      </c>
      <c r="BY1485">
        <v>166862009</v>
      </c>
      <c r="BZ1485">
        <v>194712936</v>
      </c>
      <c r="CA1485">
        <v>275488255</v>
      </c>
      <c r="CB1485">
        <v>186164337</v>
      </c>
      <c r="CC1485">
        <v>231653796</v>
      </c>
      <c r="CD1485">
        <v>203315272</v>
      </c>
      <c r="CE1485">
        <v>165313637</v>
      </c>
      <c r="CF1485">
        <v>172808869</v>
      </c>
      <c r="CG1485">
        <v>183201323</v>
      </c>
      <c r="CH1485">
        <v>154145344</v>
      </c>
      <c r="CI1485">
        <v>176353883</v>
      </c>
      <c r="CJ1485">
        <v>226844745</v>
      </c>
      <c r="CK1485">
        <v>146470326</v>
      </c>
      <c r="CL1485">
        <v>173463255</v>
      </c>
      <c r="CM1485">
        <v>202463820</v>
      </c>
      <c r="CN1485">
        <v>152641076</v>
      </c>
      <c r="CO1485">
        <v>216552244</v>
      </c>
      <c r="CP1485">
        <v>209309895</v>
      </c>
      <c r="CQ1485">
        <v>155059550</v>
      </c>
      <c r="CR1485">
        <v>166361552</v>
      </c>
      <c r="CS1485">
        <v>259220725</v>
      </c>
      <c r="CT1485">
        <v>153285894</v>
      </c>
      <c r="CU1485">
        <v>195392141</v>
      </c>
      <c r="CV1485">
        <v>200115372</v>
      </c>
      <c r="CW1485">
        <v>125859442</v>
      </c>
      <c r="CX1485">
        <v>245002546</v>
      </c>
      <c r="CY1485">
        <v>159337554</v>
      </c>
      <c r="CZ1485">
        <v>137260264</v>
      </c>
      <c r="DA1485">
        <v>196990001</v>
      </c>
      <c r="DB1485">
        <v>203226252</v>
      </c>
      <c r="DC1485">
        <v>202820885</v>
      </c>
      <c r="DD1485">
        <v>208316121</v>
      </c>
      <c r="DE1485">
        <v>173064095</v>
      </c>
      <c r="DF1485">
        <v>117314903</v>
      </c>
      <c r="DG1485">
        <v>132170279</v>
      </c>
      <c r="DH1485">
        <v>172552193</v>
      </c>
      <c r="DI1485">
        <v>147630666</v>
      </c>
      <c r="DJ1485">
        <v>143546644</v>
      </c>
      <c r="DK1485">
        <v>139561174</v>
      </c>
      <c r="DL1485">
        <v>120425625</v>
      </c>
      <c r="DM1485">
        <v>141933301</v>
      </c>
      <c r="DN1485">
        <v>136611415</v>
      </c>
      <c r="DO1485">
        <v>102073161</v>
      </c>
      <c r="DP1485">
        <v>140110680</v>
      </c>
      <c r="DQ1485">
        <v>119156444</v>
      </c>
      <c r="DR1485">
        <v>107340304</v>
      </c>
      <c r="DS1485">
        <v>120030282</v>
      </c>
      <c r="DT1485">
        <v>114237498</v>
      </c>
      <c r="DU1485">
        <v>120504015</v>
      </c>
      <c r="DV1485">
        <v>141339267</v>
      </c>
      <c r="DW1485">
        <v>111702644</v>
      </c>
      <c r="DX1485">
        <v>120401848</v>
      </c>
      <c r="DY1485">
        <v>146519396</v>
      </c>
      <c r="DZ1485">
        <v>124319944</v>
      </c>
      <c r="EA1485">
        <v>138494095</v>
      </c>
      <c r="EB1485">
        <v>123992239</v>
      </c>
      <c r="EC1485">
        <v>148889344</v>
      </c>
      <c r="ED1485">
        <v>145227759</v>
      </c>
      <c r="EE1485">
        <v>179579115</v>
      </c>
      <c r="EF1485">
        <v>233309268</v>
      </c>
      <c r="EG1485">
        <v>186397849</v>
      </c>
      <c r="EH1485">
        <v>213510188</v>
      </c>
      <c r="EI1485">
        <v>193582445</v>
      </c>
      <c r="EJ1485">
        <v>157845697</v>
      </c>
      <c r="EK1485">
        <v>201046489</v>
      </c>
      <c r="EL1485">
        <v>140296695</v>
      </c>
      <c r="EM1485">
        <v>143962118</v>
      </c>
      <c r="EN1485">
        <v>150069994</v>
      </c>
      <c r="EO1485">
        <v>229524083</v>
      </c>
      <c r="EP1485">
        <v>177152211</v>
      </c>
      <c r="EQ1485">
        <v>202736723</v>
      </c>
      <c r="ER1485">
        <v>180613326</v>
      </c>
      <c r="ES1485">
        <v>123761614</v>
      </c>
      <c r="ET1485">
        <v>155903264</v>
      </c>
      <c r="EU1485">
        <v>136390729</v>
      </c>
      <c r="EV1485">
        <v>193824804</v>
      </c>
      <c r="EW1485">
        <v>139811022</v>
      </c>
      <c r="EX1485">
        <v>125277246</v>
      </c>
      <c r="EY1485">
        <v>171109943</v>
      </c>
      <c r="EZ1485">
        <v>146586324</v>
      </c>
      <c r="FA1485">
        <v>149976389</v>
      </c>
      <c r="FB1485">
        <v>108199668</v>
      </c>
      <c r="FC1485">
        <v>150851361</v>
      </c>
      <c r="FD1485">
        <v>159964321</v>
      </c>
      <c r="FE1485">
        <v>154992573</v>
      </c>
      <c r="FF1485">
        <v>377309221</v>
      </c>
      <c r="FG1485">
        <v>206016635</v>
      </c>
      <c r="FH1485">
        <v>137967679</v>
      </c>
      <c r="FI1485">
        <v>238697461</v>
      </c>
      <c r="FJ1485">
        <v>239444897</v>
      </c>
      <c r="FK1485">
        <v>195219182</v>
      </c>
      <c r="FL1485">
        <v>244597360</v>
      </c>
      <c r="FM1485">
        <v>221509117</v>
      </c>
      <c r="FN1485">
        <v>208475951</v>
      </c>
      <c r="FO1485">
        <v>288574726</v>
      </c>
      <c r="FP1485">
        <v>289967957</v>
      </c>
      <c r="FQ1485">
        <v>160903995</v>
      </c>
      <c r="FR1485">
        <v>261601391</v>
      </c>
      <c r="FS1485">
        <v>195786008</v>
      </c>
      <c r="FT1485">
        <v>166383378</v>
      </c>
      <c r="FU1485">
        <v>168766836</v>
      </c>
      <c r="FV1485">
        <v>150311520</v>
      </c>
      <c r="FW1485">
        <v>116602830</v>
      </c>
      <c r="FX1485">
        <v>139296320</v>
      </c>
      <c r="FY1485">
        <v>200463696</v>
      </c>
      <c r="FZ1485">
        <v>191457408</v>
      </c>
      <c r="GA1485">
        <v>224860036</v>
      </c>
      <c r="GB1485">
        <v>268140061</v>
      </c>
      <c r="GC1485">
        <v>246248483</v>
      </c>
      <c r="GD1485">
        <v>283527936</v>
      </c>
      <c r="GE1485">
        <v>214907528</v>
      </c>
      <c r="GF1485">
        <v>255253111</v>
      </c>
      <c r="GG1485">
        <v>267212683</v>
      </c>
      <c r="GH1485">
        <v>255280485</v>
      </c>
      <c r="GI1485">
        <v>257107901</v>
      </c>
      <c r="GJ1485">
        <v>272886514</v>
      </c>
      <c r="GK1485">
        <v>292467528</v>
      </c>
    </row>
    <row r="1486" spans="1:193" x14ac:dyDescent="0.25">
      <c r="A1486" s="5" t="s">
        <v>744</v>
      </c>
      <c r="B1486" t="s">
        <v>1164</v>
      </c>
      <c r="C1486" t="s">
        <v>1184</v>
      </c>
      <c r="D1486" s="2">
        <f>_xll.BDH(A1486, "volume", B1486, C1486, "Direction", "H", "Period", "M","cols=82;rows=2")</f>
        <v>39113</v>
      </c>
      <c r="E1486" s="2">
        <v>39141</v>
      </c>
      <c r="F1486" s="2">
        <v>39171</v>
      </c>
      <c r="G1486" s="2">
        <v>39202</v>
      </c>
      <c r="H1486" s="2">
        <v>39233</v>
      </c>
      <c r="I1486" s="2">
        <v>39262</v>
      </c>
      <c r="J1486" s="2">
        <v>39294</v>
      </c>
      <c r="K1486" s="2">
        <v>39325</v>
      </c>
      <c r="L1486" s="2">
        <v>39353</v>
      </c>
      <c r="M1486" s="2">
        <v>39386</v>
      </c>
      <c r="N1486" s="2">
        <v>39416</v>
      </c>
      <c r="O1486" s="2">
        <v>39447</v>
      </c>
      <c r="P1486" s="2">
        <v>39478</v>
      </c>
      <c r="Q1486" s="2">
        <v>39507</v>
      </c>
      <c r="R1486" s="2">
        <v>39538</v>
      </c>
      <c r="S1486" s="2">
        <v>39568</v>
      </c>
      <c r="T1486" s="2">
        <v>39598</v>
      </c>
      <c r="U1486" s="2">
        <v>39629</v>
      </c>
      <c r="V1486" s="2">
        <v>39660</v>
      </c>
      <c r="W1486" s="2">
        <v>39689</v>
      </c>
      <c r="X1486" s="2">
        <v>39721</v>
      </c>
      <c r="Y1486" s="2">
        <v>39752</v>
      </c>
      <c r="Z1486" s="2">
        <v>39780</v>
      </c>
      <c r="AA1486" s="2">
        <v>39813</v>
      </c>
      <c r="AB1486" s="2">
        <v>39843</v>
      </c>
      <c r="AC1486" s="2">
        <v>39871</v>
      </c>
      <c r="AD1486" s="2">
        <v>39903</v>
      </c>
      <c r="AE1486" s="2">
        <v>39933</v>
      </c>
      <c r="AF1486" s="2">
        <v>39962</v>
      </c>
      <c r="AG1486" s="2">
        <v>39994</v>
      </c>
      <c r="AH1486" s="2">
        <v>40025</v>
      </c>
      <c r="AI1486" s="2">
        <v>40056</v>
      </c>
      <c r="AJ1486" s="2">
        <v>40086</v>
      </c>
      <c r="AK1486" s="2">
        <v>40116</v>
      </c>
      <c r="AL1486" s="2">
        <v>40147</v>
      </c>
      <c r="AM1486" s="2">
        <v>40178</v>
      </c>
      <c r="AN1486" s="2">
        <v>40207</v>
      </c>
      <c r="AO1486" s="2">
        <v>40235</v>
      </c>
      <c r="AP1486" s="2">
        <v>40268</v>
      </c>
      <c r="AQ1486" s="2">
        <v>40298</v>
      </c>
      <c r="AR1486" s="2">
        <v>40329</v>
      </c>
      <c r="AS1486" s="2">
        <v>40359</v>
      </c>
      <c r="AT1486" s="2">
        <v>40389</v>
      </c>
      <c r="AU1486" s="2">
        <v>40421</v>
      </c>
      <c r="AV1486" s="2">
        <v>40451</v>
      </c>
      <c r="AW1486" s="2">
        <v>40480</v>
      </c>
      <c r="AX1486" s="2">
        <v>40512</v>
      </c>
      <c r="AY1486" s="2">
        <v>40543</v>
      </c>
      <c r="AZ1486" s="2">
        <v>40574</v>
      </c>
      <c r="BA1486" s="2">
        <v>40602</v>
      </c>
      <c r="BB1486" s="2">
        <v>40633</v>
      </c>
      <c r="BC1486" s="2">
        <v>40662</v>
      </c>
      <c r="BD1486" s="2">
        <v>40694</v>
      </c>
      <c r="BE1486" s="2">
        <v>40724</v>
      </c>
      <c r="BF1486" s="2">
        <v>40753</v>
      </c>
      <c r="BG1486" s="2">
        <v>40786</v>
      </c>
      <c r="BH1486" s="2">
        <v>40816</v>
      </c>
      <c r="BI1486" s="2">
        <v>40847</v>
      </c>
      <c r="BJ1486" s="2">
        <v>40877</v>
      </c>
      <c r="BK1486" s="2">
        <v>40907</v>
      </c>
      <c r="BL1486" s="2">
        <v>40939</v>
      </c>
      <c r="BM1486" s="2">
        <v>40968</v>
      </c>
      <c r="BN1486" s="2">
        <v>40998</v>
      </c>
      <c r="BO1486" s="2">
        <v>41029</v>
      </c>
      <c r="BP1486" s="2">
        <v>41060</v>
      </c>
      <c r="BQ1486" s="2">
        <v>41089</v>
      </c>
      <c r="BR1486" s="2">
        <v>41121</v>
      </c>
      <c r="BS1486" s="2">
        <v>41152</v>
      </c>
      <c r="BT1486" s="2">
        <v>41180</v>
      </c>
      <c r="BU1486" s="2">
        <v>41213</v>
      </c>
      <c r="BV1486" s="2">
        <v>41243</v>
      </c>
      <c r="BW1486" s="2">
        <v>41274</v>
      </c>
      <c r="BX1486" s="2">
        <v>41305</v>
      </c>
      <c r="BY1486" s="2">
        <v>41333</v>
      </c>
      <c r="BZ1486" s="2">
        <v>41362</v>
      </c>
      <c r="CA1486" s="2">
        <v>41394</v>
      </c>
      <c r="CB1486" s="2">
        <v>41425</v>
      </c>
      <c r="CC1486" s="2">
        <v>41453</v>
      </c>
      <c r="CD1486" s="2">
        <v>41486</v>
      </c>
      <c r="CE1486" s="2">
        <v>41516</v>
      </c>
      <c r="CF1486" s="2">
        <v>41547</v>
      </c>
      <c r="CG1486" s="2">
        <v>41578</v>
      </c>
    </row>
    <row r="1487" spans="1:193" x14ac:dyDescent="0.25">
      <c r="D1487" s="3">
        <v>200892896</v>
      </c>
      <c r="E1487">
        <v>234444176</v>
      </c>
      <c r="F1487">
        <v>290553190</v>
      </c>
      <c r="G1487">
        <v>168202988</v>
      </c>
      <c r="H1487">
        <v>185416397</v>
      </c>
      <c r="I1487">
        <v>193415339</v>
      </c>
      <c r="J1487">
        <v>192983824</v>
      </c>
      <c r="K1487">
        <v>285984665</v>
      </c>
      <c r="L1487">
        <v>190143945</v>
      </c>
      <c r="M1487">
        <v>216160546</v>
      </c>
      <c r="N1487">
        <v>285975778</v>
      </c>
      <c r="O1487">
        <v>248110583</v>
      </c>
      <c r="P1487">
        <v>455391487</v>
      </c>
      <c r="Q1487">
        <v>297911122</v>
      </c>
      <c r="R1487">
        <v>221352464</v>
      </c>
      <c r="S1487">
        <v>229866860</v>
      </c>
      <c r="T1487">
        <v>248750497</v>
      </c>
      <c r="U1487">
        <v>278071220</v>
      </c>
      <c r="V1487">
        <v>256033519</v>
      </c>
      <c r="W1487">
        <v>227995168</v>
      </c>
      <c r="X1487">
        <v>362518258</v>
      </c>
      <c r="Y1487">
        <v>342184332</v>
      </c>
      <c r="Z1487">
        <v>247131483</v>
      </c>
      <c r="AA1487">
        <v>176704396</v>
      </c>
      <c r="AB1487">
        <v>210106922</v>
      </c>
      <c r="AC1487">
        <v>256144234</v>
      </c>
      <c r="AD1487">
        <v>270469986</v>
      </c>
      <c r="AE1487">
        <v>232837293</v>
      </c>
      <c r="AF1487">
        <v>212214256</v>
      </c>
      <c r="AG1487">
        <v>187433094</v>
      </c>
      <c r="AH1487">
        <v>263962690</v>
      </c>
      <c r="AI1487">
        <v>196913611</v>
      </c>
      <c r="AJ1487">
        <v>175142469</v>
      </c>
      <c r="AK1487">
        <v>155705253</v>
      </c>
      <c r="AL1487">
        <v>153699865</v>
      </c>
      <c r="AM1487">
        <v>181119637</v>
      </c>
      <c r="AN1487">
        <v>147225867</v>
      </c>
      <c r="AO1487">
        <v>164887654</v>
      </c>
      <c r="AP1487">
        <v>168262652</v>
      </c>
      <c r="AQ1487">
        <v>175333985</v>
      </c>
      <c r="AR1487">
        <v>202361454</v>
      </c>
      <c r="AS1487">
        <v>199871372</v>
      </c>
      <c r="AT1487">
        <v>128236534</v>
      </c>
      <c r="AU1487">
        <v>151171262</v>
      </c>
      <c r="AV1487">
        <v>147450937</v>
      </c>
      <c r="AW1487">
        <v>136845631</v>
      </c>
      <c r="AX1487">
        <v>141899062</v>
      </c>
      <c r="AY1487">
        <v>100373650</v>
      </c>
      <c r="AZ1487">
        <v>89256373</v>
      </c>
      <c r="BA1487">
        <v>130792217</v>
      </c>
      <c r="BB1487">
        <v>131661167</v>
      </c>
      <c r="BC1487">
        <v>130898081</v>
      </c>
      <c r="BD1487">
        <v>184870836</v>
      </c>
      <c r="BE1487">
        <v>192420861</v>
      </c>
      <c r="BF1487">
        <v>112197199</v>
      </c>
      <c r="BG1487">
        <v>246974600</v>
      </c>
      <c r="BH1487">
        <v>145379671</v>
      </c>
      <c r="BI1487">
        <v>139056387</v>
      </c>
      <c r="BJ1487">
        <v>128985044</v>
      </c>
      <c r="BK1487">
        <v>79591655</v>
      </c>
      <c r="BL1487">
        <v>80190997</v>
      </c>
      <c r="BM1487">
        <v>109021744</v>
      </c>
      <c r="BN1487">
        <v>98119759</v>
      </c>
      <c r="BO1487">
        <v>80793847</v>
      </c>
      <c r="BP1487">
        <v>123321950</v>
      </c>
      <c r="BQ1487">
        <v>120337294</v>
      </c>
      <c r="BR1487">
        <v>103712057</v>
      </c>
      <c r="BS1487">
        <v>106549847</v>
      </c>
      <c r="BT1487">
        <v>87599766</v>
      </c>
      <c r="BU1487">
        <v>90501544</v>
      </c>
      <c r="BV1487">
        <v>125232940</v>
      </c>
      <c r="BW1487">
        <v>96738718</v>
      </c>
      <c r="BX1487">
        <v>193354631</v>
      </c>
      <c r="BY1487">
        <v>155111507</v>
      </c>
      <c r="BZ1487">
        <v>87672115</v>
      </c>
      <c r="CA1487">
        <v>89423562</v>
      </c>
      <c r="CB1487">
        <v>70299059</v>
      </c>
      <c r="CC1487">
        <v>55102906</v>
      </c>
      <c r="CD1487">
        <v>138097911</v>
      </c>
      <c r="CE1487">
        <v>71064147</v>
      </c>
      <c r="CF1487">
        <v>45746156</v>
      </c>
      <c r="CG1487">
        <v>103960089</v>
      </c>
    </row>
    <row r="1488" spans="1:193" x14ac:dyDescent="0.25">
      <c r="A1488" s="5" t="s">
        <v>745</v>
      </c>
      <c r="B1488" t="s">
        <v>1164</v>
      </c>
      <c r="C1488" t="s">
        <v>1198</v>
      </c>
      <c r="D1488" s="2">
        <f>_xll.BDH(A1488, "volume", B1488, C1488, "Direction", "H", "Period", "M","cols=24;rows=2")</f>
        <v>39113</v>
      </c>
      <c r="E1488" s="2">
        <v>39141</v>
      </c>
      <c r="F1488" s="2">
        <v>39171</v>
      </c>
      <c r="G1488" s="2">
        <v>39202</v>
      </c>
      <c r="H1488" s="2">
        <v>39233</v>
      </c>
      <c r="I1488" s="2">
        <v>39262</v>
      </c>
      <c r="J1488" s="2">
        <v>39294</v>
      </c>
      <c r="K1488" s="2">
        <v>39325</v>
      </c>
      <c r="L1488" s="2">
        <v>39353</v>
      </c>
      <c r="M1488" s="2">
        <v>39386</v>
      </c>
      <c r="N1488" s="2">
        <v>39416</v>
      </c>
      <c r="O1488" s="2">
        <v>39447</v>
      </c>
      <c r="P1488" s="2">
        <v>39478</v>
      </c>
      <c r="Q1488" s="2">
        <v>39507</v>
      </c>
      <c r="R1488" s="2">
        <v>39538</v>
      </c>
      <c r="S1488" s="2">
        <v>39568</v>
      </c>
      <c r="T1488" s="2">
        <v>39598</v>
      </c>
      <c r="U1488" s="2">
        <v>39629</v>
      </c>
      <c r="V1488" s="2">
        <v>39660</v>
      </c>
      <c r="W1488" s="2">
        <v>39689</v>
      </c>
      <c r="X1488" s="2">
        <v>39721</v>
      </c>
      <c r="Y1488" s="2">
        <v>39752</v>
      </c>
      <c r="Z1488" s="2">
        <v>39780</v>
      </c>
      <c r="AA1488" s="2">
        <v>39813</v>
      </c>
    </row>
    <row r="1489" spans="1:193" x14ac:dyDescent="0.25">
      <c r="D1489" s="3">
        <v>25277400</v>
      </c>
      <c r="E1489">
        <v>23334200</v>
      </c>
      <c r="F1489">
        <v>18242000</v>
      </c>
      <c r="G1489">
        <v>14069600</v>
      </c>
      <c r="H1489">
        <v>18036300</v>
      </c>
      <c r="I1489">
        <v>12786500</v>
      </c>
      <c r="J1489">
        <v>18281500</v>
      </c>
      <c r="K1489">
        <v>20948700</v>
      </c>
      <c r="L1489">
        <v>13627800</v>
      </c>
      <c r="M1489">
        <v>16379700</v>
      </c>
      <c r="N1489">
        <v>20827100</v>
      </c>
      <c r="O1489">
        <v>16150700</v>
      </c>
      <c r="P1489">
        <v>23135400</v>
      </c>
      <c r="Q1489">
        <v>17137400</v>
      </c>
      <c r="R1489">
        <v>16022300</v>
      </c>
      <c r="S1489">
        <v>14713600</v>
      </c>
      <c r="T1489">
        <v>10318300</v>
      </c>
      <c r="U1489">
        <v>13197100</v>
      </c>
      <c r="V1489">
        <v>20330100</v>
      </c>
      <c r="W1489">
        <v>11778700</v>
      </c>
      <c r="X1489">
        <v>18321600</v>
      </c>
      <c r="Y1489">
        <v>25056800</v>
      </c>
      <c r="Z1489">
        <v>22216200</v>
      </c>
      <c r="AA1489">
        <v>13676900</v>
      </c>
    </row>
    <row r="1490" spans="1:193" x14ac:dyDescent="0.25">
      <c r="A1490" s="5" t="s">
        <v>746</v>
      </c>
      <c r="B1490" t="s">
        <v>1164</v>
      </c>
      <c r="C1490" t="s">
        <v>1194</v>
      </c>
      <c r="D1490" s="2">
        <f>_xll.BDH(A1490, "volume", B1490, C1490, "Direction", "H", "Period", "M","cols=123;rows=2")</f>
        <v>39113</v>
      </c>
      <c r="E1490" s="2">
        <v>39141</v>
      </c>
      <c r="F1490" s="2">
        <v>39171</v>
      </c>
      <c r="G1490" s="2">
        <v>39202</v>
      </c>
      <c r="H1490" s="2">
        <v>39233</v>
      </c>
      <c r="I1490" s="2">
        <v>39262</v>
      </c>
      <c r="J1490" s="2">
        <v>39294</v>
      </c>
      <c r="K1490" s="2">
        <v>39325</v>
      </c>
      <c r="L1490" s="2">
        <v>39353</v>
      </c>
      <c r="M1490" s="2">
        <v>39386</v>
      </c>
      <c r="N1490" s="2">
        <v>39416</v>
      </c>
      <c r="O1490" s="2">
        <v>39447</v>
      </c>
      <c r="P1490" s="2">
        <v>39478</v>
      </c>
      <c r="Q1490" s="2">
        <v>39507</v>
      </c>
      <c r="R1490" s="2">
        <v>39538</v>
      </c>
      <c r="S1490" s="2">
        <v>39568</v>
      </c>
      <c r="T1490" s="2">
        <v>39598</v>
      </c>
      <c r="U1490" s="2">
        <v>39629</v>
      </c>
      <c r="V1490" s="2">
        <v>39660</v>
      </c>
      <c r="W1490" s="2">
        <v>39689</v>
      </c>
      <c r="X1490" s="2">
        <v>39721</v>
      </c>
      <c r="Y1490" s="2">
        <v>39752</v>
      </c>
      <c r="Z1490" s="2">
        <v>39780</v>
      </c>
      <c r="AA1490" s="2">
        <v>39813</v>
      </c>
      <c r="AB1490" s="2">
        <v>39843</v>
      </c>
      <c r="AC1490" s="2">
        <v>39871</v>
      </c>
      <c r="AD1490" s="2">
        <v>39903</v>
      </c>
      <c r="AE1490" s="2">
        <v>39933</v>
      </c>
      <c r="AF1490" s="2">
        <v>39962</v>
      </c>
      <c r="AG1490" s="2">
        <v>39994</v>
      </c>
      <c r="AH1490" s="2">
        <v>40025</v>
      </c>
      <c r="AI1490" s="2">
        <v>40056</v>
      </c>
      <c r="AJ1490" s="2">
        <v>40086</v>
      </c>
      <c r="AK1490" s="2">
        <v>40116</v>
      </c>
      <c r="AL1490" s="2">
        <v>40147</v>
      </c>
      <c r="AM1490" s="2">
        <v>40178</v>
      </c>
      <c r="AN1490" s="2">
        <v>40207</v>
      </c>
      <c r="AO1490" s="2">
        <v>40235</v>
      </c>
      <c r="AP1490" s="2">
        <v>40268</v>
      </c>
      <c r="AQ1490" s="2">
        <v>40298</v>
      </c>
      <c r="AR1490" s="2">
        <v>40329</v>
      </c>
      <c r="AS1490" s="2">
        <v>40359</v>
      </c>
      <c r="AT1490" s="2">
        <v>40389</v>
      </c>
      <c r="AU1490" s="2">
        <v>40421</v>
      </c>
      <c r="AV1490" s="2">
        <v>40451</v>
      </c>
      <c r="AW1490" s="2">
        <v>40480</v>
      </c>
      <c r="AX1490" s="2">
        <v>40512</v>
      </c>
      <c r="AY1490" s="2">
        <v>40543</v>
      </c>
      <c r="AZ1490" s="2">
        <v>40574</v>
      </c>
      <c r="BA1490" s="2">
        <v>40602</v>
      </c>
      <c r="BB1490" s="2">
        <v>40633</v>
      </c>
      <c r="BC1490" s="2">
        <v>40662</v>
      </c>
      <c r="BD1490" s="2">
        <v>40694</v>
      </c>
      <c r="BE1490" s="2">
        <v>40724</v>
      </c>
      <c r="BF1490" s="2">
        <v>40753</v>
      </c>
      <c r="BG1490" s="2">
        <v>40786</v>
      </c>
      <c r="BH1490" s="2">
        <v>40816</v>
      </c>
      <c r="BI1490" s="2">
        <v>40847</v>
      </c>
      <c r="BJ1490" s="2">
        <v>40877</v>
      </c>
      <c r="BK1490" s="2">
        <v>40907</v>
      </c>
      <c r="BL1490" s="2">
        <v>40939</v>
      </c>
      <c r="BM1490" s="2">
        <v>40968</v>
      </c>
      <c r="BN1490" s="2">
        <v>40998</v>
      </c>
      <c r="BO1490" s="2">
        <v>41029</v>
      </c>
      <c r="BP1490" s="2">
        <v>41060</v>
      </c>
      <c r="BQ1490" s="2">
        <v>41089</v>
      </c>
      <c r="BR1490" s="2">
        <v>41121</v>
      </c>
      <c r="BS1490" s="2">
        <v>41152</v>
      </c>
      <c r="BT1490" s="2">
        <v>41180</v>
      </c>
      <c r="BU1490" s="2">
        <v>41213</v>
      </c>
      <c r="BV1490" s="2">
        <v>41243</v>
      </c>
      <c r="BW1490" s="2">
        <v>41274</v>
      </c>
      <c r="BX1490" s="2">
        <v>41305</v>
      </c>
      <c r="BY1490" s="2">
        <v>41333</v>
      </c>
      <c r="BZ1490" s="2">
        <v>41362</v>
      </c>
      <c r="CA1490" s="2">
        <v>41394</v>
      </c>
      <c r="CB1490" s="2">
        <v>41425</v>
      </c>
      <c r="CC1490" s="2">
        <v>41453</v>
      </c>
      <c r="CD1490" s="2">
        <v>41486</v>
      </c>
      <c r="CE1490" s="2">
        <v>41516</v>
      </c>
      <c r="CF1490" s="2">
        <v>41547</v>
      </c>
      <c r="CG1490" s="2">
        <v>41578</v>
      </c>
      <c r="CH1490" s="2">
        <v>41607</v>
      </c>
      <c r="CI1490" s="2">
        <v>41639</v>
      </c>
      <c r="CJ1490" s="2">
        <v>41670</v>
      </c>
      <c r="CK1490" s="2">
        <v>41698</v>
      </c>
      <c r="CL1490" s="2">
        <v>41729</v>
      </c>
      <c r="CM1490" s="2">
        <v>41759</v>
      </c>
      <c r="CN1490" s="2">
        <v>41789</v>
      </c>
      <c r="CO1490" s="2">
        <v>41820</v>
      </c>
      <c r="CP1490" s="2">
        <v>41851</v>
      </c>
      <c r="CQ1490" s="2">
        <v>41880</v>
      </c>
      <c r="CR1490" s="2">
        <v>41912</v>
      </c>
      <c r="CS1490" s="2">
        <v>41943</v>
      </c>
      <c r="CT1490" s="2">
        <v>41971</v>
      </c>
      <c r="CU1490" s="2">
        <v>42004</v>
      </c>
      <c r="CV1490" s="2">
        <v>42034</v>
      </c>
      <c r="CW1490" s="2">
        <v>42062</v>
      </c>
      <c r="CX1490" s="2">
        <v>42094</v>
      </c>
      <c r="CY1490" s="2">
        <v>42124</v>
      </c>
      <c r="CZ1490" s="2">
        <v>42153</v>
      </c>
      <c r="DA1490" s="2">
        <v>42185</v>
      </c>
      <c r="DB1490" s="2">
        <v>42216</v>
      </c>
      <c r="DC1490" s="2">
        <v>42247</v>
      </c>
      <c r="DD1490" s="2">
        <v>42277</v>
      </c>
      <c r="DE1490" s="2">
        <v>42307</v>
      </c>
      <c r="DF1490" s="2">
        <v>42338</v>
      </c>
      <c r="DG1490" s="2">
        <v>42369</v>
      </c>
      <c r="DH1490" s="2">
        <v>42398</v>
      </c>
      <c r="DI1490" s="2">
        <v>42429</v>
      </c>
      <c r="DJ1490" s="2">
        <v>42460</v>
      </c>
      <c r="DK1490" s="2">
        <v>42489</v>
      </c>
      <c r="DL1490" s="2">
        <v>42521</v>
      </c>
      <c r="DM1490" s="2">
        <v>42551</v>
      </c>
      <c r="DN1490" s="2">
        <v>42580</v>
      </c>
      <c r="DO1490" s="2">
        <v>42613</v>
      </c>
      <c r="DP1490" s="2">
        <v>42643</v>
      </c>
      <c r="DQ1490" s="2">
        <v>42674</v>
      </c>
      <c r="DR1490" s="2">
        <v>42704</v>
      </c>
      <c r="DS1490" s="2">
        <v>42734</v>
      </c>
      <c r="DT1490" s="2">
        <v>42766</v>
      </c>
      <c r="DU1490" s="2">
        <v>42794</v>
      </c>
      <c r="DV1490" s="2">
        <v>42825</v>
      </c>
    </row>
    <row r="1491" spans="1:193" x14ac:dyDescent="0.25">
      <c r="D1491" s="3">
        <v>59297946</v>
      </c>
      <c r="E1491">
        <v>46727558</v>
      </c>
      <c r="F1491">
        <v>60312517</v>
      </c>
      <c r="G1491">
        <v>61813624</v>
      </c>
      <c r="H1491">
        <v>60946115</v>
      </c>
      <c r="I1491">
        <v>54620351</v>
      </c>
      <c r="J1491">
        <v>56540381</v>
      </c>
      <c r="K1491">
        <v>68712123</v>
      </c>
      <c r="L1491">
        <v>37248703</v>
      </c>
      <c r="M1491">
        <v>59708425</v>
      </c>
      <c r="N1491">
        <v>52916234</v>
      </c>
      <c r="O1491">
        <v>36673167</v>
      </c>
      <c r="P1491">
        <v>82164260</v>
      </c>
      <c r="Q1491">
        <v>49342250</v>
      </c>
      <c r="R1491">
        <v>62056998</v>
      </c>
      <c r="S1491">
        <v>71418171</v>
      </c>
      <c r="T1491">
        <v>55794013</v>
      </c>
      <c r="U1491">
        <v>64099778</v>
      </c>
      <c r="V1491">
        <v>73110070</v>
      </c>
      <c r="W1491">
        <v>33771926</v>
      </c>
      <c r="X1491">
        <v>62118330</v>
      </c>
      <c r="Y1491">
        <v>93079776</v>
      </c>
      <c r="Z1491">
        <v>57534526</v>
      </c>
      <c r="AA1491">
        <v>53755881</v>
      </c>
      <c r="AB1491">
        <v>61438061</v>
      </c>
      <c r="AC1491">
        <v>62799566</v>
      </c>
      <c r="AD1491">
        <v>56744325</v>
      </c>
      <c r="AE1491">
        <v>52731969</v>
      </c>
      <c r="AF1491">
        <v>40853083</v>
      </c>
      <c r="AG1491">
        <v>42162456</v>
      </c>
      <c r="AH1491">
        <v>44550836</v>
      </c>
      <c r="AI1491">
        <v>26114813</v>
      </c>
      <c r="AJ1491">
        <v>29963004</v>
      </c>
      <c r="AK1491">
        <v>42478721</v>
      </c>
      <c r="AL1491">
        <v>25655096</v>
      </c>
      <c r="AM1491">
        <v>26141780</v>
      </c>
      <c r="AN1491">
        <v>40520421</v>
      </c>
      <c r="AO1491">
        <v>33132050</v>
      </c>
      <c r="AP1491">
        <v>34051338</v>
      </c>
      <c r="AQ1491">
        <v>39060372</v>
      </c>
      <c r="AR1491">
        <v>41461226</v>
      </c>
      <c r="AS1491">
        <v>35407675</v>
      </c>
      <c r="AT1491">
        <v>38179482</v>
      </c>
      <c r="AU1491">
        <v>31188754</v>
      </c>
      <c r="AV1491">
        <v>29665493</v>
      </c>
      <c r="AW1491">
        <v>29733297</v>
      </c>
      <c r="AX1491">
        <v>19592310</v>
      </c>
      <c r="AY1491">
        <v>11877567</v>
      </c>
      <c r="AZ1491">
        <v>20861873</v>
      </c>
      <c r="BA1491">
        <v>13215999</v>
      </c>
      <c r="BB1491">
        <v>17491193</v>
      </c>
      <c r="BC1491">
        <v>20504169</v>
      </c>
      <c r="BD1491">
        <v>19922561</v>
      </c>
      <c r="BE1491">
        <v>20558560</v>
      </c>
      <c r="BF1491">
        <v>24967094</v>
      </c>
      <c r="BG1491">
        <v>44793980</v>
      </c>
      <c r="BH1491">
        <v>28611255</v>
      </c>
      <c r="BI1491">
        <v>23514755</v>
      </c>
      <c r="BJ1491">
        <v>19184288</v>
      </c>
      <c r="BK1491">
        <v>16096456</v>
      </c>
      <c r="BL1491">
        <v>20615619</v>
      </c>
      <c r="BM1491">
        <v>13909178</v>
      </c>
      <c r="BN1491">
        <v>15961904</v>
      </c>
      <c r="BO1491">
        <v>19929948</v>
      </c>
      <c r="BP1491">
        <v>17418407</v>
      </c>
      <c r="BQ1491">
        <v>19593310</v>
      </c>
      <c r="BR1491">
        <v>19622388</v>
      </c>
      <c r="BS1491">
        <v>13846653</v>
      </c>
      <c r="BT1491">
        <v>12659982</v>
      </c>
      <c r="BU1491">
        <v>21092036</v>
      </c>
      <c r="BV1491">
        <v>16309637</v>
      </c>
      <c r="BW1491">
        <v>15317308</v>
      </c>
      <c r="BX1491">
        <v>23846221</v>
      </c>
      <c r="BY1491">
        <v>17941661</v>
      </c>
      <c r="BZ1491">
        <v>15859565</v>
      </c>
      <c r="CA1491">
        <v>25123384</v>
      </c>
      <c r="CB1491">
        <v>15939653</v>
      </c>
      <c r="CC1491">
        <v>12323967</v>
      </c>
      <c r="CD1491">
        <v>13836467</v>
      </c>
      <c r="CE1491">
        <v>10901341</v>
      </c>
      <c r="CF1491">
        <v>12302353</v>
      </c>
      <c r="CG1491">
        <v>15852894</v>
      </c>
      <c r="CH1491">
        <v>13163594</v>
      </c>
      <c r="CI1491">
        <v>13507345</v>
      </c>
      <c r="CJ1491">
        <v>19474251</v>
      </c>
      <c r="CK1491">
        <v>15689880</v>
      </c>
      <c r="CL1491">
        <v>16936644</v>
      </c>
      <c r="CM1491">
        <v>27992837</v>
      </c>
      <c r="CN1491">
        <v>15591510</v>
      </c>
      <c r="CO1491">
        <v>10105321</v>
      </c>
      <c r="CP1491">
        <v>14665621</v>
      </c>
      <c r="CQ1491">
        <v>10721233</v>
      </c>
      <c r="CR1491">
        <v>12267469</v>
      </c>
      <c r="CS1491">
        <v>31742307</v>
      </c>
      <c r="CT1491">
        <v>12091027</v>
      </c>
      <c r="CU1491">
        <v>14568790</v>
      </c>
      <c r="CV1491">
        <v>19170046</v>
      </c>
      <c r="CW1491">
        <v>13346691</v>
      </c>
      <c r="CX1491">
        <v>18301608</v>
      </c>
      <c r="CY1491">
        <v>16987556</v>
      </c>
      <c r="CZ1491">
        <v>13556963</v>
      </c>
      <c r="DA1491">
        <v>13764793</v>
      </c>
      <c r="DB1491">
        <v>23893436</v>
      </c>
      <c r="DC1491">
        <v>25597270</v>
      </c>
      <c r="DD1491">
        <v>20246746</v>
      </c>
      <c r="DE1491">
        <v>29758631</v>
      </c>
      <c r="DF1491">
        <v>12784348</v>
      </c>
      <c r="DG1491">
        <v>13886137</v>
      </c>
      <c r="DH1491">
        <v>27256270</v>
      </c>
      <c r="DI1491">
        <v>18598950</v>
      </c>
      <c r="DJ1491">
        <v>21351573</v>
      </c>
      <c r="DK1491">
        <v>15175795</v>
      </c>
      <c r="DL1491">
        <v>14610715</v>
      </c>
      <c r="DM1491">
        <v>15319566</v>
      </c>
      <c r="DN1491">
        <v>20576403</v>
      </c>
      <c r="DO1491">
        <v>13521558</v>
      </c>
      <c r="DP1491">
        <v>10769501</v>
      </c>
      <c r="DQ1491">
        <v>16200003</v>
      </c>
      <c r="DR1491">
        <v>12729291</v>
      </c>
      <c r="DS1491">
        <v>8928378</v>
      </c>
      <c r="DT1491">
        <v>6415239</v>
      </c>
      <c r="DU1491">
        <v>6044895</v>
      </c>
      <c r="DV1491">
        <v>20241390</v>
      </c>
    </row>
    <row r="1492" spans="1:193" x14ac:dyDescent="0.25">
      <c r="A1492" s="5" t="s">
        <v>747</v>
      </c>
      <c r="B1492" t="s">
        <v>1164</v>
      </c>
      <c r="C1492" t="s">
        <v>1193</v>
      </c>
      <c r="D1492" s="2">
        <f>_xll.BDH(A1492, "volume", B1492, C1492, "Direction", "H", "Period", "M","cols=120;rows=2")</f>
        <v>39113</v>
      </c>
      <c r="E1492" s="2">
        <v>39141</v>
      </c>
      <c r="F1492" s="2">
        <v>39171</v>
      </c>
      <c r="G1492" s="2">
        <v>39202</v>
      </c>
      <c r="H1492" s="2">
        <v>39233</v>
      </c>
      <c r="I1492" s="2">
        <v>39262</v>
      </c>
      <c r="J1492" s="2">
        <v>39294</v>
      </c>
      <c r="K1492" s="2">
        <v>39325</v>
      </c>
      <c r="L1492" s="2">
        <v>39353</v>
      </c>
      <c r="M1492" s="2">
        <v>39386</v>
      </c>
      <c r="N1492" s="2">
        <v>39416</v>
      </c>
      <c r="O1492" s="2">
        <v>39447</v>
      </c>
      <c r="P1492" s="2">
        <v>39478</v>
      </c>
      <c r="Q1492" s="2">
        <v>39507</v>
      </c>
      <c r="R1492" s="2">
        <v>39538</v>
      </c>
      <c r="S1492" s="2">
        <v>39568</v>
      </c>
      <c r="T1492" s="2">
        <v>39598</v>
      </c>
      <c r="U1492" s="2">
        <v>39629</v>
      </c>
      <c r="V1492" s="2">
        <v>39660</v>
      </c>
      <c r="W1492" s="2">
        <v>39689</v>
      </c>
      <c r="X1492" s="2">
        <v>39721</v>
      </c>
      <c r="Y1492" s="2">
        <v>39752</v>
      </c>
      <c r="Z1492" s="2">
        <v>39780</v>
      </c>
      <c r="AA1492" s="2">
        <v>39813</v>
      </c>
      <c r="AB1492" s="2">
        <v>39843</v>
      </c>
      <c r="AC1492" s="2">
        <v>39871</v>
      </c>
      <c r="AD1492" s="2">
        <v>39903</v>
      </c>
      <c r="AE1492" s="2">
        <v>39933</v>
      </c>
      <c r="AF1492" s="2">
        <v>39962</v>
      </c>
      <c r="AG1492" s="2">
        <v>39994</v>
      </c>
      <c r="AH1492" s="2">
        <v>40025</v>
      </c>
      <c r="AI1492" s="2">
        <v>40056</v>
      </c>
      <c r="AJ1492" s="2">
        <v>40086</v>
      </c>
      <c r="AK1492" s="2">
        <v>40116</v>
      </c>
      <c r="AL1492" s="2">
        <v>40147</v>
      </c>
      <c r="AM1492" s="2">
        <v>40178</v>
      </c>
      <c r="AN1492" s="2">
        <v>40207</v>
      </c>
      <c r="AO1492" s="2">
        <v>40235</v>
      </c>
      <c r="AP1492" s="2">
        <v>40268</v>
      </c>
      <c r="AQ1492" s="2">
        <v>40298</v>
      </c>
      <c r="AR1492" s="2">
        <v>40329</v>
      </c>
      <c r="AS1492" s="2">
        <v>40359</v>
      </c>
      <c r="AT1492" s="2">
        <v>40389</v>
      </c>
      <c r="AU1492" s="2">
        <v>40421</v>
      </c>
      <c r="AV1492" s="2">
        <v>40451</v>
      </c>
      <c r="AW1492" s="2">
        <v>40480</v>
      </c>
      <c r="AX1492" s="2">
        <v>40512</v>
      </c>
      <c r="AY1492" s="2">
        <v>40543</v>
      </c>
      <c r="AZ1492" s="2">
        <v>40574</v>
      </c>
      <c r="BA1492" s="2">
        <v>40602</v>
      </c>
      <c r="BB1492" s="2">
        <v>40633</v>
      </c>
      <c r="BC1492" s="2">
        <v>40662</v>
      </c>
      <c r="BD1492" s="2">
        <v>40694</v>
      </c>
      <c r="BE1492" s="2">
        <v>40724</v>
      </c>
      <c r="BF1492" s="2">
        <v>40753</v>
      </c>
      <c r="BG1492" s="2">
        <v>40786</v>
      </c>
      <c r="BH1492" s="2">
        <v>40816</v>
      </c>
      <c r="BI1492" s="2">
        <v>40847</v>
      </c>
      <c r="BJ1492" s="2">
        <v>40877</v>
      </c>
      <c r="BK1492" s="2">
        <v>40907</v>
      </c>
      <c r="BL1492" s="2">
        <v>40939</v>
      </c>
      <c r="BM1492" s="2">
        <v>40968</v>
      </c>
      <c r="BN1492" s="2">
        <v>40998</v>
      </c>
      <c r="BO1492" s="2">
        <v>41029</v>
      </c>
      <c r="BP1492" s="2">
        <v>41060</v>
      </c>
      <c r="BQ1492" s="2">
        <v>41089</v>
      </c>
      <c r="BR1492" s="2">
        <v>41121</v>
      </c>
      <c r="BS1492" s="2">
        <v>41152</v>
      </c>
      <c r="BT1492" s="2">
        <v>41180</v>
      </c>
      <c r="BU1492" s="2">
        <v>41213</v>
      </c>
      <c r="BV1492" s="2">
        <v>41243</v>
      </c>
      <c r="BW1492" s="2">
        <v>41274</v>
      </c>
      <c r="BX1492" s="2">
        <v>41305</v>
      </c>
      <c r="BY1492" s="2">
        <v>41333</v>
      </c>
      <c r="BZ1492" s="2">
        <v>41362</v>
      </c>
      <c r="CA1492" s="2">
        <v>41394</v>
      </c>
      <c r="CB1492" s="2">
        <v>41425</v>
      </c>
      <c r="CC1492" s="2">
        <v>41453</v>
      </c>
      <c r="CD1492" s="2">
        <v>41486</v>
      </c>
      <c r="CE1492" s="2">
        <v>41516</v>
      </c>
      <c r="CF1492" s="2">
        <v>41547</v>
      </c>
      <c r="CG1492" s="2">
        <v>41578</v>
      </c>
      <c r="CH1492" s="2">
        <v>41607</v>
      </c>
      <c r="CI1492" s="2">
        <v>41639</v>
      </c>
      <c r="CJ1492" s="2">
        <v>41670</v>
      </c>
      <c r="CK1492" s="2">
        <v>41698</v>
      </c>
      <c r="CL1492" s="2">
        <v>41729</v>
      </c>
      <c r="CM1492" s="2">
        <v>41759</v>
      </c>
      <c r="CN1492" s="2">
        <v>41789</v>
      </c>
      <c r="CO1492" s="2">
        <v>41820</v>
      </c>
      <c r="CP1492" s="2">
        <v>41851</v>
      </c>
      <c r="CQ1492" s="2">
        <v>41880</v>
      </c>
      <c r="CR1492" s="2">
        <v>41912</v>
      </c>
      <c r="CS1492" s="2">
        <v>41943</v>
      </c>
      <c r="CT1492" s="2">
        <v>41971</v>
      </c>
      <c r="CU1492" s="2">
        <v>42004</v>
      </c>
      <c r="CV1492" s="2">
        <v>42034</v>
      </c>
      <c r="CW1492" s="2">
        <v>42062</v>
      </c>
      <c r="CX1492" s="2">
        <v>42094</v>
      </c>
      <c r="CY1492" s="2">
        <v>42124</v>
      </c>
      <c r="CZ1492" s="2">
        <v>42153</v>
      </c>
      <c r="DA1492" s="2">
        <v>42185</v>
      </c>
      <c r="DB1492" s="2">
        <v>42216</v>
      </c>
      <c r="DC1492" s="2">
        <v>42247</v>
      </c>
      <c r="DD1492" s="2">
        <v>42277</v>
      </c>
      <c r="DE1492" s="2">
        <v>42307</v>
      </c>
      <c r="DF1492" s="2">
        <v>42338</v>
      </c>
      <c r="DG1492" s="2">
        <v>42369</v>
      </c>
      <c r="DH1492" s="2">
        <v>42398</v>
      </c>
      <c r="DI1492" s="2">
        <v>42429</v>
      </c>
      <c r="DJ1492" s="2">
        <v>42460</v>
      </c>
      <c r="DK1492" s="2">
        <v>42489</v>
      </c>
      <c r="DL1492" s="2">
        <v>42521</v>
      </c>
      <c r="DM1492" s="2">
        <v>42551</v>
      </c>
      <c r="DN1492" s="2">
        <v>42580</v>
      </c>
      <c r="DO1492" s="2">
        <v>42613</v>
      </c>
      <c r="DP1492" s="2">
        <v>42643</v>
      </c>
      <c r="DQ1492" s="2">
        <v>42674</v>
      </c>
      <c r="DR1492" s="2">
        <v>42704</v>
      </c>
      <c r="DS1492" s="2">
        <v>42734</v>
      </c>
    </row>
    <row r="1493" spans="1:193" x14ac:dyDescent="0.25">
      <c r="D1493" s="3">
        <v>20470200</v>
      </c>
      <c r="E1493">
        <v>14697800</v>
      </c>
      <c r="F1493">
        <v>16546700</v>
      </c>
      <c r="G1493">
        <v>11878800</v>
      </c>
      <c r="H1493">
        <v>17065400</v>
      </c>
      <c r="I1493">
        <v>15124600</v>
      </c>
      <c r="J1493">
        <v>14731000</v>
      </c>
      <c r="K1493">
        <v>24268200</v>
      </c>
      <c r="L1493">
        <v>19142700</v>
      </c>
      <c r="M1493">
        <v>19035700</v>
      </c>
      <c r="N1493">
        <v>21139000</v>
      </c>
      <c r="O1493">
        <v>15913400</v>
      </c>
      <c r="P1493">
        <v>26410400</v>
      </c>
      <c r="Q1493">
        <v>14806000</v>
      </c>
      <c r="R1493">
        <v>22080400</v>
      </c>
      <c r="S1493">
        <v>13752200</v>
      </c>
      <c r="T1493">
        <v>21931200</v>
      </c>
      <c r="U1493">
        <v>21159000</v>
      </c>
      <c r="V1493">
        <v>31864000</v>
      </c>
      <c r="W1493">
        <v>12470800</v>
      </c>
      <c r="X1493">
        <v>24111500</v>
      </c>
      <c r="Y1493">
        <v>24120700</v>
      </c>
      <c r="Z1493">
        <v>23409800</v>
      </c>
      <c r="AA1493">
        <v>23976500</v>
      </c>
      <c r="AB1493">
        <v>21402900</v>
      </c>
      <c r="AC1493">
        <v>21240300</v>
      </c>
      <c r="AD1493">
        <v>34816300</v>
      </c>
      <c r="AE1493">
        <v>25669200</v>
      </c>
      <c r="AF1493">
        <v>21285000</v>
      </c>
      <c r="AG1493">
        <v>25886400</v>
      </c>
      <c r="AH1493">
        <v>17563300</v>
      </c>
      <c r="AI1493">
        <v>14843200</v>
      </c>
      <c r="AJ1493">
        <v>18928200</v>
      </c>
      <c r="AK1493">
        <v>18862400</v>
      </c>
      <c r="AL1493">
        <v>13015600</v>
      </c>
      <c r="AM1493">
        <v>14530700</v>
      </c>
      <c r="AN1493">
        <v>19330700</v>
      </c>
      <c r="AO1493">
        <v>15651200</v>
      </c>
      <c r="AP1493">
        <v>13691400</v>
      </c>
      <c r="AQ1493">
        <v>15715000</v>
      </c>
      <c r="AR1493">
        <v>24478500</v>
      </c>
      <c r="AS1493">
        <v>24388400</v>
      </c>
      <c r="AT1493">
        <v>21509800</v>
      </c>
      <c r="AU1493">
        <v>17262000</v>
      </c>
      <c r="AV1493">
        <v>10906283</v>
      </c>
      <c r="AW1493">
        <v>10957509</v>
      </c>
      <c r="AX1493">
        <v>15327905</v>
      </c>
      <c r="AY1493">
        <v>10652266</v>
      </c>
      <c r="AZ1493">
        <v>13276643</v>
      </c>
      <c r="BA1493">
        <v>8390488</v>
      </c>
      <c r="BB1493">
        <v>10160020</v>
      </c>
      <c r="BC1493">
        <v>8156158</v>
      </c>
      <c r="BD1493">
        <v>12044869</v>
      </c>
      <c r="BE1493">
        <v>14548371</v>
      </c>
      <c r="BF1493">
        <v>11280432</v>
      </c>
      <c r="BG1493">
        <v>27060241</v>
      </c>
      <c r="BH1493">
        <v>19861306</v>
      </c>
      <c r="BI1493">
        <v>16296913</v>
      </c>
      <c r="BJ1493">
        <v>16394651</v>
      </c>
      <c r="BK1493">
        <v>10914527</v>
      </c>
      <c r="BL1493">
        <v>10503123</v>
      </c>
      <c r="BM1493">
        <v>8333995</v>
      </c>
      <c r="BN1493">
        <v>9440434</v>
      </c>
      <c r="BO1493">
        <v>9639096</v>
      </c>
      <c r="BP1493">
        <v>14382031</v>
      </c>
      <c r="BQ1493">
        <v>9143619</v>
      </c>
      <c r="BR1493">
        <v>8548805</v>
      </c>
      <c r="BS1493">
        <v>7379346</v>
      </c>
      <c r="BT1493">
        <v>7957066</v>
      </c>
      <c r="BU1493">
        <v>7551986</v>
      </c>
      <c r="BV1493">
        <v>7338068</v>
      </c>
      <c r="BW1493">
        <v>7493188</v>
      </c>
      <c r="BX1493">
        <v>9961518</v>
      </c>
      <c r="BY1493">
        <v>9893101</v>
      </c>
      <c r="BZ1493">
        <v>8598503</v>
      </c>
      <c r="CA1493">
        <v>7372491</v>
      </c>
      <c r="CB1493">
        <v>10661902</v>
      </c>
      <c r="CC1493">
        <v>15171397</v>
      </c>
      <c r="CD1493">
        <v>10970067</v>
      </c>
      <c r="CE1493">
        <v>8428158</v>
      </c>
      <c r="CF1493">
        <v>6634257</v>
      </c>
      <c r="CG1493">
        <v>7921021</v>
      </c>
      <c r="CH1493">
        <v>5726138</v>
      </c>
      <c r="CI1493">
        <v>6834438</v>
      </c>
      <c r="CJ1493">
        <v>8191094</v>
      </c>
      <c r="CK1493">
        <v>6133132</v>
      </c>
      <c r="CL1493">
        <v>6274827</v>
      </c>
      <c r="CM1493">
        <v>6784692</v>
      </c>
      <c r="CN1493">
        <v>5693618</v>
      </c>
      <c r="CO1493">
        <v>4138897</v>
      </c>
      <c r="CP1493">
        <v>3832439</v>
      </c>
      <c r="CQ1493">
        <v>3758102</v>
      </c>
      <c r="CR1493">
        <v>4848501</v>
      </c>
      <c r="CS1493">
        <v>7938814</v>
      </c>
      <c r="CT1493">
        <v>5331562</v>
      </c>
      <c r="CU1493">
        <v>7447974</v>
      </c>
      <c r="CV1493">
        <v>5142033</v>
      </c>
      <c r="CW1493">
        <v>4679297</v>
      </c>
      <c r="CX1493">
        <v>5087535</v>
      </c>
      <c r="CY1493">
        <v>4795264</v>
      </c>
      <c r="CZ1493">
        <v>4854834</v>
      </c>
      <c r="DA1493">
        <v>5621240</v>
      </c>
      <c r="DB1493">
        <v>6200658</v>
      </c>
      <c r="DC1493">
        <v>6769992</v>
      </c>
      <c r="DD1493">
        <v>9103188</v>
      </c>
      <c r="DE1493">
        <v>7680373</v>
      </c>
      <c r="DF1493">
        <v>5323915</v>
      </c>
      <c r="DG1493">
        <v>7206708</v>
      </c>
      <c r="DH1493">
        <v>12789499</v>
      </c>
      <c r="DI1493">
        <v>11307858</v>
      </c>
      <c r="DJ1493">
        <v>10654333</v>
      </c>
      <c r="DK1493">
        <v>10758166</v>
      </c>
      <c r="DL1493">
        <v>13851529</v>
      </c>
      <c r="DM1493">
        <v>13116070</v>
      </c>
      <c r="DN1493">
        <v>8372922</v>
      </c>
      <c r="DO1493">
        <v>6856790</v>
      </c>
      <c r="DP1493">
        <v>8453513</v>
      </c>
      <c r="DQ1493">
        <v>8694969</v>
      </c>
      <c r="DR1493">
        <v>10573687</v>
      </c>
      <c r="DS1493">
        <v>18322155</v>
      </c>
    </row>
    <row r="1494" spans="1:193" x14ac:dyDescent="0.25">
      <c r="A1494" s="5" t="s">
        <v>748</v>
      </c>
      <c r="B1494" t="s">
        <v>1164</v>
      </c>
      <c r="C1494" t="s">
        <v>1194</v>
      </c>
      <c r="D1494" s="2">
        <f>_xll.BDH(A1494, "volume", B1494, C1494, "Direction", "H", "Period", "M","cols=128;rows=2")</f>
        <v>39113</v>
      </c>
      <c r="E1494" s="2">
        <v>39141</v>
      </c>
      <c r="F1494" s="2">
        <v>39171</v>
      </c>
      <c r="G1494" s="2">
        <v>39202</v>
      </c>
      <c r="H1494" s="2">
        <v>39233</v>
      </c>
      <c r="I1494" s="2">
        <v>39262</v>
      </c>
      <c r="J1494" s="2">
        <v>39294</v>
      </c>
      <c r="K1494" s="2">
        <v>39325</v>
      </c>
      <c r="L1494" s="2">
        <v>39353</v>
      </c>
      <c r="M1494" s="2">
        <v>39386</v>
      </c>
      <c r="N1494" s="2">
        <v>39416</v>
      </c>
      <c r="O1494" s="2">
        <v>39447</v>
      </c>
      <c r="P1494" s="2">
        <v>39478</v>
      </c>
      <c r="Q1494" s="2">
        <v>39507</v>
      </c>
      <c r="R1494" s="2">
        <v>39538</v>
      </c>
      <c r="S1494" s="2">
        <v>39568</v>
      </c>
      <c r="T1494" s="2">
        <v>39598</v>
      </c>
      <c r="U1494" s="2">
        <v>39629</v>
      </c>
      <c r="V1494" s="2">
        <v>39660</v>
      </c>
      <c r="W1494" s="2">
        <v>39689</v>
      </c>
      <c r="X1494" s="2">
        <v>39721</v>
      </c>
      <c r="Y1494" s="2">
        <v>39752</v>
      </c>
      <c r="Z1494" s="2">
        <v>39780</v>
      </c>
      <c r="AA1494" s="2">
        <v>39813</v>
      </c>
      <c r="AB1494" s="2">
        <v>39843</v>
      </c>
      <c r="AC1494" s="2">
        <v>39871</v>
      </c>
      <c r="AD1494" s="2">
        <v>39903</v>
      </c>
      <c r="AE1494" s="2">
        <v>39933</v>
      </c>
      <c r="AF1494" s="2">
        <v>39962</v>
      </c>
      <c r="AG1494" s="2">
        <v>39994</v>
      </c>
      <c r="AH1494" s="2">
        <v>40025</v>
      </c>
      <c r="AI1494" s="2">
        <v>40056</v>
      </c>
      <c r="AJ1494" s="2">
        <v>40086</v>
      </c>
      <c r="AK1494" s="2">
        <v>40116</v>
      </c>
      <c r="AL1494" s="2">
        <v>40147</v>
      </c>
      <c r="AM1494" s="2">
        <v>40178</v>
      </c>
      <c r="AN1494" s="2">
        <v>40207</v>
      </c>
      <c r="AO1494" s="2">
        <v>40235</v>
      </c>
      <c r="AP1494" s="2">
        <v>40268</v>
      </c>
      <c r="AQ1494" s="2">
        <v>40298</v>
      </c>
      <c r="AR1494" s="2">
        <v>40329</v>
      </c>
      <c r="AS1494" s="2">
        <v>40359</v>
      </c>
      <c r="AT1494" s="2">
        <v>40389</v>
      </c>
      <c r="AU1494" s="2">
        <v>40421</v>
      </c>
      <c r="AV1494" s="2">
        <v>40451</v>
      </c>
      <c r="AW1494" s="2">
        <v>40480</v>
      </c>
      <c r="AX1494" s="2">
        <v>40512</v>
      </c>
      <c r="AY1494" s="2">
        <v>40543</v>
      </c>
      <c r="AZ1494" s="2">
        <v>40574</v>
      </c>
      <c r="BA1494" s="2">
        <v>40602</v>
      </c>
      <c r="BB1494" s="2">
        <v>40633</v>
      </c>
      <c r="BC1494" s="2">
        <v>40662</v>
      </c>
      <c r="BD1494" s="2">
        <v>40694</v>
      </c>
      <c r="BE1494" s="2">
        <v>40724</v>
      </c>
      <c r="BF1494" s="2">
        <v>40753</v>
      </c>
      <c r="BG1494" s="2">
        <v>40786</v>
      </c>
      <c r="BH1494" s="2">
        <v>40816</v>
      </c>
      <c r="BI1494" s="2">
        <v>40847</v>
      </c>
      <c r="BJ1494" s="2">
        <v>40877</v>
      </c>
      <c r="BK1494" s="2">
        <v>40907</v>
      </c>
      <c r="BL1494" s="2">
        <v>40939</v>
      </c>
      <c r="BM1494" s="2">
        <v>40968</v>
      </c>
      <c r="BN1494" s="2">
        <v>40998</v>
      </c>
      <c r="BO1494" s="2">
        <v>41029</v>
      </c>
      <c r="BP1494" s="2">
        <v>41060</v>
      </c>
      <c r="BQ1494" s="2">
        <v>41089</v>
      </c>
      <c r="BR1494" s="2">
        <v>41121</v>
      </c>
      <c r="BS1494" s="2">
        <v>41152</v>
      </c>
      <c r="BT1494" s="2">
        <v>41180</v>
      </c>
      <c r="BU1494" s="2">
        <v>41213</v>
      </c>
      <c r="BV1494" s="2">
        <v>41243</v>
      </c>
      <c r="BW1494" s="2">
        <v>41274</v>
      </c>
      <c r="BX1494" s="2">
        <v>41305</v>
      </c>
      <c r="BY1494" s="2">
        <v>41333</v>
      </c>
      <c r="BZ1494" s="2">
        <v>41362</v>
      </c>
      <c r="CA1494" s="2">
        <v>41394</v>
      </c>
      <c r="CB1494" s="2">
        <v>41425</v>
      </c>
      <c r="CC1494" s="2">
        <v>41453</v>
      </c>
      <c r="CD1494" s="2">
        <v>41486</v>
      </c>
      <c r="CE1494" s="2">
        <v>41516</v>
      </c>
      <c r="CF1494" s="2">
        <v>41547</v>
      </c>
      <c r="CG1494" s="2">
        <v>41578</v>
      </c>
      <c r="CH1494" s="2">
        <v>41607</v>
      </c>
      <c r="CI1494" s="2">
        <v>41639</v>
      </c>
      <c r="CJ1494" s="2">
        <v>41670</v>
      </c>
      <c r="CK1494" s="2">
        <v>41698</v>
      </c>
      <c r="CL1494" s="2">
        <v>41729</v>
      </c>
      <c r="CM1494" s="2">
        <v>41759</v>
      </c>
      <c r="CN1494" s="2">
        <v>41789</v>
      </c>
      <c r="CO1494" s="2">
        <v>41820</v>
      </c>
      <c r="CP1494" s="2">
        <v>41851</v>
      </c>
      <c r="CQ1494" s="2">
        <v>41880</v>
      </c>
      <c r="CR1494" s="2">
        <v>41912</v>
      </c>
      <c r="CS1494" s="2">
        <v>41943</v>
      </c>
      <c r="CT1494" s="2">
        <v>41971</v>
      </c>
      <c r="CU1494" s="2">
        <v>42004</v>
      </c>
      <c r="CV1494" s="2">
        <v>42034</v>
      </c>
      <c r="CW1494" s="2">
        <v>42062</v>
      </c>
      <c r="CX1494" s="2">
        <v>42094</v>
      </c>
      <c r="CY1494" s="2">
        <v>42124</v>
      </c>
      <c r="CZ1494" s="2">
        <v>42153</v>
      </c>
      <c r="DA1494" s="2">
        <v>42185</v>
      </c>
      <c r="DB1494" s="2">
        <v>42216</v>
      </c>
      <c r="DC1494" s="2">
        <v>42247</v>
      </c>
      <c r="DD1494" s="2">
        <v>42277</v>
      </c>
      <c r="DE1494" s="2">
        <v>42307</v>
      </c>
      <c r="DF1494" s="2">
        <v>42338</v>
      </c>
      <c r="DG1494" s="2">
        <v>42369</v>
      </c>
      <c r="DH1494" s="2">
        <v>42398</v>
      </c>
      <c r="DI1494" s="2">
        <v>42429</v>
      </c>
      <c r="DJ1494" s="2">
        <v>42460</v>
      </c>
      <c r="DK1494" s="2">
        <v>42489</v>
      </c>
      <c r="DL1494" s="2">
        <v>42521</v>
      </c>
      <c r="DM1494" s="2">
        <v>42551</v>
      </c>
      <c r="DN1494" s="2">
        <v>42580</v>
      </c>
      <c r="DO1494" s="2">
        <v>42613</v>
      </c>
      <c r="DP1494" s="2">
        <v>42643</v>
      </c>
      <c r="DQ1494" s="2">
        <v>42674</v>
      </c>
      <c r="DR1494" s="2">
        <v>42704</v>
      </c>
      <c r="DS1494" s="2">
        <v>42734</v>
      </c>
      <c r="DT1494" s="2">
        <v>42766</v>
      </c>
      <c r="DU1494" s="2">
        <v>42794</v>
      </c>
      <c r="DV1494" s="2">
        <v>42825</v>
      </c>
      <c r="DW1494" s="2">
        <v>42853</v>
      </c>
      <c r="DX1494" s="2">
        <v>42886</v>
      </c>
      <c r="DY1494" s="2">
        <v>42916</v>
      </c>
      <c r="DZ1494" s="2">
        <v>42947</v>
      </c>
      <c r="EA1494" s="2">
        <v>42978</v>
      </c>
    </row>
    <row r="1495" spans="1:193" x14ac:dyDescent="0.25">
      <c r="D1495" s="3">
        <v>68403498</v>
      </c>
      <c r="E1495">
        <v>92223720</v>
      </c>
      <c r="F1495">
        <v>58837382</v>
      </c>
      <c r="G1495">
        <v>39351012</v>
      </c>
      <c r="H1495">
        <v>114775338</v>
      </c>
      <c r="I1495">
        <v>62442336</v>
      </c>
      <c r="J1495">
        <v>78953696</v>
      </c>
      <c r="K1495">
        <v>90759004</v>
      </c>
      <c r="L1495">
        <v>38500388</v>
      </c>
      <c r="M1495">
        <v>58019276</v>
      </c>
      <c r="N1495">
        <v>75618036</v>
      </c>
      <c r="O1495">
        <v>40896208</v>
      </c>
      <c r="P1495">
        <v>85637284</v>
      </c>
      <c r="Q1495">
        <v>81383068</v>
      </c>
      <c r="R1495">
        <v>66843110</v>
      </c>
      <c r="S1495">
        <v>48185654</v>
      </c>
      <c r="T1495">
        <v>97652862</v>
      </c>
      <c r="U1495">
        <v>68050766</v>
      </c>
      <c r="V1495">
        <v>83391690</v>
      </c>
      <c r="W1495">
        <v>85049710</v>
      </c>
      <c r="X1495">
        <v>66843862</v>
      </c>
      <c r="Y1495">
        <v>52034642</v>
      </c>
      <c r="Z1495">
        <v>62251886</v>
      </c>
      <c r="AA1495">
        <v>48478896</v>
      </c>
      <c r="AB1495">
        <v>50246158</v>
      </c>
      <c r="AC1495">
        <v>58205532</v>
      </c>
      <c r="AD1495">
        <v>54544392</v>
      </c>
      <c r="AE1495">
        <v>39242510</v>
      </c>
      <c r="AF1495">
        <v>48609254</v>
      </c>
      <c r="AG1495">
        <v>43358826</v>
      </c>
      <c r="AH1495">
        <v>54003362</v>
      </c>
      <c r="AI1495">
        <v>52663092</v>
      </c>
      <c r="AJ1495">
        <v>39163174</v>
      </c>
      <c r="AK1495">
        <v>32811302</v>
      </c>
      <c r="AL1495">
        <v>52051224</v>
      </c>
      <c r="AM1495">
        <v>28474982</v>
      </c>
      <c r="AN1495">
        <v>29760352</v>
      </c>
      <c r="AO1495">
        <v>64396748</v>
      </c>
      <c r="AP1495">
        <v>39432444</v>
      </c>
      <c r="AQ1495">
        <v>32964954</v>
      </c>
      <c r="AR1495">
        <v>50902396</v>
      </c>
      <c r="AS1495">
        <v>31859790</v>
      </c>
      <c r="AT1495">
        <v>34303782</v>
      </c>
      <c r="AU1495">
        <v>42387870</v>
      </c>
      <c r="AV1495">
        <v>34540356</v>
      </c>
      <c r="AW1495">
        <v>37355088</v>
      </c>
      <c r="AX1495">
        <v>37935584</v>
      </c>
      <c r="AY1495">
        <v>29252304</v>
      </c>
      <c r="AZ1495">
        <v>28165334</v>
      </c>
      <c r="BA1495">
        <v>30208110</v>
      </c>
      <c r="BB1495">
        <v>28720036</v>
      </c>
      <c r="BC1495">
        <v>25932484</v>
      </c>
      <c r="BD1495">
        <v>31389174</v>
      </c>
      <c r="BE1495">
        <v>27089322</v>
      </c>
      <c r="BF1495">
        <v>22582502</v>
      </c>
      <c r="BG1495">
        <v>41066474</v>
      </c>
      <c r="BH1495">
        <v>32991438</v>
      </c>
      <c r="BI1495">
        <v>25987542</v>
      </c>
      <c r="BJ1495">
        <v>27405568</v>
      </c>
      <c r="BK1495">
        <v>16252926</v>
      </c>
      <c r="BL1495">
        <v>23066420</v>
      </c>
      <c r="BM1495">
        <v>26116656</v>
      </c>
      <c r="BN1495">
        <v>21372292</v>
      </c>
      <c r="BO1495">
        <v>19130042</v>
      </c>
      <c r="BP1495">
        <v>35226512</v>
      </c>
      <c r="BQ1495">
        <v>32614600</v>
      </c>
      <c r="BR1495">
        <v>31114126</v>
      </c>
      <c r="BS1495">
        <v>17886730</v>
      </c>
      <c r="BT1495">
        <v>18079652</v>
      </c>
      <c r="BU1495">
        <v>16059804</v>
      </c>
      <c r="BV1495">
        <v>27330816</v>
      </c>
      <c r="BW1495">
        <v>19159494</v>
      </c>
      <c r="BX1495">
        <v>21519446</v>
      </c>
      <c r="BY1495">
        <v>30873582</v>
      </c>
      <c r="BZ1495">
        <v>21627272</v>
      </c>
      <c r="CA1495">
        <v>27721598</v>
      </c>
      <c r="CB1495">
        <v>28549292</v>
      </c>
      <c r="CC1495">
        <v>16146513</v>
      </c>
      <c r="CD1495">
        <v>16685529</v>
      </c>
      <c r="CE1495">
        <v>16656513</v>
      </c>
      <c r="CF1495">
        <v>16982575</v>
      </c>
      <c r="CG1495">
        <v>17787282</v>
      </c>
      <c r="CH1495">
        <v>22665980</v>
      </c>
      <c r="CI1495">
        <v>18230888</v>
      </c>
      <c r="CJ1495">
        <v>27652743</v>
      </c>
      <c r="CK1495">
        <v>32060696</v>
      </c>
      <c r="CL1495">
        <v>22756093</v>
      </c>
      <c r="CM1495">
        <v>28124164</v>
      </c>
      <c r="CN1495">
        <v>51634639</v>
      </c>
      <c r="CO1495">
        <v>46422563</v>
      </c>
      <c r="CP1495">
        <v>48477786</v>
      </c>
      <c r="CQ1495">
        <v>36950970</v>
      </c>
      <c r="CR1495">
        <v>30326819</v>
      </c>
      <c r="CS1495">
        <v>31115201</v>
      </c>
      <c r="CT1495">
        <v>40099100</v>
      </c>
      <c r="CU1495">
        <v>25868805</v>
      </c>
      <c r="CV1495">
        <v>30649981</v>
      </c>
      <c r="CW1495">
        <v>23301202</v>
      </c>
      <c r="CX1495">
        <v>21578326</v>
      </c>
      <c r="CY1495">
        <v>22704232</v>
      </c>
      <c r="CZ1495">
        <v>33581546</v>
      </c>
      <c r="DA1495">
        <v>26850557</v>
      </c>
      <c r="DB1495">
        <v>33021462</v>
      </c>
      <c r="DC1495">
        <v>34718982</v>
      </c>
      <c r="DD1495">
        <v>27987928</v>
      </c>
      <c r="DE1495">
        <v>35802489</v>
      </c>
      <c r="DF1495">
        <v>38503345</v>
      </c>
      <c r="DG1495">
        <v>45624188</v>
      </c>
      <c r="DH1495">
        <v>34745693</v>
      </c>
      <c r="DI1495">
        <v>37867734</v>
      </c>
      <c r="DJ1495">
        <v>35023457</v>
      </c>
      <c r="DK1495">
        <v>33282078</v>
      </c>
      <c r="DL1495">
        <v>36692028</v>
      </c>
      <c r="DM1495">
        <v>43065232</v>
      </c>
      <c r="DN1495">
        <v>35666521</v>
      </c>
      <c r="DO1495">
        <v>30332252</v>
      </c>
      <c r="DP1495">
        <v>29452932</v>
      </c>
      <c r="DQ1495">
        <v>25899993</v>
      </c>
      <c r="DR1495">
        <v>35808525</v>
      </c>
      <c r="DS1495">
        <v>28584482</v>
      </c>
      <c r="DT1495">
        <v>23266153</v>
      </c>
      <c r="DU1495">
        <v>27668634</v>
      </c>
      <c r="DV1495">
        <v>28440931</v>
      </c>
      <c r="DW1495">
        <v>42254665</v>
      </c>
      <c r="DX1495">
        <v>29241552</v>
      </c>
      <c r="DY1495">
        <v>55941794</v>
      </c>
      <c r="DZ1495">
        <v>31124863</v>
      </c>
      <c r="EA1495">
        <v>19224718</v>
      </c>
    </row>
    <row r="1496" spans="1:193" x14ac:dyDescent="0.25">
      <c r="A1496" s="5" t="s">
        <v>749</v>
      </c>
      <c r="B1496" t="s">
        <v>1164</v>
      </c>
      <c r="C1496" t="s">
        <v>1184</v>
      </c>
      <c r="D1496" s="2">
        <f>_xll.BDH(A1496, "volume", B1496, C1496, "Direction", "H", "Period", "M","cols=84;rows=2")</f>
        <v>39113</v>
      </c>
      <c r="E1496" s="2">
        <v>39141</v>
      </c>
      <c r="F1496" s="2">
        <v>39171</v>
      </c>
      <c r="G1496" s="2">
        <v>39202</v>
      </c>
      <c r="H1496" s="2">
        <v>39233</v>
      </c>
      <c r="I1496" s="2">
        <v>39262</v>
      </c>
      <c r="J1496" s="2">
        <v>39294</v>
      </c>
      <c r="K1496" s="2">
        <v>39325</v>
      </c>
      <c r="L1496" s="2">
        <v>39353</v>
      </c>
      <c r="M1496" s="2">
        <v>39386</v>
      </c>
      <c r="N1496" s="2">
        <v>39416</v>
      </c>
      <c r="O1496" s="2">
        <v>39447</v>
      </c>
      <c r="P1496" s="2">
        <v>39478</v>
      </c>
      <c r="Q1496" s="2">
        <v>39507</v>
      </c>
      <c r="R1496" s="2">
        <v>39538</v>
      </c>
      <c r="S1496" s="2">
        <v>39568</v>
      </c>
      <c r="T1496" s="2">
        <v>39598</v>
      </c>
      <c r="U1496" s="2">
        <v>39629</v>
      </c>
      <c r="V1496" s="2">
        <v>39660</v>
      </c>
      <c r="W1496" s="2">
        <v>39689</v>
      </c>
      <c r="X1496" s="2">
        <v>39721</v>
      </c>
      <c r="Y1496" s="2">
        <v>39752</v>
      </c>
      <c r="Z1496" s="2">
        <v>39780</v>
      </c>
      <c r="AA1496" s="2">
        <v>39813</v>
      </c>
      <c r="AB1496" s="2">
        <v>39843</v>
      </c>
      <c r="AC1496" s="2">
        <v>39871</v>
      </c>
      <c r="AD1496" s="2">
        <v>39903</v>
      </c>
      <c r="AE1496" s="2">
        <v>39933</v>
      </c>
      <c r="AF1496" s="2">
        <v>39962</v>
      </c>
      <c r="AG1496" s="2">
        <v>39994</v>
      </c>
      <c r="AH1496" s="2">
        <v>40025</v>
      </c>
      <c r="AI1496" s="2">
        <v>40056</v>
      </c>
      <c r="AJ1496" s="2">
        <v>40086</v>
      </c>
      <c r="AK1496" s="2">
        <v>40116</v>
      </c>
      <c r="AL1496" s="2">
        <v>40147</v>
      </c>
      <c r="AM1496" s="2">
        <v>40178</v>
      </c>
      <c r="AN1496" s="2">
        <v>40207</v>
      </c>
      <c r="AO1496" s="2">
        <v>40235</v>
      </c>
      <c r="AP1496" s="2">
        <v>40268</v>
      </c>
      <c r="AQ1496" s="2">
        <v>40298</v>
      </c>
      <c r="AR1496" s="2">
        <v>40329</v>
      </c>
      <c r="AS1496" s="2">
        <v>40359</v>
      </c>
      <c r="AT1496" s="2">
        <v>40389</v>
      </c>
      <c r="AU1496" s="2">
        <v>40421</v>
      </c>
      <c r="AV1496" s="2">
        <v>40451</v>
      </c>
      <c r="AW1496" s="2">
        <v>40480</v>
      </c>
      <c r="AX1496" s="2">
        <v>40512</v>
      </c>
      <c r="AY1496" s="2">
        <v>40543</v>
      </c>
      <c r="AZ1496" s="2">
        <v>40574</v>
      </c>
      <c r="BA1496" s="2">
        <v>40602</v>
      </c>
      <c r="BB1496" s="2">
        <v>40633</v>
      </c>
      <c r="BC1496" s="2">
        <v>40662</v>
      </c>
      <c r="BD1496" s="2">
        <v>40694</v>
      </c>
      <c r="BE1496" s="2">
        <v>40724</v>
      </c>
      <c r="BF1496" s="2">
        <v>40753</v>
      </c>
      <c r="BG1496" s="2">
        <v>40786</v>
      </c>
      <c r="BH1496" s="2">
        <v>40816</v>
      </c>
      <c r="BI1496" s="2">
        <v>40847</v>
      </c>
      <c r="BJ1496" s="2">
        <v>40877</v>
      </c>
      <c r="BK1496" s="2">
        <v>40907</v>
      </c>
      <c r="BL1496" s="2">
        <v>40939</v>
      </c>
      <c r="BM1496" s="2">
        <v>40968</v>
      </c>
      <c r="BN1496" s="2">
        <v>40998</v>
      </c>
      <c r="BO1496" s="2">
        <v>41029</v>
      </c>
      <c r="BP1496" s="2">
        <v>41060</v>
      </c>
      <c r="BQ1496" s="2">
        <v>41089</v>
      </c>
      <c r="BR1496" s="2">
        <v>41121</v>
      </c>
      <c r="BS1496" s="2">
        <v>41152</v>
      </c>
      <c r="BT1496" s="2">
        <v>41180</v>
      </c>
      <c r="BU1496" s="2">
        <v>41213</v>
      </c>
      <c r="BV1496" s="2">
        <v>41243</v>
      </c>
      <c r="BW1496" s="2">
        <v>41274</v>
      </c>
      <c r="BX1496" s="2">
        <v>41305</v>
      </c>
      <c r="BY1496" s="2">
        <v>41333</v>
      </c>
      <c r="BZ1496" s="2">
        <v>41362</v>
      </c>
      <c r="CA1496" s="2">
        <v>41394</v>
      </c>
      <c r="CB1496" s="2">
        <v>41425</v>
      </c>
      <c r="CC1496" s="2">
        <v>41453</v>
      </c>
      <c r="CD1496" s="2">
        <v>41486</v>
      </c>
      <c r="CE1496" s="2">
        <v>41516</v>
      </c>
      <c r="CF1496" s="2">
        <v>41547</v>
      </c>
      <c r="CG1496" s="2">
        <v>41578</v>
      </c>
      <c r="CH1496" s="2">
        <v>41607</v>
      </c>
      <c r="CI1496" s="2">
        <v>41639</v>
      </c>
    </row>
    <row r="1497" spans="1:193" x14ac:dyDescent="0.25">
      <c r="D1497" s="3">
        <v>52728668</v>
      </c>
      <c r="E1497">
        <v>60574883</v>
      </c>
      <c r="F1497">
        <v>48059269</v>
      </c>
      <c r="G1497">
        <v>38134135</v>
      </c>
      <c r="H1497">
        <v>78776264</v>
      </c>
      <c r="I1497">
        <v>45608225</v>
      </c>
      <c r="J1497">
        <v>46496327</v>
      </c>
      <c r="K1497">
        <v>61973403</v>
      </c>
      <c r="L1497">
        <v>39863936</v>
      </c>
      <c r="M1497">
        <v>37644344</v>
      </c>
      <c r="N1497">
        <v>41640659</v>
      </c>
      <c r="O1497">
        <v>29021302</v>
      </c>
      <c r="P1497">
        <v>53236951</v>
      </c>
      <c r="Q1497">
        <v>74595946</v>
      </c>
      <c r="R1497">
        <v>46265289</v>
      </c>
      <c r="S1497">
        <v>48443776</v>
      </c>
      <c r="T1497">
        <v>62436793</v>
      </c>
      <c r="U1497">
        <v>40328036</v>
      </c>
      <c r="V1497">
        <v>40608880</v>
      </c>
      <c r="W1497">
        <v>39899653</v>
      </c>
      <c r="X1497">
        <v>40390530</v>
      </c>
      <c r="Y1497">
        <v>58143697</v>
      </c>
      <c r="Z1497">
        <v>43747697</v>
      </c>
      <c r="AA1497">
        <v>37518000</v>
      </c>
      <c r="AB1497">
        <v>36029952</v>
      </c>
      <c r="AC1497">
        <v>45895947</v>
      </c>
      <c r="AD1497">
        <v>28977818</v>
      </c>
      <c r="AE1497">
        <v>39234429</v>
      </c>
      <c r="AF1497">
        <v>23926334</v>
      </c>
      <c r="AG1497">
        <v>28612294</v>
      </c>
      <c r="AH1497">
        <v>20259909</v>
      </c>
      <c r="AI1497">
        <v>23094349</v>
      </c>
      <c r="AJ1497">
        <v>28427559</v>
      </c>
      <c r="AK1497">
        <v>23565253</v>
      </c>
      <c r="AL1497">
        <v>37693969</v>
      </c>
      <c r="AM1497">
        <v>22026102</v>
      </c>
      <c r="AN1497">
        <v>25599181</v>
      </c>
      <c r="AO1497">
        <v>44145635</v>
      </c>
      <c r="AP1497">
        <v>52343129</v>
      </c>
      <c r="AQ1497">
        <v>38686473</v>
      </c>
      <c r="AR1497">
        <v>77354341</v>
      </c>
      <c r="AS1497">
        <v>41087011</v>
      </c>
      <c r="AT1497">
        <v>34667515</v>
      </c>
      <c r="AU1497">
        <v>38458048</v>
      </c>
      <c r="AV1497">
        <v>35163280</v>
      </c>
      <c r="AW1497">
        <v>26551363</v>
      </c>
      <c r="AX1497">
        <v>27393724</v>
      </c>
      <c r="AY1497">
        <v>20798254</v>
      </c>
      <c r="AZ1497">
        <v>31603531</v>
      </c>
      <c r="BA1497">
        <v>119865393</v>
      </c>
      <c r="BB1497">
        <v>128793137</v>
      </c>
      <c r="BC1497">
        <v>75454977</v>
      </c>
      <c r="BD1497">
        <v>72376720</v>
      </c>
      <c r="BE1497">
        <v>56392882</v>
      </c>
      <c r="BF1497">
        <v>39034341</v>
      </c>
      <c r="BG1497">
        <v>68846492</v>
      </c>
      <c r="BH1497">
        <v>47971016</v>
      </c>
      <c r="BI1497">
        <v>41736482</v>
      </c>
      <c r="BJ1497">
        <v>39141070</v>
      </c>
      <c r="BK1497">
        <v>27375196</v>
      </c>
      <c r="BL1497">
        <v>30487579</v>
      </c>
      <c r="BM1497">
        <v>52215954</v>
      </c>
      <c r="BN1497">
        <v>41634813</v>
      </c>
      <c r="BO1497">
        <v>35141735</v>
      </c>
      <c r="BP1497">
        <v>36429390</v>
      </c>
      <c r="BQ1497">
        <v>24192156</v>
      </c>
      <c r="BR1497">
        <v>27951167</v>
      </c>
      <c r="BS1497">
        <v>35584985</v>
      </c>
      <c r="BT1497">
        <v>27051736</v>
      </c>
      <c r="BU1497">
        <v>27874688</v>
      </c>
      <c r="BV1497">
        <v>24349395</v>
      </c>
      <c r="BW1497">
        <v>18369932</v>
      </c>
      <c r="BX1497">
        <v>28743540</v>
      </c>
      <c r="BY1497">
        <v>18833151</v>
      </c>
      <c r="BZ1497">
        <v>21355322</v>
      </c>
      <c r="CA1497">
        <v>26715692</v>
      </c>
      <c r="CB1497">
        <v>27410776</v>
      </c>
      <c r="CC1497">
        <v>23551761</v>
      </c>
      <c r="CD1497">
        <v>20399797</v>
      </c>
      <c r="CE1497">
        <v>30861108</v>
      </c>
      <c r="CF1497">
        <v>23652202</v>
      </c>
      <c r="CG1497">
        <v>28938599</v>
      </c>
      <c r="CH1497">
        <v>22392592</v>
      </c>
      <c r="CI1497">
        <v>36469270</v>
      </c>
    </row>
    <row r="1498" spans="1:193" x14ac:dyDescent="0.25">
      <c r="A1498" s="5" t="s">
        <v>750</v>
      </c>
      <c r="B1498" t="s">
        <v>1164</v>
      </c>
      <c r="C1498" t="s">
        <v>1181</v>
      </c>
      <c r="D1498" s="2">
        <f>_xll.BDH(A1498, "volume", B1498, C1498, "Direction", "H", "Period", "M","cols=39;rows=2")</f>
        <v>39113</v>
      </c>
      <c r="E1498" s="2">
        <v>39141</v>
      </c>
      <c r="F1498" s="2">
        <v>39171</v>
      </c>
      <c r="G1498" s="2">
        <v>39202</v>
      </c>
      <c r="H1498" s="2">
        <v>39233</v>
      </c>
      <c r="I1498" s="2">
        <v>39262</v>
      </c>
      <c r="J1498" s="2">
        <v>39294</v>
      </c>
      <c r="K1498" s="2">
        <v>39325</v>
      </c>
      <c r="L1498" s="2">
        <v>39353</v>
      </c>
      <c r="M1498" s="2">
        <v>39386</v>
      </c>
      <c r="N1498" s="2">
        <v>39416</v>
      </c>
      <c r="O1498" s="2">
        <v>39447</v>
      </c>
      <c r="P1498" s="2">
        <v>39478</v>
      </c>
      <c r="Q1498" s="2">
        <v>39507</v>
      </c>
      <c r="R1498" s="2">
        <v>39538</v>
      </c>
      <c r="S1498" s="2">
        <v>39568</v>
      </c>
      <c r="T1498" s="2">
        <v>39598</v>
      </c>
      <c r="U1498" s="2">
        <v>39629</v>
      </c>
      <c r="V1498" s="2">
        <v>39660</v>
      </c>
      <c r="W1498" s="2">
        <v>39689</v>
      </c>
      <c r="X1498" s="2">
        <v>39721</v>
      </c>
      <c r="Y1498" s="2">
        <v>39752</v>
      </c>
      <c r="Z1498" s="2">
        <v>39780</v>
      </c>
      <c r="AA1498" s="2">
        <v>39813</v>
      </c>
      <c r="AB1498" s="2">
        <v>39843</v>
      </c>
      <c r="AC1498" s="2">
        <v>39871</v>
      </c>
      <c r="AD1498" s="2">
        <v>39903</v>
      </c>
      <c r="AE1498" s="2">
        <v>39933</v>
      </c>
      <c r="AF1498" s="2">
        <v>39962</v>
      </c>
      <c r="AG1498" s="2">
        <v>39994</v>
      </c>
      <c r="AH1498" s="2">
        <v>40025</v>
      </c>
      <c r="AI1498" s="2">
        <v>40056</v>
      </c>
      <c r="AJ1498" s="2">
        <v>40086</v>
      </c>
      <c r="AK1498" s="2">
        <v>40116</v>
      </c>
      <c r="AL1498" s="2">
        <v>40147</v>
      </c>
      <c r="AM1498" s="2">
        <v>40178</v>
      </c>
      <c r="AN1498" s="2">
        <v>40207</v>
      </c>
      <c r="AO1498" s="2">
        <v>40235</v>
      </c>
      <c r="AP1498" s="2">
        <v>40268</v>
      </c>
    </row>
    <row r="1499" spans="1:193" x14ac:dyDescent="0.25">
      <c r="D1499" s="3">
        <v>76583745</v>
      </c>
      <c r="E1499">
        <v>59200782</v>
      </c>
      <c r="F1499">
        <v>83189196</v>
      </c>
      <c r="G1499">
        <v>66023886</v>
      </c>
      <c r="H1499">
        <v>112085227</v>
      </c>
      <c r="I1499">
        <v>78048324</v>
      </c>
      <c r="J1499">
        <v>143836468</v>
      </c>
      <c r="K1499">
        <v>139740023</v>
      </c>
      <c r="L1499">
        <v>77599076</v>
      </c>
      <c r="M1499">
        <v>74565791</v>
      </c>
      <c r="N1499">
        <v>108959050</v>
      </c>
      <c r="O1499">
        <v>80525141</v>
      </c>
      <c r="P1499">
        <v>153881493</v>
      </c>
      <c r="Q1499">
        <v>142828645</v>
      </c>
      <c r="R1499">
        <v>170083244</v>
      </c>
      <c r="S1499">
        <v>141792053</v>
      </c>
      <c r="T1499">
        <v>83993972</v>
      </c>
      <c r="U1499">
        <v>99855546</v>
      </c>
      <c r="V1499">
        <v>140927216</v>
      </c>
      <c r="W1499">
        <v>92447509</v>
      </c>
      <c r="X1499">
        <v>148841167</v>
      </c>
      <c r="Y1499">
        <v>136033996</v>
      </c>
      <c r="Z1499">
        <v>113077310</v>
      </c>
      <c r="AA1499">
        <v>138357523</v>
      </c>
      <c r="AB1499">
        <v>149300232</v>
      </c>
      <c r="AC1499">
        <v>171876287</v>
      </c>
      <c r="AD1499">
        <v>192210136</v>
      </c>
      <c r="AE1499">
        <v>136296584</v>
      </c>
      <c r="AF1499">
        <v>110403708</v>
      </c>
      <c r="AG1499">
        <v>82918029</v>
      </c>
      <c r="AH1499">
        <v>87993888</v>
      </c>
      <c r="AI1499">
        <v>72767705</v>
      </c>
      <c r="AJ1499">
        <v>87953370</v>
      </c>
      <c r="AK1499">
        <v>92563722</v>
      </c>
      <c r="AL1499">
        <v>76385496</v>
      </c>
      <c r="AM1499">
        <v>65704251</v>
      </c>
      <c r="AN1499">
        <v>87659027</v>
      </c>
      <c r="AO1499">
        <v>83762453</v>
      </c>
      <c r="AP1499">
        <v>10810655</v>
      </c>
    </row>
    <row r="1500" spans="1:193" x14ac:dyDescent="0.25">
      <c r="A1500" s="5" t="s">
        <v>751</v>
      </c>
      <c r="B1500" t="s">
        <v>1164</v>
      </c>
      <c r="C1500" t="s">
        <v>1199</v>
      </c>
      <c r="D1500" s="2">
        <f>_xll.BDH(A1500, "volume", B1500, C1500, "Direction", "H", "Period", "M","cols=190;rows=2")</f>
        <v>39113</v>
      </c>
      <c r="E1500" s="2">
        <v>39141</v>
      </c>
      <c r="F1500" s="2">
        <v>39171</v>
      </c>
      <c r="G1500" s="2">
        <v>39202</v>
      </c>
      <c r="H1500" s="2">
        <v>39233</v>
      </c>
      <c r="I1500" s="2">
        <v>39262</v>
      </c>
      <c r="J1500" s="2">
        <v>39294</v>
      </c>
      <c r="K1500" s="2">
        <v>39325</v>
      </c>
      <c r="L1500" s="2">
        <v>39353</v>
      </c>
      <c r="M1500" s="2">
        <v>39386</v>
      </c>
      <c r="N1500" s="2">
        <v>39416</v>
      </c>
      <c r="O1500" s="2">
        <v>39447</v>
      </c>
      <c r="P1500" s="2">
        <v>39478</v>
      </c>
      <c r="Q1500" s="2">
        <v>39507</v>
      </c>
      <c r="R1500" s="2">
        <v>39538</v>
      </c>
      <c r="S1500" s="2">
        <v>39568</v>
      </c>
      <c r="T1500" s="2">
        <v>39598</v>
      </c>
      <c r="U1500" s="2">
        <v>39629</v>
      </c>
      <c r="V1500" s="2">
        <v>39660</v>
      </c>
      <c r="W1500" s="2">
        <v>39689</v>
      </c>
      <c r="X1500" s="2">
        <v>39721</v>
      </c>
      <c r="Y1500" s="2">
        <v>39752</v>
      </c>
      <c r="Z1500" s="2">
        <v>39780</v>
      </c>
      <c r="AA1500" s="2">
        <v>39813</v>
      </c>
      <c r="AB1500" s="2">
        <v>39843</v>
      </c>
      <c r="AC1500" s="2">
        <v>39871</v>
      </c>
      <c r="AD1500" s="2">
        <v>39903</v>
      </c>
      <c r="AE1500" s="2">
        <v>39933</v>
      </c>
      <c r="AF1500" s="2">
        <v>39962</v>
      </c>
      <c r="AG1500" s="2">
        <v>39994</v>
      </c>
      <c r="AH1500" s="2">
        <v>40025</v>
      </c>
      <c r="AI1500" s="2">
        <v>40056</v>
      </c>
      <c r="AJ1500" s="2">
        <v>40086</v>
      </c>
      <c r="AK1500" s="2">
        <v>40116</v>
      </c>
      <c r="AL1500" s="2">
        <v>40147</v>
      </c>
      <c r="AM1500" s="2">
        <v>40178</v>
      </c>
      <c r="AN1500" s="2">
        <v>40207</v>
      </c>
      <c r="AO1500" s="2">
        <v>40235</v>
      </c>
      <c r="AP1500" s="2">
        <v>40268</v>
      </c>
      <c r="AQ1500" s="2">
        <v>40298</v>
      </c>
      <c r="AR1500" s="2">
        <v>40329</v>
      </c>
      <c r="AS1500" s="2">
        <v>40359</v>
      </c>
      <c r="AT1500" s="2">
        <v>40389</v>
      </c>
      <c r="AU1500" s="2">
        <v>40421</v>
      </c>
      <c r="AV1500" s="2">
        <v>40451</v>
      </c>
      <c r="AW1500" s="2">
        <v>40480</v>
      </c>
      <c r="AX1500" s="2">
        <v>40512</v>
      </c>
      <c r="AY1500" s="2">
        <v>40543</v>
      </c>
      <c r="AZ1500" s="2">
        <v>40574</v>
      </c>
      <c r="BA1500" s="2">
        <v>40602</v>
      </c>
      <c r="BB1500" s="2">
        <v>40633</v>
      </c>
      <c r="BC1500" s="2">
        <v>40662</v>
      </c>
      <c r="BD1500" s="2">
        <v>40694</v>
      </c>
      <c r="BE1500" s="2">
        <v>40724</v>
      </c>
      <c r="BF1500" s="2">
        <v>40753</v>
      </c>
      <c r="BG1500" s="2">
        <v>40786</v>
      </c>
      <c r="BH1500" s="2">
        <v>40816</v>
      </c>
      <c r="BI1500" s="2">
        <v>40847</v>
      </c>
      <c r="BJ1500" s="2">
        <v>40877</v>
      </c>
      <c r="BK1500" s="2">
        <v>40907</v>
      </c>
      <c r="BL1500" s="2">
        <v>40939</v>
      </c>
      <c r="BM1500" s="2">
        <v>40968</v>
      </c>
      <c r="BN1500" s="2">
        <v>40998</v>
      </c>
      <c r="BO1500" s="2">
        <v>41029</v>
      </c>
      <c r="BP1500" s="2">
        <v>41060</v>
      </c>
      <c r="BQ1500" s="2">
        <v>41089</v>
      </c>
      <c r="BR1500" s="2">
        <v>41121</v>
      </c>
      <c r="BS1500" s="2">
        <v>41152</v>
      </c>
      <c r="BT1500" s="2">
        <v>41180</v>
      </c>
      <c r="BU1500" s="2">
        <v>41213</v>
      </c>
      <c r="BV1500" s="2">
        <v>41243</v>
      </c>
      <c r="BW1500" s="2">
        <v>41274</v>
      </c>
      <c r="BX1500" s="2">
        <v>41305</v>
      </c>
      <c r="BY1500" s="2">
        <v>41333</v>
      </c>
      <c r="BZ1500" s="2">
        <v>41362</v>
      </c>
      <c r="CA1500" s="2">
        <v>41394</v>
      </c>
      <c r="CB1500" s="2">
        <v>41425</v>
      </c>
      <c r="CC1500" s="2">
        <v>41453</v>
      </c>
      <c r="CD1500" s="2">
        <v>41486</v>
      </c>
      <c r="CE1500" s="2">
        <v>41516</v>
      </c>
      <c r="CF1500" s="2">
        <v>41547</v>
      </c>
      <c r="CG1500" s="2">
        <v>41578</v>
      </c>
      <c r="CH1500" s="2">
        <v>41607</v>
      </c>
      <c r="CI1500" s="2">
        <v>41639</v>
      </c>
      <c r="CJ1500" s="2">
        <v>41670</v>
      </c>
      <c r="CK1500" s="2">
        <v>41698</v>
      </c>
      <c r="CL1500" s="2">
        <v>41729</v>
      </c>
      <c r="CM1500" s="2">
        <v>41759</v>
      </c>
      <c r="CN1500" s="2">
        <v>41789</v>
      </c>
      <c r="CO1500" s="2">
        <v>41820</v>
      </c>
      <c r="CP1500" s="2">
        <v>41851</v>
      </c>
      <c r="CQ1500" s="2">
        <v>41880</v>
      </c>
      <c r="CR1500" s="2">
        <v>41912</v>
      </c>
      <c r="CS1500" s="2">
        <v>41943</v>
      </c>
      <c r="CT1500" s="2">
        <v>41971</v>
      </c>
      <c r="CU1500" s="2">
        <v>42004</v>
      </c>
      <c r="CV1500" s="2">
        <v>42034</v>
      </c>
      <c r="CW1500" s="2">
        <v>42062</v>
      </c>
      <c r="CX1500" s="2">
        <v>42094</v>
      </c>
      <c r="CY1500" s="2">
        <v>42124</v>
      </c>
      <c r="CZ1500" s="2">
        <v>42153</v>
      </c>
      <c r="DA1500" s="2">
        <v>42185</v>
      </c>
      <c r="DB1500" s="2">
        <v>42216</v>
      </c>
      <c r="DC1500" s="2">
        <v>42247</v>
      </c>
      <c r="DD1500" s="2">
        <v>42277</v>
      </c>
      <c r="DE1500" s="2">
        <v>42307</v>
      </c>
      <c r="DF1500" s="2">
        <v>42338</v>
      </c>
      <c r="DG1500" s="2">
        <v>42369</v>
      </c>
      <c r="DH1500" s="2">
        <v>42398</v>
      </c>
      <c r="DI1500" s="2">
        <v>42429</v>
      </c>
      <c r="DJ1500" s="2">
        <v>42460</v>
      </c>
      <c r="DK1500" s="2">
        <v>42489</v>
      </c>
      <c r="DL1500" s="2">
        <v>42521</v>
      </c>
      <c r="DM1500" s="2">
        <v>42551</v>
      </c>
      <c r="DN1500" s="2">
        <v>42580</v>
      </c>
      <c r="DO1500" s="2">
        <v>42613</v>
      </c>
      <c r="DP1500" s="2">
        <v>42643</v>
      </c>
      <c r="DQ1500" s="2">
        <v>42674</v>
      </c>
      <c r="DR1500" s="2">
        <v>42704</v>
      </c>
      <c r="DS1500" s="2">
        <v>42734</v>
      </c>
      <c r="DT1500" s="2">
        <v>42766</v>
      </c>
      <c r="DU1500" s="2">
        <v>42794</v>
      </c>
      <c r="DV1500" s="2">
        <v>42825</v>
      </c>
      <c r="DW1500" s="2">
        <v>42853</v>
      </c>
      <c r="DX1500" s="2">
        <v>42886</v>
      </c>
      <c r="DY1500" s="2">
        <v>42916</v>
      </c>
      <c r="DZ1500" s="2">
        <v>42947</v>
      </c>
      <c r="EA1500" s="2">
        <v>42978</v>
      </c>
      <c r="EB1500" s="2">
        <v>43007</v>
      </c>
      <c r="EC1500" s="2">
        <v>43039</v>
      </c>
      <c r="ED1500" s="2">
        <v>43069</v>
      </c>
      <c r="EE1500" s="2">
        <v>43098</v>
      </c>
      <c r="EF1500" s="2">
        <v>43131</v>
      </c>
      <c r="EG1500" s="2">
        <v>43159</v>
      </c>
      <c r="EH1500" s="2">
        <v>43189</v>
      </c>
      <c r="EI1500" s="2">
        <v>43220</v>
      </c>
      <c r="EJ1500" s="2">
        <v>43251</v>
      </c>
      <c r="EK1500" s="2">
        <v>43280</v>
      </c>
      <c r="EL1500" s="2">
        <v>43312</v>
      </c>
      <c r="EM1500" s="2">
        <v>43343</v>
      </c>
      <c r="EN1500" s="2">
        <v>43371</v>
      </c>
      <c r="EO1500" s="2">
        <v>43404</v>
      </c>
      <c r="EP1500" s="2">
        <v>43434</v>
      </c>
      <c r="EQ1500" s="2">
        <v>43465</v>
      </c>
      <c r="ER1500" s="2">
        <v>43496</v>
      </c>
      <c r="ES1500" s="2">
        <v>43524</v>
      </c>
      <c r="ET1500" s="2">
        <v>43553</v>
      </c>
      <c r="EU1500" s="2">
        <v>43585</v>
      </c>
      <c r="EV1500" s="2">
        <v>43616</v>
      </c>
      <c r="EW1500" s="2">
        <v>43644</v>
      </c>
      <c r="EX1500" s="2">
        <v>43677</v>
      </c>
      <c r="EY1500" s="2">
        <v>43707</v>
      </c>
      <c r="EZ1500" s="2">
        <v>43738</v>
      </c>
      <c r="FA1500" s="2">
        <v>43769</v>
      </c>
      <c r="FB1500" s="2">
        <v>43798</v>
      </c>
      <c r="FC1500" s="2">
        <v>43830</v>
      </c>
      <c r="FD1500" s="2">
        <v>43861</v>
      </c>
      <c r="FE1500" s="2">
        <v>43889</v>
      </c>
      <c r="FF1500" s="2">
        <v>43921</v>
      </c>
      <c r="FG1500" s="2">
        <v>43951</v>
      </c>
      <c r="FH1500" s="2">
        <v>43980</v>
      </c>
      <c r="FI1500" s="2">
        <v>44012</v>
      </c>
      <c r="FJ1500" s="2">
        <v>44043</v>
      </c>
      <c r="FK1500" s="2">
        <v>44074</v>
      </c>
      <c r="FL1500" s="2">
        <v>44104</v>
      </c>
      <c r="FM1500" s="2">
        <v>44134</v>
      </c>
      <c r="FN1500" s="2">
        <v>44165</v>
      </c>
      <c r="FO1500" s="2">
        <v>44196</v>
      </c>
      <c r="FP1500" s="2">
        <v>44225</v>
      </c>
      <c r="FQ1500" s="2">
        <v>44253</v>
      </c>
      <c r="FR1500" s="2">
        <v>44286</v>
      </c>
      <c r="FS1500" s="2">
        <v>44316</v>
      </c>
      <c r="FT1500" s="2">
        <v>44347</v>
      </c>
      <c r="FU1500" s="2">
        <v>44377</v>
      </c>
      <c r="FV1500" s="2">
        <v>44407</v>
      </c>
      <c r="FW1500" s="2">
        <v>44439</v>
      </c>
      <c r="FX1500" s="2">
        <v>44469</v>
      </c>
      <c r="FY1500" s="2">
        <v>44498</v>
      </c>
      <c r="FZ1500" s="2">
        <v>44530</v>
      </c>
      <c r="GA1500" s="2">
        <v>44561</v>
      </c>
      <c r="GB1500" s="2">
        <v>44592</v>
      </c>
      <c r="GC1500" s="2">
        <v>44620</v>
      </c>
      <c r="GD1500" s="2">
        <v>44651</v>
      </c>
      <c r="GE1500" s="2">
        <v>44680</v>
      </c>
      <c r="GF1500" s="2">
        <v>44712</v>
      </c>
      <c r="GG1500" s="2">
        <v>44742</v>
      </c>
      <c r="GH1500" s="2">
        <v>44771</v>
      </c>
      <c r="GI1500" s="2">
        <v>44804</v>
      </c>
      <c r="GJ1500" s="2">
        <v>44834</v>
      </c>
      <c r="GK1500" s="2">
        <v>44865</v>
      </c>
    </row>
    <row r="1501" spans="1:193" x14ac:dyDescent="0.25">
      <c r="D1501" s="3">
        <v>12479400</v>
      </c>
      <c r="E1501">
        <v>14891700</v>
      </c>
      <c r="F1501">
        <v>16293600</v>
      </c>
      <c r="G1501">
        <v>11786800</v>
      </c>
      <c r="H1501">
        <v>14545400</v>
      </c>
      <c r="I1501">
        <v>15384100</v>
      </c>
      <c r="J1501">
        <v>13658000</v>
      </c>
      <c r="K1501">
        <v>18302700</v>
      </c>
      <c r="L1501">
        <v>16798600</v>
      </c>
      <c r="M1501">
        <v>15317600</v>
      </c>
      <c r="N1501">
        <v>12033800</v>
      </c>
      <c r="O1501">
        <v>8245000</v>
      </c>
      <c r="P1501">
        <v>18739400</v>
      </c>
      <c r="Q1501">
        <v>14039700</v>
      </c>
      <c r="R1501">
        <v>15487800</v>
      </c>
      <c r="S1501">
        <v>15279400</v>
      </c>
      <c r="T1501">
        <v>12175500</v>
      </c>
      <c r="U1501">
        <v>13365500</v>
      </c>
      <c r="V1501">
        <v>20669400</v>
      </c>
      <c r="W1501">
        <v>11639200</v>
      </c>
      <c r="X1501">
        <v>13565900</v>
      </c>
      <c r="Y1501">
        <v>16684600</v>
      </c>
      <c r="Z1501">
        <v>12025900</v>
      </c>
      <c r="AA1501">
        <v>14211900</v>
      </c>
      <c r="AB1501">
        <v>11479900</v>
      </c>
      <c r="AC1501">
        <v>11814900</v>
      </c>
      <c r="AD1501">
        <v>16373700</v>
      </c>
      <c r="AE1501">
        <v>30781100</v>
      </c>
      <c r="AF1501">
        <v>17037600</v>
      </c>
      <c r="AG1501">
        <v>14215500</v>
      </c>
      <c r="AH1501">
        <v>16838800</v>
      </c>
      <c r="AI1501">
        <v>14561000</v>
      </c>
      <c r="AJ1501">
        <v>19847300</v>
      </c>
      <c r="AK1501">
        <v>44574900</v>
      </c>
      <c r="AL1501">
        <v>21248400</v>
      </c>
      <c r="AM1501">
        <v>18073000</v>
      </c>
      <c r="AN1501">
        <v>17578900</v>
      </c>
      <c r="AO1501">
        <v>21862700</v>
      </c>
      <c r="AP1501">
        <v>14622000</v>
      </c>
      <c r="AQ1501">
        <v>16859400</v>
      </c>
      <c r="AR1501">
        <v>46893500</v>
      </c>
      <c r="AS1501">
        <v>21573100</v>
      </c>
      <c r="AT1501">
        <v>27134600</v>
      </c>
      <c r="AU1501">
        <v>46411200</v>
      </c>
      <c r="AV1501">
        <v>12777912</v>
      </c>
      <c r="AW1501">
        <v>13585103</v>
      </c>
      <c r="AX1501">
        <v>8798494</v>
      </c>
      <c r="AY1501">
        <v>10011927</v>
      </c>
      <c r="AZ1501">
        <v>8822787</v>
      </c>
      <c r="BA1501">
        <v>6948552</v>
      </c>
      <c r="BB1501">
        <v>9026212</v>
      </c>
      <c r="BC1501">
        <v>6357587</v>
      </c>
      <c r="BD1501">
        <v>7836290</v>
      </c>
      <c r="BE1501">
        <v>10300736</v>
      </c>
      <c r="BF1501">
        <v>7937175</v>
      </c>
      <c r="BG1501">
        <v>18904948</v>
      </c>
      <c r="BH1501">
        <v>13555825</v>
      </c>
      <c r="BI1501">
        <v>11115438</v>
      </c>
      <c r="BJ1501">
        <v>13777197</v>
      </c>
      <c r="BK1501">
        <v>15542906</v>
      </c>
      <c r="BL1501">
        <v>8902975</v>
      </c>
      <c r="BM1501">
        <v>11226033</v>
      </c>
      <c r="BN1501">
        <v>11232050</v>
      </c>
      <c r="BO1501">
        <v>10195938</v>
      </c>
      <c r="BP1501">
        <v>12967443</v>
      </c>
      <c r="BQ1501">
        <v>9590939</v>
      </c>
      <c r="BR1501">
        <v>9874707</v>
      </c>
      <c r="BS1501">
        <v>8483540</v>
      </c>
      <c r="BT1501">
        <v>9715661</v>
      </c>
      <c r="BU1501">
        <v>7947587</v>
      </c>
      <c r="BV1501">
        <v>9373002</v>
      </c>
      <c r="BW1501">
        <v>14614056</v>
      </c>
      <c r="BX1501">
        <v>8397160</v>
      </c>
      <c r="BY1501">
        <v>8521060</v>
      </c>
      <c r="BZ1501">
        <v>15232900</v>
      </c>
      <c r="CA1501">
        <v>11532711</v>
      </c>
      <c r="CB1501">
        <v>9058479</v>
      </c>
      <c r="CC1501">
        <v>10149137</v>
      </c>
      <c r="CD1501">
        <v>7310512</v>
      </c>
      <c r="CE1501">
        <v>8358861</v>
      </c>
      <c r="CF1501">
        <v>6002459</v>
      </c>
      <c r="CG1501">
        <v>7345650</v>
      </c>
      <c r="CH1501">
        <v>6632970</v>
      </c>
      <c r="CI1501">
        <v>6984317</v>
      </c>
      <c r="CJ1501">
        <v>7584363</v>
      </c>
      <c r="CK1501">
        <v>7107816</v>
      </c>
      <c r="CL1501">
        <v>7574783</v>
      </c>
      <c r="CM1501">
        <v>7469586</v>
      </c>
      <c r="CN1501">
        <v>5840135</v>
      </c>
      <c r="CO1501">
        <v>6616694</v>
      </c>
      <c r="CP1501">
        <v>6336559</v>
      </c>
      <c r="CQ1501">
        <v>5506893</v>
      </c>
      <c r="CR1501">
        <v>7366225</v>
      </c>
      <c r="CS1501">
        <v>7250432</v>
      </c>
      <c r="CT1501">
        <v>5081600</v>
      </c>
      <c r="CU1501">
        <v>6311089</v>
      </c>
      <c r="CV1501">
        <v>4839073</v>
      </c>
      <c r="CW1501">
        <v>6399507</v>
      </c>
      <c r="CX1501">
        <v>7699002</v>
      </c>
      <c r="CY1501">
        <v>9932076</v>
      </c>
      <c r="CZ1501">
        <v>9247741</v>
      </c>
      <c r="DA1501">
        <v>8245130</v>
      </c>
      <c r="DB1501">
        <v>7971245</v>
      </c>
      <c r="DC1501">
        <v>9337766</v>
      </c>
      <c r="DD1501">
        <v>7754759</v>
      </c>
      <c r="DE1501">
        <v>7217961</v>
      </c>
      <c r="DF1501">
        <v>10172112</v>
      </c>
      <c r="DG1501">
        <v>13084313</v>
      </c>
      <c r="DH1501">
        <v>10235812</v>
      </c>
      <c r="DI1501">
        <v>11246418</v>
      </c>
      <c r="DJ1501">
        <v>12392137</v>
      </c>
      <c r="DK1501">
        <v>9181358</v>
      </c>
      <c r="DL1501">
        <v>17548138</v>
      </c>
      <c r="DM1501">
        <v>15860771</v>
      </c>
      <c r="DN1501">
        <v>11747186</v>
      </c>
      <c r="DO1501">
        <v>7859873</v>
      </c>
      <c r="DP1501">
        <v>19588625</v>
      </c>
      <c r="DQ1501">
        <v>9818671</v>
      </c>
      <c r="DR1501">
        <v>10464377</v>
      </c>
      <c r="DS1501">
        <v>14875827</v>
      </c>
      <c r="DT1501">
        <v>9056974</v>
      </c>
      <c r="DU1501">
        <v>9515667</v>
      </c>
      <c r="DV1501">
        <v>9089475</v>
      </c>
      <c r="DW1501">
        <v>7277092</v>
      </c>
      <c r="DX1501">
        <v>9677993</v>
      </c>
      <c r="DY1501">
        <v>9975917</v>
      </c>
      <c r="DZ1501">
        <v>8332786</v>
      </c>
      <c r="EA1501">
        <v>9275213</v>
      </c>
      <c r="EB1501">
        <v>6916130</v>
      </c>
      <c r="EC1501">
        <v>6991041</v>
      </c>
      <c r="ED1501">
        <v>10634914</v>
      </c>
      <c r="EE1501">
        <v>9855881</v>
      </c>
      <c r="EF1501">
        <v>8745011</v>
      </c>
      <c r="EG1501">
        <v>9639381</v>
      </c>
      <c r="EH1501">
        <v>9048081</v>
      </c>
      <c r="EI1501">
        <v>9599280</v>
      </c>
      <c r="EJ1501">
        <v>10496492</v>
      </c>
      <c r="EK1501">
        <v>10620936</v>
      </c>
      <c r="EL1501">
        <v>8307514</v>
      </c>
      <c r="EM1501">
        <v>9295773</v>
      </c>
      <c r="EN1501">
        <v>7631196</v>
      </c>
      <c r="EO1501">
        <v>11702168</v>
      </c>
      <c r="EP1501">
        <v>7588695</v>
      </c>
      <c r="EQ1501">
        <v>9830804</v>
      </c>
      <c r="ER1501">
        <v>9108246</v>
      </c>
      <c r="ES1501">
        <v>10643447</v>
      </c>
      <c r="ET1501">
        <v>19485396</v>
      </c>
      <c r="EU1501">
        <v>17850972</v>
      </c>
      <c r="EV1501">
        <v>15109711</v>
      </c>
      <c r="EW1501">
        <v>18022508</v>
      </c>
      <c r="EX1501">
        <v>50689126</v>
      </c>
      <c r="EY1501">
        <v>27625806</v>
      </c>
      <c r="EZ1501">
        <v>18552382</v>
      </c>
      <c r="FA1501">
        <v>17209953</v>
      </c>
      <c r="FB1501">
        <v>17457598</v>
      </c>
      <c r="FC1501">
        <v>17267963</v>
      </c>
      <c r="FD1501">
        <v>17141415</v>
      </c>
      <c r="FE1501">
        <v>19214060</v>
      </c>
      <c r="FF1501">
        <v>36532100</v>
      </c>
      <c r="FG1501">
        <v>20320879</v>
      </c>
      <c r="FH1501">
        <v>17500364</v>
      </c>
      <c r="FI1501">
        <v>24667684</v>
      </c>
      <c r="FJ1501">
        <v>15259155</v>
      </c>
      <c r="FK1501">
        <v>15397412</v>
      </c>
      <c r="FL1501">
        <v>16506519</v>
      </c>
      <c r="FM1501">
        <v>17091546</v>
      </c>
      <c r="FN1501">
        <v>14845451</v>
      </c>
      <c r="FO1501">
        <v>20048057</v>
      </c>
      <c r="FP1501">
        <v>23595936</v>
      </c>
      <c r="FQ1501">
        <v>21225692</v>
      </c>
      <c r="FR1501">
        <v>23542808</v>
      </c>
      <c r="FS1501">
        <v>16354457</v>
      </c>
      <c r="FT1501">
        <v>17293089</v>
      </c>
      <c r="FU1501">
        <v>18740329</v>
      </c>
      <c r="FV1501">
        <v>12912701</v>
      </c>
      <c r="FW1501">
        <v>21514609</v>
      </c>
      <c r="FX1501">
        <v>21224022</v>
      </c>
      <c r="FY1501">
        <v>18271548</v>
      </c>
      <c r="FZ1501">
        <v>24538561</v>
      </c>
      <c r="GA1501">
        <v>24823081</v>
      </c>
      <c r="GB1501">
        <v>23423950</v>
      </c>
      <c r="GC1501">
        <v>22367902</v>
      </c>
      <c r="GD1501">
        <v>25017199</v>
      </c>
      <c r="GE1501">
        <v>17368713</v>
      </c>
      <c r="GF1501">
        <v>19950334</v>
      </c>
      <c r="GG1501">
        <v>19385676</v>
      </c>
      <c r="GH1501">
        <v>14981689</v>
      </c>
      <c r="GI1501">
        <v>20472988</v>
      </c>
      <c r="GJ1501">
        <v>28456774</v>
      </c>
      <c r="GK1501">
        <v>24176676</v>
      </c>
    </row>
    <row r="1502" spans="1:193" x14ac:dyDescent="0.25">
      <c r="A1502" s="5" t="s">
        <v>752</v>
      </c>
      <c r="B1502" t="s">
        <v>1164</v>
      </c>
      <c r="C1502" t="s">
        <v>1186</v>
      </c>
      <c r="D1502" s="2">
        <f>_xll.BDH(A1502, "volume", B1502, C1502, "Direction", "H", "Period", "M","cols=12;rows=2")</f>
        <v>39113</v>
      </c>
      <c r="E1502" s="2">
        <v>39141</v>
      </c>
      <c r="F1502" s="2">
        <v>39171</v>
      </c>
      <c r="G1502" s="2">
        <v>39202</v>
      </c>
      <c r="H1502" s="2">
        <v>39233</v>
      </c>
      <c r="I1502" s="2">
        <v>39262</v>
      </c>
      <c r="J1502" s="2">
        <v>39294</v>
      </c>
      <c r="K1502" s="2">
        <v>39325</v>
      </c>
      <c r="L1502" s="2">
        <v>39353</v>
      </c>
      <c r="M1502" s="2">
        <v>39386</v>
      </c>
      <c r="N1502" s="2">
        <v>39416</v>
      </c>
      <c r="O1502" s="2">
        <v>39447</v>
      </c>
    </row>
    <row r="1503" spans="1:193" x14ac:dyDescent="0.25">
      <c r="D1503" s="3">
        <v>63470667</v>
      </c>
      <c r="E1503">
        <v>52461084</v>
      </c>
      <c r="F1503">
        <v>88587430</v>
      </c>
      <c r="G1503">
        <v>85976922</v>
      </c>
      <c r="H1503">
        <v>68616320</v>
      </c>
      <c r="I1503">
        <v>92797365</v>
      </c>
      <c r="J1503">
        <v>83721869</v>
      </c>
      <c r="K1503">
        <v>74439424</v>
      </c>
      <c r="L1503">
        <v>44921752</v>
      </c>
      <c r="M1503">
        <v>70999148</v>
      </c>
      <c r="N1503">
        <v>54934947</v>
      </c>
      <c r="O1503">
        <v>35781096</v>
      </c>
    </row>
    <row r="1504" spans="1:193" x14ac:dyDescent="0.25">
      <c r="A1504" s="5" t="s">
        <v>753</v>
      </c>
      <c r="B1504" t="s">
        <v>1164</v>
      </c>
      <c r="C1504" t="s">
        <v>1186</v>
      </c>
      <c r="D1504" s="2">
        <f>_xll.BDH(A1504, "volume", B1504, C1504, "Direction", "H", "Period", "M","cols=12;rows=2")</f>
        <v>39113</v>
      </c>
      <c r="E1504" s="2">
        <v>39141</v>
      </c>
      <c r="F1504" s="2">
        <v>39171</v>
      </c>
      <c r="G1504" s="2">
        <v>39202</v>
      </c>
      <c r="H1504" s="2">
        <v>39233</v>
      </c>
      <c r="I1504" s="2">
        <v>39262</v>
      </c>
      <c r="J1504" s="2">
        <v>39294</v>
      </c>
      <c r="K1504" s="2">
        <v>39325</v>
      </c>
      <c r="L1504" s="2">
        <v>39353</v>
      </c>
      <c r="M1504" s="2">
        <v>39386</v>
      </c>
      <c r="N1504" s="2">
        <v>39416</v>
      </c>
      <c r="O1504" s="2">
        <v>39447</v>
      </c>
    </row>
    <row r="1505" spans="1:193" x14ac:dyDescent="0.25">
      <c r="D1505" s="3">
        <v>19095728</v>
      </c>
      <c r="E1505">
        <v>12115030</v>
      </c>
      <c r="F1505">
        <v>13604017</v>
      </c>
      <c r="G1505">
        <v>16801040</v>
      </c>
      <c r="H1505">
        <v>14002720</v>
      </c>
      <c r="I1505">
        <v>17487170</v>
      </c>
      <c r="J1505">
        <v>41619744</v>
      </c>
      <c r="K1505">
        <v>25774929</v>
      </c>
      <c r="L1505">
        <v>15355200</v>
      </c>
      <c r="M1505">
        <v>19004478</v>
      </c>
      <c r="N1505">
        <v>16261093</v>
      </c>
      <c r="O1505">
        <v>12074219</v>
      </c>
    </row>
    <row r="1506" spans="1:193" x14ac:dyDescent="0.25">
      <c r="A1506" s="5" t="s">
        <v>754</v>
      </c>
      <c r="B1506" t="s">
        <v>1164</v>
      </c>
      <c r="C1506" t="s">
        <v>1199</v>
      </c>
      <c r="D1506" s="2">
        <f>_xll.BDH(A1506, "volume", B1506, C1506, "Direction", "H", "Period", "M","cols=190;rows=2")</f>
        <v>39113</v>
      </c>
      <c r="E1506" s="2">
        <v>39141</v>
      </c>
      <c r="F1506" s="2">
        <v>39171</v>
      </c>
      <c r="G1506" s="2">
        <v>39202</v>
      </c>
      <c r="H1506" s="2">
        <v>39233</v>
      </c>
      <c r="I1506" s="2">
        <v>39262</v>
      </c>
      <c r="J1506" s="2">
        <v>39294</v>
      </c>
      <c r="K1506" s="2">
        <v>39325</v>
      </c>
      <c r="L1506" s="2">
        <v>39353</v>
      </c>
      <c r="M1506" s="2">
        <v>39386</v>
      </c>
      <c r="N1506" s="2">
        <v>39416</v>
      </c>
      <c r="O1506" s="2">
        <v>39447</v>
      </c>
      <c r="P1506" s="2">
        <v>39478</v>
      </c>
      <c r="Q1506" s="2">
        <v>39507</v>
      </c>
      <c r="R1506" s="2">
        <v>39538</v>
      </c>
      <c r="S1506" s="2">
        <v>39568</v>
      </c>
      <c r="T1506" s="2">
        <v>39598</v>
      </c>
      <c r="U1506" s="2">
        <v>39629</v>
      </c>
      <c r="V1506" s="2">
        <v>39660</v>
      </c>
      <c r="W1506" s="2">
        <v>39689</v>
      </c>
      <c r="X1506" s="2">
        <v>39721</v>
      </c>
      <c r="Y1506" s="2">
        <v>39752</v>
      </c>
      <c r="Z1506" s="2">
        <v>39780</v>
      </c>
      <c r="AA1506" s="2">
        <v>39813</v>
      </c>
      <c r="AB1506" s="2">
        <v>39843</v>
      </c>
      <c r="AC1506" s="2">
        <v>39871</v>
      </c>
      <c r="AD1506" s="2">
        <v>39903</v>
      </c>
      <c r="AE1506" s="2">
        <v>39933</v>
      </c>
      <c r="AF1506" s="2">
        <v>39962</v>
      </c>
      <c r="AG1506" s="2">
        <v>39994</v>
      </c>
      <c r="AH1506" s="2">
        <v>40025</v>
      </c>
      <c r="AI1506" s="2">
        <v>40056</v>
      </c>
      <c r="AJ1506" s="2">
        <v>40086</v>
      </c>
      <c r="AK1506" s="2">
        <v>40116</v>
      </c>
      <c r="AL1506" s="2">
        <v>40147</v>
      </c>
      <c r="AM1506" s="2">
        <v>40178</v>
      </c>
      <c r="AN1506" s="2">
        <v>40207</v>
      </c>
      <c r="AO1506" s="2">
        <v>40235</v>
      </c>
      <c r="AP1506" s="2">
        <v>40268</v>
      </c>
      <c r="AQ1506" s="2">
        <v>40298</v>
      </c>
      <c r="AR1506" s="2">
        <v>40329</v>
      </c>
      <c r="AS1506" s="2">
        <v>40359</v>
      </c>
      <c r="AT1506" s="2">
        <v>40389</v>
      </c>
      <c r="AU1506" s="2">
        <v>40421</v>
      </c>
      <c r="AV1506" s="2">
        <v>40451</v>
      </c>
      <c r="AW1506" s="2">
        <v>40480</v>
      </c>
      <c r="AX1506" s="2">
        <v>40512</v>
      </c>
      <c r="AY1506" s="2">
        <v>40543</v>
      </c>
      <c r="AZ1506" s="2">
        <v>40574</v>
      </c>
      <c r="BA1506" s="2">
        <v>40602</v>
      </c>
      <c r="BB1506" s="2">
        <v>40633</v>
      </c>
      <c r="BC1506" s="2">
        <v>40662</v>
      </c>
      <c r="BD1506" s="2">
        <v>40694</v>
      </c>
      <c r="BE1506" s="2">
        <v>40724</v>
      </c>
      <c r="BF1506" s="2">
        <v>40753</v>
      </c>
      <c r="BG1506" s="2">
        <v>40786</v>
      </c>
      <c r="BH1506" s="2">
        <v>40816</v>
      </c>
      <c r="BI1506" s="2">
        <v>40847</v>
      </c>
      <c r="BJ1506" s="2">
        <v>40877</v>
      </c>
      <c r="BK1506" s="2">
        <v>40907</v>
      </c>
      <c r="BL1506" s="2">
        <v>40939</v>
      </c>
      <c r="BM1506" s="2">
        <v>40968</v>
      </c>
      <c r="BN1506" s="2">
        <v>40998</v>
      </c>
      <c r="BO1506" s="2">
        <v>41029</v>
      </c>
      <c r="BP1506" s="2">
        <v>41060</v>
      </c>
      <c r="BQ1506" s="2">
        <v>41089</v>
      </c>
      <c r="BR1506" s="2">
        <v>41121</v>
      </c>
      <c r="BS1506" s="2">
        <v>41152</v>
      </c>
      <c r="BT1506" s="2">
        <v>41180</v>
      </c>
      <c r="BU1506" s="2">
        <v>41213</v>
      </c>
      <c r="BV1506" s="2">
        <v>41243</v>
      </c>
      <c r="BW1506" s="2">
        <v>41274</v>
      </c>
      <c r="BX1506" s="2">
        <v>41305</v>
      </c>
      <c r="BY1506" s="2">
        <v>41333</v>
      </c>
      <c r="BZ1506" s="2">
        <v>41362</v>
      </c>
      <c r="CA1506" s="2">
        <v>41394</v>
      </c>
      <c r="CB1506" s="2">
        <v>41425</v>
      </c>
      <c r="CC1506" s="2">
        <v>41453</v>
      </c>
      <c r="CD1506" s="2">
        <v>41486</v>
      </c>
      <c r="CE1506" s="2">
        <v>41516</v>
      </c>
      <c r="CF1506" s="2">
        <v>41547</v>
      </c>
      <c r="CG1506" s="2">
        <v>41578</v>
      </c>
      <c r="CH1506" s="2">
        <v>41607</v>
      </c>
      <c r="CI1506" s="2">
        <v>41639</v>
      </c>
      <c r="CJ1506" s="2">
        <v>41670</v>
      </c>
      <c r="CK1506" s="2">
        <v>41698</v>
      </c>
      <c r="CL1506" s="2">
        <v>41729</v>
      </c>
      <c r="CM1506" s="2">
        <v>41759</v>
      </c>
      <c r="CN1506" s="2">
        <v>41789</v>
      </c>
      <c r="CO1506" s="2">
        <v>41820</v>
      </c>
      <c r="CP1506" s="2">
        <v>41851</v>
      </c>
      <c r="CQ1506" s="2">
        <v>41880</v>
      </c>
      <c r="CR1506" s="2">
        <v>41912</v>
      </c>
      <c r="CS1506" s="2">
        <v>41943</v>
      </c>
      <c r="CT1506" s="2">
        <v>41971</v>
      </c>
      <c r="CU1506" s="2">
        <v>42004</v>
      </c>
      <c r="CV1506" s="2">
        <v>42034</v>
      </c>
      <c r="CW1506" s="2">
        <v>42062</v>
      </c>
      <c r="CX1506" s="2">
        <v>42094</v>
      </c>
      <c r="CY1506" s="2">
        <v>42124</v>
      </c>
      <c r="CZ1506" s="2">
        <v>42153</v>
      </c>
      <c r="DA1506" s="2">
        <v>42185</v>
      </c>
      <c r="DB1506" s="2">
        <v>42216</v>
      </c>
      <c r="DC1506" s="2">
        <v>42247</v>
      </c>
      <c r="DD1506" s="2">
        <v>42277</v>
      </c>
      <c r="DE1506" s="2">
        <v>42307</v>
      </c>
      <c r="DF1506" s="2">
        <v>42338</v>
      </c>
      <c r="DG1506" s="2">
        <v>42369</v>
      </c>
      <c r="DH1506" s="2">
        <v>42398</v>
      </c>
      <c r="DI1506" s="2">
        <v>42429</v>
      </c>
      <c r="DJ1506" s="2">
        <v>42460</v>
      </c>
      <c r="DK1506" s="2">
        <v>42489</v>
      </c>
      <c r="DL1506" s="2">
        <v>42521</v>
      </c>
      <c r="DM1506" s="2">
        <v>42551</v>
      </c>
      <c r="DN1506" s="2">
        <v>42580</v>
      </c>
      <c r="DO1506" s="2">
        <v>42613</v>
      </c>
      <c r="DP1506" s="2">
        <v>42643</v>
      </c>
      <c r="DQ1506" s="2">
        <v>42674</v>
      </c>
      <c r="DR1506" s="2">
        <v>42704</v>
      </c>
      <c r="DS1506" s="2">
        <v>42734</v>
      </c>
      <c r="DT1506" s="2">
        <v>42766</v>
      </c>
      <c r="DU1506" s="2">
        <v>42794</v>
      </c>
      <c r="DV1506" s="2">
        <v>42825</v>
      </c>
      <c r="DW1506" s="2">
        <v>42853</v>
      </c>
      <c r="DX1506" s="2">
        <v>42886</v>
      </c>
      <c r="DY1506" s="2">
        <v>42916</v>
      </c>
      <c r="DZ1506" s="2">
        <v>42947</v>
      </c>
      <c r="EA1506" s="2">
        <v>42978</v>
      </c>
      <c r="EB1506" s="2">
        <v>43007</v>
      </c>
      <c r="EC1506" s="2">
        <v>43039</v>
      </c>
      <c r="ED1506" s="2">
        <v>43069</v>
      </c>
      <c r="EE1506" s="2">
        <v>43098</v>
      </c>
      <c r="EF1506" s="2">
        <v>43131</v>
      </c>
      <c r="EG1506" s="2">
        <v>43159</v>
      </c>
      <c r="EH1506" s="2">
        <v>43189</v>
      </c>
      <c r="EI1506" s="2">
        <v>43220</v>
      </c>
      <c r="EJ1506" s="2">
        <v>43251</v>
      </c>
      <c r="EK1506" s="2">
        <v>43280</v>
      </c>
      <c r="EL1506" s="2">
        <v>43312</v>
      </c>
      <c r="EM1506" s="2">
        <v>43343</v>
      </c>
      <c r="EN1506" s="2">
        <v>43371</v>
      </c>
      <c r="EO1506" s="2">
        <v>43404</v>
      </c>
      <c r="EP1506" s="2">
        <v>43434</v>
      </c>
      <c r="EQ1506" s="2">
        <v>43465</v>
      </c>
      <c r="ER1506" s="2">
        <v>43496</v>
      </c>
      <c r="ES1506" s="2">
        <v>43524</v>
      </c>
      <c r="ET1506" s="2">
        <v>43553</v>
      </c>
      <c r="EU1506" s="2">
        <v>43585</v>
      </c>
      <c r="EV1506" s="2">
        <v>43616</v>
      </c>
      <c r="EW1506" s="2">
        <v>43644</v>
      </c>
      <c r="EX1506" s="2">
        <v>43677</v>
      </c>
      <c r="EY1506" s="2">
        <v>43707</v>
      </c>
      <c r="EZ1506" s="2">
        <v>43738</v>
      </c>
      <c r="FA1506" s="2">
        <v>43769</v>
      </c>
      <c r="FB1506" s="2">
        <v>43798</v>
      </c>
      <c r="FC1506" s="2">
        <v>43830</v>
      </c>
      <c r="FD1506" s="2">
        <v>43861</v>
      </c>
      <c r="FE1506" s="2">
        <v>43889</v>
      </c>
      <c r="FF1506" s="2">
        <v>43921</v>
      </c>
      <c r="FG1506" s="2">
        <v>43951</v>
      </c>
      <c r="FH1506" s="2">
        <v>43980</v>
      </c>
      <c r="FI1506" s="2">
        <v>44012</v>
      </c>
      <c r="FJ1506" s="2">
        <v>44043</v>
      </c>
      <c r="FK1506" s="2">
        <v>44074</v>
      </c>
      <c r="FL1506" s="2">
        <v>44104</v>
      </c>
      <c r="FM1506" s="2">
        <v>44134</v>
      </c>
      <c r="FN1506" s="2">
        <v>44165</v>
      </c>
      <c r="FO1506" s="2">
        <v>44196</v>
      </c>
      <c r="FP1506" s="2">
        <v>44225</v>
      </c>
      <c r="FQ1506" s="2">
        <v>44253</v>
      </c>
      <c r="FR1506" s="2">
        <v>44286</v>
      </c>
      <c r="FS1506" s="2">
        <v>44316</v>
      </c>
      <c r="FT1506" s="2">
        <v>44347</v>
      </c>
      <c r="FU1506" s="2">
        <v>44377</v>
      </c>
      <c r="FV1506" s="2">
        <v>44407</v>
      </c>
      <c r="FW1506" s="2">
        <v>44439</v>
      </c>
      <c r="FX1506" s="2">
        <v>44469</v>
      </c>
      <c r="FY1506" s="2">
        <v>44498</v>
      </c>
      <c r="FZ1506" s="2">
        <v>44530</v>
      </c>
      <c r="GA1506" s="2">
        <v>44561</v>
      </c>
      <c r="GB1506" s="2">
        <v>44592</v>
      </c>
      <c r="GC1506" s="2">
        <v>44620</v>
      </c>
      <c r="GD1506" s="2">
        <v>44651</v>
      </c>
      <c r="GE1506" s="2">
        <v>44680</v>
      </c>
      <c r="GF1506" s="2">
        <v>44712</v>
      </c>
      <c r="GG1506" s="2">
        <v>44742</v>
      </c>
      <c r="GH1506" s="2">
        <v>44771</v>
      </c>
      <c r="GI1506" s="2">
        <v>44804</v>
      </c>
      <c r="GJ1506" s="2">
        <v>44834</v>
      </c>
      <c r="GK1506" s="2">
        <v>44865</v>
      </c>
    </row>
    <row r="1507" spans="1:193" x14ac:dyDescent="0.25">
      <c r="D1507" s="3">
        <v>12093148</v>
      </c>
      <c r="E1507">
        <v>10067190</v>
      </c>
      <c r="F1507">
        <v>17126921</v>
      </c>
      <c r="G1507">
        <v>11043733</v>
      </c>
      <c r="H1507">
        <v>12205813</v>
      </c>
      <c r="I1507">
        <v>16909313</v>
      </c>
      <c r="J1507">
        <v>19361934</v>
      </c>
      <c r="K1507">
        <v>30289488</v>
      </c>
      <c r="L1507">
        <v>14186850</v>
      </c>
      <c r="M1507">
        <v>17356984</v>
      </c>
      <c r="N1507">
        <v>26801466</v>
      </c>
      <c r="O1507">
        <v>16438486</v>
      </c>
      <c r="P1507">
        <v>43105406</v>
      </c>
      <c r="Q1507">
        <v>24289941</v>
      </c>
      <c r="R1507">
        <v>33532880</v>
      </c>
      <c r="S1507">
        <v>23580226</v>
      </c>
      <c r="T1507">
        <v>19554384</v>
      </c>
      <c r="U1507">
        <v>25282385</v>
      </c>
      <c r="V1507">
        <v>41037110</v>
      </c>
      <c r="W1507">
        <v>24323568</v>
      </c>
      <c r="X1507">
        <v>37432178</v>
      </c>
      <c r="Y1507">
        <v>42976507</v>
      </c>
      <c r="Z1507">
        <v>36283434</v>
      </c>
      <c r="AA1507">
        <v>30413689</v>
      </c>
      <c r="AB1507">
        <v>39650784</v>
      </c>
      <c r="AC1507">
        <v>36002339</v>
      </c>
      <c r="AD1507">
        <v>50870687</v>
      </c>
      <c r="AE1507">
        <v>38703146</v>
      </c>
      <c r="AF1507">
        <v>27579684</v>
      </c>
      <c r="AG1507">
        <v>25774431</v>
      </c>
      <c r="AH1507">
        <v>26781412</v>
      </c>
      <c r="AI1507">
        <v>14604066</v>
      </c>
      <c r="AJ1507">
        <v>17920446</v>
      </c>
      <c r="AK1507">
        <v>26867616</v>
      </c>
      <c r="AL1507">
        <v>16600264</v>
      </c>
      <c r="AM1507">
        <v>17602229</v>
      </c>
      <c r="AN1507">
        <v>14770771</v>
      </c>
      <c r="AO1507">
        <v>15191908</v>
      </c>
      <c r="AP1507">
        <v>13270111</v>
      </c>
      <c r="AQ1507">
        <v>14690789</v>
      </c>
      <c r="AR1507">
        <v>21812432</v>
      </c>
      <c r="AS1507">
        <v>19823756</v>
      </c>
      <c r="AT1507">
        <v>20167391</v>
      </c>
      <c r="AU1507">
        <v>19228018</v>
      </c>
      <c r="AV1507">
        <v>14789316</v>
      </c>
      <c r="AW1507">
        <v>14311660</v>
      </c>
      <c r="AX1507">
        <v>13439087</v>
      </c>
      <c r="AY1507">
        <v>12175078</v>
      </c>
      <c r="AZ1507">
        <v>12152468</v>
      </c>
      <c r="BA1507">
        <v>9663910</v>
      </c>
      <c r="BB1507">
        <v>12545286</v>
      </c>
      <c r="BC1507">
        <v>10632943</v>
      </c>
      <c r="BD1507">
        <v>12673999</v>
      </c>
      <c r="BE1507">
        <v>17157586</v>
      </c>
      <c r="BF1507">
        <v>16958787</v>
      </c>
      <c r="BG1507">
        <v>36461082</v>
      </c>
      <c r="BH1507">
        <v>26649870</v>
      </c>
      <c r="BI1507">
        <v>26643290</v>
      </c>
      <c r="BJ1507">
        <v>20419440</v>
      </c>
      <c r="BK1507">
        <v>19762970</v>
      </c>
      <c r="BL1507">
        <v>13509767</v>
      </c>
      <c r="BM1507">
        <v>11727364</v>
      </c>
      <c r="BN1507">
        <v>10264215</v>
      </c>
      <c r="BO1507">
        <v>8879368</v>
      </c>
      <c r="BP1507">
        <v>13272517</v>
      </c>
      <c r="BQ1507">
        <v>13517485</v>
      </c>
      <c r="BR1507">
        <v>10085840</v>
      </c>
      <c r="BS1507">
        <v>6046795</v>
      </c>
      <c r="BT1507">
        <v>6403007</v>
      </c>
      <c r="BU1507">
        <v>7285027</v>
      </c>
      <c r="BV1507">
        <v>8456861</v>
      </c>
      <c r="BW1507">
        <v>10052126</v>
      </c>
      <c r="BX1507">
        <v>11096448</v>
      </c>
      <c r="BY1507">
        <v>9340363</v>
      </c>
      <c r="BZ1507">
        <v>9426582</v>
      </c>
      <c r="CA1507">
        <v>10306138</v>
      </c>
      <c r="CB1507">
        <v>9645116</v>
      </c>
      <c r="CC1507">
        <v>10247413</v>
      </c>
      <c r="CD1507">
        <v>10384194</v>
      </c>
      <c r="CE1507">
        <v>9383425</v>
      </c>
      <c r="CF1507">
        <v>9547755</v>
      </c>
      <c r="CG1507">
        <v>13921886</v>
      </c>
      <c r="CH1507">
        <v>8015952</v>
      </c>
      <c r="CI1507">
        <v>9061382</v>
      </c>
      <c r="CJ1507">
        <v>13081383</v>
      </c>
      <c r="CK1507">
        <v>10390616</v>
      </c>
      <c r="CL1507">
        <v>11640969</v>
      </c>
      <c r="CM1507">
        <v>12758349</v>
      </c>
      <c r="CN1507">
        <v>9377145</v>
      </c>
      <c r="CO1507">
        <v>9333488</v>
      </c>
      <c r="CP1507">
        <v>13402996</v>
      </c>
      <c r="CQ1507">
        <v>12715103</v>
      </c>
      <c r="CR1507">
        <v>10460954</v>
      </c>
      <c r="CS1507">
        <v>16438284</v>
      </c>
      <c r="CT1507">
        <v>9516818</v>
      </c>
      <c r="CU1507">
        <v>10778169</v>
      </c>
      <c r="CV1507">
        <v>12057258</v>
      </c>
      <c r="CW1507">
        <v>8635313</v>
      </c>
      <c r="CX1507">
        <v>9913352</v>
      </c>
      <c r="CY1507">
        <v>11901137</v>
      </c>
      <c r="CZ1507">
        <v>8549592</v>
      </c>
      <c r="DA1507">
        <v>12265843</v>
      </c>
      <c r="DB1507">
        <v>10730426</v>
      </c>
      <c r="DC1507">
        <v>12396479</v>
      </c>
      <c r="DD1507">
        <v>12926012</v>
      </c>
      <c r="DE1507">
        <v>12083029</v>
      </c>
      <c r="DF1507">
        <v>8032788</v>
      </c>
      <c r="DG1507">
        <v>11928817</v>
      </c>
      <c r="DH1507">
        <v>15060408</v>
      </c>
      <c r="DI1507">
        <v>15473404</v>
      </c>
      <c r="DJ1507">
        <v>11960999</v>
      </c>
      <c r="DK1507">
        <v>11549160</v>
      </c>
      <c r="DL1507">
        <v>11017254</v>
      </c>
      <c r="DM1507">
        <v>12657399</v>
      </c>
      <c r="DN1507">
        <v>11142606</v>
      </c>
      <c r="DO1507">
        <v>9748986</v>
      </c>
      <c r="DP1507">
        <v>12050263</v>
      </c>
      <c r="DQ1507">
        <v>14194882</v>
      </c>
      <c r="DR1507">
        <v>16640599</v>
      </c>
      <c r="DS1507">
        <v>12462233</v>
      </c>
      <c r="DT1507">
        <v>16180329</v>
      </c>
      <c r="DU1507">
        <v>14104550</v>
      </c>
      <c r="DV1507">
        <v>15627815</v>
      </c>
      <c r="DW1507">
        <v>14167030</v>
      </c>
      <c r="DX1507">
        <v>14558786</v>
      </c>
      <c r="DY1507">
        <v>12163644</v>
      </c>
      <c r="DZ1507">
        <v>13270401</v>
      </c>
      <c r="EA1507">
        <v>10462590</v>
      </c>
      <c r="EB1507">
        <v>9370126</v>
      </c>
      <c r="EC1507">
        <v>11593141</v>
      </c>
      <c r="ED1507">
        <v>9739222</v>
      </c>
      <c r="EE1507">
        <v>11080199</v>
      </c>
      <c r="EF1507">
        <v>13950920</v>
      </c>
      <c r="EG1507">
        <v>17570494</v>
      </c>
      <c r="EH1507">
        <v>15575120</v>
      </c>
      <c r="EI1507">
        <v>13099307</v>
      </c>
      <c r="EJ1507">
        <v>11075841</v>
      </c>
      <c r="EK1507">
        <v>11225041</v>
      </c>
      <c r="EL1507">
        <v>8908320</v>
      </c>
      <c r="EM1507">
        <v>8181574</v>
      </c>
      <c r="EN1507">
        <v>10702486</v>
      </c>
      <c r="EO1507">
        <v>18150200</v>
      </c>
      <c r="EP1507">
        <v>13300512</v>
      </c>
      <c r="EQ1507">
        <v>15669801</v>
      </c>
      <c r="ER1507">
        <v>15094255</v>
      </c>
      <c r="ES1507">
        <v>9725037</v>
      </c>
      <c r="ET1507">
        <v>11574645</v>
      </c>
      <c r="EU1507">
        <v>8678908</v>
      </c>
      <c r="EV1507">
        <v>9549350</v>
      </c>
      <c r="EW1507">
        <v>9676812</v>
      </c>
      <c r="EX1507">
        <v>10730291</v>
      </c>
      <c r="EY1507">
        <v>9092131</v>
      </c>
      <c r="EZ1507">
        <v>9755806</v>
      </c>
      <c r="FA1507">
        <v>11510517</v>
      </c>
      <c r="FB1507">
        <v>6352416</v>
      </c>
      <c r="FC1507">
        <v>7839287</v>
      </c>
      <c r="FD1507">
        <v>10406602</v>
      </c>
      <c r="FE1507">
        <v>10788912</v>
      </c>
      <c r="FF1507">
        <v>28378389</v>
      </c>
      <c r="FG1507">
        <v>13108131</v>
      </c>
      <c r="FH1507">
        <v>11223218</v>
      </c>
      <c r="FI1507">
        <v>13988347</v>
      </c>
      <c r="FJ1507">
        <v>11631064</v>
      </c>
      <c r="FK1507">
        <v>8251908</v>
      </c>
      <c r="FL1507">
        <v>12951809</v>
      </c>
      <c r="FM1507">
        <v>11128120</v>
      </c>
      <c r="FN1507">
        <v>8354324</v>
      </c>
      <c r="FO1507">
        <v>9746988</v>
      </c>
      <c r="FP1507">
        <v>10728991</v>
      </c>
      <c r="FQ1507">
        <v>8531709</v>
      </c>
      <c r="FR1507">
        <v>13099052</v>
      </c>
      <c r="FS1507">
        <v>8951228</v>
      </c>
      <c r="FT1507">
        <v>8768189</v>
      </c>
      <c r="FU1507">
        <v>9039991</v>
      </c>
      <c r="FV1507">
        <v>9832515</v>
      </c>
      <c r="FW1507">
        <v>6021955</v>
      </c>
      <c r="FX1507">
        <v>8952845</v>
      </c>
      <c r="FY1507">
        <v>11426531</v>
      </c>
      <c r="FZ1507">
        <v>8310246</v>
      </c>
      <c r="GA1507">
        <v>10205655</v>
      </c>
      <c r="GB1507">
        <v>13934183</v>
      </c>
      <c r="GC1507">
        <v>13885105</v>
      </c>
      <c r="GD1507">
        <v>16057121</v>
      </c>
      <c r="GE1507">
        <v>13281035</v>
      </c>
      <c r="GF1507">
        <v>15666552</v>
      </c>
      <c r="GG1507">
        <v>16047807</v>
      </c>
      <c r="GH1507">
        <v>13606973</v>
      </c>
      <c r="GI1507">
        <v>12145286</v>
      </c>
      <c r="GJ1507">
        <v>19715516</v>
      </c>
      <c r="GK1507">
        <v>14899345</v>
      </c>
    </row>
    <row r="1508" spans="1:193" x14ac:dyDescent="0.25">
      <c r="A1508" s="5" t="s">
        <v>755</v>
      </c>
      <c r="B1508" t="s">
        <v>1164</v>
      </c>
      <c r="C1508" t="s">
        <v>1199</v>
      </c>
      <c r="D1508" s="2">
        <f>_xll.BDH(A1508, "volume", B1508, C1508, "Direction", "H", "Period", "M","cols=190;rows=2")</f>
        <v>39113</v>
      </c>
      <c r="E1508" s="2">
        <v>39141</v>
      </c>
      <c r="F1508" s="2">
        <v>39171</v>
      </c>
      <c r="G1508" s="2">
        <v>39202</v>
      </c>
      <c r="H1508" s="2">
        <v>39233</v>
      </c>
      <c r="I1508" s="2">
        <v>39262</v>
      </c>
      <c r="J1508" s="2">
        <v>39294</v>
      </c>
      <c r="K1508" s="2">
        <v>39325</v>
      </c>
      <c r="L1508" s="2">
        <v>39353</v>
      </c>
      <c r="M1508" s="2">
        <v>39386</v>
      </c>
      <c r="N1508" s="2">
        <v>39416</v>
      </c>
      <c r="O1508" s="2">
        <v>39447</v>
      </c>
      <c r="P1508" s="2">
        <v>39478</v>
      </c>
      <c r="Q1508" s="2">
        <v>39507</v>
      </c>
      <c r="R1508" s="2">
        <v>39538</v>
      </c>
      <c r="S1508" s="2">
        <v>39568</v>
      </c>
      <c r="T1508" s="2">
        <v>39598</v>
      </c>
      <c r="U1508" s="2">
        <v>39629</v>
      </c>
      <c r="V1508" s="2">
        <v>39660</v>
      </c>
      <c r="W1508" s="2">
        <v>39689</v>
      </c>
      <c r="X1508" s="2">
        <v>39721</v>
      </c>
      <c r="Y1508" s="2">
        <v>39752</v>
      </c>
      <c r="Z1508" s="2">
        <v>39780</v>
      </c>
      <c r="AA1508" s="2">
        <v>39813</v>
      </c>
      <c r="AB1508" s="2">
        <v>39843</v>
      </c>
      <c r="AC1508" s="2">
        <v>39871</v>
      </c>
      <c r="AD1508" s="2">
        <v>39903</v>
      </c>
      <c r="AE1508" s="2">
        <v>39933</v>
      </c>
      <c r="AF1508" s="2">
        <v>39962</v>
      </c>
      <c r="AG1508" s="2">
        <v>39994</v>
      </c>
      <c r="AH1508" s="2">
        <v>40025</v>
      </c>
      <c r="AI1508" s="2">
        <v>40056</v>
      </c>
      <c r="AJ1508" s="2">
        <v>40086</v>
      </c>
      <c r="AK1508" s="2">
        <v>40116</v>
      </c>
      <c r="AL1508" s="2">
        <v>40147</v>
      </c>
      <c r="AM1508" s="2">
        <v>40178</v>
      </c>
      <c r="AN1508" s="2">
        <v>40207</v>
      </c>
      <c r="AO1508" s="2">
        <v>40235</v>
      </c>
      <c r="AP1508" s="2">
        <v>40268</v>
      </c>
      <c r="AQ1508" s="2">
        <v>40298</v>
      </c>
      <c r="AR1508" s="2">
        <v>40329</v>
      </c>
      <c r="AS1508" s="2">
        <v>40359</v>
      </c>
      <c r="AT1508" s="2">
        <v>40389</v>
      </c>
      <c r="AU1508" s="2">
        <v>40421</v>
      </c>
      <c r="AV1508" s="2">
        <v>40451</v>
      </c>
      <c r="AW1508" s="2">
        <v>40480</v>
      </c>
      <c r="AX1508" s="2">
        <v>40512</v>
      </c>
      <c r="AY1508" s="2">
        <v>40543</v>
      </c>
      <c r="AZ1508" s="2">
        <v>40574</v>
      </c>
      <c r="BA1508" s="2">
        <v>40602</v>
      </c>
      <c r="BB1508" s="2">
        <v>40633</v>
      </c>
      <c r="BC1508" s="2">
        <v>40662</v>
      </c>
      <c r="BD1508" s="2">
        <v>40694</v>
      </c>
      <c r="BE1508" s="2">
        <v>40724</v>
      </c>
      <c r="BF1508" s="2">
        <v>40753</v>
      </c>
      <c r="BG1508" s="2">
        <v>40786</v>
      </c>
      <c r="BH1508" s="2">
        <v>40816</v>
      </c>
      <c r="BI1508" s="2">
        <v>40847</v>
      </c>
      <c r="BJ1508" s="2">
        <v>40877</v>
      </c>
      <c r="BK1508" s="2">
        <v>40907</v>
      </c>
      <c r="BL1508" s="2">
        <v>40939</v>
      </c>
      <c r="BM1508" s="2">
        <v>40968</v>
      </c>
      <c r="BN1508" s="2">
        <v>40998</v>
      </c>
      <c r="BO1508" s="2">
        <v>41029</v>
      </c>
      <c r="BP1508" s="2">
        <v>41060</v>
      </c>
      <c r="BQ1508" s="2">
        <v>41089</v>
      </c>
      <c r="BR1508" s="2">
        <v>41121</v>
      </c>
      <c r="BS1508" s="2">
        <v>41152</v>
      </c>
      <c r="BT1508" s="2">
        <v>41180</v>
      </c>
      <c r="BU1508" s="2">
        <v>41213</v>
      </c>
      <c r="BV1508" s="2">
        <v>41243</v>
      </c>
      <c r="BW1508" s="2">
        <v>41274</v>
      </c>
      <c r="BX1508" s="2">
        <v>41305</v>
      </c>
      <c r="BY1508" s="2">
        <v>41333</v>
      </c>
      <c r="BZ1508" s="2">
        <v>41362</v>
      </c>
      <c r="CA1508" s="2">
        <v>41394</v>
      </c>
      <c r="CB1508" s="2">
        <v>41425</v>
      </c>
      <c r="CC1508" s="2">
        <v>41453</v>
      </c>
      <c r="CD1508" s="2">
        <v>41486</v>
      </c>
      <c r="CE1508" s="2">
        <v>41516</v>
      </c>
      <c r="CF1508" s="2">
        <v>41547</v>
      </c>
      <c r="CG1508" s="2">
        <v>41578</v>
      </c>
      <c r="CH1508" s="2">
        <v>41607</v>
      </c>
      <c r="CI1508" s="2">
        <v>41639</v>
      </c>
      <c r="CJ1508" s="2">
        <v>41670</v>
      </c>
      <c r="CK1508" s="2">
        <v>41698</v>
      </c>
      <c r="CL1508" s="2">
        <v>41729</v>
      </c>
      <c r="CM1508" s="2">
        <v>41759</v>
      </c>
      <c r="CN1508" s="2">
        <v>41789</v>
      </c>
      <c r="CO1508" s="2">
        <v>41820</v>
      </c>
      <c r="CP1508" s="2">
        <v>41851</v>
      </c>
      <c r="CQ1508" s="2">
        <v>41880</v>
      </c>
      <c r="CR1508" s="2">
        <v>41912</v>
      </c>
      <c r="CS1508" s="2">
        <v>41943</v>
      </c>
      <c r="CT1508" s="2">
        <v>41971</v>
      </c>
      <c r="CU1508" s="2">
        <v>42004</v>
      </c>
      <c r="CV1508" s="2">
        <v>42034</v>
      </c>
      <c r="CW1508" s="2">
        <v>42062</v>
      </c>
      <c r="CX1508" s="2">
        <v>42094</v>
      </c>
      <c r="CY1508" s="2">
        <v>42124</v>
      </c>
      <c r="CZ1508" s="2">
        <v>42153</v>
      </c>
      <c r="DA1508" s="2">
        <v>42185</v>
      </c>
      <c r="DB1508" s="2">
        <v>42216</v>
      </c>
      <c r="DC1508" s="2">
        <v>42247</v>
      </c>
      <c r="DD1508" s="2">
        <v>42277</v>
      </c>
      <c r="DE1508" s="2">
        <v>42307</v>
      </c>
      <c r="DF1508" s="2">
        <v>42338</v>
      </c>
      <c r="DG1508" s="2">
        <v>42369</v>
      </c>
      <c r="DH1508" s="2">
        <v>42398</v>
      </c>
      <c r="DI1508" s="2">
        <v>42429</v>
      </c>
      <c r="DJ1508" s="2">
        <v>42460</v>
      </c>
      <c r="DK1508" s="2">
        <v>42489</v>
      </c>
      <c r="DL1508" s="2">
        <v>42521</v>
      </c>
      <c r="DM1508" s="2">
        <v>42551</v>
      </c>
      <c r="DN1508" s="2">
        <v>42580</v>
      </c>
      <c r="DO1508" s="2">
        <v>42613</v>
      </c>
      <c r="DP1508" s="2">
        <v>42643</v>
      </c>
      <c r="DQ1508" s="2">
        <v>42674</v>
      </c>
      <c r="DR1508" s="2">
        <v>42704</v>
      </c>
      <c r="DS1508" s="2">
        <v>42734</v>
      </c>
      <c r="DT1508" s="2">
        <v>42766</v>
      </c>
      <c r="DU1508" s="2">
        <v>42794</v>
      </c>
      <c r="DV1508" s="2">
        <v>42825</v>
      </c>
      <c r="DW1508" s="2">
        <v>42853</v>
      </c>
      <c r="DX1508" s="2">
        <v>42886</v>
      </c>
      <c r="DY1508" s="2">
        <v>42916</v>
      </c>
      <c r="DZ1508" s="2">
        <v>42947</v>
      </c>
      <c r="EA1508" s="2">
        <v>42978</v>
      </c>
      <c r="EB1508" s="2">
        <v>43007</v>
      </c>
      <c r="EC1508" s="2">
        <v>43039</v>
      </c>
      <c r="ED1508" s="2">
        <v>43069</v>
      </c>
      <c r="EE1508" s="2">
        <v>43098</v>
      </c>
      <c r="EF1508" s="2">
        <v>43131</v>
      </c>
      <c r="EG1508" s="2">
        <v>43159</v>
      </c>
      <c r="EH1508" s="2">
        <v>43189</v>
      </c>
      <c r="EI1508" s="2">
        <v>43220</v>
      </c>
      <c r="EJ1508" s="2">
        <v>43251</v>
      </c>
      <c r="EK1508" s="2">
        <v>43280</v>
      </c>
      <c r="EL1508" s="2">
        <v>43312</v>
      </c>
      <c r="EM1508" s="2">
        <v>43343</v>
      </c>
      <c r="EN1508" s="2">
        <v>43371</v>
      </c>
      <c r="EO1508" s="2">
        <v>43404</v>
      </c>
      <c r="EP1508" s="2">
        <v>43434</v>
      </c>
      <c r="EQ1508" s="2">
        <v>43465</v>
      </c>
      <c r="ER1508" s="2">
        <v>43496</v>
      </c>
      <c r="ES1508" s="2">
        <v>43524</v>
      </c>
      <c r="ET1508" s="2">
        <v>43553</v>
      </c>
      <c r="EU1508" s="2">
        <v>43585</v>
      </c>
      <c r="EV1508" s="2">
        <v>43616</v>
      </c>
      <c r="EW1508" s="2">
        <v>43644</v>
      </c>
      <c r="EX1508" s="2">
        <v>43677</v>
      </c>
      <c r="EY1508" s="2">
        <v>43707</v>
      </c>
      <c r="EZ1508" s="2">
        <v>43738</v>
      </c>
      <c r="FA1508" s="2">
        <v>43769</v>
      </c>
      <c r="FB1508" s="2">
        <v>43798</v>
      </c>
      <c r="FC1508" s="2">
        <v>43830</v>
      </c>
      <c r="FD1508" s="2">
        <v>43861</v>
      </c>
      <c r="FE1508" s="2">
        <v>43889</v>
      </c>
      <c r="FF1508" s="2">
        <v>43921</v>
      </c>
      <c r="FG1508" s="2">
        <v>43951</v>
      </c>
      <c r="FH1508" s="2">
        <v>43980</v>
      </c>
      <c r="FI1508" s="2">
        <v>44012</v>
      </c>
      <c r="FJ1508" s="2">
        <v>44043</v>
      </c>
      <c r="FK1508" s="2">
        <v>44074</v>
      </c>
      <c r="FL1508" s="2">
        <v>44104</v>
      </c>
      <c r="FM1508" s="2">
        <v>44134</v>
      </c>
      <c r="FN1508" s="2">
        <v>44165</v>
      </c>
      <c r="FO1508" s="2">
        <v>44196</v>
      </c>
      <c r="FP1508" s="2">
        <v>44225</v>
      </c>
      <c r="FQ1508" s="2">
        <v>44253</v>
      </c>
      <c r="FR1508" s="2">
        <v>44286</v>
      </c>
      <c r="FS1508" s="2">
        <v>44316</v>
      </c>
      <c r="FT1508" s="2">
        <v>44347</v>
      </c>
      <c r="FU1508" s="2">
        <v>44377</v>
      </c>
      <c r="FV1508" s="2">
        <v>44407</v>
      </c>
      <c r="FW1508" s="2">
        <v>44439</v>
      </c>
      <c r="FX1508" s="2">
        <v>44469</v>
      </c>
      <c r="FY1508" s="2">
        <v>44498</v>
      </c>
      <c r="FZ1508" s="2">
        <v>44530</v>
      </c>
      <c r="GA1508" s="2">
        <v>44561</v>
      </c>
      <c r="GB1508" s="2">
        <v>44592</v>
      </c>
      <c r="GC1508" s="2">
        <v>44620</v>
      </c>
      <c r="GD1508" s="2">
        <v>44651</v>
      </c>
      <c r="GE1508" s="2">
        <v>44680</v>
      </c>
      <c r="GF1508" s="2">
        <v>44712</v>
      </c>
      <c r="GG1508" s="2">
        <v>44742</v>
      </c>
      <c r="GH1508" s="2">
        <v>44771</v>
      </c>
      <c r="GI1508" s="2">
        <v>44804</v>
      </c>
      <c r="GJ1508" s="2">
        <v>44834</v>
      </c>
      <c r="GK1508" s="2">
        <v>44865</v>
      </c>
    </row>
    <row r="1509" spans="1:193" x14ac:dyDescent="0.25">
      <c r="D1509" s="3">
        <v>5434101</v>
      </c>
      <c r="E1509">
        <v>4672009</v>
      </c>
      <c r="F1509">
        <v>7146646</v>
      </c>
      <c r="G1509">
        <v>7842480</v>
      </c>
      <c r="H1509">
        <v>7519530</v>
      </c>
      <c r="I1509">
        <v>8373917</v>
      </c>
      <c r="J1509">
        <v>8075825</v>
      </c>
      <c r="K1509">
        <v>14339341</v>
      </c>
      <c r="L1509">
        <v>11346595</v>
      </c>
      <c r="M1509">
        <v>15798427</v>
      </c>
      <c r="N1509">
        <v>21165140</v>
      </c>
      <c r="O1509">
        <v>19134923</v>
      </c>
      <c r="P1509">
        <v>31455404</v>
      </c>
      <c r="Q1509">
        <v>23093374</v>
      </c>
      <c r="R1509">
        <v>24930419</v>
      </c>
      <c r="S1509">
        <v>27863551</v>
      </c>
      <c r="T1509">
        <v>19765644</v>
      </c>
      <c r="U1509">
        <v>44795139</v>
      </c>
      <c r="V1509">
        <v>70707551</v>
      </c>
      <c r="W1509">
        <v>31356764</v>
      </c>
      <c r="X1509">
        <v>47612657</v>
      </c>
      <c r="Y1509">
        <v>35695575</v>
      </c>
      <c r="Z1509">
        <v>24758606</v>
      </c>
      <c r="AA1509">
        <v>23268406</v>
      </c>
      <c r="AB1509">
        <v>38342182</v>
      </c>
      <c r="AC1509">
        <v>53032189</v>
      </c>
      <c r="AD1509">
        <v>42808686</v>
      </c>
      <c r="AE1509">
        <v>49319942</v>
      </c>
      <c r="AF1509">
        <v>47205294</v>
      </c>
      <c r="AG1509">
        <v>34344952</v>
      </c>
      <c r="AH1509">
        <v>39020637</v>
      </c>
      <c r="AI1509">
        <v>39201122</v>
      </c>
      <c r="AJ1509">
        <v>41485036</v>
      </c>
      <c r="AK1509">
        <v>52744663</v>
      </c>
      <c r="AL1509">
        <v>49238005</v>
      </c>
      <c r="AM1509">
        <v>30475947</v>
      </c>
      <c r="AN1509">
        <v>65721796</v>
      </c>
      <c r="AO1509">
        <v>39473306</v>
      </c>
      <c r="AP1509">
        <v>50626354</v>
      </c>
      <c r="AQ1509">
        <v>57581347</v>
      </c>
      <c r="AR1509">
        <v>54430874</v>
      </c>
      <c r="AS1509">
        <v>32635889</v>
      </c>
      <c r="AT1509">
        <v>35765866</v>
      </c>
      <c r="AU1509">
        <v>24343824</v>
      </c>
      <c r="AV1509">
        <v>24915867</v>
      </c>
      <c r="AW1509">
        <v>24382938</v>
      </c>
      <c r="AX1509">
        <v>23298952</v>
      </c>
      <c r="AY1509">
        <v>25098992</v>
      </c>
      <c r="AZ1509">
        <v>25227700</v>
      </c>
      <c r="BA1509">
        <v>22596923</v>
      </c>
      <c r="BB1509">
        <v>23886470</v>
      </c>
      <c r="BC1509">
        <v>18025543</v>
      </c>
      <c r="BD1509">
        <v>17274423</v>
      </c>
      <c r="BE1509">
        <v>22267087</v>
      </c>
      <c r="BF1509">
        <v>23609762</v>
      </c>
      <c r="BG1509">
        <v>36723709</v>
      </c>
      <c r="BH1509">
        <v>25677037</v>
      </c>
      <c r="BI1509">
        <v>31526365</v>
      </c>
      <c r="BJ1509">
        <v>22456575</v>
      </c>
      <c r="BK1509">
        <v>23084007</v>
      </c>
      <c r="BL1509">
        <v>24687302</v>
      </c>
      <c r="BM1509">
        <v>20056339</v>
      </c>
      <c r="BN1509">
        <v>25059599</v>
      </c>
      <c r="BO1509">
        <v>21754604</v>
      </c>
      <c r="BP1509">
        <v>18060426</v>
      </c>
      <c r="BQ1509">
        <v>19294931</v>
      </c>
      <c r="BR1509">
        <v>16742736</v>
      </c>
      <c r="BS1509">
        <v>9989849</v>
      </c>
      <c r="BT1509">
        <v>11346745</v>
      </c>
      <c r="BU1509">
        <v>14805515</v>
      </c>
      <c r="BV1509">
        <v>12814762</v>
      </c>
      <c r="BW1509">
        <v>13881748</v>
      </c>
      <c r="BX1509">
        <v>14989166</v>
      </c>
      <c r="BY1509">
        <v>12118593</v>
      </c>
      <c r="BZ1509">
        <v>11996988</v>
      </c>
      <c r="CA1509">
        <v>15945535</v>
      </c>
      <c r="CB1509">
        <v>13087687</v>
      </c>
      <c r="CC1509">
        <v>15645335</v>
      </c>
      <c r="CD1509">
        <v>14686314</v>
      </c>
      <c r="CE1509">
        <v>11408431</v>
      </c>
      <c r="CF1509">
        <v>12350199</v>
      </c>
      <c r="CG1509">
        <v>17231188</v>
      </c>
      <c r="CH1509">
        <v>10231351</v>
      </c>
      <c r="CI1509">
        <v>14662511</v>
      </c>
      <c r="CJ1509">
        <v>15359881</v>
      </c>
      <c r="CK1509">
        <v>15261662</v>
      </c>
      <c r="CL1509">
        <v>20171403</v>
      </c>
      <c r="CM1509">
        <v>17301509</v>
      </c>
      <c r="CN1509">
        <v>11903516</v>
      </c>
      <c r="CO1509">
        <v>11324457</v>
      </c>
      <c r="CP1509">
        <v>21256462</v>
      </c>
      <c r="CQ1509">
        <v>17690099</v>
      </c>
      <c r="CR1509">
        <v>18408241</v>
      </c>
      <c r="CS1509">
        <v>21982903</v>
      </c>
      <c r="CT1509">
        <v>10839516</v>
      </c>
      <c r="CU1509">
        <v>18419707</v>
      </c>
      <c r="CV1509">
        <v>19101628</v>
      </c>
      <c r="CW1509">
        <v>13803146</v>
      </c>
      <c r="CX1509">
        <v>20692573</v>
      </c>
      <c r="CY1509">
        <v>13481609</v>
      </c>
      <c r="CZ1509">
        <v>10656026</v>
      </c>
      <c r="DA1509">
        <v>24055279</v>
      </c>
      <c r="DB1509">
        <v>22022635</v>
      </c>
      <c r="DC1509">
        <v>20910478</v>
      </c>
      <c r="DD1509">
        <v>17713088</v>
      </c>
      <c r="DE1509">
        <v>16383686</v>
      </c>
      <c r="DF1509">
        <v>12732692</v>
      </c>
      <c r="DG1509">
        <v>22895799</v>
      </c>
      <c r="DH1509">
        <v>25129753</v>
      </c>
      <c r="DI1509">
        <v>25204940</v>
      </c>
      <c r="DJ1509">
        <v>21827479</v>
      </c>
      <c r="DK1509">
        <v>19681198</v>
      </c>
      <c r="DL1509">
        <v>17614475</v>
      </c>
      <c r="DM1509">
        <v>23237406</v>
      </c>
      <c r="DN1509">
        <v>20430280</v>
      </c>
      <c r="DO1509">
        <v>16145321</v>
      </c>
      <c r="DP1509">
        <v>19135545</v>
      </c>
      <c r="DQ1509">
        <v>18441998</v>
      </c>
      <c r="DR1509">
        <v>25453010</v>
      </c>
      <c r="DS1509">
        <v>19569734</v>
      </c>
      <c r="DT1509">
        <v>17046565</v>
      </c>
      <c r="DU1509">
        <v>14651327</v>
      </c>
      <c r="DV1509">
        <v>21016327</v>
      </c>
      <c r="DW1509">
        <v>18992815</v>
      </c>
      <c r="DX1509">
        <v>26264310</v>
      </c>
      <c r="DY1509">
        <v>19575707</v>
      </c>
      <c r="DZ1509">
        <v>16602881</v>
      </c>
      <c r="EA1509">
        <v>13584440</v>
      </c>
      <c r="EB1509">
        <v>15877767</v>
      </c>
      <c r="EC1509">
        <v>13668232</v>
      </c>
      <c r="ED1509">
        <v>16627238</v>
      </c>
      <c r="EE1509">
        <v>15989558</v>
      </c>
      <c r="EF1509">
        <v>14251769</v>
      </c>
      <c r="EG1509">
        <v>18918110</v>
      </c>
      <c r="EH1509">
        <v>16788807</v>
      </c>
      <c r="EI1509">
        <v>14690954</v>
      </c>
      <c r="EJ1509">
        <v>14212173</v>
      </c>
      <c r="EK1509">
        <v>14989166</v>
      </c>
      <c r="EL1509">
        <v>16858243</v>
      </c>
      <c r="EM1509">
        <v>14798835</v>
      </c>
      <c r="EN1509">
        <v>12960023</v>
      </c>
      <c r="EO1509">
        <v>24088820</v>
      </c>
      <c r="EP1509">
        <v>16960499</v>
      </c>
      <c r="EQ1509">
        <v>22928186</v>
      </c>
      <c r="ER1509">
        <v>21034994</v>
      </c>
      <c r="ES1509">
        <v>17289140</v>
      </c>
      <c r="ET1509">
        <v>19640957</v>
      </c>
      <c r="EU1509">
        <v>14960157</v>
      </c>
      <c r="EV1509">
        <v>18589535</v>
      </c>
      <c r="EW1509">
        <v>15664244</v>
      </c>
      <c r="EX1509">
        <v>17139567</v>
      </c>
      <c r="EY1509">
        <v>19928992</v>
      </c>
      <c r="EZ1509">
        <v>14794792</v>
      </c>
      <c r="FA1509">
        <v>15939616</v>
      </c>
      <c r="FB1509">
        <v>13372558</v>
      </c>
      <c r="FC1509">
        <v>13410737</v>
      </c>
      <c r="FD1509">
        <v>14978464</v>
      </c>
      <c r="FE1509">
        <v>17317718</v>
      </c>
      <c r="FF1509">
        <v>48727112</v>
      </c>
      <c r="FG1509">
        <v>28766508</v>
      </c>
      <c r="FH1509">
        <v>21015886</v>
      </c>
      <c r="FI1509">
        <v>27969168</v>
      </c>
      <c r="FJ1509">
        <v>16960447</v>
      </c>
      <c r="FK1509">
        <v>13486054</v>
      </c>
      <c r="FL1509">
        <v>18425449</v>
      </c>
      <c r="FM1509">
        <v>17014702</v>
      </c>
      <c r="FN1509">
        <v>27015606</v>
      </c>
      <c r="FO1509">
        <v>16950370</v>
      </c>
      <c r="FP1509">
        <v>14504909</v>
      </c>
      <c r="FQ1509">
        <v>12887832</v>
      </c>
      <c r="FR1509">
        <v>18395496</v>
      </c>
      <c r="FS1509">
        <v>13085522</v>
      </c>
      <c r="FT1509">
        <v>12144111</v>
      </c>
      <c r="FU1509">
        <v>13472469</v>
      </c>
      <c r="FV1509">
        <v>14008184</v>
      </c>
      <c r="FW1509">
        <v>10754783</v>
      </c>
      <c r="FX1509">
        <v>10851048</v>
      </c>
      <c r="FY1509">
        <v>11281765</v>
      </c>
      <c r="FZ1509">
        <v>9816019</v>
      </c>
      <c r="GA1509">
        <v>12505165</v>
      </c>
      <c r="GB1509">
        <v>13877159</v>
      </c>
      <c r="GC1509">
        <v>12594375</v>
      </c>
      <c r="GD1509">
        <v>17964478</v>
      </c>
      <c r="GE1509">
        <v>14193164</v>
      </c>
      <c r="GF1509">
        <v>13235707</v>
      </c>
      <c r="GG1509">
        <v>12539549</v>
      </c>
      <c r="GH1509">
        <v>10939415</v>
      </c>
      <c r="GI1509">
        <v>9835732</v>
      </c>
      <c r="GJ1509">
        <v>11669408</v>
      </c>
      <c r="GK1509">
        <v>14882176</v>
      </c>
    </row>
    <row r="1510" spans="1:193" x14ac:dyDescent="0.25">
      <c r="A1510" s="5" t="s">
        <v>756</v>
      </c>
      <c r="B1510" t="s">
        <v>1164</v>
      </c>
      <c r="C1510" t="s">
        <v>1199</v>
      </c>
      <c r="D1510" s="2">
        <f>_xll.BDH(A1510, "volume", B1510, C1510, "Direction", "H", "Period", "M","cols=190;rows=2")</f>
        <v>39113</v>
      </c>
      <c r="E1510" s="2">
        <v>39141</v>
      </c>
      <c r="F1510" s="2">
        <v>39171</v>
      </c>
      <c r="G1510" s="2">
        <v>39202</v>
      </c>
      <c r="H1510" s="2">
        <v>39233</v>
      </c>
      <c r="I1510" s="2">
        <v>39262</v>
      </c>
      <c r="J1510" s="2">
        <v>39294</v>
      </c>
      <c r="K1510" s="2">
        <v>39325</v>
      </c>
      <c r="L1510" s="2">
        <v>39353</v>
      </c>
      <c r="M1510" s="2">
        <v>39386</v>
      </c>
      <c r="N1510" s="2">
        <v>39416</v>
      </c>
      <c r="O1510" s="2">
        <v>39447</v>
      </c>
      <c r="P1510" s="2">
        <v>39478</v>
      </c>
      <c r="Q1510" s="2">
        <v>39507</v>
      </c>
      <c r="R1510" s="2">
        <v>39538</v>
      </c>
      <c r="S1510" s="2">
        <v>39568</v>
      </c>
      <c r="T1510" s="2">
        <v>39598</v>
      </c>
      <c r="U1510" s="2">
        <v>39629</v>
      </c>
      <c r="V1510" s="2">
        <v>39660</v>
      </c>
      <c r="W1510" s="2">
        <v>39689</v>
      </c>
      <c r="X1510" s="2">
        <v>39721</v>
      </c>
      <c r="Y1510" s="2">
        <v>39752</v>
      </c>
      <c r="Z1510" s="2">
        <v>39780</v>
      </c>
      <c r="AA1510" s="2">
        <v>39813</v>
      </c>
      <c r="AB1510" s="2">
        <v>39843</v>
      </c>
      <c r="AC1510" s="2">
        <v>39871</v>
      </c>
      <c r="AD1510" s="2">
        <v>39903</v>
      </c>
      <c r="AE1510" s="2">
        <v>39933</v>
      </c>
      <c r="AF1510" s="2">
        <v>39962</v>
      </c>
      <c r="AG1510" s="2">
        <v>39994</v>
      </c>
      <c r="AH1510" s="2">
        <v>40025</v>
      </c>
      <c r="AI1510" s="2">
        <v>40056</v>
      </c>
      <c r="AJ1510" s="2">
        <v>40086</v>
      </c>
      <c r="AK1510" s="2">
        <v>40116</v>
      </c>
      <c r="AL1510" s="2">
        <v>40147</v>
      </c>
      <c r="AM1510" s="2">
        <v>40178</v>
      </c>
      <c r="AN1510" s="2">
        <v>40207</v>
      </c>
      <c r="AO1510" s="2">
        <v>40235</v>
      </c>
      <c r="AP1510" s="2">
        <v>40268</v>
      </c>
      <c r="AQ1510" s="2">
        <v>40298</v>
      </c>
      <c r="AR1510" s="2">
        <v>40329</v>
      </c>
      <c r="AS1510" s="2">
        <v>40359</v>
      </c>
      <c r="AT1510" s="2">
        <v>40389</v>
      </c>
      <c r="AU1510" s="2">
        <v>40421</v>
      </c>
      <c r="AV1510" s="2">
        <v>40451</v>
      </c>
      <c r="AW1510" s="2">
        <v>40480</v>
      </c>
      <c r="AX1510" s="2">
        <v>40512</v>
      </c>
      <c r="AY1510" s="2">
        <v>40543</v>
      </c>
      <c r="AZ1510" s="2">
        <v>40574</v>
      </c>
      <c r="BA1510" s="2">
        <v>40602</v>
      </c>
      <c r="BB1510" s="2">
        <v>40633</v>
      </c>
      <c r="BC1510" s="2">
        <v>40662</v>
      </c>
      <c r="BD1510" s="2">
        <v>40694</v>
      </c>
      <c r="BE1510" s="2">
        <v>40724</v>
      </c>
      <c r="BF1510" s="2">
        <v>40753</v>
      </c>
      <c r="BG1510" s="2">
        <v>40786</v>
      </c>
      <c r="BH1510" s="2">
        <v>40816</v>
      </c>
      <c r="BI1510" s="2">
        <v>40847</v>
      </c>
      <c r="BJ1510" s="2">
        <v>40877</v>
      </c>
      <c r="BK1510" s="2">
        <v>40907</v>
      </c>
      <c r="BL1510" s="2">
        <v>40939</v>
      </c>
      <c r="BM1510" s="2">
        <v>40968</v>
      </c>
      <c r="BN1510" s="2">
        <v>40998</v>
      </c>
      <c r="BO1510" s="2">
        <v>41029</v>
      </c>
      <c r="BP1510" s="2">
        <v>41060</v>
      </c>
      <c r="BQ1510" s="2">
        <v>41089</v>
      </c>
      <c r="BR1510" s="2">
        <v>41121</v>
      </c>
      <c r="BS1510" s="2">
        <v>41152</v>
      </c>
      <c r="BT1510" s="2">
        <v>41180</v>
      </c>
      <c r="BU1510" s="2">
        <v>41213</v>
      </c>
      <c r="BV1510" s="2">
        <v>41243</v>
      </c>
      <c r="BW1510" s="2">
        <v>41274</v>
      </c>
      <c r="BX1510" s="2">
        <v>41305</v>
      </c>
      <c r="BY1510" s="2">
        <v>41333</v>
      </c>
      <c r="BZ1510" s="2">
        <v>41362</v>
      </c>
      <c r="CA1510" s="2">
        <v>41394</v>
      </c>
      <c r="CB1510" s="2">
        <v>41425</v>
      </c>
      <c r="CC1510" s="2">
        <v>41453</v>
      </c>
      <c r="CD1510" s="2">
        <v>41486</v>
      </c>
      <c r="CE1510" s="2">
        <v>41516</v>
      </c>
      <c r="CF1510" s="2">
        <v>41547</v>
      </c>
      <c r="CG1510" s="2">
        <v>41578</v>
      </c>
      <c r="CH1510" s="2">
        <v>41607</v>
      </c>
      <c r="CI1510" s="2">
        <v>41639</v>
      </c>
      <c r="CJ1510" s="2">
        <v>41670</v>
      </c>
      <c r="CK1510" s="2">
        <v>41698</v>
      </c>
      <c r="CL1510" s="2">
        <v>41729</v>
      </c>
      <c r="CM1510" s="2">
        <v>41759</v>
      </c>
      <c r="CN1510" s="2">
        <v>41789</v>
      </c>
      <c r="CO1510" s="2">
        <v>41820</v>
      </c>
      <c r="CP1510" s="2">
        <v>41851</v>
      </c>
      <c r="CQ1510" s="2">
        <v>41880</v>
      </c>
      <c r="CR1510" s="2">
        <v>41912</v>
      </c>
      <c r="CS1510" s="2">
        <v>41943</v>
      </c>
      <c r="CT1510" s="2">
        <v>41971</v>
      </c>
      <c r="CU1510" s="2">
        <v>42004</v>
      </c>
      <c r="CV1510" s="2">
        <v>42034</v>
      </c>
      <c r="CW1510" s="2">
        <v>42062</v>
      </c>
      <c r="CX1510" s="2">
        <v>42094</v>
      </c>
      <c r="CY1510" s="2">
        <v>42124</v>
      </c>
      <c r="CZ1510" s="2">
        <v>42153</v>
      </c>
      <c r="DA1510" s="2">
        <v>42185</v>
      </c>
      <c r="DB1510" s="2">
        <v>42216</v>
      </c>
      <c r="DC1510" s="2">
        <v>42247</v>
      </c>
      <c r="DD1510" s="2">
        <v>42277</v>
      </c>
      <c r="DE1510" s="2">
        <v>42307</v>
      </c>
      <c r="DF1510" s="2">
        <v>42338</v>
      </c>
      <c r="DG1510" s="2">
        <v>42369</v>
      </c>
      <c r="DH1510" s="2">
        <v>42398</v>
      </c>
      <c r="DI1510" s="2">
        <v>42429</v>
      </c>
      <c r="DJ1510" s="2">
        <v>42460</v>
      </c>
      <c r="DK1510" s="2">
        <v>42489</v>
      </c>
      <c r="DL1510" s="2">
        <v>42521</v>
      </c>
      <c r="DM1510" s="2">
        <v>42551</v>
      </c>
      <c r="DN1510" s="2">
        <v>42580</v>
      </c>
      <c r="DO1510" s="2">
        <v>42613</v>
      </c>
      <c r="DP1510" s="2">
        <v>42643</v>
      </c>
      <c r="DQ1510" s="2">
        <v>42674</v>
      </c>
      <c r="DR1510" s="2">
        <v>42704</v>
      </c>
      <c r="DS1510" s="2">
        <v>42734</v>
      </c>
      <c r="DT1510" s="2">
        <v>42766</v>
      </c>
      <c r="DU1510" s="2">
        <v>42794</v>
      </c>
      <c r="DV1510" s="2">
        <v>42825</v>
      </c>
      <c r="DW1510" s="2">
        <v>42853</v>
      </c>
      <c r="DX1510" s="2">
        <v>42886</v>
      </c>
      <c r="DY1510" s="2">
        <v>42916</v>
      </c>
      <c r="DZ1510" s="2">
        <v>42947</v>
      </c>
      <c r="EA1510" s="2">
        <v>42978</v>
      </c>
      <c r="EB1510" s="2">
        <v>43007</v>
      </c>
      <c r="EC1510" s="2">
        <v>43039</v>
      </c>
      <c r="ED1510" s="2">
        <v>43069</v>
      </c>
      <c r="EE1510" s="2">
        <v>43098</v>
      </c>
      <c r="EF1510" s="2">
        <v>43131</v>
      </c>
      <c r="EG1510" s="2">
        <v>43159</v>
      </c>
      <c r="EH1510" s="2">
        <v>43189</v>
      </c>
      <c r="EI1510" s="2">
        <v>43220</v>
      </c>
      <c r="EJ1510" s="2">
        <v>43251</v>
      </c>
      <c r="EK1510" s="2">
        <v>43280</v>
      </c>
      <c r="EL1510" s="2">
        <v>43312</v>
      </c>
      <c r="EM1510" s="2">
        <v>43343</v>
      </c>
      <c r="EN1510" s="2">
        <v>43371</v>
      </c>
      <c r="EO1510" s="2">
        <v>43404</v>
      </c>
      <c r="EP1510" s="2">
        <v>43434</v>
      </c>
      <c r="EQ1510" s="2">
        <v>43465</v>
      </c>
      <c r="ER1510" s="2">
        <v>43496</v>
      </c>
      <c r="ES1510" s="2">
        <v>43524</v>
      </c>
      <c r="ET1510" s="2">
        <v>43553</v>
      </c>
      <c r="EU1510" s="2">
        <v>43585</v>
      </c>
      <c r="EV1510" s="2">
        <v>43616</v>
      </c>
      <c r="EW1510" s="2">
        <v>43644</v>
      </c>
      <c r="EX1510" s="2">
        <v>43677</v>
      </c>
      <c r="EY1510" s="2">
        <v>43707</v>
      </c>
      <c r="EZ1510" s="2">
        <v>43738</v>
      </c>
      <c r="FA1510" s="2">
        <v>43769</v>
      </c>
      <c r="FB1510" s="2">
        <v>43798</v>
      </c>
      <c r="FC1510" s="2">
        <v>43830</v>
      </c>
      <c r="FD1510" s="2">
        <v>43861</v>
      </c>
      <c r="FE1510" s="2">
        <v>43889</v>
      </c>
      <c r="FF1510" s="2">
        <v>43921</v>
      </c>
      <c r="FG1510" s="2">
        <v>43951</v>
      </c>
      <c r="FH1510" s="2">
        <v>43980</v>
      </c>
      <c r="FI1510" s="2">
        <v>44012</v>
      </c>
      <c r="FJ1510" s="2">
        <v>44043</v>
      </c>
      <c r="FK1510" s="2">
        <v>44074</v>
      </c>
      <c r="FL1510" s="2">
        <v>44104</v>
      </c>
      <c r="FM1510" s="2">
        <v>44134</v>
      </c>
      <c r="FN1510" s="2">
        <v>44165</v>
      </c>
      <c r="FO1510" s="2">
        <v>44196</v>
      </c>
      <c r="FP1510" s="2">
        <v>44225</v>
      </c>
      <c r="FQ1510" s="2">
        <v>44253</v>
      </c>
      <c r="FR1510" s="2">
        <v>44286</v>
      </c>
      <c r="FS1510" s="2">
        <v>44316</v>
      </c>
      <c r="FT1510" s="2">
        <v>44347</v>
      </c>
      <c r="FU1510" s="2">
        <v>44377</v>
      </c>
      <c r="FV1510" s="2">
        <v>44407</v>
      </c>
      <c r="FW1510" s="2">
        <v>44439</v>
      </c>
      <c r="FX1510" s="2">
        <v>44469</v>
      </c>
      <c r="FY1510" s="2">
        <v>44498</v>
      </c>
      <c r="FZ1510" s="2">
        <v>44530</v>
      </c>
      <c r="GA1510" s="2">
        <v>44561</v>
      </c>
      <c r="GB1510" s="2">
        <v>44592</v>
      </c>
      <c r="GC1510" s="2">
        <v>44620</v>
      </c>
      <c r="GD1510" s="2">
        <v>44651</v>
      </c>
      <c r="GE1510" s="2">
        <v>44680</v>
      </c>
      <c r="GF1510" s="2">
        <v>44712</v>
      </c>
      <c r="GG1510" s="2">
        <v>44742</v>
      </c>
      <c r="GH1510" s="2">
        <v>44771</v>
      </c>
      <c r="GI1510" s="2">
        <v>44804</v>
      </c>
      <c r="GJ1510" s="2">
        <v>44834</v>
      </c>
      <c r="GK1510" s="2">
        <v>44865</v>
      </c>
    </row>
    <row r="1511" spans="1:193" x14ac:dyDescent="0.25">
      <c r="D1511" s="3">
        <v>1239718560</v>
      </c>
      <c r="E1511">
        <v>1517427400</v>
      </c>
      <c r="F1511">
        <v>1351628720</v>
      </c>
      <c r="G1511">
        <v>3502043700</v>
      </c>
      <c r="H1511">
        <v>3283716140</v>
      </c>
      <c r="I1511">
        <v>2371912820</v>
      </c>
      <c r="J1511">
        <v>2544188160</v>
      </c>
      <c r="K1511">
        <v>1718234480</v>
      </c>
      <c r="L1511">
        <v>1212285580</v>
      </c>
      <c r="M1511">
        <v>2285451200</v>
      </c>
      <c r="N1511">
        <v>1857248020</v>
      </c>
      <c r="O1511">
        <v>1205988120</v>
      </c>
      <c r="P1511">
        <v>2817721040</v>
      </c>
      <c r="Q1511">
        <v>1999325380</v>
      </c>
      <c r="R1511">
        <v>1824664860</v>
      </c>
      <c r="S1511">
        <v>1818099380</v>
      </c>
      <c r="T1511">
        <v>1298802200</v>
      </c>
      <c r="U1511">
        <v>1426307980</v>
      </c>
      <c r="V1511">
        <v>1835513900</v>
      </c>
      <c r="W1511">
        <v>1254131560</v>
      </c>
      <c r="X1511">
        <v>1712566880</v>
      </c>
      <c r="Y1511">
        <v>2951945600</v>
      </c>
      <c r="Z1511">
        <v>2089292940</v>
      </c>
      <c r="AA1511">
        <v>1786092460</v>
      </c>
      <c r="AB1511">
        <v>1718956980</v>
      </c>
      <c r="AC1511">
        <v>1556636220</v>
      </c>
      <c r="AD1511">
        <v>1589365920</v>
      </c>
      <c r="AE1511">
        <v>1337628660</v>
      </c>
      <c r="AF1511">
        <v>965074520</v>
      </c>
      <c r="AG1511">
        <v>1100259040</v>
      </c>
      <c r="AH1511">
        <v>1283378800</v>
      </c>
      <c r="AI1511">
        <v>836168500</v>
      </c>
      <c r="AJ1511">
        <v>924800540</v>
      </c>
      <c r="AK1511">
        <v>1863013380</v>
      </c>
      <c r="AL1511">
        <v>1229832560</v>
      </c>
      <c r="AM1511">
        <v>1363303180</v>
      </c>
      <c r="AN1511">
        <v>1697755360</v>
      </c>
      <c r="AO1511">
        <v>1420054080</v>
      </c>
      <c r="AP1511">
        <v>1131430440</v>
      </c>
      <c r="AQ1511">
        <v>1166929840</v>
      </c>
      <c r="AR1511">
        <v>1066117960</v>
      </c>
      <c r="AS1511">
        <v>1000286240</v>
      </c>
      <c r="AT1511">
        <v>1253677580</v>
      </c>
      <c r="AU1511">
        <v>834161580</v>
      </c>
      <c r="AV1511">
        <v>981289600</v>
      </c>
      <c r="AW1511">
        <v>945787800</v>
      </c>
      <c r="AX1511">
        <v>959318660</v>
      </c>
      <c r="AY1511">
        <v>673516100</v>
      </c>
      <c r="AZ1511">
        <v>758639280</v>
      </c>
      <c r="BA1511">
        <v>689766960</v>
      </c>
      <c r="BB1511">
        <v>802184760</v>
      </c>
      <c r="BC1511">
        <v>821040200</v>
      </c>
      <c r="BD1511">
        <v>723583980</v>
      </c>
      <c r="BE1511">
        <v>651629300</v>
      </c>
      <c r="BF1511">
        <v>522421820</v>
      </c>
      <c r="BG1511">
        <v>818357380</v>
      </c>
      <c r="BH1511">
        <v>714307580</v>
      </c>
      <c r="BI1511">
        <v>778411420</v>
      </c>
      <c r="BJ1511">
        <v>600630820</v>
      </c>
      <c r="BK1511">
        <v>530319200</v>
      </c>
      <c r="BL1511">
        <v>516060960</v>
      </c>
      <c r="BM1511">
        <v>687252040</v>
      </c>
      <c r="BN1511">
        <v>575047800</v>
      </c>
      <c r="BO1511">
        <v>584455960</v>
      </c>
      <c r="BP1511">
        <v>498566940</v>
      </c>
      <c r="BQ1511">
        <v>382277060</v>
      </c>
      <c r="BR1511">
        <v>399513120</v>
      </c>
      <c r="BS1511">
        <v>323171940</v>
      </c>
      <c r="BT1511">
        <v>348607320</v>
      </c>
      <c r="BU1511">
        <v>421379900</v>
      </c>
      <c r="BV1511">
        <v>365986860</v>
      </c>
      <c r="BW1511">
        <v>327813380</v>
      </c>
      <c r="BX1511">
        <v>415645580</v>
      </c>
      <c r="BY1511">
        <v>332851400</v>
      </c>
      <c r="BZ1511">
        <v>318488080</v>
      </c>
      <c r="CA1511">
        <v>421559620</v>
      </c>
      <c r="CB1511">
        <v>307454300</v>
      </c>
      <c r="CC1511">
        <v>300032860</v>
      </c>
      <c r="CD1511">
        <v>349133320</v>
      </c>
      <c r="CE1511">
        <v>231541300</v>
      </c>
      <c r="CF1511">
        <v>256377480</v>
      </c>
      <c r="CG1511">
        <v>445871520</v>
      </c>
      <c r="CH1511">
        <v>311002020</v>
      </c>
      <c r="CI1511">
        <v>350422420</v>
      </c>
      <c r="CJ1511">
        <v>524065820</v>
      </c>
      <c r="CK1511">
        <v>507543620</v>
      </c>
      <c r="CL1511">
        <v>465430300</v>
      </c>
      <c r="CM1511">
        <v>798129540</v>
      </c>
      <c r="CN1511">
        <v>504384260</v>
      </c>
      <c r="CO1511">
        <v>472843960</v>
      </c>
      <c r="CP1511">
        <v>601501840</v>
      </c>
      <c r="CQ1511">
        <v>367443600</v>
      </c>
      <c r="CR1511">
        <v>405919940</v>
      </c>
      <c r="CS1511">
        <v>685576460</v>
      </c>
      <c r="CT1511">
        <v>435914640</v>
      </c>
      <c r="CU1511">
        <v>531523400</v>
      </c>
      <c r="CV1511">
        <v>635193200</v>
      </c>
      <c r="CW1511">
        <v>403760540</v>
      </c>
      <c r="CX1511">
        <v>328603040</v>
      </c>
      <c r="CY1511">
        <v>468673740</v>
      </c>
      <c r="CZ1511">
        <v>280619340</v>
      </c>
      <c r="DA1511">
        <v>328343900</v>
      </c>
      <c r="DB1511">
        <v>524174540</v>
      </c>
      <c r="DC1511">
        <v>485254880</v>
      </c>
      <c r="DD1511">
        <v>448257580</v>
      </c>
      <c r="DE1511">
        <v>507994320</v>
      </c>
      <c r="DF1511">
        <v>408742220</v>
      </c>
      <c r="DG1511">
        <v>447237280</v>
      </c>
      <c r="DH1511">
        <v>613792580</v>
      </c>
      <c r="DI1511">
        <v>571601840</v>
      </c>
      <c r="DJ1511">
        <v>475065160</v>
      </c>
      <c r="DK1511">
        <v>428184340</v>
      </c>
      <c r="DL1511">
        <v>450427060</v>
      </c>
      <c r="DM1511">
        <v>413612040</v>
      </c>
      <c r="DN1511">
        <v>360968400</v>
      </c>
      <c r="DO1511">
        <v>305461580</v>
      </c>
      <c r="DP1511">
        <v>406781020</v>
      </c>
      <c r="DQ1511">
        <v>419038860</v>
      </c>
      <c r="DR1511">
        <v>558628480</v>
      </c>
      <c r="DS1511">
        <v>420810760</v>
      </c>
      <c r="DT1511">
        <v>390108300</v>
      </c>
      <c r="DU1511">
        <v>391564740</v>
      </c>
      <c r="DV1511">
        <v>375247760</v>
      </c>
      <c r="DW1511">
        <v>403511680</v>
      </c>
      <c r="DX1511">
        <v>460755100</v>
      </c>
      <c r="DY1511">
        <v>567397280</v>
      </c>
      <c r="DZ1511">
        <v>468505300</v>
      </c>
      <c r="EA1511">
        <v>442736620</v>
      </c>
      <c r="EB1511">
        <v>376570620</v>
      </c>
      <c r="EC1511">
        <v>522091080</v>
      </c>
      <c r="ED1511">
        <v>498641300</v>
      </c>
      <c r="EE1511">
        <v>367663020</v>
      </c>
      <c r="EF1511">
        <v>573107200</v>
      </c>
      <c r="EG1511">
        <v>785818140</v>
      </c>
      <c r="EH1511">
        <v>743434800</v>
      </c>
      <c r="EI1511">
        <v>719867960</v>
      </c>
      <c r="EJ1511">
        <v>430046160</v>
      </c>
      <c r="EK1511">
        <v>507319120</v>
      </c>
      <c r="EL1511">
        <v>552658000</v>
      </c>
      <c r="EM1511">
        <v>543372840</v>
      </c>
      <c r="EN1511">
        <v>558899620</v>
      </c>
      <c r="EO1511">
        <v>1054602100</v>
      </c>
      <c r="EP1511">
        <v>772881320</v>
      </c>
      <c r="EQ1511">
        <v>867495700</v>
      </c>
      <c r="ER1511">
        <v>739214040</v>
      </c>
      <c r="ES1511">
        <v>448167880</v>
      </c>
      <c r="ET1511">
        <v>568715120</v>
      </c>
      <c r="EU1511">
        <v>459124200</v>
      </c>
      <c r="EV1511">
        <v>562539900</v>
      </c>
      <c r="EW1511">
        <v>445303080</v>
      </c>
      <c r="EX1511">
        <v>422272440</v>
      </c>
      <c r="EY1511">
        <v>474702400</v>
      </c>
      <c r="EZ1511">
        <v>389534780</v>
      </c>
      <c r="FA1511">
        <v>396772160</v>
      </c>
      <c r="FB1511">
        <v>293816720</v>
      </c>
      <c r="FC1511">
        <v>374984100</v>
      </c>
      <c r="FD1511">
        <v>485794520</v>
      </c>
      <c r="FE1511">
        <v>527451240</v>
      </c>
      <c r="FF1511">
        <v>1026662160</v>
      </c>
      <c r="FG1511">
        <v>660903220</v>
      </c>
      <c r="FH1511">
        <v>472830240</v>
      </c>
      <c r="FI1511">
        <v>553537320</v>
      </c>
      <c r="FJ1511">
        <v>685388720</v>
      </c>
      <c r="FK1511">
        <v>475855720</v>
      </c>
      <c r="FL1511">
        <v>707096160</v>
      </c>
      <c r="FM1511">
        <v>639552140</v>
      </c>
      <c r="FN1511">
        <v>487798120</v>
      </c>
      <c r="FO1511">
        <v>427555960</v>
      </c>
      <c r="FP1511">
        <v>420497020</v>
      </c>
      <c r="FQ1511">
        <v>405964420</v>
      </c>
      <c r="FR1511">
        <v>476182680</v>
      </c>
      <c r="FS1511">
        <v>414006580</v>
      </c>
      <c r="FT1511">
        <v>407827200</v>
      </c>
      <c r="FU1511">
        <v>366634280</v>
      </c>
      <c r="FV1511">
        <v>429942100</v>
      </c>
      <c r="FW1511">
        <v>350138760</v>
      </c>
      <c r="FX1511">
        <v>358858660</v>
      </c>
      <c r="FY1511">
        <v>348980380</v>
      </c>
      <c r="FZ1511">
        <v>391221940</v>
      </c>
      <c r="GA1511">
        <v>364961420</v>
      </c>
      <c r="GB1511">
        <v>435401120</v>
      </c>
      <c r="GC1511">
        <v>453811760</v>
      </c>
      <c r="GD1511">
        <v>452252300</v>
      </c>
      <c r="GE1511">
        <v>375403420</v>
      </c>
      <c r="GF1511">
        <v>538684000</v>
      </c>
      <c r="GG1511">
        <v>411756514</v>
      </c>
      <c r="GH1511">
        <v>293826723</v>
      </c>
      <c r="GI1511">
        <v>274440238</v>
      </c>
      <c r="GJ1511">
        <v>300437017</v>
      </c>
      <c r="GK1511">
        <v>324080679</v>
      </c>
    </row>
    <row r="1512" spans="1:193" x14ac:dyDescent="0.25">
      <c r="A1512" s="5" t="s">
        <v>757</v>
      </c>
      <c r="B1512" t="s">
        <v>1164</v>
      </c>
      <c r="C1512" t="s">
        <v>1198</v>
      </c>
      <c r="D1512" s="2">
        <f>_xll.BDH(A1512, "volume", B1512, C1512, "Direction", "H", "Period", "M","cols=24;rows=2")</f>
        <v>39113</v>
      </c>
      <c r="E1512" s="2">
        <v>39141</v>
      </c>
      <c r="F1512" s="2">
        <v>39171</v>
      </c>
      <c r="G1512" s="2">
        <v>39202</v>
      </c>
      <c r="H1512" s="2">
        <v>39233</v>
      </c>
      <c r="I1512" s="2">
        <v>39262</v>
      </c>
      <c r="J1512" s="2">
        <v>39294</v>
      </c>
      <c r="K1512" s="2">
        <v>39325</v>
      </c>
      <c r="L1512" s="2">
        <v>39353</v>
      </c>
      <c r="M1512" s="2">
        <v>39386</v>
      </c>
      <c r="N1512" s="2">
        <v>39416</v>
      </c>
      <c r="O1512" s="2">
        <v>39447</v>
      </c>
      <c r="P1512" s="2">
        <v>39478</v>
      </c>
      <c r="Q1512" s="2">
        <v>39507</v>
      </c>
      <c r="R1512" s="2">
        <v>39538</v>
      </c>
      <c r="S1512" s="2">
        <v>39568</v>
      </c>
      <c r="T1512" s="2">
        <v>39598</v>
      </c>
      <c r="U1512" s="2">
        <v>39629</v>
      </c>
      <c r="V1512" s="2">
        <v>39660</v>
      </c>
      <c r="W1512" s="2">
        <v>39689</v>
      </c>
      <c r="X1512" s="2">
        <v>39721</v>
      </c>
      <c r="Y1512" s="2">
        <v>39752</v>
      </c>
      <c r="Z1512" s="2">
        <v>39780</v>
      </c>
      <c r="AA1512" s="2">
        <v>39813</v>
      </c>
    </row>
    <row r="1513" spans="1:193" x14ac:dyDescent="0.25">
      <c r="D1513" s="3">
        <v>14337600</v>
      </c>
      <c r="E1513">
        <v>12473100</v>
      </c>
      <c r="F1513">
        <v>16843300</v>
      </c>
      <c r="G1513">
        <v>14710900</v>
      </c>
      <c r="H1513">
        <v>15537500</v>
      </c>
      <c r="I1513">
        <v>9906900</v>
      </c>
      <c r="J1513">
        <v>11329300</v>
      </c>
      <c r="K1513">
        <v>13695600</v>
      </c>
      <c r="L1513">
        <v>7995400</v>
      </c>
      <c r="M1513">
        <v>8068100</v>
      </c>
      <c r="N1513">
        <v>11511200</v>
      </c>
      <c r="O1513">
        <v>5275700</v>
      </c>
      <c r="P1513">
        <v>9254500</v>
      </c>
      <c r="Q1513">
        <v>8783200</v>
      </c>
      <c r="R1513">
        <v>11925100</v>
      </c>
      <c r="S1513">
        <v>6329400</v>
      </c>
      <c r="T1513">
        <v>16358000</v>
      </c>
      <c r="U1513">
        <v>11103800</v>
      </c>
      <c r="V1513">
        <v>24848300</v>
      </c>
      <c r="W1513">
        <v>7279900</v>
      </c>
      <c r="X1513">
        <v>9572300</v>
      </c>
      <c r="Y1513">
        <v>13147600</v>
      </c>
      <c r="Z1513">
        <v>9293900</v>
      </c>
      <c r="AA1513">
        <v>22837800</v>
      </c>
    </row>
    <row r="1514" spans="1:193" x14ac:dyDescent="0.25">
      <c r="A1514" s="5" t="s">
        <v>758</v>
      </c>
      <c r="B1514" t="s">
        <v>1164</v>
      </c>
      <c r="C1514" t="s">
        <v>1199</v>
      </c>
      <c r="D1514" s="2">
        <f>_xll.BDH(A1514, "volume", B1514, C1514, "Direction", "H", "Period", "M","cols=190;rows=2")</f>
        <v>39113</v>
      </c>
      <c r="E1514" s="2">
        <v>39141</v>
      </c>
      <c r="F1514" s="2">
        <v>39171</v>
      </c>
      <c r="G1514" s="2">
        <v>39202</v>
      </c>
      <c r="H1514" s="2">
        <v>39233</v>
      </c>
      <c r="I1514" s="2">
        <v>39262</v>
      </c>
      <c r="J1514" s="2">
        <v>39294</v>
      </c>
      <c r="K1514" s="2">
        <v>39325</v>
      </c>
      <c r="L1514" s="2">
        <v>39353</v>
      </c>
      <c r="M1514" s="2">
        <v>39386</v>
      </c>
      <c r="N1514" s="2">
        <v>39416</v>
      </c>
      <c r="O1514" s="2">
        <v>39447</v>
      </c>
      <c r="P1514" s="2">
        <v>39478</v>
      </c>
      <c r="Q1514" s="2">
        <v>39507</v>
      </c>
      <c r="R1514" s="2">
        <v>39538</v>
      </c>
      <c r="S1514" s="2">
        <v>39568</v>
      </c>
      <c r="T1514" s="2">
        <v>39598</v>
      </c>
      <c r="U1514" s="2">
        <v>39629</v>
      </c>
      <c r="V1514" s="2">
        <v>39660</v>
      </c>
      <c r="W1514" s="2">
        <v>39689</v>
      </c>
      <c r="X1514" s="2">
        <v>39721</v>
      </c>
      <c r="Y1514" s="2">
        <v>39752</v>
      </c>
      <c r="Z1514" s="2">
        <v>39780</v>
      </c>
      <c r="AA1514" s="2">
        <v>39813</v>
      </c>
      <c r="AB1514" s="2">
        <v>39843</v>
      </c>
      <c r="AC1514" s="2">
        <v>39871</v>
      </c>
      <c r="AD1514" s="2">
        <v>39903</v>
      </c>
      <c r="AE1514" s="2">
        <v>39933</v>
      </c>
      <c r="AF1514" s="2">
        <v>39962</v>
      </c>
      <c r="AG1514" s="2">
        <v>39994</v>
      </c>
      <c r="AH1514" s="2">
        <v>40025</v>
      </c>
      <c r="AI1514" s="2">
        <v>40056</v>
      </c>
      <c r="AJ1514" s="2">
        <v>40086</v>
      </c>
      <c r="AK1514" s="2">
        <v>40116</v>
      </c>
      <c r="AL1514" s="2">
        <v>40147</v>
      </c>
      <c r="AM1514" s="2">
        <v>40178</v>
      </c>
      <c r="AN1514" s="2">
        <v>40207</v>
      </c>
      <c r="AO1514" s="2">
        <v>40235</v>
      </c>
      <c r="AP1514" s="2">
        <v>40268</v>
      </c>
      <c r="AQ1514" s="2">
        <v>40298</v>
      </c>
      <c r="AR1514" s="2">
        <v>40329</v>
      </c>
      <c r="AS1514" s="2">
        <v>40359</v>
      </c>
      <c r="AT1514" s="2">
        <v>40389</v>
      </c>
      <c r="AU1514" s="2">
        <v>40421</v>
      </c>
      <c r="AV1514" s="2">
        <v>40451</v>
      </c>
      <c r="AW1514" s="2">
        <v>40480</v>
      </c>
      <c r="AX1514" s="2">
        <v>40512</v>
      </c>
      <c r="AY1514" s="2">
        <v>40543</v>
      </c>
      <c r="AZ1514" s="2">
        <v>40574</v>
      </c>
      <c r="BA1514" s="2">
        <v>40602</v>
      </c>
      <c r="BB1514" s="2">
        <v>40633</v>
      </c>
      <c r="BC1514" s="2">
        <v>40662</v>
      </c>
      <c r="BD1514" s="2">
        <v>40694</v>
      </c>
      <c r="BE1514" s="2">
        <v>40724</v>
      </c>
      <c r="BF1514" s="2">
        <v>40753</v>
      </c>
      <c r="BG1514" s="2">
        <v>40786</v>
      </c>
      <c r="BH1514" s="2">
        <v>40816</v>
      </c>
      <c r="BI1514" s="2">
        <v>40847</v>
      </c>
      <c r="BJ1514" s="2">
        <v>40877</v>
      </c>
      <c r="BK1514" s="2">
        <v>40907</v>
      </c>
      <c r="BL1514" s="2">
        <v>40939</v>
      </c>
      <c r="BM1514" s="2">
        <v>40968</v>
      </c>
      <c r="BN1514" s="2">
        <v>40998</v>
      </c>
      <c r="BO1514" s="2">
        <v>41029</v>
      </c>
      <c r="BP1514" s="2">
        <v>41060</v>
      </c>
      <c r="BQ1514" s="2">
        <v>41089</v>
      </c>
      <c r="BR1514" s="2">
        <v>41121</v>
      </c>
      <c r="BS1514" s="2">
        <v>41152</v>
      </c>
      <c r="BT1514" s="2">
        <v>41180</v>
      </c>
      <c r="BU1514" s="2">
        <v>41213</v>
      </c>
      <c r="BV1514" s="2">
        <v>41243</v>
      </c>
      <c r="BW1514" s="2">
        <v>41274</v>
      </c>
      <c r="BX1514" s="2">
        <v>41305</v>
      </c>
      <c r="BY1514" s="2">
        <v>41333</v>
      </c>
      <c r="BZ1514" s="2">
        <v>41362</v>
      </c>
      <c r="CA1514" s="2">
        <v>41394</v>
      </c>
      <c r="CB1514" s="2">
        <v>41425</v>
      </c>
      <c r="CC1514" s="2">
        <v>41453</v>
      </c>
      <c r="CD1514" s="2">
        <v>41486</v>
      </c>
      <c r="CE1514" s="2">
        <v>41516</v>
      </c>
      <c r="CF1514" s="2">
        <v>41547</v>
      </c>
      <c r="CG1514" s="2">
        <v>41578</v>
      </c>
      <c r="CH1514" s="2">
        <v>41607</v>
      </c>
      <c r="CI1514" s="2">
        <v>41639</v>
      </c>
      <c r="CJ1514" s="2">
        <v>41670</v>
      </c>
      <c r="CK1514" s="2">
        <v>41698</v>
      </c>
      <c r="CL1514" s="2">
        <v>41729</v>
      </c>
      <c r="CM1514" s="2">
        <v>41759</v>
      </c>
      <c r="CN1514" s="2">
        <v>41789</v>
      </c>
      <c r="CO1514" s="2">
        <v>41820</v>
      </c>
      <c r="CP1514" s="2">
        <v>41851</v>
      </c>
      <c r="CQ1514" s="2">
        <v>41880</v>
      </c>
      <c r="CR1514" s="2">
        <v>41912</v>
      </c>
      <c r="CS1514" s="2">
        <v>41943</v>
      </c>
      <c r="CT1514" s="2">
        <v>41971</v>
      </c>
      <c r="CU1514" s="2">
        <v>42004</v>
      </c>
      <c r="CV1514" s="2">
        <v>42034</v>
      </c>
      <c r="CW1514" s="2">
        <v>42062</v>
      </c>
      <c r="CX1514" s="2">
        <v>42094</v>
      </c>
      <c r="CY1514" s="2">
        <v>42124</v>
      </c>
      <c r="CZ1514" s="2">
        <v>42153</v>
      </c>
      <c r="DA1514" s="2">
        <v>42185</v>
      </c>
      <c r="DB1514" s="2">
        <v>42216</v>
      </c>
      <c r="DC1514" s="2">
        <v>42247</v>
      </c>
      <c r="DD1514" s="2">
        <v>42277</v>
      </c>
      <c r="DE1514" s="2">
        <v>42307</v>
      </c>
      <c r="DF1514" s="2">
        <v>42338</v>
      </c>
      <c r="DG1514" s="2">
        <v>42369</v>
      </c>
      <c r="DH1514" s="2">
        <v>42398</v>
      </c>
      <c r="DI1514" s="2">
        <v>42429</v>
      </c>
      <c r="DJ1514" s="2">
        <v>42460</v>
      </c>
      <c r="DK1514" s="2">
        <v>42489</v>
      </c>
      <c r="DL1514" s="2">
        <v>42521</v>
      </c>
      <c r="DM1514" s="2">
        <v>42551</v>
      </c>
      <c r="DN1514" s="2">
        <v>42580</v>
      </c>
      <c r="DO1514" s="2">
        <v>42613</v>
      </c>
      <c r="DP1514" s="2">
        <v>42643</v>
      </c>
      <c r="DQ1514" s="2">
        <v>42674</v>
      </c>
      <c r="DR1514" s="2">
        <v>42704</v>
      </c>
      <c r="DS1514" s="2">
        <v>42734</v>
      </c>
      <c r="DT1514" s="2">
        <v>42766</v>
      </c>
      <c r="DU1514" s="2">
        <v>42794</v>
      </c>
      <c r="DV1514" s="2">
        <v>42825</v>
      </c>
      <c r="DW1514" s="2">
        <v>42853</v>
      </c>
      <c r="DX1514" s="2">
        <v>42886</v>
      </c>
      <c r="DY1514" s="2">
        <v>42916</v>
      </c>
      <c r="DZ1514" s="2">
        <v>42947</v>
      </c>
      <c r="EA1514" s="2">
        <v>42978</v>
      </c>
      <c r="EB1514" s="2">
        <v>43007</v>
      </c>
      <c r="EC1514" s="2">
        <v>43039</v>
      </c>
      <c r="ED1514" s="2">
        <v>43069</v>
      </c>
      <c r="EE1514" s="2">
        <v>43098</v>
      </c>
      <c r="EF1514" s="2">
        <v>43131</v>
      </c>
      <c r="EG1514" s="2">
        <v>43159</v>
      </c>
      <c r="EH1514" s="2">
        <v>43189</v>
      </c>
      <c r="EI1514" s="2">
        <v>43220</v>
      </c>
      <c r="EJ1514" s="2">
        <v>43251</v>
      </c>
      <c r="EK1514" s="2">
        <v>43280</v>
      </c>
      <c r="EL1514" s="2">
        <v>43312</v>
      </c>
      <c r="EM1514" s="2">
        <v>43343</v>
      </c>
      <c r="EN1514" s="2">
        <v>43371</v>
      </c>
      <c r="EO1514" s="2">
        <v>43404</v>
      </c>
      <c r="EP1514" s="2">
        <v>43434</v>
      </c>
      <c r="EQ1514" s="2">
        <v>43465</v>
      </c>
      <c r="ER1514" s="2">
        <v>43496</v>
      </c>
      <c r="ES1514" s="2">
        <v>43524</v>
      </c>
      <c r="ET1514" s="2">
        <v>43553</v>
      </c>
      <c r="EU1514" s="2">
        <v>43585</v>
      </c>
      <c r="EV1514" s="2">
        <v>43616</v>
      </c>
      <c r="EW1514" s="2">
        <v>43644</v>
      </c>
      <c r="EX1514" s="2">
        <v>43677</v>
      </c>
      <c r="EY1514" s="2">
        <v>43707</v>
      </c>
      <c r="EZ1514" s="2">
        <v>43738</v>
      </c>
      <c r="FA1514" s="2">
        <v>43769</v>
      </c>
      <c r="FB1514" s="2">
        <v>43798</v>
      </c>
      <c r="FC1514" s="2">
        <v>43830</v>
      </c>
      <c r="FD1514" s="2">
        <v>43861</v>
      </c>
      <c r="FE1514" s="2">
        <v>43889</v>
      </c>
      <c r="FF1514" s="2">
        <v>43921</v>
      </c>
      <c r="FG1514" s="2">
        <v>43951</v>
      </c>
      <c r="FH1514" s="2">
        <v>43980</v>
      </c>
      <c r="FI1514" s="2">
        <v>44012</v>
      </c>
      <c r="FJ1514" s="2">
        <v>44043</v>
      </c>
      <c r="FK1514" s="2">
        <v>44074</v>
      </c>
      <c r="FL1514" s="2">
        <v>44104</v>
      </c>
      <c r="FM1514" s="2">
        <v>44134</v>
      </c>
      <c r="FN1514" s="2">
        <v>44165</v>
      </c>
      <c r="FO1514" s="2">
        <v>44196</v>
      </c>
      <c r="FP1514" s="2">
        <v>44225</v>
      </c>
      <c r="FQ1514" s="2">
        <v>44253</v>
      </c>
      <c r="FR1514" s="2">
        <v>44286</v>
      </c>
      <c r="FS1514" s="2">
        <v>44316</v>
      </c>
      <c r="FT1514" s="2">
        <v>44347</v>
      </c>
      <c r="FU1514" s="2">
        <v>44377</v>
      </c>
      <c r="FV1514" s="2">
        <v>44407</v>
      </c>
      <c r="FW1514" s="2">
        <v>44439</v>
      </c>
      <c r="FX1514" s="2">
        <v>44469</v>
      </c>
      <c r="FY1514" s="2">
        <v>44498</v>
      </c>
      <c r="FZ1514" s="2">
        <v>44530</v>
      </c>
      <c r="GA1514" s="2">
        <v>44561</v>
      </c>
      <c r="GB1514" s="2">
        <v>44592</v>
      </c>
      <c r="GC1514" s="2">
        <v>44620</v>
      </c>
      <c r="GD1514" s="2">
        <v>44651</v>
      </c>
      <c r="GE1514" s="2">
        <v>44680</v>
      </c>
      <c r="GF1514" s="2">
        <v>44712</v>
      </c>
      <c r="GG1514" s="2">
        <v>44742</v>
      </c>
      <c r="GH1514" s="2">
        <v>44771</v>
      </c>
      <c r="GI1514" s="2">
        <v>44804</v>
      </c>
      <c r="GJ1514" s="2">
        <v>44834</v>
      </c>
      <c r="GK1514" s="2">
        <v>44865</v>
      </c>
    </row>
    <row r="1515" spans="1:193" x14ac:dyDescent="0.25">
      <c r="D1515" s="3">
        <v>13907703</v>
      </c>
      <c r="E1515">
        <v>7644352</v>
      </c>
      <c r="F1515">
        <v>12313304</v>
      </c>
      <c r="G1515">
        <v>10895024</v>
      </c>
      <c r="H1515">
        <v>12156573</v>
      </c>
      <c r="I1515">
        <v>12241544</v>
      </c>
      <c r="J1515">
        <v>16074488</v>
      </c>
      <c r="K1515">
        <v>20066457</v>
      </c>
      <c r="L1515">
        <v>9568724</v>
      </c>
      <c r="M1515">
        <v>21630719</v>
      </c>
      <c r="N1515">
        <v>23306698</v>
      </c>
      <c r="O1515">
        <v>18218290</v>
      </c>
      <c r="P1515">
        <v>30188233</v>
      </c>
      <c r="Q1515">
        <v>18874444</v>
      </c>
      <c r="R1515">
        <v>25613090</v>
      </c>
      <c r="S1515">
        <v>23197544</v>
      </c>
      <c r="T1515">
        <v>14138940</v>
      </c>
      <c r="U1515">
        <v>22465019</v>
      </c>
      <c r="V1515">
        <v>34355114</v>
      </c>
      <c r="W1515">
        <v>19119614</v>
      </c>
      <c r="X1515">
        <v>44049804</v>
      </c>
      <c r="Y1515">
        <v>29776091</v>
      </c>
      <c r="Z1515">
        <v>23713192</v>
      </c>
      <c r="AA1515">
        <v>22320573</v>
      </c>
      <c r="AB1515">
        <v>35316069</v>
      </c>
      <c r="AC1515">
        <v>28956926</v>
      </c>
      <c r="AD1515">
        <v>43100840</v>
      </c>
      <c r="AE1515">
        <v>42729316</v>
      </c>
      <c r="AF1515">
        <v>34718824</v>
      </c>
      <c r="AG1515">
        <v>23190824</v>
      </c>
      <c r="AH1515">
        <v>21391711</v>
      </c>
      <c r="AI1515">
        <v>14148230</v>
      </c>
      <c r="AJ1515">
        <v>15491460</v>
      </c>
      <c r="AK1515">
        <v>21992518</v>
      </c>
      <c r="AL1515">
        <v>20498548</v>
      </c>
      <c r="AM1515">
        <v>17370686</v>
      </c>
      <c r="AN1515">
        <v>16055127</v>
      </c>
      <c r="AO1515">
        <v>14433492</v>
      </c>
      <c r="AP1515">
        <v>14212926</v>
      </c>
      <c r="AQ1515">
        <v>19272355</v>
      </c>
      <c r="AR1515">
        <v>17798768</v>
      </c>
      <c r="AS1515">
        <v>16709443</v>
      </c>
      <c r="AT1515">
        <v>17397841</v>
      </c>
      <c r="AU1515">
        <v>17891839</v>
      </c>
      <c r="AV1515">
        <v>11831263</v>
      </c>
      <c r="AW1515">
        <v>15827917</v>
      </c>
      <c r="AX1515">
        <v>10452235</v>
      </c>
      <c r="AY1515">
        <v>11285729</v>
      </c>
      <c r="AZ1515">
        <v>15011780</v>
      </c>
      <c r="BA1515">
        <v>10801394</v>
      </c>
      <c r="BB1515">
        <v>10054716</v>
      </c>
      <c r="BC1515">
        <v>9606967</v>
      </c>
      <c r="BD1515">
        <v>10395472</v>
      </c>
      <c r="BE1515">
        <v>12750970</v>
      </c>
      <c r="BF1515">
        <v>12952469</v>
      </c>
      <c r="BG1515">
        <v>25246898</v>
      </c>
      <c r="BH1515">
        <v>16904337</v>
      </c>
      <c r="BI1515">
        <v>21181581</v>
      </c>
      <c r="BJ1515">
        <v>14464092</v>
      </c>
      <c r="BK1515">
        <v>14000135</v>
      </c>
      <c r="BL1515">
        <v>10831880</v>
      </c>
      <c r="BM1515">
        <v>8042826</v>
      </c>
      <c r="BN1515">
        <v>10511570</v>
      </c>
      <c r="BO1515">
        <v>8744236</v>
      </c>
      <c r="BP1515">
        <v>10013243</v>
      </c>
      <c r="BQ1515">
        <v>9704984</v>
      </c>
      <c r="BR1515">
        <v>9595987</v>
      </c>
      <c r="BS1515">
        <v>6722705</v>
      </c>
      <c r="BT1515">
        <v>8626248</v>
      </c>
      <c r="BU1515">
        <v>7693900</v>
      </c>
      <c r="BV1515">
        <v>8116795</v>
      </c>
      <c r="BW1515">
        <v>8727064</v>
      </c>
      <c r="BX1515">
        <v>10018641</v>
      </c>
      <c r="BY1515">
        <v>7253591</v>
      </c>
      <c r="BZ1515">
        <v>7889463</v>
      </c>
      <c r="CA1515">
        <v>9215917</v>
      </c>
      <c r="CB1515">
        <v>10167145</v>
      </c>
      <c r="CC1515">
        <v>11284328</v>
      </c>
      <c r="CD1515">
        <v>8976146</v>
      </c>
      <c r="CE1515">
        <v>7513021</v>
      </c>
      <c r="CF1515">
        <v>11274157</v>
      </c>
      <c r="CG1515">
        <v>11621065</v>
      </c>
      <c r="CH1515">
        <v>7858738</v>
      </c>
      <c r="CI1515">
        <v>10352091</v>
      </c>
      <c r="CJ1515">
        <v>11330396</v>
      </c>
      <c r="CK1515">
        <v>8178823</v>
      </c>
      <c r="CL1515">
        <v>10609716</v>
      </c>
      <c r="CM1515">
        <v>12295986</v>
      </c>
      <c r="CN1515">
        <v>7460634</v>
      </c>
      <c r="CO1515">
        <v>8022653</v>
      </c>
      <c r="CP1515">
        <v>9563179</v>
      </c>
      <c r="CQ1515">
        <v>8686781</v>
      </c>
      <c r="CR1515">
        <v>9631891</v>
      </c>
      <c r="CS1515">
        <v>12584169</v>
      </c>
      <c r="CT1515">
        <v>6645279</v>
      </c>
      <c r="CU1515">
        <v>7401995</v>
      </c>
      <c r="CV1515">
        <v>10634952</v>
      </c>
      <c r="CW1515">
        <v>8340778</v>
      </c>
      <c r="CX1515">
        <v>8716378</v>
      </c>
      <c r="CY1515">
        <v>10272921</v>
      </c>
      <c r="CZ1515">
        <v>8519531</v>
      </c>
      <c r="DA1515">
        <v>9482790</v>
      </c>
      <c r="DB1515">
        <v>8480648</v>
      </c>
      <c r="DC1515">
        <v>11506081</v>
      </c>
      <c r="DD1515">
        <v>10502293</v>
      </c>
      <c r="DE1515">
        <v>12856976</v>
      </c>
      <c r="DF1515">
        <v>9626253</v>
      </c>
      <c r="DG1515">
        <v>11770748</v>
      </c>
      <c r="DH1515">
        <v>16075817</v>
      </c>
      <c r="DI1515">
        <v>15715381</v>
      </c>
      <c r="DJ1515">
        <v>12864673</v>
      </c>
      <c r="DK1515">
        <v>13418774</v>
      </c>
      <c r="DL1515">
        <v>12375594</v>
      </c>
      <c r="DM1515">
        <v>14360455</v>
      </c>
      <c r="DN1515">
        <v>11544170</v>
      </c>
      <c r="DO1515">
        <v>7436977</v>
      </c>
      <c r="DP1515">
        <v>8840742</v>
      </c>
      <c r="DQ1515">
        <v>9497848</v>
      </c>
      <c r="DR1515">
        <v>14022784</v>
      </c>
      <c r="DS1515">
        <v>10769638</v>
      </c>
      <c r="DT1515">
        <v>10845537</v>
      </c>
      <c r="DU1515">
        <v>7543920</v>
      </c>
      <c r="DV1515">
        <v>11542135</v>
      </c>
      <c r="DW1515">
        <v>8353286</v>
      </c>
      <c r="DX1515">
        <v>8498324</v>
      </c>
      <c r="DY1515">
        <v>8906922</v>
      </c>
      <c r="DZ1515">
        <v>11336823</v>
      </c>
      <c r="EA1515">
        <v>9877815</v>
      </c>
      <c r="EB1515">
        <v>9347933</v>
      </c>
      <c r="EC1515">
        <v>11101511</v>
      </c>
      <c r="ED1515">
        <v>7043906</v>
      </c>
      <c r="EE1515">
        <v>7010292</v>
      </c>
      <c r="EF1515">
        <v>8613866</v>
      </c>
      <c r="EG1515">
        <v>10634956</v>
      </c>
      <c r="EH1515">
        <v>10141086</v>
      </c>
      <c r="EI1515">
        <v>11115776</v>
      </c>
      <c r="EJ1515">
        <v>9142776</v>
      </c>
      <c r="EK1515">
        <v>9838570</v>
      </c>
      <c r="EL1515">
        <v>8090137</v>
      </c>
      <c r="EM1515">
        <v>8375351</v>
      </c>
      <c r="EN1515">
        <v>12413885</v>
      </c>
      <c r="EO1515">
        <v>14341017</v>
      </c>
      <c r="EP1515">
        <v>8541914</v>
      </c>
      <c r="EQ1515">
        <v>13472634</v>
      </c>
      <c r="ER1515">
        <v>11697765</v>
      </c>
      <c r="ES1515">
        <v>6815351</v>
      </c>
      <c r="ET1515">
        <v>10234173</v>
      </c>
      <c r="EU1515">
        <v>9026988</v>
      </c>
      <c r="EV1515">
        <v>7637092</v>
      </c>
      <c r="EW1515">
        <v>9472957</v>
      </c>
      <c r="EX1515">
        <v>11239926</v>
      </c>
      <c r="EY1515">
        <v>9736111</v>
      </c>
      <c r="EZ1515">
        <v>8717720</v>
      </c>
      <c r="FA1515">
        <v>9492665</v>
      </c>
      <c r="FB1515">
        <v>7399723</v>
      </c>
      <c r="FC1515">
        <v>8757223</v>
      </c>
      <c r="FD1515">
        <v>10392407</v>
      </c>
      <c r="FE1515">
        <v>11471497</v>
      </c>
      <c r="FF1515">
        <v>23353147</v>
      </c>
      <c r="FG1515">
        <v>14208880</v>
      </c>
      <c r="FH1515">
        <v>9525283</v>
      </c>
      <c r="FI1515">
        <v>18193200</v>
      </c>
      <c r="FJ1515">
        <v>13158644</v>
      </c>
      <c r="FK1515">
        <v>6985533</v>
      </c>
      <c r="FL1515">
        <v>14650498</v>
      </c>
      <c r="FM1515">
        <v>7893399</v>
      </c>
      <c r="FN1515">
        <v>7481457</v>
      </c>
      <c r="FO1515">
        <v>8988720</v>
      </c>
      <c r="FP1515">
        <v>8688164</v>
      </c>
      <c r="FQ1515">
        <v>6873095</v>
      </c>
      <c r="FR1515">
        <v>12552762</v>
      </c>
      <c r="FS1515">
        <v>7876575</v>
      </c>
      <c r="FT1515">
        <v>6585370</v>
      </c>
      <c r="FU1515">
        <v>9192453</v>
      </c>
      <c r="FV1515">
        <v>6442485</v>
      </c>
      <c r="FW1515">
        <v>6234136</v>
      </c>
      <c r="FX1515">
        <v>7198516</v>
      </c>
      <c r="FY1515">
        <v>8042797</v>
      </c>
      <c r="FZ1515">
        <v>5917149</v>
      </c>
      <c r="GA1515">
        <v>6117663</v>
      </c>
      <c r="GB1515">
        <v>9297495</v>
      </c>
      <c r="GC1515">
        <v>7472021</v>
      </c>
      <c r="GD1515">
        <v>10815914</v>
      </c>
      <c r="GE1515">
        <v>7253389</v>
      </c>
      <c r="GF1515">
        <v>7126188</v>
      </c>
      <c r="GG1515">
        <v>10410596</v>
      </c>
      <c r="GH1515">
        <v>8415617</v>
      </c>
      <c r="GI1515">
        <v>8256833</v>
      </c>
      <c r="GJ1515">
        <v>11052398</v>
      </c>
      <c r="GK1515">
        <v>11004858</v>
      </c>
    </row>
    <row r="1516" spans="1:193" x14ac:dyDescent="0.25">
      <c r="A1516" s="5" t="s">
        <v>759</v>
      </c>
      <c r="B1516" t="s">
        <v>1164</v>
      </c>
      <c r="C1516" t="s">
        <v>1186</v>
      </c>
      <c r="D1516" s="2">
        <f>_xll.BDH(A1516, "volume", B1516, C1516, "Direction", "H", "Period", "M","cols=9;rows=2")</f>
        <v>39113</v>
      </c>
      <c r="E1516" s="2">
        <v>39141</v>
      </c>
      <c r="F1516" s="2">
        <v>39171</v>
      </c>
      <c r="G1516" s="2">
        <v>39202</v>
      </c>
      <c r="H1516" s="2">
        <v>39233</v>
      </c>
      <c r="I1516" s="2">
        <v>39262</v>
      </c>
      <c r="J1516" s="2">
        <v>39294</v>
      </c>
      <c r="K1516" s="2">
        <v>39325</v>
      </c>
      <c r="L1516" s="2">
        <v>39353</v>
      </c>
    </row>
    <row r="1517" spans="1:193" x14ac:dyDescent="0.25">
      <c r="D1517" s="3">
        <v>7849337</v>
      </c>
      <c r="E1517">
        <v>23881100</v>
      </c>
      <c r="F1517">
        <v>11108050</v>
      </c>
      <c r="G1517">
        <v>7522386</v>
      </c>
      <c r="H1517">
        <v>8611692</v>
      </c>
      <c r="I1517">
        <v>7885490</v>
      </c>
      <c r="J1517">
        <v>13454383</v>
      </c>
      <c r="K1517">
        <v>17291066</v>
      </c>
      <c r="L1517">
        <v>4331688</v>
      </c>
    </row>
    <row r="1518" spans="1:193" x14ac:dyDescent="0.25">
      <c r="A1518" s="5" t="s">
        <v>760</v>
      </c>
      <c r="B1518" t="s">
        <v>1164</v>
      </c>
      <c r="C1518" t="s">
        <v>1181</v>
      </c>
      <c r="D1518" s="2">
        <f>_xll.BDH(A1518, "volume", B1518, C1518, "Direction", "H", "Period", "M","cols=37;rows=2")</f>
        <v>39113</v>
      </c>
      <c r="E1518" s="2">
        <v>39141</v>
      </c>
      <c r="F1518" s="2">
        <v>39171</v>
      </c>
      <c r="G1518" s="2">
        <v>39202</v>
      </c>
      <c r="H1518" s="2">
        <v>39233</v>
      </c>
      <c r="I1518" s="2">
        <v>39262</v>
      </c>
      <c r="J1518" s="2">
        <v>39294</v>
      </c>
      <c r="K1518" s="2">
        <v>39325</v>
      </c>
      <c r="L1518" s="2">
        <v>39353</v>
      </c>
      <c r="M1518" s="2">
        <v>39386</v>
      </c>
      <c r="N1518" s="2">
        <v>39416</v>
      </c>
      <c r="O1518" s="2">
        <v>39447</v>
      </c>
      <c r="P1518" s="2">
        <v>39478</v>
      </c>
      <c r="Q1518" s="2">
        <v>39507</v>
      </c>
      <c r="R1518" s="2">
        <v>39538</v>
      </c>
      <c r="S1518" s="2">
        <v>39568</v>
      </c>
      <c r="T1518" s="2">
        <v>39598</v>
      </c>
      <c r="U1518" s="2">
        <v>39629</v>
      </c>
      <c r="V1518" s="2">
        <v>39660</v>
      </c>
      <c r="W1518" s="2">
        <v>39689</v>
      </c>
      <c r="X1518" s="2">
        <v>39721</v>
      </c>
      <c r="Y1518" s="2">
        <v>39752</v>
      </c>
      <c r="Z1518" s="2">
        <v>39780</v>
      </c>
      <c r="AA1518" s="2">
        <v>39813</v>
      </c>
      <c r="AB1518" s="2">
        <v>39843</v>
      </c>
      <c r="AC1518" s="2">
        <v>39871</v>
      </c>
      <c r="AD1518" s="2">
        <v>39903</v>
      </c>
      <c r="AE1518" s="2">
        <v>39933</v>
      </c>
      <c r="AF1518" s="2">
        <v>39962</v>
      </c>
      <c r="AG1518" s="2">
        <v>39994</v>
      </c>
      <c r="AH1518" s="2">
        <v>40025</v>
      </c>
      <c r="AI1518" s="2">
        <v>40056</v>
      </c>
      <c r="AJ1518" s="2">
        <v>40086</v>
      </c>
      <c r="AK1518" s="2">
        <v>40116</v>
      </c>
      <c r="AL1518" s="2">
        <v>40147</v>
      </c>
      <c r="AM1518" s="2">
        <v>40178</v>
      </c>
      <c r="AN1518" s="2">
        <v>40207</v>
      </c>
    </row>
    <row r="1519" spans="1:193" x14ac:dyDescent="0.25">
      <c r="D1519" s="3">
        <v>146021725</v>
      </c>
      <c r="E1519">
        <v>91217053</v>
      </c>
      <c r="F1519">
        <v>162038665</v>
      </c>
      <c r="G1519">
        <v>133667286</v>
      </c>
      <c r="H1519">
        <v>137449224</v>
      </c>
      <c r="I1519">
        <v>168439620</v>
      </c>
      <c r="J1519">
        <v>145990379</v>
      </c>
      <c r="K1519">
        <v>206737568</v>
      </c>
      <c r="L1519">
        <v>149646449</v>
      </c>
      <c r="M1519">
        <v>121108257</v>
      </c>
      <c r="N1519">
        <v>136696790</v>
      </c>
      <c r="O1519">
        <v>76481574</v>
      </c>
      <c r="P1519">
        <v>141882292</v>
      </c>
      <c r="Q1519">
        <v>89335581</v>
      </c>
      <c r="R1519">
        <v>98248885</v>
      </c>
      <c r="S1519">
        <v>89509563</v>
      </c>
      <c r="T1519">
        <v>197627386</v>
      </c>
      <c r="U1519">
        <v>151680489</v>
      </c>
      <c r="V1519">
        <v>181725905</v>
      </c>
      <c r="W1519">
        <v>144157637</v>
      </c>
      <c r="X1519">
        <v>137550848</v>
      </c>
      <c r="Y1519">
        <v>167561593</v>
      </c>
      <c r="Z1519">
        <v>87301490</v>
      </c>
      <c r="AA1519">
        <v>66358212</v>
      </c>
      <c r="AB1519">
        <v>83570463</v>
      </c>
      <c r="AC1519">
        <v>110110535</v>
      </c>
      <c r="AD1519">
        <v>184888544</v>
      </c>
      <c r="AE1519">
        <v>414476415</v>
      </c>
      <c r="AF1519">
        <v>120788372</v>
      </c>
      <c r="AG1519">
        <v>85734862</v>
      </c>
      <c r="AH1519">
        <v>77795237</v>
      </c>
      <c r="AI1519">
        <v>73301695</v>
      </c>
      <c r="AJ1519">
        <v>122260981</v>
      </c>
      <c r="AK1519">
        <v>108124819</v>
      </c>
      <c r="AL1519">
        <v>55996858</v>
      </c>
      <c r="AM1519">
        <v>115789553</v>
      </c>
      <c r="AN1519">
        <v>29621507</v>
      </c>
    </row>
    <row r="1520" spans="1:193" x14ac:dyDescent="0.25">
      <c r="A1520" s="5" t="s">
        <v>761</v>
      </c>
      <c r="B1520" t="s">
        <v>1164</v>
      </c>
      <c r="C1520" t="s">
        <v>1192</v>
      </c>
      <c r="D1520" s="2">
        <f>_xll.BDH(A1520, "volume", B1520, C1520, "Direction", "H", "Period", "M","cols=107;rows=2")</f>
        <v>39113</v>
      </c>
      <c r="E1520" s="2">
        <v>39141</v>
      </c>
      <c r="F1520" s="2">
        <v>39171</v>
      </c>
      <c r="G1520" s="2">
        <v>39202</v>
      </c>
      <c r="H1520" s="2">
        <v>39233</v>
      </c>
      <c r="I1520" s="2">
        <v>39262</v>
      </c>
      <c r="J1520" s="2">
        <v>39294</v>
      </c>
      <c r="K1520" s="2">
        <v>39325</v>
      </c>
      <c r="L1520" s="2">
        <v>39353</v>
      </c>
      <c r="M1520" s="2">
        <v>39386</v>
      </c>
      <c r="N1520" s="2">
        <v>39416</v>
      </c>
      <c r="O1520" s="2">
        <v>39447</v>
      </c>
      <c r="P1520" s="2">
        <v>39478</v>
      </c>
      <c r="Q1520" s="2">
        <v>39507</v>
      </c>
      <c r="R1520" s="2">
        <v>39538</v>
      </c>
      <c r="S1520" s="2">
        <v>39568</v>
      </c>
      <c r="T1520" s="2">
        <v>39598</v>
      </c>
      <c r="U1520" s="2">
        <v>39629</v>
      </c>
      <c r="V1520" s="2">
        <v>39660</v>
      </c>
      <c r="W1520" s="2">
        <v>39689</v>
      </c>
      <c r="X1520" s="2">
        <v>39721</v>
      </c>
      <c r="Y1520" s="2">
        <v>39752</v>
      </c>
      <c r="Z1520" s="2">
        <v>39780</v>
      </c>
      <c r="AA1520" s="2">
        <v>39813</v>
      </c>
      <c r="AB1520" s="2">
        <v>39843</v>
      </c>
      <c r="AC1520" s="2">
        <v>39871</v>
      </c>
      <c r="AD1520" s="2">
        <v>39903</v>
      </c>
      <c r="AE1520" s="2">
        <v>39933</v>
      </c>
      <c r="AF1520" s="2">
        <v>39962</v>
      </c>
      <c r="AG1520" s="2">
        <v>39994</v>
      </c>
      <c r="AH1520" s="2">
        <v>40025</v>
      </c>
      <c r="AI1520" s="2">
        <v>40056</v>
      </c>
      <c r="AJ1520" s="2">
        <v>40086</v>
      </c>
      <c r="AK1520" s="2">
        <v>40116</v>
      </c>
      <c r="AL1520" s="2">
        <v>40147</v>
      </c>
      <c r="AM1520" s="2">
        <v>40178</v>
      </c>
      <c r="AN1520" s="2">
        <v>40207</v>
      </c>
      <c r="AO1520" s="2">
        <v>40235</v>
      </c>
      <c r="AP1520" s="2">
        <v>40268</v>
      </c>
      <c r="AQ1520" s="2">
        <v>40298</v>
      </c>
      <c r="AR1520" s="2">
        <v>40329</v>
      </c>
      <c r="AS1520" s="2">
        <v>40359</v>
      </c>
      <c r="AT1520" s="2">
        <v>40389</v>
      </c>
      <c r="AU1520" s="2">
        <v>40421</v>
      </c>
      <c r="AV1520" s="2">
        <v>40451</v>
      </c>
      <c r="AW1520" s="2">
        <v>40480</v>
      </c>
      <c r="AX1520" s="2">
        <v>40512</v>
      </c>
      <c r="AY1520" s="2">
        <v>40543</v>
      </c>
      <c r="AZ1520" s="2">
        <v>40574</v>
      </c>
      <c r="BA1520" s="2">
        <v>40602</v>
      </c>
      <c r="BB1520" s="2">
        <v>40633</v>
      </c>
      <c r="BC1520" s="2">
        <v>40662</v>
      </c>
      <c r="BD1520" s="2">
        <v>40694</v>
      </c>
      <c r="BE1520" s="2">
        <v>40724</v>
      </c>
      <c r="BF1520" s="2">
        <v>40753</v>
      </c>
      <c r="BG1520" s="2">
        <v>40786</v>
      </c>
      <c r="BH1520" s="2">
        <v>40816</v>
      </c>
      <c r="BI1520" s="2">
        <v>40847</v>
      </c>
      <c r="BJ1520" s="2">
        <v>40877</v>
      </c>
      <c r="BK1520" s="2">
        <v>40907</v>
      </c>
      <c r="BL1520" s="2">
        <v>40939</v>
      </c>
      <c r="BM1520" s="2">
        <v>40968</v>
      </c>
      <c r="BN1520" s="2">
        <v>40998</v>
      </c>
      <c r="BO1520" s="2">
        <v>41029</v>
      </c>
      <c r="BP1520" s="2">
        <v>41060</v>
      </c>
      <c r="BQ1520" s="2">
        <v>41089</v>
      </c>
      <c r="BR1520" s="2">
        <v>41121</v>
      </c>
      <c r="BS1520" s="2">
        <v>41152</v>
      </c>
      <c r="BT1520" s="2">
        <v>41180</v>
      </c>
      <c r="BU1520" s="2">
        <v>41213</v>
      </c>
      <c r="BV1520" s="2">
        <v>41243</v>
      </c>
      <c r="BW1520" s="2">
        <v>41274</v>
      </c>
      <c r="BX1520" s="2">
        <v>41305</v>
      </c>
      <c r="BY1520" s="2">
        <v>41333</v>
      </c>
      <c r="BZ1520" s="2">
        <v>41362</v>
      </c>
      <c r="CA1520" s="2">
        <v>41394</v>
      </c>
      <c r="CB1520" s="2">
        <v>41425</v>
      </c>
      <c r="CC1520" s="2">
        <v>41453</v>
      </c>
      <c r="CD1520" s="2">
        <v>41486</v>
      </c>
      <c r="CE1520" s="2">
        <v>41516</v>
      </c>
      <c r="CF1520" s="2">
        <v>41547</v>
      </c>
      <c r="CG1520" s="2">
        <v>41578</v>
      </c>
      <c r="CH1520" s="2">
        <v>41607</v>
      </c>
      <c r="CI1520" s="2">
        <v>41639</v>
      </c>
      <c r="CJ1520" s="2">
        <v>41670</v>
      </c>
      <c r="CK1520" s="2">
        <v>41698</v>
      </c>
      <c r="CL1520" s="2">
        <v>41729</v>
      </c>
      <c r="CM1520" s="2">
        <v>41759</v>
      </c>
      <c r="CN1520" s="2">
        <v>41789</v>
      </c>
      <c r="CO1520" s="2">
        <v>41820</v>
      </c>
      <c r="CP1520" s="2">
        <v>41851</v>
      </c>
      <c r="CQ1520" s="2">
        <v>41880</v>
      </c>
      <c r="CR1520" s="2">
        <v>41912</v>
      </c>
      <c r="CS1520" s="2">
        <v>41943</v>
      </c>
      <c r="CT1520" s="2">
        <v>41971</v>
      </c>
      <c r="CU1520" s="2">
        <v>42004</v>
      </c>
      <c r="CV1520" s="2">
        <v>42034</v>
      </c>
      <c r="CW1520" s="2">
        <v>42062</v>
      </c>
      <c r="CX1520" s="2">
        <v>42094</v>
      </c>
      <c r="CY1520" s="2">
        <v>42124</v>
      </c>
      <c r="CZ1520" s="2">
        <v>42153</v>
      </c>
      <c r="DA1520" s="2">
        <v>42185</v>
      </c>
      <c r="DB1520" s="2">
        <v>42216</v>
      </c>
      <c r="DC1520" s="2">
        <v>42247</v>
      </c>
      <c r="DD1520" s="2">
        <v>42277</v>
      </c>
      <c r="DE1520" s="2">
        <v>42307</v>
      </c>
      <c r="DF1520" s="2">
        <v>42338</v>
      </c>
    </row>
    <row r="1521" spans="1:193" x14ac:dyDescent="0.25">
      <c r="D1521" s="3">
        <v>7610143</v>
      </c>
      <c r="E1521">
        <v>9343048</v>
      </c>
      <c r="F1521">
        <v>9693448</v>
      </c>
      <c r="G1521">
        <v>5583551</v>
      </c>
      <c r="H1521">
        <v>7743197</v>
      </c>
      <c r="I1521">
        <v>10035091</v>
      </c>
      <c r="J1521">
        <v>11899702</v>
      </c>
      <c r="K1521">
        <v>16774380</v>
      </c>
      <c r="L1521">
        <v>8431682</v>
      </c>
      <c r="M1521">
        <v>9768730</v>
      </c>
      <c r="N1521">
        <v>12133912</v>
      </c>
      <c r="O1521">
        <v>10283208</v>
      </c>
      <c r="P1521">
        <v>19661225</v>
      </c>
      <c r="Q1521">
        <v>15118119</v>
      </c>
      <c r="R1521">
        <v>17977971</v>
      </c>
      <c r="S1521">
        <v>17479915</v>
      </c>
      <c r="T1521">
        <v>13247512</v>
      </c>
      <c r="U1521">
        <v>12222959</v>
      </c>
      <c r="V1521">
        <v>14926231</v>
      </c>
      <c r="W1521">
        <v>10516836</v>
      </c>
      <c r="X1521">
        <v>15719861</v>
      </c>
      <c r="Y1521">
        <v>27048709</v>
      </c>
      <c r="Z1521">
        <v>16475650</v>
      </c>
      <c r="AA1521">
        <v>16360994</v>
      </c>
      <c r="AB1521">
        <v>17110617</v>
      </c>
      <c r="AC1521">
        <v>16548079</v>
      </c>
      <c r="AD1521">
        <v>14715683</v>
      </c>
      <c r="AE1521">
        <v>9000566</v>
      </c>
      <c r="AF1521">
        <v>8708912</v>
      </c>
      <c r="AG1521">
        <v>9699423</v>
      </c>
      <c r="AH1521">
        <v>8869026</v>
      </c>
      <c r="AI1521">
        <v>6423186</v>
      </c>
      <c r="AJ1521">
        <v>6851069</v>
      </c>
      <c r="AK1521">
        <v>7657479</v>
      </c>
      <c r="AL1521">
        <v>5569003</v>
      </c>
      <c r="AM1521">
        <v>4873320</v>
      </c>
      <c r="AN1521">
        <v>6313777</v>
      </c>
      <c r="AO1521">
        <v>8631408</v>
      </c>
      <c r="AP1521">
        <v>9305874</v>
      </c>
      <c r="AQ1521">
        <v>6224322</v>
      </c>
      <c r="AR1521">
        <v>9022818</v>
      </c>
      <c r="AS1521">
        <v>6873258</v>
      </c>
      <c r="AT1521">
        <v>7824178</v>
      </c>
      <c r="AU1521">
        <v>6034821</v>
      </c>
      <c r="AV1521">
        <v>5208385</v>
      </c>
      <c r="AW1521">
        <v>6641813</v>
      </c>
      <c r="AX1521">
        <v>5589782</v>
      </c>
      <c r="AY1521">
        <v>4555286</v>
      </c>
      <c r="AZ1521">
        <v>5129303</v>
      </c>
      <c r="BA1521">
        <v>5234918</v>
      </c>
      <c r="BB1521">
        <v>5399743</v>
      </c>
      <c r="BC1521">
        <v>4306149</v>
      </c>
      <c r="BD1521">
        <v>4447128</v>
      </c>
      <c r="BE1521">
        <v>5792936</v>
      </c>
      <c r="BF1521">
        <v>7035186</v>
      </c>
      <c r="BG1521">
        <v>9364240</v>
      </c>
      <c r="BH1521">
        <v>7575870</v>
      </c>
      <c r="BI1521">
        <v>6967979</v>
      </c>
      <c r="BJ1521">
        <v>7077354</v>
      </c>
      <c r="BK1521">
        <v>5527901</v>
      </c>
      <c r="BL1521">
        <v>4964870</v>
      </c>
      <c r="BM1521">
        <v>4082455</v>
      </c>
      <c r="BN1521">
        <v>4560298</v>
      </c>
      <c r="BO1521">
        <v>4451247</v>
      </c>
      <c r="BP1521">
        <v>5786852</v>
      </c>
      <c r="BQ1521">
        <v>4758166</v>
      </c>
      <c r="BR1521">
        <v>6934949</v>
      </c>
      <c r="BS1521">
        <v>4285856</v>
      </c>
      <c r="BT1521">
        <v>3675916</v>
      </c>
      <c r="BU1521">
        <v>4375037</v>
      </c>
      <c r="BV1521">
        <v>3821628</v>
      </c>
      <c r="BW1521">
        <v>3355893</v>
      </c>
      <c r="BX1521">
        <v>3662565</v>
      </c>
      <c r="BY1521">
        <v>4241967</v>
      </c>
      <c r="BZ1521">
        <v>4550454</v>
      </c>
      <c r="CA1521">
        <v>5620736</v>
      </c>
      <c r="CB1521">
        <v>4976231</v>
      </c>
      <c r="CC1521">
        <v>5088309</v>
      </c>
      <c r="CD1521">
        <v>4760676</v>
      </c>
      <c r="CE1521">
        <v>3559223</v>
      </c>
      <c r="CF1521">
        <v>4404739</v>
      </c>
      <c r="CG1521">
        <v>5821592</v>
      </c>
      <c r="CH1521">
        <v>3874944</v>
      </c>
      <c r="CI1521">
        <v>4867115</v>
      </c>
      <c r="CJ1521">
        <v>5627480</v>
      </c>
      <c r="CK1521">
        <v>6515264</v>
      </c>
      <c r="CL1521">
        <v>5526487</v>
      </c>
      <c r="CM1521">
        <v>5044107</v>
      </c>
      <c r="CN1521">
        <v>4769445</v>
      </c>
      <c r="CO1521">
        <v>4404583</v>
      </c>
      <c r="CP1521">
        <v>4559711</v>
      </c>
      <c r="CQ1521">
        <v>3519609</v>
      </c>
      <c r="CR1521">
        <v>9427006</v>
      </c>
      <c r="CS1521">
        <v>8142780</v>
      </c>
      <c r="CT1521">
        <v>4615115</v>
      </c>
      <c r="CU1521">
        <v>4860836</v>
      </c>
      <c r="CV1521">
        <v>4563352</v>
      </c>
      <c r="CW1521">
        <v>4500565</v>
      </c>
      <c r="CX1521">
        <v>6595708</v>
      </c>
      <c r="CY1521">
        <v>4395939</v>
      </c>
      <c r="CZ1521">
        <v>6405637</v>
      </c>
      <c r="DA1521">
        <v>6523063</v>
      </c>
      <c r="DB1521">
        <v>5408868</v>
      </c>
      <c r="DC1521">
        <v>7932556</v>
      </c>
      <c r="DD1521">
        <v>8489962</v>
      </c>
      <c r="DE1521">
        <v>5268165</v>
      </c>
      <c r="DF1521">
        <v>5909276</v>
      </c>
    </row>
    <row r="1522" spans="1:193" x14ac:dyDescent="0.25">
      <c r="A1522" s="5" t="s">
        <v>762</v>
      </c>
      <c r="B1522" t="s">
        <v>1164</v>
      </c>
      <c r="C1522" t="s">
        <v>1199</v>
      </c>
      <c r="D1522" s="2">
        <f>_xll.BDH(A1522, "volume", B1522, C1522, "Direction", "H", "Period", "M","cols=190;rows=2")</f>
        <v>39113</v>
      </c>
      <c r="E1522" s="2">
        <v>39141</v>
      </c>
      <c r="F1522" s="2">
        <v>39171</v>
      </c>
      <c r="G1522" s="2">
        <v>39202</v>
      </c>
      <c r="H1522" s="2">
        <v>39233</v>
      </c>
      <c r="I1522" s="2">
        <v>39262</v>
      </c>
      <c r="J1522" s="2">
        <v>39294</v>
      </c>
      <c r="K1522" s="2">
        <v>39325</v>
      </c>
      <c r="L1522" s="2">
        <v>39353</v>
      </c>
      <c r="M1522" s="2">
        <v>39386</v>
      </c>
      <c r="N1522" s="2">
        <v>39416</v>
      </c>
      <c r="O1522" s="2">
        <v>39447</v>
      </c>
      <c r="P1522" s="2">
        <v>39478</v>
      </c>
      <c r="Q1522" s="2">
        <v>39507</v>
      </c>
      <c r="R1522" s="2">
        <v>39538</v>
      </c>
      <c r="S1522" s="2">
        <v>39568</v>
      </c>
      <c r="T1522" s="2">
        <v>39598</v>
      </c>
      <c r="U1522" s="2">
        <v>39629</v>
      </c>
      <c r="V1522" s="2">
        <v>39660</v>
      </c>
      <c r="W1522" s="2">
        <v>39689</v>
      </c>
      <c r="X1522" s="2">
        <v>39721</v>
      </c>
      <c r="Y1522" s="2">
        <v>39752</v>
      </c>
      <c r="Z1522" s="2">
        <v>39780</v>
      </c>
      <c r="AA1522" s="2">
        <v>39813</v>
      </c>
      <c r="AB1522" s="2">
        <v>39843</v>
      </c>
      <c r="AC1522" s="2">
        <v>39871</v>
      </c>
      <c r="AD1522" s="2">
        <v>39903</v>
      </c>
      <c r="AE1522" s="2">
        <v>39933</v>
      </c>
      <c r="AF1522" s="2">
        <v>39962</v>
      </c>
      <c r="AG1522" s="2">
        <v>39994</v>
      </c>
      <c r="AH1522" s="2">
        <v>40025</v>
      </c>
      <c r="AI1522" s="2">
        <v>40056</v>
      </c>
      <c r="AJ1522" s="2">
        <v>40086</v>
      </c>
      <c r="AK1522" s="2">
        <v>40116</v>
      </c>
      <c r="AL1522" s="2">
        <v>40147</v>
      </c>
      <c r="AM1522" s="2">
        <v>40178</v>
      </c>
      <c r="AN1522" s="2">
        <v>40207</v>
      </c>
      <c r="AO1522" s="2">
        <v>40235</v>
      </c>
      <c r="AP1522" s="2">
        <v>40268</v>
      </c>
      <c r="AQ1522" s="2">
        <v>40298</v>
      </c>
      <c r="AR1522" s="2">
        <v>40329</v>
      </c>
      <c r="AS1522" s="2">
        <v>40359</v>
      </c>
      <c r="AT1522" s="2">
        <v>40389</v>
      </c>
      <c r="AU1522" s="2">
        <v>40421</v>
      </c>
      <c r="AV1522" s="2">
        <v>40451</v>
      </c>
      <c r="AW1522" s="2">
        <v>40480</v>
      </c>
      <c r="AX1522" s="2">
        <v>40512</v>
      </c>
      <c r="AY1522" s="2">
        <v>40543</v>
      </c>
      <c r="AZ1522" s="2">
        <v>40574</v>
      </c>
      <c r="BA1522" s="2">
        <v>40602</v>
      </c>
      <c r="BB1522" s="2">
        <v>40633</v>
      </c>
      <c r="BC1522" s="2">
        <v>40662</v>
      </c>
      <c r="BD1522" s="2">
        <v>40694</v>
      </c>
      <c r="BE1522" s="2">
        <v>40724</v>
      </c>
      <c r="BF1522" s="2">
        <v>40753</v>
      </c>
      <c r="BG1522" s="2">
        <v>40786</v>
      </c>
      <c r="BH1522" s="2">
        <v>40816</v>
      </c>
      <c r="BI1522" s="2">
        <v>40847</v>
      </c>
      <c r="BJ1522" s="2">
        <v>40877</v>
      </c>
      <c r="BK1522" s="2">
        <v>40907</v>
      </c>
      <c r="BL1522" s="2">
        <v>40939</v>
      </c>
      <c r="BM1522" s="2">
        <v>40968</v>
      </c>
      <c r="BN1522" s="2">
        <v>40998</v>
      </c>
      <c r="BO1522" s="2">
        <v>41029</v>
      </c>
      <c r="BP1522" s="2">
        <v>41060</v>
      </c>
      <c r="BQ1522" s="2">
        <v>41089</v>
      </c>
      <c r="BR1522" s="2">
        <v>41121</v>
      </c>
      <c r="BS1522" s="2">
        <v>41152</v>
      </c>
      <c r="BT1522" s="2">
        <v>41180</v>
      </c>
      <c r="BU1522" s="2">
        <v>41213</v>
      </c>
      <c r="BV1522" s="2">
        <v>41243</v>
      </c>
      <c r="BW1522" s="2">
        <v>41274</v>
      </c>
      <c r="BX1522" s="2">
        <v>41305</v>
      </c>
      <c r="BY1522" s="2">
        <v>41333</v>
      </c>
      <c r="BZ1522" s="2">
        <v>41362</v>
      </c>
      <c r="CA1522" s="2">
        <v>41394</v>
      </c>
      <c r="CB1522" s="2">
        <v>41425</v>
      </c>
      <c r="CC1522" s="2">
        <v>41453</v>
      </c>
      <c r="CD1522" s="2">
        <v>41486</v>
      </c>
      <c r="CE1522" s="2">
        <v>41516</v>
      </c>
      <c r="CF1522" s="2">
        <v>41547</v>
      </c>
      <c r="CG1522" s="2">
        <v>41578</v>
      </c>
      <c r="CH1522" s="2">
        <v>41607</v>
      </c>
      <c r="CI1522" s="2">
        <v>41639</v>
      </c>
      <c r="CJ1522" s="2">
        <v>41670</v>
      </c>
      <c r="CK1522" s="2">
        <v>41698</v>
      </c>
      <c r="CL1522" s="2">
        <v>41729</v>
      </c>
      <c r="CM1522" s="2">
        <v>41759</v>
      </c>
      <c r="CN1522" s="2">
        <v>41789</v>
      </c>
      <c r="CO1522" s="2">
        <v>41820</v>
      </c>
      <c r="CP1522" s="2">
        <v>41851</v>
      </c>
      <c r="CQ1522" s="2">
        <v>41880</v>
      </c>
      <c r="CR1522" s="2">
        <v>41912</v>
      </c>
      <c r="CS1522" s="2">
        <v>41943</v>
      </c>
      <c r="CT1522" s="2">
        <v>41971</v>
      </c>
      <c r="CU1522" s="2">
        <v>42004</v>
      </c>
      <c r="CV1522" s="2">
        <v>42034</v>
      </c>
      <c r="CW1522" s="2">
        <v>42062</v>
      </c>
      <c r="CX1522" s="2">
        <v>42094</v>
      </c>
      <c r="CY1522" s="2">
        <v>42124</v>
      </c>
      <c r="CZ1522" s="2">
        <v>42153</v>
      </c>
      <c r="DA1522" s="2">
        <v>42185</v>
      </c>
      <c r="DB1522" s="2">
        <v>42216</v>
      </c>
      <c r="DC1522" s="2">
        <v>42247</v>
      </c>
      <c r="DD1522" s="2">
        <v>42277</v>
      </c>
      <c r="DE1522" s="2">
        <v>42307</v>
      </c>
      <c r="DF1522" s="2">
        <v>42338</v>
      </c>
      <c r="DG1522" s="2">
        <v>42369</v>
      </c>
      <c r="DH1522" s="2">
        <v>42398</v>
      </c>
      <c r="DI1522" s="2">
        <v>42429</v>
      </c>
      <c r="DJ1522" s="2">
        <v>42460</v>
      </c>
      <c r="DK1522" s="2">
        <v>42489</v>
      </c>
      <c r="DL1522" s="2">
        <v>42521</v>
      </c>
      <c r="DM1522" s="2">
        <v>42551</v>
      </c>
      <c r="DN1522" s="2">
        <v>42580</v>
      </c>
      <c r="DO1522" s="2">
        <v>42613</v>
      </c>
      <c r="DP1522" s="2">
        <v>42643</v>
      </c>
      <c r="DQ1522" s="2">
        <v>42674</v>
      </c>
      <c r="DR1522" s="2">
        <v>42704</v>
      </c>
      <c r="DS1522" s="2">
        <v>42734</v>
      </c>
      <c r="DT1522" s="2">
        <v>42766</v>
      </c>
      <c r="DU1522" s="2">
        <v>42794</v>
      </c>
      <c r="DV1522" s="2">
        <v>42825</v>
      </c>
      <c r="DW1522" s="2">
        <v>42853</v>
      </c>
      <c r="DX1522" s="2">
        <v>42886</v>
      </c>
      <c r="DY1522" s="2">
        <v>42916</v>
      </c>
      <c r="DZ1522" s="2">
        <v>42947</v>
      </c>
      <c r="EA1522" s="2">
        <v>42978</v>
      </c>
      <c r="EB1522" s="2">
        <v>43007</v>
      </c>
      <c r="EC1522" s="2">
        <v>43039</v>
      </c>
      <c r="ED1522" s="2">
        <v>43069</v>
      </c>
      <c r="EE1522" s="2">
        <v>43098</v>
      </c>
      <c r="EF1522" s="2">
        <v>43131</v>
      </c>
      <c r="EG1522" s="2">
        <v>43159</v>
      </c>
      <c r="EH1522" s="2">
        <v>43189</v>
      </c>
      <c r="EI1522" s="2">
        <v>43220</v>
      </c>
      <c r="EJ1522" s="2">
        <v>43251</v>
      </c>
      <c r="EK1522" s="2">
        <v>43280</v>
      </c>
      <c r="EL1522" s="2">
        <v>43312</v>
      </c>
      <c r="EM1522" s="2">
        <v>43343</v>
      </c>
      <c r="EN1522" s="2">
        <v>43371</v>
      </c>
      <c r="EO1522" s="2">
        <v>43404</v>
      </c>
      <c r="EP1522" s="2">
        <v>43434</v>
      </c>
      <c r="EQ1522" s="2">
        <v>43465</v>
      </c>
      <c r="ER1522" s="2">
        <v>43496</v>
      </c>
      <c r="ES1522" s="2">
        <v>43524</v>
      </c>
      <c r="ET1522" s="2">
        <v>43553</v>
      </c>
      <c r="EU1522" s="2">
        <v>43585</v>
      </c>
      <c r="EV1522" s="2">
        <v>43616</v>
      </c>
      <c r="EW1522" s="2">
        <v>43644</v>
      </c>
      <c r="EX1522" s="2">
        <v>43677</v>
      </c>
      <c r="EY1522" s="2">
        <v>43707</v>
      </c>
      <c r="EZ1522" s="2">
        <v>43738</v>
      </c>
      <c r="FA1522" s="2">
        <v>43769</v>
      </c>
      <c r="FB1522" s="2">
        <v>43798</v>
      </c>
      <c r="FC1522" s="2">
        <v>43830</v>
      </c>
      <c r="FD1522" s="2">
        <v>43861</v>
      </c>
      <c r="FE1522" s="2">
        <v>43889</v>
      </c>
      <c r="FF1522" s="2">
        <v>43921</v>
      </c>
      <c r="FG1522" s="2">
        <v>43951</v>
      </c>
      <c r="FH1522" s="2">
        <v>43980</v>
      </c>
      <c r="FI1522" s="2">
        <v>44012</v>
      </c>
      <c r="FJ1522" s="2">
        <v>44043</v>
      </c>
      <c r="FK1522" s="2">
        <v>44074</v>
      </c>
      <c r="FL1522" s="2">
        <v>44104</v>
      </c>
      <c r="FM1522" s="2">
        <v>44134</v>
      </c>
      <c r="FN1522" s="2">
        <v>44165</v>
      </c>
      <c r="FO1522" s="2">
        <v>44196</v>
      </c>
      <c r="FP1522" s="2">
        <v>44225</v>
      </c>
      <c r="FQ1522" s="2">
        <v>44253</v>
      </c>
      <c r="FR1522" s="2">
        <v>44286</v>
      </c>
      <c r="FS1522" s="2">
        <v>44316</v>
      </c>
      <c r="FT1522" s="2">
        <v>44347</v>
      </c>
      <c r="FU1522" s="2">
        <v>44377</v>
      </c>
      <c r="FV1522" s="2">
        <v>44407</v>
      </c>
      <c r="FW1522" s="2">
        <v>44439</v>
      </c>
      <c r="FX1522" s="2">
        <v>44469</v>
      </c>
      <c r="FY1522" s="2">
        <v>44498</v>
      </c>
      <c r="FZ1522" s="2">
        <v>44530</v>
      </c>
      <c r="GA1522" s="2">
        <v>44561</v>
      </c>
      <c r="GB1522" s="2">
        <v>44592</v>
      </c>
      <c r="GC1522" s="2">
        <v>44620</v>
      </c>
      <c r="GD1522" s="2">
        <v>44651</v>
      </c>
      <c r="GE1522" s="2">
        <v>44680</v>
      </c>
      <c r="GF1522" s="2">
        <v>44712</v>
      </c>
      <c r="GG1522" s="2">
        <v>44742</v>
      </c>
      <c r="GH1522" s="2">
        <v>44771</v>
      </c>
      <c r="GI1522" s="2">
        <v>44804</v>
      </c>
      <c r="GJ1522" s="2">
        <v>44834</v>
      </c>
      <c r="GK1522" s="2">
        <v>44865</v>
      </c>
    </row>
    <row r="1523" spans="1:193" x14ac:dyDescent="0.25">
      <c r="D1523" s="3">
        <v>146661714</v>
      </c>
      <c r="E1523">
        <v>185389224</v>
      </c>
      <c r="F1523">
        <v>291366314</v>
      </c>
      <c r="G1523">
        <v>178842796</v>
      </c>
      <c r="H1523">
        <v>295789224</v>
      </c>
      <c r="I1523">
        <v>345591292</v>
      </c>
      <c r="J1523">
        <v>335942468</v>
      </c>
      <c r="K1523">
        <v>287003430</v>
      </c>
      <c r="L1523">
        <v>204407330</v>
      </c>
      <c r="M1523">
        <v>208535072</v>
      </c>
      <c r="N1523">
        <v>405653176</v>
      </c>
      <c r="O1523">
        <v>219569560</v>
      </c>
      <c r="P1523">
        <v>476481660</v>
      </c>
      <c r="Q1523">
        <v>243401982</v>
      </c>
      <c r="R1523">
        <v>283160020</v>
      </c>
      <c r="S1523">
        <v>284025266</v>
      </c>
      <c r="T1523">
        <v>266119750</v>
      </c>
      <c r="U1523">
        <v>225011052</v>
      </c>
      <c r="V1523">
        <v>297193320</v>
      </c>
      <c r="W1523">
        <v>214402284</v>
      </c>
      <c r="X1523">
        <v>245561162</v>
      </c>
      <c r="Y1523">
        <v>350369060</v>
      </c>
      <c r="Z1523">
        <v>263923462</v>
      </c>
      <c r="AA1523">
        <v>201871886</v>
      </c>
      <c r="AB1523">
        <v>197157160</v>
      </c>
      <c r="AC1523">
        <v>207311042</v>
      </c>
      <c r="AD1523">
        <v>227897544</v>
      </c>
      <c r="AE1523">
        <v>246751450</v>
      </c>
      <c r="AF1523">
        <v>192890292</v>
      </c>
      <c r="AG1523">
        <v>190540208</v>
      </c>
      <c r="AH1523">
        <v>239593158</v>
      </c>
      <c r="AI1523">
        <v>166075908</v>
      </c>
      <c r="AJ1523">
        <v>174973436</v>
      </c>
      <c r="AK1523">
        <v>149470408</v>
      </c>
      <c r="AL1523">
        <v>158841302</v>
      </c>
      <c r="AM1523">
        <v>140842572</v>
      </c>
      <c r="AN1523">
        <v>148610222</v>
      </c>
      <c r="AO1523">
        <v>111119690</v>
      </c>
      <c r="AP1523">
        <v>143798122</v>
      </c>
      <c r="AQ1523">
        <v>140547710</v>
      </c>
      <c r="AR1523">
        <v>164335346</v>
      </c>
      <c r="AS1523">
        <v>147899748</v>
      </c>
      <c r="AT1523">
        <v>150429074</v>
      </c>
      <c r="AU1523">
        <v>114868976</v>
      </c>
      <c r="AV1523">
        <v>100437124</v>
      </c>
      <c r="AW1523">
        <v>94075000</v>
      </c>
      <c r="AX1523">
        <v>107774226</v>
      </c>
      <c r="AY1523">
        <v>83630382</v>
      </c>
      <c r="AZ1523">
        <v>114078244</v>
      </c>
      <c r="BA1523">
        <v>87108210</v>
      </c>
      <c r="BB1523">
        <v>154265810</v>
      </c>
      <c r="BC1523">
        <v>97151890</v>
      </c>
      <c r="BD1523">
        <v>82027232</v>
      </c>
      <c r="BE1523">
        <v>96751648</v>
      </c>
      <c r="BF1523">
        <v>84600002</v>
      </c>
      <c r="BG1523">
        <v>134182548</v>
      </c>
      <c r="BH1523">
        <v>99385146</v>
      </c>
      <c r="BI1523">
        <v>86744888</v>
      </c>
      <c r="BJ1523">
        <v>82593126</v>
      </c>
      <c r="BK1523">
        <v>62394384</v>
      </c>
      <c r="BL1523">
        <v>72341676</v>
      </c>
      <c r="BM1523">
        <v>54399242</v>
      </c>
      <c r="BN1523">
        <v>94779604</v>
      </c>
      <c r="BO1523">
        <v>113027644</v>
      </c>
      <c r="BP1523">
        <v>103095364</v>
      </c>
      <c r="BQ1523">
        <v>99090536</v>
      </c>
      <c r="BR1523">
        <v>93052884</v>
      </c>
      <c r="BS1523">
        <v>110638604</v>
      </c>
      <c r="BT1523">
        <v>83219054</v>
      </c>
      <c r="BU1523">
        <v>105367228</v>
      </c>
      <c r="BV1523">
        <v>91387912</v>
      </c>
      <c r="BW1523">
        <v>88371352</v>
      </c>
      <c r="BX1523">
        <v>80406708</v>
      </c>
      <c r="BY1523">
        <v>55057060</v>
      </c>
      <c r="BZ1523">
        <v>58815600</v>
      </c>
      <c r="CA1523">
        <v>66872898</v>
      </c>
      <c r="CB1523">
        <v>48237900</v>
      </c>
      <c r="CC1523">
        <v>60218392</v>
      </c>
      <c r="CD1523">
        <v>60288340</v>
      </c>
      <c r="CE1523">
        <v>45305310</v>
      </c>
      <c r="CF1523">
        <v>50800650</v>
      </c>
      <c r="CG1523">
        <v>63430460</v>
      </c>
      <c r="CH1523">
        <v>54682018</v>
      </c>
      <c r="CI1523">
        <v>63304844</v>
      </c>
      <c r="CJ1523">
        <v>98658512</v>
      </c>
      <c r="CK1523">
        <v>85082442</v>
      </c>
      <c r="CL1523">
        <v>83094648</v>
      </c>
      <c r="CM1523">
        <v>77349856</v>
      </c>
      <c r="CN1523">
        <v>57880246</v>
      </c>
      <c r="CO1523">
        <v>57074780</v>
      </c>
      <c r="CP1523">
        <v>52979428</v>
      </c>
      <c r="CQ1523">
        <v>45266572</v>
      </c>
      <c r="CR1523">
        <v>55905026</v>
      </c>
      <c r="CS1523">
        <v>78362712</v>
      </c>
      <c r="CT1523">
        <v>46601364</v>
      </c>
      <c r="CU1523">
        <v>76854746</v>
      </c>
      <c r="CV1523">
        <v>85393978</v>
      </c>
      <c r="CW1523">
        <v>48234084</v>
      </c>
      <c r="CX1523">
        <v>63249048</v>
      </c>
      <c r="CY1523">
        <v>54246956</v>
      </c>
      <c r="CZ1523">
        <v>44808973</v>
      </c>
      <c r="DA1523">
        <v>54278712</v>
      </c>
      <c r="DB1523">
        <v>50574705</v>
      </c>
      <c r="DC1523">
        <v>68733325</v>
      </c>
      <c r="DD1523">
        <v>62181155</v>
      </c>
      <c r="DE1523">
        <v>56780930</v>
      </c>
      <c r="DF1523">
        <v>42586893</v>
      </c>
      <c r="DG1523">
        <v>55918107</v>
      </c>
      <c r="DH1523">
        <v>75369370</v>
      </c>
      <c r="DI1523">
        <v>63346588</v>
      </c>
      <c r="DJ1523">
        <v>55802682</v>
      </c>
      <c r="DK1523">
        <v>56136419</v>
      </c>
      <c r="DL1523">
        <v>48541757</v>
      </c>
      <c r="DM1523">
        <v>57860347</v>
      </c>
      <c r="DN1523">
        <v>53903540</v>
      </c>
      <c r="DO1523">
        <v>48132275</v>
      </c>
      <c r="DP1523">
        <v>56478644</v>
      </c>
      <c r="DQ1523">
        <v>43444884</v>
      </c>
      <c r="DR1523">
        <v>68288745</v>
      </c>
      <c r="DS1523">
        <v>52643910</v>
      </c>
      <c r="DT1523">
        <v>52829656</v>
      </c>
      <c r="DU1523">
        <v>58607183</v>
      </c>
      <c r="DV1523">
        <v>71696409</v>
      </c>
      <c r="DW1523">
        <v>54264764</v>
      </c>
      <c r="DX1523">
        <v>51205150</v>
      </c>
      <c r="DY1523">
        <v>57276729</v>
      </c>
      <c r="DZ1523">
        <v>63672618</v>
      </c>
      <c r="EA1523">
        <v>69814241</v>
      </c>
      <c r="EB1523">
        <v>50426109</v>
      </c>
      <c r="EC1523">
        <v>52469454</v>
      </c>
      <c r="ED1523">
        <v>59600295</v>
      </c>
      <c r="EE1523">
        <v>53384891</v>
      </c>
      <c r="EF1523">
        <v>66417851</v>
      </c>
      <c r="EG1523">
        <v>79431702</v>
      </c>
      <c r="EH1523">
        <v>68129186</v>
      </c>
      <c r="EI1523">
        <v>55829602</v>
      </c>
      <c r="EJ1523">
        <v>46256079</v>
      </c>
      <c r="EK1523">
        <v>91722959</v>
      </c>
      <c r="EL1523">
        <v>70137838</v>
      </c>
      <c r="EM1523">
        <v>50688471</v>
      </c>
      <c r="EN1523">
        <v>55071822</v>
      </c>
      <c r="EO1523">
        <v>91302035</v>
      </c>
      <c r="EP1523">
        <v>111217967</v>
      </c>
      <c r="EQ1523">
        <v>94733779</v>
      </c>
      <c r="ER1523">
        <v>87992606</v>
      </c>
      <c r="ES1523">
        <v>62224250</v>
      </c>
      <c r="ET1523">
        <v>60963512</v>
      </c>
      <c r="EU1523">
        <v>49472807</v>
      </c>
      <c r="EV1523">
        <v>64475933</v>
      </c>
      <c r="EW1523">
        <v>59039249</v>
      </c>
      <c r="EX1523">
        <v>50308505</v>
      </c>
      <c r="EY1523">
        <v>52027324</v>
      </c>
      <c r="EZ1523">
        <v>51672743</v>
      </c>
      <c r="FA1523">
        <v>48770553</v>
      </c>
      <c r="FB1523">
        <v>50467897</v>
      </c>
      <c r="FC1523">
        <v>50465572</v>
      </c>
      <c r="FD1523">
        <v>57264427</v>
      </c>
      <c r="FE1523">
        <v>59414271</v>
      </c>
      <c r="FF1523">
        <v>140624217</v>
      </c>
      <c r="FG1523">
        <v>92945172</v>
      </c>
      <c r="FH1523">
        <v>63822758</v>
      </c>
      <c r="FI1523">
        <v>92035538</v>
      </c>
      <c r="FJ1523">
        <v>68974603</v>
      </c>
      <c r="FK1523">
        <v>53960557</v>
      </c>
      <c r="FL1523">
        <v>66698759</v>
      </c>
      <c r="FM1523">
        <v>50063657</v>
      </c>
      <c r="FN1523">
        <v>50796159</v>
      </c>
      <c r="FO1523">
        <v>45089514</v>
      </c>
      <c r="FP1523">
        <v>45934590</v>
      </c>
      <c r="FQ1523">
        <v>42325603</v>
      </c>
      <c r="FR1523">
        <v>60733557</v>
      </c>
      <c r="FS1523">
        <v>41240885</v>
      </c>
      <c r="FT1523">
        <v>42713413</v>
      </c>
      <c r="FU1523">
        <v>39419352</v>
      </c>
      <c r="FV1523">
        <v>43020454</v>
      </c>
      <c r="FW1523">
        <v>38702723</v>
      </c>
      <c r="FX1523">
        <v>43680062</v>
      </c>
      <c r="FY1523">
        <v>46890396</v>
      </c>
      <c r="FZ1523">
        <v>59260432</v>
      </c>
      <c r="GA1523">
        <v>56430557</v>
      </c>
      <c r="GB1523">
        <v>71014345</v>
      </c>
      <c r="GC1523">
        <v>57044455</v>
      </c>
      <c r="GD1523">
        <v>91741563</v>
      </c>
      <c r="GE1523">
        <v>64532107</v>
      </c>
      <c r="GF1523">
        <v>97905730</v>
      </c>
      <c r="GG1523">
        <v>62328937</v>
      </c>
      <c r="GH1523">
        <v>42723365</v>
      </c>
      <c r="GI1523">
        <v>44559508</v>
      </c>
      <c r="GJ1523">
        <v>69054007</v>
      </c>
      <c r="GK1523">
        <v>56576724</v>
      </c>
    </row>
    <row r="1524" spans="1:193" x14ac:dyDescent="0.25">
      <c r="A1524" s="5" t="s">
        <v>763</v>
      </c>
      <c r="B1524" t="s">
        <v>1164</v>
      </c>
      <c r="C1524" t="s">
        <v>1199</v>
      </c>
      <c r="D1524" s="2">
        <f>_xll.BDH(A1524, "volume", B1524, C1524, "Direction", "H", "Period", "M","cols=190;rows=2")</f>
        <v>39113</v>
      </c>
      <c r="E1524" s="2">
        <v>39141</v>
      </c>
      <c r="F1524" s="2">
        <v>39171</v>
      </c>
      <c r="G1524" s="2">
        <v>39202</v>
      </c>
      <c r="H1524" s="2">
        <v>39233</v>
      </c>
      <c r="I1524" s="2">
        <v>39262</v>
      </c>
      <c r="J1524" s="2">
        <v>39294</v>
      </c>
      <c r="K1524" s="2">
        <v>39325</v>
      </c>
      <c r="L1524" s="2">
        <v>39353</v>
      </c>
      <c r="M1524" s="2">
        <v>39386</v>
      </c>
      <c r="N1524" s="2">
        <v>39416</v>
      </c>
      <c r="O1524" s="2">
        <v>39447</v>
      </c>
      <c r="P1524" s="2">
        <v>39478</v>
      </c>
      <c r="Q1524" s="2">
        <v>39507</v>
      </c>
      <c r="R1524" s="2">
        <v>39538</v>
      </c>
      <c r="S1524" s="2">
        <v>39568</v>
      </c>
      <c r="T1524" s="2">
        <v>39598</v>
      </c>
      <c r="U1524" s="2">
        <v>39629</v>
      </c>
      <c r="V1524" s="2">
        <v>39660</v>
      </c>
      <c r="W1524" s="2">
        <v>39689</v>
      </c>
      <c r="X1524" s="2">
        <v>39721</v>
      </c>
      <c r="Y1524" s="2">
        <v>39752</v>
      </c>
      <c r="Z1524" s="2">
        <v>39780</v>
      </c>
      <c r="AA1524" s="2">
        <v>39813</v>
      </c>
      <c r="AB1524" s="2">
        <v>39843</v>
      </c>
      <c r="AC1524" s="2">
        <v>39871</v>
      </c>
      <c r="AD1524" s="2">
        <v>39903</v>
      </c>
      <c r="AE1524" s="2">
        <v>39933</v>
      </c>
      <c r="AF1524" s="2">
        <v>39962</v>
      </c>
      <c r="AG1524" s="2">
        <v>39994</v>
      </c>
      <c r="AH1524" s="2">
        <v>40025</v>
      </c>
      <c r="AI1524" s="2">
        <v>40056</v>
      </c>
      <c r="AJ1524" s="2">
        <v>40086</v>
      </c>
      <c r="AK1524" s="2">
        <v>40116</v>
      </c>
      <c r="AL1524" s="2">
        <v>40147</v>
      </c>
      <c r="AM1524" s="2">
        <v>40178</v>
      </c>
      <c r="AN1524" s="2">
        <v>40207</v>
      </c>
      <c r="AO1524" s="2">
        <v>40235</v>
      </c>
      <c r="AP1524" s="2">
        <v>40268</v>
      </c>
      <c r="AQ1524" s="2">
        <v>40298</v>
      </c>
      <c r="AR1524" s="2">
        <v>40329</v>
      </c>
      <c r="AS1524" s="2">
        <v>40359</v>
      </c>
      <c r="AT1524" s="2">
        <v>40389</v>
      </c>
      <c r="AU1524" s="2">
        <v>40421</v>
      </c>
      <c r="AV1524" s="2">
        <v>40451</v>
      </c>
      <c r="AW1524" s="2">
        <v>40480</v>
      </c>
      <c r="AX1524" s="2">
        <v>40512</v>
      </c>
      <c r="AY1524" s="2">
        <v>40543</v>
      </c>
      <c r="AZ1524" s="2">
        <v>40574</v>
      </c>
      <c r="BA1524" s="2">
        <v>40602</v>
      </c>
      <c r="BB1524" s="2">
        <v>40633</v>
      </c>
      <c r="BC1524" s="2">
        <v>40662</v>
      </c>
      <c r="BD1524" s="2">
        <v>40694</v>
      </c>
      <c r="BE1524" s="2">
        <v>40724</v>
      </c>
      <c r="BF1524" s="2">
        <v>40753</v>
      </c>
      <c r="BG1524" s="2">
        <v>40786</v>
      </c>
      <c r="BH1524" s="2">
        <v>40816</v>
      </c>
      <c r="BI1524" s="2">
        <v>40847</v>
      </c>
      <c r="BJ1524" s="2">
        <v>40877</v>
      </c>
      <c r="BK1524" s="2">
        <v>40907</v>
      </c>
      <c r="BL1524" s="2">
        <v>40939</v>
      </c>
      <c r="BM1524" s="2">
        <v>40968</v>
      </c>
      <c r="BN1524" s="2">
        <v>40998</v>
      </c>
      <c r="BO1524" s="2">
        <v>41029</v>
      </c>
      <c r="BP1524" s="2">
        <v>41060</v>
      </c>
      <c r="BQ1524" s="2">
        <v>41089</v>
      </c>
      <c r="BR1524" s="2">
        <v>41121</v>
      </c>
      <c r="BS1524" s="2">
        <v>41152</v>
      </c>
      <c r="BT1524" s="2">
        <v>41180</v>
      </c>
      <c r="BU1524" s="2">
        <v>41213</v>
      </c>
      <c r="BV1524" s="2">
        <v>41243</v>
      </c>
      <c r="BW1524" s="2">
        <v>41274</v>
      </c>
      <c r="BX1524" s="2">
        <v>41305</v>
      </c>
      <c r="BY1524" s="2">
        <v>41333</v>
      </c>
      <c r="BZ1524" s="2">
        <v>41362</v>
      </c>
      <c r="CA1524" s="2">
        <v>41394</v>
      </c>
      <c r="CB1524" s="2">
        <v>41425</v>
      </c>
      <c r="CC1524" s="2">
        <v>41453</v>
      </c>
      <c r="CD1524" s="2">
        <v>41486</v>
      </c>
      <c r="CE1524" s="2">
        <v>41516</v>
      </c>
      <c r="CF1524" s="2">
        <v>41547</v>
      </c>
      <c r="CG1524" s="2">
        <v>41578</v>
      </c>
      <c r="CH1524" s="2">
        <v>41607</v>
      </c>
      <c r="CI1524" s="2">
        <v>41639</v>
      </c>
      <c r="CJ1524" s="2">
        <v>41670</v>
      </c>
      <c r="CK1524" s="2">
        <v>41698</v>
      </c>
      <c r="CL1524" s="2">
        <v>41729</v>
      </c>
      <c r="CM1524" s="2">
        <v>41759</v>
      </c>
      <c r="CN1524" s="2">
        <v>41789</v>
      </c>
      <c r="CO1524" s="2">
        <v>41820</v>
      </c>
      <c r="CP1524" s="2">
        <v>41851</v>
      </c>
      <c r="CQ1524" s="2">
        <v>41880</v>
      </c>
      <c r="CR1524" s="2">
        <v>41912</v>
      </c>
      <c r="CS1524" s="2">
        <v>41943</v>
      </c>
      <c r="CT1524" s="2">
        <v>41971</v>
      </c>
      <c r="CU1524" s="2">
        <v>42004</v>
      </c>
      <c r="CV1524" s="2">
        <v>42034</v>
      </c>
      <c r="CW1524" s="2">
        <v>42062</v>
      </c>
      <c r="CX1524" s="2">
        <v>42094</v>
      </c>
      <c r="CY1524" s="2">
        <v>42124</v>
      </c>
      <c r="CZ1524" s="2">
        <v>42153</v>
      </c>
      <c r="DA1524" s="2">
        <v>42185</v>
      </c>
      <c r="DB1524" s="2">
        <v>42216</v>
      </c>
      <c r="DC1524" s="2">
        <v>42247</v>
      </c>
      <c r="DD1524" s="2">
        <v>42277</v>
      </c>
      <c r="DE1524" s="2">
        <v>42307</v>
      </c>
      <c r="DF1524" s="2">
        <v>42338</v>
      </c>
      <c r="DG1524" s="2">
        <v>42369</v>
      </c>
      <c r="DH1524" s="2">
        <v>42398</v>
      </c>
      <c r="DI1524" s="2">
        <v>42429</v>
      </c>
      <c r="DJ1524" s="2">
        <v>42460</v>
      </c>
      <c r="DK1524" s="2">
        <v>42489</v>
      </c>
      <c r="DL1524" s="2">
        <v>42521</v>
      </c>
      <c r="DM1524" s="2">
        <v>42551</v>
      </c>
      <c r="DN1524" s="2">
        <v>42580</v>
      </c>
      <c r="DO1524" s="2">
        <v>42613</v>
      </c>
      <c r="DP1524" s="2">
        <v>42643</v>
      </c>
      <c r="DQ1524" s="2">
        <v>42674</v>
      </c>
      <c r="DR1524" s="2">
        <v>42704</v>
      </c>
      <c r="DS1524" s="2">
        <v>42734</v>
      </c>
      <c r="DT1524" s="2">
        <v>42766</v>
      </c>
      <c r="DU1524" s="2">
        <v>42794</v>
      </c>
      <c r="DV1524" s="2">
        <v>42825</v>
      </c>
      <c r="DW1524" s="2">
        <v>42853</v>
      </c>
      <c r="DX1524" s="2">
        <v>42886</v>
      </c>
      <c r="DY1524" s="2">
        <v>42916</v>
      </c>
      <c r="DZ1524" s="2">
        <v>42947</v>
      </c>
      <c r="EA1524" s="2">
        <v>42978</v>
      </c>
      <c r="EB1524" s="2">
        <v>43007</v>
      </c>
      <c r="EC1524" s="2">
        <v>43039</v>
      </c>
      <c r="ED1524" s="2">
        <v>43069</v>
      </c>
      <c r="EE1524" s="2">
        <v>43098</v>
      </c>
      <c r="EF1524" s="2">
        <v>43131</v>
      </c>
      <c r="EG1524" s="2">
        <v>43159</v>
      </c>
      <c r="EH1524" s="2">
        <v>43189</v>
      </c>
      <c r="EI1524" s="2">
        <v>43220</v>
      </c>
      <c r="EJ1524" s="2">
        <v>43251</v>
      </c>
      <c r="EK1524" s="2">
        <v>43280</v>
      </c>
      <c r="EL1524" s="2">
        <v>43312</v>
      </c>
      <c r="EM1524" s="2">
        <v>43343</v>
      </c>
      <c r="EN1524" s="2">
        <v>43371</v>
      </c>
      <c r="EO1524" s="2">
        <v>43404</v>
      </c>
      <c r="EP1524" s="2">
        <v>43434</v>
      </c>
      <c r="EQ1524" s="2">
        <v>43465</v>
      </c>
      <c r="ER1524" s="2">
        <v>43496</v>
      </c>
      <c r="ES1524" s="2">
        <v>43524</v>
      </c>
      <c r="ET1524" s="2">
        <v>43553</v>
      </c>
      <c r="EU1524" s="2">
        <v>43585</v>
      </c>
      <c r="EV1524" s="2">
        <v>43616</v>
      </c>
      <c r="EW1524" s="2">
        <v>43644</v>
      </c>
      <c r="EX1524" s="2">
        <v>43677</v>
      </c>
      <c r="EY1524" s="2">
        <v>43707</v>
      </c>
      <c r="EZ1524" s="2">
        <v>43738</v>
      </c>
      <c r="FA1524" s="2">
        <v>43769</v>
      </c>
      <c r="FB1524" s="2">
        <v>43798</v>
      </c>
      <c r="FC1524" s="2">
        <v>43830</v>
      </c>
      <c r="FD1524" s="2">
        <v>43861</v>
      </c>
      <c r="FE1524" s="2">
        <v>43889</v>
      </c>
      <c r="FF1524" s="2">
        <v>43921</v>
      </c>
      <c r="FG1524" s="2">
        <v>43951</v>
      </c>
      <c r="FH1524" s="2">
        <v>43980</v>
      </c>
      <c r="FI1524" s="2">
        <v>44012</v>
      </c>
      <c r="FJ1524" s="2">
        <v>44043</v>
      </c>
      <c r="FK1524" s="2">
        <v>44074</v>
      </c>
      <c r="FL1524" s="2">
        <v>44104</v>
      </c>
      <c r="FM1524" s="2">
        <v>44134</v>
      </c>
      <c r="FN1524" s="2">
        <v>44165</v>
      </c>
      <c r="FO1524" s="2">
        <v>44196</v>
      </c>
      <c r="FP1524" s="2">
        <v>44225</v>
      </c>
      <c r="FQ1524" s="2">
        <v>44253</v>
      </c>
      <c r="FR1524" s="2">
        <v>44286</v>
      </c>
      <c r="FS1524" s="2">
        <v>44316</v>
      </c>
      <c r="FT1524" s="2">
        <v>44347</v>
      </c>
      <c r="FU1524" s="2">
        <v>44377</v>
      </c>
      <c r="FV1524" s="2">
        <v>44407</v>
      </c>
      <c r="FW1524" s="2">
        <v>44439</v>
      </c>
      <c r="FX1524" s="2">
        <v>44469</v>
      </c>
      <c r="FY1524" s="2">
        <v>44498</v>
      </c>
      <c r="FZ1524" s="2">
        <v>44530</v>
      </c>
      <c r="GA1524" s="2">
        <v>44561</v>
      </c>
      <c r="GB1524" s="2">
        <v>44592</v>
      </c>
      <c r="GC1524" s="2">
        <v>44620</v>
      </c>
      <c r="GD1524" s="2">
        <v>44651</v>
      </c>
      <c r="GE1524" s="2">
        <v>44680</v>
      </c>
      <c r="GF1524" s="2">
        <v>44712</v>
      </c>
      <c r="GG1524" s="2">
        <v>44742</v>
      </c>
      <c r="GH1524" s="2">
        <v>44771</v>
      </c>
      <c r="GI1524" s="2">
        <v>44804</v>
      </c>
      <c r="GJ1524" s="2">
        <v>44834</v>
      </c>
      <c r="GK1524" s="2">
        <v>44865</v>
      </c>
    </row>
    <row r="1525" spans="1:193" x14ac:dyDescent="0.25">
      <c r="D1525" s="3">
        <v>57070548</v>
      </c>
      <c r="E1525">
        <v>69811092</v>
      </c>
      <c r="F1525">
        <v>80059708</v>
      </c>
      <c r="G1525">
        <v>82389760</v>
      </c>
      <c r="H1525">
        <v>127382356</v>
      </c>
      <c r="I1525">
        <v>85106632</v>
      </c>
      <c r="J1525">
        <v>112952572</v>
      </c>
      <c r="K1525">
        <v>112639652</v>
      </c>
      <c r="L1525">
        <v>86763332</v>
      </c>
      <c r="M1525">
        <v>71532698</v>
      </c>
      <c r="N1525">
        <v>116746994</v>
      </c>
      <c r="O1525">
        <v>64127048</v>
      </c>
      <c r="P1525">
        <v>117578100</v>
      </c>
      <c r="Q1525">
        <v>97031678</v>
      </c>
      <c r="R1525">
        <v>81434848</v>
      </c>
      <c r="S1525">
        <v>75959278</v>
      </c>
      <c r="T1525">
        <v>99227724</v>
      </c>
      <c r="U1525">
        <v>94447322</v>
      </c>
      <c r="V1525">
        <v>113196028</v>
      </c>
      <c r="W1525">
        <v>80785132</v>
      </c>
      <c r="X1525">
        <v>122185350</v>
      </c>
      <c r="Y1525">
        <v>150973874</v>
      </c>
      <c r="Z1525">
        <v>95468292</v>
      </c>
      <c r="AA1525">
        <v>94237960</v>
      </c>
      <c r="AB1525">
        <v>115801838</v>
      </c>
      <c r="AC1525">
        <v>107812300</v>
      </c>
      <c r="AD1525">
        <v>120047022</v>
      </c>
      <c r="AE1525">
        <v>89579782</v>
      </c>
      <c r="AF1525">
        <v>95770788</v>
      </c>
      <c r="AG1525">
        <v>82689428</v>
      </c>
      <c r="AH1525">
        <v>76207776</v>
      </c>
      <c r="AI1525">
        <v>71017912</v>
      </c>
      <c r="AJ1525">
        <v>53756626</v>
      </c>
      <c r="AK1525">
        <v>62850318</v>
      </c>
      <c r="AL1525">
        <v>50231264</v>
      </c>
      <c r="AM1525">
        <v>45771344</v>
      </c>
      <c r="AN1525">
        <v>53271254</v>
      </c>
      <c r="AO1525">
        <v>53790170</v>
      </c>
      <c r="AP1525">
        <v>56238156</v>
      </c>
      <c r="AQ1525">
        <v>53848168</v>
      </c>
      <c r="AR1525">
        <v>74091970</v>
      </c>
      <c r="AS1525">
        <v>63482252</v>
      </c>
      <c r="AT1525">
        <v>63722458</v>
      </c>
      <c r="AU1525">
        <v>57947814</v>
      </c>
      <c r="AV1525">
        <v>48031614</v>
      </c>
      <c r="AW1525">
        <v>45395280</v>
      </c>
      <c r="AX1525">
        <v>41340404</v>
      </c>
      <c r="AY1525">
        <v>31142740</v>
      </c>
      <c r="AZ1525">
        <v>33810556</v>
      </c>
      <c r="BA1525">
        <v>34822146</v>
      </c>
      <c r="BB1525">
        <v>39233804</v>
      </c>
      <c r="BC1525">
        <v>27904268</v>
      </c>
      <c r="BD1525">
        <v>41720212</v>
      </c>
      <c r="BE1525">
        <v>53885856</v>
      </c>
      <c r="BF1525">
        <v>32755712</v>
      </c>
      <c r="BG1525">
        <v>75734694</v>
      </c>
      <c r="BH1525">
        <v>45495084</v>
      </c>
      <c r="BI1525">
        <v>40230196</v>
      </c>
      <c r="BJ1525">
        <v>37844934</v>
      </c>
      <c r="BK1525">
        <v>32674548</v>
      </c>
      <c r="BL1525">
        <v>30573760</v>
      </c>
      <c r="BM1525">
        <v>28243560</v>
      </c>
      <c r="BN1525">
        <v>30317416</v>
      </c>
      <c r="BO1525">
        <v>34344976</v>
      </c>
      <c r="BP1525">
        <v>70895340</v>
      </c>
      <c r="BQ1525">
        <v>40149068</v>
      </c>
      <c r="BR1525">
        <v>33113202</v>
      </c>
      <c r="BS1525">
        <v>33202774</v>
      </c>
      <c r="BT1525">
        <v>29607776</v>
      </c>
      <c r="BU1525">
        <v>28318544</v>
      </c>
      <c r="BV1525">
        <v>29669932</v>
      </c>
      <c r="BW1525">
        <v>28518440</v>
      </c>
      <c r="BX1525">
        <v>25639888</v>
      </c>
      <c r="BY1525">
        <v>21095594</v>
      </c>
      <c r="BZ1525">
        <v>23007632</v>
      </c>
      <c r="CA1525">
        <v>51240908</v>
      </c>
      <c r="CB1525">
        <v>56365216</v>
      </c>
      <c r="CC1525">
        <v>36367466</v>
      </c>
      <c r="CD1525">
        <v>31733652</v>
      </c>
      <c r="CE1525">
        <v>27335772</v>
      </c>
      <c r="CF1525">
        <v>27203660</v>
      </c>
      <c r="CG1525">
        <v>28949484</v>
      </c>
      <c r="CH1525">
        <v>21769168</v>
      </c>
      <c r="CI1525">
        <v>21983658</v>
      </c>
      <c r="CJ1525">
        <v>29459006</v>
      </c>
      <c r="CK1525">
        <v>28021468</v>
      </c>
      <c r="CL1525">
        <v>28522640</v>
      </c>
      <c r="CM1525">
        <v>26065792</v>
      </c>
      <c r="CN1525">
        <v>26795177</v>
      </c>
      <c r="CO1525">
        <v>26108797</v>
      </c>
      <c r="CP1525">
        <v>23243002</v>
      </c>
      <c r="CQ1525">
        <v>40097599</v>
      </c>
      <c r="CR1525">
        <v>35469657</v>
      </c>
      <c r="CS1525">
        <v>42495839</v>
      </c>
      <c r="CT1525">
        <v>27658408</v>
      </c>
      <c r="CU1525">
        <v>30560645</v>
      </c>
      <c r="CV1525">
        <v>28215430</v>
      </c>
      <c r="CW1525">
        <v>26490916</v>
      </c>
      <c r="CX1525">
        <v>25965764</v>
      </c>
      <c r="CY1525">
        <v>21228967</v>
      </c>
      <c r="CZ1525">
        <v>24887087</v>
      </c>
      <c r="DA1525">
        <v>23812661</v>
      </c>
      <c r="DB1525">
        <v>23365465</v>
      </c>
      <c r="DC1525">
        <v>33567954</v>
      </c>
      <c r="DD1525">
        <v>24548958</v>
      </c>
      <c r="DE1525">
        <v>22914202</v>
      </c>
      <c r="DF1525">
        <v>22070563</v>
      </c>
      <c r="DG1525">
        <v>28077502</v>
      </c>
      <c r="DH1525">
        <v>39868300</v>
      </c>
      <c r="DI1525">
        <v>33551344</v>
      </c>
      <c r="DJ1525">
        <v>29860059</v>
      </c>
      <c r="DK1525">
        <v>23752123</v>
      </c>
      <c r="DL1525">
        <v>28242228</v>
      </c>
      <c r="DM1525">
        <v>34092661</v>
      </c>
      <c r="DN1525">
        <v>24695707</v>
      </c>
      <c r="DO1525">
        <v>27963662</v>
      </c>
      <c r="DP1525">
        <v>42332052</v>
      </c>
      <c r="DQ1525">
        <v>33510205</v>
      </c>
      <c r="DR1525">
        <v>53805603</v>
      </c>
      <c r="DS1525">
        <v>30013506</v>
      </c>
      <c r="DT1525">
        <v>29904034</v>
      </c>
      <c r="DU1525">
        <v>40173664</v>
      </c>
      <c r="DV1525">
        <v>34826435</v>
      </c>
      <c r="DW1525">
        <v>25584985</v>
      </c>
      <c r="DX1525">
        <v>31600527</v>
      </c>
      <c r="DY1525">
        <v>40573177</v>
      </c>
      <c r="DZ1525">
        <v>22716573</v>
      </c>
      <c r="EA1525">
        <v>28144903</v>
      </c>
      <c r="EB1525">
        <v>19051104</v>
      </c>
      <c r="EC1525">
        <v>21904499</v>
      </c>
      <c r="ED1525">
        <v>26960304</v>
      </c>
      <c r="EE1525">
        <v>27443576</v>
      </c>
      <c r="EF1525">
        <v>25260348</v>
      </c>
      <c r="EG1525">
        <v>34994156</v>
      </c>
      <c r="EH1525">
        <v>29384898</v>
      </c>
      <c r="EI1525">
        <v>25181752</v>
      </c>
      <c r="EJ1525">
        <v>31281147</v>
      </c>
      <c r="EK1525">
        <v>31122755</v>
      </c>
      <c r="EL1525">
        <v>22739909</v>
      </c>
      <c r="EM1525">
        <v>26790914</v>
      </c>
      <c r="EN1525">
        <v>24110984</v>
      </c>
      <c r="EO1525">
        <v>35719529</v>
      </c>
      <c r="EP1525">
        <v>30118490</v>
      </c>
      <c r="EQ1525">
        <v>30999917</v>
      </c>
      <c r="ER1525">
        <v>27802480</v>
      </c>
      <c r="ES1525">
        <v>29004370</v>
      </c>
      <c r="ET1525">
        <v>26373698</v>
      </c>
      <c r="EU1525">
        <v>22672011</v>
      </c>
      <c r="EV1525">
        <v>64561442</v>
      </c>
      <c r="EW1525">
        <v>37339323</v>
      </c>
      <c r="EX1525">
        <v>26862404</v>
      </c>
      <c r="EY1525">
        <v>27649013</v>
      </c>
      <c r="EZ1525">
        <v>27171682</v>
      </c>
      <c r="FA1525">
        <v>24854825</v>
      </c>
      <c r="FB1525">
        <v>19965284</v>
      </c>
      <c r="FC1525">
        <v>20728068</v>
      </c>
      <c r="FD1525">
        <v>22612418</v>
      </c>
      <c r="FE1525">
        <v>31735667</v>
      </c>
      <c r="FF1525">
        <v>51880721</v>
      </c>
      <c r="FG1525">
        <v>37523820</v>
      </c>
      <c r="FH1525">
        <v>32586459</v>
      </c>
      <c r="FI1525">
        <v>33563316</v>
      </c>
      <c r="FJ1525">
        <v>29837792</v>
      </c>
      <c r="FK1525">
        <v>20938990</v>
      </c>
      <c r="FL1525">
        <v>36162823</v>
      </c>
      <c r="FM1525">
        <v>32250031</v>
      </c>
      <c r="FN1525">
        <v>22364394</v>
      </c>
      <c r="FO1525">
        <v>25492646</v>
      </c>
      <c r="FP1525">
        <v>19719367</v>
      </c>
      <c r="FQ1525">
        <v>26613014</v>
      </c>
      <c r="FR1525">
        <v>30990060</v>
      </c>
      <c r="FS1525">
        <v>23691152</v>
      </c>
      <c r="FT1525">
        <v>34741444</v>
      </c>
      <c r="FU1525">
        <v>30179426</v>
      </c>
      <c r="FV1525">
        <v>26675250</v>
      </c>
      <c r="FW1525">
        <v>27878093</v>
      </c>
      <c r="FX1525">
        <v>21127629</v>
      </c>
      <c r="FY1525">
        <v>23852461</v>
      </c>
      <c r="FZ1525">
        <v>22631647</v>
      </c>
      <c r="GA1525">
        <v>26170797</v>
      </c>
      <c r="GB1525">
        <v>27115661</v>
      </c>
      <c r="GC1525">
        <v>28172297</v>
      </c>
      <c r="GD1525">
        <v>33508532</v>
      </c>
      <c r="GE1525">
        <v>24333260</v>
      </c>
      <c r="GF1525">
        <v>34417481</v>
      </c>
      <c r="GG1525">
        <v>27370214</v>
      </c>
      <c r="GH1525">
        <v>30921763</v>
      </c>
      <c r="GI1525">
        <v>24691182</v>
      </c>
      <c r="GJ1525">
        <v>30402563</v>
      </c>
      <c r="GK1525">
        <v>33895032</v>
      </c>
    </row>
    <row r="1526" spans="1:193" x14ac:dyDescent="0.25">
      <c r="A1526" s="5" t="s">
        <v>764</v>
      </c>
      <c r="B1526" t="s">
        <v>1164</v>
      </c>
      <c r="C1526" t="s">
        <v>1199</v>
      </c>
      <c r="D1526" s="2">
        <f>_xll.BDH(A1526, "volume", B1526, C1526, "Direction", "H", "Period", "M","cols=190;rows=2")</f>
        <v>39113</v>
      </c>
      <c r="E1526" s="2">
        <v>39141</v>
      </c>
      <c r="F1526" s="2">
        <v>39171</v>
      </c>
      <c r="G1526" s="2">
        <v>39202</v>
      </c>
      <c r="H1526" s="2">
        <v>39233</v>
      </c>
      <c r="I1526" s="2">
        <v>39262</v>
      </c>
      <c r="J1526" s="2">
        <v>39294</v>
      </c>
      <c r="K1526" s="2">
        <v>39325</v>
      </c>
      <c r="L1526" s="2">
        <v>39353</v>
      </c>
      <c r="M1526" s="2">
        <v>39386</v>
      </c>
      <c r="N1526" s="2">
        <v>39416</v>
      </c>
      <c r="O1526" s="2">
        <v>39447</v>
      </c>
      <c r="P1526" s="2">
        <v>39478</v>
      </c>
      <c r="Q1526" s="2">
        <v>39507</v>
      </c>
      <c r="R1526" s="2">
        <v>39538</v>
      </c>
      <c r="S1526" s="2">
        <v>39568</v>
      </c>
      <c r="T1526" s="2">
        <v>39598</v>
      </c>
      <c r="U1526" s="2">
        <v>39629</v>
      </c>
      <c r="V1526" s="2">
        <v>39660</v>
      </c>
      <c r="W1526" s="2">
        <v>39689</v>
      </c>
      <c r="X1526" s="2">
        <v>39721</v>
      </c>
      <c r="Y1526" s="2">
        <v>39752</v>
      </c>
      <c r="Z1526" s="2">
        <v>39780</v>
      </c>
      <c r="AA1526" s="2">
        <v>39813</v>
      </c>
      <c r="AB1526" s="2">
        <v>39843</v>
      </c>
      <c r="AC1526" s="2">
        <v>39871</v>
      </c>
      <c r="AD1526" s="2">
        <v>39903</v>
      </c>
      <c r="AE1526" s="2">
        <v>39933</v>
      </c>
      <c r="AF1526" s="2">
        <v>39962</v>
      </c>
      <c r="AG1526" s="2">
        <v>39994</v>
      </c>
      <c r="AH1526" s="2">
        <v>40025</v>
      </c>
      <c r="AI1526" s="2">
        <v>40056</v>
      </c>
      <c r="AJ1526" s="2">
        <v>40086</v>
      </c>
      <c r="AK1526" s="2">
        <v>40116</v>
      </c>
      <c r="AL1526" s="2">
        <v>40147</v>
      </c>
      <c r="AM1526" s="2">
        <v>40178</v>
      </c>
      <c r="AN1526" s="2">
        <v>40207</v>
      </c>
      <c r="AO1526" s="2">
        <v>40235</v>
      </c>
      <c r="AP1526" s="2">
        <v>40268</v>
      </c>
      <c r="AQ1526" s="2">
        <v>40298</v>
      </c>
      <c r="AR1526" s="2">
        <v>40329</v>
      </c>
      <c r="AS1526" s="2">
        <v>40359</v>
      </c>
      <c r="AT1526" s="2">
        <v>40389</v>
      </c>
      <c r="AU1526" s="2">
        <v>40421</v>
      </c>
      <c r="AV1526" s="2">
        <v>40451</v>
      </c>
      <c r="AW1526" s="2">
        <v>40480</v>
      </c>
      <c r="AX1526" s="2">
        <v>40512</v>
      </c>
      <c r="AY1526" s="2">
        <v>40543</v>
      </c>
      <c r="AZ1526" s="2">
        <v>40574</v>
      </c>
      <c r="BA1526" s="2">
        <v>40602</v>
      </c>
      <c r="BB1526" s="2">
        <v>40633</v>
      </c>
      <c r="BC1526" s="2">
        <v>40662</v>
      </c>
      <c r="BD1526" s="2">
        <v>40694</v>
      </c>
      <c r="BE1526" s="2">
        <v>40724</v>
      </c>
      <c r="BF1526" s="2">
        <v>40753</v>
      </c>
      <c r="BG1526" s="2">
        <v>40786</v>
      </c>
      <c r="BH1526" s="2">
        <v>40816</v>
      </c>
      <c r="BI1526" s="2">
        <v>40847</v>
      </c>
      <c r="BJ1526" s="2">
        <v>40877</v>
      </c>
      <c r="BK1526" s="2">
        <v>40907</v>
      </c>
      <c r="BL1526" s="2">
        <v>40939</v>
      </c>
      <c r="BM1526" s="2">
        <v>40968</v>
      </c>
      <c r="BN1526" s="2">
        <v>40998</v>
      </c>
      <c r="BO1526" s="2">
        <v>41029</v>
      </c>
      <c r="BP1526" s="2">
        <v>41060</v>
      </c>
      <c r="BQ1526" s="2">
        <v>41089</v>
      </c>
      <c r="BR1526" s="2">
        <v>41121</v>
      </c>
      <c r="BS1526" s="2">
        <v>41152</v>
      </c>
      <c r="BT1526" s="2">
        <v>41180</v>
      </c>
      <c r="BU1526" s="2">
        <v>41213</v>
      </c>
      <c r="BV1526" s="2">
        <v>41243</v>
      </c>
      <c r="BW1526" s="2">
        <v>41274</v>
      </c>
      <c r="BX1526" s="2">
        <v>41305</v>
      </c>
      <c r="BY1526" s="2">
        <v>41333</v>
      </c>
      <c r="BZ1526" s="2">
        <v>41362</v>
      </c>
      <c r="CA1526" s="2">
        <v>41394</v>
      </c>
      <c r="CB1526" s="2">
        <v>41425</v>
      </c>
      <c r="CC1526" s="2">
        <v>41453</v>
      </c>
      <c r="CD1526" s="2">
        <v>41486</v>
      </c>
      <c r="CE1526" s="2">
        <v>41516</v>
      </c>
      <c r="CF1526" s="2">
        <v>41547</v>
      </c>
      <c r="CG1526" s="2">
        <v>41578</v>
      </c>
      <c r="CH1526" s="2">
        <v>41607</v>
      </c>
      <c r="CI1526" s="2">
        <v>41639</v>
      </c>
      <c r="CJ1526" s="2">
        <v>41670</v>
      </c>
      <c r="CK1526" s="2">
        <v>41698</v>
      </c>
      <c r="CL1526" s="2">
        <v>41729</v>
      </c>
      <c r="CM1526" s="2">
        <v>41759</v>
      </c>
      <c r="CN1526" s="2">
        <v>41789</v>
      </c>
      <c r="CO1526" s="2">
        <v>41820</v>
      </c>
      <c r="CP1526" s="2">
        <v>41851</v>
      </c>
      <c r="CQ1526" s="2">
        <v>41880</v>
      </c>
      <c r="CR1526" s="2">
        <v>41912</v>
      </c>
      <c r="CS1526" s="2">
        <v>41943</v>
      </c>
      <c r="CT1526" s="2">
        <v>41971</v>
      </c>
      <c r="CU1526" s="2">
        <v>42004</v>
      </c>
      <c r="CV1526" s="2">
        <v>42034</v>
      </c>
      <c r="CW1526" s="2">
        <v>42062</v>
      </c>
      <c r="CX1526" s="2">
        <v>42094</v>
      </c>
      <c r="CY1526" s="2">
        <v>42124</v>
      </c>
      <c r="CZ1526" s="2">
        <v>42153</v>
      </c>
      <c r="DA1526" s="2">
        <v>42185</v>
      </c>
      <c r="DB1526" s="2">
        <v>42216</v>
      </c>
      <c r="DC1526" s="2">
        <v>42247</v>
      </c>
      <c r="DD1526" s="2">
        <v>42277</v>
      </c>
      <c r="DE1526" s="2">
        <v>42307</v>
      </c>
      <c r="DF1526" s="2">
        <v>42338</v>
      </c>
      <c r="DG1526" s="2">
        <v>42369</v>
      </c>
      <c r="DH1526" s="2">
        <v>42398</v>
      </c>
      <c r="DI1526" s="2">
        <v>42429</v>
      </c>
      <c r="DJ1526" s="2">
        <v>42460</v>
      </c>
      <c r="DK1526" s="2">
        <v>42489</v>
      </c>
      <c r="DL1526" s="2">
        <v>42521</v>
      </c>
      <c r="DM1526" s="2">
        <v>42551</v>
      </c>
      <c r="DN1526" s="2">
        <v>42580</v>
      </c>
      <c r="DO1526" s="2">
        <v>42613</v>
      </c>
      <c r="DP1526" s="2">
        <v>42643</v>
      </c>
      <c r="DQ1526" s="2">
        <v>42674</v>
      </c>
      <c r="DR1526" s="2">
        <v>42704</v>
      </c>
      <c r="DS1526" s="2">
        <v>42734</v>
      </c>
      <c r="DT1526" s="2">
        <v>42766</v>
      </c>
      <c r="DU1526" s="2">
        <v>42794</v>
      </c>
      <c r="DV1526" s="2">
        <v>42825</v>
      </c>
      <c r="DW1526" s="2">
        <v>42853</v>
      </c>
      <c r="DX1526" s="2">
        <v>42886</v>
      </c>
      <c r="DY1526" s="2">
        <v>42916</v>
      </c>
      <c r="DZ1526" s="2">
        <v>42947</v>
      </c>
      <c r="EA1526" s="2">
        <v>42978</v>
      </c>
      <c r="EB1526" s="2">
        <v>43007</v>
      </c>
      <c r="EC1526" s="2">
        <v>43039</v>
      </c>
      <c r="ED1526" s="2">
        <v>43069</v>
      </c>
      <c r="EE1526" s="2">
        <v>43098</v>
      </c>
      <c r="EF1526" s="2">
        <v>43131</v>
      </c>
      <c r="EG1526" s="2">
        <v>43159</v>
      </c>
      <c r="EH1526" s="2">
        <v>43189</v>
      </c>
      <c r="EI1526" s="2">
        <v>43220</v>
      </c>
      <c r="EJ1526" s="2">
        <v>43251</v>
      </c>
      <c r="EK1526" s="2">
        <v>43280</v>
      </c>
      <c r="EL1526" s="2">
        <v>43312</v>
      </c>
      <c r="EM1526" s="2">
        <v>43343</v>
      </c>
      <c r="EN1526" s="2">
        <v>43371</v>
      </c>
      <c r="EO1526" s="2">
        <v>43404</v>
      </c>
      <c r="EP1526" s="2">
        <v>43434</v>
      </c>
      <c r="EQ1526" s="2">
        <v>43465</v>
      </c>
      <c r="ER1526" s="2">
        <v>43496</v>
      </c>
      <c r="ES1526" s="2">
        <v>43524</v>
      </c>
      <c r="ET1526" s="2">
        <v>43553</v>
      </c>
      <c r="EU1526" s="2">
        <v>43585</v>
      </c>
      <c r="EV1526" s="2">
        <v>43616</v>
      </c>
      <c r="EW1526" s="2">
        <v>43644</v>
      </c>
      <c r="EX1526" s="2">
        <v>43677</v>
      </c>
      <c r="EY1526" s="2">
        <v>43707</v>
      </c>
      <c r="EZ1526" s="2">
        <v>43738</v>
      </c>
      <c r="FA1526" s="2">
        <v>43769</v>
      </c>
      <c r="FB1526" s="2">
        <v>43798</v>
      </c>
      <c r="FC1526" s="2">
        <v>43830</v>
      </c>
      <c r="FD1526" s="2">
        <v>43861</v>
      </c>
      <c r="FE1526" s="2">
        <v>43889</v>
      </c>
      <c r="FF1526" s="2">
        <v>43921</v>
      </c>
      <c r="FG1526" s="2">
        <v>43951</v>
      </c>
      <c r="FH1526" s="2">
        <v>43980</v>
      </c>
      <c r="FI1526" s="2">
        <v>44012</v>
      </c>
      <c r="FJ1526" s="2">
        <v>44043</v>
      </c>
      <c r="FK1526" s="2">
        <v>44074</v>
      </c>
      <c r="FL1526" s="2">
        <v>44104</v>
      </c>
      <c r="FM1526" s="2">
        <v>44134</v>
      </c>
      <c r="FN1526" s="2">
        <v>44165</v>
      </c>
      <c r="FO1526" s="2">
        <v>44196</v>
      </c>
      <c r="FP1526" s="2">
        <v>44225</v>
      </c>
      <c r="FQ1526" s="2">
        <v>44253</v>
      </c>
      <c r="FR1526" s="2">
        <v>44286</v>
      </c>
      <c r="FS1526" s="2">
        <v>44316</v>
      </c>
      <c r="FT1526" s="2">
        <v>44347</v>
      </c>
      <c r="FU1526" s="2">
        <v>44377</v>
      </c>
      <c r="FV1526" s="2">
        <v>44407</v>
      </c>
      <c r="FW1526" s="2">
        <v>44439</v>
      </c>
      <c r="FX1526" s="2">
        <v>44469</v>
      </c>
      <c r="FY1526" s="2">
        <v>44498</v>
      </c>
      <c r="FZ1526" s="2">
        <v>44530</v>
      </c>
      <c r="GA1526" s="2">
        <v>44561</v>
      </c>
      <c r="GB1526" s="2">
        <v>44592</v>
      </c>
      <c r="GC1526" s="2">
        <v>44620</v>
      </c>
      <c r="GD1526" s="2">
        <v>44651</v>
      </c>
      <c r="GE1526" s="2">
        <v>44680</v>
      </c>
      <c r="GF1526" s="2">
        <v>44712</v>
      </c>
      <c r="GG1526" s="2">
        <v>44742</v>
      </c>
      <c r="GH1526" s="2">
        <v>44771</v>
      </c>
      <c r="GI1526" s="2">
        <v>44804</v>
      </c>
      <c r="GJ1526" s="2">
        <v>44834</v>
      </c>
      <c r="GK1526" s="2">
        <v>44865</v>
      </c>
    </row>
    <row r="1527" spans="1:193" x14ac:dyDescent="0.25">
      <c r="D1527" s="3">
        <v>24282997</v>
      </c>
      <c r="E1527">
        <v>30794991</v>
      </c>
      <c r="F1527">
        <v>30382794</v>
      </c>
      <c r="G1527">
        <v>22417238</v>
      </c>
      <c r="H1527">
        <v>25986912</v>
      </c>
      <c r="I1527">
        <v>35324630</v>
      </c>
      <c r="J1527">
        <v>40382849</v>
      </c>
      <c r="K1527">
        <v>44881686</v>
      </c>
      <c r="L1527">
        <v>21844710</v>
      </c>
      <c r="M1527">
        <v>23026633</v>
      </c>
      <c r="N1527">
        <v>29657428</v>
      </c>
      <c r="O1527">
        <v>20489326</v>
      </c>
      <c r="P1527">
        <v>38414794</v>
      </c>
      <c r="Q1527">
        <v>60702009</v>
      </c>
      <c r="R1527">
        <v>60494856</v>
      </c>
      <c r="S1527">
        <v>37484763</v>
      </c>
      <c r="T1527">
        <v>27297655</v>
      </c>
      <c r="U1527">
        <v>32653036</v>
      </c>
      <c r="V1527">
        <v>33205982</v>
      </c>
      <c r="W1527">
        <v>36356869</v>
      </c>
      <c r="X1527">
        <v>38985042</v>
      </c>
      <c r="Y1527">
        <v>48735289</v>
      </c>
      <c r="Z1527">
        <v>41709392</v>
      </c>
      <c r="AA1527">
        <v>31038083</v>
      </c>
      <c r="AB1527">
        <v>41986108</v>
      </c>
      <c r="AC1527">
        <v>43303415</v>
      </c>
      <c r="AD1527">
        <v>52876754</v>
      </c>
      <c r="AE1527">
        <v>42365296</v>
      </c>
      <c r="AF1527">
        <v>30219616</v>
      </c>
      <c r="AG1527">
        <v>25304163</v>
      </c>
      <c r="AH1527">
        <v>42459034</v>
      </c>
      <c r="AI1527">
        <v>38723513</v>
      </c>
      <c r="AJ1527">
        <v>28444962</v>
      </c>
      <c r="AK1527">
        <v>28874464</v>
      </c>
      <c r="AL1527">
        <v>29336987</v>
      </c>
      <c r="AM1527">
        <v>25861455</v>
      </c>
      <c r="AN1527">
        <v>24517362</v>
      </c>
      <c r="AO1527">
        <v>32435551</v>
      </c>
      <c r="AP1527">
        <v>23098947</v>
      </c>
      <c r="AQ1527">
        <v>29597563</v>
      </c>
      <c r="AR1527">
        <v>47448750</v>
      </c>
      <c r="AS1527">
        <v>36212774</v>
      </c>
      <c r="AT1527">
        <v>33966234</v>
      </c>
      <c r="AU1527">
        <v>31468055</v>
      </c>
      <c r="AV1527">
        <v>24312479</v>
      </c>
      <c r="AW1527">
        <v>23166322</v>
      </c>
      <c r="AX1527">
        <v>21809357</v>
      </c>
      <c r="AY1527">
        <v>17026364</v>
      </c>
      <c r="AZ1527">
        <v>19103762</v>
      </c>
      <c r="BA1527">
        <v>18585162</v>
      </c>
      <c r="BB1527">
        <v>23660357</v>
      </c>
      <c r="BC1527">
        <v>15263566</v>
      </c>
      <c r="BD1527">
        <v>21027211</v>
      </c>
      <c r="BE1527">
        <v>28295927</v>
      </c>
      <c r="BF1527">
        <v>19370100</v>
      </c>
      <c r="BG1527">
        <v>40310004</v>
      </c>
      <c r="BH1527">
        <v>32022635</v>
      </c>
      <c r="BI1527">
        <v>24145367</v>
      </c>
      <c r="BJ1527">
        <v>22643700</v>
      </c>
      <c r="BK1527">
        <v>18835242</v>
      </c>
      <c r="BL1527">
        <v>19805195</v>
      </c>
      <c r="BM1527">
        <v>17423102</v>
      </c>
      <c r="BN1527">
        <v>21739761</v>
      </c>
      <c r="BO1527">
        <v>17777242</v>
      </c>
      <c r="BP1527">
        <v>26229176</v>
      </c>
      <c r="BQ1527">
        <v>17873599</v>
      </c>
      <c r="BR1527">
        <v>17343364</v>
      </c>
      <c r="BS1527">
        <v>32076968</v>
      </c>
      <c r="BT1527">
        <v>15473995</v>
      </c>
      <c r="BU1527">
        <v>18004331</v>
      </c>
      <c r="BV1527">
        <v>17937700</v>
      </c>
      <c r="BW1527">
        <v>14085124</v>
      </c>
      <c r="BX1527">
        <v>14789188</v>
      </c>
      <c r="BY1527">
        <v>17257085</v>
      </c>
      <c r="BZ1527">
        <v>13949849</v>
      </c>
      <c r="CA1527">
        <v>16063081</v>
      </c>
      <c r="CB1527">
        <v>21972409</v>
      </c>
      <c r="CC1527">
        <v>19362633</v>
      </c>
      <c r="CD1527">
        <v>15095713</v>
      </c>
      <c r="CE1527">
        <v>23394257</v>
      </c>
      <c r="CF1527">
        <v>16816692</v>
      </c>
      <c r="CG1527">
        <v>22672011</v>
      </c>
      <c r="CH1527">
        <v>18358141</v>
      </c>
      <c r="CI1527">
        <v>17934000</v>
      </c>
      <c r="CJ1527">
        <v>19007216</v>
      </c>
      <c r="CK1527">
        <v>19855461</v>
      </c>
      <c r="CL1527">
        <v>20616741</v>
      </c>
      <c r="CM1527">
        <v>20876832</v>
      </c>
      <c r="CN1527">
        <v>17341856</v>
      </c>
      <c r="CO1527">
        <v>13791416</v>
      </c>
      <c r="CP1527">
        <v>12242813</v>
      </c>
      <c r="CQ1527">
        <v>18046055</v>
      </c>
      <c r="CR1527">
        <v>17582029</v>
      </c>
      <c r="CS1527">
        <v>26307258</v>
      </c>
      <c r="CT1527">
        <v>14100532</v>
      </c>
      <c r="CU1527">
        <v>12351043</v>
      </c>
      <c r="CV1527">
        <v>10382212</v>
      </c>
      <c r="CW1527">
        <v>11735065</v>
      </c>
      <c r="CX1527">
        <v>13738664</v>
      </c>
      <c r="CY1527">
        <v>13329202</v>
      </c>
      <c r="CZ1527">
        <v>15390295</v>
      </c>
      <c r="DA1527">
        <v>15737121</v>
      </c>
      <c r="DB1527">
        <v>16113516</v>
      </c>
      <c r="DC1527">
        <v>23209060</v>
      </c>
      <c r="DD1527">
        <v>23460687</v>
      </c>
      <c r="DE1527">
        <v>23437007</v>
      </c>
      <c r="DF1527">
        <v>20294069</v>
      </c>
      <c r="DG1527">
        <v>14424329</v>
      </c>
      <c r="DH1527">
        <v>20488327</v>
      </c>
      <c r="DI1527">
        <v>23319526</v>
      </c>
      <c r="DJ1527">
        <v>15283262</v>
      </c>
      <c r="DK1527">
        <v>11739887</v>
      </c>
      <c r="DL1527">
        <v>14762183</v>
      </c>
      <c r="DM1527">
        <v>14089664</v>
      </c>
      <c r="DN1527">
        <v>9342928</v>
      </c>
      <c r="DO1527">
        <v>14753196</v>
      </c>
      <c r="DP1527">
        <v>18344076</v>
      </c>
      <c r="DQ1527">
        <v>12289554</v>
      </c>
      <c r="DR1527">
        <v>19573757</v>
      </c>
      <c r="DS1527">
        <v>22949864</v>
      </c>
      <c r="DT1527">
        <v>12404458</v>
      </c>
      <c r="DU1527">
        <v>12037541</v>
      </c>
      <c r="DV1527">
        <v>20688432</v>
      </c>
      <c r="DW1527">
        <v>12608695</v>
      </c>
      <c r="DX1527">
        <v>21307615</v>
      </c>
      <c r="DY1527">
        <v>19772949</v>
      </c>
      <c r="DZ1527">
        <v>12235338</v>
      </c>
      <c r="EA1527">
        <v>15852985</v>
      </c>
      <c r="EB1527">
        <v>16494543</v>
      </c>
      <c r="EC1527">
        <v>9891509</v>
      </c>
      <c r="ED1527">
        <v>18653959</v>
      </c>
      <c r="EE1527">
        <v>16522987</v>
      </c>
      <c r="EF1527">
        <v>14312002</v>
      </c>
      <c r="EG1527">
        <v>15050214</v>
      </c>
      <c r="EH1527">
        <v>23029123</v>
      </c>
      <c r="EI1527">
        <v>15160294</v>
      </c>
      <c r="EJ1527">
        <v>16238347</v>
      </c>
      <c r="EK1527">
        <v>15409169</v>
      </c>
      <c r="EL1527">
        <v>11316461</v>
      </c>
      <c r="EM1527">
        <v>16390408</v>
      </c>
      <c r="EN1527">
        <v>11550370</v>
      </c>
      <c r="EO1527">
        <v>22111073</v>
      </c>
      <c r="EP1527">
        <v>17501667</v>
      </c>
      <c r="EQ1527">
        <v>15393105</v>
      </c>
      <c r="ER1527">
        <v>13082965</v>
      </c>
      <c r="ES1527">
        <v>11465291</v>
      </c>
      <c r="ET1527">
        <v>19293547</v>
      </c>
      <c r="EU1527">
        <v>13107651</v>
      </c>
      <c r="EV1527">
        <v>13862271</v>
      </c>
      <c r="EW1527">
        <v>17917597</v>
      </c>
      <c r="EX1527">
        <v>10671654</v>
      </c>
      <c r="EY1527">
        <v>24381663</v>
      </c>
      <c r="EZ1527">
        <v>14502500</v>
      </c>
      <c r="FA1527">
        <v>12412967</v>
      </c>
      <c r="FB1527">
        <v>10442611</v>
      </c>
      <c r="FC1527">
        <v>10458577</v>
      </c>
      <c r="FD1527">
        <v>11965589</v>
      </c>
      <c r="FE1527">
        <v>12862930</v>
      </c>
      <c r="FF1527">
        <v>27822911</v>
      </c>
      <c r="FG1527">
        <v>15851520</v>
      </c>
      <c r="FH1527">
        <v>10877401</v>
      </c>
      <c r="FI1527">
        <v>16464209</v>
      </c>
      <c r="FJ1527">
        <v>10296401</v>
      </c>
      <c r="FK1527">
        <v>10306717</v>
      </c>
      <c r="FL1527">
        <v>14208813</v>
      </c>
      <c r="FM1527">
        <v>12059092</v>
      </c>
      <c r="FN1527">
        <v>12753634</v>
      </c>
      <c r="FO1527">
        <v>10274646</v>
      </c>
      <c r="FP1527">
        <v>11440293</v>
      </c>
      <c r="FQ1527">
        <v>9669613</v>
      </c>
      <c r="FR1527">
        <v>13109362</v>
      </c>
      <c r="FS1527">
        <v>8779067</v>
      </c>
      <c r="FT1527">
        <v>8784159</v>
      </c>
      <c r="FU1527">
        <v>10553112</v>
      </c>
      <c r="FV1527">
        <v>8343210</v>
      </c>
      <c r="FW1527">
        <v>9845886</v>
      </c>
      <c r="FX1527">
        <v>13531899</v>
      </c>
      <c r="FY1527">
        <v>8407815</v>
      </c>
      <c r="FZ1527">
        <v>13518334</v>
      </c>
      <c r="GA1527">
        <v>13294689</v>
      </c>
      <c r="GB1527">
        <v>13184890</v>
      </c>
      <c r="GC1527">
        <v>15130828</v>
      </c>
      <c r="GD1527">
        <v>17888240</v>
      </c>
      <c r="GE1527">
        <v>12488177</v>
      </c>
      <c r="GF1527">
        <v>19073884</v>
      </c>
      <c r="GG1527">
        <v>15197965</v>
      </c>
      <c r="GH1527">
        <v>11988570</v>
      </c>
      <c r="GI1527">
        <v>12328038</v>
      </c>
      <c r="GJ1527">
        <v>12699137</v>
      </c>
      <c r="GK1527">
        <v>11062459</v>
      </c>
    </row>
    <row r="1528" spans="1:193" x14ac:dyDescent="0.25">
      <c r="A1528" s="5" t="s">
        <v>765</v>
      </c>
      <c r="B1528" t="s">
        <v>1165</v>
      </c>
      <c r="C1528" t="s">
        <v>1193</v>
      </c>
      <c r="D1528" s="2">
        <f>_xll.BDH(A1528, "volume", B1528, C1528, "Direction", "H", "Period", "M","cols=97;rows=2")</f>
        <v>39478</v>
      </c>
      <c r="E1528" s="2">
        <v>39507</v>
      </c>
      <c r="F1528" s="2">
        <v>39538</v>
      </c>
      <c r="G1528" s="2">
        <v>39568</v>
      </c>
      <c r="H1528" s="2">
        <v>39598</v>
      </c>
      <c r="I1528" s="2">
        <v>39629</v>
      </c>
      <c r="J1528" s="2">
        <v>39660</v>
      </c>
      <c r="K1528" s="2">
        <v>39689</v>
      </c>
      <c r="L1528" s="2">
        <v>39721</v>
      </c>
      <c r="M1528" s="2">
        <v>39752</v>
      </c>
      <c r="N1528" s="2">
        <v>39780</v>
      </c>
      <c r="O1528" s="2">
        <v>39813</v>
      </c>
      <c r="P1528" s="2">
        <v>39843</v>
      </c>
      <c r="Q1528" s="2">
        <v>39871</v>
      </c>
      <c r="R1528" s="2">
        <v>39903</v>
      </c>
      <c r="S1528" s="2">
        <v>39933</v>
      </c>
      <c r="T1528" s="2">
        <v>39962</v>
      </c>
      <c r="U1528" s="2">
        <v>39994</v>
      </c>
      <c r="V1528" s="2">
        <v>40025</v>
      </c>
      <c r="W1528" s="2">
        <v>40056</v>
      </c>
      <c r="X1528" s="2">
        <v>40086</v>
      </c>
      <c r="Y1528" s="2">
        <v>40116</v>
      </c>
      <c r="Z1528" s="2">
        <v>40147</v>
      </c>
      <c r="AA1528" s="2">
        <v>40178</v>
      </c>
      <c r="AB1528" s="2">
        <v>40207</v>
      </c>
      <c r="AC1528" s="2">
        <v>40235</v>
      </c>
      <c r="AD1528" s="2">
        <v>40268</v>
      </c>
      <c r="AE1528" s="2">
        <v>40298</v>
      </c>
      <c r="AF1528" s="2">
        <v>40329</v>
      </c>
      <c r="AG1528" s="2">
        <v>40359</v>
      </c>
      <c r="AH1528" s="2">
        <v>40389</v>
      </c>
      <c r="AI1528" s="2">
        <v>40421</v>
      </c>
      <c r="AJ1528" s="2">
        <v>40451</v>
      </c>
      <c r="AK1528" s="2">
        <v>40480</v>
      </c>
      <c r="AL1528" s="2">
        <v>40512</v>
      </c>
      <c r="AM1528" s="2">
        <v>40543</v>
      </c>
      <c r="AN1528" s="2">
        <v>40574</v>
      </c>
      <c r="AO1528" s="2">
        <v>40602</v>
      </c>
      <c r="AP1528" s="2">
        <v>40633</v>
      </c>
      <c r="AQ1528" s="2">
        <v>40662</v>
      </c>
      <c r="AR1528" s="2">
        <v>40694</v>
      </c>
      <c r="AS1528" s="2">
        <v>40724</v>
      </c>
      <c r="AT1528" s="2">
        <v>40753</v>
      </c>
      <c r="AU1528" s="2">
        <v>40786</v>
      </c>
      <c r="AV1528" s="2">
        <v>40816</v>
      </c>
      <c r="AW1528" s="2">
        <v>40847</v>
      </c>
      <c r="AX1528" s="2">
        <v>40877</v>
      </c>
      <c r="AY1528" s="2">
        <v>40907</v>
      </c>
      <c r="AZ1528" s="2">
        <v>40939</v>
      </c>
      <c r="BA1528" s="2">
        <v>40968</v>
      </c>
      <c r="BB1528" s="2">
        <v>40998</v>
      </c>
      <c r="BC1528" s="2">
        <v>41029</v>
      </c>
      <c r="BD1528" s="2">
        <v>41060</v>
      </c>
      <c r="BE1528" s="2">
        <v>41089</v>
      </c>
      <c r="BF1528" s="2">
        <v>41121</v>
      </c>
      <c r="BG1528" s="2">
        <v>41152</v>
      </c>
      <c r="BH1528" s="2">
        <v>41180</v>
      </c>
      <c r="BI1528" s="2">
        <v>41213</v>
      </c>
      <c r="BJ1528" s="2">
        <v>41243</v>
      </c>
      <c r="BK1528" s="2">
        <v>41274</v>
      </c>
      <c r="BL1528" s="2">
        <v>41305</v>
      </c>
      <c r="BM1528" s="2">
        <v>41333</v>
      </c>
      <c r="BN1528" s="2">
        <v>41362</v>
      </c>
      <c r="BO1528" s="2">
        <v>41394</v>
      </c>
      <c r="BP1528" s="2">
        <v>41425</v>
      </c>
      <c r="BQ1528" s="2">
        <v>41453</v>
      </c>
      <c r="BR1528" s="2">
        <v>41486</v>
      </c>
      <c r="BS1528" s="2">
        <v>41516</v>
      </c>
      <c r="BT1528" s="2">
        <v>41547</v>
      </c>
      <c r="BU1528" s="2">
        <v>41578</v>
      </c>
      <c r="BV1528" s="2">
        <v>41607</v>
      </c>
      <c r="BW1528" s="2">
        <v>41639</v>
      </c>
      <c r="BX1528" s="2">
        <v>41670</v>
      </c>
      <c r="BY1528" s="2">
        <v>41698</v>
      </c>
      <c r="BZ1528" s="2">
        <v>41729</v>
      </c>
      <c r="CA1528" s="2">
        <v>41759</v>
      </c>
      <c r="CB1528" s="2">
        <v>41789</v>
      </c>
      <c r="CC1528" s="2">
        <v>41820</v>
      </c>
      <c r="CD1528" s="2">
        <v>41851</v>
      </c>
      <c r="CE1528" s="2">
        <v>41880</v>
      </c>
      <c r="CF1528" s="2">
        <v>41912</v>
      </c>
      <c r="CG1528" s="2">
        <v>41943</v>
      </c>
      <c r="CH1528" s="2">
        <v>41971</v>
      </c>
      <c r="CI1528" s="2">
        <v>42004</v>
      </c>
      <c r="CJ1528" s="2">
        <v>42034</v>
      </c>
      <c r="CK1528" s="2">
        <v>42062</v>
      </c>
      <c r="CL1528" s="2">
        <v>42094</v>
      </c>
      <c r="CM1528" s="2">
        <v>42124</v>
      </c>
      <c r="CN1528" s="2">
        <v>42153</v>
      </c>
      <c r="CO1528" s="2">
        <v>42185</v>
      </c>
      <c r="CP1528" s="2">
        <v>42216</v>
      </c>
      <c r="CQ1528" s="2">
        <v>42247</v>
      </c>
      <c r="CR1528" s="2">
        <v>42277</v>
      </c>
      <c r="CS1528" s="2">
        <v>42307</v>
      </c>
      <c r="CT1528" s="2">
        <v>42338</v>
      </c>
      <c r="CU1528" s="2">
        <v>42369</v>
      </c>
      <c r="CV1528" s="2">
        <v>42398</v>
      </c>
    </row>
    <row r="1529" spans="1:193" x14ac:dyDescent="0.25">
      <c r="D1529" s="3">
        <v>23691800</v>
      </c>
      <c r="E1529">
        <v>12826300</v>
      </c>
      <c r="F1529">
        <v>16918400</v>
      </c>
      <c r="G1529">
        <v>11313100</v>
      </c>
      <c r="H1529">
        <v>9657800</v>
      </c>
      <c r="I1529">
        <v>16507300</v>
      </c>
      <c r="J1529">
        <v>12956900</v>
      </c>
      <c r="K1529">
        <v>7404900</v>
      </c>
      <c r="L1529">
        <v>12950400</v>
      </c>
      <c r="M1529">
        <v>17741500</v>
      </c>
      <c r="N1529">
        <v>11492900</v>
      </c>
      <c r="O1529">
        <v>9601200</v>
      </c>
      <c r="P1529">
        <v>11061600</v>
      </c>
      <c r="Q1529">
        <v>11632400</v>
      </c>
      <c r="R1529">
        <v>10375400</v>
      </c>
      <c r="S1529">
        <v>9852700</v>
      </c>
      <c r="T1529">
        <v>11182800</v>
      </c>
      <c r="U1529">
        <v>12274700</v>
      </c>
      <c r="V1529">
        <v>10005400</v>
      </c>
      <c r="W1529">
        <v>8223200</v>
      </c>
      <c r="X1529">
        <v>7274000</v>
      </c>
      <c r="Y1529">
        <v>9744400</v>
      </c>
      <c r="Z1529">
        <v>5303600</v>
      </c>
      <c r="AA1529">
        <v>5757200</v>
      </c>
      <c r="AB1529">
        <v>6857600</v>
      </c>
      <c r="AC1529">
        <v>5979000</v>
      </c>
      <c r="AD1529">
        <v>7931200</v>
      </c>
      <c r="AE1529">
        <v>6271600</v>
      </c>
      <c r="AF1529">
        <v>9068700</v>
      </c>
      <c r="AG1529">
        <v>11139700</v>
      </c>
      <c r="AH1529">
        <v>8945300</v>
      </c>
      <c r="AI1529">
        <v>5998200</v>
      </c>
      <c r="AJ1529">
        <v>7260567</v>
      </c>
      <c r="AK1529">
        <v>7569359</v>
      </c>
      <c r="AL1529">
        <v>6510807</v>
      </c>
      <c r="AM1529">
        <v>4690600</v>
      </c>
      <c r="AN1529">
        <v>5060038</v>
      </c>
      <c r="AO1529">
        <v>4583601</v>
      </c>
      <c r="AP1529">
        <v>6557895</v>
      </c>
      <c r="AQ1529">
        <v>2992360</v>
      </c>
      <c r="AR1529">
        <v>4413105</v>
      </c>
      <c r="AS1529">
        <v>4855765</v>
      </c>
      <c r="AT1529">
        <v>5466270</v>
      </c>
      <c r="AU1529">
        <v>8818283</v>
      </c>
      <c r="AV1529">
        <v>7287410</v>
      </c>
      <c r="AW1529">
        <v>6421474</v>
      </c>
      <c r="AX1529">
        <v>4751985</v>
      </c>
      <c r="AY1529">
        <v>4563507</v>
      </c>
      <c r="AZ1529">
        <v>4585938</v>
      </c>
      <c r="BA1529">
        <v>3352516</v>
      </c>
      <c r="BB1529">
        <v>4061914</v>
      </c>
      <c r="BC1529">
        <v>4124201</v>
      </c>
      <c r="BD1529">
        <v>5268271</v>
      </c>
      <c r="BE1529">
        <v>4832614</v>
      </c>
      <c r="BF1529">
        <v>4103273</v>
      </c>
      <c r="BG1529">
        <v>3540747</v>
      </c>
      <c r="BH1529">
        <v>3980221</v>
      </c>
      <c r="BI1529">
        <v>3556547</v>
      </c>
      <c r="BJ1529">
        <v>3702443</v>
      </c>
      <c r="BK1529">
        <v>3052633</v>
      </c>
      <c r="BL1529">
        <v>4583715</v>
      </c>
      <c r="BM1529">
        <v>3158087</v>
      </c>
      <c r="BN1529">
        <v>3308058</v>
      </c>
      <c r="BO1529">
        <v>3877129</v>
      </c>
      <c r="BP1529">
        <v>4531925</v>
      </c>
      <c r="BQ1529">
        <v>4442327</v>
      </c>
      <c r="BR1529">
        <v>4477877</v>
      </c>
      <c r="BS1529">
        <v>3517623</v>
      </c>
      <c r="BT1529">
        <v>3520563</v>
      </c>
      <c r="BU1529">
        <v>3543216</v>
      </c>
      <c r="BV1529">
        <v>2212085</v>
      </c>
      <c r="BW1529">
        <v>2616416</v>
      </c>
      <c r="BX1529">
        <v>3477133</v>
      </c>
      <c r="BY1529">
        <v>3116540</v>
      </c>
      <c r="BZ1529">
        <v>3322968</v>
      </c>
      <c r="CA1529">
        <v>3015047</v>
      </c>
      <c r="CB1529">
        <v>3701346</v>
      </c>
      <c r="CC1529">
        <v>3930161</v>
      </c>
      <c r="CD1529">
        <v>3890918</v>
      </c>
      <c r="CE1529">
        <v>2972220</v>
      </c>
      <c r="CF1529">
        <v>2862602</v>
      </c>
      <c r="CG1529">
        <v>4590635</v>
      </c>
      <c r="CH1529">
        <v>2735665</v>
      </c>
      <c r="CI1529">
        <v>3945096</v>
      </c>
      <c r="CJ1529">
        <v>7164516</v>
      </c>
      <c r="CK1529">
        <v>4774409</v>
      </c>
      <c r="CL1529">
        <v>4544205</v>
      </c>
      <c r="CM1529">
        <v>4692443</v>
      </c>
      <c r="CN1529">
        <v>5337908</v>
      </c>
      <c r="CO1529">
        <v>6296000</v>
      </c>
      <c r="CP1529">
        <v>6725614</v>
      </c>
      <c r="CQ1529">
        <v>16403289</v>
      </c>
      <c r="CR1529">
        <v>8989626</v>
      </c>
      <c r="CS1529">
        <v>4980663</v>
      </c>
      <c r="CT1529">
        <v>3989866</v>
      </c>
      <c r="CU1529">
        <v>5402602</v>
      </c>
      <c r="CV1529">
        <v>10606397</v>
      </c>
    </row>
    <row r="1530" spans="1:193" x14ac:dyDescent="0.25">
      <c r="A1530" s="5" t="s">
        <v>766</v>
      </c>
      <c r="B1530" t="s">
        <v>1165</v>
      </c>
      <c r="C1530" t="s">
        <v>1194</v>
      </c>
      <c r="D1530" s="2">
        <f>_xll.BDH(A1530, "volume", B1530, C1530, "Direction", "H", "Period", "M","cols=120;rows=2")</f>
        <v>39478</v>
      </c>
      <c r="E1530" s="2">
        <v>39507</v>
      </c>
      <c r="F1530" s="2">
        <v>39538</v>
      </c>
      <c r="G1530" s="2">
        <v>39568</v>
      </c>
      <c r="H1530" s="2">
        <v>39598</v>
      </c>
      <c r="I1530" s="2">
        <v>39629</v>
      </c>
      <c r="J1530" s="2">
        <v>39660</v>
      </c>
      <c r="K1530" s="2">
        <v>39689</v>
      </c>
      <c r="L1530" s="2">
        <v>39721</v>
      </c>
      <c r="M1530" s="2">
        <v>39752</v>
      </c>
      <c r="N1530" s="2">
        <v>39780</v>
      </c>
      <c r="O1530" s="2">
        <v>39813</v>
      </c>
      <c r="P1530" s="2">
        <v>39843</v>
      </c>
      <c r="Q1530" s="2">
        <v>39871</v>
      </c>
      <c r="R1530" s="2">
        <v>39903</v>
      </c>
      <c r="S1530" s="2">
        <v>39933</v>
      </c>
      <c r="T1530" s="2">
        <v>39962</v>
      </c>
      <c r="U1530" s="2">
        <v>39994</v>
      </c>
      <c r="V1530" s="2">
        <v>40025</v>
      </c>
      <c r="W1530" s="2">
        <v>40056</v>
      </c>
      <c r="X1530" s="2">
        <v>40086</v>
      </c>
      <c r="Y1530" s="2">
        <v>40116</v>
      </c>
      <c r="Z1530" s="2">
        <v>40147</v>
      </c>
      <c r="AA1530" s="2">
        <v>40178</v>
      </c>
      <c r="AB1530" s="2">
        <v>40207</v>
      </c>
      <c r="AC1530" s="2">
        <v>40235</v>
      </c>
      <c r="AD1530" s="2">
        <v>40268</v>
      </c>
      <c r="AE1530" s="2">
        <v>40298</v>
      </c>
      <c r="AF1530" s="2">
        <v>40329</v>
      </c>
      <c r="AG1530" s="2">
        <v>40359</v>
      </c>
      <c r="AH1530" s="2">
        <v>40389</v>
      </c>
      <c r="AI1530" s="2">
        <v>40421</v>
      </c>
      <c r="AJ1530" s="2">
        <v>40451</v>
      </c>
      <c r="AK1530" s="2">
        <v>40480</v>
      </c>
      <c r="AL1530" s="2">
        <v>40512</v>
      </c>
      <c r="AM1530" s="2">
        <v>40543</v>
      </c>
      <c r="AN1530" s="2">
        <v>40574</v>
      </c>
      <c r="AO1530" s="2">
        <v>40602</v>
      </c>
      <c r="AP1530" s="2">
        <v>40633</v>
      </c>
      <c r="AQ1530" s="2">
        <v>40662</v>
      </c>
      <c r="AR1530" s="2">
        <v>40694</v>
      </c>
      <c r="AS1530" s="2">
        <v>40724</v>
      </c>
      <c r="AT1530" s="2">
        <v>40753</v>
      </c>
      <c r="AU1530" s="2">
        <v>40786</v>
      </c>
      <c r="AV1530" s="2">
        <v>40816</v>
      </c>
      <c r="AW1530" s="2">
        <v>40847</v>
      </c>
      <c r="AX1530" s="2">
        <v>40877</v>
      </c>
      <c r="AY1530" s="2">
        <v>40907</v>
      </c>
      <c r="AZ1530" s="2">
        <v>40939</v>
      </c>
      <c r="BA1530" s="2">
        <v>40968</v>
      </c>
      <c r="BB1530" s="2">
        <v>40998</v>
      </c>
      <c r="BC1530" s="2">
        <v>41029</v>
      </c>
      <c r="BD1530" s="2">
        <v>41060</v>
      </c>
      <c r="BE1530" s="2">
        <v>41089</v>
      </c>
      <c r="BF1530" s="2">
        <v>41121</v>
      </c>
      <c r="BG1530" s="2">
        <v>41152</v>
      </c>
      <c r="BH1530" s="2">
        <v>41180</v>
      </c>
      <c r="BI1530" s="2">
        <v>41213</v>
      </c>
      <c r="BJ1530" s="2">
        <v>41243</v>
      </c>
      <c r="BK1530" s="2">
        <v>41274</v>
      </c>
      <c r="BL1530" s="2">
        <v>41305</v>
      </c>
      <c r="BM1530" s="2">
        <v>41333</v>
      </c>
      <c r="BN1530" s="2">
        <v>41362</v>
      </c>
      <c r="BO1530" s="2">
        <v>41394</v>
      </c>
      <c r="BP1530" s="2">
        <v>41425</v>
      </c>
      <c r="BQ1530" s="2">
        <v>41453</v>
      </c>
      <c r="BR1530" s="2">
        <v>41486</v>
      </c>
      <c r="BS1530" s="2">
        <v>41516</v>
      </c>
      <c r="BT1530" s="2">
        <v>41547</v>
      </c>
      <c r="BU1530" s="2">
        <v>41578</v>
      </c>
      <c r="BV1530" s="2">
        <v>41607</v>
      </c>
      <c r="BW1530" s="2">
        <v>41639</v>
      </c>
      <c r="BX1530" s="2">
        <v>41670</v>
      </c>
      <c r="BY1530" s="2">
        <v>41698</v>
      </c>
      <c r="BZ1530" s="2">
        <v>41729</v>
      </c>
      <c r="CA1530" s="2">
        <v>41759</v>
      </c>
      <c r="CB1530" s="2">
        <v>41789</v>
      </c>
      <c r="CC1530" s="2">
        <v>41820</v>
      </c>
      <c r="CD1530" s="2">
        <v>41851</v>
      </c>
      <c r="CE1530" s="2">
        <v>41880</v>
      </c>
      <c r="CF1530" s="2">
        <v>41912</v>
      </c>
      <c r="CG1530" s="2">
        <v>41943</v>
      </c>
      <c r="CH1530" s="2">
        <v>41971</v>
      </c>
      <c r="CI1530" s="2">
        <v>42004</v>
      </c>
      <c r="CJ1530" s="2">
        <v>42034</v>
      </c>
      <c r="CK1530" s="2">
        <v>42062</v>
      </c>
      <c r="CL1530" s="2">
        <v>42094</v>
      </c>
      <c r="CM1530" s="2">
        <v>42124</v>
      </c>
      <c r="CN1530" s="2">
        <v>42153</v>
      </c>
      <c r="CO1530" s="2">
        <v>42185</v>
      </c>
      <c r="CP1530" s="2">
        <v>42216</v>
      </c>
      <c r="CQ1530" s="2">
        <v>42247</v>
      </c>
      <c r="CR1530" s="2">
        <v>42277</v>
      </c>
      <c r="CS1530" s="2">
        <v>42307</v>
      </c>
      <c r="CT1530" s="2">
        <v>42338</v>
      </c>
      <c r="CU1530" s="2">
        <v>42369</v>
      </c>
      <c r="CV1530" s="2">
        <v>42398</v>
      </c>
      <c r="CW1530" s="2">
        <v>42429</v>
      </c>
      <c r="CX1530" s="2">
        <v>42460</v>
      </c>
      <c r="CY1530" s="2">
        <v>42489</v>
      </c>
      <c r="CZ1530" s="2">
        <v>42521</v>
      </c>
      <c r="DA1530" s="2">
        <v>42551</v>
      </c>
      <c r="DB1530" s="2">
        <v>42580</v>
      </c>
      <c r="DC1530" s="2">
        <v>42613</v>
      </c>
      <c r="DD1530" s="2">
        <v>42643</v>
      </c>
      <c r="DE1530" s="2">
        <v>42674</v>
      </c>
      <c r="DF1530" s="2">
        <v>42704</v>
      </c>
      <c r="DG1530" s="2">
        <v>42734</v>
      </c>
      <c r="DH1530" s="2">
        <v>42766</v>
      </c>
      <c r="DI1530" s="2">
        <v>42794</v>
      </c>
      <c r="DJ1530" s="2">
        <v>42825</v>
      </c>
      <c r="DK1530" s="2">
        <v>42853</v>
      </c>
      <c r="DL1530" s="2">
        <v>42886</v>
      </c>
      <c r="DM1530" s="2">
        <v>42916</v>
      </c>
      <c r="DN1530" s="2">
        <v>42947</v>
      </c>
      <c r="DO1530" s="2">
        <v>42978</v>
      </c>
      <c r="DP1530" s="2">
        <v>43007</v>
      </c>
      <c r="DQ1530" s="2">
        <v>43039</v>
      </c>
      <c r="DR1530" s="2">
        <v>43069</v>
      </c>
      <c r="DS1530" s="2">
        <v>43098</v>
      </c>
    </row>
    <row r="1531" spans="1:193" x14ac:dyDescent="0.25">
      <c r="D1531" s="3">
        <v>10121600</v>
      </c>
      <c r="E1531">
        <v>11251600</v>
      </c>
      <c r="F1531">
        <v>8741100</v>
      </c>
      <c r="G1531">
        <v>9158700</v>
      </c>
      <c r="H1531">
        <v>8178800</v>
      </c>
      <c r="I1531">
        <v>10405400</v>
      </c>
      <c r="J1531">
        <v>9474800</v>
      </c>
      <c r="K1531">
        <v>8222700</v>
      </c>
      <c r="L1531">
        <v>11477100</v>
      </c>
      <c r="M1531">
        <v>12847600</v>
      </c>
      <c r="N1531">
        <v>7888800</v>
      </c>
      <c r="O1531">
        <v>8670700</v>
      </c>
      <c r="P1531">
        <v>7233200</v>
      </c>
      <c r="Q1531">
        <v>11603800</v>
      </c>
      <c r="R1531">
        <v>14081900</v>
      </c>
      <c r="S1531">
        <v>11831300</v>
      </c>
      <c r="T1531">
        <v>15028000</v>
      </c>
      <c r="U1531">
        <v>11199100</v>
      </c>
      <c r="V1531">
        <v>7205600</v>
      </c>
      <c r="W1531">
        <v>8849900</v>
      </c>
      <c r="X1531">
        <v>9918700</v>
      </c>
      <c r="Y1531">
        <v>7992000</v>
      </c>
      <c r="Z1531">
        <v>9385900</v>
      </c>
      <c r="AA1531">
        <v>10063400</v>
      </c>
      <c r="AB1531">
        <v>8208000</v>
      </c>
      <c r="AC1531">
        <v>8641700</v>
      </c>
      <c r="AD1531">
        <v>8786900</v>
      </c>
      <c r="AE1531">
        <v>9068700</v>
      </c>
      <c r="AF1531">
        <v>13874100</v>
      </c>
      <c r="AG1531">
        <v>14154200</v>
      </c>
      <c r="AH1531">
        <v>8586200</v>
      </c>
      <c r="AI1531">
        <v>12414000</v>
      </c>
      <c r="AJ1531">
        <v>11770359</v>
      </c>
      <c r="AK1531">
        <v>8120364</v>
      </c>
      <c r="AL1531">
        <v>8211438</v>
      </c>
      <c r="AM1531">
        <v>7210997</v>
      </c>
      <c r="AN1531">
        <v>9290725</v>
      </c>
      <c r="AO1531">
        <v>8145572</v>
      </c>
      <c r="AP1531">
        <v>9955010</v>
      </c>
      <c r="AQ1531">
        <v>7016763</v>
      </c>
      <c r="AR1531">
        <v>8065145</v>
      </c>
      <c r="AS1531">
        <v>10077803</v>
      </c>
      <c r="AT1531">
        <v>8862282</v>
      </c>
      <c r="AU1531">
        <v>17748602</v>
      </c>
      <c r="AV1531">
        <v>11609043</v>
      </c>
      <c r="AW1531">
        <v>10487044</v>
      </c>
      <c r="AX1531">
        <v>9431608</v>
      </c>
      <c r="AY1531">
        <v>8142598</v>
      </c>
      <c r="AZ1531">
        <v>6952795</v>
      </c>
      <c r="BA1531">
        <v>8464260</v>
      </c>
      <c r="BB1531">
        <v>5993723</v>
      </c>
      <c r="BC1531">
        <v>5609661</v>
      </c>
      <c r="BD1531">
        <v>11572537</v>
      </c>
      <c r="BE1531">
        <v>7503236</v>
      </c>
      <c r="BF1531">
        <v>8193152</v>
      </c>
      <c r="BG1531">
        <v>7097714</v>
      </c>
      <c r="BH1531">
        <v>6558922</v>
      </c>
      <c r="BI1531">
        <v>6608597</v>
      </c>
      <c r="BJ1531">
        <v>10706270</v>
      </c>
      <c r="BK1531">
        <v>6726718</v>
      </c>
      <c r="BL1531">
        <v>6184929</v>
      </c>
      <c r="BM1531">
        <v>8424328</v>
      </c>
      <c r="BN1531">
        <v>6594365</v>
      </c>
      <c r="BO1531">
        <v>10034071</v>
      </c>
      <c r="BP1531">
        <v>11071181</v>
      </c>
      <c r="BQ1531">
        <v>8056991</v>
      </c>
      <c r="BR1531">
        <v>6346195</v>
      </c>
      <c r="BS1531">
        <v>6140102</v>
      </c>
      <c r="BT1531">
        <v>5427557</v>
      </c>
      <c r="BU1531">
        <v>13841699</v>
      </c>
      <c r="BV1531">
        <v>7558839</v>
      </c>
      <c r="BW1531">
        <v>10842729</v>
      </c>
      <c r="BX1531">
        <v>9550107</v>
      </c>
      <c r="BY1531">
        <v>12573210</v>
      </c>
      <c r="BZ1531">
        <v>7837084</v>
      </c>
      <c r="CA1531">
        <v>7259603</v>
      </c>
      <c r="CB1531">
        <v>9904429</v>
      </c>
      <c r="CC1531">
        <v>9124854</v>
      </c>
      <c r="CD1531">
        <v>7971139</v>
      </c>
      <c r="CE1531">
        <v>6912636</v>
      </c>
      <c r="CF1531">
        <v>6965559</v>
      </c>
      <c r="CG1531">
        <v>9667646</v>
      </c>
      <c r="CH1531">
        <v>7686197</v>
      </c>
      <c r="CI1531">
        <v>9549880</v>
      </c>
      <c r="CJ1531">
        <v>8557053</v>
      </c>
      <c r="CK1531">
        <v>9859823</v>
      </c>
      <c r="CL1531">
        <v>10071955</v>
      </c>
      <c r="CM1531">
        <v>6122315</v>
      </c>
      <c r="CN1531">
        <v>8552994</v>
      </c>
      <c r="CO1531">
        <v>9611749</v>
      </c>
      <c r="CP1531">
        <v>6261172</v>
      </c>
      <c r="CQ1531">
        <v>13027016</v>
      </c>
      <c r="CR1531">
        <v>12555326</v>
      </c>
      <c r="CS1531">
        <v>13744086</v>
      </c>
      <c r="CT1531">
        <v>16817907</v>
      </c>
      <c r="CU1531">
        <v>9532158</v>
      </c>
      <c r="CV1531">
        <v>9557174</v>
      </c>
      <c r="CW1531">
        <v>10181556</v>
      </c>
      <c r="CX1531">
        <v>9134228</v>
      </c>
      <c r="CY1531">
        <v>9101101</v>
      </c>
      <c r="CZ1531">
        <v>19636288</v>
      </c>
      <c r="DA1531">
        <v>10682900</v>
      </c>
      <c r="DB1531">
        <v>6998859</v>
      </c>
      <c r="DC1531">
        <v>9853187</v>
      </c>
      <c r="DD1531">
        <v>9038366</v>
      </c>
      <c r="DE1531">
        <v>9670630</v>
      </c>
      <c r="DF1531">
        <v>10583852</v>
      </c>
      <c r="DG1531">
        <v>8300761</v>
      </c>
      <c r="DH1531">
        <v>6824431</v>
      </c>
      <c r="DI1531">
        <v>8119545</v>
      </c>
      <c r="DJ1531">
        <v>7752437</v>
      </c>
      <c r="DK1531">
        <v>7217917</v>
      </c>
      <c r="DL1531">
        <v>9603990</v>
      </c>
      <c r="DM1531">
        <v>20857314</v>
      </c>
      <c r="DN1531">
        <v>9056669</v>
      </c>
      <c r="DO1531">
        <v>9642989</v>
      </c>
      <c r="DP1531">
        <v>8188658</v>
      </c>
      <c r="DQ1531">
        <v>5564121</v>
      </c>
      <c r="DR1531">
        <v>6606653</v>
      </c>
      <c r="DS1531">
        <v>7112462</v>
      </c>
    </row>
    <row r="1532" spans="1:193" x14ac:dyDescent="0.25">
      <c r="A1532" s="5" t="s">
        <v>767</v>
      </c>
      <c r="B1532" t="s">
        <v>1165</v>
      </c>
      <c r="C1532" t="s">
        <v>1199</v>
      </c>
      <c r="D1532" s="2">
        <f>_xll.BDH(A1532, "volume", B1532, C1532, "Direction", "H", "Period", "M","cols=178;rows=2")</f>
        <v>39478</v>
      </c>
      <c r="E1532" s="2">
        <v>39507</v>
      </c>
      <c r="F1532" s="2">
        <v>39538</v>
      </c>
      <c r="G1532" s="2">
        <v>39568</v>
      </c>
      <c r="H1532" s="2">
        <v>39598</v>
      </c>
      <c r="I1532" s="2">
        <v>39629</v>
      </c>
      <c r="J1532" s="2">
        <v>39660</v>
      </c>
      <c r="K1532" s="2">
        <v>39689</v>
      </c>
      <c r="L1532" s="2">
        <v>39721</v>
      </c>
      <c r="M1532" s="2">
        <v>39752</v>
      </c>
      <c r="N1532" s="2">
        <v>39780</v>
      </c>
      <c r="O1532" s="2">
        <v>39813</v>
      </c>
      <c r="P1532" s="2">
        <v>39843</v>
      </c>
      <c r="Q1532" s="2">
        <v>39871</v>
      </c>
      <c r="R1532" s="2">
        <v>39903</v>
      </c>
      <c r="S1532" s="2">
        <v>39933</v>
      </c>
      <c r="T1532" s="2">
        <v>39962</v>
      </c>
      <c r="U1532" s="2">
        <v>39994</v>
      </c>
      <c r="V1532" s="2">
        <v>40025</v>
      </c>
      <c r="W1532" s="2">
        <v>40056</v>
      </c>
      <c r="X1532" s="2">
        <v>40086</v>
      </c>
      <c r="Y1532" s="2">
        <v>40116</v>
      </c>
      <c r="Z1532" s="2">
        <v>40147</v>
      </c>
      <c r="AA1532" s="2">
        <v>40178</v>
      </c>
      <c r="AB1532" s="2">
        <v>40207</v>
      </c>
      <c r="AC1532" s="2">
        <v>40235</v>
      </c>
      <c r="AD1532" s="2">
        <v>40268</v>
      </c>
      <c r="AE1532" s="2">
        <v>40298</v>
      </c>
      <c r="AF1532" s="2">
        <v>40329</v>
      </c>
      <c r="AG1532" s="2">
        <v>40359</v>
      </c>
      <c r="AH1532" s="2">
        <v>40389</v>
      </c>
      <c r="AI1532" s="2">
        <v>40421</v>
      </c>
      <c r="AJ1532" s="2">
        <v>40451</v>
      </c>
      <c r="AK1532" s="2">
        <v>40480</v>
      </c>
      <c r="AL1532" s="2">
        <v>40512</v>
      </c>
      <c r="AM1532" s="2">
        <v>40543</v>
      </c>
      <c r="AN1532" s="2">
        <v>40574</v>
      </c>
      <c r="AO1532" s="2">
        <v>40602</v>
      </c>
      <c r="AP1532" s="2">
        <v>40633</v>
      </c>
      <c r="AQ1532" s="2">
        <v>40662</v>
      </c>
      <c r="AR1532" s="2">
        <v>40694</v>
      </c>
      <c r="AS1532" s="2">
        <v>40724</v>
      </c>
      <c r="AT1532" s="2">
        <v>40753</v>
      </c>
      <c r="AU1532" s="2">
        <v>40786</v>
      </c>
      <c r="AV1532" s="2">
        <v>40816</v>
      </c>
      <c r="AW1532" s="2">
        <v>40847</v>
      </c>
      <c r="AX1532" s="2">
        <v>40877</v>
      </c>
      <c r="AY1532" s="2">
        <v>40907</v>
      </c>
      <c r="AZ1532" s="2">
        <v>40939</v>
      </c>
      <c r="BA1532" s="2">
        <v>40968</v>
      </c>
      <c r="BB1532" s="2">
        <v>40998</v>
      </c>
      <c r="BC1532" s="2">
        <v>41029</v>
      </c>
      <c r="BD1532" s="2">
        <v>41060</v>
      </c>
      <c r="BE1532" s="2">
        <v>41089</v>
      </c>
      <c r="BF1532" s="2">
        <v>41121</v>
      </c>
      <c r="BG1532" s="2">
        <v>41152</v>
      </c>
      <c r="BH1532" s="2">
        <v>41180</v>
      </c>
      <c r="BI1532" s="2">
        <v>41213</v>
      </c>
      <c r="BJ1532" s="2">
        <v>41243</v>
      </c>
      <c r="BK1532" s="2">
        <v>41274</v>
      </c>
      <c r="BL1532" s="2">
        <v>41305</v>
      </c>
      <c r="BM1532" s="2">
        <v>41333</v>
      </c>
      <c r="BN1532" s="2">
        <v>41362</v>
      </c>
      <c r="BO1532" s="2">
        <v>41394</v>
      </c>
      <c r="BP1532" s="2">
        <v>41425</v>
      </c>
      <c r="BQ1532" s="2">
        <v>41453</v>
      </c>
      <c r="BR1532" s="2">
        <v>41486</v>
      </c>
      <c r="BS1532" s="2">
        <v>41516</v>
      </c>
      <c r="BT1532" s="2">
        <v>41547</v>
      </c>
      <c r="BU1532" s="2">
        <v>41578</v>
      </c>
      <c r="BV1532" s="2">
        <v>41607</v>
      </c>
      <c r="BW1532" s="2">
        <v>41639</v>
      </c>
      <c r="BX1532" s="2">
        <v>41670</v>
      </c>
      <c r="BY1532" s="2">
        <v>41698</v>
      </c>
      <c r="BZ1532" s="2">
        <v>41729</v>
      </c>
      <c r="CA1532" s="2">
        <v>41759</v>
      </c>
      <c r="CB1532" s="2">
        <v>41789</v>
      </c>
      <c r="CC1532" s="2">
        <v>41820</v>
      </c>
      <c r="CD1532" s="2">
        <v>41851</v>
      </c>
      <c r="CE1532" s="2">
        <v>41880</v>
      </c>
      <c r="CF1532" s="2">
        <v>41912</v>
      </c>
      <c r="CG1532" s="2">
        <v>41943</v>
      </c>
      <c r="CH1532" s="2">
        <v>41971</v>
      </c>
      <c r="CI1532" s="2">
        <v>42004</v>
      </c>
      <c r="CJ1532" s="2">
        <v>42034</v>
      </c>
      <c r="CK1532" s="2">
        <v>42062</v>
      </c>
      <c r="CL1532" s="2">
        <v>42094</v>
      </c>
      <c r="CM1532" s="2">
        <v>42124</v>
      </c>
      <c r="CN1532" s="2">
        <v>42153</v>
      </c>
      <c r="CO1532" s="2">
        <v>42185</v>
      </c>
      <c r="CP1532" s="2">
        <v>42216</v>
      </c>
      <c r="CQ1532" s="2">
        <v>42247</v>
      </c>
      <c r="CR1532" s="2">
        <v>42277</v>
      </c>
      <c r="CS1532" s="2">
        <v>42307</v>
      </c>
      <c r="CT1532" s="2">
        <v>42338</v>
      </c>
      <c r="CU1532" s="2">
        <v>42369</v>
      </c>
      <c r="CV1532" s="2">
        <v>42398</v>
      </c>
      <c r="CW1532" s="2">
        <v>42429</v>
      </c>
      <c r="CX1532" s="2">
        <v>42460</v>
      </c>
      <c r="CY1532" s="2">
        <v>42489</v>
      </c>
      <c r="CZ1532" s="2">
        <v>42521</v>
      </c>
      <c r="DA1532" s="2">
        <v>42551</v>
      </c>
      <c r="DB1532" s="2">
        <v>42580</v>
      </c>
      <c r="DC1532" s="2">
        <v>42613</v>
      </c>
      <c r="DD1532" s="2">
        <v>42643</v>
      </c>
      <c r="DE1532" s="2">
        <v>42674</v>
      </c>
      <c r="DF1532" s="2">
        <v>42704</v>
      </c>
      <c r="DG1532" s="2">
        <v>42734</v>
      </c>
      <c r="DH1532" s="2">
        <v>42766</v>
      </c>
      <c r="DI1532" s="2">
        <v>42794</v>
      </c>
      <c r="DJ1532" s="2">
        <v>42825</v>
      </c>
      <c r="DK1532" s="2">
        <v>42853</v>
      </c>
      <c r="DL1532" s="2">
        <v>42886</v>
      </c>
      <c r="DM1532" s="2">
        <v>42916</v>
      </c>
      <c r="DN1532" s="2">
        <v>42947</v>
      </c>
      <c r="DO1532" s="2">
        <v>42978</v>
      </c>
      <c r="DP1532" s="2">
        <v>43007</v>
      </c>
      <c r="DQ1532" s="2">
        <v>43039</v>
      </c>
      <c r="DR1532" s="2">
        <v>43069</v>
      </c>
      <c r="DS1532" s="2">
        <v>43098</v>
      </c>
      <c r="DT1532" s="2">
        <v>43131</v>
      </c>
      <c r="DU1532" s="2">
        <v>43159</v>
      </c>
      <c r="DV1532" s="2">
        <v>43189</v>
      </c>
      <c r="DW1532" s="2">
        <v>43220</v>
      </c>
      <c r="DX1532" s="2">
        <v>43251</v>
      </c>
      <c r="DY1532" s="2">
        <v>43280</v>
      </c>
      <c r="DZ1532" s="2">
        <v>43312</v>
      </c>
      <c r="EA1532" s="2">
        <v>43343</v>
      </c>
      <c r="EB1532" s="2">
        <v>43371</v>
      </c>
      <c r="EC1532" s="2">
        <v>43404</v>
      </c>
      <c r="ED1532" s="2">
        <v>43434</v>
      </c>
      <c r="EE1532" s="2">
        <v>43465</v>
      </c>
      <c r="EF1532" s="2">
        <v>43496</v>
      </c>
      <c r="EG1532" s="2">
        <v>43524</v>
      </c>
      <c r="EH1532" s="2">
        <v>43553</v>
      </c>
      <c r="EI1532" s="2">
        <v>43585</v>
      </c>
      <c r="EJ1532" s="2">
        <v>43616</v>
      </c>
      <c r="EK1532" s="2">
        <v>43644</v>
      </c>
      <c r="EL1532" s="2">
        <v>43677</v>
      </c>
      <c r="EM1532" s="2">
        <v>43707</v>
      </c>
      <c r="EN1532" s="2">
        <v>43738</v>
      </c>
      <c r="EO1532" s="2">
        <v>43769</v>
      </c>
      <c r="EP1532" s="2">
        <v>43798</v>
      </c>
      <c r="EQ1532" s="2">
        <v>43830</v>
      </c>
      <c r="ER1532" s="2">
        <v>43861</v>
      </c>
      <c r="ES1532" s="2">
        <v>43889</v>
      </c>
      <c r="ET1532" s="2">
        <v>43921</v>
      </c>
      <c r="EU1532" s="2">
        <v>43951</v>
      </c>
      <c r="EV1532" s="2">
        <v>43980</v>
      </c>
      <c r="EW1532" s="2">
        <v>44012</v>
      </c>
      <c r="EX1532" s="2">
        <v>44043</v>
      </c>
      <c r="EY1532" s="2">
        <v>44074</v>
      </c>
      <c r="EZ1532" s="2">
        <v>44104</v>
      </c>
      <c r="FA1532" s="2">
        <v>44134</v>
      </c>
      <c r="FB1532" s="2">
        <v>44165</v>
      </c>
      <c r="FC1532" s="2">
        <v>44196</v>
      </c>
      <c r="FD1532" s="2">
        <v>44225</v>
      </c>
      <c r="FE1532" s="2">
        <v>44253</v>
      </c>
      <c r="FF1532" s="2">
        <v>44286</v>
      </c>
      <c r="FG1532" s="2">
        <v>44316</v>
      </c>
      <c r="FH1532" s="2">
        <v>44347</v>
      </c>
      <c r="FI1532" s="2">
        <v>44377</v>
      </c>
      <c r="FJ1532" s="2">
        <v>44407</v>
      </c>
      <c r="FK1532" s="2">
        <v>44439</v>
      </c>
      <c r="FL1532" s="2">
        <v>44469</v>
      </c>
      <c r="FM1532" s="2">
        <v>44498</v>
      </c>
      <c r="FN1532" s="2">
        <v>44530</v>
      </c>
      <c r="FO1532" s="2">
        <v>44561</v>
      </c>
      <c r="FP1532" s="2">
        <v>44592</v>
      </c>
      <c r="FQ1532" s="2">
        <v>44620</v>
      </c>
      <c r="FR1532" s="2">
        <v>44651</v>
      </c>
      <c r="FS1532" s="2">
        <v>44680</v>
      </c>
      <c r="FT1532" s="2">
        <v>44712</v>
      </c>
      <c r="FU1532" s="2">
        <v>44742</v>
      </c>
      <c r="FV1532" s="2">
        <v>44771</v>
      </c>
      <c r="FW1532" s="2">
        <v>44804</v>
      </c>
      <c r="FX1532" s="2">
        <v>44834</v>
      </c>
      <c r="FY1532" s="2">
        <v>44865</v>
      </c>
    </row>
    <row r="1533" spans="1:193" x14ac:dyDescent="0.25">
      <c r="D1533" s="3">
        <v>23878000</v>
      </c>
      <c r="E1533">
        <v>19915100</v>
      </c>
      <c r="F1533">
        <v>13874500</v>
      </c>
      <c r="G1533">
        <v>10627800</v>
      </c>
      <c r="H1533">
        <v>14356000</v>
      </c>
      <c r="I1533">
        <v>13279600</v>
      </c>
      <c r="J1533">
        <v>13979000</v>
      </c>
      <c r="K1533">
        <v>15183800</v>
      </c>
      <c r="L1533">
        <v>13948300</v>
      </c>
      <c r="M1533">
        <v>15334800</v>
      </c>
      <c r="N1533">
        <v>15363600</v>
      </c>
      <c r="O1533">
        <v>10034400</v>
      </c>
      <c r="P1533">
        <v>11720900</v>
      </c>
      <c r="Q1533">
        <v>16404300</v>
      </c>
      <c r="R1533">
        <v>12568900</v>
      </c>
      <c r="S1533">
        <v>9024300</v>
      </c>
      <c r="T1533">
        <v>12150900</v>
      </c>
      <c r="U1533">
        <v>9736400</v>
      </c>
      <c r="V1533">
        <v>6645100</v>
      </c>
      <c r="W1533">
        <v>8383400</v>
      </c>
      <c r="X1533">
        <v>7580700</v>
      </c>
      <c r="Y1533">
        <v>7681700</v>
      </c>
      <c r="Z1533">
        <v>9083800</v>
      </c>
      <c r="AA1533">
        <v>5014100</v>
      </c>
      <c r="AB1533">
        <v>5077900</v>
      </c>
      <c r="AC1533">
        <v>8345400</v>
      </c>
      <c r="AD1533">
        <v>5090100</v>
      </c>
      <c r="AE1533">
        <v>4953300</v>
      </c>
      <c r="AF1533">
        <v>10755900</v>
      </c>
      <c r="AG1533">
        <v>16144000</v>
      </c>
      <c r="AH1533">
        <v>8597400</v>
      </c>
      <c r="AI1533">
        <v>8609100</v>
      </c>
      <c r="AJ1533">
        <v>6218031</v>
      </c>
      <c r="AK1533">
        <v>5821690</v>
      </c>
      <c r="AL1533">
        <v>6128101</v>
      </c>
      <c r="AM1533">
        <v>4355873</v>
      </c>
      <c r="AN1533">
        <v>4500233</v>
      </c>
      <c r="AO1533">
        <v>4791739</v>
      </c>
      <c r="AP1533">
        <v>4354122</v>
      </c>
      <c r="AQ1533">
        <v>2924915</v>
      </c>
      <c r="AR1533">
        <v>7420210</v>
      </c>
      <c r="AS1533">
        <v>6834871</v>
      </c>
      <c r="AT1533">
        <v>3747605</v>
      </c>
      <c r="AU1533">
        <v>10998410</v>
      </c>
      <c r="AV1533">
        <v>7507847</v>
      </c>
      <c r="AW1533">
        <v>5993665</v>
      </c>
      <c r="AX1533">
        <v>6387919</v>
      </c>
      <c r="AY1533">
        <v>3947845</v>
      </c>
      <c r="AZ1533">
        <v>3827766</v>
      </c>
      <c r="BA1533">
        <v>4516435</v>
      </c>
      <c r="BB1533">
        <v>3671980</v>
      </c>
      <c r="BC1533">
        <v>3552695</v>
      </c>
      <c r="BD1533">
        <v>6513022</v>
      </c>
      <c r="BE1533">
        <v>5538838</v>
      </c>
      <c r="BF1533">
        <v>5981460</v>
      </c>
      <c r="BG1533">
        <v>5485915</v>
      </c>
      <c r="BH1533">
        <v>4082443</v>
      </c>
      <c r="BI1533">
        <v>3874194</v>
      </c>
      <c r="BJ1533">
        <v>3645330</v>
      </c>
      <c r="BK1533">
        <v>4479037</v>
      </c>
      <c r="BL1533">
        <v>4815144</v>
      </c>
      <c r="BM1533">
        <v>4121135</v>
      </c>
      <c r="BN1533">
        <v>2971992</v>
      </c>
      <c r="BO1533">
        <v>2879433</v>
      </c>
      <c r="BP1533">
        <v>3497572</v>
      </c>
      <c r="BQ1533">
        <v>3091320</v>
      </c>
      <c r="BR1533">
        <v>3279308</v>
      </c>
      <c r="BS1533">
        <v>3271570</v>
      </c>
      <c r="BT1533">
        <v>4278709</v>
      </c>
      <c r="BU1533">
        <v>4111200</v>
      </c>
      <c r="BV1533">
        <v>4702057</v>
      </c>
      <c r="BW1533">
        <v>2401062</v>
      </c>
      <c r="BX1533">
        <v>3023625</v>
      </c>
      <c r="BY1533">
        <v>5180060</v>
      </c>
      <c r="BZ1533">
        <v>3409193</v>
      </c>
      <c r="CA1533">
        <v>3277413</v>
      </c>
      <c r="CB1533">
        <v>4236416</v>
      </c>
      <c r="CC1533">
        <v>4168168</v>
      </c>
      <c r="CD1533">
        <v>2739327</v>
      </c>
      <c r="CE1533">
        <v>3388091</v>
      </c>
      <c r="CF1533">
        <v>3023911</v>
      </c>
      <c r="CG1533">
        <v>4164034</v>
      </c>
      <c r="CH1533">
        <v>2621808</v>
      </c>
      <c r="CI1533">
        <v>3140572</v>
      </c>
      <c r="CJ1533">
        <v>3280930</v>
      </c>
      <c r="CK1533">
        <v>5228850</v>
      </c>
      <c r="CL1533">
        <v>3399475</v>
      </c>
      <c r="CM1533">
        <v>3407946</v>
      </c>
      <c r="CN1533">
        <v>3800217</v>
      </c>
      <c r="CO1533">
        <v>4024045</v>
      </c>
      <c r="CP1533">
        <v>2961826</v>
      </c>
      <c r="CQ1533">
        <v>5115679</v>
      </c>
      <c r="CR1533">
        <v>4220426</v>
      </c>
      <c r="CS1533">
        <v>3762638</v>
      </c>
      <c r="CT1533">
        <v>5567420</v>
      </c>
      <c r="CU1533">
        <v>3995658</v>
      </c>
      <c r="CV1533">
        <v>4456072</v>
      </c>
      <c r="CW1533">
        <v>6799713</v>
      </c>
      <c r="CX1533">
        <v>4192382</v>
      </c>
      <c r="CY1533">
        <v>4660308</v>
      </c>
      <c r="CZ1533">
        <v>6229459</v>
      </c>
      <c r="DA1533">
        <v>8414938</v>
      </c>
      <c r="DB1533">
        <v>4613884</v>
      </c>
      <c r="DC1533">
        <v>5246892</v>
      </c>
      <c r="DD1533">
        <v>3563400</v>
      </c>
      <c r="DE1533">
        <v>3777806</v>
      </c>
      <c r="DF1533">
        <v>4442428</v>
      </c>
      <c r="DG1533">
        <v>4274076</v>
      </c>
      <c r="DH1533">
        <v>5634647</v>
      </c>
      <c r="DI1533">
        <v>11188197</v>
      </c>
      <c r="DJ1533">
        <v>6331146</v>
      </c>
      <c r="DK1533">
        <v>5554393</v>
      </c>
      <c r="DL1533">
        <v>11689342</v>
      </c>
      <c r="DM1533">
        <v>10231061</v>
      </c>
      <c r="DN1533">
        <v>5565051</v>
      </c>
      <c r="DO1533">
        <v>7608821</v>
      </c>
      <c r="DP1533">
        <v>5625026</v>
      </c>
      <c r="DQ1533">
        <v>6689492</v>
      </c>
      <c r="DR1533">
        <v>7110828</v>
      </c>
      <c r="DS1533">
        <v>5955631</v>
      </c>
      <c r="DT1533">
        <v>5119306</v>
      </c>
      <c r="DU1533">
        <v>4681850</v>
      </c>
      <c r="DV1533">
        <v>3351605</v>
      </c>
      <c r="DW1533">
        <v>3792553</v>
      </c>
      <c r="DX1533">
        <v>6410511</v>
      </c>
      <c r="DY1533">
        <v>6178346</v>
      </c>
      <c r="DZ1533">
        <v>4173407</v>
      </c>
      <c r="EA1533">
        <v>4326911</v>
      </c>
      <c r="EB1533">
        <v>4020970</v>
      </c>
      <c r="EC1533">
        <v>5881471</v>
      </c>
      <c r="ED1533">
        <v>6725658</v>
      </c>
      <c r="EE1533">
        <v>5691062</v>
      </c>
      <c r="EF1533">
        <v>4870911</v>
      </c>
      <c r="EG1533">
        <v>5389351</v>
      </c>
      <c r="EH1533">
        <v>4990620</v>
      </c>
      <c r="EI1533">
        <v>4155423</v>
      </c>
      <c r="EJ1533">
        <v>5988894</v>
      </c>
      <c r="EK1533">
        <v>4006046</v>
      </c>
      <c r="EL1533">
        <v>5782906</v>
      </c>
      <c r="EM1533">
        <v>8533887</v>
      </c>
      <c r="EN1533">
        <v>7765410</v>
      </c>
      <c r="EO1533">
        <v>5141244</v>
      </c>
      <c r="EP1533">
        <v>6438452</v>
      </c>
      <c r="EQ1533">
        <v>4939088</v>
      </c>
      <c r="ER1533">
        <v>3929893</v>
      </c>
      <c r="ES1533">
        <v>5325321</v>
      </c>
      <c r="ET1533">
        <v>8484806</v>
      </c>
      <c r="EU1533">
        <v>6341352</v>
      </c>
      <c r="EV1533">
        <v>5982396</v>
      </c>
      <c r="EW1533">
        <v>6757921</v>
      </c>
      <c r="EX1533">
        <v>4401802</v>
      </c>
      <c r="EY1533">
        <v>5494751</v>
      </c>
      <c r="EZ1533">
        <v>7430489</v>
      </c>
      <c r="FA1533">
        <v>6672981</v>
      </c>
      <c r="FB1533">
        <v>8824185</v>
      </c>
      <c r="FC1533">
        <v>7340006</v>
      </c>
      <c r="FD1533">
        <v>5184625</v>
      </c>
      <c r="FE1533">
        <v>4778186</v>
      </c>
      <c r="FF1533">
        <v>7385563</v>
      </c>
      <c r="FG1533">
        <v>5078156</v>
      </c>
      <c r="FH1533">
        <v>5808494</v>
      </c>
      <c r="FI1533">
        <v>5062842</v>
      </c>
      <c r="FJ1533">
        <v>4733872</v>
      </c>
      <c r="FK1533">
        <v>5280907</v>
      </c>
      <c r="FL1533">
        <v>4610382</v>
      </c>
      <c r="FM1533">
        <v>4695570</v>
      </c>
      <c r="FN1533">
        <v>4456614</v>
      </c>
      <c r="FO1533">
        <v>4106360</v>
      </c>
      <c r="FP1533">
        <v>4499719</v>
      </c>
      <c r="FQ1533">
        <v>5939393</v>
      </c>
      <c r="FR1533">
        <v>7133286</v>
      </c>
      <c r="FS1533">
        <v>4866026</v>
      </c>
      <c r="FT1533">
        <v>6914322</v>
      </c>
      <c r="FU1533">
        <v>6751532</v>
      </c>
      <c r="FV1533">
        <v>4269210</v>
      </c>
      <c r="FW1533">
        <v>6033570</v>
      </c>
      <c r="FX1533">
        <v>7497956</v>
      </c>
      <c r="FY1533">
        <v>5128089</v>
      </c>
    </row>
    <row r="1534" spans="1:193" x14ac:dyDescent="0.25">
      <c r="A1534" s="5" t="s">
        <v>768</v>
      </c>
      <c r="B1534" t="s">
        <v>1165</v>
      </c>
      <c r="C1534" t="s">
        <v>1202</v>
      </c>
      <c r="D1534" s="2">
        <f>_xll.BDH(A1534, "volume", B1534, C1534, "Direction", "H", "Period", "M","cols=160;rows=2")</f>
        <v>39478</v>
      </c>
      <c r="E1534" s="2">
        <v>39507</v>
      </c>
      <c r="F1534" s="2">
        <v>39538</v>
      </c>
      <c r="G1534" s="2">
        <v>39568</v>
      </c>
      <c r="H1534" s="2">
        <v>39598</v>
      </c>
      <c r="I1534" s="2">
        <v>39629</v>
      </c>
      <c r="J1534" s="2">
        <v>39660</v>
      </c>
      <c r="K1534" s="2">
        <v>39689</v>
      </c>
      <c r="L1534" s="2">
        <v>39721</v>
      </c>
      <c r="M1534" s="2">
        <v>39752</v>
      </c>
      <c r="N1534" s="2">
        <v>39780</v>
      </c>
      <c r="O1534" s="2">
        <v>39813</v>
      </c>
      <c r="P1534" s="2">
        <v>39843</v>
      </c>
      <c r="Q1534" s="2">
        <v>39871</v>
      </c>
      <c r="R1534" s="2">
        <v>39903</v>
      </c>
      <c r="S1534" s="2">
        <v>39933</v>
      </c>
      <c r="T1534" s="2">
        <v>39962</v>
      </c>
      <c r="U1534" s="2">
        <v>39994</v>
      </c>
      <c r="V1534" s="2">
        <v>40025</v>
      </c>
      <c r="W1534" s="2">
        <v>40056</v>
      </c>
      <c r="X1534" s="2">
        <v>40086</v>
      </c>
      <c r="Y1534" s="2">
        <v>40116</v>
      </c>
      <c r="Z1534" s="2">
        <v>40147</v>
      </c>
      <c r="AA1534" s="2">
        <v>40178</v>
      </c>
      <c r="AB1534" s="2">
        <v>40207</v>
      </c>
      <c r="AC1534" s="2">
        <v>40235</v>
      </c>
      <c r="AD1534" s="2">
        <v>40268</v>
      </c>
      <c r="AE1534" s="2">
        <v>40298</v>
      </c>
      <c r="AF1534" s="2">
        <v>40329</v>
      </c>
      <c r="AG1534" s="2">
        <v>40359</v>
      </c>
      <c r="AH1534" s="2">
        <v>40389</v>
      </c>
      <c r="AI1534" s="2">
        <v>40421</v>
      </c>
      <c r="AJ1534" s="2">
        <v>40451</v>
      </c>
      <c r="AK1534" s="2">
        <v>40480</v>
      </c>
      <c r="AL1534" s="2">
        <v>40512</v>
      </c>
      <c r="AM1534" s="2">
        <v>40543</v>
      </c>
      <c r="AN1534" s="2">
        <v>40574</v>
      </c>
      <c r="AO1534" s="2">
        <v>40602</v>
      </c>
      <c r="AP1534" s="2">
        <v>40633</v>
      </c>
      <c r="AQ1534" s="2">
        <v>40662</v>
      </c>
      <c r="AR1534" s="2">
        <v>40694</v>
      </c>
      <c r="AS1534" s="2">
        <v>40724</v>
      </c>
      <c r="AT1534" s="2">
        <v>40753</v>
      </c>
      <c r="AU1534" s="2">
        <v>40786</v>
      </c>
      <c r="AV1534" s="2">
        <v>40816</v>
      </c>
      <c r="AW1534" s="2">
        <v>40847</v>
      </c>
      <c r="AX1534" s="2">
        <v>40877</v>
      </c>
      <c r="AY1534" s="2">
        <v>40907</v>
      </c>
      <c r="AZ1534" s="2">
        <v>40939</v>
      </c>
      <c r="BA1534" s="2">
        <v>40968</v>
      </c>
      <c r="BB1534" s="2">
        <v>40998</v>
      </c>
      <c r="BC1534" s="2">
        <v>41029</v>
      </c>
      <c r="BD1534" s="2">
        <v>41060</v>
      </c>
      <c r="BE1534" s="2">
        <v>41089</v>
      </c>
      <c r="BF1534" s="2">
        <v>41121</v>
      </c>
      <c r="BG1534" s="2">
        <v>41152</v>
      </c>
      <c r="BH1534" s="2">
        <v>41180</v>
      </c>
      <c r="BI1534" s="2">
        <v>41213</v>
      </c>
      <c r="BJ1534" s="2">
        <v>41243</v>
      </c>
      <c r="BK1534" s="2">
        <v>41274</v>
      </c>
      <c r="BL1534" s="2">
        <v>41305</v>
      </c>
      <c r="BM1534" s="2">
        <v>41333</v>
      </c>
      <c r="BN1534" s="2">
        <v>41362</v>
      </c>
      <c r="BO1534" s="2">
        <v>41394</v>
      </c>
      <c r="BP1534" s="2">
        <v>41425</v>
      </c>
      <c r="BQ1534" s="2">
        <v>41453</v>
      </c>
      <c r="BR1534" s="2">
        <v>41486</v>
      </c>
      <c r="BS1534" s="2">
        <v>41516</v>
      </c>
      <c r="BT1534" s="2">
        <v>41547</v>
      </c>
      <c r="BU1534" s="2">
        <v>41578</v>
      </c>
      <c r="BV1534" s="2">
        <v>41607</v>
      </c>
      <c r="BW1534" s="2">
        <v>41639</v>
      </c>
      <c r="BX1534" s="2">
        <v>41670</v>
      </c>
      <c r="BY1534" s="2">
        <v>41698</v>
      </c>
      <c r="BZ1534" s="2">
        <v>41729</v>
      </c>
      <c r="CA1534" s="2">
        <v>41759</v>
      </c>
      <c r="CB1534" s="2">
        <v>41789</v>
      </c>
      <c r="CC1534" s="2">
        <v>41820</v>
      </c>
      <c r="CD1534" s="2">
        <v>41851</v>
      </c>
      <c r="CE1534" s="2">
        <v>41880</v>
      </c>
      <c r="CF1534" s="2">
        <v>41912</v>
      </c>
      <c r="CG1534" s="2">
        <v>41943</v>
      </c>
      <c r="CH1534" s="2">
        <v>41971</v>
      </c>
      <c r="CI1534" s="2">
        <v>42004</v>
      </c>
      <c r="CJ1534" s="2">
        <v>42034</v>
      </c>
      <c r="CK1534" s="2">
        <v>42062</v>
      </c>
      <c r="CL1534" s="2">
        <v>42094</v>
      </c>
      <c r="CM1534" s="2">
        <v>42124</v>
      </c>
      <c r="CN1534" s="2">
        <v>42153</v>
      </c>
      <c r="CO1534" s="2">
        <v>42185</v>
      </c>
      <c r="CP1534" s="2">
        <v>42216</v>
      </c>
      <c r="CQ1534" s="2">
        <v>42247</v>
      </c>
      <c r="CR1534" s="2">
        <v>42277</v>
      </c>
      <c r="CS1534" s="2">
        <v>42307</v>
      </c>
      <c r="CT1534" s="2">
        <v>42338</v>
      </c>
      <c r="CU1534" s="2">
        <v>42369</v>
      </c>
      <c r="CV1534" s="2">
        <v>42398</v>
      </c>
      <c r="CW1534" s="2">
        <v>42429</v>
      </c>
      <c r="CX1534" s="2">
        <v>42460</v>
      </c>
      <c r="CY1534" s="2">
        <v>42489</v>
      </c>
      <c r="CZ1534" s="2">
        <v>42521</v>
      </c>
      <c r="DA1534" s="2">
        <v>42551</v>
      </c>
      <c r="DB1534" s="2">
        <v>42580</v>
      </c>
      <c r="DC1534" s="2">
        <v>42613</v>
      </c>
      <c r="DD1534" s="2">
        <v>42643</v>
      </c>
      <c r="DE1534" s="2">
        <v>42674</v>
      </c>
      <c r="DF1534" s="2">
        <v>42704</v>
      </c>
      <c r="DG1534" s="2">
        <v>42734</v>
      </c>
      <c r="DH1534" s="2">
        <v>42766</v>
      </c>
      <c r="DI1534" s="2">
        <v>42794</v>
      </c>
      <c r="DJ1534" s="2">
        <v>42825</v>
      </c>
      <c r="DK1534" s="2">
        <v>42853</v>
      </c>
      <c r="DL1534" s="2">
        <v>42886</v>
      </c>
      <c r="DM1534" s="2">
        <v>42916</v>
      </c>
      <c r="DN1534" s="2">
        <v>42947</v>
      </c>
      <c r="DO1534" s="2">
        <v>42978</v>
      </c>
      <c r="DP1534" s="2">
        <v>43007</v>
      </c>
      <c r="DQ1534" s="2">
        <v>43039</v>
      </c>
      <c r="DR1534" s="2">
        <v>43069</v>
      </c>
      <c r="DS1534" s="2">
        <v>43098</v>
      </c>
      <c r="DT1534" s="2">
        <v>43131</v>
      </c>
      <c r="DU1534" s="2">
        <v>43159</v>
      </c>
      <c r="DV1534" s="2">
        <v>43189</v>
      </c>
      <c r="DW1534" s="2">
        <v>43220</v>
      </c>
      <c r="DX1534" s="2">
        <v>43251</v>
      </c>
      <c r="DY1534" s="2">
        <v>43280</v>
      </c>
      <c r="DZ1534" s="2">
        <v>43312</v>
      </c>
      <c r="EA1534" s="2">
        <v>43343</v>
      </c>
      <c r="EB1534" s="2">
        <v>43371</v>
      </c>
      <c r="EC1534" s="2">
        <v>43404</v>
      </c>
      <c r="ED1534" s="2">
        <v>43434</v>
      </c>
      <c r="EE1534" s="2">
        <v>43465</v>
      </c>
      <c r="EF1534" s="2">
        <v>43496</v>
      </c>
      <c r="EG1534" s="2">
        <v>43524</v>
      </c>
      <c r="EH1534" s="2">
        <v>43553</v>
      </c>
      <c r="EI1534" s="2">
        <v>43585</v>
      </c>
      <c r="EJ1534" s="2">
        <v>43616</v>
      </c>
      <c r="EK1534" s="2">
        <v>43644</v>
      </c>
      <c r="EL1534" s="2">
        <v>43677</v>
      </c>
      <c r="EM1534" s="2">
        <v>43707</v>
      </c>
      <c r="EN1534" s="2">
        <v>43738</v>
      </c>
      <c r="EO1534" s="2">
        <v>43769</v>
      </c>
      <c r="EP1534" s="2">
        <v>43798</v>
      </c>
      <c r="EQ1534" s="2">
        <v>43830</v>
      </c>
      <c r="ER1534" s="2">
        <v>43861</v>
      </c>
      <c r="ES1534" s="2">
        <v>43889</v>
      </c>
      <c r="ET1534" s="2">
        <v>43921</v>
      </c>
      <c r="EU1534" s="2">
        <v>43951</v>
      </c>
      <c r="EV1534" s="2">
        <v>43980</v>
      </c>
      <c r="EW1534" s="2">
        <v>44012</v>
      </c>
      <c r="EX1534" s="2">
        <v>44043</v>
      </c>
      <c r="EY1534" s="2">
        <v>44074</v>
      </c>
      <c r="EZ1534" s="2">
        <v>44104</v>
      </c>
      <c r="FA1534" s="2">
        <v>44134</v>
      </c>
      <c r="FB1534" s="2">
        <v>44165</v>
      </c>
      <c r="FC1534" s="2">
        <v>44196</v>
      </c>
      <c r="FD1534" s="2">
        <v>44225</v>
      </c>
      <c r="FE1534" s="2">
        <v>44253</v>
      </c>
      <c r="FF1534" s="2">
        <v>44286</v>
      </c>
      <c r="FG1534" s="2">
        <v>44316</v>
      </c>
    </row>
    <row r="1535" spans="1:193" x14ac:dyDescent="0.25">
      <c r="D1535" s="3">
        <v>12421600</v>
      </c>
      <c r="E1535">
        <v>8004600</v>
      </c>
      <c r="F1535">
        <v>11406700</v>
      </c>
      <c r="G1535">
        <v>9343300</v>
      </c>
      <c r="H1535">
        <v>6675600</v>
      </c>
      <c r="I1535">
        <v>7864600</v>
      </c>
      <c r="J1535">
        <v>13410400</v>
      </c>
      <c r="K1535">
        <v>9930000</v>
      </c>
      <c r="L1535">
        <v>10386400</v>
      </c>
      <c r="M1535">
        <v>18716700</v>
      </c>
      <c r="N1535">
        <v>9925800</v>
      </c>
      <c r="O1535">
        <v>10450100</v>
      </c>
      <c r="P1535">
        <v>14816900</v>
      </c>
      <c r="Q1535">
        <v>10924300</v>
      </c>
      <c r="R1535">
        <v>10583500</v>
      </c>
      <c r="S1535">
        <v>10943400</v>
      </c>
      <c r="T1535">
        <v>9909500</v>
      </c>
      <c r="U1535">
        <v>11202300</v>
      </c>
      <c r="V1535">
        <v>13723400</v>
      </c>
      <c r="W1535">
        <v>9745100</v>
      </c>
      <c r="X1535">
        <v>8079600</v>
      </c>
      <c r="Y1535">
        <v>9073200</v>
      </c>
      <c r="Z1535">
        <v>6008800</v>
      </c>
      <c r="AA1535">
        <v>6059800</v>
      </c>
      <c r="AB1535">
        <v>6843600</v>
      </c>
      <c r="AC1535">
        <v>6767600</v>
      </c>
      <c r="AD1535">
        <v>7423300</v>
      </c>
      <c r="AE1535">
        <v>7018300</v>
      </c>
      <c r="AF1535">
        <v>12695900</v>
      </c>
      <c r="AG1535">
        <v>11676800</v>
      </c>
      <c r="AH1535">
        <v>8369100</v>
      </c>
      <c r="AI1535">
        <v>7985900</v>
      </c>
      <c r="AJ1535">
        <v>7229703</v>
      </c>
      <c r="AK1535">
        <v>5786387</v>
      </c>
      <c r="AL1535">
        <v>5712640</v>
      </c>
      <c r="AM1535">
        <v>6964521</v>
      </c>
      <c r="AN1535">
        <v>6047345</v>
      </c>
      <c r="AO1535">
        <v>6172594</v>
      </c>
      <c r="AP1535">
        <v>6444508</v>
      </c>
      <c r="AQ1535">
        <v>5150552</v>
      </c>
      <c r="AR1535">
        <v>6680366</v>
      </c>
      <c r="AS1535">
        <v>7662550</v>
      </c>
      <c r="AT1535">
        <v>6170847</v>
      </c>
      <c r="AU1535">
        <v>12416016</v>
      </c>
      <c r="AV1535">
        <v>11909119</v>
      </c>
      <c r="AW1535">
        <v>8171084</v>
      </c>
      <c r="AX1535">
        <v>6386964</v>
      </c>
      <c r="AY1535">
        <v>4825132</v>
      </c>
      <c r="AZ1535">
        <v>6208514</v>
      </c>
      <c r="BA1535">
        <v>4043371</v>
      </c>
      <c r="BB1535">
        <v>4764251</v>
      </c>
      <c r="BC1535">
        <v>5642665</v>
      </c>
      <c r="BD1535">
        <v>7066943</v>
      </c>
      <c r="BE1535">
        <v>5945000</v>
      </c>
      <c r="BF1535">
        <v>7368870</v>
      </c>
      <c r="BG1535">
        <v>4877407</v>
      </c>
      <c r="BH1535">
        <v>4599259</v>
      </c>
      <c r="BI1535">
        <v>5828488</v>
      </c>
      <c r="BJ1535">
        <v>4996136</v>
      </c>
      <c r="BK1535">
        <v>3732539</v>
      </c>
      <c r="BL1535">
        <v>4697289</v>
      </c>
      <c r="BM1535">
        <v>3764015</v>
      </c>
      <c r="BN1535">
        <v>3083035</v>
      </c>
      <c r="BO1535">
        <v>5377589</v>
      </c>
      <c r="BP1535">
        <v>4282600</v>
      </c>
      <c r="BQ1535">
        <v>3665984</v>
      </c>
      <c r="BR1535">
        <v>4791346</v>
      </c>
      <c r="BS1535">
        <v>2734574</v>
      </c>
      <c r="BT1535">
        <v>4065143</v>
      </c>
      <c r="BU1535">
        <v>5357355</v>
      </c>
      <c r="BV1535">
        <v>2883039</v>
      </c>
      <c r="BW1535">
        <v>3766698</v>
      </c>
      <c r="BX1535">
        <v>4322535</v>
      </c>
      <c r="BY1535">
        <v>3004422</v>
      </c>
      <c r="BZ1535">
        <v>3017287</v>
      </c>
      <c r="CA1535">
        <v>4667782</v>
      </c>
      <c r="CB1535">
        <v>3489180</v>
      </c>
      <c r="CC1535">
        <v>2741235</v>
      </c>
      <c r="CD1535">
        <v>3321146</v>
      </c>
      <c r="CE1535">
        <v>2845258</v>
      </c>
      <c r="CF1535">
        <v>2948151</v>
      </c>
      <c r="CG1535">
        <v>4519858</v>
      </c>
      <c r="CH1535">
        <v>3503815</v>
      </c>
      <c r="CI1535">
        <v>3541356</v>
      </c>
      <c r="CJ1535">
        <v>4216408</v>
      </c>
      <c r="CK1535">
        <v>3370487</v>
      </c>
      <c r="CL1535">
        <v>3601365</v>
      </c>
      <c r="CM1535">
        <v>3650167</v>
      </c>
      <c r="CN1535">
        <v>4520542</v>
      </c>
      <c r="CO1535">
        <v>4964576</v>
      </c>
      <c r="CP1535">
        <v>5007092</v>
      </c>
      <c r="CQ1535">
        <v>4054475</v>
      </c>
      <c r="CR1535">
        <v>5310849</v>
      </c>
      <c r="CS1535">
        <v>5129465</v>
      </c>
      <c r="CT1535">
        <v>3447577</v>
      </c>
      <c r="CU1535">
        <v>3900227</v>
      </c>
      <c r="CV1535">
        <v>4872075</v>
      </c>
      <c r="CW1535">
        <v>5280690</v>
      </c>
      <c r="CX1535">
        <v>4192928</v>
      </c>
      <c r="CY1535">
        <v>4167609</v>
      </c>
      <c r="CZ1535">
        <v>4400613</v>
      </c>
      <c r="DA1535">
        <v>5467752</v>
      </c>
      <c r="DB1535">
        <v>4044350</v>
      </c>
      <c r="DC1535">
        <v>5399516</v>
      </c>
      <c r="DD1535">
        <v>4386197</v>
      </c>
      <c r="DE1535">
        <v>6074598</v>
      </c>
      <c r="DF1535">
        <v>5515274</v>
      </c>
      <c r="DG1535">
        <v>3955484</v>
      </c>
      <c r="DH1535">
        <v>5911626</v>
      </c>
      <c r="DI1535">
        <v>5344918</v>
      </c>
      <c r="DJ1535">
        <v>5510409</v>
      </c>
      <c r="DK1535">
        <v>6337882</v>
      </c>
      <c r="DL1535">
        <v>6353603</v>
      </c>
      <c r="DM1535">
        <v>5637182</v>
      </c>
      <c r="DN1535">
        <v>3871295</v>
      </c>
      <c r="DO1535">
        <v>4471164</v>
      </c>
      <c r="DP1535">
        <v>4062438</v>
      </c>
      <c r="DQ1535">
        <v>4903566</v>
      </c>
      <c r="DR1535">
        <v>4458039</v>
      </c>
      <c r="DS1535">
        <v>3612624</v>
      </c>
      <c r="DT1535">
        <v>5304517</v>
      </c>
      <c r="DU1535">
        <v>4292088</v>
      </c>
      <c r="DV1535">
        <v>3214360</v>
      </c>
      <c r="DW1535">
        <v>4128988</v>
      </c>
      <c r="DX1535">
        <v>4577471</v>
      </c>
      <c r="DY1535">
        <v>3654056</v>
      </c>
      <c r="DZ1535">
        <v>3530847</v>
      </c>
      <c r="EA1535">
        <v>2691173</v>
      </c>
      <c r="EB1535">
        <v>3361698</v>
      </c>
      <c r="EC1535">
        <v>5094586</v>
      </c>
      <c r="ED1535">
        <v>3824741</v>
      </c>
      <c r="EE1535">
        <v>3849079</v>
      </c>
      <c r="EF1535">
        <v>4674274</v>
      </c>
      <c r="EG1535">
        <v>2999796</v>
      </c>
      <c r="EH1535">
        <v>3388986</v>
      </c>
      <c r="EI1535">
        <v>3490506</v>
      </c>
      <c r="EJ1535">
        <v>3130534</v>
      </c>
      <c r="EK1535">
        <v>2655494</v>
      </c>
      <c r="EL1535">
        <v>3708036</v>
      </c>
      <c r="EM1535">
        <v>5003481</v>
      </c>
      <c r="EN1535">
        <v>5013895</v>
      </c>
      <c r="EO1535">
        <v>4295590</v>
      </c>
      <c r="EP1535">
        <v>3618348</v>
      </c>
      <c r="EQ1535">
        <v>4180971</v>
      </c>
      <c r="ER1535">
        <v>3936299</v>
      </c>
      <c r="ES1535">
        <v>3211991</v>
      </c>
      <c r="ET1535">
        <v>6764584</v>
      </c>
      <c r="EU1535">
        <v>4822632</v>
      </c>
      <c r="EV1535">
        <v>3521942</v>
      </c>
      <c r="EW1535">
        <v>4396395</v>
      </c>
      <c r="EX1535">
        <v>2968302</v>
      </c>
      <c r="EY1535">
        <v>9051994</v>
      </c>
      <c r="EZ1535">
        <v>7787248</v>
      </c>
      <c r="FA1535">
        <v>5975303</v>
      </c>
      <c r="FB1535">
        <v>4250512</v>
      </c>
      <c r="FC1535">
        <v>4039886</v>
      </c>
      <c r="FD1535">
        <v>4404039</v>
      </c>
      <c r="FE1535">
        <v>4364202</v>
      </c>
      <c r="FF1535">
        <v>6483468</v>
      </c>
      <c r="FG1535">
        <v>2007689</v>
      </c>
    </row>
    <row r="1536" spans="1:193" x14ac:dyDescent="0.25">
      <c r="A1536" s="5" t="s">
        <v>769</v>
      </c>
      <c r="B1536" t="s">
        <v>1165</v>
      </c>
      <c r="C1536" t="s">
        <v>1196</v>
      </c>
      <c r="D1536" s="2">
        <f>_xll.BDH(A1536, "volume", B1536, C1536, "Direction", "H", "Period", "M","cols=132;rows=2")</f>
        <v>39478</v>
      </c>
      <c r="E1536" s="2">
        <v>39507</v>
      </c>
      <c r="F1536" s="2">
        <v>39538</v>
      </c>
      <c r="G1536" s="2">
        <v>39568</v>
      </c>
      <c r="H1536" s="2">
        <v>39598</v>
      </c>
      <c r="I1536" s="2">
        <v>39629</v>
      </c>
      <c r="J1536" s="2">
        <v>39660</v>
      </c>
      <c r="K1536" s="2">
        <v>39689</v>
      </c>
      <c r="L1536" s="2">
        <v>39721</v>
      </c>
      <c r="M1536" s="2">
        <v>39752</v>
      </c>
      <c r="N1536" s="2">
        <v>39780</v>
      </c>
      <c r="O1536" s="2">
        <v>39813</v>
      </c>
      <c r="P1536" s="2">
        <v>39843</v>
      </c>
      <c r="Q1536" s="2">
        <v>39871</v>
      </c>
      <c r="R1536" s="2">
        <v>39903</v>
      </c>
      <c r="S1536" s="2">
        <v>39933</v>
      </c>
      <c r="T1536" s="2">
        <v>39962</v>
      </c>
      <c r="U1536" s="2">
        <v>39994</v>
      </c>
      <c r="V1536" s="2">
        <v>40025</v>
      </c>
      <c r="W1536" s="2">
        <v>40056</v>
      </c>
      <c r="X1536" s="2">
        <v>40086</v>
      </c>
      <c r="Y1536" s="2">
        <v>40116</v>
      </c>
      <c r="Z1536" s="2">
        <v>40147</v>
      </c>
      <c r="AA1536" s="2">
        <v>40178</v>
      </c>
      <c r="AB1536" s="2">
        <v>40207</v>
      </c>
      <c r="AC1536" s="2">
        <v>40235</v>
      </c>
      <c r="AD1536" s="2">
        <v>40268</v>
      </c>
      <c r="AE1536" s="2">
        <v>40298</v>
      </c>
      <c r="AF1536" s="2">
        <v>40329</v>
      </c>
      <c r="AG1536" s="2">
        <v>40359</v>
      </c>
      <c r="AH1536" s="2">
        <v>40389</v>
      </c>
      <c r="AI1536" s="2">
        <v>40421</v>
      </c>
      <c r="AJ1536" s="2">
        <v>40451</v>
      </c>
      <c r="AK1536" s="2">
        <v>40480</v>
      </c>
      <c r="AL1536" s="2">
        <v>40512</v>
      </c>
      <c r="AM1536" s="2">
        <v>40543</v>
      </c>
      <c r="AN1536" s="2">
        <v>40574</v>
      </c>
      <c r="AO1536" s="2">
        <v>40602</v>
      </c>
      <c r="AP1536" s="2">
        <v>40633</v>
      </c>
      <c r="AQ1536" s="2">
        <v>40662</v>
      </c>
      <c r="AR1536" s="2">
        <v>40694</v>
      </c>
      <c r="AS1536" s="2">
        <v>40724</v>
      </c>
      <c r="AT1536" s="2">
        <v>40753</v>
      </c>
      <c r="AU1536" s="2">
        <v>40786</v>
      </c>
      <c r="AV1536" s="2">
        <v>40816</v>
      </c>
      <c r="AW1536" s="2">
        <v>40847</v>
      </c>
      <c r="AX1536" s="2">
        <v>40877</v>
      </c>
      <c r="AY1536" s="2">
        <v>40907</v>
      </c>
      <c r="AZ1536" s="2">
        <v>40939</v>
      </c>
      <c r="BA1536" s="2">
        <v>40968</v>
      </c>
      <c r="BB1536" s="2">
        <v>40998</v>
      </c>
      <c r="BC1536" s="2">
        <v>41029</v>
      </c>
      <c r="BD1536" s="2">
        <v>41060</v>
      </c>
      <c r="BE1536" s="2">
        <v>41089</v>
      </c>
      <c r="BF1536" s="2">
        <v>41121</v>
      </c>
      <c r="BG1536" s="2">
        <v>41152</v>
      </c>
      <c r="BH1536" s="2">
        <v>41180</v>
      </c>
      <c r="BI1536" s="2">
        <v>41213</v>
      </c>
      <c r="BJ1536" s="2">
        <v>41243</v>
      </c>
      <c r="BK1536" s="2">
        <v>41274</v>
      </c>
      <c r="BL1536" s="2">
        <v>41305</v>
      </c>
      <c r="BM1536" s="2">
        <v>41333</v>
      </c>
      <c r="BN1536" s="2">
        <v>41362</v>
      </c>
      <c r="BO1536" s="2">
        <v>41394</v>
      </c>
      <c r="BP1536" s="2">
        <v>41425</v>
      </c>
      <c r="BQ1536" s="2">
        <v>41453</v>
      </c>
      <c r="BR1536" s="2">
        <v>41486</v>
      </c>
      <c r="BS1536" s="2">
        <v>41516</v>
      </c>
      <c r="BT1536" s="2">
        <v>41547</v>
      </c>
      <c r="BU1536" s="2">
        <v>41578</v>
      </c>
      <c r="BV1536" s="2">
        <v>41607</v>
      </c>
      <c r="BW1536" s="2">
        <v>41639</v>
      </c>
      <c r="BX1536" s="2">
        <v>41670</v>
      </c>
      <c r="BY1536" s="2">
        <v>41698</v>
      </c>
      <c r="BZ1536" s="2">
        <v>41729</v>
      </c>
      <c r="CA1536" s="2">
        <v>41759</v>
      </c>
      <c r="CB1536" s="2">
        <v>41789</v>
      </c>
      <c r="CC1536" s="2">
        <v>41820</v>
      </c>
      <c r="CD1536" s="2">
        <v>41851</v>
      </c>
      <c r="CE1536" s="2">
        <v>41880</v>
      </c>
      <c r="CF1536" s="2">
        <v>41912</v>
      </c>
      <c r="CG1536" s="2">
        <v>41943</v>
      </c>
      <c r="CH1536" s="2">
        <v>41971</v>
      </c>
      <c r="CI1536" s="2">
        <v>42004</v>
      </c>
      <c r="CJ1536" s="2">
        <v>42034</v>
      </c>
      <c r="CK1536" s="2">
        <v>42062</v>
      </c>
      <c r="CL1536" s="2">
        <v>42094</v>
      </c>
      <c r="CM1536" s="2">
        <v>42124</v>
      </c>
      <c r="CN1536" s="2">
        <v>42153</v>
      </c>
      <c r="CO1536" s="2">
        <v>42185</v>
      </c>
      <c r="CP1536" s="2">
        <v>42216</v>
      </c>
      <c r="CQ1536" s="2">
        <v>42247</v>
      </c>
      <c r="CR1536" s="2">
        <v>42277</v>
      </c>
      <c r="CS1536" s="2">
        <v>42307</v>
      </c>
      <c r="CT1536" s="2">
        <v>42338</v>
      </c>
      <c r="CU1536" s="2">
        <v>42369</v>
      </c>
      <c r="CV1536" s="2">
        <v>42398</v>
      </c>
      <c r="CW1536" s="2">
        <v>42429</v>
      </c>
      <c r="CX1536" s="2">
        <v>42460</v>
      </c>
      <c r="CY1536" s="2">
        <v>42489</v>
      </c>
      <c r="CZ1536" s="2">
        <v>42521</v>
      </c>
      <c r="DA1536" s="2">
        <v>42551</v>
      </c>
      <c r="DB1536" s="2">
        <v>42580</v>
      </c>
      <c r="DC1536" s="2">
        <v>42613</v>
      </c>
      <c r="DD1536" s="2">
        <v>42643</v>
      </c>
      <c r="DE1536" s="2">
        <v>42674</v>
      </c>
      <c r="DF1536" s="2">
        <v>42704</v>
      </c>
      <c r="DG1536" s="2">
        <v>42734</v>
      </c>
      <c r="DH1536" s="2">
        <v>42766</v>
      </c>
      <c r="DI1536" s="2">
        <v>42794</v>
      </c>
      <c r="DJ1536" s="2">
        <v>42825</v>
      </c>
      <c r="DK1536" s="2">
        <v>42853</v>
      </c>
      <c r="DL1536" s="2">
        <v>42886</v>
      </c>
      <c r="DM1536" s="2">
        <v>42916</v>
      </c>
      <c r="DN1536" s="2">
        <v>42947</v>
      </c>
      <c r="DO1536" s="2">
        <v>42978</v>
      </c>
      <c r="DP1536" s="2">
        <v>43007</v>
      </c>
      <c r="DQ1536" s="2">
        <v>43039</v>
      </c>
      <c r="DR1536" s="2">
        <v>43069</v>
      </c>
      <c r="DS1536" s="2">
        <v>43098</v>
      </c>
      <c r="DT1536" s="2">
        <v>43131</v>
      </c>
      <c r="DU1536" s="2">
        <v>43159</v>
      </c>
      <c r="DV1536" s="2">
        <v>43189</v>
      </c>
      <c r="DW1536" s="2">
        <v>43220</v>
      </c>
      <c r="DX1536" s="2">
        <v>43251</v>
      </c>
      <c r="DY1536" s="2">
        <v>43280</v>
      </c>
      <c r="DZ1536" s="2">
        <v>43312</v>
      </c>
      <c r="EA1536" s="2">
        <v>43343</v>
      </c>
      <c r="EB1536" s="2">
        <v>43371</v>
      </c>
      <c r="EC1536" s="2">
        <v>43404</v>
      </c>
      <c r="ED1536" s="2">
        <v>43434</v>
      </c>
      <c r="EE1536" s="2">
        <v>43465</v>
      </c>
    </row>
    <row r="1537" spans="1:181" x14ac:dyDescent="0.25">
      <c r="D1537" s="3">
        <v>25395200</v>
      </c>
      <c r="E1537">
        <v>22116000</v>
      </c>
      <c r="F1537">
        <v>18394400</v>
      </c>
      <c r="G1537">
        <v>17834500</v>
      </c>
      <c r="H1537">
        <v>19272900</v>
      </c>
      <c r="I1537">
        <v>20767200</v>
      </c>
      <c r="J1537">
        <v>26662300</v>
      </c>
      <c r="K1537">
        <v>20574800</v>
      </c>
      <c r="L1537">
        <v>24094600</v>
      </c>
      <c r="M1537">
        <v>31111500</v>
      </c>
      <c r="N1537">
        <v>18762800</v>
      </c>
      <c r="O1537">
        <v>18577700</v>
      </c>
      <c r="P1537">
        <v>17799200</v>
      </c>
      <c r="Q1537">
        <v>15714900</v>
      </c>
      <c r="R1537">
        <v>19982300</v>
      </c>
      <c r="S1537">
        <v>18496100</v>
      </c>
      <c r="T1537">
        <v>14111200</v>
      </c>
      <c r="U1537">
        <v>16622600</v>
      </c>
      <c r="V1537">
        <v>16111500</v>
      </c>
      <c r="W1537">
        <v>12806000</v>
      </c>
      <c r="X1537">
        <v>14078800</v>
      </c>
      <c r="Y1537">
        <v>16602100</v>
      </c>
      <c r="Z1537">
        <v>13946200</v>
      </c>
      <c r="AA1537">
        <v>19780000</v>
      </c>
      <c r="AB1537">
        <v>13309200</v>
      </c>
      <c r="AC1537">
        <v>17271000</v>
      </c>
      <c r="AD1537">
        <v>16796600</v>
      </c>
      <c r="AE1537">
        <v>16592900</v>
      </c>
      <c r="AF1537">
        <v>26681700</v>
      </c>
      <c r="AG1537">
        <v>33069200</v>
      </c>
      <c r="AH1537">
        <v>26739700</v>
      </c>
      <c r="AI1537">
        <v>20570800</v>
      </c>
      <c r="AJ1537">
        <v>19007623</v>
      </c>
      <c r="AK1537">
        <v>17611933</v>
      </c>
      <c r="AL1537">
        <v>17274405</v>
      </c>
      <c r="AM1537">
        <v>14565516</v>
      </c>
      <c r="AN1537">
        <v>13571454</v>
      </c>
      <c r="AO1537">
        <v>12710748</v>
      </c>
      <c r="AP1537">
        <v>17238113</v>
      </c>
      <c r="AQ1537">
        <v>11634209</v>
      </c>
      <c r="AR1537">
        <v>11823964</v>
      </c>
      <c r="AS1537">
        <v>11321365</v>
      </c>
      <c r="AT1537">
        <v>14290753</v>
      </c>
      <c r="AU1537">
        <v>17323380</v>
      </c>
      <c r="AV1537">
        <v>18876746</v>
      </c>
      <c r="AW1537">
        <v>13649813</v>
      </c>
      <c r="AX1537">
        <v>9739883</v>
      </c>
      <c r="AY1537">
        <v>10052369</v>
      </c>
      <c r="AZ1537">
        <v>14571270</v>
      </c>
      <c r="BA1537">
        <v>10594972</v>
      </c>
      <c r="BB1537">
        <v>11742990</v>
      </c>
      <c r="BC1537">
        <v>11390081</v>
      </c>
      <c r="BD1537">
        <v>14606741</v>
      </c>
      <c r="BE1537">
        <v>13822309</v>
      </c>
      <c r="BF1537">
        <v>9432840</v>
      </c>
      <c r="BG1537">
        <v>8634874</v>
      </c>
      <c r="BH1537">
        <v>6953918</v>
      </c>
      <c r="BI1537">
        <v>8234849</v>
      </c>
      <c r="BJ1537">
        <v>8636065</v>
      </c>
      <c r="BK1537">
        <v>8205080</v>
      </c>
      <c r="BL1537">
        <v>8741860</v>
      </c>
      <c r="BM1537">
        <v>7494459</v>
      </c>
      <c r="BN1537">
        <v>7163005</v>
      </c>
      <c r="BO1537">
        <v>8029677</v>
      </c>
      <c r="BP1537">
        <v>7524750</v>
      </c>
      <c r="BQ1537">
        <v>8497500</v>
      </c>
      <c r="BR1537">
        <v>8127727</v>
      </c>
      <c r="BS1537">
        <v>6183914</v>
      </c>
      <c r="BT1537">
        <v>6241344</v>
      </c>
      <c r="BU1537">
        <v>9439744</v>
      </c>
      <c r="BV1537">
        <v>7205376</v>
      </c>
      <c r="BW1537">
        <v>7627344</v>
      </c>
      <c r="BX1537">
        <v>8472288</v>
      </c>
      <c r="BY1537">
        <v>7696800</v>
      </c>
      <c r="BZ1537">
        <v>7183037</v>
      </c>
      <c r="CA1537">
        <v>7405715</v>
      </c>
      <c r="CB1537">
        <v>5674893</v>
      </c>
      <c r="CC1537">
        <v>7273618</v>
      </c>
      <c r="CD1537">
        <v>9835964</v>
      </c>
      <c r="CE1537">
        <v>6510781</v>
      </c>
      <c r="CF1537">
        <v>9077935</v>
      </c>
      <c r="CG1537">
        <v>11003227</v>
      </c>
      <c r="CH1537">
        <v>8603050</v>
      </c>
      <c r="CI1537">
        <v>16618297</v>
      </c>
      <c r="CJ1537">
        <v>13467620</v>
      </c>
      <c r="CK1537">
        <v>12988191</v>
      </c>
      <c r="CL1537">
        <v>15977223</v>
      </c>
      <c r="CM1537">
        <v>13029488</v>
      </c>
      <c r="CN1537">
        <v>14660254</v>
      </c>
      <c r="CO1537">
        <v>15248416</v>
      </c>
      <c r="CP1537">
        <v>26472920</v>
      </c>
      <c r="CQ1537">
        <v>27669660</v>
      </c>
      <c r="CR1537">
        <v>25634989</v>
      </c>
      <c r="CS1537">
        <v>26500928</v>
      </c>
      <c r="CT1537">
        <v>26422665</v>
      </c>
      <c r="CU1537">
        <v>36100277</v>
      </c>
      <c r="CV1537">
        <v>38953734</v>
      </c>
      <c r="CW1537">
        <v>33503609</v>
      </c>
      <c r="CX1537">
        <v>31248511</v>
      </c>
      <c r="CY1537">
        <v>30719757</v>
      </c>
      <c r="CZ1537">
        <v>27763103</v>
      </c>
      <c r="DA1537">
        <v>22461125</v>
      </c>
      <c r="DB1537">
        <v>17989229</v>
      </c>
      <c r="DC1537">
        <v>18197704</v>
      </c>
      <c r="DD1537">
        <v>31423388</v>
      </c>
      <c r="DE1537">
        <v>23318992</v>
      </c>
      <c r="DF1537">
        <v>23869436</v>
      </c>
      <c r="DG1537">
        <v>24899047</v>
      </c>
      <c r="DH1537">
        <v>21703980</v>
      </c>
      <c r="DI1537">
        <v>21531596</v>
      </c>
      <c r="DJ1537">
        <v>30584405</v>
      </c>
      <c r="DK1537">
        <v>28424097</v>
      </c>
      <c r="DL1537">
        <v>32378125</v>
      </c>
      <c r="DM1537">
        <v>41881600</v>
      </c>
      <c r="DN1537">
        <v>29433753</v>
      </c>
      <c r="DO1537">
        <v>46151233</v>
      </c>
      <c r="DP1537">
        <v>46253091</v>
      </c>
      <c r="DQ1537">
        <v>34358175</v>
      </c>
      <c r="DR1537">
        <v>32221095</v>
      </c>
      <c r="DS1537">
        <v>35327732</v>
      </c>
      <c r="DT1537">
        <v>49547592</v>
      </c>
      <c r="DU1537">
        <v>47587729</v>
      </c>
      <c r="DV1537">
        <v>42292747</v>
      </c>
      <c r="DW1537">
        <v>39908607</v>
      </c>
      <c r="DX1537">
        <v>47568888</v>
      </c>
      <c r="DY1537">
        <v>58656017</v>
      </c>
      <c r="DZ1537">
        <v>25849686</v>
      </c>
      <c r="EA1537">
        <v>25333052</v>
      </c>
      <c r="EB1537">
        <v>29225677</v>
      </c>
      <c r="EC1537">
        <v>35315436</v>
      </c>
      <c r="ED1537">
        <v>34924636</v>
      </c>
      <c r="EE1537">
        <v>35875886</v>
      </c>
    </row>
    <row r="1538" spans="1:181" x14ac:dyDescent="0.25">
      <c r="A1538" s="5" t="s">
        <v>770</v>
      </c>
      <c r="B1538" t="s">
        <v>1165</v>
      </c>
      <c r="C1538" t="s">
        <v>1182</v>
      </c>
      <c r="D1538" s="2">
        <f>_xll.BDH(A1538, "volume", B1538, C1538, "Direction", "H", "Period", "M","cols=24;rows=2")</f>
        <v>39478</v>
      </c>
      <c r="E1538" s="2">
        <v>39507</v>
      </c>
      <c r="F1538" s="2">
        <v>39538</v>
      </c>
      <c r="G1538" s="2">
        <v>39568</v>
      </c>
      <c r="H1538" s="2">
        <v>39598</v>
      </c>
      <c r="I1538" s="2">
        <v>39629</v>
      </c>
      <c r="J1538" s="2">
        <v>39660</v>
      </c>
      <c r="K1538" s="2">
        <v>39689</v>
      </c>
      <c r="L1538" s="2">
        <v>39721</v>
      </c>
      <c r="M1538" s="2">
        <v>39752</v>
      </c>
      <c r="N1538" s="2">
        <v>39780</v>
      </c>
      <c r="O1538" s="2">
        <v>39813</v>
      </c>
      <c r="P1538" s="2">
        <v>39843</v>
      </c>
      <c r="Q1538" s="2">
        <v>39871</v>
      </c>
      <c r="R1538" s="2">
        <v>39903</v>
      </c>
      <c r="S1538" s="2">
        <v>39933</v>
      </c>
      <c r="T1538" s="2">
        <v>39962</v>
      </c>
      <c r="U1538" s="2">
        <v>39994</v>
      </c>
      <c r="V1538" s="2">
        <v>40025</v>
      </c>
      <c r="W1538" s="2">
        <v>40056</v>
      </c>
      <c r="X1538" s="2">
        <v>40086</v>
      </c>
      <c r="Y1538" s="2">
        <v>40116</v>
      </c>
      <c r="Z1538" s="2">
        <v>40147</v>
      </c>
      <c r="AA1538" s="2">
        <v>40178</v>
      </c>
    </row>
    <row r="1539" spans="1:181" x14ac:dyDescent="0.25">
      <c r="D1539" s="3">
        <v>6307550</v>
      </c>
      <c r="E1539">
        <v>4688350</v>
      </c>
      <c r="F1539">
        <v>3891525</v>
      </c>
      <c r="G1539">
        <v>4575450</v>
      </c>
      <c r="H1539">
        <v>3273450</v>
      </c>
      <c r="I1539">
        <v>4224875</v>
      </c>
      <c r="J1539">
        <v>5956175</v>
      </c>
      <c r="K1539">
        <v>2908900</v>
      </c>
      <c r="L1539">
        <v>3655275</v>
      </c>
      <c r="M1539">
        <v>5539475</v>
      </c>
      <c r="N1539">
        <v>5280975</v>
      </c>
      <c r="O1539">
        <v>5109750</v>
      </c>
      <c r="P1539">
        <v>6466125</v>
      </c>
      <c r="Q1539">
        <v>6472750</v>
      </c>
      <c r="R1539">
        <v>8182600</v>
      </c>
      <c r="S1539">
        <v>4408200</v>
      </c>
      <c r="T1539">
        <v>5326825</v>
      </c>
      <c r="U1539">
        <v>4408450</v>
      </c>
      <c r="V1539">
        <v>4839225</v>
      </c>
      <c r="W1539">
        <v>8589250</v>
      </c>
      <c r="X1539">
        <v>8602025</v>
      </c>
      <c r="Y1539">
        <v>6793725</v>
      </c>
      <c r="Z1539">
        <v>4299175</v>
      </c>
      <c r="AA1539">
        <v>3029225</v>
      </c>
    </row>
    <row r="1540" spans="1:181" x14ac:dyDescent="0.25">
      <c r="A1540" s="5" t="s">
        <v>771</v>
      </c>
      <c r="B1540" t="s">
        <v>1165</v>
      </c>
      <c r="C1540" t="s">
        <v>1201</v>
      </c>
      <c r="D1540" s="2">
        <f>_xll.BDH(A1540, "volume", B1540, C1540, "Direction", "H", "Period", "M","cols=144;rows=2")</f>
        <v>39478</v>
      </c>
      <c r="E1540" s="2">
        <v>39507</v>
      </c>
      <c r="F1540" s="2">
        <v>39538</v>
      </c>
      <c r="G1540" s="2">
        <v>39568</v>
      </c>
      <c r="H1540" s="2">
        <v>39598</v>
      </c>
      <c r="I1540" s="2">
        <v>39629</v>
      </c>
      <c r="J1540" s="2">
        <v>39660</v>
      </c>
      <c r="K1540" s="2">
        <v>39689</v>
      </c>
      <c r="L1540" s="2">
        <v>39721</v>
      </c>
      <c r="M1540" s="2">
        <v>39752</v>
      </c>
      <c r="N1540" s="2">
        <v>39780</v>
      </c>
      <c r="O1540" s="2">
        <v>39813</v>
      </c>
      <c r="P1540" s="2">
        <v>39843</v>
      </c>
      <c r="Q1540" s="2">
        <v>39871</v>
      </c>
      <c r="R1540" s="2">
        <v>39903</v>
      </c>
      <c r="S1540" s="2">
        <v>39933</v>
      </c>
      <c r="T1540" s="2">
        <v>39962</v>
      </c>
      <c r="U1540" s="2">
        <v>39994</v>
      </c>
      <c r="V1540" s="2">
        <v>40025</v>
      </c>
      <c r="W1540" s="2">
        <v>40056</v>
      </c>
      <c r="X1540" s="2">
        <v>40086</v>
      </c>
      <c r="Y1540" s="2">
        <v>40116</v>
      </c>
      <c r="Z1540" s="2">
        <v>40147</v>
      </c>
      <c r="AA1540" s="2">
        <v>40178</v>
      </c>
      <c r="AB1540" s="2">
        <v>40207</v>
      </c>
      <c r="AC1540" s="2">
        <v>40235</v>
      </c>
      <c r="AD1540" s="2">
        <v>40268</v>
      </c>
      <c r="AE1540" s="2">
        <v>40298</v>
      </c>
      <c r="AF1540" s="2">
        <v>40329</v>
      </c>
      <c r="AG1540" s="2">
        <v>40359</v>
      </c>
      <c r="AH1540" s="2">
        <v>40389</v>
      </c>
      <c r="AI1540" s="2">
        <v>40421</v>
      </c>
      <c r="AJ1540" s="2">
        <v>40451</v>
      </c>
      <c r="AK1540" s="2">
        <v>40480</v>
      </c>
      <c r="AL1540" s="2">
        <v>40512</v>
      </c>
      <c r="AM1540" s="2">
        <v>40543</v>
      </c>
      <c r="AN1540" s="2">
        <v>40574</v>
      </c>
      <c r="AO1540" s="2">
        <v>40602</v>
      </c>
      <c r="AP1540" s="2">
        <v>40633</v>
      </c>
      <c r="AQ1540" s="2">
        <v>40662</v>
      </c>
      <c r="AR1540" s="2">
        <v>40694</v>
      </c>
      <c r="AS1540" s="2">
        <v>40724</v>
      </c>
      <c r="AT1540" s="2">
        <v>40753</v>
      </c>
      <c r="AU1540" s="2">
        <v>40786</v>
      </c>
      <c r="AV1540" s="2">
        <v>40816</v>
      </c>
      <c r="AW1540" s="2">
        <v>40847</v>
      </c>
      <c r="AX1540" s="2">
        <v>40877</v>
      </c>
      <c r="AY1540" s="2">
        <v>40907</v>
      </c>
      <c r="AZ1540" s="2">
        <v>40939</v>
      </c>
      <c r="BA1540" s="2">
        <v>40968</v>
      </c>
      <c r="BB1540" s="2">
        <v>40998</v>
      </c>
      <c r="BC1540" s="2">
        <v>41029</v>
      </c>
      <c r="BD1540" s="2">
        <v>41060</v>
      </c>
      <c r="BE1540" s="2">
        <v>41089</v>
      </c>
      <c r="BF1540" s="2">
        <v>41121</v>
      </c>
      <c r="BG1540" s="2">
        <v>41152</v>
      </c>
      <c r="BH1540" s="2">
        <v>41180</v>
      </c>
      <c r="BI1540" s="2">
        <v>41213</v>
      </c>
      <c r="BJ1540" s="2">
        <v>41243</v>
      </c>
      <c r="BK1540" s="2">
        <v>41274</v>
      </c>
      <c r="BL1540" s="2">
        <v>41305</v>
      </c>
      <c r="BM1540" s="2">
        <v>41333</v>
      </c>
      <c r="BN1540" s="2">
        <v>41362</v>
      </c>
      <c r="BO1540" s="2">
        <v>41394</v>
      </c>
      <c r="BP1540" s="2">
        <v>41425</v>
      </c>
      <c r="BQ1540" s="2">
        <v>41453</v>
      </c>
      <c r="BR1540" s="2">
        <v>41486</v>
      </c>
      <c r="BS1540" s="2">
        <v>41516</v>
      </c>
      <c r="BT1540" s="2">
        <v>41547</v>
      </c>
      <c r="BU1540" s="2">
        <v>41578</v>
      </c>
      <c r="BV1540" s="2">
        <v>41607</v>
      </c>
      <c r="BW1540" s="2">
        <v>41639</v>
      </c>
      <c r="BX1540" s="2">
        <v>41670</v>
      </c>
      <c r="BY1540" s="2">
        <v>41698</v>
      </c>
      <c r="BZ1540" s="2">
        <v>41729</v>
      </c>
      <c r="CA1540" s="2">
        <v>41759</v>
      </c>
      <c r="CB1540" s="2">
        <v>41789</v>
      </c>
      <c r="CC1540" s="2">
        <v>41820</v>
      </c>
      <c r="CD1540" s="2">
        <v>41851</v>
      </c>
      <c r="CE1540" s="2">
        <v>41880</v>
      </c>
      <c r="CF1540" s="2">
        <v>41912</v>
      </c>
      <c r="CG1540" s="2">
        <v>41943</v>
      </c>
      <c r="CH1540" s="2">
        <v>41971</v>
      </c>
      <c r="CI1540" s="2">
        <v>42004</v>
      </c>
      <c r="CJ1540" s="2">
        <v>42034</v>
      </c>
      <c r="CK1540" s="2">
        <v>42062</v>
      </c>
      <c r="CL1540" s="2">
        <v>42094</v>
      </c>
      <c r="CM1540" s="2">
        <v>42124</v>
      </c>
      <c r="CN1540" s="2">
        <v>42153</v>
      </c>
      <c r="CO1540" s="2">
        <v>42185</v>
      </c>
      <c r="CP1540" s="2">
        <v>42216</v>
      </c>
      <c r="CQ1540" s="2">
        <v>42247</v>
      </c>
      <c r="CR1540" s="2">
        <v>42277</v>
      </c>
      <c r="CS1540" s="2">
        <v>42307</v>
      </c>
      <c r="CT1540" s="2">
        <v>42338</v>
      </c>
      <c r="CU1540" s="2">
        <v>42369</v>
      </c>
      <c r="CV1540" s="2">
        <v>42398</v>
      </c>
      <c r="CW1540" s="2">
        <v>42429</v>
      </c>
      <c r="CX1540" s="2">
        <v>42460</v>
      </c>
      <c r="CY1540" s="2">
        <v>42489</v>
      </c>
      <c r="CZ1540" s="2">
        <v>42521</v>
      </c>
      <c r="DA1540" s="2">
        <v>42551</v>
      </c>
      <c r="DB1540" s="2">
        <v>42580</v>
      </c>
      <c r="DC1540" s="2">
        <v>42613</v>
      </c>
      <c r="DD1540" s="2">
        <v>42643</v>
      </c>
      <c r="DE1540" s="2">
        <v>42674</v>
      </c>
      <c r="DF1540" s="2">
        <v>42704</v>
      </c>
      <c r="DG1540" s="2">
        <v>42734</v>
      </c>
      <c r="DH1540" s="2">
        <v>42766</v>
      </c>
      <c r="DI1540" s="2">
        <v>42794</v>
      </c>
      <c r="DJ1540" s="2">
        <v>42825</v>
      </c>
      <c r="DK1540" s="2">
        <v>42853</v>
      </c>
      <c r="DL1540" s="2">
        <v>42886</v>
      </c>
      <c r="DM1540" s="2">
        <v>42916</v>
      </c>
      <c r="DN1540" s="2">
        <v>42947</v>
      </c>
      <c r="DO1540" s="2">
        <v>42978</v>
      </c>
      <c r="DP1540" s="2">
        <v>43007</v>
      </c>
      <c r="DQ1540" s="2">
        <v>43039</v>
      </c>
      <c r="DR1540" s="2">
        <v>43069</v>
      </c>
      <c r="DS1540" s="2">
        <v>43098</v>
      </c>
      <c r="DT1540" s="2">
        <v>43131</v>
      </c>
      <c r="DU1540" s="2">
        <v>43159</v>
      </c>
      <c r="DV1540" s="2">
        <v>43189</v>
      </c>
      <c r="DW1540" s="2">
        <v>43220</v>
      </c>
      <c r="DX1540" s="2">
        <v>43251</v>
      </c>
      <c r="DY1540" s="2">
        <v>43280</v>
      </c>
      <c r="DZ1540" s="2">
        <v>43312</v>
      </c>
      <c r="EA1540" s="2">
        <v>43343</v>
      </c>
      <c r="EB1540" s="2">
        <v>43371</v>
      </c>
      <c r="EC1540" s="2">
        <v>43404</v>
      </c>
      <c r="ED1540" s="2">
        <v>43434</v>
      </c>
      <c r="EE1540" s="2">
        <v>43465</v>
      </c>
      <c r="EF1540" s="2">
        <v>43496</v>
      </c>
      <c r="EG1540" s="2">
        <v>43524</v>
      </c>
      <c r="EH1540" s="2">
        <v>43553</v>
      </c>
      <c r="EI1540" s="2">
        <v>43585</v>
      </c>
      <c r="EJ1540" s="2">
        <v>43616</v>
      </c>
      <c r="EK1540" s="2">
        <v>43644</v>
      </c>
      <c r="EL1540" s="2">
        <v>43677</v>
      </c>
      <c r="EM1540" s="2">
        <v>43707</v>
      </c>
      <c r="EN1540" s="2">
        <v>43738</v>
      </c>
      <c r="EO1540" s="2">
        <v>43769</v>
      </c>
      <c r="EP1540" s="2">
        <v>43798</v>
      </c>
      <c r="EQ1540" s="2">
        <v>43830</v>
      </c>
    </row>
    <row r="1541" spans="1:181" x14ac:dyDescent="0.25">
      <c r="D1541" s="3">
        <v>35071800</v>
      </c>
      <c r="E1541">
        <v>25467600</v>
      </c>
      <c r="F1541">
        <v>32824800</v>
      </c>
      <c r="G1541">
        <v>30156800</v>
      </c>
      <c r="H1541">
        <v>33166600</v>
      </c>
      <c r="I1541">
        <v>28483600</v>
      </c>
      <c r="J1541">
        <v>37149000</v>
      </c>
      <c r="K1541">
        <v>31423600</v>
      </c>
      <c r="L1541">
        <v>44729800</v>
      </c>
      <c r="M1541">
        <v>53287000</v>
      </c>
      <c r="N1541">
        <v>30988600</v>
      </c>
      <c r="O1541">
        <v>29240800</v>
      </c>
      <c r="P1541">
        <v>39327400</v>
      </c>
      <c r="Q1541">
        <v>29564400</v>
      </c>
      <c r="R1541">
        <v>33924800</v>
      </c>
      <c r="S1541">
        <v>29603400</v>
      </c>
      <c r="T1541">
        <v>32981000</v>
      </c>
      <c r="U1541">
        <v>28305600</v>
      </c>
      <c r="V1541">
        <v>27231800</v>
      </c>
      <c r="W1541">
        <v>17184600</v>
      </c>
      <c r="X1541">
        <v>21119800</v>
      </c>
      <c r="Y1541">
        <v>28926800</v>
      </c>
      <c r="Z1541">
        <v>22032000</v>
      </c>
      <c r="AA1541">
        <v>19705400</v>
      </c>
      <c r="AB1541">
        <v>20494200</v>
      </c>
      <c r="AC1541">
        <v>21088400</v>
      </c>
      <c r="AD1541">
        <v>26790200</v>
      </c>
      <c r="AE1541">
        <v>23859800</v>
      </c>
      <c r="AF1541">
        <v>41103800</v>
      </c>
      <c r="AG1541">
        <v>36385400</v>
      </c>
      <c r="AH1541">
        <v>28631600</v>
      </c>
      <c r="AI1541">
        <v>28526000</v>
      </c>
      <c r="AJ1541">
        <v>25635870</v>
      </c>
      <c r="AK1541">
        <v>24931330</v>
      </c>
      <c r="AL1541">
        <v>23610604</v>
      </c>
      <c r="AM1541">
        <v>17630048</v>
      </c>
      <c r="AN1541">
        <v>19243740</v>
      </c>
      <c r="AO1541">
        <v>20051790</v>
      </c>
      <c r="AP1541">
        <v>21482690</v>
      </c>
      <c r="AQ1541">
        <v>13871678</v>
      </c>
      <c r="AR1541">
        <v>18688226</v>
      </c>
      <c r="AS1541">
        <v>21270334</v>
      </c>
      <c r="AT1541">
        <v>16140644</v>
      </c>
      <c r="AU1541">
        <v>28789526</v>
      </c>
      <c r="AV1541">
        <v>31954900</v>
      </c>
      <c r="AW1541">
        <v>22151804</v>
      </c>
      <c r="AX1541">
        <v>20126476</v>
      </c>
      <c r="AY1541">
        <v>15917126</v>
      </c>
      <c r="AZ1541">
        <v>13661394</v>
      </c>
      <c r="BA1541">
        <v>15223348</v>
      </c>
      <c r="BB1541">
        <v>18111818</v>
      </c>
      <c r="BC1541">
        <v>13940112</v>
      </c>
      <c r="BD1541">
        <v>18064106</v>
      </c>
      <c r="BE1541">
        <v>17851312</v>
      </c>
      <c r="BF1541">
        <v>15476044</v>
      </c>
      <c r="BG1541">
        <v>11948332</v>
      </c>
      <c r="BH1541">
        <v>11135298</v>
      </c>
      <c r="BI1541">
        <v>12448930</v>
      </c>
      <c r="BJ1541">
        <v>13197350</v>
      </c>
      <c r="BK1541">
        <v>12382804</v>
      </c>
      <c r="BL1541">
        <v>8642730</v>
      </c>
      <c r="BM1541">
        <v>10640886</v>
      </c>
      <c r="BN1541">
        <v>10069278</v>
      </c>
      <c r="BO1541">
        <v>12104704</v>
      </c>
      <c r="BP1541">
        <v>12181036</v>
      </c>
      <c r="BQ1541">
        <v>10855123</v>
      </c>
      <c r="BR1541">
        <v>9534773</v>
      </c>
      <c r="BS1541">
        <v>7821174</v>
      </c>
      <c r="BT1541">
        <v>7450286</v>
      </c>
      <c r="BU1541">
        <v>10417902</v>
      </c>
      <c r="BV1541">
        <v>8903170</v>
      </c>
      <c r="BW1541">
        <v>12039641</v>
      </c>
      <c r="BX1541">
        <v>11436543</v>
      </c>
      <c r="BY1541">
        <v>14332559</v>
      </c>
      <c r="BZ1541">
        <v>10268092</v>
      </c>
      <c r="CA1541">
        <v>11704357</v>
      </c>
      <c r="CB1541">
        <v>9748998</v>
      </c>
      <c r="CC1541">
        <v>11817008</v>
      </c>
      <c r="CD1541">
        <v>13720876</v>
      </c>
      <c r="CE1541">
        <v>13096511</v>
      </c>
      <c r="CF1541">
        <v>12180577</v>
      </c>
      <c r="CG1541">
        <v>23602283</v>
      </c>
      <c r="CH1541">
        <v>17653979</v>
      </c>
      <c r="CI1541">
        <v>25130220</v>
      </c>
      <c r="CJ1541">
        <v>22936615</v>
      </c>
      <c r="CK1541">
        <v>22125525</v>
      </c>
      <c r="CL1541">
        <v>23975781</v>
      </c>
      <c r="CM1541">
        <v>17079270</v>
      </c>
      <c r="CN1541">
        <v>27122007</v>
      </c>
      <c r="CO1541">
        <v>27933458</v>
      </c>
      <c r="CP1541">
        <v>38227361</v>
      </c>
      <c r="CQ1541">
        <v>44879321</v>
      </c>
      <c r="CR1541">
        <v>49421107</v>
      </c>
      <c r="CS1541">
        <v>37430529</v>
      </c>
      <c r="CT1541">
        <v>24159283</v>
      </c>
      <c r="CU1541">
        <v>27868754</v>
      </c>
      <c r="CV1541">
        <v>36859198</v>
      </c>
      <c r="CW1541">
        <v>38784741</v>
      </c>
      <c r="CX1541">
        <v>35262478</v>
      </c>
      <c r="CY1541">
        <v>29044342</v>
      </c>
      <c r="CZ1541">
        <v>27204927</v>
      </c>
      <c r="DA1541">
        <v>27569497</v>
      </c>
      <c r="DB1541">
        <v>18952579</v>
      </c>
      <c r="DC1541">
        <v>27268332</v>
      </c>
      <c r="DD1541">
        <v>25046745</v>
      </c>
      <c r="DE1541">
        <v>22001935</v>
      </c>
      <c r="DF1541">
        <v>28358991</v>
      </c>
      <c r="DG1541">
        <v>23556907</v>
      </c>
      <c r="DH1541">
        <v>28286549</v>
      </c>
      <c r="DI1541">
        <v>22585108</v>
      </c>
      <c r="DJ1541">
        <v>31728565</v>
      </c>
      <c r="DK1541">
        <v>26721163</v>
      </c>
      <c r="DL1541">
        <v>42270561</v>
      </c>
      <c r="DM1541">
        <v>41771699</v>
      </c>
      <c r="DN1541">
        <v>21130336</v>
      </c>
      <c r="DO1541">
        <v>30153631</v>
      </c>
      <c r="DP1541">
        <v>38352098</v>
      </c>
      <c r="DQ1541">
        <v>26275478</v>
      </c>
      <c r="DR1541">
        <v>23802692</v>
      </c>
      <c r="DS1541">
        <v>23354207</v>
      </c>
      <c r="DT1541">
        <v>22364236</v>
      </c>
      <c r="DU1541">
        <v>38230712</v>
      </c>
      <c r="DV1541">
        <v>30034008</v>
      </c>
      <c r="DW1541">
        <v>25888426</v>
      </c>
      <c r="DX1541">
        <v>24032481</v>
      </c>
      <c r="DY1541">
        <v>31714469</v>
      </c>
      <c r="DZ1541">
        <v>18274156</v>
      </c>
      <c r="EA1541">
        <v>27219009</v>
      </c>
      <c r="EB1541">
        <v>18191967</v>
      </c>
      <c r="EC1541">
        <v>29199222</v>
      </c>
      <c r="ED1541">
        <v>31239651</v>
      </c>
      <c r="EE1541">
        <v>38606128</v>
      </c>
      <c r="EF1541">
        <v>32685987</v>
      </c>
      <c r="EG1541">
        <v>31147358</v>
      </c>
      <c r="EH1541">
        <v>31170035</v>
      </c>
      <c r="EI1541">
        <v>30732087</v>
      </c>
      <c r="EJ1541">
        <v>28717864</v>
      </c>
      <c r="EK1541">
        <v>27462908</v>
      </c>
      <c r="EL1541">
        <v>24517064</v>
      </c>
      <c r="EM1541">
        <v>30754200</v>
      </c>
      <c r="EN1541">
        <v>28956851</v>
      </c>
      <c r="EO1541">
        <v>29377164</v>
      </c>
      <c r="EP1541">
        <v>27587248</v>
      </c>
      <c r="EQ1541">
        <v>22091711</v>
      </c>
    </row>
    <row r="1542" spans="1:181" x14ac:dyDescent="0.25">
      <c r="A1542" s="5" t="s">
        <v>772</v>
      </c>
      <c r="B1542" t="s">
        <v>1165</v>
      </c>
      <c r="C1542" t="s">
        <v>1199</v>
      </c>
      <c r="D1542" s="2">
        <f>_xll.BDH(A1542, "volume", B1542, C1542, "Direction", "H", "Period", "M","cols=178;rows=2")</f>
        <v>39478</v>
      </c>
      <c r="E1542" s="2">
        <v>39507</v>
      </c>
      <c r="F1542" s="2">
        <v>39538</v>
      </c>
      <c r="G1542" s="2">
        <v>39568</v>
      </c>
      <c r="H1542" s="2">
        <v>39598</v>
      </c>
      <c r="I1542" s="2">
        <v>39629</v>
      </c>
      <c r="J1542" s="2">
        <v>39660</v>
      </c>
      <c r="K1542" s="2">
        <v>39689</v>
      </c>
      <c r="L1542" s="2">
        <v>39721</v>
      </c>
      <c r="M1542" s="2">
        <v>39752</v>
      </c>
      <c r="N1542" s="2">
        <v>39780</v>
      </c>
      <c r="O1542" s="2">
        <v>39813</v>
      </c>
      <c r="P1542" s="2">
        <v>39843</v>
      </c>
      <c r="Q1542" s="2">
        <v>39871</v>
      </c>
      <c r="R1542" s="2">
        <v>39903</v>
      </c>
      <c r="S1542" s="2">
        <v>39933</v>
      </c>
      <c r="T1542" s="2">
        <v>39962</v>
      </c>
      <c r="U1542" s="2">
        <v>39994</v>
      </c>
      <c r="V1542" s="2">
        <v>40025</v>
      </c>
      <c r="W1542" s="2">
        <v>40056</v>
      </c>
      <c r="X1542" s="2">
        <v>40086</v>
      </c>
      <c r="Y1542" s="2">
        <v>40116</v>
      </c>
      <c r="Z1542" s="2">
        <v>40147</v>
      </c>
      <c r="AA1542" s="2">
        <v>40178</v>
      </c>
      <c r="AB1542" s="2">
        <v>40207</v>
      </c>
      <c r="AC1542" s="2">
        <v>40235</v>
      </c>
      <c r="AD1542" s="2">
        <v>40268</v>
      </c>
      <c r="AE1542" s="2">
        <v>40298</v>
      </c>
      <c r="AF1542" s="2">
        <v>40329</v>
      </c>
      <c r="AG1542" s="2">
        <v>40359</v>
      </c>
      <c r="AH1542" s="2">
        <v>40389</v>
      </c>
      <c r="AI1542" s="2">
        <v>40421</v>
      </c>
      <c r="AJ1542" s="2">
        <v>40451</v>
      </c>
      <c r="AK1542" s="2">
        <v>40480</v>
      </c>
      <c r="AL1542" s="2">
        <v>40512</v>
      </c>
      <c r="AM1542" s="2">
        <v>40543</v>
      </c>
      <c r="AN1542" s="2">
        <v>40574</v>
      </c>
      <c r="AO1542" s="2">
        <v>40602</v>
      </c>
      <c r="AP1542" s="2">
        <v>40633</v>
      </c>
      <c r="AQ1542" s="2">
        <v>40662</v>
      </c>
      <c r="AR1542" s="2">
        <v>40694</v>
      </c>
      <c r="AS1542" s="2">
        <v>40724</v>
      </c>
      <c r="AT1542" s="2">
        <v>40753</v>
      </c>
      <c r="AU1542" s="2">
        <v>40786</v>
      </c>
      <c r="AV1542" s="2">
        <v>40816</v>
      </c>
      <c r="AW1542" s="2">
        <v>40847</v>
      </c>
      <c r="AX1542" s="2">
        <v>40877</v>
      </c>
      <c r="AY1542" s="2">
        <v>40907</v>
      </c>
      <c r="AZ1542" s="2">
        <v>40939</v>
      </c>
      <c r="BA1542" s="2">
        <v>40968</v>
      </c>
      <c r="BB1542" s="2">
        <v>40998</v>
      </c>
      <c r="BC1542" s="2">
        <v>41029</v>
      </c>
      <c r="BD1542" s="2">
        <v>41060</v>
      </c>
      <c r="BE1542" s="2">
        <v>41089</v>
      </c>
      <c r="BF1542" s="2">
        <v>41121</v>
      </c>
      <c r="BG1542" s="2">
        <v>41152</v>
      </c>
      <c r="BH1542" s="2">
        <v>41180</v>
      </c>
      <c r="BI1542" s="2">
        <v>41213</v>
      </c>
      <c r="BJ1542" s="2">
        <v>41243</v>
      </c>
      <c r="BK1542" s="2">
        <v>41274</v>
      </c>
      <c r="BL1542" s="2">
        <v>41305</v>
      </c>
      <c r="BM1542" s="2">
        <v>41333</v>
      </c>
      <c r="BN1542" s="2">
        <v>41362</v>
      </c>
      <c r="BO1542" s="2">
        <v>41394</v>
      </c>
      <c r="BP1542" s="2">
        <v>41425</v>
      </c>
      <c r="BQ1542" s="2">
        <v>41453</v>
      </c>
      <c r="BR1542" s="2">
        <v>41486</v>
      </c>
      <c r="BS1542" s="2">
        <v>41516</v>
      </c>
      <c r="BT1542" s="2">
        <v>41547</v>
      </c>
      <c r="BU1542" s="2">
        <v>41578</v>
      </c>
      <c r="BV1542" s="2">
        <v>41607</v>
      </c>
      <c r="BW1542" s="2">
        <v>41639</v>
      </c>
      <c r="BX1542" s="2">
        <v>41670</v>
      </c>
      <c r="BY1542" s="2">
        <v>41698</v>
      </c>
      <c r="BZ1542" s="2">
        <v>41729</v>
      </c>
      <c r="CA1542" s="2">
        <v>41759</v>
      </c>
      <c r="CB1542" s="2">
        <v>41789</v>
      </c>
      <c r="CC1542" s="2">
        <v>41820</v>
      </c>
      <c r="CD1542" s="2">
        <v>41851</v>
      </c>
      <c r="CE1542" s="2">
        <v>41880</v>
      </c>
      <c r="CF1542" s="2">
        <v>41912</v>
      </c>
      <c r="CG1542" s="2">
        <v>41943</v>
      </c>
      <c r="CH1542" s="2">
        <v>41971</v>
      </c>
      <c r="CI1542" s="2">
        <v>42004</v>
      </c>
      <c r="CJ1542" s="2">
        <v>42034</v>
      </c>
      <c r="CK1542" s="2">
        <v>42062</v>
      </c>
      <c r="CL1542" s="2">
        <v>42094</v>
      </c>
      <c r="CM1542" s="2">
        <v>42124</v>
      </c>
      <c r="CN1542" s="2">
        <v>42153</v>
      </c>
      <c r="CO1542" s="2">
        <v>42185</v>
      </c>
      <c r="CP1542" s="2">
        <v>42216</v>
      </c>
      <c r="CQ1542" s="2">
        <v>42247</v>
      </c>
      <c r="CR1542" s="2">
        <v>42277</v>
      </c>
      <c r="CS1542" s="2">
        <v>42307</v>
      </c>
      <c r="CT1542" s="2">
        <v>42338</v>
      </c>
      <c r="CU1542" s="2">
        <v>42369</v>
      </c>
      <c r="CV1542" s="2">
        <v>42398</v>
      </c>
      <c r="CW1542" s="2">
        <v>42429</v>
      </c>
      <c r="CX1542" s="2">
        <v>42460</v>
      </c>
      <c r="CY1542" s="2">
        <v>42489</v>
      </c>
      <c r="CZ1542" s="2">
        <v>42521</v>
      </c>
      <c r="DA1542" s="2">
        <v>42551</v>
      </c>
      <c r="DB1542" s="2">
        <v>42580</v>
      </c>
      <c r="DC1542" s="2">
        <v>42613</v>
      </c>
      <c r="DD1542" s="2">
        <v>42643</v>
      </c>
      <c r="DE1542" s="2">
        <v>42674</v>
      </c>
      <c r="DF1542" s="2">
        <v>42704</v>
      </c>
      <c r="DG1542" s="2">
        <v>42734</v>
      </c>
      <c r="DH1542" s="2">
        <v>42766</v>
      </c>
      <c r="DI1542" s="2">
        <v>42794</v>
      </c>
      <c r="DJ1542" s="2">
        <v>42825</v>
      </c>
      <c r="DK1542" s="2">
        <v>42853</v>
      </c>
      <c r="DL1542" s="2">
        <v>42886</v>
      </c>
      <c r="DM1542" s="2">
        <v>42916</v>
      </c>
      <c r="DN1542" s="2">
        <v>42947</v>
      </c>
      <c r="DO1542" s="2">
        <v>42978</v>
      </c>
      <c r="DP1542" s="2">
        <v>43007</v>
      </c>
      <c r="DQ1542" s="2">
        <v>43039</v>
      </c>
      <c r="DR1542" s="2">
        <v>43069</v>
      </c>
      <c r="DS1542" s="2">
        <v>43098</v>
      </c>
      <c r="DT1542" s="2">
        <v>43131</v>
      </c>
      <c r="DU1542" s="2">
        <v>43159</v>
      </c>
      <c r="DV1542" s="2">
        <v>43189</v>
      </c>
      <c r="DW1542" s="2">
        <v>43220</v>
      </c>
      <c r="DX1542" s="2">
        <v>43251</v>
      </c>
      <c r="DY1542" s="2">
        <v>43280</v>
      </c>
      <c r="DZ1542" s="2">
        <v>43312</v>
      </c>
      <c r="EA1542" s="2">
        <v>43343</v>
      </c>
      <c r="EB1542" s="2">
        <v>43371</v>
      </c>
      <c r="EC1542" s="2">
        <v>43404</v>
      </c>
      <c r="ED1542" s="2">
        <v>43434</v>
      </c>
      <c r="EE1542" s="2">
        <v>43465</v>
      </c>
      <c r="EF1542" s="2">
        <v>43496</v>
      </c>
      <c r="EG1542" s="2">
        <v>43524</v>
      </c>
      <c r="EH1542" s="2">
        <v>43553</v>
      </c>
      <c r="EI1542" s="2">
        <v>43585</v>
      </c>
      <c r="EJ1542" s="2">
        <v>43616</v>
      </c>
      <c r="EK1542" s="2">
        <v>43644</v>
      </c>
      <c r="EL1542" s="2">
        <v>43677</v>
      </c>
      <c r="EM1542" s="2">
        <v>43707</v>
      </c>
      <c r="EN1542" s="2">
        <v>43738</v>
      </c>
      <c r="EO1542" s="2">
        <v>43769</v>
      </c>
      <c r="EP1542" s="2">
        <v>43798</v>
      </c>
      <c r="EQ1542" s="2">
        <v>43830</v>
      </c>
      <c r="ER1542" s="2">
        <v>43861</v>
      </c>
      <c r="ES1542" s="2">
        <v>43889</v>
      </c>
      <c r="ET1542" s="2">
        <v>43921</v>
      </c>
      <c r="EU1542" s="2">
        <v>43951</v>
      </c>
      <c r="EV1542" s="2">
        <v>43980</v>
      </c>
      <c r="EW1542" s="2">
        <v>44012</v>
      </c>
      <c r="EX1542" s="2">
        <v>44043</v>
      </c>
      <c r="EY1542" s="2">
        <v>44074</v>
      </c>
      <c r="EZ1542" s="2">
        <v>44104</v>
      </c>
      <c r="FA1542" s="2">
        <v>44134</v>
      </c>
      <c r="FB1542" s="2">
        <v>44165</v>
      </c>
      <c r="FC1542" s="2">
        <v>44196</v>
      </c>
      <c r="FD1542" s="2">
        <v>44225</v>
      </c>
      <c r="FE1542" s="2">
        <v>44253</v>
      </c>
      <c r="FF1542" s="2">
        <v>44286</v>
      </c>
      <c r="FG1542" s="2">
        <v>44316</v>
      </c>
      <c r="FH1542" s="2">
        <v>44347</v>
      </c>
      <c r="FI1542" s="2">
        <v>44377</v>
      </c>
      <c r="FJ1542" s="2">
        <v>44407</v>
      </c>
      <c r="FK1542" s="2">
        <v>44439</v>
      </c>
      <c r="FL1542" s="2">
        <v>44469</v>
      </c>
      <c r="FM1542" s="2">
        <v>44498</v>
      </c>
      <c r="FN1542" s="2">
        <v>44530</v>
      </c>
      <c r="FO1542" s="2">
        <v>44561</v>
      </c>
      <c r="FP1542" s="2">
        <v>44592</v>
      </c>
      <c r="FQ1542" s="2">
        <v>44620</v>
      </c>
      <c r="FR1542" s="2">
        <v>44651</v>
      </c>
      <c r="FS1542" s="2">
        <v>44680</v>
      </c>
      <c r="FT1542" s="2">
        <v>44712</v>
      </c>
      <c r="FU1542" s="2">
        <v>44742</v>
      </c>
      <c r="FV1542" s="2">
        <v>44771</v>
      </c>
      <c r="FW1542" s="2">
        <v>44804</v>
      </c>
      <c r="FX1542" s="2">
        <v>44834</v>
      </c>
      <c r="FY1542" s="2">
        <v>44865</v>
      </c>
    </row>
    <row r="1543" spans="1:181" x14ac:dyDescent="0.25">
      <c r="D1543" s="3">
        <v>15258900</v>
      </c>
      <c r="E1543">
        <v>13680300</v>
      </c>
      <c r="F1543">
        <v>11532800</v>
      </c>
      <c r="G1543">
        <v>9592200</v>
      </c>
      <c r="H1543">
        <v>10031100</v>
      </c>
      <c r="I1543">
        <v>9165300</v>
      </c>
      <c r="J1543">
        <v>14681900</v>
      </c>
      <c r="K1543">
        <v>10561000</v>
      </c>
      <c r="L1543">
        <v>17547400</v>
      </c>
      <c r="M1543">
        <v>15342100</v>
      </c>
      <c r="N1543">
        <v>20272000</v>
      </c>
      <c r="O1543">
        <v>15202400</v>
      </c>
      <c r="P1543">
        <v>13206000</v>
      </c>
      <c r="Q1543">
        <v>14190500</v>
      </c>
      <c r="R1543">
        <v>17357400</v>
      </c>
      <c r="S1543">
        <v>14755800</v>
      </c>
      <c r="T1543">
        <v>12524500</v>
      </c>
      <c r="U1543">
        <v>8588900</v>
      </c>
      <c r="V1543">
        <v>8773600</v>
      </c>
      <c r="W1543">
        <v>6346000</v>
      </c>
      <c r="X1543">
        <v>6736400</v>
      </c>
      <c r="Y1543">
        <v>10541100</v>
      </c>
      <c r="Z1543">
        <v>7574000</v>
      </c>
      <c r="AA1543">
        <v>8516900</v>
      </c>
      <c r="AB1543">
        <v>9306500</v>
      </c>
      <c r="AC1543">
        <v>10593600</v>
      </c>
      <c r="AD1543">
        <v>9297700</v>
      </c>
      <c r="AE1543">
        <v>8662300</v>
      </c>
      <c r="AF1543">
        <v>16659400</v>
      </c>
      <c r="AG1543">
        <v>14564900</v>
      </c>
      <c r="AH1543">
        <v>12859800</v>
      </c>
      <c r="AI1543">
        <v>9578300</v>
      </c>
      <c r="AJ1543">
        <v>8696011</v>
      </c>
      <c r="AK1543">
        <v>7308456</v>
      </c>
      <c r="AL1543">
        <v>10848793</v>
      </c>
      <c r="AM1543">
        <v>7389662</v>
      </c>
      <c r="AN1543">
        <v>6582023</v>
      </c>
      <c r="AO1543">
        <v>5310281</v>
      </c>
      <c r="AP1543">
        <v>10166723</v>
      </c>
      <c r="AQ1543">
        <v>5662384</v>
      </c>
      <c r="AR1543">
        <v>5341439</v>
      </c>
      <c r="AS1543">
        <v>7950855</v>
      </c>
      <c r="AT1543">
        <v>6255070</v>
      </c>
      <c r="AU1543">
        <v>12214091</v>
      </c>
      <c r="AV1543">
        <v>8714012</v>
      </c>
      <c r="AW1543">
        <v>6832874</v>
      </c>
      <c r="AX1543">
        <v>5832135</v>
      </c>
      <c r="AY1543">
        <v>4724214</v>
      </c>
      <c r="AZ1543">
        <v>5926121</v>
      </c>
      <c r="BA1543">
        <v>5698918</v>
      </c>
      <c r="BB1543">
        <v>9061314</v>
      </c>
      <c r="BC1543">
        <v>6152297</v>
      </c>
      <c r="BD1543">
        <v>9165141</v>
      </c>
      <c r="BE1543">
        <v>7250761</v>
      </c>
      <c r="BF1543">
        <v>5015440</v>
      </c>
      <c r="BG1543">
        <v>6256033</v>
      </c>
      <c r="BH1543">
        <v>4898033</v>
      </c>
      <c r="BI1543">
        <v>5248320</v>
      </c>
      <c r="BJ1543">
        <v>5907009</v>
      </c>
      <c r="BK1543">
        <v>4784983</v>
      </c>
      <c r="BL1543">
        <v>5022258</v>
      </c>
      <c r="BM1543">
        <v>5231300</v>
      </c>
      <c r="BN1543">
        <v>5184556</v>
      </c>
      <c r="BO1543">
        <v>4673805</v>
      </c>
      <c r="BP1543">
        <v>4141828</v>
      </c>
      <c r="BQ1543">
        <v>3862537</v>
      </c>
      <c r="BR1543">
        <v>3275802</v>
      </c>
      <c r="BS1543">
        <v>3412049</v>
      </c>
      <c r="BT1543">
        <v>3529640</v>
      </c>
      <c r="BU1543">
        <v>3743872</v>
      </c>
      <c r="BV1543">
        <v>2879367</v>
      </c>
      <c r="BW1543">
        <v>4402336</v>
      </c>
      <c r="BX1543">
        <v>3803731</v>
      </c>
      <c r="BY1543">
        <v>4104357</v>
      </c>
      <c r="BZ1543">
        <v>3720703</v>
      </c>
      <c r="CA1543">
        <v>4076190</v>
      </c>
      <c r="CB1543">
        <v>3222124</v>
      </c>
      <c r="CC1543">
        <v>4234940</v>
      </c>
      <c r="CD1543">
        <v>3463004</v>
      </c>
      <c r="CE1543">
        <v>2717374</v>
      </c>
      <c r="CF1543">
        <v>2848704</v>
      </c>
      <c r="CG1543">
        <v>4378772</v>
      </c>
      <c r="CH1543">
        <v>3996892</v>
      </c>
      <c r="CI1543">
        <v>3728379</v>
      </c>
      <c r="CJ1543">
        <v>3674386</v>
      </c>
      <c r="CK1543">
        <v>3210724</v>
      </c>
      <c r="CL1543">
        <v>4338749</v>
      </c>
      <c r="CM1543">
        <v>3322310</v>
      </c>
      <c r="CN1543">
        <v>4401351</v>
      </c>
      <c r="CO1543">
        <v>4777145</v>
      </c>
      <c r="CP1543">
        <v>4609772</v>
      </c>
      <c r="CQ1543">
        <v>4675109</v>
      </c>
      <c r="CR1543">
        <v>4030061</v>
      </c>
      <c r="CS1543">
        <v>3415686</v>
      </c>
      <c r="CT1543">
        <v>2716268</v>
      </c>
      <c r="CU1543">
        <v>2691327</v>
      </c>
      <c r="CV1543">
        <v>3106510</v>
      </c>
      <c r="CW1543">
        <v>4620339</v>
      </c>
      <c r="CX1543">
        <v>3722471</v>
      </c>
      <c r="CY1543">
        <v>3596818</v>
      </c>
      <c r="CZ1543">
        <v>2087996</v>
      </c>
      <c r="DA1543">
        <v>4204072</v>
      </c>
      <c r="DB1543">
        <v>2164214</v>
      </c>
      <c r="DC1543">
        <v>1722972</v>
      </c>
      <c r="DD1543">
        <v>2393039</v>
      </c>
      <c r="DE1543">
        <v>2753342</v>
      </c>
      <c r="DF1543">
        <v>3417501</v>
      </c>
      <c r="DG1543">
        <v>3197120</v>
      </c>
      <c r="DH1543">
        <v>2119566</v>
      </c>
      <c r="DI1543">
        <v>2330295</v>
      </c>
      <c r="DJ1543">
        <v>2456814</v>
      </c>
      <c r="DK1543">
        <v>1742498</v>
      </c>
      <c r="DL1543">
        <v>2653197</v>
      </c>
      <c r="DM1543">
        <v>3256315</v>
      </c>
      <c r="DN1543">
        <v>2036279</v>
      </c>
      <c r="DO1543">
        <v>2283809</v>
      </c>
      <c r="DP1543">
        <v>2832142</v>
      </c>
      <c r="DQ1543">
        <v>2945859</v>
      </c>
      <c r="DR1543">
        <v>2555179</v>
      </c>
      <c r="DS1543">
        <v>2581194</v>
      </c>
      <c r="DT1543">
        <v>2303939</v>
      </c>
      <c r="DU1543">
        <v>2691424</v>
      </c>
      <c r="DV1543">
        <v>5246776</v>
      </c>
      <c r="DW1543">
        <v>3075416</v>
      </c>
      <c r="DX1543">
        <v>4767922</v>
      </c>
      <c r="DY1543">
        <v>6528059</v>
      </c>
      <c r="DZ1543">
        <v>4463276</v>
      </c>
      <c r="EA1543">
        <v>4095465</v>
      </c>
      <c r="EB1543">
        <v>3892369</v>
      </c>
      <c r="EC1543">
        <v>3789385</v>
      </c>
      <c r="ED1543">
        <v>2887764</v>
      </c>
      <c r="EE1543">
        <v>3063361</v>
      </c>
      <c r="EF1543">
        <v>2275744</v>
      </c>
      <c r="EG1543">
        <v>2432095</v>
      </c>
      <c r="EH1543">
        <v>6352837</v>
      </c>
      <c r="EI1543">
        <v>2764758</v>
      </c>
      <c r="EJ1543">
        <v>3173491</v>
      </c>
      <c r="EK1543">
        <v>2962925</v>
      </c>
      <c r="EL1543">
        <v>2395894</v>
      </c>
      <c r="EM1543">
        <v>4373156</v>
      </c>
      <c r="EN1543">
        <v>2649176</v>
      </c>
      <c r="EO1543">
        <v>2395551</v>
      </c>
      <c r="EP1543">
        <v>2775045</v>
      </c>
      <c r="EQ1543">
        <v>3005201</v>
      </c>
      <c r="ER1543">
        <v>2624786</v>
      </c>
      <c r="ES1543">
        <v>3459764</v>
      </c>
      <c r="ET1543">
        <v>5176626</v>
      </c>
      <c r="EU1543">
        <v>2731565</v>
      </c>
      <c r="EV1543">
        <v>4053666</v>
      </c>
      <c r="EW1543">
        <v>3923252</v>
      </c>
      <c r="EX1543">
        <v>2662889</v>
      </c>
      <c r="EY1543">
        <v>2828978</v>
      </c>
      <c r="EZ1543">
        <v>3279800</v>
      </c>
      <c r="FA1543">
        <v>2399216</v>
      </c>
      <c r="FB1543">
        <v>3296701</v>
      </c>
      <c r="FC1543">
        <v>3240968</v>
      </c>
      <c r="FD1543">
        <v>2512584</v>
      </c>
      <c r="FE1543">
        <v>3638003</v>
      </c>
      <c r="FF1543">
        <v>4069221</v>
      </c>
      <c r="FG1543">
        <v>2200942</v>
      </c>
      <c r="FH1543">
        <v>2270046</v>
      </c>
      <c r="FI1543">
        <v>2984675</v>
      </c>
      <c r="FJ1543">
        <v>2000267</v>
      </c>
      <c r="FK1543">
        <v>2143143</v>
      </c>
      <c r="FL1543">
        <v>2587432</v>
      </c>
      <c r="FM1543">
        <v>1992782</v>
      </c>
      <c r="FN1543">
        <v>3009804</v>
      </c>
      <c r="FO1543">
        <v>4242565</v>
      </c>
      <c r="FP1543">
        <v>3353524</v>
      </c>
      <c r="FQ1543">
        <v>4486192</v>
      </c>
      <c r="FR1543">
        <v>4010120</v>
      </c>
      <c r="FS1543">
        <v>3284094</v>
      </c>
      <c r="FT1543">
        <v>4831688</v>
      </c>
      <c r="FU1543">
        <v>4524744</v>
      </c>
      <c r="FV1543">
        <v>2886043</v>
      </c>
      <c r="FW1543">
        <v>3481230</v>
      </c>
      <c r="FX1543">
        <v>3131943</v>
      </c>
      <c r="FY1543">
        <v>3458836</v>
      </c>
    </row>
    <row r="1544" spans="1:181" x14ac:dyDescent="0.25">
      <c r="A1544" s="5" t="s">
        <v>773</v>
      </c>
      <c r="B1544" t="s">
        <v>1165</v>
      </c>
      <c r="C1544" t="s">
        <v>1196</v>
      </c>
      <c r="D1544" s="2">
        <f>_xll.BDH(A1544, "volume", B1544, C1544, "Direction", "H", "Period", "M","cols=129;rows=2")</f>
        <v>39478</v>
      </c>
      <c r="E1544" s="2">
        <v>39507</v>
      </c>
      <c r="F1544" s="2">
        <v>39538</v>
      </c>
      <c r="G1544" s="2">
        <v>39568</v>
      </c>
      <c r="H1544" s="2">
        <v>39598</v>
      </c>
      <c r="I1544" s="2">
        <v>39629</v>
      </c>
      <c r="J1544" s="2">
        <v>39660</v>
      </c>
      <c r="K1544" s="2">
        <v>39689</v>
      </c>
      <c r="L1544" s="2">
        <v>39721</v>
      </c>
      <c r="M1544" s="2">
        <v>39752</v>
      </c>
      <c r="N1544" s="2">
        <v>39780</v>
      </c>
      <c r="O1544" s="2">
        <v>39813</v>
      </c>
      <c r="P1544" s="2">
        <v>39843</v>
      </c>
      <c r="Q1544" s="2">
        <v>39871</v>
      </c>
      <c r="R1544" s="2">
        <v>39903</v>
      </c>
      <c r="S1544" s="2">
        <v>39933</v>
      </c>
      <c r="T1544" s="2">
        <v>39962</v>
      </c>
      <c r="U1544" s="2">
        <v>39994</v>
      </c>
      <c r="V1544" s="2">
        <v>40025</v>
      </c>
      <c r="W1544" s="2">
        <v>40056</v>
      </c>
      <c r="X1544" s="2">
        <v>40086</v>
      </c>
      <c r="Y1544" s="2">
        <v>40116</v>
      </c>
      <c r="Z1544" s="2">
        <v>40147</v>
      </c>
      <c r="AA1544" s="2">
        <v>40178</v>
      </c>
      <c r="AB1544" s="2">
        <v>40207</v>
      </c>
      <c r="AC1544" s="2">
        <v>40235</v>
      </c>
      <c r="AD1544" s="2">
        <v>40268</v>
      </c>
      <c r="AE1544" s="2">
        <v>40298</v>
      </c>
      <c r="AF1544" s="2">
        <v>40329</v>
      </c>
      <c r="AG1544" s="2">
        <v>40359</v>
      </c>
      <c r="AH1544" s="2">
        <v>40389</v>
      </c>
      <c r="AI1544" s="2">
        <v>40421</v>
      </c>
      <c r="AJ1544" s="2">
        <v>40451</v>
      </c>
      <c r="AK1544" s="2">
        <v>40480</v>
      </c>
      <c r="AL1544" s="2">
        <v>40512</v>
      </c>
      <c r="AM1544" s="2">
        <v>40543</v>
      </c>
      <c r="AN1544" s="2">
        <v>40574</v>
      </c>
      <c r="AO1544" s="2">
        <v>40602</v>
      </c>
      <c r="AP1544" s="2">
        <v>40633</v>
      </c>
      <c r="AQ1544" s="2">
        <v>40662</v>
      </c>
      <c r="AR1544" s="2">
        <v>40694</v>
      </c>
      <c r="AS1544" s="2">
        <v>40724</v>
      </c>
      <c r="AT1544" s="2">
        <v>40753</v>
      </c>
      <c r="AU1544" s="2">
        <v>40786</v>
      </c>
      <c r="AV1544" s="2">
        <v>40816</v>
      </c>
      <c r="AW1544" s="2">
        <v>40847</v>
      </c>
      <c r="AX1544" s="2">
        <v>40877</v>
      </c>
      <c r="AY1544" s="2">
        <v>40907</v>
      </c>
      <c r="AZ1544" s="2">
        <v>40939</v>
      </c>
      <c r="BA1544" s="2">
        <v>40968</v>
      </c>
      <c r="BB1544" s="2">
        <v>40998</v>
      </c>
      <c r="BC1544" s="2">
        <v>41029</v>
      </c>
      <c r="BD1544" s="2">
        <v>41060</v>
      </c>
      <c r="BE1544" s="2">
        <v>41089</v>
      </c>
      <c r="BF1544" s="2">
        <v>41121</v>
      </c>
      <c r="BG1544" s="2">
        <v>41152</v>
      </c>
      <c r="BH1544" s="2">
        <v>41180</v>
      </c>
      <c r="BI1544" s="2">
        <v>41213</v>
      </c>
      <c r="BJ1544" s="2">
        <v>41243</v>
      </c>
      <c r="BK1544" s="2">
        <v>41274</v>
      </c>
      <c r="BL1544" s="2">
        <v>41305</v>
      </c>
      <c r="BM1544" s="2">
        <v>41333</v>
      </c>
      <c r="BN1544" s="2">
        <v>41362</v>
      </c>
      <c r="BO1544" s="2">
        <v>41394</v>
      </c>
      <c r="BP1544" s="2">
        <v>41425</v>
      </c>
      <c r="BQ1544" s="2">
        <v>41453</v>
      </c>
      <c r="BR1544" s="2">
        <v>41486</v>
      </c>
      <c r="BS1544" s="2">
        <v>41516</v>
      </c>
      <c r="BT1544" s="2">
        <v>41547</v>
      </c>
      <c r="BU1544" s="2">
        <v>41578</v>
      </c>
      <c r="BV1544" s="2">
        <v>41607</v>
      </c>
      <c r="BW1544" s="2">
        <v>41639</v>
      </c>
      <c r="BX1544" s="2">
        <v>41670</v>
      </c>
      <c r="BY1544" s="2">
        <v>41698</v>
      </c>
      <c r="BZ1544" s="2">
        <v>41729</v>
      </c>
      <c r="CA1544" s="2">
        <v>41759</v>
      </c>
      <c r="CB1544" s="2">
        <v>41789</v>
      </c>
      <c r="CC1544" s="2">
        <v>41820</v>
      </c>
      <c r="CD1544" s="2">
        <v>41851</v>
      </c>
      <c r="CE1544" s="2">
        <v>41880</v>
      </c>
      <c r="CF1544" s="2">
        <v>41912</v>
      </c>
      <c r="CG1544" s="2">
        <v>41943</v>
      </c>
      <c r="CH1544" s="2">
        <v>41971</v>
      </c>
      <c r="CI1544" s="2">
        <v>42004</v>
      </c>
      <c r="CJ1544" s="2">
        <v>42034</v>
      </c>
      <c r="CK1544" s="2">
        <v>42062</v>
      </c>
      <c r="CL1544" s="2">
        <v>42094</v>
      </c>
      <c r="CM1544" s="2">
        <v>42124</v>
      </c>
      <c r="CN1544" s="2">
        <v>42153</v>
      </c>
      <c r="CO1544" s="2">
        <v>42185</v>
      </c>
      <c r="CP1544" s="2">
        <v>42216</v>
      </c>
      <c r="CQ1544" s="2">
        <v>42247</v>
      </c>
      <c r="CR1544" s="2">
        <v>42277</v>
      </c>
      <c r="CS1544" s="2">
        <v>42307</v>
      </c>
      <c r="CT1544" s="2">
        <v>42338</v>
      </c>
      <c r="CU1544" s="2">
        <v>42369</v>
      </c>
      <c r="CV1544" s="2">
        <v>42398</v>
      </c>
      <c r="CW1544" s="2">
        <v>42429</v>
      </c>
      <c r="CX1544" s="2">
        <v>42460</v>
      </c>
      <c r="CY1544" s="2">
        <v>42489</v>
      </c>
      <c r="CZ1544" s="2">
        <v>42521</v>
      </c>
      <c r="DA1544" s="2">
        <v>42551</v>
      </c>
      <c r="DB1544" s="2">
        <v>42580</v>
      </c>
      <c r="DC1544" s="2">
        <v>42613</v>
      </c>
      <c r="DD1544" s="2">
        <v>42643</v>
      </c>
      <c r="DE1544" s="2">
        <v>42674</v>
      </c>
      <c r="DF1544" s="2">
        <v>42704</v>
      </c>
      <c r="DG1544" s="2">
        <v>42734</v>
      </c>
      <c r="DH1544" s="2">
        <v>42766</v>
      </c>
      <c r="DI1544" s="2">
        <v>42794</v>
      </c>
      <c r="DJ1544" s="2">
        <v>42825</v>
      </c>
      <c r="DK1544" s="2">
        <v>42853</v>
      </c>
      <c r="DL1544" s="2">
        <v>42886</v>
      </c>
      <c r="DM1544" s="2">
        <v>42916</v>
      </c>
      <c r="DN1544" s="2">
        <v>42947</v>
      </c>
      <c r="DO1544" s="2">
        <v>42978</v>
      </c>
      <c r="DP1544" s="2">
        <v>43007</v>
      </c>
      <c r="DQ1544" s="2">
        <v>43039</v>
      </c>
      <c r="DR1544" s="2">
        <v>43069</v>
      </c>
      <c r="DS1544" s="2">
        <v>43098</v>
      </c>
      <c r="DT1544" s="2">
        <v>43131</v>
      </c>
      <c r="DU1544" s="2">
        <v>43159</v>
      </c>
      <c r="DV1544" s="2">
        <v>43189</v>
      </c>
      <c r="DW1544" s="2">
        <v>43220</v>
      </c>
      <c r="DX1544" s="2">
        <v>43251</v>
      </c>
      <c r="DY1544" s="2">
        <v>43280</v>
      </c>
      <c r="DZ1544" s="2">
        <v>43312</v>
      </c>
      <c r="EA1544" s="2">
        <v>43343</v>
      </c>
      <c r="EB1544" s="2">
        <v>43371</v>
      </c>
    </row>
    <row r="1545" spans="1:181" x14ac:dyDescent="0.25">
      <c r="D1545" s="3">
        <v>46300500</v>
      </c>
      <c r="E1545">
        <v>25085400</v>
      </c>
      <c r="F1545">
        <v>37998600</v>
      </c>
      <c r="G1545">
        <v>40868800</v>
      </c>
      <c r="H1545">
        <v>53045500</v>
      </c>
      <c r="I1545">
        <v>62205900</v>
      </c>
      <c r="J1545">
        <v>53553900</v>
      </c>
      <c r="K1545">
        <v>28787300</v>
      </c>
      <c r="L1545">
        <v>48049400</v>
      </c>
      <c r="M1545">
        <v>53177900</v>
      </c>
      <c r="N1545">
        <v>36544700</v>
      </c>
      <c r="O1545">
        <v>35997800</v>
      </c>
      <c r="P1545">
        <v>50143800</v>
      </c>
      <c r="Q1545">
        <v>46033200</v>
      </c>
      <c r="R1545">
        <v>40255600</v>
      </c>
      <c r="S1545">
        <v>28060200</v>
      </c>
      <c r="T1545">
        <v>30005300</v>
      </c>
      <c r="U1545">
        <v>33815300</v>
      </c>
      <c r="V1545">
        <v>33068800</v>
      </c>
      <c r="W1545">
        <v>25606700</v>
      </c>
      <c r="X1545">
        <v>29922500</v>
      </c>
      <c r="Y1545">
        <v>33418600</v>
      </c>
      <c r="Z1545">
        <v>28592600</v>
      </c>
      <c r="AA1545">
        <v>22575600</v>
      </c>
      <c r="AB1545">
        <v>26958800</v>
      </c>
      <c r="AC1545">
        <v>32593800</v>
      </c>
      <c r="AD1545">
        <v>34517000</v>
      </c>
      <c r="AE1545">
        <v>34513000</v>
      </c>
      <c r="AF1545">
        <v>42113400</v>
      </c>
      <c r="AG1545">
        <v>27907900</v>
      </c>
      <c r="AH1545">
        <v>26513500</v>
      </c>
      <c r="AI1545">
        <v>22991600</v>
      </c>
      <c r="AJ1545">
        <v>19457277</v>
      </c>
      <c r="AK1545">
        <v>24174804</v>
      </c>
      <c r="AL1545">
        <v>25300482</v>
      </c>
      <c r="AM1545">
        <v>29791551</v>
      </c>
      <c r="AN1545">
        <v>26528409</v>
      </c>
      <c r="AO1545">
        <v>40949691</v>
      </c>
      <c r="AP1545">
        <v>42690594</v>
      </c>
      <c r="AQ1545">
        <v>27310980</v>
      </c>
      <c r="AR1545">
        <v>35390495</v>
      </c>
      <c r="AS1545">
        <v>27819101</v>
      </c>
      <c r="AT1545">
        <v>18212682</v>
      </c>
      <c r="AU1545">
        <v>35786770</v>
      </c>
      <c r="AV1545">
        <v>19805189</v>
      </c>
      <c r="AW1545">
        <v>22522639</v>
      </c>
      <c r="AX1545">
        <v>25470025</v>
      </c>
      <c r="AY1545">
        <v>17932583</v>
      </c>
      <c r="AZ1545">
        <v>11940843</v>
      </c>
      <c r="BA1545">
        <v>16025932</v>
      </c>
      <c r="BB1545">
        <v>14429046</v>
      </c>
      <c r="BC1545">
        <v>14824760</v>
      </c>
      <c r="BD1545">
        <v>17729276</v>
      </c>
      <c r="BE1545">
        <v>21050587</v>
      </c>
      <c r="BF1545">
        <v>15237828</v>
      </c>
      <c r="BG1545">
        <v>22344326</v>
      </c>
      <c r="BH1545">
        <v>11061413</v>
      </c>
      <c r="BI1545">
        <v>13994518</v>
      </c>
      <c r="BJ1545">
        <v>15181070</v>
      </c>
      <c r="BK1545">
        <v>12369456</v>
      </c>
      <c r="BL1545">
        <v>13867263</v>
      </c>
      <c r="BM1545">
        <v>11265051</v>
      </c>
      <c r="BN1545">
        <v>11532871</v>
      </c>
      <c r="BO1545">
        <v>13023283</v>
      </c>
      <c r="BP1545">
        <v>17617207</v>
      </c>
      <c r="BQ1545">
        <v>13803769</v>
      </c>
      <c r="BR1545">
        <v>11524212</v>
      </c>
      <c r="BS1545">
        <v>12986987</v>
      </c>
      <c r="BT1545">
        <v>11502370</v>
      </c>
      <c r="BU1545">
        <v>14380229</v>
      </c>
      <c r="BV1545">
        <v>12530923</v>
      </c>
      <c r="BW1545">
        <v>11633367</v>
      </c>
      <c r="BX1545">
        <v>10025067</v>
      </c>
      <c r="BY1545">
        <v>9867106</v>
      </c>
      <c r="BZ1545">
        <v>9024059</v>
      </c>
      <c r="CA1545">
        <v>9822724</v>
      </c>
      <c r="CB1545">
        <v>10358841</v>
      </c>
      <c r="CC1545">
        <v>10187516</v>
      </c>
      <c r="CD1545">
        <v>11237148</v>
      </c>
      <c r="CE1545">
        <v>11577215</v>
      </c>
      <c r="CF1545">
        <v>9928301</v>
      </c>
      <c r="CG1545">
        <v>13876550</v>
      </c>
      <c r="CH1545">
        <v>11099424</v>
      </c>
      <c r="CI1545">
        <v>13608028</v>
      </c>
      <c r="CJ1545">
        <v>13608994</v>
      </c>
      <c r="CK1545">
        <v>11765616</v>
      </c>
      <c r="CL1545">
        <v>11242345</v>
      </c>
      <c r="CM1545">
        <v>10424705</v>
      </c>
      <c r="CN1545">
        <v>7604925</v>
      </c>
      <c r="CO1545">
        <v>7590785</v>
      </c>
      <c r="CP1545">
        <v>11032913</v>
      </c>
      <c r="CQ1545">
        <v>11767049</v>
      </c>
      <c r="CR1545">
        <v>12779771</v>
      </c>
      <c r="CS1545">
        <v>10772925</v>
      </c>
      <c r="CT1545">
        <v>7672075</v>
      </c>
      <c r="CU1545">
        <v>11000292</v>
      </c>
      <c r="CV1545">
        <v>14080672</v>
      </c>
      <c r="CW1545">
        <v>15705969</v>
      </c>
      <c r="CX1545">
        <v>11028514</v>
      </c>
      <c r="CY1545">
        <v>8581977</v>
      </c>
      <c r="CZ1545">
        <v>8178359</v>
      </c>
      <c r="DA1545">
        <v>10386658</v>
      </c>
      <c r="DB1545">
        <v>9078811</v>
      </c>
      <c r="DC1545">
        <v>11613916</v>
      </c>
      <c r="DD1545">
        <v>14415886</v>
      </c>
      <c r="DE1545">
        <v>9079211</v>
      </c>
      <c r="DF1545">
        <v>12927002</v>
      </c>
      <c r="DG1545">
        <v>10398633</v>
      </c>
      <c r="DH1545">
        <v>11320536</v>
      </c>
      <c r="DI1545">
        <v>10909741</v>
      </c>
      <c r="DJ1545">
        <v>14556256</v>
      </c>
      <c r="DK1545">
        <v>8748289</v>
      </c>
      <c r="DL1545">
        <v>10506780</v>
      </c>
      <c r="DM1545">
        <v>18777789</v>
      </c>
      <c r="DN1545">
        <v>7272136</v>
      </c>
      <c r="DO1545">
        <v>8305510</v>
      </c>
      <c r="DP1545">
        <v>8370490</v>
      </c>
      <c r="DQ1545">
        <v>6599882</v>
      </c>
      <c r="DR1545">
        <v>7368885</v>
      </c>
      <c r="DS1545">
        <v>8524979</v>
      </c>
      <c r="DT1545">
        <v>6759258</v>
      </c>
      <c r="DU1545">
        <v>8288261</v>
      </c>
      <c r="DV1545">
        <v>10473991</v>
      </c>
      <c r="DW1545">
        <v>12521667</v>
      </c>
      <c r="DX1545">
        <v>13549188</v>
      </c>
      <c r="DY1545">
        <v>9859514</v>
      </c>
      <c r="DZ1545">
        <v>6611282</v>
      </c>
      <c r="EA1545">
        <v>8513458</v>
      </c>
      <c r="EB1545">
        <v>24945116</v>
      </c>
    </row>
    <row r="1546" spans="1:181" x14ac:dyDescent="0.25">
      <c r="A1546" s="5" t="s">
        <v>774</v>
      </c>
      <c r="B1546" t="s">
        <v>1165</v>
      </c>
      <c r="C1546" t="s">
        <v>1184</v>
      </c>
      <c r="D1546" s="2">
        <f>_xll.BDH(A1546, "volume", B1546, C1546, "Direction", "H", "Period", "M","cols=72;rows=2")</f>
        <v>39478</v>
      </c>
      <c r="E1546" s="2">
        <v>39507</v>
      </c>
      <c r="F1546" s="2">
        <v>39538</v>
      </c>
      <c r="G1546" s="2">
        <v>39568</v>
      </c>
      <c r="H1546" s="2">
        <v>39598</v>
      </c>
      <c r="I1546" s="2">
        <v>39629</v>
      </c>
      <c r="J1546" s="2">
        <v>39660</v>
      </c>
      <c r="K1546" s="2">
        <v>39689</v>
      </c>
      <c r="L1546" s="2">
        <v>39721</v>
      </c>
      <c r="M1546" s="2">
        <v>39752</v>
      </c>
      <c r="N1546" s="2">
        <v>39780</v>
      </c>
      <c r="O1546" s="2">
        <v>39813</v>
      </c>
      <c r="P1546" s="2">
        <v>39843</v>
      </c>
      <c r="Q1546" s="2">
        <v>39871</v>
      </c>
      <c r="R1546" s="2">
        <v>39903</v>
      </c>
      <c r="S1546" s="2">
        <v>39933</v>
      </c>
      <c r="T1546" s="2">
        <v>39962</v>
      </c>
      <c r="U1546" s="2">
        <v>39994</v>
      </c>
      <c r="V1546" s="2">
        <v>40025</v>
      </c>
      <c r="W1546" s="2">
        <v>40056</v>
      </c>
      <c r="X1546" s="2">
        <v>40086</v>
      </c>
      <c r="Y1546" s="2">
        <v>40116</v>
      </c>
      <c r="Z1546" s="2">
        <v>40147</v>
      </c>
      <c r="AA1546" s="2">
        <v>40178</v>
      </c>
      <c r="AB1546" s="2">
        <v>40207</v>
      </c>
      <c r="AC1546" s="2">
        <v>40235</v>
      </c>
      <c r="AD1546" s="2">
        <v>40268</v>
      </c>
      <c r="AE1546" s="2">
        <v>40298</v>
      </c>
      <c r="AF1546" s="2">
        <v>40329</v>
      </c>
      <c r="AG1546" s="2">
        <v>40359</v>
      </c>
      <c r="AH1546" s="2">
        <v>40389</v>
      </c>
      <c r="AI1546" s="2">
        <v>40421</v>
      </c>
      <c r="AJ1546" s="2">
        <v>40451</v>
      </c>
      <c r="AK1546" s="2">
        <v>40480</v>
      </c>
      <c r="AL1546" s="2">
        <v>40512</v>
      </c>
      <c r="AM1546" s="2">
        <v>40543</v>
      </c>
      <c r="AN1546" s="2">
        <v>40574</v>
      </c>
      <c r="AO1546" s="2">
        <v>40602</v>
      </c>
      <c r="AP1546" s="2">
        <v>40633</v>
      </c>
      <c r="AQ1546" s="2">
        <v>40662</v>
      </c>
      <c r="AR1546" s="2">
        <v>40694</v>
      </c>
      <c r="AS1546" s="2">
        <v>40724</v>
      </c>
      <c r="AT1546" s="2">
        <v>40753</v>
      </c>
      <c r="AU1546" s="2">
        <v>40786</v>
      </c>
      <c r="AV1546" s="2">
        <v>40816</v>
      </c>
      <c r="AW1546" s="2">
        <v>40847</v>
      </c>
      <c r="AX1546" s="2">
        <v>40877</v>
      </c>
      <c r="AY1546" s="2">
        <v>40907</v>
      </c>
      <c r="AZ1546" s="2">
        <v>40939</v>
      </c>
      <c r="BA1546" s="2">
        <v>40968</v>
      </c>
      <c r="BB1546" s="2">
        <v>40998</v>
      </c>
      <c r="BC1546" s="2">
        <v>41029</v>
      </c>
      <c r="BD1546" s="2">
        <v>41060</v>
      </c>
      <c r="BE1546" s="2">
        <v>41089</v>
      </c>
      <c r="BF1546" s="2">
        <v>41121</v>
      </c>
      <c r="BG1546" s="2">
        <v>41152</v>
      </c>
      <c r="BH1546" s="2">
        <v>41180</v>
      </c>
      <c r="BI1546" s="2">
        <v>41213</v>
      </c>
      <c r="BJ1546" s="2">
        <v>41243</v>
      </c>
      <c r="BK1546" s="2">
        <v>41274</v>
      </c>
      <c r="BL1546" s="2">
        <v>41305</v>
      </c>
      <c r="BM1546" s="2">
        <v>41333</v>
      </c>
      <c r="BN1546" s="2">
        <v>41362</v>
      </c>
      <c r="BO1546" s="2">
        <v>41394</v>
      </c>
      <c r="BP1546" s="2">
        <v>41425</v>
      </c>
      <c r="BQ1546" s="2">
        <v>41453</v>
      </c>
      <c r="BR1546" s="2">
        <v>41486</v>
      </c>
      <c r="BS1546" s="2">
        <v>41516</v>
      </c>
      <c r="BT1546" s="2">
        <v>41547</v>
      </c>
      <c r="BU1546" s="2">
        <v>41578</v>
      </c>
      <c r="BV1546" s="2">
        <v>41607</v>
      </c>
      <c r="BW1546" s="2">
        <v>41639</v>
      </c>
    </row>
    <row r="1547" spans="1:181" x14ac:dyDescent="0.25">
      <c r="D1547" s="3">
        <v>23356000</v>
      </c>
      <c r="E1547">
        <v>18273700</v>
      </c>
      <c r="F1547">
        <v>19261400</v>
      </c>
      <c r="G1547">
        <v>20735100</v>
      </c>
      <c r="H1547">
        <v>13790300</v>
      </c>
      <c r="I1547">
        <v>19275900</v>
      </c>
      <c r="J1547">
        <v>24997500</v>
      </c>
      <c r="K1547">
        <v>19725900</v>
      </c>
      <c r="L1547">
        <v>22277500</v>
      </c>
      <c r="M1547">
        <v>29829000</v>
      </c>
      <c r="N1547">
        <v>27555100</v>
      </c>
      <c r="O1547">
        <v>20952500</v>
      </c>
      <c r="P1547">
        <v>18491400</v>
      </c>
      <c r="Q1547">
        <v>19968400</v>
      </c>
      <c r="R1547">
        <v>22427500</v>
      </c>
      <c r="S1547">
        <v>22168700</v>
      </c>
      <c r="T1547">
        <v>24484200</v>
      </c>
      <c r="U1547">
        <v>23461400</v>
      </c>
      <c r="V1547">
        <v>20332000</v>
      </c>
      <c r="W1547">
        <v>22377000</v>
      </c>
      <c r="X1547">
        <v>27986300</v>
      </c>
      <c r="Y1547">
        <v>32181400</v>
      </c>
      <c r="Z1547">
        <v>27096000</v>
      </c>
      <c r="AA1547">
        <v>22321500</v>
      </c>
      <c r="AB1547">
        <v>22957200</v>
      </c>
      <c r="AC1547">
        <v>17696100</v>
      </c>
      <c r="AD1547">
        <v>19018000</v>
      </c>
      <c r="AE1547">
        <v>21346100</v>
      </c>
      <c r="AF1547">
        <v>28008000</v>
      </c>
      <c r="AG1547">
        <v>24786400</v>
      </c>
      <c r="AH1547">
        <v>23250000</v>
      </c>
      <c r="AI1547">
        <v>26693300</v>
      </c>
      <c r="AJ1547">
        <v>15931991</v>
      </c>
      <c r="AK1547">
        <v>18350156</v>
      </c>
      <c r="AL1547">
        <v>17244554</v>
      </c>
      <c r="AM1547">
        <v>12901659</v>
      </c>
      <c r="AN1547">
        <v>13579158</v>
      </c>
      <c r="AO1547">
        <v>13022501</v>
      </c>
      <c r="AP1547">
        <v>14412538</v>
      </c>
      <c r="AQ1547">
        <v>12638046</v>
      </c>
      <c r="AR1547">
        <v>11882174</v>
      </c>
      <c r="AS1547">
        <v>14084797</v>
      </c>
      <c r="AT1547">
        <v>9558957</v>
      </c>
      <c r="AU1547">
        <v>20379943</v>
      </c>
      <c r="AV1547">
        <v>12549439</v>
      </c>
      <c r="AW1547">
        <v>9158039</v>
      </c>
      <c r="AX1547">
        <v>19587140</v>
      </c>
      <c r="AY1547">
        <v>10140959</v>
      </c>
      <c r="AZ1547">
        <v>15569071</v>
      </c>
      <c r="BA1547">
        <v>16263857</v>
      </c>
      <c r="BB1547">
        <v>12964668</v>
      </c>
      <c r="BC1547">
        <v>9905498</v>
      </c>
      <c r="BD1547">
        <v>19748090</v>
      </c>
      <c r="BE1547">
        <v>14681936</v>
      </c>
      <c r="BF1547">
        <v>14660071</v>
      </c>
      <c r="BG1547">
        <v>20281689</v>
      </c>
      <c r="BH1547">
        <v>9675443</v>
      </c>
      <c r="BI1547">
        <v>9209067</v>
      </c>
      <c r="BJ1547">
        <v>18725911</v>
      </c>
      <c r="BK1547">
        <v>9194771</v>
      </c>
      <c r="BL1547">
        <v>8049984</v>
      </c>
      <c r="BM1547">
        <v>9886608</v>
      </c>
      <c r="BN1547">
        <v>8181780</v>
      </c>
      <c r="BO1547">
        <v>6774505</v>
      </c>
      <c r="BP1547">
        <v>8566130</v>
      </c>
      <c r="BQ1547">
        <v>7216914</v>
      </c>
      <c r="BR1547">
        <v>6640681</v>
      </c>
      <c r="BS1547">
        <v>11354386</v>
      </c>
      <c r="BT1547">
        <v>12046356</v>
      </c>
      <c r="BU1547">
        <v>13870002</v>
      </c>
      <c r="BV1547">
        <v>14603441</v>
      </c>
      <c r="BW1547">
        <v>16329571</v>
      </c>
    </row>
    <row r="1548" spans="1:181" x14ac:dyDescent="0.25">
      <c r="A1548" s="5" t="s">
        <v>775</v>
      </c>
      <c r="B1548" t="s">
        <v>1165</v>
      </c>
      <c r="C1548" t="s">
        <v>1180</v>
      </c>
      <c r="D1548" s="2">
        <f>_xll.BDH(A1548, "volume", B1548, C1548, "Direction", "H", "Period", "M","cols=48;rows=2")</f>
        <v>39478</v>
      </c>
      <c r="E1548" s="2">
        <v>39507</v>
      </c>
      <c r="F1548" s="2">
        <v>39538</v>
      </c>
      <c r="G1548" s="2">
        <v>39568</v>
      </c>
      <c r="H1548" s="2">
        <v>39598</v>
      </c>
      <c r="I1548" s="2">
        <v>39629</v>
      </c>
      <c r="J1548" s="2">
        <v>39660</v>
      </c>
      <c r="K1548" s="2">
        <v>39689</v>
      </c>
      <c r="L1548" s="2">
        <v>39721</v>
      </c>
      <c r="M1548" s="2">
        <v>39752</v>
      </c>
      <c r="N1548" s="2">
        <v>39780</v>
      </c>
      <c r="O1548" s="2">
        <v>39813</v>
      </c>
      <c r="P1548" s="2">
        <v>39843</v>
      </c>
      <c r="Q1548" s="2">
        <v>39871</v>
      </c>
      <c r="R1548" s="2">
        <v>39903</v>
      </c>
      <c r="S1548" s="2">
        <v>39933</v>
      </c>
      <c r="T1548" s="2">
        <v>39962</v>
      </c>
      <c r="U1548" s="2">
        <v>39994</v>
      </c>
      <c r="V1548" s="2">
        <v>40025</v>
      </c>
      <c r="W1548" s="2">
        <v>40056</v>
      </c>
      <c r="X1548" s="2">
        <v>40086</v>
      </c>
      <c r="Y1548" s="2">
        <v>40116</v>
      </c>
      <c r="Z1548" s="2">
        <v>40147</v>
      </c>
      <c r="AA1548" s="2">
        <v>40178</v>
      </c>
      <c r="AB1548" s="2">
        <v>40207</v>
      </c>
      <c r="AC1548" s="2">
        <v>40235</v>
      </c>
      <c r="AD1548" s="2">
        <v>40268</v>
      </c>
      <c r="AE1548" s="2">
        <v>40298</v>
      </c>
      <c r="AF1548" s="2">
        <v>40329</v>
      </c>
      <c r="AG1548" s="2">
        <v>40359</v>
      </c>
      <c r="AH1548" s="2">
        <v>40389</v>
      </c>
      <c r="AI1548" s="2">
        <v>40421</v>
      </c>
      <c r="AJ1548" s="2">
        <v>40451</v>
      </c>
      <c r="AK1548" s="2">
        <v>40480</v>
      </c>
      <c r="AL1548" s="2">
        <v>40512</v>
      </c>
      <c r="AM1548" s="2">
        <v>40543</v>
      </c>
      <c r="AN1548" s="2">
        <v>40574</v>
      </c>
      <c r="AO1548" s="2">
        <v>40602</v>
      </c>
      <c r="AP1548" s="2">
        <v>40633</v>
      </c>
      <c r="AQ1548" s="2">
        <v>40662</v>
      </c>
      <c r="AR1548" s="2">
        <v>40694</v>
      </c>
      <c r="AS1548" s="2">
        <v>40724</v>
      </c>
      <c r="AT1548" s="2">
        <v>40753</v>
      </c>
      <c r="AU1548" s="2">
        <v>40786</v>
      </c>
      <c r="AV1548" s="2">
        <v>40816</v>
      </c>
      <c r="AW1548" s="2">
        <v>40847</v>
      </c>
      <c r="AX1548" s="2">
        <v>40877</v>
      </c>
      <c r="AY1548" s="2">
        <v>40907</v>
      </c>
    </row>
    <row r="1549" spans="1:181" x14ac:dyDescent="0.25">
      <c r="D1549" s="3">
        <v>55295600</v>
      </c>
      <c r="E1549">
        <v>34021200</v>
      </c>
      <c r="F1549">
        <v>35856300</v>
      </c>
      <c r="G1549">
        <v>41261600</v>
      </c>
      <c r="H1549">
        <v>32275700</v>
      </c>
      <c r="I1549">
        <v>23662400</v>
      </c>
      <c r="J1549">
        <v>34091800</v>
      </c>
      <c r="K1549">
        <v>16774900</v>
      </c>
      <c r="L1549">
        <v>36800200</v>
      </c>
      <c r="M1549">
        <v>44997800</v>
      </c>
      <c r="N1549">
        <v>32326800</v>
      </c>
      <c r="O1549">
        <v>26132000</v>
      </c>
      <c r="P1549">
        <v>28424800</v>
      </c>
      <c r="Q1549">
        <v>34289600</v>
      </c>
      <c r="R1549">
        <v>42157700</v>
      </c>
      <c r="S1549">
        <v>36370300</v>
      </c>
      <c r="T1549">
        <v>24262300</v>
      </c>
      <c r="U1549">
        <v>26225500</v>
      </c>
      <c r="V1549">
        <v>34860700</v>
      </c>
      <c r="W1549">
        <v>22919000</v>
      </c>
      <c r="X1549">
        <v>38656300</v>
      </c>
      <c r="Y1549">
        <v>37349900</v>
      </c>
      <c r="Z1549">
        <v>26841800</v>
      </c>
      <c r="AA1549">
        <v>26737300</v>
      </c>
      <c r="AB1549">
        <v>28763300</v>
      </c>
      <c r="AC1549">
        <v>29257000</v>
      </c>
      <c r="AD1549">
        <v>33212500</v>
      </c>
      <c r="AE1549">
        <v>35591100</v>
      </c>
      <c r="AF1549">
        <v>54400100</v>
      </c>
      <c r="AG1549">
        <v>41262700</v>
      </c>
      <c r="AH1549">
        <v>32353500</v>
      </c>
      <c r="AI1549">
        <v>29625600</v>
      </c>
      <c r="AJ1549">
        <v>24691081</v>
      </c>
      <c r="AK1549">
        <v>28564874</v>
      </c>
      <c r="AL1549">
        <v>26664246</v>
      </c>
      <c r="AM1549">
        <v>17719255</v>
      </c>
      <c r="AN1549">
        <v>23640302</v>
      </c>
      <c r="AO1549">
        <v>29985291</v>
      </c>
      <c r="AP1549">
        <v>31361947</v>
      </c>
      <c r="AQ1549">
        <v>17508629</v>
      </c>
      <c r="AR1549">
        <v>36266014</v>
      </c>
      <c r="AS1549">
        <v>31651125</v>
      </c>
      <c r="AT1549">
        <v>22424337</v>
      </c>
      <c r="AU1549">
        <v>47919125</v>
      </c>
      <c r="AV1549">
        <v>25894710</v>
      </c>
      <c r="AW1549">
        <v>22826070</v>
      </c>
      <c r="AX1549">
        <v>27278244</v>
      </c>
      <c r="AY1549">
        <v>42322591</v>
      </c>
    </row>
    <row r="1550" spans="1:181" x14ac:dyDescent="0.25">
      <c r="A1550" s="5" t="s">
        <v>776</v>
      </c>
      <c r="B1550" t="s">
        <v>1165</v>
      </c>
      <c r="C1550" t="s">
        <v>1182</v>
      </c>
      <c r="D1550" s="2">
        <f>_xll.BDH(A1550, "volume", B1550, C1550, "Direction", "H", "Period", "M","cols=24;rows=2")</f>
        <v>39478</v>
      </c>
      <c r="E1550" s="2">
        <v>39507</v>
      </c>
      <c r="F1550" s="2">
        <v>39538</v>
      </c>
      <c r="G1550" s="2">
        <v>39568</v>
      </c>
      <c r="H1550" s="2">
        <v>39598</v>
      </c>
      <c r="I1550" s="2">
        <v>39629</v>
      </c>
      <c r="J1550" s="2">
        <v>39660</v>
      </c>
      <c r="K1550" s="2">
        <v>39689</v>
      </c>
      <c r="L1550" s="2">
        <v>39721</v>
      </c>
      <c r="M1550" s="2">
        <v>39752</v>
      </c>
      <c r="N1550" s="2">
        <v>39780</v>
      </c>
      <c r="O1550" s="2">
        <v>39813</v>
      </c>
      <c r="P1550" s="2">
        <v>39843</v>
      </c>
      <c r="Q1550" s="2">
        <v>39871</v>
      </c>
      <c r="R1550" s="2">
        <v>39903</v>
      </c>
      <c r="S1550" s="2">
        <v>39933</v>
      </c>
      <c r="T1550" s="2">
        <v>39962</v>
      </c>
      <c r="U1550" s="2">
        <v>39994</v>
      </c>
      <c r="V1550" s="2">
        <v>40025</v>
      </c>
      <c r="W1550" s="2">
        <v>40056</v>
      </c>
      <c r="X1550" s="2">
        <v>40086</v>
      </c>
      <c r="Y1550" s="2">
        <v>40116</v>
      </c>
      <c r="Z1550" s="2">
        <v>40147</v>
      </c>
      <c r="AA1550" s="2">
        <v>40178</v>
      </c>
    </row>
    <row r="1551" spans="1:181" x14ac:dyDescent="0.25">
      <c r="D1551" s="3">
        <v>23770200</v>
      </c>
      <c r="E1551">
        <v>14726000</v>
      </c>
      <c r="F1551">
        <v>16673300</v>
      </c>
      <c r="G1551">
        <v>12364100</v>
      </c>
      <c r="H1551">
        <v>14411600</v>
      </c>
      <c r="I1551">
        <v>18033500</v>
      </c>
      <c r="J1551">
        <v>18939500</v>
      </c>
      <c r="K1551">
        <v>15280300</v>
      </c>
      <c r="L1551">
        <v>25716100</v>
      </c>
      <c r="M1551">
        <v>27647300</v>
      </c>
      <c r="N1551">
        <v>28836000</v>
      </c>
      <c r="O1551">
        <v>20906500</v>
      </c>
      <c r="P1551">
        <v>23362000</v>
      </c>
      <c r="Q1551">
        <v>22960200</v>
      </c>
      <c r="R1551">
        <v>32323400</v>
      </c>
      <c r="S1551">
        <v>28421700</v>
      </c>
      <c r="T1551">
        <v>21699000</v>
      </c>
      <c r="U1551">
        <v>105000500</v>
      </c>
      <c r="V1551">
        <v>26944800</v>
      </c>
      <c r="W1551">
        <v>15754400</v>
      </c>
      <c r="X1551">
        <v>16512600</v>
      </c>
      <c r="Y1551">
        <v>17364200</v>
      </c>
      <c r="Z1551">
        <v>15056900</v>
      </c>
      <c r="AA1551">
        <v>13152500</v>
      </c>
    </row>
    <row r="1552" spans="1:181" x14ac:dyDescent="0.25">
      <c r="A1552" s="5" t="s">
        <v>777</v>
      </c>
      <c r="B1552" t="s">
        <v>1165</v>
      </c>
      <c r="C1552" t="s">
        <v>1194</v>
      </c>
      <c r="D1552" s="2">
        <f>_xll.BDH(A1552, "volume", B1552, C1552, "Direction", "H", "Period", "M","cols=110;rows=2")</f>
        <v>39478</v>
      </c>
      <c r="E1552" s="2">
        <v>39507</v>
      </c>
      <c r="F1552" s="2">
        <v>39538</v>
      </c>
      <c r="G1552" s="2">
        <v>39568</v>
      </c>
      <c r="H1552" s="2">
        <v>39598</v>
      </c>
      <c r="I1552" s="2">
        <v>39629</v>
      </c>
      <c r="J1552" s="2">
        <v>39660</v>
      </c>
      <c r="K1552" s="2">
        <v>39689</v>
      </c>
      <c r="L1552" s="2">
        <v>39721</v>
      </c>
      <c r="M1552" s="2">
        <v>39752</v>
      </c>
      <c r="N1552" s="2">
        <v>39780</v>
      </c>
      <c r="O1552" s="2">
        <v>39813</v>
      </c>
      <c r="P1552" s="2">
        <v>39843</v>
      </c>
      <c r="Q1552" s="2">
        <v>39871</v>
      </c>
      <c r="R1552" s="2">
        <v>39903</v>
      </c>
      <c r="S1552" s="2">
        <v>39933</v>
      </c>
      <c r="T1552" s="2">
        <v>39962</v>
      </c>
      <c r="U1552" s="2">
        <v>39994</v>
      </c>
      <c r="V1552" s="2">
        <v>40025</v>
      </c>
      <c r="W1552" s="2">
        <v>40056</v>
      </c>
      <c r="X1552" s="2">
        <v>40086</v>
      </c>
      <c r="Y1552" s="2">
        <v>40116</v>
      </c>
      <c r="Z1552" s="2">
        <v>40147</v>
      </c>
      <c r="AA1552" s="2">
        <v>40178</v>
      </c>
      <c r="AB1552" s="2">
        <v>40207</v>
      </c>
      <c r="AC1552" s="2">
        <v>40235</v>
      </c>
      <c r="AD1552" s="2">
        <v>40268</v>
      </c>
      <c r="AE1552" s="2">
        <v>40298</v>
      </c>
      <c r="AF1552" s="2">
        <v>40329</v>
      </c>
      <c r="AG1552" s="2">
        <v>40359</v>
      </c>
      <c r="AH1552" s="2">
        <v>40389</v>
      </c>
      <c r="AI1552" s="2">
        <v>40421</v>
      </c>
      <c r="AJ1552" s="2">
        <v>40451</v>
      </c>
      <c r="AK1552" s="2">
        <v>40480</v>
      </c>
      <c r="AL1552" s="2">
        <v>40512</v>
      </c>
      <c r="AM1552" s="2">
        <v>40543</v>
      </c>
      <c r="AN1552" s="2">
        <v>40574</v>
      </c>
      <c r="AO1552" s="2">
        <v>40602</v>
      </c>
      <c r="AP1552" s="2">
        <v>40633</v>
      </c>
      <c r="AQ1552" s="2">
        <v>40662</v>
      </c>
      <c r="AR1552" s="2">
        <v>40694</v>
      </c>
      <c r="AS1552" s="2">
        <v>40724</v>
      </c>
      <c r="AT1552" s="2">
        <v>40753</v>
      </c>
      <c r="AU1552" s="2">
        <v>40786</v>
      </c>
      <c r="AV1552" s="2">
        <v>40816</v>
      </c>
      <c r="AW1552" s="2">
        <v>40847</v>
      </c>
      <c r="AX1552" s="2">
        <v>40877</v>
      </c>
      <c r="AY1552" s="2">
        <v>40907</v>
      </c>
      <c r="AZ1552" s="2">
        <v>40939</v>
      </c>
      <c r="BA1552" s="2">
        <v>40968</v>
      </c>
      <c r="BB1552" s="2">
        <v>40998</v>
      </c>
      <c r="BC1552" s="2">
        <v>41029</v>
      </c>
      <c r="BD1552" s="2">
        <v>41060</v>
      </c>
      <c r="BE1552" s="2">
        <v>41089</v>
      </c>
      <c r="BF1552" s="2">
        <v>41121</v>
      </c>
      <c r="BG1552" s="2">
        <v>41152</v>
      </c>
      <c r="BH1552" s="2">
        <v>41180</v>
      </c>
      <c r="BI1552" s="2">
        <v>41213</v>
      </c>
      <c r="BJ1552" s="2">
        <v>41243</v>
      </c>
      <c r="BK1552" s="2">
        <v>41274</v>
      </c>
      <c r="BL1552" s="2">
        <v>41305</v>
      </c>
      <c r="BM1552" s="2">
        <v>41333</v>
      </c>
      <c r="BN1552" s="2">
        <v>41362</v>
      </c>
      <c r="BO1552" s="2">
        <v>41394</v>
      </c>
      <c r="BP1552" s="2">
        <v>41425</v>
      </c>
      <c r="BQ1552" s="2">
        <v>41453</v>
      </c>
      <c r="BR1552" s="2">
        <v>41486</v>
      </c>
      <c r="BS1552" s="2">
        <v>41516</v>
      </c>
      <c r="BT1552" s="2">
        <v>41547</v>
      </c>
      <c r="BU1552" s="2">
        <v>41578</v>
      </c>
      <c r="BV1552" s="2">
        <v>41607</v>
      </c>
      <c r="BW1552" s="2">
        <v>41639</v>
      </c>
      <c r="BX1552" s="2">
        <v>41670</v>
      </c>
      <c r="BY1552" s="2">
        <v>41698</v>
      </c>
      <c r="BZ1552" s="2">
        <v>41729</v>
      </c>
      <c r="CA1552" s="2">
        <v>41759</v>
      </c>
      <c r="CB1552" s="2">
        <v>41789</v>
      </c>
      <c r="CC1552" s="2">
        <v>41820</v>
      </c>
      <c r="CD1552" s="2">
        <v>41851</v>
      </c>
      <c r="CE1552" s="2">
        <v>41880</v>
      </c>
      <c r="CF1552" s="2">
        <v>41912</v>
      </c>
      <c r="CG1552" s="2">
        <v>41943</v>
      </c>
      <c r="CH1552" s="2">
        <v>41971</v>
      </c>
      <c r="CI1552" s="2">
        <v>42004</v>
      </c>
      <c r="CJ1552" s="2">
        <v>42034</v>
      </c>
      <c r="CK1552" s="2">
        <v>42062</v>
      </c>
      <c r="CL1552" s="2">
        <v>42094</v>
      </c>
      <c r="CM1552" s="2">
        <v>42124</v>
      </c>
      <c r="CN1552" s="2">
        <v>42153</v>
      </c>
      <c r="CO1552" s="2">
        <v>42185</v>
      </c>
      <c r="CP1552" s="2">
        <v>42216</v>
      </c>
      <c r="CQ1552" s="2">
        <v>42247</v>
      </c>
      <c r="CR1552" s="2">
        <v>42277</v>
      </c>
      <c r="CS1552" s="2">
        <v>42307</v>
      </c>
      <c r="CT1552" s="2">
        <v>42338</v>
      </c>
      <c r="CU1552" s="2">
        <v>42369</v>
      </c>
      <c r="CV1552" s="2">
        <v>42398</v>
      </c>
      <c r="CW1552" s="2">
        <v>42429</v>
      </c>
      <c r="CX1552" s="2">
        <v>42460</v>
      </c>
      <c r="CY1552" s="2">
        <v>42489</v>
      </c>
      <c r="CZ1552" s="2">
        <v>42521</v>
      </c>
      <c r="DA1552" s="2">
        <v>42551</v>
      </c>
      <c r="DB1552" s="2">
        <v>42580</v>
      </c>
      <c r="DC1552" s="2">
        <v>42613</v>
      </c>
      <c r="DD1552" s="2">
        <v>42643</v>
      </c>
      <c r="DE1552" s="2">
        <v>42674</v>
      </c>
      <c r="DF1552" s="2">
        <v>42704</v>
      </c>
      <c r="DG1552" s="2">
        <v>42734</v>
      </c>
      <c r="DH1552" s="2">
        <v>42766</v>
      </c>
      <c r="DI1552" s="2">
        <v>42794</v>
      </c>
    </row>
    <row r="1553" spans="1:181" x14ac:dyDescent="0.25">
      <c r="D1553" s="3">
        <v>30191100</v>
      </c>
      <c r="E1553">
        <v>23944600</v>
      </c>
      <c r="F1553">
        <v>28942300</v>
      </c>
      <c r="G1553">
        <v>21246200</v>
      </c>
      <c r="H1553">
        <v>23241700</v>
      </c>
      <c r="I1553">
        <v>29012200</v>
      </c>
      <c r="J1553">
        <v>29367000</v>
      </c>
      <c r="K1553">
        <v>18841500</v>
      </c>
      <c r="L1553">
        <v>28429100</v>
      </c>
      <c r="M1553">
        <v>37378900</v>
      </c>
      <c r="N1553">
        <v>23737600</v>
      </c>
      <c r="O1553">
        <v>28820200</v>
      </c>
      <c r="P1553">
        <v>22443900</v>
      </c>
      <c r="Q1553">
        <v>36332000</v>
      </c>
      <c r="R1553">
        <v>38114500</v>
      </c>
      <c r="S1553">
        <v>24403300</v>
      </c>
      <c r="T1553">
        <v>23923100</v>
      </c>
      <c r="U1553">
        <v>29975600</v>
      </c>
      <c r="V1553">
        <v>23613000</v>
      </c>
      <c r="W1553">
        <v>20961500</v>
      </c>
      <c r="X1553">
        <v>27066700</v>
      </c>
      <c r="Y1553">
        <v>30617300</v>
      </c>
      <c r="Z1553">
        <v>21300600</v>
      </c>
      <c r="AA1553">
        <v>20142100</v>
      </c>
      <c r="AB1553">
        <v>28528500</v>
      </c>
      <c r="AC1553">
        <v>23421900</v>
      </c>
      <c r="AD1553">
        <v>22107000</v>
      </c>
      <c r="AE1553">
        <v>18721600</v>
      </c>
      <c r="AF1553">
        <v>33832500</v>
      </c>
      <c r="AG1553">
        <v>29416200</v>
      </c>
      <c r="AH1553">
        <v>27918100</v>
      </c>
      <c r="AI1553">
        <v>24509200</v>
      </c>
      <c r="AJ1553">
        <v>20283681</v>
      </c>
      <c r="AK1553">
        <v>17686733</v>
      </c>
      <c r="AL1553">
        <v>17666406</v>
      </c>
      <c r="AM1553">
        <v>16054789</v>
      </c>
      <c r="AN1553">
        <v>18373159</v>
      </c>
      <c r="AO1553">
        <v>18720609</v>
      </c>
      <c r="AP1553">
        <v>23557637</v>
      </c>
      <c r="AQ1553">
        <v>20649316</v>
      </c>
      <c r="AR1553">
        <v>23657211</v>
      </c>
      <c r="AS1553">
        <v>26211155</v>
      </c>
      <c r="AT1553">
        <v>15539030</v>
      </c>
      <c r="AU1553">
        <v>38320809</v>
      </c>
      <c r="AV1553">
        <v>26422130</v>
      </c>
      <c r="AW1553">
        <v>24576129</v>
      </c>
      <c r="AX1553">
        <v>22762773</v>
      </c>
      <c r="AY1553">
        <v>15598621</v>
      </c>
      <c r="AZ1553">
        <v>14353460</v>
      </c>
      <c r="BA1553">
        <v>15546024</v>
      </c>
      <c r="BB1553">
        <v>17371636</v>
      </c>
      <c r="BC1553">
        <v>15675432</v>
      </c>
      <c r="BD1553">
        <v>22187912</v>
      </c>
      <c r="BE1553">
        <v>26730586</v>
      </c>
      <c r="BF1553">
        <v>17549359</v>
      </c>
      <c r="BG1553">
        <v>16835228</v>
      </c>
      <c r="BH1553">
        <v>15696099</v>
      </c>
      <c r="BI1553">
        <v>14479745</v>
      </c>
      <c r="BJ1553">
        <v>19883830</v>
      </c>
      <c r="BK1553">
        <v>24611924</v>
      </c>
      <c r="BL1553">
        <v>26828775</v>
      </c>
      <c r="BM1553">
        <v>21791058</v>
      </c>
      <c r="BN1553">
        <v>18869075</v>
      </c>
      <c r="BO1553">
        <v>17989341</v>
      </c>
      <c r="BP1553">
        <v>18699788</v>
      </c>
      <c r="BQ1553">
        <v>24274635</v>
      </c>
      <c r="BR1553">
        <v>15750284</v>
      </c>
      <c r="BS1553">
        <v>17534011</v>
      </c>
      <c r="BT1553">
        <v>14188171</v>
      </c>
      <c r="BU1553">
        <v>13529498</v>
      </c>
      <c r="BV1553">
        <v>13378613</v>
      </c>
      <c r="BW1553">
        <v>15064546</v>
      </c>
      <c r="BX1553">
        <v>14408693</v>
      </c>
      <c r="BY1553">
        <v>13678465</v>
      </c>
      <c r="BZ1553">
        <v>12541713</v>
      </c>
      <c r="CA1553">
        <v>10600376</v>
      </c>
      <c r="CB1553">
        <v>11758004</v>
      </c>
      <c r="CC1553">
        <v>15006510</v>
      </c>
      <c r="CD1553">
        <v>11622911</v>
      </c>
      <c r="CE1553">
        <v>14343351</v>
      </c>
      <c r="CF1553">
        <v>13072628</v>
      </c>
      <c r="CG1553">
        <v>18386537</v>
      </c>
      <c r="CH1553">
        <v>14666553</v>
      </c>
      <c r="CI1553">
        <v>28807325</v>
      </c>
      <c r="CJ1553">
        <v>26391874</v>
      </c>
      <c r="CK1553">
        <v>20892811</v>
      </c>
      <c r="CL1553">
        <v>26714769</v>
      </c>
      <c r="CM1553">
        <v>15787643</v>
      </c>
      <c r="CN1553">
        <v>19716457</v>
      </c>
      <c r="CO1553">
        <v>20441611</v>
      </c>
      <c r="CP1553">
        <v>24230775</v>
      </c>
      <c r="CQ1553">
        <v>32495698</v>
      </c>
      <c r="CR1553">
        <v>33855971</v>
      </c>
      <c r="CS1553">
        <v>29130878</v>
      </c>
      <c r="CT1553">
        <v>24726912</v>
      </c>
      <c r="CU1553">
        <v>50809853</v>
      </c>
      <c r="CV1553">
        <v>45569962</v>
      </c>
      <c r="CW1553">
        <v>35861641</v>
      </c>
      <c r="CX1553">
        <v>30334810</v>
      </c>
      <c r="CY1553">
        <v>28773223</v>
      </c>
      <c r="CZ1553">
        <v>23294089</v>
      </c>
      <c r="DA1553">
        <v>27584538</v>
      </c>
      <c r="DB1553">
        <v>21127747</v>
      </c>
      <c r="DC1553">
        <v>20086984</v>
      </c>
      <c r="DD1553">
        <v>41067246</v>
      </c>
      <c r="DE1553">
        <v>18292688</v>
      </c>
      <c r="DF1553">
        <v>23060065</v>
      </c>
      <c r="DG1553">
        <v>19758374</v>
      </c>
      <c r="DH1553">
        <v>17001895</v>
      </c>
      <c r="DI1553">
        <v>68503659</v>
      </c>
    </row>
    <row r="1554" spans="1:181" x14ac:dyDescent="0.25">
      <c r="A1554" s="5" t="s">
        <v>778</v>
      </c>
      <c r="B1554" t="s">
        <v>1165</v>
      </c>
      <c r="C1554" t="s">
        <v>1199</v>
      </c>
      <c r="D1554" s="2">
        <f>_xll.BDH(A1554, "volume", B1554, C1554, "Direction", "H", "Period", "M","cols=178;rows=2")</f>
        <v>39478</v>
      </c>
      <c r="E1554" s="2">
        <v>39507</v>
      </c>
      <c r="F1554" s="2">
        <v>39538</v>
      </c>
      <c r="G1554" s="2">
        <v>39568</v>
      </c>
      <c r="H1554" s="2">
        <v>39598</v>
      </c>
      <c r="I1554" s="2">
        <v>39629</v>
      </c>
      <c r="J1554" s="2">
        <v>39660</v>
      </c>
      <c r="K1554" s="2">
        <v>39689</v>
      </c>
      <c r="L1554" s="2">
        <v>39721</v>
      </c>
      <c r="M1554" s="2">
        <v>39752</v>
      </c>
      <c r="N1554" s="2">
        <v>39780</v>
      </c>
      <c r="O1554" s="2">
        <v>39813</v>
      </c>
      <c r="P1554" s="2">
        <v>39843</v>
      </c>
      <c r="Q1554" s="2">
        <v>39871</v>
      </c>
      <c r="R1554" s="2">
        <v>39903</v>
      </c>
      <c r="S1554" s="2">
        <v>39933</v>
      </c>
      <c r="T1554" s="2">
        <v>39962</v>
      </c>
      <c r="U1554" s="2">
        <v>39994</v>
      </c>
      <c r="V1554" s="2">
        <v>40025</v>
      </c>
      <c r="W1554" s="2">
        <v>40056</v>
      </c>
      <c r="X1554" s="2">
        <v>40086</v>
      </c>
      <c r="Y1554" s="2">
        <v>40116</v>
      </c>
      <c r="Z1554" s="2">
        <v>40147</v>
      </c>
      <c r="AA1554" s="2">
        <v>40178</v>
      </c>
      <c r="AB1554" s="2">
        <v>40207</v>
      </c>
      <c r="AC1554" s="2">
        <v>40235</v>
      </c>
      <c r="AD1554" s="2">
        <v>40268</v>
      </c>
      <c r="AE1554" s="2">
        <v>40298</v>
      </c>
      <c r="AF1554" s="2">
        <v>40329</v>
      </c>
      <c r="AG1554" s="2">
        <v>40359</v>
      </c>
      <c r="AH1554" s="2">
        <v>40389</v>
      </c>
      <c r="AI1554" s="2">
        <v>40421</v>
      </c>
      <c r="AJ1554" s="2">
        <v>40451</v>
      </c>
      <c r="AK1554" s="2">
        <v>40480</v>
      </c>
      <c r="AL1554" s="2">
        <v>40512</v>
      </c>
      <c r="AM1554" s="2">
        <v>40543</v>
      </c>
      <c r="AN1554" s="2">
        <v>40574</v>
      </c>
      <c r="AO1554" s="2">
        <v>40602</v>
      </c>
      <c r="AP1554" s="2">
        <v>40633</v>
      </c>
      <c r="AQ1554" s="2">
        <v>40662</v>
      </c>
      <c r="AR1554" s="2">
        <v>40694</v>
      </c>
      <c r="AS1554" s="2">
        <v>40724</v>
      </c>
      <c r="AT1554" s="2">
        <v>40753</v>
      </c>
      <c r="AU1554" s="2">
        <v>40786</v>
      </c>
      <c r="AV1554" s="2">
        <v>40816</v>
      </c>
      <c r="AW1554" s="2">
        <v>40847</v>
      </c>
      <c r="AX1554" s="2">
        <v>40877</v>
      </c>
      <c r="AY1554" s="2">
        <v>40907</v>
      </c>
      <c r="AZ1554" s="2">
        <v>40939</v>
      </c>
      <c r="BA1554" s="2">
        <v>40968</v>
      </c>
      <c r="BB1554" s="2">
        <v>40998</v>
      </c>
      <c r="BC1554" s="2">
        <v>41029</v>
      </c>
      <c r="BD1554" s="2">
        <v>41060</v>
      </c>
      <c r="BE1554" s="2">
        <v>41089</v>
      </c>
      <c r="BF1554" s="2">
        <v>41121</v>
      </c>
      <c r="BG1554" s="2">
        <v>41152</v>
      </c>
      <c r="BH1554" s="2">
        <v>41180</v>
      </c>
      <c r="BI1554" s="2">
        <v>41213</v>
      </c>
      <c r="BJ1554" s="2">
        <v>41243</v>
      </c>
      <c r="BK1554" s="2">
        <v>41274</v>
      </c>
      <c r="BL1554" s="2">
        <v>41305</v>
      </c>
      <c r="BM1554" s="2">
        <v>41333</v>
      </c>
      <c r="BN1554" s="2">
        <v>41362</v>
      </c>
      <c r="BO1554" s="2">
        <v>41394</v>
      </c>
      <c r="BP1554" s="2">
        <v>41425</v>
      </c>
      <c r="BQ1554" s="2">
        <v>41453</v>
      </c>
      <c r="BR1554" s="2">
        <v>41486</v>
      </c>
      <c r="BS1554" s="2">
        <v>41516</v>
      </c>
      <c r="BT1554" s="2">
        <v>41547</v>
      </c>
      <c r="BU1554" s="2">
        <v>41578</v>
      </c>
      <c r="BV1554" s="2">
        <v>41607</v>
      </c>
      <c r="BW1554" s="2">
        <v>41639</v>
      </c>
      <c r="BX1554" s="2">
        <v>41670</v>
      </c>
      <c r="BY1554" s="2">
        <v>41698</v>
      </c>
      <c r="BZ1554" s="2">
        <v>41729</v>
      </c>
      <c r="CA1554" s="2">
        <v>41759</v>
      </c>
      <c r="CB1554" s="2">
        <v>41789</v>
      </c>
      <c r="CC1554" s="2">
        <v>41820</v>
      </c>
      <c r="CD1554" s="2">
        <v>41851</v>
      </c>
      <c r="CE1554" s="2">
        <v>41880</v>
      </c>
      <c r="CF1554" s="2">
        <v>41912</v>
      </c>
      <c r="CG1554" s="2">
        <v>41943</v>
      </c>
      <c r="CH1554" s="2">
        <v>41971</v>
      </c>
      <c r="CI1554" s="2">
        <v>42004</v>
      </c>
      <c r="CJ1554" s="2">
        <v>42034</v>
      </c>
      <c r="CK1554" s="2">
        <v>42062</v>
      </c>
      <c r="CL1554" s="2">
        <v>42094</v>
      </c>
      <c r="CM1554" s="2">
        <v>42124</v>
      </c>
      <c r="CN1554" s="2">
        <v>42153</v>
      </c>
      <c r="CO1554" s="2">
        <v>42185</v>
      </c>
      <c r="CP1554" s="2">
        <v>42216</v>
      </c>
      <c r="CQ1554" s="2">
        <v>42247</v>
      </c>
      <c r="CR1554" s="2">
        <v>42277</v>
      </c>
      <c r="CS1554" s="2">
        <v>42307</v>
      </c>
      <c r="CT1554" s="2">
        <v>42338</v>
      </c>
      <c r="CU1554" s="2">
        <v>42369</v>
      </c>
      <c r="CV1554" s="2">
        <v>42398</v>
      </c>
      <c r="CW1554" s="2">
        <v>42429</v>
      </c>
      <c r="CX1554" s="2">
        <v>42460</v>
      </c>
      <c r="CY1554" s="2">
        <v>42489</v>
      </c>
      <c r="CZ1554" s="2">
        <v>42521</v>
      </c>
      <c r="DA1554" s="2">
        <v>42551</v>
      </c>
      <c r="DB1554" s="2">
        <v>42580</v>
      </c>
      <c r="DC1554" s="2">
        <v>42613</v>
      </c>
      <c r="DD1554" s="2">
        <v>42643</v>
      </c>
      <c r="DE1554" s="2">
        <v>42674</v>
      </c>
      <c r="DF1554" s="2">
        <v>42704</v>
      </c>
      <c r="DG1554" s="2">
        <v>42734</v>
      </c>
      <c r="DH1554" s="2">
        <v>42766</v>
      </c>
      <c r="DI1554" s="2">
        <v>42794</v>
      </c>
      <c r="DJ1554" s="2">
        <v>42825</v>
      </c>
      <c r="DK1554" s="2">
        <v>42853</v>
      </c>
      <c r="DL1554" s="2">
        <v>42886</v>
      </c>
      <c r="DM1554" s="2">
        <v>42916</v>
      </c>
      <c r="DN1554" s="2">
        <v>42947</v>
      </c>
      <c r="DO1554" s="2">
        <v>42978</v>
      </c>
      <c r="DP1554" s="2">
        <v>43007</v>
      </c>
      <c r="DQ1554" s="2">
        <v>43039</v>
      </c>
      <c r="DR1554" s="2">
        <v>43069</v>
      </c>
      <c r="DS1554" s="2">
        <v>43098</v>
      </c>
      <c r="DT1554" s="2">
        <v>43131</v>
      </c>
      <c r="DU1554" s="2">
        <v>43159</v>
      </c>
      <c r="DV1554" s="2">
        <v>43189</v>
      </c>
      <c r="DW1554" s="2">
        <v>43220</v>
      </c>
      <c r="DX1554" s="2">
        <v>43251</v>
      </c>
      <c r="DY1554" s="2">
        <v>43280</v>
      </c>
      <c r="DZ1554" s="2">
        <v>43312</v>
      </c>
      <c r="EA1554" s="2">
        <v>43343</v>
      </c>
      <c r="EB1554" s="2">
        <v>43371</v>
      </c>
      <c r="EC1554" s="2">
        <v>43404</v>
      </c>
      <c r="ED1554" s="2">
        <v>43434</v>
      </c>
      <c r="EE1554" s="2">
        <v>43465</v>
      </c>
      <c r="EF1554" s="2">
        <v>43496</v>
      </c>
      <c r="EG1554" s="2">
        <v>43524</v>
      </c>
      <c r="EH1554" s="2">
        <v>43553</v>
      </c>
      <c r="EI1554" s="2">
        <v>43585</v>
      </c>
      <c r="EJ1554" s="2">
        <v>43616</v>
      </c>
      <c r="EK1554" s="2">
        <v>43644</v>
      </c>
      <c r="EL1554" s="2">
        <v>43677</v>
      </c>
      <c r="EM1554" s="2">
        <v>43707</v>
      </c>
      <c r="EN1554" s="2">
        <v>43738</v>
      </c>
      <c r="EO1554" s="2">
        <v>43769</v>
      </c>
      <c r="EP1554" s="2">
        <v>43798</v>
      </c>
      <c r="EQ1554" s="2">
        <v>43830</v>
      </c>
      <c r="ER1554" s="2">
        <v>43861</v>
      </c>
      <c r="ES1554" s="2">
        <v>43889</v>
      </c>
      <c r="ET1554" s="2">
        <v>43921</v>
      </c>
      <c r="EU1554" s="2">
        <v>43951</v>
      </c>
      <c r="EV1554" s="2">
        <v>43980</v>
      </c>
      <c r="EW1554" s="2">
        <v>44012</v>
      </c>
      <c r="EX1554" s="2">
        <v>44043</v>
      </c>
      <c r="EY1554" s="2">
        <v>44074</v>
      </c>
      <c r="EZ1554" s="2">
        <v>44104</v>
      </c>
      <c r="FA1554" s="2">
        <v>44134</v>
      </c>
      <c r="FB1554" s="2">
        <v>44165</v>
      </c>
      <c r="FC1554" s="2">
        <v>44196</v>
      </c>
      <c r="FD1554" s="2">
        <v>44225</v>
      </c>
      <c r="FE1554" s="2">
        <v>44253</v>
      </c>
      <c r="FF1554" s="2">
        <v>44286</v>
      </c>
      <c r="FG1554" s="2">
        <v>44316</v>
      </c>
      <c r="FH1554" s="2">
        <v>44347</v>
      </c>
      <c r="FI1554" s="2">
        <v>44377</v>
      </c>
      <c r="FJ1554" s="2">
        <v>44407</v>
      </c>
      <c r="FK1554" s="2">
        <v>44439</v>
      </c>
      <c r="FL1554" s="2">
        <v>44469</v>
      </c>
      <c r="FM1554" s="2">
        <v>44498</v>
      </c>
      <c r="FN1554" s="2">
        <v>44530</v>
      </c>
      <c r="FO1554" s="2">
        <v>44561</v>
      </c>
      <c r="FP1554" s="2">
        <v>44592</v>
      </c>
      <c r="FQ1554" s="2">
        <v>44620</v>
      </c>
      <c r="FR1554" s="2">
        <v>44651</v>
      </c>
      <c r="FS1554" s="2">
        <v>44680</v>
      </c>
      <c r="FT1554" s="2">
        <v>44712</v>
      </c>
      <c r="FU1554" s="2">
        <v>44742</v>
      </c>
      <c r="FV1554" s="2">
        <v>44771</v>
      </c>
      <c r="FW1554" s="2">
        <v>44804</v>
      </c>
      <c r="FX1554" s="2">
        <v>44834</v>
      </c>
      <c r="FY1554" s="2">
        <v>44865</v>
      </c>
    </row>
    <row r="1555" spans="1:181" x14ac:dyDescent="0.25">
      <c r="D1555" s="3">
        <v>31535995</v>
      </c>
      <c r="E1555">
        <v>24074823</v>
      </c>
      <c r="F1555">
        <v>23649174</v>
      </c>
      <c r="G1555">
        <v>18881878</v>
      </c>
      <c r="H1555">
        <v>18119108</v>
      </c>
      <c r="I1555">
        <v>24189011</v>
      </c>
      <c r="J1555">
        <v>36917506</v>
      </c>
      <c r="K1555">
        <v>28624092</v>
      </c>
      <c r="L1555">
        <v>26660761</v>
      </c>
      <c r="M1555">
        <v>39678886</v>
      </c>
      <c r="N1555">
        <v>30642644</v>
      </c>
      <c r="O1555">
        <v>23644693</v>
      </c>
      <c r="P1555">
        <v>27054533</v>
      </c>
      <c r="Q1555">
        <v>30793242</v>
      </c>
      <c r="R1555">
        <v>39890783</v>
      </c>
      <c r="S1555">
        <v>25871590</v>
      </c>
      <c r="T1555">
        <v>26043627</v>
      </c>
      <c r="U1555">
        <v>20276293</v>
      </c>
      <c r="V1555">
        <v>22013524</v>
      </c>
      <c r="W1555">
        <v>20355646</v>
      </c>
      <c r="X1555">
        <v>18224964</v>
      </c>
      <c r="Y1555">
        <v>21175535</v>
      </c>
      <c r="Z1555">
        <v>16154073</v>
      </c>
      <c r="AA1555">
        <v>10545778</v>
      </c>
      <c r="AB1555">
        <v>15649058</v>
      </c>
      <c r="AC1555">
        <v>18637329</v>
      </c>
      <c r="AD1555">
        <v>14344746</v>
      </c>
      <c r="AE1555">
        <v>16358037</v>
      </c>
      <c r="AF1555">
        <v>18025367</v>
      </c>
      <c r="AG1555">
        <v>11196993</v>
      </c>
      <c r="AH1555">
        <v>13223252</v>
      </c>
      <c r="AI1555">
        <v>14149372</v>
      </c>
      <c r="AJ1555">
        <v>10703087</v>
      </c>
      <c r="AK1555">
        <v>10693959</v>
      </c>
      <c r="AL1555">
        <v>9567557</v>
      </c>
      <c r="AM1555">
        <v>8878627</v>
      </c>
      <c r="AN1555">
        <v>8996292</v>
      </c>
      <c r="AO1555">
        <v>8838583</v>
      </c>
      <c r="AP1555">
        <v>10644827</v>
      </c>
      <c r="AQ1555">
        <v>7467871</v>
      </c>
      <c r="AR1555">
        <v>9166069</v>
      </c>
      <c r="AS1555">
        <v>14753782</v>
      </c>
      <c r="AT1555">
        <v>9704383</v>
      </c>
      <c r="AU1555">
        <v>24983837</v>
      </c>
      <c r="AV1555">
        <v>15589449</v>
      </c>
      <c r="AW1555">
        <v>18753666</v>
      </c>
      <c r="AX1555">
        <v>12330168</v>
      </c>
      <c r="AY1555">
        <v>11115580</v>
      </c>
      <c r="AZ1555">
        <v>11403885</v>
      </c>
      <c r="BA1555">
        <v>11593045</v>
      </c>
      <c r="BB1555">
        <v>13619782</v>
      </c>
      <c r="BC1555">
        <v>14609115</v>
      </c>
      <c r="BD1555">
        <v>20107705</v>
      </c>
      <c r="BE1555">
        <v>13302373</v>
      </c>
      <c r="BF1555">
        <v>10426194</v>
      </c>
      <c r="BG1555">
        <v>10671939</v>
      </c>
      <c r="BH1555">
        <v>7529255</v>
      </c>
      <c r="BI1555">
        <v>13655523</v>
      </c>
      <c r="BJ1555">
        <v>10131176</v>
      </c>
      <c r="BK1555">
        <v>8536500</v>
      </c>
      <c r="BL1555">
        <v>10266174</v>
      </c>
      <c r="BM1555">
        <v>13828490</v>
      </c>
      <c r="BN1555">
        <v>14415832</v>
      </c>
      <c r="BO1555">
        <v>15150374</v>
      </c>
      <c r="BP1555">
        <v>14429203</v>
      </c>
      <c r="BQ1555">
        <v>9056663</v>
      </c>
      <c r="BR1555">
        <v>7986320</v>
      </c>
      <c r="BS1555">
        <v>8932566</v>
      </c>
      <c r="BT1555">
        <v>10187247</v>
      </c>
      <c r="BU1555">
        <v>8798752</v>
      </c>
      <c r="BV1555">
        <v>7578931</v>
      </c>
      <c r="BW1555">
        <v>5795454</v>
      </c>
      <c r="BX1555">
        <v>9405198</v>
      </c>
      <c r="BY1555">
        <v>10731667</v>
      </c>
      <c r="BZ1555">
        <v>13218324</v>
      </c>
      <c r="CA1555">
        <v>11107004</v>
      </c>
      <c r="CB1555">
        <v>12896883</v>
      </c>
      <c r="CC1555">
        <v>11276735</v>
      </c>
      <c r="CD1555">
        <v>7945994</v>
      </c>
      <c r="CE1555">
        <v>10263476</v>
      </c>
      <c r="CF1555">
        <v>9950560</v>
      </c>
      <c r="CG1555">
        <v>11989793</v>
      </c>
      <c r="CH1555">
        <v>8762131</v>
      </c>
      <c r="CI1555">
        <v>12843321</v>
      </c>
      <c r="CJ1555">
        <v>10527478</v>
      </c>
      <c r="CK1555">
        <v>7265130</v>
      </c>
      <c r="CL1555">
        <v>8331897</v>
      </c>
      <c r="CM1555">
        <v>7834876</v>
      </c>
      <c r="CN1555">
        <v>8784428</v>
      </c>
      <c r="CO1555">
        <v>9485073</v>
      </c>
      <c r="CP1555">
        <v>9226831</v>
      </c>
      <c r="CQ1555">
        <v>15676900</v>
      </c>
      <c r="CR1555">
        <v>13781306</v>
      </c>
      <c r="CS1555">
        <v>13154767</v>
      </c>
      <c r="CT1555">
        <v>10397240</v>
      </c>
      <c r="CU1555">
        <v>16547689</v>
      </c>
      <c r="CV1555">
        <v>17188045</v>
      </c>
      <c r="CW1555">
        <v>12681255</v>
      </c>
      <c r="CX1555">
        <v>12458318</v>
      </c>
      <c r="CY1555">
        <v>9676074</v>
      </c>
      <c r="CZ1555">
        <v>16520075</v>
      </c>
      <c r="DA1555">
        <v>11178961</v>
      </c>
      <c r="DB1555">
        <v>8040992</v>
      </c>
      <c r="DC1555">
        <v>8899969</v>
      </c>
      <c r="DD1555">
        <v>7045972</v>
      </c>
      <c r="DE1555">
        <v>8573618</v>
      </c>
      <c r="DF1555">
        <v>14944695</v>
      </c>
      <c r="DG1555">
        <v>11364134</v>
      </c>
      <c r="DH1555">
        <v>9256118</v>
      </c>
      <c r="DI1555">
        <v>8871345</v>
      </c>
      <c r="DJ1555">
        <v>8691371</v>
      </c>
      <c r="DK1555">
        <v>9159896</v>
      </c>
      <c r="DL1555">
        <v>11275411</v>
      </c>
      <c r="DM1555">
        <v>10630722</v>
      </c>
      <c r="DN1555">
        <v>8450501</v>
      </c>
      <c r="DO1555">
        <v>9879635</v>
      </c>
      <c r="DP1555">
        <v>7458094</v>
      </c>
      <c r="DQ1555">
        <v>7551551</v>
      </c>
      <c r="DR1555">
        <v>10659276</v>
      </c>
      <c r="DS1555">
        <v>9203988</v>
      </c>
      <c r="DT1555">
        <v>8859933</v>
      </c>
      <c r="DU1555">
        <v>14039330</v>
      </c>
      <c r="DV1555">
        <v>10674460</v>
      </c>
      <c r="DW1555">
        <v>9663624</v>
      </c>
      <c r="DX1555">
        <v>12046110</v>
      </c>
      <c r="DY1555">
        <v>12566371</v>
      </c>
      <c r="DZ1555">
        <v>9990439</v>
      </c>
      <c r="EA1555">
        <v>9969819</v>
      </c>
      <c r="EB1555">
        <v>7319342</v>
      </c>
      <c r="EC1555">
        <v>11849789</v>
      </c>
      <c r="ED1555">
        <v>12220938</v>
      </c>
      <c r="EE1555">
        <v>11255475</v>
      </c>
      <c r="EF1555">
        <v>10485924</v>
      </c>
      <c r="EG1555">
        <v>8536425</v>
      </c>
      <c r="EH1555">
        <v>9231599</v>
      </c>
      <c r="EI1555">
        <v>7666793</v>
      </c>
      <c r="EJ1555">
        <v>10425925</v>
      </c>
      <c r="EK1555">
        <v>8587988</v>
      </c>
      <c r="EL1555">
        <v>9216586</v>
      </c>
      <c r="EM1555">
        <v>9317534</v>
      </c>
      <c r="EN1555">
        <v>6706673</v>
      </c>
      <c r="EO1555">
        <v>7694751</v>
      </c>
      <c r="EP1555">
        <v>10610917</v>
      </c>
      <c r="EQ1555">
        <v>10011540</v>
      </c>
      <c r="ER1555">
        <v>12941111</v>
      </c>
      <c r="ES1555">
        <v>14216075</v>
      </c>
      <c r="ET1555">
        <v>23560540</v>
      </c>
      <c r="EU1555">
        <v>14422556</v>
      </c>
      <c r="EV1555">
        <v>13827951</v>
      </c>
      <c r="EW1555">
        <v>14090696</v>
      </c>
      <c r="EX1555">
        <v>9526110</v>
      </c>
      <c r="EY1555">
        <v>11274228</v>
      </c>
      <c r="EZ1555">
        <v>12664299</v>
      </c>
      <c r="FA1555">
        <v>9606974</v>
      </c>
      <c r="FB1555">
        <v>10684282</v>
      </c>
      <c r="FC1555">
        <v>9298238</v>
      </c>
      <c r="FD1555">
        <v>9894967</v>
      </c>
      <c r="FE1555">
        <v>9184882</v>
      </c>
      <c r="FF1555">
        <v>11762398</v>
      </c>
      <c r="FG1555">
        <v>8604241</v>
      </c>
      <c r="FH1555">
        <v>13692031</v>
      </c>
      <c r="FI1555">
        <v>12008604</v>
      </c>
      <c r="FJ1555">
        <v>10278938</v>
      </c>
      <c r="FK1555">
        <v>8928661</v>
      </c>
      <c r="FL1555">
        <v>8931139</v>
      </c>
      <c r="FM1555">
        <v>9670561</v>
      </c>
      <c r="FN1555">
        <v>12367657</v>
      </c>
      <c r="FO1555">
        <v>10976770</v>
      </c>
      <c r="FP1555">
        <v>11949030</v>
      </c>
      <c r="FQ1555">
        <v>11652406</v>
      </c>
      <c r="FR1555">
        <v>14368477</v>
      </c>
      <c r="FS1555">
        <v>15338511</v>
      </c>
      <c r="FT1555">
        <v>14872541</v>
      </c>
      <c r="FU1555">
        <v>12390973</v>
      </c>
      <c r="FV1555">
        <v>11787347</v>
      </c>
      <c r="FW1555">
        <v>10221962</v>
      </c>
      <c r="FX1555">
        <v>15704353</v>
      </c>
      <c r="FY1555">
        <v>13215768</v>
      </c>
    </row>
    <row r="1556" spans="1:181" x14ac:dyDescent="0.25">
      <c r="A1556" s="5" t="s">
        <v>779</v>
      </c>
      <c r="B1556" t="s">
        <v>1165</v>
      </c>
      <c r="C1556" t="s">
        <v>1199</v>
      </c>
      <c r="D1556" s="2">
        <f>_xll.BDH(A1556, "volume", B1556, C1556, "Direction", "H", "Period", "M","cols=178;rows=2")</f>
        <v>39478</v>
      </c>
      <c r="E1556" s="2">
        <v>39507</v>
      </c>
      <c r="F1556" s="2">
        <v>39538</v>
      </c>
      <c r="G1556" s="2">
        <v>39568</v>
      </c>
      <c r="H1556" s="2">
        <v>39598</v>
      </c>
      <c r="I1556" s="2">
        <v>39629</v>
      </c>
      <c r="J1556" s="2">
        <v>39660</v>
      </c>
      <c r="K1556" s="2">
        <v>39689</v>
      </c>
      <c r="L1556" s="2">
        <v>39721</v>
      </c>
      <c r="M1556" s="2">
        <v>39752</v>
      </c>
      <c r="N1556" s="2">
        <v>39780</v>
      </c>
      <c r="O1556" s="2">
        <v>39813</v>
      </c>
      <c r="P1556" s="2">
        <v>39843</v>
      </c>
      <c r="Q1556" s="2">
        <v>39871</v>
      </c>
      <c r="R1556" s="2">
        <v>39903</v>
      </c>
      <c r="S1556" s="2">
        <v>39933</v>
      </c>
      <c r="T1556" s="2">
        <v>39962</v>
      </c>
      <c r="U1556" s="2">
        <v>39994</v>
      </c>
      <c r="V1556" s="2">
        <v>40025</v>
      </c>
      <c r="W1556" s="2">
        <v>40056</v>
      </c>
      <c r="X1556" s="2">
        <v>40086</v>
      </c>
      <c r="Y1556" s="2">
        <v>40116</v>
      </c>
      <c r="Z1556" s="2">
        <v>40147</v>
      </c>
      <c r="AA1556" s="2">
        <v>40178</v>
      </c>
      <c r="AB1556" s="2">
        <v>40207</v>
      </c>
      <c r="AC1556" s="2">
        <v>40235</v>
      </c>
      <c r="AD1556" s="2">
        <v>40268</v>
      </c>
      <c r="AE1556" s="2">
        <v>40298</v>
      </c>
      <c r="AF1556" s="2">
        <v>40329</v>
      </c>
      <c r="AG1556" s="2">
        <v>40359</v>
      </c>
      <c r="AH1556" s="2">
        <v>40389</v>
      </c>
      <c r="AI1556" s="2">
        <v>40421</v>
      </c>
      <c r="AJ1556" s="2">
        <v>40451</v>
      </c>
      <c r="AK1556" s="2">
        <v>40480</v>
      </c>
      <c r="AL1556" s="2">
        <v>40512</v>
      </c>
      <c r="AM1556" s="2">
        <v>40543</v>
      </c>
      <c r="AN1556" s="2">
        <v>40574</v>
      </c>
      <c r="AO1556" s="2">
        <v>40602</v>
      </c>
      <c r="AP1556" s="2">
        <v>40633</v>
      </c>
      <c r="AQ1556" s="2">
        <v>40662</v>
      </c>
      <c r="AR1556" s="2">
        <v>40694</v>
      </c>
      <c r="AS1556" s="2">
        <v>40724</v>
      </c>
      <c r="AT1556" s="2">
        <v>40753</v>
      </c>
      <c r="AU1556" s="2">
        <v>40786</v>
      </c>
      <c r="AV1556" s="2">
        <v>40816</v>
      </c>
      <c r="AW1556" s="2">
        <v>40847</v>
      </c>
      <c r="AX1556" s="2">
        <v>40877</v>
      </c>
      <c r="AY1556" s="2">
        <v>40907</v>
      </c>
      <c r="AZ1556" s="2">
        <v>40939</v>
      </c>
      <c r="BA1556" s="2">
        <v>40968</v>
      </c>
      <c r="BB1556" s="2">
        <v>40998</v>
      </c>
      <c r="BC1556" s="2">
        <v>41029</v>
      </c>
      <c r="BD1556" s="2">
        <v>41060</v>
      </c>
      <c r="BE1556" s="2">
        <v>41089</v>
      </c>
      <c r="BF1556" s="2">
        <v>41121</v>
      </c>
      <c r="BG1556" s="2">
        <v>41152</v>
      </c>
      <c r="BH1556" s="2">
        <v>41180</v>
      </c>
      <c r="BI1556" s="2">
        <v>41213</v>
      </c>
      <c r="BJ1556" s="2">
        <v>41243</v>
      </c>
      <c r="BK1556" s="2">
        <v>41274</v>
      </c>
      <c r="BL1556" s="2">
        <v>41305</v>
      </c>
      <c r="BM1556" s="2">
        <v>41333</v>
      </c>
      <c r="BN1556" s="2">
        <v>41362</v>
      </c>
      <c r="BO1556" s="2">
        <v>41394</v>
      </c>
      <c r="BP1556" s="2">
        <v>41425</v>
      </c>
      <c r="BQ1556" s="2">
        <v>41453</v>
      </c>
      <c r="BR1556" s="2">
        <v>41486</v>
      </c>
      <c r="BS1556" s="2">
        <v>41516</v>
      </c>
      <c r="BT1556" s="2">
        <v>41547</v>
      </c>
      <c r="BU1556" s="2">
        <v>41578</v>
      </c>
      <c r="BV1556" s="2">
        <v>41607</v>
      </c>
      <c r="BW1556" s="2">
        <v>41639</v>
      </c>
      <c r="BX1556" s="2">
        <v>41670</v>
      </c>
      <c r="BY1556" s="2">
        <v>41698</v>
      </c>
      <c r="BZ1556" s="2">
        <v>41729</v>
      </c>
      <c r="CA1556" s="2">
        <v>41759</v>
      </c>
      <c r="CB1556" s="2">
        <v>41789</v>
      </c>
      <c r="CC1556" s="2">
        <v>41820</v>
      </c>
      <c r="CD1556" s="2">
        <v>41851</v>
      </c>
      <c r="CE1556" s="2">
        <v>41880</v>
      </c>
      <c r="CF1556" s="2">
        <v>41912</v>
      </c>
      <c r="CG1556" s="2">
        <v>41943</v>
      </c>
      <c r="CH1556" s="2">
        <v>41971</v>
      </c>
      <c r="CI1556" s="2">
        <v>42004</v>
      </c>
      <c r="CJ1556" s="2">
        <v>42034</v>
      </c>
      <c r="CK1556" s="2">
        <v>42062</v>
      </c>
      <c r="CL1556" s="2">
        <v>42094</v>
      </c>
      <c r="CM1556" s="2">
        <v>42124</v>
      </c>
      <c r="CN1556" s="2">
        <v>42153</v>
      </c>
      <c r="CO1556" s="2">
        <v>42185</v>
      </c>
      <c r="CP1556" s="2">
        <v>42216</v>
      </c>
      <c r="CQ1556" s="2">
        <v>42247</v>
      </c>
      <c r="CR1556" s="2">
        <v>42277</v>
      </c>
      <c r="CS1556" s="2">
        <v>42307</v>
      </c>
      <c r="CT1556" s="2">
        <v>42338</v>
      </c>
      <c r="CU1556" s="2">
        <v>42369</v>
      </c>
      <c r="CV1556" s="2">
        <v>42398</v>
      </c>
      <c r="CW1556" s="2">
        <v>42429</v>
      </c>
      <c r="CX1556" s="2">
        <v>42460</v>
      </c>
      <c r="CY1556" s="2">
        <v>42489</v>
      </c>
      <c r="CZ1556" s="2">
        <v>42521</v>
      </c>
      <c r="DA1556" s="2">
        <v>42551</v>
      </c>
      <c r="DB1556" s="2">
        <v>42580</v>
      </c>
      <c r="DC1556" s="2">
        <v>42613</v>
      </c>
      <c r="DD1556" s="2">
        <v>42643</v>
      </c>
      <c r="DE1556" s="2">
        <v>42674</v>
      </c>
      <c r="DF1556" s="2">
        <v>42704</v>
      </c>
      <c r="DG1556" s="2">
        <v>42734</v>
      </c>
      <c r="DH1556" s="2">
        <v>42766</v>
      </c>
      <c r="DI1556" s="2">
        <v>42794</v>
      </c>
      <c r="DJ1556" s="2">
        <v>42825</v>
      </c>
      <c r="DK1556" s="2">
        <v>42853</v>
      </c>
      <c r="DL1556" s="2">
        <v>42886</v>
      </c>
      <c r="DM1556" s="2">
        <v>42916</v>
      </c>
      <c r="DN1556" s="2">
        <v>42947</v>
      </c>
      <c r="DO1556" s="2">
        <v>42978</v>
      </c>
      <c r="DP1556" s="2">
        <v>43007</v>
      </c>
      <c r="DQ1556" s="2">
        <v>43039</v>
      </c>
      <c r="DR1556" s="2">
        <v>43069</v>
      </c>
      <c r="DS1556" s="2">
        <v>43098</v>
      </c>
      <c r="DT1556" s="2">
        <v>43131</v>
      </c>
      <c r="DU1556" s="2">
        <v>43159</v>
      </c>
      <c r="DV1556" s="2">
        <v>43189</v>
      </c>
      <c r="DW1556" s="2">
        <v>43220</v>
      </c>
      <c r="DX1556" s="2">
        <v>43251</v>
      </c>
      <c r="DY1556" s="2">
        <v>43280</v>
      </c>
      <c r="DZ1556" s="2">
        <v>43312</v>
      </c>
      <c r="EA1556" s="2">
        <v>43343</v>
      </c>
      <c r="EB1556" s="2">
        <v>43371</v>
      </c>
      <c r="EC1556" s="2">
        <v>43404</v>
      </c>
      <c r="ED1556" s="2">
        <v>43434</v>
      </c>
      <c r="EE1556" s="2">
        <v>43465</v>
      </c>
      <c r="EF1556" s="2">
        <v>43496</v>
      </c>
      <c r="EG1556" s="2">
        <v>43524</v>
      </c>
      <c r="EH1556" s="2">
        <v>43553</v>
      </c>
      <c r="EI1556" s="2">
        <v>43585</v>
      </c>
      <c r="EJ1556" s="2">
        <v>43616</v>
      </c>
      <c r="EK1556" s="2">
        <v>43644</v>
      </c>
      <c r="EL1556" s="2">
        <v>43677</v>
      </c>
      <c r="EM1556" s="2">
        <v>43707</v>
      </c>
      <c r="EN1556" s="2">
        <v>43738</v>
      </c>
      <c r="EO1556" s="2">
        <v>43769</v>
      </c>
      <c r="EP1556" s="2">
        <v>43798</v>
      </c>
      <c r="EQ1556" s="2">
        <v>43830</v>
      </c>
      <c r="ER1556" s="2">
        <v>43861</v>
      </c>
      <c r="ES1556" s="2">
        <v>43889</v>
      </c>
      <c r="ET1556" s="2">
        <v>43921</v>
      </c>
      <c r="EU1556" s="2">
        <v>43951</v>
      </c>
      <c r="EV1556" s="2">
        <v>43980</v>
      </c>
      <c r="EW1556" s="2">
        <v>44012</v>
      </c>
      <c r="EX1556" s="2">
        <v>44043</v>
      </c>
      <c r="EY1556" s="2">
        <v>44074</v>
      </c>
      <c r="EZ1556" s="2">
        <v>44104</v>
      </c>
      <c r="FA1556" s="2">
        <v>44134</v>
      </c>
      <c r="FB1556" s="2">
        <v>44165</v>
      </c>
      <c r="FC1556" s="2">
        <v>44196</v>
      </c>
      <c r="FD1556" s="2">
        <v>44225</v>
      </c>
      <c r="FE1556" s="2">
        <v>44253</v>
      </c>
      <c r="FF1556" s="2">
        <v>44286</v>
      </c>
      <c r="FG1556" s="2">
        <v>44316</v>
      </c>
      <c r="FH1556" s="2">
        <v>44347</v>
      </c>
      <c r="FI1556" s="2">
        <v>44377</v>
      </c>
      <c r="FJ1556" s="2">
        <v>44407</v>
      </c>
      <c r="FK1556" s="2">
        <v>44439</v>
      </c>
      <c r="FL1556" s="2">
        <v>44469</v>
      </c>
      <c r="FM1556" s="2">
        <v>44498</v>
      </c>
      <c r="FN1556" s="2">
        <v>44530</v>
      </c>
      <c r="FO1556" s="2">
        <v>44561</v>
      </c>
      <c r="FP1556" s="2">
        <v>44592</v>
      </c>
      <c r="FQ1556" s="2">
        <v>44620</v>
      </c>
      <c r="FR1556" s="2">
        <v>44651</v>
      </c>
      <c r="FS1556" s="2">
        <v>44680</v>
      </c>
      <c r="FT1556" s="2">
        <v>44712</v>
      </c>
      <c r="FU1556" s="2">
        <v>44742</v>
      </c>
      <c r="FV1556" s="2">
        <v>44771</v>
      </c>
      <c r="FW1556" s="2">
        <v>44804</v>
      </c>
      <c r="FX1556" s="2">
        <v>44834</v>
      </c>
      <c r="FY1556" s="2">
        <v>44865</v>
      </c>
    </row>
    <row r="1557" spans="1:181" x14ac:dyDescent="0.25">
      <c r="D1557" s="3">
        <v>25301888</v>
      </c>
      <c r="E1557">
        <v>17918028</v>
      </c>
      <c r="F1557">
        <v>20661594</v>
      </c>
      <c r="G1557">
        <v>20800701</v>
      </c>
      <c r="H1557">
        <v>18115901</v>
      </c>
      <c r="I1557">
        <v>20555607</v>
      </c>
      <c r="J1557">
        <v>28248667</v>
      </c>
      <c r="K1557">
        <v>15745325</v>
      </c>
      <c r="L1557">
        <v>20985594</v>
      </c>
      <c r="M1557">
        <v>38739742</v>
      </c>
      <c r="N1557">
        <v>22226147</v>
      </c>
      <c r="O1557">
        <v>21001543</v>
      </c>
      <c r="P1557">
        <v>27309306</v>
      </c>
      <c r="Q1557">
        <v>23683000</v>
      </c>
      <c r="R1557">
        <v>28047740</v>
      </c>
      <c r="S1557">
        <v>19657598</v>
      </c>
      <c r="T1557">
        <v>18564196</v>
      </c>
      <c r="U1557">
        <v>14849078</v>
      </c>
      <c r="V1557">
        <v>14933534</v>
      </c>
      <c r="W1557">
        <v>12671085</v>
      </c>
      <c r="X1557">
        <v>10266377</v>
      </c>
      <c r="Y1557">
        <v>16966825</v>
      </c>
      <c r="Z1557">
        <v>12624694</v>
      </c>
      <c r="AA1557">
        <v>10872971</v>
      </c>
      <c r="AB1557">
        <v>11042723</v>
      </c>
      <c r="AC1557">
        <v>17122137</v>
      </c>
      <c r="AD1557">
        <v>15872061</v>
      </c>
      <c r="AE1557">
        <v>16894698</v>
      </c>
      <c r="AF1557">
        <v>14461085</v>
      </c>
      <c r="AG1557">
        <v>11944316</v>
      </c>
      <c r="AH1557">
        <v>15640352</v>
      </c>
      <c r="AI1557">
        <v>16855804</v>
      </c>
      <c r="AJ1557">
        <v>12954323</v>
      </c>
      <c r="AK1557">
        <v>14274600</v>
      </c>
      <c r="AL1557">
        <v>9477280</v>
      </c>
      <c r="AM1557">
        <v>10271304</v>
      </c>
      <c r="AN1557">
        <v>9302583</v>
      </c>
      <c r="AO1557">
        <v>10443441</v>
      </c>
      <c r="AP1557">
        <v>9989542</v>
      </c>
      <c r="AQ1557">
        <v>7943038</v>
      </c>
      <c r="AR1557">
        <v>8609818</v>
      </c>
      <c r="AS1557">
        <v>7546098</v>
      </c>
      <c r="AT1557">
        <v>8980206</v>
      </c>
      <c r="AU1557">
        <v>13885422</v>
      </c>
      <c r="AV1557">
        <v>9667732</v>
      </c>
      <c r="AW1557">
        <v>9856902</v>
      </c>
      <c r="AX1557">
        <v>8027200</v>
      </c>
      <c r="AY1557">
        <v>6456534</v>
      </c>
      <c r="AZ1557">
        <v>9327651</v>
      </c>
      <c r="BA1557">
        <v>9088930</v>
      </c>
      <c r="BB1557">
        <v>8010420</v>
      </c>
      <c r="BC1557">
        <v>10351835</v>
      </c>
      <c r="BD1557">
        <v>10730378</v>
      </c>
      <c r="BE1557">
        <v>8986279</v>
      </c>
      <c r="BF1557">
        <v>11119068</v>
      </c>
      <c r="BG1557">
        <v>8318883</v>
      </c>
      <c r="BH1557">
        <v>9115496</v>
      </c>
      <c r="BI1557">
        <v>11703933</v>
      </c>
      <c r="BJ1557">
        <v>7899330</v>
      </c>
      <c r="BK1557">
        <v>6799368</v>
      </c>
      <c r="BL1557">
        <v>11825476</v>
      </c>
      <c r="BM1557">
        <v>12646968</v>
      </c>
      <c r="BN1557">
        <v>10069683</v>
      </c>
      <c r="BO1557">
        <v>9369607</v>
      </c>
      <c r="BP1557">
        <v>11770321</v>
      </c>
      <c r="BQ1557">
        <v>9842213</v>
      </c>
      <c r="BR1557">
        <v>6440778</v>
      </c>
      <c r="BS1557">
        <v>8636067</v>
      </c>
      <c r="BT1557">
        <v>9307590</v>
      </c>
      <c r="BU1557">
        <v>10692915</v>
      </c>
      <c r="BV1557">
        <v>12254549</v>
      </c>
      <c r="BW1557">
        <v>11764515</v>
      </c>
      <c r="BX1557">
        <v>12848958</v>
      </c>
      <c r="BY1557">
        <v>16044459</v>
      </c>
      <c r="BZ1557">
        <v>12797637</v>
      </c>
      <c r="CA1557">
        <v>15827800</v>
      </c>
      <c r="CB1557">
        <v>10139241</v>
      </c>
      <c r="CC1557">
        <v>12213670</v>
      </c>
      <c r="CD1557">
        <v>13255911</v>
      </c>
      <c r="CE1557">
        <v>11962000</v>
      </c>
      <c r="CF1557">
        <v>9588996</v>
      </c>
      <c r="CG1557">
        <v>14805831</v>
      </c>
      <c r="CH1557">
        <v>10077384</v>
      </c>
      <c r="CI1557">
        <v>10856933</v>
      </c>
      <c r="CJ1557">
        <v>14798203</v>
      </c>
      <c r="CK1557">
        <v>16679760</v>
      </c>
      <c r="CL1557">
        <v>12502903</v>
      </c>
      <c r="CM1557">
        <v>12759506</v>
      </c>
      <c r="CN1557">
        <v>11297765</v>
      </c>
      <c r="CO1557">
        <v>11914772</v>
      </c>
      <c r="CP1557">
        <v>10979776</v>
      </c>
      <c r="CQ1557">
        <v>12099097</v>
      </c>
      <c r="CR1557">
        <v>12043029</v>
      </c>
      <c r="CS1557">
        <v>11997765</v>
      </c>
      <c r="CT1557">
        <v>6389652</v>
      </c>
      <c r="CU1557">
        <v>19346880</v>
      </c>
      <c r="CV1557">
        <v>15701679</v>
      </c>
      <c r="CW1557">
        <v>14527836</v>
      </c>
      <c r="CX1557">
        <v>11003644</v>
      </c>
      <c r="CY1557">
        <v>10457372</v>
      </c>
      <c r="CZ1557">
        <v>10975960</v>
      </c>
      <c r="DA1557">
        <v>12448570</v>
      </c>
      <c r="DB1557">
        <v>12797757</v>
      </c>
      <c r="DC1557">
        <v>9735015</v>
      </c>
      <c r="DD1557">
        <v>9524163</v>
      </c>
      <c r="DE1557">
        <v>10430745</v>
      </c>
      <c r="DF1557">
        <v>12320816</v>
      </c>
      <c r="DG1557">
        <v>10708107</v>
      </c>
      <c r="DH1557">
        <v>8822379</v>
      </c>
      <c r="DI1557">
        <v>8427928</v>
      </c>
      <c r="DJ1557">
        <v>9700685</v>
      </c>
      <c r="DK1557">
        <v>11021175</v>
      </c>
      <c r="DL1557">
        <v>11605641</v>
      </c>
      <c r="DM1557">
        <v>10113808</v>
      </c>
      <c r="DN1557">
        <v>13666550</v>
      </c>
      <c r="DO1557">
        <v>15549674</v>
      </c>
      <c r="DP1557">
        <v>10876281</v>
      </c>
      <c r="DQ1557">
        <v>11783464</v>
      </c>
      <c r="DR1557">
        <v>13280728</v>
      </c>
      <c r="DS1557">
        <v>11318348</v>
      </c>
      <c r="DT1557">
        <v>14185333</v>
      </c>
      <c r="DU1557">
        <v>11744039</v>
      </c>
      <c r="DV1557">
        <v>10423815</v>
      </c>
      <c r="DW1557">
        <v>12021686</v>
      </c>
      <c r="DX1557">
        <v>11859545</v>
      </c>
      <c r="DY1557">
        <v>10585962</v>
      </c>
      <c r="DZ1557">
        <v>10120690</v>
      </c>
      <c r="EA1557">
        <v>7852327</v>
      </c>
      <c r="EB1557">
        <v>6878407</v>
      </c>
      <c r="EC1557">
        <v>10824232</v>
      </c>
      <c r="ED1557">
        <v>9185545</v>
      </c>
      <c r="EE1557">
        <v>11176069</v>
      </c>
      <c r="EF1557">
        <v>10752559</v>
      </c>
      <c r="EG1557">
        <v>7772190</v>
      </c>
      <c r="EH1557">
        <v>8682299</v>
      </c>
      <c r="EI1557">
        <v>9290157</v>
      </c>
      <c r="EJ1557">
        <v>14062228</v>
      </c>
      <c r="EK1557">
        <v>9374289</v>
      </c>
      <c r="EL1557">
        <v>10921458</v>
      </c>
      <c r="EM1557">
        <v>10951544</v>
      </c>
      <c r="EN1557">
        <v>10828783</v>
      </c>
      <c r="EO1557">
        <v>14948230</v>
      </c>
      <c r="EP1557">
        <v>14629107</v>
      </c>
      <c r="EQ1557">
        <v>9530543</v>
      </c>
      <c r="ER1557">
        <v>13223647</v>
      </c>
      <c r="ES1557">
        <v>11934207</v>
      </c>
      <c r="ET1557">
        <v>22572524</v>
      </c>
      <c r="EU1557">
        <v>17061946</v>
      </c>
      <c r="EV1557">
        <v>20093279</v>
      </c>
      <c r="EW1557">
        <v>16203753</v>
      </c>
      <c r="EX1557">
        <v>15825448</v>
      </c>
      <c r="EY1557">
        <v>11328051</v>
      </c>
      <c r="EZ1557">
        <v>14387418</v>
      </c>
      <c r="FA1557">
        <v>12285123</v>
      </c>
      <c r="FB1557">
        <v>11619637</v>
      </c>
      <c r="FC1557">
        <v>9562364</v>
      </c>
      <c r="FD1557">
        <v>11006327</v>
      </c>
      <c r="FE1557">
        <v>7944309</v>
      </c>
      <c r="FF1557">
        <v>10837666</v>
      </c>
      <c r="FG1557">
        <v>9615058</v>
      </c>
      <c r="FH1557">
        <v>10072580</v>
      </c>
      <c r="FI1557">
        <v>9905006</v>
      </c>
      <c r="FJ1557">
        <v>10331900</v>
      </c>
      <c r="FK1557">
        <v>8129941</v>
      </c>
      <c r="FL1557">
        <v>11971560</v>
      </c>
      <c r="FM1557">
        <v>9869329</v>
      </c>
      <c r="FN1557">
        <v>10452847</v>
      </c>
      <c r="FO1557">
        <v>10872711</v>
      </c>
      <c r="FP1557">
        <v>9898869</v>
      </c>
      <c r="FQ1557">
        <v>11974832</v>
      </c>
      <c r="FR1557">
        <v>14034385</v>
      </c>
      <c r="FS1557">
        <v>11359001</v>
      </c>
      <c r="FT1557">
        <v>11312200</v>
      </c>
      <c r="FU1557">
        <v>10705551</v>
      </c>
      <c r="FV1557">
        <v>10446471</v>
      </c>
      <c r="FW1557">
        <v>10370059</v>
      </c>
      <c r="FX1557">
        <v>13138487</v>
      </c>
      <c r="FY1557">
        <v>11589602</v>
      </c>
    </row>
    <row r="1558" spans="1:181" x14ac:dyDescent="0.25">
      <c r="A1558" s="5" t="s">
        <v>780</v>
      </c>
      <c r="B1558" t="s">
        <v>1165</v>
      </c>
      <c r="C1558" t="s">
        <v>1184</v>
      </c>
      <c r="D1558" s="2">
        <f>_xll.BDH(A1558, "volume", B1558, C1558, "Direction", "H", "Period", "M","cols=71;rows=2")</f>
        <v>39478</v>
      </c>
      <c r="E1558" s="2">
        <v>39507</v>
      </c>
      <c r="F1558" s="2">
        <v>39538</v>
      </c>
      <c r="G1558" s="2">
        <v>39568</v>
      </c>
      <c r="H1558" s="2">
        <v>39598</v>
      </c>
      <c r="I1558" s="2">
        <v>39629</v>
      </c>
      <c r="J1558" s="2">
        <v>39660</v>
      </c>
      <c r="K1558" s="2">
        <v>39689</v>
      </c>
      <c r="L1558" s="2">
        <v>39721</v>
      </c>
      <c r="M1558" s="2">
        <v>39752</v>
      </c>
      <c r="N1558" s="2">
        <v>39780</v>
      </c>
      <c r="O1558" s="2">
        <v>39813</v>
      </c>
      <c r="P1558" s="2">
        <v>39843</v>
      </c>
      <c r="Q1558" s="2">
        <v>39871</v>
      </c>
      <c r="R1558" s="2">
        <v>39903</v>
      </c>
      <c r="S1558" s="2">
        <v>39933</v>
      </c>
      <c r="T1558" s="2">
        <v>39962</v>
      </c>
      <c r="U1558" s="2">
        <v>39994</v>
      </c>
      <c r="V1558" s="2">
        <v>40025</v>
      </c>
      <c r="W1558" s="2">
        <v>40056</v>
      </c>
      <c r="X1558" s="2">
        <v>40086</v>
      </c>
      <c r="Y1558" s="2">
        <v>40116</v>
      </c>
      <c r="Z1558" s="2">
        <v>40147</v>
      </c>
      <c r="AA1558" s="2">
        <v>40178</v>
      </c>
      <c r="AB1558" s="2">
        <v>40207</v>
      </c>
      <c r="AC1558" s="2">
        <v>40235</v>
      </c>
      <c r="AD1558" s="2">
        <v>40268</v>
      </c>
      <c r="AE1558" s="2">
        <v>40298</v>
      </c>
      <c r="AF1558" s="2">
        <v>40329</v>
      </c>
      <c r="AG1558" s="2">
        <v>40359</v>
      </c>
      <c r="AH1558" s="2">
        <v>40389</v>
      </c>
      <c r="AI1558" s="2">
        <v>40421</v>
      </c>
      <c r="AJ1558" s="2">
        <v>40451</v>
      </c>
      <c r="AK1558" s="2">
        <v>40480</v>
      </c>
      <c r="AL1558" s="2">
        <v>40512</v>
      </c>
      <c r="AM1558" s="2">
        <v>40543</v>
      </c>
      <c r="AN1558" s="2">
        <v>40574</v>
      </c>
      <c r="AO1558" s="2">
        <v>40602</v>
      </c>
      <c r="AP1558" s="2">
        <v>40633</v>
      </c>
      <c r="AQ1558" s="2">
        <v>40662</v>
      </c>
      <c r="AR1558" s="2">
        <v>40694</v>
      </c>
      <c r="AS1558" s="2">
        <v>40724</v>
      </c>
      <c r="AT1558" s="2">
        <v>40753</v>
      </c>
      <c r="AU1558" s="2">
        <v>40786</v>
      </c>
      <c r="AV1558" s="2">
        <v>40816</v>
      </c>
      <c r="AW1558" s="2">
        <v>40847</v>
      </c>
      <c r="AX1558" s="2">
        <v>40877</v>
      </c>
      <c r="AY1558" s="2">
        <v>40907</v>
      </c>
      <c r="AZ1558" s="2">
        <v>40939</v>
      </c>
      <c r="BA1558" s="2">
        <v>40968</v>
      </c>
      <c r="BB1558" s="2">
        <v>40998</v>
      </c>
      <c r="BC1558" s="2">
        <v>41029</v>
      </c>
      <c r="BD1558" s="2">
        <v>41060</v>
      </c>
      <c r="BE1558" s="2">
        <v>41089</v>
      </c>
      <c r="BF1558" s="2">
        <v>41121</v>
      </c>
      <c r="BG1558" s="2">
        <v>41152</v>
      </c>
      <c r="BH1558" s="2">
        <v>41180</v>
      </c>
      <c r="BI1558" s="2">
        <v>41213</v>
      </c>
      <c r="BJ1558" s="2">
        <v>41243</v>
      </c>
      <c r="BK1558" s="2">
        <v>41274</v>
      </c>
      <c r="BL1558" s="2">
        <v>41305</v>
      </c>
      <c r="BM1558" s="2">
        <v>41333</v>
      </c>
      <c r="BN1558" s="2">
        <v>41362</v>
      </c>
      <c r="BO1558" s="2">
        <v>41394</v>
      </c>
      <c r="BP1558" s="2">
        <v>41425</v>
      </c>
      <c r="BQ1558" s="2">
        <v>41453</v>
      </c>
      <c r="BR1558" s="2">
        <v>41486</v>
      </c>
      <c r="BS1558" s="2">
        <v>41516</v>
      </c>
      <c r="BT1558" s="2">
        <v>41547</v>
      </c>
      <c r="BU1558" s="2">
        <v>41578</v>
      </c>
      <c r="BV1558" s="2">
        <v>41607</v>
      </c>
    </row>
    <row r="1559" spans="1:181" x14ac:dyDescent="0.25">
      <c r="D1559" s="3">
        <v>36353100</v>
      </c>
      <c r="E1559">
        <v>26061600</v>
      </c>
      <c r="F1559">
        <v>27680700</v>
      </c>
      <c r="G1559">
        <v>17027000</v>
      </c>
      <c r="H1559">
        <v>20539500</v>
      </c>
      <c r="I1559">
        <v>20933100</v>
      </c>
      <c r="J1559">
        <v>30638600</v>
      </c>
      <c r="K1559">
        <v>29900500</v>
      </c>
      <c r="L1559">
        <v>33320700</v>
      </c>
      <c r="M1559">
        <v>38785000</v>
      </c>
      <c r="N1559">
        <v>24345400</v>
      </c>
      <c r="O1559">
        <v>24596500</v>
      </c>
      <c r="P1559">
        <v>25710300</v>
      </c>
      <c r="Q1559">
        <v>31114500</v>
      </c>
      <c r="R1559">
        <v>35580200</v>
      </c>
      <c r="S1559">
        <v>35835200</v>
      </c>
      <c r="T1559">
        <v>32317800</v>
      </c>
      <c r="U1559">
        <v>21707300</v>
      </c>
      <c r="V1559">
        <v>20466600</v>
      </c>
      <c r="W1559">
        <v>20542800</v>
      </c>
      <c r="X1559">
        <v>22128300</v>
      </c>
      <c r="Y1559">
        <v>23102300</v>
      </c>
      <c r="Z1559">
        <v>19205100</v>
      </c>
      <c r="AA1559">
        <v>16349500</v>
      </c>
      <c r="AB1559">
        <v>18261000</v>
      </c>
      <c r="AC1559">
        <v>21770400</v>
      </c>
      <c r="AD1559">
        <v>24722500</v>
      </c>
      <c r="AE1559">
        <v>25701600</v>
      </c>
      <c r="AF1559">
        <v>25969500</v>
      </c>
      <c r="AG1559">
        <v>21162600</v>
      </c>
      <c r="AH1559">
        <v>15797000</v>
      </c>
      <c r="AI1559">
        <v>14864700</v>
      </c>
      <c r="AJ1559">
        <v>13042781</v>
      </c>
      <c r="AK1559">
        <v>14354542</v>
      </c>
      <c r="AL1559">
        <v>14181070</v>
      </c>
      <c r="AM1559">
        <v>12274574</v>
      </c>
      <c r="AN1559">
        <v>15567497</v>
      </c>
      <c r="AO1559">
        <v>32717221</v>
      </c>
      <c r="AP1559">
        <v>27987715</v>
      </c>
      <c r="AQ1559">
        <v>22985391</v>
      </c>
      <c r="AR1559">
        <v>25239420</v>
      </c>
      <c r="AS1559">
        <v>20040126</v>
      </c>
      <c r="AT1559">
        <v>13091576</v>
      </c>
      <c r="AU1559">
        <v>25528686</v>
      </c>
      <c r="AV1559">
        <v>18784343</v>
      </c>
      <c r="AW1559">
        <v>17801496</v>
      </c>
      <c r="AX1559">
        <v>15671080</v>
      </c>
      <c r="AY1559">
        <v>13090675</v>
      </c>
      <c r="AZ1559">
        <v>10470455</v>
      </c>
      <c r="BA1559">
        <v>16484981</v>
      </c>
      <c r="BB1559">
        <v>13295946</v>
      </c>
      <c r="BC1559">
        <v>13340189</v>
      </c>
      <c r="BD1559">
        <v>15115566</v>
      </c>
      <c r="BE1559">
        <v>14906234</v>
      </c>
      <c r="BF1559">
        <v>10699793</v>
      </c>
      <c r="BG1559">
        <v>13487937</v>
      </c>
      <c r="BH1559">
        <v>10842487</v>
      </c>
      <c r="BI1559">
        <v>11259072</v>
      </c>
      <c r="BJ1559">
        <v>17085637</v>
      </c>
      <c r="BK1559">
        <v>36888530</v>
      </c>
      <c r="BL1559">
        <v>13222453</v>
      </c>
      <c r="BM1559">
        <v>10914270</v>
      </c>
      <c r="BN1559">
        <v>9191052</v>
      </c>
      <c r="BO1559">
        <v>9442522</v>
      </c>
      <c r="BP1559">
        <v>9041427</v>
      </c>
      <c r="BQ1559">
        <v>9378853</v>
      </c>
      <c r="BR1559">
        <v>6554409</v>
      </c>
      <c r="BS1559">
        <v>6646798</v>
      </c>
      <c r="BT1559">
        <v>7004261</v>
      </c>
      <c r="BU1559">
        <v>9853864</v>
      </c>
      <c r="BV1559">
        <v>9317006</v>
      </c>
    </row>
    <row r="1560" spans="1:181" x14ac:dyDescent="0.25">
      <c r="A1560" s="5" t="s">
        <v>781</v>
      </c>
      <c r="B1560" t="s">
        <v>1165</v>
      </c>
      <c r="C1560" t="s">
        <v>1182</v>
      </c>
      <c r="D1560" s="2">
        <f>_xll.BDH(A1560, "volume", B1560, C1560, "Direction", "H", "Period", "M","cols=24;rows=2")</f>
        <v>39478</v>
      </c>
      <c r="E1560" s="2">
        <v>39507</v>
      </c>
      <c r="F1560" s="2">
        <v>39538</v>
      </c>
      <c r="G1560" s="2">
        <v>39568</v>
      </c>
      <c r="H1560" s="2">
        <v>39598</v>
      </c>
      <c r="I1560" s="2">
        <v>39629</v>
      </c>
      <c r="J1560" s="2">
        <v>39660</v>
      </c>
      <c r="K1560" s="2">
        <v>39689</v>
      </c>
      <c r="L1560" s="2">
        <v>39721</v>
      </c>
      <c r="M1560" s="2">
        <v>39752</v>
      </c>
      <c r="N1560" s="2">
        <v>39780</v>
      </c>
      <c r="O1560" s="2">
        <v>39813</v>
      </c>
      <c r="P1560" s="2">
        <v>39843</v>
      </c>
      <c r="Q1560" s="2">
        <v>39871</v>
      </c>
      <c r="R1560" s="2">
        <v>39903</v>
      </c>
      <c r="S1560" s="2">
        <v>39933</v>
      </c>
      <c r="T1560" s="2">
        <v>39962</v>
      </c>
      <c r="U1560" s="2">
        <v>39994</v>
      </c>
      <c r="V1560" s="2">
        <v>40025</v>
      </c>
      <c r="W1560" s="2">
        <v>40056</v>
      </c>
      <c r="X1560" s="2">
        <v>40086</v>
      </c>
      <c r="Y1560" s="2">
        <v>40116</v>
      </c>
      <c r="Z1560" s="2">
        <v>40147</v>
      </c>
      <c r="AA1560" s="2">
        <v>40178</v>
      </c>
    </row>
    <row r="1561" spans="1:181" x14ac:dyDescent="0.25">
      <c r="D1561" s="3">
        <v>61189994</v>
      </c>
      <c r="E1561">
        <v>30530694</v>
      </c>
      <c r="F1561">
        <v>33445983</v>
      </c>
      <c r="G1561">
        <v>28544158</v>
      </c>
      <c r="H1561">
        <v>25427702</v>
      </c>
      <c r="I1561">
        <v>25830205</v>
      </c>
      <c r="J1561">
        <v>44767490</v>
      </c>
      <c r="K1561">
        <v>31082842</v>
      </c>
      <c r="L1561">
        <v>37630193</v>
      </c>
      <c r="M1561">
        <v>40721449</v>
      </c>
      <c r="N1561">
        <v>46493031</v>
      </c>
      <c r="O1561">
        <v>37391708</v>
      </c>
      <c r="P1561">
        <v>50204993</v>
      </c>
      <c r="Q1561">
        <v>47742732</v>
      </c>
      <c r="R1561">
        <v>89451900</v>
      </c>
      <c r="S1561">
        <v>37809778</v>
      </c>
      <c r="T1561">
        <v>45148483</v>
      </c>
      <c r="U1561">
        <v>48048009</v>
      </c>
      <c r="V1561">
        <v>12912442</v>
      </c>
      <c r="W1561">
        <v>23965674</v>
      </c>
      <c r="X1561">
        <v>31279624</v>
      </c>
      <c r="Y1561">
        <v>22884593</v>
      </c>
      <c r="Z1561">
        <v>18422947</v>
      </c>
      <c r="AA1561">
        <v>18622281</v>
      </c>
    </row>
    <row r="1562" spans="1:181" x14ac:dyDescent="0.25">
      <c r="A1562" s="5" t="s">
        <v>782</v>
      </c>
      <c r="B1562" t="s">
        <v>1165</v>
      </c>
      <c r="C1562" t="s">
        <v>1188</v>
      </c>
      <c r="D1562" s="2">
        <f>_xll.BDH(A1562, "volume", B1562, C1562, "Direction", "H", "Period", "M","cols=54;rows=2")</f>
        <v>39478</v>
      </c>
      <c r="E1562" s="2">
        <v>39507</v>
      </c>
      <c r="F1562" s="2">
        <v>39538</v>
      </c>
      <c r="G1562" s="2">
        <v>39568</v>
      </c>
      <c r="H1562" s="2">
        <v>39598</v>
      </c>
      <c r="I1562" s="2">
        <v>39629</v>
      </c>
      <c r="J1562" s="2">
        <v>39660</v>
      </c>
      <c r="K1562" s="2">
        <v>39689</v>
      </c>
      <c r="L1562" s="2">
        <v>39721</v>
      </c>
      <c r="M1562" s="2">
        <v>39752</v>
      </c>
      <c r="N1562" s="2">
        <v>39780</v>
      </c>
      <c r="O1562" s="2">
        <v>39813</v>
      </c>
      <c r="P1562" s="2">
        <v>39843</v>
      </c>
      <c r="Q1562" s="2">
        <v>39871</v>
      </c>
      <c r="R1562" s="2">
        <v>39903</v>
      </c>
      <c r="S1562" s="2">
        <v>39933</v>
      </c>
      <c r="T1562" s="2">
        <v>39962</v>
      </c>
      <c r="U1562" s="2">
        <v>39994</v>
      </c>
      <c r="V1562" s="2">
        <v>40025</v>
      </c>
      <c r="W1562" s="2">
        <v>40056</v>
      </c>
      <c r="X1562" s="2">
        <v>40086</v>
      </c>
      <c r="Y1562" s="2">
        <v>40116</v>
      </c>
      <c r="Z1562" s="2">
        <v>40147</v>
      </c>
      <c r="AA1562" s="2">
        <v>40178</v>
      </c>
      <c r="AB1562" s="2">
        <v>40207</v>
      </c>
      <c r="AC1562" s="2">
        <v>40235</v>
      </c>
      <c r="AD1562" s="2">
        <v>40268</v>
      </c>
      <c r="AE1562" s="2">
        <v>40298</v>
      </c>
      <c r="AF1562" s="2">
        <v>40329</v>
      </c>
      <c r="AG1562" s="2">
        <v>40359</v>
      </c>
      <c r="AH1562" s="2">
        <v>40389</v>
      </c>
      <c r="AI1562" s="2">
        <v>40421</v>
      </c>
      <c r="AJ1562" s="2">
        <v>40451</v>
      </c>
      <c r="AK1562" s="2">
        <v>40480</v>
      </c>
      <c r="AL1562" s="2">
        <v>40512</v>
      </c>
      <c r="AM1562" s="2">
        <v>40543</v>
      </c>
      <c r="AN1562" s="2">
        <v>40574</v>
      </c>
      <c r="AO1562" s="2">
        <v>40602</v>
      </c>
      <c r="AP1562" s="2">
        <v>40633</v>
      </c>
      <c r="AQ1562" s="2">
        <v>40662</v>
      </c>
      <c r="AR1562" s="2">
        <v>40694</v>
      </c>
      <c r="AS1562" s="2">
        <v>40724</v>
      </c>
      <c r="AT1562" s="2">
        <v>40753</v>
      </c>
      <c r="AU1562" s="2">
        <v>40786</v>
      </c>
      <c r="AV1562" s="2">
        <v>40816</v>
      </c>
      <c r="AW1562" s="2">
        <v>40847</v>
      </c>
      <c r="AX1562" s="2">
        <v>40877</v>
      </c>
      <c r="AY1562" s="2">
        <v>40907</v>
      </c>
      <c r="AZ1562" s="2">
        <v>40939</v>
      </c>
      <c r="BA1562" s="2">
        <v>40968</v>
      </c>
      <c r="BB1562" s="2">
        <v>40998</v>
      </c>
      <c r="BC1562" s="2">
        <v>41029</v>
      </c>
      <c r="BD1562" s="2">
        <v>41060</v>
      </c>
      <c r="BE1562" s="2">
        <v>41089</v>
      </c>
    </row>
    <row r="1563" spans="1:181" x14ac:dyDescent="0.25">
      <c r="D1563" s="3">
        <v>85762000</v>
      </c>
      <c r="E1563">
        <v>74878400</v>
      </c>
      <c r="F1563">
        <v>88143700</v>
      </c>
      <c r="G1563">
        <v>62472200</v>
      </c>
      <c r="H1563">
        <v>49513800</v>
      </c>
      <c r="I1563">
        <v>65117800</v>
      </c>
      <c r="J1563">
        <v>110409100</v>
      </c>
      <c r="K1563">
        <v>156104000</v>
      </c>
      <c r="L1563">
        <v>102502100</v>
      </c>
      <c r="M1563">
        <v>98967700</v>
      </c>
      <c r="N1563">
        <v>68215100</v>
      </c>
      <c r="O1563">
        <v>73787300</v>
      </c>
      <c r="P1563">
        <v>72594200</v>
      </c>
      <c r="Q1563">
        <v>60123300</v>
      </c>
      <c r="R1563">
        <v>68686900</v>
      </c>
      <c r="S1563">
        <v>60955800</v>
      </c>
      <c r="T1563">
        <v>52120000</v>
      </c>
      <c r="U1563">
        <v>65392600</v>
      </c>
      <c r="V1563">
        <v>52625400</v>
      </c>
      <c r="W1563">
        <v>48141100</v>
      </c>
      <c r="X1563">
        <v>77299400</v>
      </c>
      <c r="Y1563">
        <v>69575300</v>
      </c>
      <c r="Z1563">
        <v>65646700</v>
      </c>
      <c r="AA1563">
        <v>46861700</v>
      </c>
      <c r="AB1563">
        <v>99584900</v>
      </c>
      <c r="AC1563">
        <v>140164500</v>
      </c>
      <c r="AD1563">
        <v>78107000</v>
      </c>
      <c r="AE1563">
        <v>56203500</v>
      </c>
      <c r="AF1563">
        <v>88435900</v>
      </c>
      <c r="AG1563">
        <v>73790700</v>
      </c>
      <c r="AH1563">
        <v>47468800</v>
      </c>
      <c r="AI1563">
        <v>57578300</v>
      </c>
      <c r="AJ1563">
        <v>51523406</v>
      </c>
      <c r="AK1563">
        <v>40996396</v>
      </c>
      <c r="AL1563">
        <v>53016483</v>
      </c>
      <c r="AM1563">
        <v>44152496</v>
      </c>
      <c r="AN1563">
        <v>46742517</v>
      </c>
      <c r="AO1563">
        <v>48339655</v>
      </c>
      <c r="AP1563">
        <v>52969164</v>
      </c>
      <c r="AQ1563">
        <v>48818091</v>
      </c>
      <c r="AR1563">
        <v>56927306</v>
      </c>
      <c r="AS1563">
        <v>61083200</v>
      </c>
      <c r="AT1563">
        <v>46971233</v>
      </c>
      <c r="AU1563">
        <v>99868185</v>
      </c>
      <c r="AV1563">
        <v>70432371</v>
      </c>
      <c r="AW1563">
        <v>57907443</v>
      </c>
      <c r="AX1563">
        <v>48738142</v>
      </c>
      <c r="AY1563">
        <v>43506280</v>
      </c>
      <c r="AZ1563">
        <v>41619610</v>
      </c>
      <c r="BA1563">
        <v>37031217</v>
      </c>
      <c r="BB1563">
        <v>43697973</v>
      </c>
      <c r="BC1563">
        <v>41429664</v>
      </c>
      <c r="BD1563">
        <v>46641954</v>
      </c>
      <c r="BE1563">
        <v>40032425</v>
      </c>
    </row>
    <row r="1564" spans="1:181" x14ac:dyDescent="0.25">
      <c r="A1564" s="5" t="s">
        <v>783</v>
      </c>
      <c r="B1564" t="s">
        <v>1165</v>
      </c>
      <c r="C1564" t="s">
        <v>1199</v>
      </c>
      <c r="D1564" s="2">
        <f>_xll.BDH(A1564, "volume", B1564, C1564, "Direction", "H", "Period", "M","cols=178;rows=2")</f>
        <v>39478</v>
      </c>
      <c r="E1564" s="2">
        <v>39507</v>
      </c>
      <c r="F1564" s="2">
        <v>39538</v>
      </c>
      <c r="G1564" s="2">
        <v>39568</v>
      </c>
      <c r="H1564" s="2">
        <v>39598</v>
      </c>
      <c r="I1564" s="2">
        <v>39629</v>
      </c>
      <c r="J1564" s="2">
        <v>39660</v>
      </c>
      <c r="K1564" s="2">
        <v>39689</v>
      </c>
      <c r="L1564" s="2">
        <v>39721</v>
      </c>
      <c r="M1564" s="2">
        <v>39752</v>
      </c>
      <c r="N1564" s="2">
        <v>39780</v>
      </c>
      <c r="O1564" s="2">
        <v>39813</v>
      </c>
      <c r="P1564" s="2">
        <v>39843</v>
      </c>
      <c r="Q1564" s="2">
        <v>39871</v>
      </c>
      <c r="R1564" s="2">
        <v>39903</v>
      </c>
      <c r="S1564" s="2">
        <v>39933</v>
      </c>
      <c r="T1564" s="2">
        <v>39962</v>
      </c>
      <c r="U1564" s="2">
        <v>39994</v>
      </c>
      <c r="V1564" s="2">
        <v>40025</v>
      </c>
      <c r="W1564" s="2">
        <v>40056</v>
      </c>
      <c r="X1564" s="2">
        <v>40086</v>
      </c>
      <c r="Y1564" s="2">
        <v>40116</v>
      </c>
      <c r="Z1564" s="2">
        <v>40147</v>
      </c>
      <c r="AA1564" s="2">
        <v>40178</v>
      </c>
      <c r="AB1564" s="2">
        <v>40207</v>
      </c>
      <c r="AC1564" s="2">
        <v>40235</v>
      </c>
      <c r="AD1564" s="2">
        <v>40268</v>
      </c>
      <c r="AE1564" s="2">
        <v>40298</v>
      </c>
      <c r="AF1564" s="2">
        <v>40329</v>
      </c>
      <c r="AG1564" s="2">
        <v>40359</v>
      </c>
      <c r="AH1564" s="2">
        <v>40389</v>
      </c>
      <c r="AI1564" s="2">
        <v>40421</v>
      </c>
      <c r="AJ1564" s="2">
        <v>40451</v>
      </c>
      <c r="AK1564" s="2">
        <v>40480</v>
      </c>
      <c r="AL1564" s="2">
        <v>40512</v>
      </c>
      <c r="AM1564" s="2">
        <v>40543</v>
      </c>
      <c r="AN1564" s="2">
        <v>40574</v>
      </c>
      <c r="AO1564" s="2">
        <v>40602</v>
      </c>
      <c r="AP1564" s="2">
        <v>40633</v>
      </c>
      <c r="AQ1564" s="2">
        <v>40662</v>
      </c>
      <c r="AR1564" s="2">
        <v>40694</v>
      </c>
      <c r="AS1564" s="2">
        <v>40724</v>
      </c>
      <c r="AT1564" s="2">
        <v>40753</v>
      </c>
      <c r="AU1564" s="2">
        <v>40786</v>
      </c>
      <c r="AV1564" s="2">
        <v>40816</v>
      </c>
      <c r="AW1564" s="2">
        <v>40847</v>
      </c>
      <c r="AX1564" s="2">
        <v>40877</v>
      </c>
      <c r="AY1564" s="2">
        <v>40907</v>
      </c>
      <c r="AZ1564" s="2">
        <v>40939</v>
      </c>
      <c r="BA1564" s="2">
        <v>40968</v>
      </c>
      <c r="BB1564" s="2">
        <v>40998</v>
      </c>
      <c r="BC1564" s="2">
        <v>41029</v>
      </c>
      <c r="BD1564" s="2">
        <v>41060</v>
      </c>
      <c r="BE1564" s="2">
        <v>41089</v>
      </c>
      <c r="BF1564" s="2">
        <v>41121</v>
      </c>
      <c r="BG1564" s="2">
        <v>41152</v>
      </c>
      <c r="BH1564" s="2">
        <v>41180</v>
      </c>
      <c r="BI1564" s="2">
        <v>41213</v>
      </c>
      <c r="BJ1564" s="2">
        <v>41243</v>
      </c>
      <c r="BK1564" s="2">
        <v>41274</v>
      </c>
      <c r="BL1564" s="2">
        <v>41305</v>
      </c>
      <c r="BM1564" s="2">
        <v>41333</v>
      </c>
      <c r="BN1564" s="2">
        <v>41362</v>
      </c>
      <c r="BO1564" s="2">
        <v>41394</v>
      </c>
      <c r="BP1564" s="2">
        <v>41425</v>
      </c>
      <c r="BQ1564" s="2">
        <v>41453</v>
      </c>
      <c r="BR1564" s="2">
        <v>41486</v>
      </c>
      <c r="BS1564" s="2">
        <v>41516</v>
      </c>
      <c r="BT1564" s="2">
        <v>41547</v>
      </c>
      <c r="BU1564" s="2">
        <v>41578</v>
      </c>
      <c r="BV1564" s="2">
        <v>41607</v>
      </c>
      <c r="BW1564" s="2">
        <v>41639</v>
      </c>
      <c r="BX1564" s="2">
        <v>41670</v>
      </c>
      <c r="BY1564" s="2">
        <v>41698</v>
      </c>
      <c r="BZ1564" s="2">
        <v>41729</v>
      </c>
      <c r="CA1564" s="2">
        <v>41759</v>
      </c>
      <c r="CB1564" s="2">
        <v>41789</v>
      </c>
      <c r="CC1564" s="2">
        <v>41820</v>
      </c>
      <c r="CD1564" s="2">
        <v>41851</v>
      </c>
      <c r="CE1564" s="2">
        <v>41880</v>
      </c>
      <c r="CF1564" s="2">
        <v>41912</v>
      </c>
      <c r="CG1564" s="2">
        <v>41943</v>
      </c>
      <c r="CH1564" s="2">
        <v>41971</v>
      </c>
      <c r="CI1564" s="2">
        <v>42004</v>
      </c>
      <c r="CJ1564" s="2">
        <v>42034</v>
      </c>
      <c r="CK1564" s="2">
        <v>42062</v>
      </c>
      <c r="CL1564" s="2">
        <v>42094</v>
      </c>
      <c r="CM1564" s="2">
        <v>42124</v>
      </c>
      <c r="CN1564" s="2">
        <v>42153</v>
      </c>
      <c r="CO1564" s="2">
        <v>42185</v>
      </c>
      <c r="CP1564" s="2">
        <v>42216</v>
      </c>
      <c r="CQ1564" s="2">
        <v>42247</v>
      </c>
      <c r="CR1564" s="2">
        <v>42277</v>
      </c>
      <c r="CS1564" s="2">
        <v>42307</v>
      </c>
      <c r="CT1564" s="2">
        <v>42338</v>
      </c>
      <c r="CU1564" s="2">
        <v>42369</v>
      </c>
      <c r="CV1564" s="2">
        <v>42398</v>
      </c>
      <c r="CW1564" s="2">
        <v>42429</v>
      </c>
      <c r="CX1564" s="2">
        <v>42460</v>
      </c>
      <c r="CY1564" s="2">
        <v>42489</v>
      </c>
      <c r="CZ1564" s="2">
        <v>42521</v>
      </c>
      <c r="DA1564" s="2">
        <v>42551</v>
      </c>
      <c r="DB1564" s="2">
        <v>42580</v>
      </c>
      <c r="DC1564" s="2">
        <v>42613</v>
      </c>
      <c r="DD1564" s="2">
        <v>42643</v>
      </c>
      <c r="DE1564" s="2">
        <v>42674</v>
      </c>
      <c r="DF1564" s="2">
        <v>42704</v>
      </c>
      <c r="DG1564" s="2">
        <v>42734</v>
      </c>
      <c r="DH1564" s="2">
        <v>42766</v>
      </c>
      <c r="DI1564" s="2">
        <v>42794</v>
      </c>
      <c r="DJ1564" s="2">
        <v>42825</v>
      </c>
      <c r="DK1564" s="2">
        <v>42853</v>
      </c>
      <c r="DL1564" s="2">
        <v>42886</v>
      </c>
      <c r="DM1564" s="2">
        <v>42916</v>
      </c>
      <c r="DN1564" s="2">
        <v>42947</v>
      </c>
      <c r="DO1564" s="2">
        <v>42978</v>
      </c>
      <c r="DP1564" s="2">
        <v>43007</v>
      </c>
      <c r="DQ1564" s="2">
        <v>43039</v>
      </c>
      <c r="DR1564" s="2">
        <v>43069</v>
      </c>
      <c r="DS1564" s="2">
        <v>43098</v>
      </c>
      <c r="DT1564" s="2">
        <v>43131</v>
      </c>
      <c r="DU1564" s="2">
        <v>43159</v>
      </c>
      <c r="DV1564" s="2">
        <v>43189</v>
      </c>
      <c r="DW1564" s="2">
        <v>43220</v>
      </c>
      <c r="DX1564" s="2">
        <v>43251</v>
      </c>
      <c r="DY1564" s="2">
        <v>43280</v>
      </c>
      <c r="DZ1564" s="2">
        <v>43312</v>
      </c>
      <c r="EA1564" s="2">
        <v>43343</v>
      </c>
      <c r="EB1564" s="2">
        <v>43371</v>
      </c>
      <c r="EC1564" s="2">
        <v>43404</v>
      </c>
      <c r="ED1564" s="2">
        <v>43434</v>
      </c>
      <c r="EE1564" s="2">
        <v>43465</v>
      </c>
      <c r="EF1564" s="2">
        <v>43496</v>
      </c>
      <c r="EG1564" s="2">
        <v>43524</v>
      </c>
      <c r="EH1564" s="2">
        <v>43553</v>
      </c>
      <c r="EI1564" s="2">
        <v>43585</v>
      </c>
      <c r="EJ1564" s="2">
        <v>43616</v>
      </c>
      <c r="EK1564" s="2">
        <v>43644</v>
      </c>
      <c r="EL1564" s="2">
        <v>43677</v>
      </c>
      <c r="EM1564" s="2">
        <v>43707</v>
      </c>
      <c r="EN1564" s="2">
        <v>43738</v>
      </c>
      <c r="EO1564" s="2">
        <v>43769</v>
      </c>
      <c r="EP1564" s="2">
        <v>43798</v>
      </c>
      <c r="EQ1564" s="2">
        <v>43830</v>
      </c>
      <c r="ER1564" s="2">
        <v>43861</v>
      </c>
      <c r="ES1564" s="2">
        <v>43889</v>
      </c>
      <c r="ET1564" s="2">
        <v>43921</v>
      </c>
      <c r="EU1564" s="2">
        <v>43951</v>
      </c>
      <c r="EV1564" s="2">
        <v>43980</v>
      </c>
      <c r="EW1564" s="2">
        <v>44012</v>
      </c>
      <c r="EX1564" s="2">
        <v>44043</v>
      </c>
      <c r="EY1564" s="2">
        <v>44074</v>
      </c>
      <c r="EZ1564" s="2">
        <v>44104</v>
      </c>
      <c r="FA1564" s="2">
        <v>44134</v>
      </c>
      <c r="FB1564" s="2">
        <v>44165</v>
      </c>
      <c r="FC1564" s="2">
        <v>44196</v>
      </c>
      <c r="FD1564" s="2">
        <v>44225</v>
      </c>
      <c r="FE1564" s="2">
        <v>44253</v>
      </c>
      <c r="FF1564" s="2">
        <v>44286</v>
      </c>
      <c r="FG1564" s="2">
        <v>44316</v>
      </c>
      <c r="FH1564" s="2">
        <v>44347</v>
      </c>
      <c r="FI1564" s="2">
        <v>44377</v>
      </c>
      <c r="FJ1564" s="2">
        <v>44407</v>
      </c>
      <c r="FK1564" s="2">
        <v>44439</v>
      </c>
      <c r="FL1564" s="2">
        <v>44469</v>
      </c>
      <c r="FM1564" s="2">
        <v>44498</v>
      </c>
      <c r="FN1564" s="2">
        <v>44530</v>
      </c>
      <c r="FO1564" s="2">
        <v>44561</v>
      </c>
      <c r="FP1564" s="2">
        <v>44592</v>
      </c>
      <c r="FQ1564" s="2">
        <v>44620</v>
      </c>
      <c r="FR1564" s="2">
        <v>44651</v>
      </c>
      <c r="FS1564" s="2">
        <v>44680</v>
      </c>
      <c r="FT1564" s="2">
        <v>44712</v>
      </c>
      <c r="FU1564" s="2">
        <v>44742</v>
      </c>
      <c r="FV1564" s="2">
        <v>44771</v>
      </c>
      <c r="FW1564" s="2">
        <v>44804</v>
      </c>
      <c r="FX1564" s="2">
        <v>44834</v>
      </c>
      <c r="FY1564" s="2">
        <v>44865</v>
      </c>
    </row>
    <row r="1565" spans="1:181" x14ac:dyDescent="0.25">
      <c r="D1565" s="3">
        <v>95545702</v>
      </c>
      <c r="E1565">
        <v>69221446</v>
      </c>
      <c r="F1565">
        <v>65418368</v>
      </c>
      <c r="G1565">
        <v>58909120</v>
      </c>
      <c r="H1565">
        <v>47104742</v>
      </c>
      <c r="I1565">
        <v>76752984</v>
      </c>
      <c r="J1565">
        <v>60147452</v>
      </c>
      <c r="K1565">
        <v>42952000</v>
      </c>
      <c r="L1565">
        <v>74307762</v>
      </c>
      <c r="M1565">
        <v>104432710</v>
      </c>
      <c r="N1565">
        <v>66131884</v>
      </c>
      <c r="O1565">
        <v>64864254</v>
      </c>
      <c r="P1565">
        <v>68610982</v>
      </c>
      <c r="Q1565">
        <v>92192992</v>
      </c>
      <c r="R1565">
        <v>87118740</v>
      </c>
      <c r="S1565">
        <v>66631738</v>
      </c>
      <c r="T1565">
        <v>78067856</v>
      </c>
      <c r="U1565">
        <v>59039958</v>
      </c>
      <c r="V1565">
        <v>57615248</v>
      </c>
      <c r="W1565">
        <v>41373966</v>
      </c>
      <c r="X1565">
        <v>42470682</v>
      </c>
      <c r="Y1565">
        <v>50626792</v>
      </c>
      <c r="Z1565">
        <v>44892904</v>
      </c>
      <c r="AA1565">
        <v>36606116</v>
      </c>
      <c r="AB1565">
        <v>40111682</v>
      </c>
      <c r="AC1565">
        <v>43015238</v>
      </c>
      <c r="AD1565">
        <v>42580846</v>
      </c>
      <c r="AE1565">
        <v>41636352</v>
      </c>
      <c r="AF1565">
        <v>51921560</v>
      </c>
      <c r="AG1565">
        <v>47276196</v>
      </c>
      <c r="AH1565">
        <v>42738068</v>
      </c>
      <c r="AI1565">
        <v>37991018</v>
      </c>
      <c r="AJ1565">
        <v>36219114</v>
      </c>
      <c r="AK1565">
        <v>40217990</v>
      </c>
      <c r="AL1565">
        <v>32579354</v>
      </c>
      <c r="AM1565">
        <v>28968090</v>
      </c>
      <c r="AN1565">
        <v>27035476</v>
      </c>
      <c r="AO1565">
        <v>20826846</v>
      </c>
      <c r="AP1565">
        <v>30016810</v>
      </c>
      <c r="AQ1565">
        <v>25479218</v>
      </c>
      <c r="AR1565">
        <v>35528232</v>
      </c>
      <c r="AS1565">
        <v>35441336</v>
      </c>
      <c r="AT1565">
        <v>48860220</v>
      </c>
      <c r="AU1565">
        <v>61067640</v>
      </c>
      <c r="AV1565">
        <v>34505832</v>
      </c>
      <c r="AW1565">
        <v>44938146</v>
      </c>
      <c r="AX1565">
        <v>30236364</v>
      </c>
      <c r="AY1565">
        <v>25412286</v>
      </c>
      <c r="AZ1565">
        <v>29281972</v>
      </c>
      <c r="BA1565">
        <v>25342514</v>
      </c>
      <c r="BB1565">
        <v>25793794</v>
      </c>
      <c r="BC1565">
        <v>26557524</v>
      </c>
      <c r="BD1565">
        <v>45879616</v>
      </c>
      <c r="BE1565">
        <v>29196640</v>
      </c>
      <c r="BF1565">
        <v>24227044</v>
      </c>
      <c r="BG1565">
        <v>24611154</v>
      </c>
      <c r="BH1565">
        <v>21871038</v>
      </c>
      <c r="BI1565">
        <v>24320290</v>
      </c>
      <c r="BJ1565">
        <v>27511376</v>
      </c>
      <c r="BK1565">
        <v>23606168</v>
      </c>
      <c r="BL1565">
        <v>21566380</v>
      </c>
      <c r="BM1565">
        <v>26491204</v>
      </c>
      <c r="BN1565">
        <v>22068918</v>
      </c>
      <c r="BO1565">
        <v>25096260</v>
      </c>
      <c r="BP1565">
        <v>28780892</v>
      </c>
      <c r="BQ1565">
        <v>24889046</v>
      </c>
      <c r="BR1565">
        <v>22873056</v>
      </c>
      <c r="BS1565">
        <v>22968510</v>
      </c>
      <c r="BT1565">
        <v>21156944</v>
      </c>
      <c r="BU1565">
        <v>28553200</v>
      </c>
      <c r="BV1565">
        <v>22400128</v>
      </c>
      <c r="BW1565">
        <v>33449556</v>
      </c>
      <c r="BX1565">
        <v>25170688</v>
      </c>
      <c r="BY1565">
        <v>22859472</v>
      </c>
      <c r="BZ1565">
        <v>24290606</v>
      </c>
      <c r="CA1565">
        <v>23735564</v>
      </c>
      <c r="CB1565">
        <v>20148288</v>
      </c>
      <c r="CC1565">
        <v>18077296</v>
      </c>
      <c r="CD1565">
        <v>18638978</v>
      </c>
      <c r="CE1565">
        <v>20031044</v>
      </c>
      <c r="CF1565">
        <v>17127438</v>
      </c>
      <c r="CG1565">
        <v>52122392</v>
      </c>
      <c r="CH1565">
        <v>18203854</v>
      </c>
      <c r="CI1565">
        <v>25852558</v>
      </c>
      <c r="CJ1565">
        <v>21378692</v>
      </c>
      <c r="CK1565">
        <v>41946720</v>
      </c>
      <c r="CL1565">
        <v>38359106</v>
      </c>
      <c r="CM1565">
        <v>29014068</v>
      </c>
      <c r="CN1565">
        <v>27966398</v>
      </c>
      <c r="CO1565">
        <v>29579526</v>
      </c>
      <c r="CP1565">
        <v>45065014</v>
      </c>
      <c r="CQ1565">
        <v>41363736</v>
      </c>
      <c r="CR1565">
        <v>36088184</v>
      </c>
      <c r="CS1565">
        <v>28593330</v>
      </c>
      <c r="CT1565">
        <v>22823138</v>
      </c>
      <c r="CU1565">
        <v>31877606</v>
      </c>
      <c r="CV1565">
        <v>42214360</v>
      </c>
      <c r="CW1565">
        <v>38378316</v>
      </c>
      <c r="CX1565">
        <v>36348474</v>
      </c>
      <c r="CY1565">
        <v>32346684</v>
      </c>
      <c r="CZ1565">
        <v>29149124</v>
      </c>
      <c r="DA1565">
        <v>33098474</v>
      </c>
      <c r="DB1565">
        <v>35972038</v>
      </c>
      <c r="DC1565">
        <v>29833252</v>
      </c>
      <c r="DD1565">
        <v>29827930</v>
      </c>
      <c r="DE1565">
        <v>24970020</v>
      </c>
      <c r="DF1565">
        <v>35544320</v>
      </c>
      <c r="DG1565">
        <v>29298232</v>
      </c>
      <c r="DH1565">
        <v>25973936</v>
      </c>
      <c r="DI1565">
        <v>55630550</v>
      </c>
      <c r="DJ1565">
        <v>37489810</v>
      </c>
      <c r="DK1565">
        <v>30083276</v>
      </c>
      <c r="DL1565">
        <v>37907486</v>
      </c>
      <c r="DM1565">
        <v>48378682</v>
      </c>
      <c r="DN1565">
        <v>28412538</v>
      </c>
      <c r="DO1565">
        <v>31454682</v>
      </c>
      <c r="DP1565">
        <v>30962234</v>
      </c>
      <c r="DQ1565">
        <v>24079736</v>
      </c>
      <c r="DR1565">
        <v>32569014</v>
      </c>
      <c r="DS1565">
        <v>26561022</v>
      </c>
      <c r="DT1565">
        <v>30513904</v>
      </c>
      <c r="DU1565">
        <v>53607086</v>
      </c>
      <c r="DV1565">
        <v>50416096</v>
      </c>
      <c r="DW1565">
        <v>44020710</v>
      </c>
      <c r="DX1565">
        <v>32836968</v>
      </c>
      <c r="DY1565">
        <v>33145576</v>
      </c>
      <c r="DZ1565">
        <v>24131722</v>
      </c>
      <c r="EA1565">
        <v>55168604</v>
      </c>
      <c r="EB1565">
        <v>38191286</v>
      </c>
      <c r="EC1565">
        <v>77956084</v>
      </c>
      <c r="ED1565">
        <v>51569020</v>
      </c>
      <c r="EE1565">
        <v>45686672</v>
      </c>
      <c r="EF1565">
        <v>44664528</v>
      </c>
      <c r="EG1565">
        <v>40233794</v>
      </c>
      <c r="EH1565">
        <v>32159812</v>
      </c>
      <c r="EI1565">
        <v>36317484</v>
      </c>
      <c r="EJ1565">
        <v>46572812</v>
      </c>
      <c r="EK1565">
        <v>35339466</v>
      </c>
      <c r="EL1565">
        <v>28278494</v>
      </c>
      <c r="EM1565">
        <v>35076426</v>
      </c>
      <c r="EN1565">
        <v>30956912</v>
      </c>
      <c r="EO1565">
        <v>29178622</v>
      </c>
      <c r="EP1565">
        <v>31095956</v>
      </c>
      <c r="EQ1565">
        <v>29994102</v>
      </c>
      <c r="ER1565">
        <v>36628276</v>
      </c>
      <c r="ES1565">
        <v>37348548</v>
      </c>
      <c r="ET1565">
        <v>98589978</v>
      </c>
      <c r="EU1565">
        <v>48406252</v>
      </c>
      <c r="EV1565">
        <v>44139618</v>
      </c>
      <c r="EW1565">
        <v>56456932</v>
      </c>
      <c r="EX1565">
        <v>42576896</v>
      </c>
      <c r="EY1565">
        <v>43186626</v>
      </c>
      <c r="EZ1565">
        <v>42617358</v>
      </c>
      <c r="FA1565">
        <v>29042566</v>
      </c>
      <c r="FB1565">
        <v>29569744</v>
      </c>
      <c r="FC1565">
        <v>32794978</v>
      </c>
      <c r="FD1565">
        <v>29363718</v>
      </c>
      <c r="FE1565">
        <v>38214490</v>
      </c>
      <c r="FF1565">
        <v>47991326</v>
      </c>
      <c r="FG1565">
        <v>28663128</v>
      </c>
      <c r="FH1565">
        <v>31506064</v>
      </c>
      <c r="FI1565">
        <v>30286250</v>
      </c>
      <c r="FJ1565">
        <v>30452722</v>
      </c>
      <c r="FK1565">
        <v>32889856</v>
      </c>
      <c r="FL1565">
        <v>30318706</v>
      </c>
      <c r="FM1565">
        <v>30107476</v>
      </c>
      <c r="FN1565">
        <v>37077987</v>
      </c>
      <c r="FO1565">
        <v>39336979</v>
      </c>
      <c r="FP1565">
        <v>40203922</v>
      </c>
      <c r="FQ1565">
        <v>48419219</v>
      </c>
      <c r="FR1565">
        <v>57243846</v>
      </c>
      <c r="FS1565">
        <v>44778682</v>
      </c>
      <c r="FT1565">
        <v>57619680</v>
      </c>
      <c r="FU1565">
        <v>50605029</v>
      </c>
      <c r="FV1565">
        <v>37200366</v>
      </c>
      <c r="FW1565">
        <v>47372548</v>
      </c>
      <c r="FX1565">
        <v>45869961</v>
      </c>
      <c r="FY1565">
        <v>49996710</v>
      </c>
    </row>
    <row r="1566" spans="1:181" x14ac:dyDescent="0.25">
      <c r="A1566" s="5" t="s">
        <v>784</v>
      </c>
      <c r="B1566" t="s">
        <v>1165</v>
      </c>
      <c r="C1566" t="s">
        <v>1198</v>
      </c>
      <c r="D1566" s="2">
        <f>_xll.BDH(A1566, "volume", B1566, C1566, "Direction", "H", "Period", "M","cols=12;rows=2")</f>
        <v>39478</v>
      </c>
      <c r="E1566" s="2">
        <v>39507</v>
      </c>
      <c r="F1566" s="2">
        <v>39538</v>
      </c>
      <c r="G1566" s="2">
        <v>39568</v>
      </c>
      <c r="H1566" s="2">
        <v>39598</v>
      </c>
      <c r="I1566" s="2">
        <v>39629</v>
      </c>
      <c r="J1566" s="2">
        <v>39660</v>
      </c>
      <c r="K1566" s="2">
        <v>39689</v>
      </c>
      <c r="L1566" s="2">
        <v>39721</v>
      </c>
      <c r="M1566" s="2">
        <v>39752</v>
      </c>
      <c r="N1566" s="2">
        <v>39780</v>
      </c>
      <c r="O1566" s="2">
        <v>39813</v>
      </c>
    </row>
    <row r="1567" spans="1:181" x14ac:dyDescent="0.25">
      <c r="D1567" s="3">
        <v>49946748</v>
      </c>
      <c r="E1567">
        <v>34579457</v>
      </c>
      <c r="F1567">
        <v>49029804</v>
      </c>
      <c r="G1567">
        <v>25141652</v>
      </c>
      <c r="H1567">
        <v>18731296</v>
      </c>
      <c r="I1567">
        <v>24943874</v>
      </c>
      <c r="J1567">
        <v>47936071</v>
      </c>
      <c r="K1567">
        <v>36515471</v>
      </c>
      <c r="L1567">
        <v>51965673</v>
      </c>
      <c r="M1567">
        <v>73552851</v>
      </c>
      <c r="N1567">
        <v>51118380</v>
      </c>
      <c r="O1567">
        <v>52510242</v>
      </c>
    </row>
    <row r="1568" spans="1:181" x14ac:dyDescent="0.25">
      <c r="A1568" s="5" t="s">
        <v>785</v>
      </c>
      <c r="B1568" t="s">
        <v>1165</v>
      </c>
      <c r="C1568" t="s">
        <v>1199</v>
      </c>
      <c r="D1568" s="2">
        <f>_xll.BDH(A1568, "volume", B1568, C1568, "Direction", "H", "Period", "M","cols=178;rows=2")</f>
        <v>39478</v>
      </c>
      <c r="E1568" s="2">
        <v>39507</v>
      </c>
      <c r="F1568" s="2">
        <v>39538</v>
      </c>
      <c r="G1568" s="2">
        <v>39568</v>
      </c>
      <c r="H1568" s="2">
        <v>39598</v>
      </c>
      <c r="I1568" s="2">
        <v>39629</v>
      </c>
      <c r="J1568" s="2">
        <v>39660</v>
      </c>
      <c r="K1568" s="2">
        <v>39689</v>
      </c>
      <c r="L1568" s="2">
        <v>39721</v>
      </c>
      <c r="M1568" s="2">
        <v>39752</v>
      </c>
      <c r="N1568" s="2">
        <v>39780</v>
      </c>
      <c r="O1568" s="2">
        <v>39813</v>
      </c>
      <c r="P1568" s="2">
        <v>39843</v>
      </c>
      <c r="Q1568" s="2">
        <v>39871</v>
      </c>
      <c r="R1568" s="2">
        <v>39903</v>
      </c>
      <c r="S1568" s="2">
        <v>39933</v>
      </c>
      <c r="T1568" s="2">
        <v>39962</v>
      </c>
      <c r="U1568" s="2">
        <v>39994</v>
      </c>
      <c r="V1568" s="2">
        <v>40025</v>
      </c>
      <c r="W1568" s="2">
        <v>40056</v>
      </c>
      <c r="X1568" s="2">
        <v>40086</v>
      </c>
      <c r="Y1568" s="2">
        <v>40116</v>
      </c>
      <c r="Z1568" s="2">
        <v>40147</v>
      </c>
      <c r="AA1568" s="2">
        <v>40178</v>
      </c>
      <c r="AB1568" s="2">
        <v>40207</v>
      </c>
      <c r="AC1568" s="2">
        <v>40235</v>
      </c>
      <c r="AD1568" s="2">
        <v>40268</v>
      </c>
      <c r="AE1568" s="2">
        <v>40298</v>
      </c>
      <c r="AF1568" s="2">
        <v>40329</v>
      </c>
      <c r="AG1568" s="2">
        <v>40359</v>
      </c>
      <c r="AH1568" s="2">
        <v>40389</v>
      </c>
      <c r="AI1568" s="2">
        <v>40421</v>
      </c>
      <c r="AJ1568" s="2">
        <v>40451</v>
      </c>
      <c r="AK1568" s="2">
        <v>40480</v>
      </c>
      <c r="AL1568" s="2">
        <v>40512</v>
      </c>
      <c r="AM1568" s="2">
        <v>40543</v>
      </c>
      <c r="AN1568" s="2">
        <v>40574</v>
      </c>
      <c r="AO1568" s="2">
        <v>40602</v>
      </c>
      <c r="AP1568" s="2">
        <v>40633</v>
      </c>
      <c r="AQ1568" s="2">
        <v>40662</v>
      </c>
      <c r="AR1568" s="2">
        <v>40694</v>
      </c>
      <c r="AS1568" s="2">
        <v>40724</v>
      </c>
      <c r="AT1568" s="2">
        <v>40753</v>
      </c>
      <c r="AU1568" s="2">
        <v>40786</v>
      </c>
      <c r="AV1568" s="2">
        <v>40816</v>
      </c>
      <c r="AW1568" s="2">
        <v>40847</v>
      </c>
      <c r="AX1568" s="2">
        <v>40877</v>
      </c>
      <c r="AY1568" s="2">
        <v>40907</v>
      </c>
      <c r="AZ1568" s="2">
        <v>40939</v>
      </c>
      <c r="BA1568" s="2">
        <v>40968</v>
      </c>
      <c r="BB1568" s="2">
        <v>40998</v>
      </c>
      <c r="BC1568" s="2">
        <v>41029</v>
      </c>
      <c r="BD1568" s="2">
        <v>41060</v>
      </c>
      <c r="BE1568" s="2">
        <v>41089</v>
      </c>
      <c r="BF1568" s="2">
        <v>41121</v>
      </c>
      <c r="BG1568" s="2">
        <v>41152</v>
      </c>
      <c r="BH1568" s="2">
        <v>41180</v>
      </c>
      <c r="BI1568" s="2">
        <v>41213</v>
      </c>
      <c r="BJ1568" s="2">
        <v>41243</v>
      </c>
      <c r="BK1568" s="2">
        <v>41274</v>
      </c>
      <c r="BL1568" s="2">
        <v>41305</v>
      </c>
      <c r="BM1568" s="2">
        <v>41333</v>
      </c>
      <c r="BN1568" s="2">
        <v>41362</v>
      </c>
      <c r="BO1568" s="2">
        <v>41394</v>
      </c>
      <c r="BP1568" s="2">
        <v>41425</v>
      </c>
      <c r="BQ1568" s="2">
        <v>41453</v>
      </c>
      <c r="BR1568" s="2">
        <v>41486</v>
      </c>
      <c r="BS1568" s="2">
        <v>41516</v>
      </c>
      <c r="BT1568" s="2">
        <v>41547</v>
      </c>
      <c r="BU1568" s="2">
        <v>41578</v>
      </c>
      <c r="BV1568" s="2">
        <v>41607</v>
      </c>
      <c r="BW1568" s="2">
        <v>41639</v>
      </c>
      <c r="BX1568" s="2">
        <v>41670</v>
      </c>
      <c r="BY1568" s="2">
        <v>41698</v>
      </c>
      <c r="BZ1568" s="2">
        <v>41729</v>
      </c>
      <c r="CA1568" s="2">
        <v>41759</v>
      </c>
      <c r="CB1568" s="2">
        <v>41789</v>
      </c>
      <c r="CC1568" s="2">
        <v>41820</v>
      </c>
      <c r="CD1568" s="2">
        <v>41851</v>
      </c>
      <c r="CE1568" s="2">
        <v>41880</v>
      </c>
      <c r="CF1568" s="2">
        <v>41912</v>
      </c>
      <c r="CG1568" s="2">
        <v>41943</v>
      </c>
      <c r="CH1568" s="2">
        <v>41971</v>
      </c>
      <c r="CI1568" s="2">
        <v>42004</v>
      </c>
      <c r="CJ1568" s="2">
        <v>42034</v>
      </c>
      <c r="CK1568" s="2">
        <v>42062</v>
      </c>
      <c r="CL1568" s="2">
        <v>42094</v>
      </c>
      <c r="CM1568" s="2">
        <v>42124</v>
      </c>
      <c r="CN1568" s="2">
        <v>42153</v>
      </c>
      <c r="CO1568" s="2">
        <v>42185</v>
      </c>
      <c r="CP1568" s="2">
        <v>42216</v>
      </c>
      <c r="CQ1568" s="2">
        <v>42247</v>
      </c>
      <c r="CR1568" s="2">
        <v>42277</v>
      </c>
      <c r="CS1568" s="2">
        <v>42307</v>
      </c>
      <c r="CT1568" s="2">
        <v>42338</v>
      </c>
      <c r="CU1568" s="2">
        <v>42369</v>
      </c>
      <c r="CV1568" s="2">
        <v>42398</v>
      </c>
      <c r="CW1568" s="2">
        <v>42429</v>
      </c>
      <c r="CX1568" s="2">
        <v>42460</v>
      </c>
      <c r="CY1568" s="2">
        <v>42489</v>
      </c>
      <c r="CZ1568" s="2">
        <v>42521</v>
      </c>
      <c r="DA1568" s="2">
        <v>42551</v>
      </c>
      <c r="DB1568" s="2">
        <v>42580</v>
      </c>
      <c r="DC1568" s="2">
        <v>42613</v>
      </c>
      <c r="DD1568" s="2">
        <v>42643</v>
      </c>
      <c r="DE1568" s="2">
        <v>42674</v>
      </c>
      <c r="DF1568" s="2">
        <v>42704</v>
      </c>
      <c r="DG1568" s="2">
        <v>42734</v>
      </c>
      <c r="DH1568" s="2">
        <v>42766</v>
      </c>
      <c r="DI1568" s="2">
        <v>42794</v>
      </c>
      <c r="DJ1568" s="2">
        <v>42825</v>
      </c>
      <c r="DK1568" s="2">
        <v>42853</v>
      </c>
      <c r="DL1568" s="2">
        <v>42886</v>
      </c>
      <c r="DM1568" s="2">
        <v>42916</v>
      </c>
      <c r="DN1568" s="2">
        <v>42947</v>
      </c>
      <c r="DO1568" s="2">
        <v>42978</v>
      </c>
      <c r="DP1568" s="2">
        <v>43007</v>
      </c>
      <c r="DQ1568" s="2">
        <v>43039</v>
      </c>
      <c r="DR1568" s="2">
        <v>43069</v>
      </c>
      <c r="DS1568" s="2">
        <v>43098</v>
      </c>
      <c r="DT1568" s="2">
        <v>43131</v>
      </c>
      <c r="DU1568" s="2">
        <v>43159</v>
      </c>
      <c r="DV1568" s="2">
        <v>43189</v>
      </c>
      <c r="DW1568" s="2">
        <v>43220</v>
      </c>
      <c r="DX1568" s="2">
        <v>43251</v>
      </c>
      <c r="DY1568" s="2">
        <v>43280</v>
      </c>
      <c r="DZ1568" s="2">
        <v>43312</v>
      </c>
      <c r="EA1568" s="2">
        <v>43343</v>
      </c>
      <c r="EB1568" s="2">
        <v>43371</v>
      </c>
      <c r="EC1568" s="2">
        <v>43404</v>
      </c>
      <c r="ED1568" s="2">
        <v>43434</v>
      </c>
      <c r="EE1568" s="2">
        <v>43465</v>
      </c>
      <c r="EF1568" s="2">
        <v>43496</v>
      </c>
      <c r="EG1568" s="2">
        <v>43524</v>
      </c>
      <c r="EH1568" s="2">
        <v>43553</v>
      </c>
      <c r="EI1568" s="2">
        <v>43585</v>
      </c>
      <c r="EJ1568" s="2">
        <v>43616</v>
      </c>
      <c r="EK1568" s="2">
        <v>43644</v>
      </c>
      <c r="EL1568" s="2">
        <v>43677</v>
      </c>
      <c r="EM1568" s="2">
        <v>43707</v>
      </c>
      <c r="EN1568" s="2">
        <v>43738</v>
      </c>
      <c r="EO1568" s="2">
        <v>43769</v>
      </c>
      <c r="EP1568" s="2">
        <v>43798</v>
      </c>
      <c r="EQ1568" s="2">
        <v>43830</v>
      </c>
      <c r="ER1568" s="2">
        <v>43861</v>
      </c>
      <c r="ES1568" s="2">
        <v>43889</v>
      </c>
      <c r="ET1568" s="2">
        <v>43921</v>
      </c>
      <c r="EU1568" s="2">
        <v>43951</v>
      </c>
      <c r="EV1568" s="2">
        <v>43980</v>
      </c>
      <c r="EW1568" s="2">
        <v>44012</v>
      </c>
      <c r="EX1568" s="2">
        <v>44043</v>
      </c>
      <c r="EY1568" s="2">
        <v>44074</v>
      </c>
      <c r="EZ1568" s="2">
        <v>44104</v>
      </c>
      <c r="FA1568" s="2">
        <v>44134</v>
      </c>
      <c r="FB1568" s="2">
        <v>44165</v>
      </c>
      <c r="FC1568" s="2">
        <v>44196</v>
      </c>
      <c r="FD1568" s="2">
        <v>44225</v>
      </c>
      <c r="FE1568" s="2">
        <v>44253</v>
      </c>
      <c r="FF1568" s="2">
        <v>44286</v>
      </c>
      <c r="FG1568" s="2">
        <v>44316</v>
      </c>
      <c r="FH1568" s="2">
        <v>44347</v>
      </c>
      <c r="FI1568" s="2">
        <v>44377</v>
      </c>
      <c r="FJ1568" s="2">
        <v>44407</v>
      </c>
      <c r="FK1568" s="2">
        <v>44439</v>
      </c>
      <c r="FL1568" s="2">
        <v>44469</v>
      </c>
      <c r="FM1568" s="2">
        <v>44498</v>
      </c>
      <c r="FN1568" s="2">
        <v>44530</v>
      </c>
      <c r="FO1568" s="2">
        <v>44561</v>
      </c>
      <c r="FP1568" s="2">
        <v>44592</v>
      </c>
      <c r="FQ1568" s="2">
        <v>44620</v>
      </c>
      <c r="FR1568" s="2">
        <v>44651</v>
      </c>
      <c r="FS1568" s="2">
        <v>44680</v>
      </c>
      <c r="FT1568" s="2">
        <v>44712</v>
      </c>
      <c r="FU1568" s="2">
        <v>44742</v>
      </c>
      <c r="FV1568" s="2">
        <v>44771</v>
      </c>
      <c r="FW1568" s="2">
        <v>44804</v>
      </c>
      <c r="FX1568" s="2">
        <v>44834</v>
      </c>
      <c r="FY1568" s="2">
        <v>44865</v>
      </c>
    </row>
    <row r="1569" spans="1:181" x14ac:dyDescent="0.25">
      <c r="D1569" s="3">
        <v>46257600</v>
      </c>
      <c r="E1569">
        <v>29642500</v>
      </c>
      <c r="F1569">
        <v>32622300</v>
      </c>
      <c r="G1569">
        <v>25274400</v>
      </c>
      <c r="H1569">
        <v>23110300</v>
      </c>
      <c r="I1569">
        <v>30468800</v>
      </c>
      <c r="J1569">
        <v>32715700</v>
      </c>
      <c r="K1569">
        <v>19142100</v>
      </c>
      <c r="L1569">
        <v>32400100</v>
      </c>
      <c r="M1569">
        <v>43417500</v>
      </c>
      <c r="N1569">
        <v>32122100</v>
      </c>
      <c r="O1569">
        <v>28834900</v>
      </c>
      <c r="P1569">
        <v>25784600</v>
      </c>
      <c r="Q1569">
        <v>25373700</v>
      </c>
      <c r="R1569">
        <v>30299800</v>
      </c>
      <c r="S1569">
        <v>23332300</v>
      </c>
      <c r="T1569">
        <v>24295800</v>
      </c>
      <c r="U1569">
        <v>24195400</v>
      </c>
      <c r="V1569">
        <v>18625500</v>
      </c>
      <c r="W1569">
        <v>18471300</v>
      </c>
      <c r="X1569">
        <v>28179300</v>
      </c>
      <c r="Y1569">
        <v>24387400</v>
      </c>
      <c r="Z1569">
        <v>15871900</v>
      </c>
      <c r="AA1569">
        <v>18980700</v>
      </c>
      <c r="AB1569">
        <v>17039000</v>
      </c>
      <c r="AC1569">
        <v>20984300</v>
      </c>
      <c r="AD1569">
        <v>23316800</v>
      </c>
      <c r="AE1569">
        <v>20059100</v>
      </c>
      <c r="AF1569">
        <v>28835000</v>
      </c>
      <c r="AG1569">
        <v>28635600</v>
      </c>
      <c r="AH1569">
        <v>23381000</v>
      </c>
      <c r="AI1569">
        <v>18862300</v>
      </c>
      <c r="AJ1569">
        <v>16931981</v>
      </c>
      <c r="AK1569">
        <v>14415806</v>
      </c>
      <c r="AL1569">
        <v>14431513</v>
      </c>
      <c r="AM1569">
        <v>13690865</v>
      </c>
      <c r="AN1569">
        <v>15084276</v>
      </c>
      <c r="AO1569">
        <v>13352913</v>
      </c>
      <c r="AP1569">
        <v>25469444</v>
      </c>
      <c r="AQ1569">
        <v>14924429</v>
      </c>
      <c r="AR1569">
        <v>15428012</v>
      </c>
      <c r="AS1569">
        <v>21324720</v>
      </c>
      <c r="AT1569">
        <v>11776846</v>
      </c>
      <c r="AU1569">
        <v>30310854</v>
      </c>
      <c r="AV1569">
        <v>21457007</v>
      </c>
      <c r="AW1569">
        <v>18504294</v>
      </c>
      <c r="AX1569">
        <v>16725236</v>
      </c>
      <c r="AY1569">
        <v>20423750</v>
      </c>
      <c r="AZ1569">
        <v>17937109</v>
      </c>
      <c r="BA1569">
        <v>14862901</v>
      </c>
      <c r="BB1569">
        <v>15783775</v>
      </c>
      <c r="BC1569">
        <v>11632731</v>
      </c>
      <c r="BD1569">
        <v>14878973</v>
      </c>
      <c r="BE1569">
        <v>13180276</v>
      </c>
      <c r="BF1569">
        <v>14925975</v>
      </c>
      <c r="BG1569">
        <v>17826821</v>
      </c>
      <c r="BH1569">
        <v>11862073</v>
      </c>
      <c r="BI1569">
        <v>13243982</v>
      </c>
      <c r="BJ1569">
        <v>12504589</v>
      </c>
      <c r="BK1569">
        <v>9537723</v>
      </c>
      <c r="BL1569">
        <v>10174480</v>
      </c>
      <c r="BM1569">
        <v>12063186</v>
      </c>
      <c r="BN1569">
        <v>10670789</v>
      </c>
      <c r="BO1569">
        <v>9945957</v>
      </c>
      <c r="BP1569">
        <v>11711405</v>
      </c>
      <c r="BQ1569">
        <v>20155793</v>
      </c>
      <c r="BR1569">
        <v>23856977</v>
      </c>
      <c r="BS1569">
        <v>16377234</v>
      </c>
      <c r="BT1569">
        <v>15959526</v>
      </c>
      <c r="BU1569">
        <v>14706785</v>
      </c>
      <c r="BV1569">
        <v>11282408</v>
      </c>
      <c r="BW1569">
        <v>11942443</v>
      </c>
      <c r="BX1569">
        <v>11651285</v>
      </c>
      <c r="BY1569">
        <v>9635569</v>
      </c>
      <c r="BZ1569">
        <v>9979741</v>
      </c>
      <c r="CA1569">
        <v>10530383</v>
      </c>
      <c r="CB1569">
        <v>9510422</v>
      </c>
      <c r="CC1569">
        <v>8922692</v>
      </c>
      <c r="CD1569">
        <v>8540517</v>
      </c>
      <c r="CE1569">
        <v>8721496</v>
      </c>
      <c r="CF1569">
        <v>9850651</v>
      </c>
      <c r="CG1569">
        <v>13384726</v>
      </c>
      <c r="CH1569">
        <v>9436061</v>
      </c>
      <c r="CI1569">
        <v>11698109</v>
      </c>
      <c r="CJ1569">
        <v>12755103</v>
      </c>
      <c r="CK1569">
        <v>18487617</v>
      </c>
      <c r="CL1569">
        <v>17416795</v>
      </c>
      <c r="CM1569">
        <v>12633451</v>
      </c>
      <c r="CN1569">
        <v>14789922</v>
      </c>
      <c r="CO1569">
        <v>16518028</v>
      </c>
      <c r="CP1569">
        <v>12658116</v>
      </c>
      <c r="CQ1569">
        <v>18311326</v>
      </c>
      <c r="CR1569">
        <v>15854996</v>
      </c>
      <c r="CS1569">
        <v>15506592</v>
      </c>
      <c r="CT1569">
        <v>9594404</v>
      </c>
      <c r="CU1569">
        <v>12301653</v>
      </c>
      <c r="CV1569">
        <v>13388405</v>
      </c>
      <c r="CW1569">
        <v>13349095</v>
      </c>
      <c r="CX1569">
        <v>10971086</v>
      </c>
      <c r="CY1569">
        <v>9555008</v>
      </c>
      <c r="CZ1569">
        <v>8040955</v>
      </c>
      <c r="DA1569">
        <v>11405674</v>
      </c>
      <c r="DB1569">
        <v>10183765</v>
      </c>
      <c r="DC1569">
        <v>9984778</v>
      </c>
      <c r="DD1569">
        <v>11065561</v>
      </c>
      <c r="DE1569">
        <v>10396292</v>
      </c>
      <c r="DF1569">
        <v>14781287</v>
      </c>
      <c r="DG1569">
        <v>12117775</v>
      </c>
      <c r="DH1569">
        <v>9669077</v>
      </c>
      <c r="DI1569">
        <v>9682448</v>
      </c>
      <c r="DJ1569">
        <v>12440813</v>
      </c>
      <c r="DK1569">
        <v>9260985</v>
      </c>
      <c r="DL1569">
        <v>9087714</v>
      </c>
      <c r="DM1569">
        <v>9969125</v>
      </c>
      <c r="DN1569">
        <v>8061555</v>
      </c>
      <c r="DO1569">
        <v>7354473</v>
      </c>
      <c r="DP1569">
        <v>11612039</v>
      </c>
      <c r="DQ1569">
        <v>9585526</v>
      </c>
      <c r="DR1569">
        <v>10132603</v>
      </c>
      <c r="DS1569">
        <v>10135135</v>
      </c>
      <c r="DT1569">
        <v>11402238</v>
      </c>
      <c r="DU1569">
        <v>13254190</v>
      </c>
      <c r="DV1569">
        <v>14624521</v>
      </c>
      <c r="DW1569">
        <v>11599151</v>
      </c>
      <c r="DX1569">
        <v>15367212</v>
      </c>
      <c r="DY1569">
        <v>14792530</v>
      </c>
      <c r="DZ1569">
        <v>11979057</v>
      </c>
      <c r="EA1569">
        <v>7782557</v>
      </c>
      <c r="EB1569">
        <v>7952047</v>
      </c>
      <c r="EC1569">
        <v>12764410</v>
      </c>
      <c r="ED1569">
        <v>10221719</v>
      </c>
      <c r="EE1569">
        <v>11613494</v>
      </c>
      <c r="EF1569">
        <v>10544667</v>
      </c>
      <c r="EG1569">
        <v>9072981</v>
      </c>
      <c r="EH1569">
        <v>10890646</v>
      </c>
      <c r="EI1569">
        <v>8083913</v>
      </c>
      <c r="EJ1569">
        <v>8616555</v>
      </c>
      <c r="EK1569">
        <v>10431207</v>
      </c>
      <c r="EL1569">
        <v>8927098</v>
      </c>
      <c r="EM1569">
        <v>9154745</v>
      </c>
      <c r="EN1569">
        <v>11803937</v>
      </c>
      <c r="EO1569">
        <v>9182802</v>
      </c>
      <c r="EP1569">
        <v>9376943</v>
      </c>
      <c r="EQ1569">
        <v>9850711</v>
      </c>
      <c r="ER1569">
        <v>10155453</v>
      </c>
      <c r="ES1569">
        <v>12299891</v>
      </c>
      <c r="ET1569">
        <v>23660121</v>
      </c>
      <c r="EU1569">
        <v>15289449</v>
      </c>
      <c r="EV1569">
        <v>10466790</v>
      </c>
      <c r="EW1569">
        <v>15056102</v>
      </c>
      <c r="EX1569">
        <v>8817250</v>
      </c>
      <c r="EY1569">
        <v>8493652</v>
      </c>
      <c r="EZ1569">
        <v>14575028</v>
      </c>
      <c r="FA1569">
        <v>11716198</v>
      </c>
      <c r="FB1569">
        <v>12392031</v>
      </c>
      <c r="FC1569">
        <v>17439866</v>
      </c>
      <c r="FD1569">
        <v>16234050</v>
      </c>
      <c r="FE1569">
        <v>11753891</v>
      </c>
      <c r="FF1569">
        <v>20761057</v>
      </c>
      <c r="FG1569">
        <v>12206448</v>
      </c>
      <c r="FH1569">
        <v>14272140</v>
      </c>
      <c r="FI1569">
        <v>12880437</v>
      </c>
      <c r="FJ1569">
        <v>11019927</v>
      </c>
      <c r="FK1569">
        <v>9055468</v>
      </c>
      <c r="FL1569">
        <v>13149592</v>
      </c>
      <c r="FM1569">
        <v>12553966</v>
      </c>
      <c r="FN1569">
        <v>12261030</v>
      </c>
      <c r="FO1569">
        <v>13961826</v>
      </c>
      <c r="FP1569">
        <v>15728642</v>
      </c>
      <c r="FQ1569">
        <v>12779709</v>
      </c>
      <c r="FR1569">
        <v>15837744</v>
      </c>
      <c r="FS1569">
        <v>12819879</v>
      </c>
      <c r="FT1569">
        <v>14115678</v>
      </c>
      <c r="FU1569">
        <v>19119346</v>
      </c>
      <c r="FV1569">
        <v>9013861</v>
      </c>
      <c r="FW1569">
        <v>10367827</v>
      </c>
      <c r="FX1569">
        <v>11654233</v>
      </c>
      <c r="FY1569">
        <v>14134773</v>
      </c>
    </row>
    <row r="1570" spans="1:181" x14ac:dyDescent="0.25">
      <c r="A1570" s="5" t="s">
        <v>786</v>
      </c>
      <c r="B1570" t="s">
        <v>1165</v>
      </c>
      <c r="C1570" t="s">
        <v>1199</v>
      </c>
      <c r="D1570" s="2">
        <f>_xll.BDH(A1570, "volume", B1570, C1570, "Direction", "H", "Period", "M","cols=178;rows=2")</f>
        <v>39478</v>
      </c>
      <c r="E1570" s="2">
        <v>39507</v>
      </c>
      <c r="F1570" s="2">
        <v>39538</v>
      </c>
      <c r="G1570" s="2">
        <v>39568</v>
      </c>
      <c r="H1570" s="2">
        <v>39598</v>
      </c>
      <c r="I1570" s="2">
        <v>39629</v>
      </c>
      <c r="J1570" s="2">
        <v>39660</v>
      </c>
      <c r="K1570" s="2">
        <v>39689</v>
      </c>
      <c r="L1570" s="2">
        <v>39721</v>
      </c>
      <c r="M1570" s="2">
        <v>39752</v>
      </c>
      <c r="N1570" s="2">
        <v>39780</v>
      </c>
      <c r="O1570" s="2">
        <v>39813</v>
      </c>
      <c r="P1570" s="2">
        <v>39843</v>
      </c>
      <c r="Q1570" s="2">
        <v>39871</v>
      </c>
      <c r="R1570" s="2">
        <v>39903</v>
      </c>
      <c r="S1570" s="2">
        <v>39933</v>
      </c>
      <c r="T1570" s="2">
        <v>39962</v>
      </c>
      <c r="U1570" s="2">
        <v>39994</v>
      </c>
      <c r="V1570" s="2">
        <v>40025</v>
      </c>
      <c r="W1570" s="2">
        <v>40056</v>
      </c>
      <c r="X1570" s="2">
        <v>40086</v>
      </c>
      <c r="Y1570" s="2">
        <v>40116</v>
      </c>
      <c r="Z1570" s="2">
        <v>40147</v>
      </c>
      <c r="AA1570" s="2">
        <v>40178</v>
      </c>
      <c r="AB1570" s="2">
        <v>40207</v>
      </c>
      <c r="AC1570" s="2">
        <v>40235</v>
      </c>
      <c r="AD1570" s="2">
        <v>40268</v>
      </c>
      <c r="AE1570" s="2">
        <v>40298</v>
      </c>
      <c r="AF1570" s="2">
        <v>40329</v>
      </c>
      <c r="AG1570" s="2">
        <v>40359</v>
      </c>
      <c r="AH1570" s="2">
        <v>40389</v>
      </c>
      <c r="AI1570" s="2">
        <v>40421</v>
      </c>
      <c r="AJ1570" s="2">
        <v>40451</v>
      </c>
      <c r="AK1570" s="2">
        <v>40480</v>
      </c>
      <c r="AL1570" s="2">
        <v>40512</v>
      </c>
      <c r="AM1570" s="2">
        <v>40543</v>
      </c>
      <c r="AN1570" s="2">
        <v>40574</v>
      </c>
      <c r="AO1570" s="2">
        <v>40602</v>
      </c>
      <c r="AP1570" s="2">
        <v>40633</v>
      </c>
      <c r="AQ1570" s="2">
        <v>40662</v>
      </c>
      <c r="AR1570" s="2">
        <v>40694</v>
      </c>
      <c r="AS1570" s="2">
        <v>40724</v>
      </c>
      <c r="AT1570" s="2">
        <v>40753</v>
      </c>
      <c r="AU1570" s="2">
        <v>40786</v>
      </c>
      <c r="AV1570" s="2">
        <v>40816</v>
      </c>
      <c r="AW1570" s="2">
        <v>40847</v>
      </c>
      <c r="AX1570" s="2">
        <v>40877</v>
      </c>
      <c r="AY1570" s="2">
        <v>40907</v>
      </c>
      <c r="AZ1570" s="2">
        <v>40939</v>
      </c>
      <c r="BA1570" s="2">
        <v>40968</v>
      </c>
      <c r="BB1570" s="2">
        <v>40998</v>
      </c>
      <c r="BC1570" s="2">
        <v>41029</v>
      </c>
      <c r="BD1570" s="2">
        <v>41060</v>
      </c>
      <c r="BE1570" s="2">
        <v>41089</v>
      </c>
      <c r="BF1570" s="2">
        <v>41121</v>
      </c>
      <c r="BG1570" s="2">
        <v>41152</v>
      </c>
      <c r="BH1570" s="2">
        <v>41180</v>
      </c>
      <c r="BI1570" s="2">
        <v>41213</v>
      </c>
      <c r="BJ1570" s="2">
        <v>41243</v>
      </c>
      <c r="BK1570" s="2">
        <v>41274</v>
      </c>
      <c r="BL1570" s="2">
        <v>41305</v>
      </c>
      <c r="BM1570" s="2">
        <v>41333</v>
      </c>
      <c r="BN1570" s="2">
        <v>41362</v>
      </c>
      <c r="BO1570" s="2">
        <v>41394</v>
      </c>
      <c r="BP1570" s="2">
        <v>41425</v>
      </c>
      <c r="BQ1570" s="2">
        <v>41453</v>
      </c>
      <c r="BR1570" s="2">
        <v>41486</v>
      </c>
      <c r="BS1570" s="2">
        <v>41516</v>
      </c>
      <c r="BT1570" s="2">
        <v>41547</v>
      </c>
      <c r="BU1570" s="2">
        <v>41578</v>
      </c>
      <c r="BV1570" s="2">
        <v>41607</v>
      </c>
      <c r="BW1570" s="2">
        <v>41639</v>
      </c>
      <c r="BX1570" s="2">
        <v>41670</v>
      </c>
      <c r="BY1570" s="2">
        <v>41698</v>
      </c>
      <c r="BZ1570" s="2">
        <v>41729</v>
      </c>
      <c r="CA1570" s="2">
        <v>41759</v>
      </c>
      <c r="CB1570" s="2">
        <v>41789</v>
      </c>
      <c r="CC1570" s="2">
        <v>41820</v>
      </c>
      <c r="CD1570" s="2">
        <v>41851</v>
      </c>
      <c r="CE1570" s="2">
        <v>41880</v>
      </c>
      <c r="CF1570" s="2">
        <v>41912</v>
      </c>
      <c r="CG1570" s="2">
        <v>41943</v>
      </c>
      <c r="CH1570" s="2">
        <v>41971</v>
      </c>
      <c r="CI1570" s="2">
        <v>42004</v>
      </c>
      <c r="CJ1570" s="2">
        <v>42034</v>
      </c>
      <c r="CK1570" s="2">
        <v>42062</v>
      </c>
      <c r="CL1570" s="2">
        <v>42094</v>
      </c>
      <c r="CM1570" s="2">
        <v>42124</v>
      </c>
      <c r="CN1570" s="2">
        <v>42153</v>
      </c>
      <c r="CO1570" s="2">
        <v>42185</v>
      </c>
      <c r="CP1570" s="2">
        <v>42216</v>
      </c>
      <c r="CQ1570" s="2">
        <v>42247</v>
      </c>
      <c r="CR1570" s="2">
        <v>42277</v>
      </c>
      <c r="CS1570" s="2">
        <v>42307</v>
      </c>
      <c r="CT1570" s="2">
        <v>42338</v>
      </c>
      <c r="CU1570" s="2">
        <v>42369</v>
      </c>
      <c r="CV1570" s="2">
        <v>42398</v>
      </c>
      <c r="CW1570" s="2">
        <v>42429</v>
      </c>
      <c r="CX1570" s="2">
        <v>42460</v>
      </c>
      <c r="CY1570" s="2">
        <v>42489</v>
      </c>
      <c r="CZ1570" s="2">
        <v>42521</v>
      </c>
      <c r="DA1570" s="2">
        <v>42551</v>
      </c>
      <c r="DB1570" s="2">
        <v>42580</v>
      </c>
      <c r="DC1570" s="2">
        <v>42613</v>
      </c>
      <c r="DD1570" s="2">
        <v>42643</v>
      </c>
      <c r="DE1570" s="2">
        <v>42674</v>
      </c>
      <c r="DF1570" s="2">
        <v>42704</v>
      </c>
      <c r="DG1570" s="2">
        <v>42734</v>
      </c>
      <c r="DH1570" s="2">
        <v>42766</v>
      </c>
      <c r="DI1570" s="2">
        <v>42794</v>
      </c>
      <c r="DJ1570" s="2">
        <v>42825</v>
      </c>
      <c r="DK1570" s="2">
        <v>42853</v>
      </c>
      <c r="DL1570" s="2">
        <v>42886</v>
      </c>
      <c r="DM1570" s="2">
        <v>42916</v>
      </c>
      <c r="DN1570" s="2">
        <v>42947</v>
      </c>
      <c r="DO1570" s="2">
        <v>42978</v>
      </c>
      <c r="DP1570" s="2">
        <v>43007</v>
      </c>
      <c r="DQ1570" s="2">
        <v>43039</v>
      </c>
      <c r="DR1570" s="2">
        <v>43069</v>
      </c>
      <c r="DS1570" s="2">
        <v>43098</v>
      </c>
      <c r="DT1570" s="2">
        <v>43131</v>
      </c>
      <c r="DU1570" s="2">
        <v>43159</v>
      </c>
      <c r="DV1570" s="2">
        <v>43189</v>
      </c>
      <c r="DW1570" s="2">
        <v>43220</v>
      </c>
      <c r="DX1570" s="2">
        <v>43251</v>
      </c>
      <c r="DY1570" s="2">
        <v>43280</v>
      </c>
      <c r="DZ1570" s="2">
        <v>43312</v>
      </c>
      <c r="EA1570" s="2">
        <v>43343</v>
      </c>
      <c r="EB1570" s="2">
        <v>43371</v>
      </c>
      <c r="EC1570" s="2">
        <v>43404</v>
      </c>
      <c r="ED1570" s="2">
        <v>43434</v>
      </c>
      <c r="EE1570" s="2">
        <v>43465</v>
      </c>
      <c r="EF1570" s="2">
        <v>43496</v>
      </c>
      <c r="EG1570" s="2">
        <v>43524</v>
      </c>
      <c r="EH1570" s="2">
        <v>43553</v>
      </c>
      <c r="EI1570" s="2">
        <v>43585</v>
      </c>
      <c r="EJ1570" s="2">
        <v>43616</v>
      </c>
      <c r="EK1570" s="2">
        <v>43644</v>
      </c>
      <c r="EL1570" s="2">
        <v>43677</v>
      </c>
      <c r="EM1570" s="2">
        <v>43707</v>
      </c>
      <c r="EN1570" s="2">
        <v>43738</v>
      </c>
      <c r="EO1570" s="2">
        <v>43769</v>
      </c>
      <c r="EP1570" s="2">
        <v>43798</v>
      </c>
      <c r="EQ1570" s="2">
        <v>43830</v>
      </c>
      <c r="ER1570" s="2">
        <v>43861</v>
      </c>
      <c r="ES1570" s="2">
        <v>43889</v>
      </c>
      <c r="ET1570" s="2">
        <v>43921</v>
      </c>
      <c r="EU1570" s="2">
        <v>43951</v>
      </c>
      <c r="EV1570" s="2">
        <v>43980</v>
      </c>
      <c r="EW1570" s="2">
        <v>44012</v>
      </c>
      <c r="EX1570" s="2">
        <v>44043</v>
      </c>
      <c r="EY1570" s="2">
        <v>44074</v>
      </c>
      <c r="EZ1570" s="2">
        <v>44104</v>
      </c>
      <c r="FA1570" s="2">
        <v>44134</v>
      </c>
      <c r="FB1570" s="2">
        <v>44165</v>
      </c>
      <c r="FC1570" s="2">
        <v>44196</v>
      </c>
      <c r="FD1570" s="2">
        <v>44225</v>
      </c>
      <c r="FE1570" s="2">
        <v>44253</v>
      </c>
      <c r="FF1570" s="2">
        <v>44286</v>
      </c>
      <c r="FG1570" s="2">
        <v>44316</v>
      </c>
      <c r="FH1570" s="2">
        <v>44347</v>
      </c>
      <c r="FI1570" s="2">
        <v>44377</v>
      </c>
      <c r="FJ1570" s="2">
        <v>44407</v>
      </c>
      <c r="FK1570" s="2">
        <v>44439</v>
      </c>
      <c r="FL1570" s="2">
        <v>44469</v>
      </c>
      <c r="FM1570" s="2">
        <v>44498</v>
      </c>
      <c r="FN1570" s="2">
        <v>44530</v>
      </c>
      <c r="FO1570" s="2">
        <v>44561</v>
      </c>
      <c r="FP1570" s="2">
        <v>44592</v>
      </c>
      <c r="FQ1570" s="2">
        <v>44620</v>
      </c>
      <c r="FR1570" s="2">
        <v>44651</v>
      </c>
      <c r="FS1570" s="2">
        <v>44680</v>
      </c>
      <c r="FT1570" s="2">
        <v>44712</v>
      </c>
      <c r="FU1570" s="2">
        <v>44742</v>
      </c>
      <c r="FV1570" s="2">
        <v>44771</v>
      </c>
      <c r="FW1570" s="2">
        <v>44804</v>
      </c>
      <c r="FX1570" s="2">
        <v>44834</v>
      </c>
      <c r="FY1570" s="2">
        <v>44865</v>
      </c>
    </row>
    <row r="1571" spans="1:181" x14ac:dyDescent="0.25">
      <c r="D1571" s="3">
        <v>18590407</v>
      </c>
      <c r="E1571">
        <v>11891702</v>
      </c>
      <c r="F1571">
        <v>13394102</v>
      </c>
      <c r="G1571">
        <v>9801536</v>
      </c>
      <c r="H1571">
        <v>6873567</v>
      </c>
      <c r="I1571">
        <v>8963939</v>
      </c>
      <c r="J1571">
        <v>14609858</v>
      </c>
      <c r="K1571">
        <v>10281758</v>
      </c>
      <c r="L1571">
        <v>15829337</v>
      </c>
      <c r="M1571">
        <v>23928483</v>
      </c>
      <c r="N1571">
        <v>21488802</v>
      </c>
      <c r="O1571">
        <v>22718139</v>
      </c>
      <c r="P1571">
        <v>17814700</v>
      </c>
      <c r="Q1571">
        <v>19806200</v>
      </c>
      <c r="R1571">
        <v>32703000</v>
      </c>
      <c r="S1571">
        <v>28735100</v>
      </c>
      <c r="T1571">
        <v>18993600</v>
      </c>
      <c r="U1571">
        <v>13003400</v>
      </c>
      <c r="V1571">
        <v>12505100</v>
      </c>
      <c r="W1571">
        <v>12123200</v>
      </c>
      <c r="X1571">
        <v>13156100</v>
      </c>
      <c r="Y1571">
        <v>11176600</v>
      </c>
      <c r="Z1571">
        <v>10059700</v>
      </c>
      <c r="AA1571">
        <v>12312500</v>
      </c>
      <c r="AB1571">
        <v>8559400</v>
      </c>
      <c r="AC1571">
        <v>8195100</v>
      </c>
      <c r="AD1571">
        <v>7431000</v>
      </c>
      <c r="AE1571">
        <v>9204100</v>
      </c>
      <c r="AF1571">
        <v>12417900</v>
      </c>
      <c r="AG1571">
        <v>10473900</v>
      </c>
      <c r="AH1571">
        <v>8475700</v>
      </c>
      <c r="AI1571">
        <v>8609700</v>
      </c>
      <c r="AJ1571">
        <v>8509494</v>
      </c>
      <c r="AK1571">
        <v>6247625</v>
      </c>
      <c r="AL1571">
        <v>5856867</v>
      </c>
      <c r="AM1571">
        <v>4800766</v>
      </c>
      <c r="AN1571">
        <v>4166782</v>
      </c>
      <c r="AO1571">
        <v>3855705</v>
      </c>
      <c r="AP1571">
        <v>5290879</v>
      </c>
      <c r="AQ1571">
        <v>4233700</v>
      </c>
      <c r="AR1571">
        <v>4718732</v>
      </c>
      <c r="AS1571">
        <v>6716889</v>
      </c>
      <c r="AT1571">
        <v>4248815</v>
      </c>
      <c r="AU1571">
        <v>11124930</v>
      </c>
      <c r="AV1571">
        <v>7445320</v>
      </c>
      <c r="AW1571">
        <v>5665416</v>
      </c>
      <c r="AX1571">
        <v>4947927</v>
      </c>
      <c r="AY1571">
        <v>3984573</v>
      </c>
      <c r="AZ1571">
        <v>4724025</v>
      </c>
      <c r="BA1571">
        <v>4304402</v>
      </c>
      <c r="BB1571">
        <v>4604615</v>
      </c>
      <c r="BC1571">
        <v>3349856</v>
      </c>
      <c r="BD1571">
        <v>4331359</v>
      </c>
      <c r="BE1571">
        <v>3735254</v>
      </c>
      <c r="BF1571">
        <v>3519421</v>
      </c>
      <c r="BG1571">
        <v>3580064</v>
      </c>
      <c r="BH1571">
        <v>4041456</v>
      </c>
      <c r="BI1571">
        <v>3976074</v>
      </c>
      <c r="BJ1571">
        <v>8139660</v>
      </c>
      <c r="BK1571">
        <v>7343534</v>
      </c>
      <c r="BL1571">
        <v>4180601</v>
      </c>
      <c r="BM1571">
        <v>6469287</v>
      </c>
      <c r="BN1571">
        <v>4828970</v>
      </c>
      <c r="BO1571">
        <v>4600933</v>
      </c>
      <c r="BP1571">
        <v>7679041</v>
      </c>
      <c r="BQ1571">
        <v>5721841</v>
      </c>
      <c r="BR1571">
        <v>4735045</v>
      </c>
      <c r="BS1571">
        <v>4258986</v>
      </c>
      <c r="BT1571">
        <v>4207999</v>
      </c>
      <c r="BU1571">
        <v>5325361</v>
      </c>
      <c r="BV1571">
        <v>3664066</v>
      </c>
      <c r="BW1571">
        <v>4520940</v>
      </c>
      <c r="BX1571">
        <v>5243001</v>
      </c>
      <c r="BY1571">
        <v>3714041</v>
      </c>
      <c r="BZ1571">
        <v>3908164</v>
      </c>
      <c r="CA1571">
        <v>4712836</v>
      </c>
      <c r="CB1571">
        <v>4728649</v>
      </c>
      <c r="CC1571">
        <v>4541903</v>
      </c>
      <c r="CD1571">
        <v>3624156</v>
      </c>
      <c r="CE1571">
        <v>3678277</v>
      </c>
      <c r="CF1571">
        <v>6137089</v>
      </c>
      <c r="CG1571">
        <v>5180460</v>
      </c>
      <c r="CH1571">
        <v>3590820</v>
      </c>
      <c r="CI1571">
        <v>4385120</v>
      </c>
      <c r="CJ1571">
        <v>3893714</v>
      </c>
      <c r="CK1571">
        <v>5611856</v>
      </c>
      <c r="CL1571">
        <v>5670955</v>
      </c>
      <c r="CM1571">
        <v>3900481</v>
      </c>
      <c r="CN1571">
        <v>3817485</v>
      </c>
      <c r="CO1571">
        <v>4566284</v>
      </c>
      <c r="CP1571">
        <v>3677743</v>
      </c>
      <c r="CQ1571">
        <v>4806081</v>
      </c>
      <c r="CR1571">
        <v>5256905</v>
      </c>
      <c r="CS1571">
        <v>3443705</v>
      </c>
      <c r="CT1571">
        <v>3456902</v>
      </c>
      <c r="CU1571">
        <v>6030886</v>
      </c>
      <c r="CV1571">
        <v>4149695</v>
      </c>
      <c r="CW1571">
        <v>4150717</v>
      </c>
      <c r="CX1571">
        <v>4313189</v>
      </c>
      <c r="CY1571">
        <v>3760716</v>
      </c>
      <c r="CZ1571">
        <v>3806808</v>
      </c>
      <c r="DA1571">
        <v>5207877</v>
      </c>
      <c r="DB1571">
        <v>3454938</v>
      </c>
      <c r="DC1571">
        <v>3405083</v>
      </c>
      <c r="DD1571">
        <v>4292218</v>
      </c>
      <c r="DE1571">
        <v>3900624</v>
      </c>
      <c r="DF1571">
        <v>4652881</v>
      </c>
      <c r="DG1571">
        <v>3949024</v>
      </c>
      <c r="DH1571">
        <v>3214720</v>
      </c>
      <c r="DI1571">
        <v>2977764</v>
      </c>
      <c r="DJ1571">
        <v>4258495</v>
      </c>
      <c r="DK1571">
        <v>2753650</v>
      </c>
      <c r="DL1571">
        <v>4120132</v>
      </c>
      <c r="DM1571">
        <v>3962215</v>
      </c>
      <c r="DN1571">
        <v>2839000</v>
      </c>
      <c r="DO1571">
        <v>3635827</v>
      </c>
      <c r="DP1571">
        <v>4059454</v>
      </c>
      <c r="DQ1571">
        <v>3167648</v>
      </c>
      <c r="DR1571">
        <v>2912685</v>
      </c>
      <c r="DS1571">
        <v>3332678</v>
      </c>
      <c r="DT1571">
        <v>3295145</v>
      </c>
      <c r="DU1571">
        <v>5152960</v>
      </c>
      <c r="DV1571">
        <v>5161911</v>
      </c>
      <c r="DW1571">
        <v>3969330</v>
      </c>
      <c r="DX1571">
        <v>4427264</v>
      </c>
      <c r="DY1571">
        <v>5407169</v>
      </c>
      <c r="DZ1571">
        <v>3317466</v>
      </c>
      <c r="EA1571">
        <v>2948811</v>
      </c>
      <c r="EB1571">
        <v>3227344</v>
      </c>
      <c r="EC1571">
        <v>3638398</v>
      </c>
      <c r="ED1571">
        <v>3344467</v>
      </c>
      <c r="EE1571">
        <v>4408454</v>
      </c>
      <c r="EF1571">
        <v>3381691</v>
      </c>
      <c r="EG1571">
        <v>3422666</v>
      </c>
      <c r="EH1571">
        <v>3876046</v>
      </c>
      <c r="EI1571">
        <v>2944437</v>
      </c>
      <c r="EJ1571">
        <v>3659042</v>
      </c>
      <c r="EK1571">
        <v>4083939</v>
      </c>
      <c r="EL1571">
        <v>3379281</v>
      </c>
      <c r="EM1571">
        <v>4118176</v>
      </c>
      <c r="EN1571">
        <v>4497769</v>
      </c>
      <c r="EO1571">
        <v>5396370</v>
      </c>
      <c r="EP1571">
        <v>3972960</v>
      </c>
      <c r="EQ1571">
        <v>4292687</v>
      </c>
      <c r="ER1571">
        <v>5556305</v>
      </c>
      <c r="ES1571">
        <v>4839071</v>
      </c>
      <c r="ET1571">
        <v>10203639</v>
      </c>
      <c r="EU1571">
        <v>6631800</v>
      </c>
      <c r="EV1571">
        <v>8551682</v>
      </c>
      <c r="EW1571">
        <v>10079687</v>
      </c>
      <c r="EX1571">
        <v>6226372</v>
      </c>
      <c r="EY1571">
        <v>4767979</v>
      </c>
      <c r="EZ1571">
        <v>8551151</v>
      </c>
      <c r="FA1571">
        <v>6899727</v>
      </c>
      <c r="FB1571">
        <v>7588768</v>
      </c>
      <c r="FC1571">
        <v>7321133</v>
      </c>
      <c r="FD1571">
        <v>5726225</v>
      </c>
      <c r="FE1571">
        <v>6424191</v>
      </c>
      <c r="FF1571">
        <v>7542512</v>
      </c>
      <c r="FG1571">
        <v>4626604</v>
      </c>
      <c r="FH1571">
        <v>5394941</v>
      </c>
      <c r="FI1571">
        <v>6916643</v>
      </c>
      <c r="FJ1571">
        <v>4556664</v>
      </c>
      <c r="FK1571">
        <v>3329019</v>
      </c>
      <c r="FL1571">
        <v>4858271</v>
      </c>
      <c r="FM1571">
        <v>3543263</v>
      </c>
      <c r="FN1571">
        <v>4462833</v>
      </c>
      <c r="FO1571">
        <v>6246291</v>
      </c>
      <c r="FP1571">
        <v>5605922</v>
      </c>
      <c r="FQ1571">
        <v>5550039</v>
      </c>
      <c r="FR1571">
        <v>5816723</v>
      </c>
      <c r="FS1571">
        <v>5733632</v>
      </c>
      <c r="FT1571">
        <v>6596670</v>
      </c>
      <c r="FU1571">
        <v>6662168</v>
      </c>
      <c r="FV1571">
        <v>4616530</v>
      </c>
      <c r="FW1571">
        <v>4633858</v>
      </c>
      <c r="FX1571">
        <v>4974475</v>
      </c>
      <c r="FY1571">
        <v>4823677</v>
      </c>
    </row>
    <row r="1572" spans="1:181" x14ac:dyDescent="0.25">
      <c r="A1572" s="5" t="s">
        <v>787</v>
      </c>
      <c r="B1572" t="s">
        <v>1165</v>
      </c>
      <c r="C1572" t="s">
        <v>1188</v>
      </c>
      <c r="D1572" s="2">
        <f>_xll.BDH(A1572, "volume", B1572, C1572, "Direction", "H", "Period", "M","cols=60;rows=2")</f>
        <v>39478</v>
      </c>
      <c r="E1572" s="2">
        <v>39507</v>
      </c>
      <c r="F1572" s="2">
        <v>39538</v>
      </c>
      <c r="G1572" s="2">
        <v>39568</v>
      </c>
      <c r="H1572" s="2">
        <v>39598</v>
      </c>
      <c r="I1572" s="2">
        <v>39629</v>
      </c>
      <c r="J1572" s="2">
        <v>39660</v>
      </c>
      <c r="K1572" s="2">
        <v>39689</v>
      </c>
      <c r="L1572" s="2">
        <v>39721</v>
      </c>
      <c r="M1572" s="2">
        <v>39752</v>
      </c>
      <c r="N1572" s="2">
        <v>39780</v>
      </c>
      <c r="O1572" s="2">
        <v>39813</v>
      </c>
      <c r="P1572" s="2">
        <v>39843</v>
      </c>
      <c r="Q1572" s="2">
        <v>39871</v>
      </c>
      <c r="R1572" s="2">
        <v>39903</v>
      </c>
      <c r="S1572" s="2">
        <v>39933</v>
      </c>
      <c r="T1572" s="2">
        <v>39962</v>
      </c>
      <c r="U1572" s="2">
        <v>39994</v>
      </c>
      <c r="V1572" s="2">
        <v>40025</v>
      </c>
      <c r="W1572" s="2">
        <v>40056</v>
      </c>
      <c r="X1572" s="2">
        <v>40086</v>
      </c>
      <c r="Y1572" s="2">
        <v>40116</v>
      </c>
      <c r="Z1572" s="2">
        <v>40147</v>
      </c>
      <c r="AA1572" s="2">
        <v>40178</v>
      </c>
      <c r="AB1572" s="2">
        <v>40207</v>
      </c>
      <c r="AC1572" s="2">
        <v>40235</v>
      </c>
      <c r="AD1572" s="2">
        <v>40268</v>
      </c>
      <c r="AE1572" s="2">
        <v>40298</v>
      </c>
      <c r="AF1572" s="2">
        <v>40329</v>
      </c>
      <c r="AG1572" s="2">
        <v>40359</v>
      </c>
      <c r="AH1572" s="2">
        <v>40389</v>
      </c>
      <c r="AI1572" s="2">
        <v>40421</v>
      </c>
      <c r="AJ1572" s="2">
        <v>40451</v>
      </c>
      <c r="AK1572" s="2">
        <v>40480</v>
      </c>
      <c r="AL1572" s="2">
        <v>40512</v>
      </c>
      <c r="AM1572" s="2">
        <v>40543</v>
      </c>
      <c r="AN1572" s="2">
        <v>40574</v>
      </c>
      <c r="AO1572" s="2">
        <v>40602</v>
      </c>
      <c r="AP1572" s="2">
        <v>40633</v>
      </c>
      <c r="AQ1572" s="2">
        <v>40662</v>
      </c>
      <c r="AR1572" s="2">
        <v>40694</v>
      </c>
      <c r="AS1572" s="2">
        <v>40724</v>
      </c>
      <c r="AT1572" s="2">
        <v>40753</v>
      </c>
      <c r="AU1572" s="2">
        <v>40786</v>
      </c>
      <c r="AV1572" s="2">
        <v>40816</v>
      </c>
      <c r="AW1572" s="2">
        <v>40847</v>
      </c>
      <c r="AX1572" s="2">
        <v>40877</v>
      </c>
      <c r="AY1572" s="2">
        <v>40907</v>
      </c>
      <c r="AZ1572" s="2">
        <v>40939</v>
      </c>
      <c r="BA1572" s="2">
        <v>40968</v>
      </c>
      <c r="BB1572" s="2">
        <v>40998</v>
      </c>
      <c r="BC1572" s="2">
        <v>41029</v>
      </c>
      <c r="BD1572" s="2">
        <v>41060</v>
      </c>
      <c r="BE1572" s="2">
        <v>41089</v>
      </c>
      <c r="BF1572" s="2">
        <v>41121</v>
      </c>
      <c r="BG1572" s="2">
        <v>41152</v>
      </c>
      <c r="BH1572" s="2">
        <v>41180</v>
      </c>
      <c r="BI1572" s="2">
        <v>41213</v>
      </c>
      <c r="BJ1572" s="2">
        <v>41243</v>
      </c>
      <c r="BK1572" s="2">
        <v>41274</v>
      </c>
    </row>
    <row r="1573" spans="1:181" x14ac:dyDescent="0.25">
      <c r="D1573" s="3">
        <v>22075300</v>
      </c>
      <c r="E1573">
        <v>15081900</v>
      </c>
      <c r="F1573">
        <v>28979700</v>
      </c>
      <c r="G1573">
        <v>24341200</v>
      </c>
      <c r="H1573">
        <v>16879300</v>
      </c>
      <c r="I1573">
        <v>18261300</v>
      </c>
      <c r="J1573">
        <v>23204200</v>
      </c>
      <c r="K1573">
        <v>19348300</v>
      </c>
      <c r="L1573">
        <v>20898200</v>
      </c>
      <c r="M1573">
        <v>20247000</v>
      </c>
      <c r="N1573">
        <v>13085400</v>
      </c>
      <c r="O1573">
        <v>12300800</v>
      </c>
      <c r="P1573">
        <v>11978700</v>
      </c>
      <c r="Q1573">
        <v>12304300</v>
      </c>
      <c r="R1573">
        <v>18301600</v>
      </c>
      <c r="S1573">
        <v>18956600</v>
      </c>
      <c r="T1573">
        <v>16853700</v>
      </c>
      <c r="U1573">
        <v>21072100</v>
      </c>
      <c r="V1573">
        <v>14230300</v>
      </c>
      <c r="W1573">
        <v>12357800</v>
      </c>
      <c r="X1573">
        <v>16903500</v>
      </c>
      <c r="Y1573">
        <v>16264600</v>
      </c>
      <c r="Z1573">
        <v>13826600</v>
      </c>
      <c r="AA1573">
        <v>19171700</v>
      </c>
      <c r="AB1573">
        <v>18247600</v>
      </c>
      <c r="AC1573">
        <v>15144200</v>
      </c>
      <c r="AD1573">
        <v>20455900</v>
      </c>
      <c r="AE1573">
        <v>14477200</v>
      </c>
      <c r="AF1573">
        <v>25238200</v>
      </c>
      <c r="AG1573">
        <v>24491100</v>
      </c>
      <c r="AH1573">
        <v>15338300</v>
      </c>
      <c r="AI1573">
        <v>15179700</v>
      </c>
      <c r="AJ1573">
        <v>11654339</v>
      </c>
      <c r="AK1573">
        <v>11998535</v>
      </c>
      <c r="AL1573">
        <v>11469272</v>
      </c>
      <c r="AM1573">
        <v>12707659</v>
      </c>
      <c r="AN1573">
        <v>14780724</v>
      </c>
      <c r="AO1573">
        <v>10005722</v>
      </c>
      <c r="AP1573">
        <v>14332946</v>
      </c>
      <c r="AQ1573">
        <v>10010239</v>
      </c>
      <c r="AR1573">
        <v>14744895</v>
      </c>
      <c r="AS1573">
        <v>13801628</v>
      </c>
      <c r="AT1573">
        <v>8560323</v>
      </c>
      <c r="AU1573">
        <v>18727587</v>
      </c>
      <c r="AV1573">
        <v>13335205</v>
      </c>
      <c r="AW1573">
        <v>10424983</v>
      </c>
      <c r="AX1573">
        <v>12012824</v>
      </c>
      <c r="AY1573">
        <v>8582234</v>
      </c>
      <c r="AZ1573">
        <v>6804198</v>
      </c>
      <c r="BA1573">
        <v>7088021</v>
      </c>
      <c r="BB1573">
        <v>9850305</v>
      </c>
      <c r="BC1573">
        <v>9347037</v>
      </c>
      <c r="BD1573">
        <v>11372612</v>
      </c>
      <c r="BE1573">
        <v>9837834</v>
      </c>
      <c r="BF1573">
        <v>7976873</v>
      </c>
      <c r="BG1573">
        <v>7274866</v>
      </c>
      <c r="BH1573">
        <v>6805166</v>
      </c>
      <c r="BI1573">
        <v>7170327</v>
      </c>
      <c r="BJ1573">
        <v>11109061</v>
      </c>
      <c r="BK1573">
        <v>14522886</v>
      </c>
    </row>
    <row r="1574" spans="1:181" x14ac:dyDescent="0.25">
      <c r="A1574" s="5" t="s">
        <v>788</v>
      </c>
      <c r="B1574" t="s">
        <v>1165</v>
      </c>
      <c r="C1574" t="s">
        <v>1200</v>
      </c>
      <c r="D1574" s="2">
        <f>_xll.BDH(A1574, "volume", B1574, C1574, "Direction", "H", "Period", "M","cols=156;rows=2")</f>
        <v>39478</v>
      </c>
      <c r="E1574" s="2">
        <v>39507</v>
      </c>
      <c r="F1574" s="2">
        <v>39538</v>
      </c>
      <c r="G1574" s="2">
        <v>39568</v>
      </c>
      <c r="H1574" s="2">
        <v>39598</v>
      </c>
      <c r="I1574" s="2">
        <v>39629</v>
      </c>
      <c r="J1574" s="2">
        <v>39660</v>
      </c>
      <c r="K1574" s="2">
        <v>39689</v>
      </c>
      <c r="L1574" s="2">
        <v>39721</v>
      </c>
      <c r="M1574" s="2">
        <v>39752</v>
      </c>
      <c r="N1574" s="2">
        <v>39780</v>
      </c>
      <c r="O1574" s="2">
        <v>39813</v>
      </c>
      <c r="P1574" s="2">
        <v>39843</v>
      </c>
      <c r="Q1574" s="2">
        <v>39871</v>
      </c>
      <c r="R1574" s="2">
        <v>39903</v>
      </c>
      <c r="S1574" s="2">
        <v>39933</v>
      </c>
      <c r="T1574" s="2">
        <v>39962</v>
      </c>
      <c r="U1574" s="2">
        <v>39994</v>
      </c>
      <c r="V1574" s="2">
        <v>40025</v>
      </c>
      <c r="W1574" s="2">
        <v>40056</v>
      </c>
      <c r="X1574" s="2">
        <v>40086</v>
      </c>
      <c r="Y1574" s="2">
        <v>40116</v>
      </c>
      <c r="Z1574" s="2">
        <v>40147</v>
      </c>
      <c r="AA1574" s="2">
        <v>40178</v>
      </c>
      <c r="AB1574" s="2">
        <v>40207</v>
      </c>
      <c r="AC1574" s="2">
        <v>40235</v>
      </c>
      <c r="AD1574" s="2">
        <v>40268</v>
      </c>
      <c r="AE1574" s="2">
        <v>40298</v>
      </c>
      <c r="AF1574" s="2">
        <v>40329</v>
      </c>
      <c r="AG1574" s="2">
        <v>40359</v>
      </c>
      <c r="AH1574" s="2">
        <v>40389</v>
      </c>
      <c r="AI1574" s="2">
        <v>40421</v>
      </c>
      <c r="AJ1574" s="2">
        <v>40451</v>
      </c>
      <c r="AK1574" s="2">
        <v>40480</v>
      </c>
      <c r="AL1574" s="2">
        <v>40512</v>
      </c>
      <c r="AM1574" s="2">
        <v>40543</v>
      </c>
      <c r="AN1574" s="2">
        <v>40574</v>
      </c>
      <c r="AO1574" s="2">
        <v>40602</v>
      </c>
      <c r="AP1574" s="2">
        <v>40633</v>
      </c>
      <c r="AQ1574" s="2">
        <v>40662</v>
      </c>
      <c r="AR1574" s="2">
        <v>40694</v>
      </c>
      <c r="AS1574" s="2">
        <v>40724</v>
      </c>
      <c r="AT1574" s="2">
        <v>40753</v>
      </c>
      <c r="AU1574" s="2">
        <v>40786</v>
      </c>
      <c r="AV1574" s="2">
        <v>40816</v>
      </c>
      <c r="AW1574" s="2">
        <v>40847</v>
      </c>
      <c r="AX1574" s="2">
        <v>40877</v>
      </c>
      <c r="AY1574" s="2">
        <v>40907</v>
      </c>
      <c r="AZ1574" s="2">
        <v>40939</v>
      </c>
      <c r="BA1574" s="2">
        <v>40968</v>
      </c>
      <c r="BB1574" s="2">
        <v>40998</v>
      </c>
      <c r="BC1574" s="2">
        <v>41029</v>
      </c>
      <c r="BD1574" s="2">
        <v>41060</v>
      </c>
      <c r="BE1574" s="2">
        <v>41089</v>
      </c>
      <c r="BF1574" s="2">
        <v>41121</v>
      </c>
      <c r="BG1574" s="2">
        <v>41152</v>
      </c>
      <c r="BH1574" s="2">
        <v>41180</v>
      </c>
      <c r="BI1574" s="2">
        <v>41213</v>
      </c>
      <c r="BJ1574" s="2">
        <v>41243</v>
      </c>
      <c r="BK1574" s="2">
        <v>41274</v>
      </c>
      <c r="BL1574" s="2">
        <v>41305</v>
      </c>
      <c r="BM1574" s="2">
        <v>41333</v>
      </c>
      <c r="BN1574" s="2">
        <v>41362</v>
      </c>
      <c r="BO1574" s="2">
        <v>41394</v>
      </c>
      <c r="BP1574" s="2">
        <v>41425</v>
      </c>
      <c r="BQ1574" s="2">
        <v>41453</v>
      </c>
      <c r="BR1574" s="2">
        <v>41486</v>
      </c>
      <c r="BS1574" s="2">
        <v>41516</v>
      </c>
      <c r="BT1574" s="2">
        <v>41547</v>
      </c>
      <c r="BU1574" s="2">
        <v>41578</v>
      </c>
      <c r="BV1574" s="2">
        <v>41607</v>
      </c>
      <c r="BW1574" s="2">
        <v>41639</v>
      </c>
      <c r="BX1574" s="2">
        <v>41670</v>
      </c>
      <c r="BY1574" s="2">
        <v>41698</v>
      </c>
      <c r="BZ1574" s="2">
        <v>41729</v>
      </c>
      <c r="CA1574" s="2">
        <v>41759</v>
      </c>
      <c r="CB1574" s="2">
        <v>41789</v>
      </c>
      <c r="CC1574" s="2">
        <v>41820</v>
      </c>
      <c r="CD1574" s="2">
        <v>41851</v>
      </c>
      <c r="CE1574" s="2">
        <v>41880</v>
      </c>
      <c r="CF1574" s="2">
        <v>41912</v>
      </c>
      <c r="CG1574" s="2">
        <v>41943</v>
      </c>
      <c r="CH1574" s="2">
        <v>41971</v>
      </c>
      <c r="CI1574" s="2">
        <v>42004</v>
      </c>
      <c r="CJ1574" s="2">
        <v>42034</v>
      </c>
      <c r="CK1574" s="2">
        <v>42062</v>
      </c>
      <c r="CL1574" s="2">
        <v>42094</v>
      </c>
      <c r="CM1574" s="2">
        <v>42124</v>
      </c>
      <c r="CN1574" s="2">
        <v>42153</v>
      </c>
      <c r="CO1574" s="2">
        <v>42185</v>
      </c>
      <c r="CP1574" s="2">
        <v>42216</v>
      </c>
      <c r="CQ1574" s="2">
        <v>42247</v>
      </c>
      <c r="CR1574" s="2">
        <v>42277</v>
      </c>
      <c r="CS1574" s="2">
        <v>42307</v>
      </c>
      <c r="CT1574" s="2">
        <v>42338</v>
      </c>
      <c r="CU1574" s="2">
        <v>42369</v>
      </c>
      <c r="CV1574" s="2">
        <v>42398</v>
      </c>
      <c r="CW1574" s="2">
        <v>42429</v>
      </c>
      <c r="CX1574" s="2">
        <v>42460</v>
      </c>
      <c r="CY1574" s="2">
        <v>42489</v>
      </c>
      <c r="CZ1574" s="2">
        <v>42521</v>
      </c>
      <c r="DA1574" s="2">
        <v>42551</v>
      </c>
      <c r="DB1574" s="2">
        <v>42580</v>
      </c>
      <c r="DC1574" s="2">
        <v>42613</v>
      </c>
      <c r="DD1574" s="2">
        <v>42643</v>
      </c>
      <c r="DE1574" s="2">
        <v>42674</v>
      </c>
      <c r="DF1574" s="2">
        <v>42704</v>
      </c>
      <c r="DG1574" s="2">
        <v>42734</v>
      </c>
      <c r="DH1574" s="2">
        <v>42766</v>
      </c>
      <c r="DI1574" s="2">
        <v>42794</v>
      </c>
      <c r="DJ1574" s="2">
        <v>42825</v>
      </c>
      <c r="DK1574" s="2">
        <v>42853</v>
      </c>
      <c r="DL1574" s="2">
        <v>42886</v>
      </c>
      <c r="DM1574" s="2">
        <v>42916</v>
      </c>
      <c r="DN1574" s="2">
        <v>42947</v>
      </c>
      <c r="DO1574" s="2">
        <v>42978</v>
      </c>
      <c r="DP1574" s="2">
        <v>43007</v>
      </c>
      <c r="DQ1574" s="2">
        <v>43039</v>
      </c>
      <c r="DR1574" s="2">
        <v>43069</v>
      </c>
      <c r="DS1574" s="2">
        <v>43098</v>
      </c>
      <c r="DT1574" s="2">
        <v>43131</v>
      </c>
      <c r="DU1574" s="2">
        <v>43159</v>
      </c>
      <c r="DV1574" s="2">
        <v>43189</v>
      </c>
      <c r="DW1574" s="2">
        <v>43220</v>
      </c>
      <c r="DX1574" s="2">
        <v>43251</v>
      </c>
      <c r="DY1574" s="2">
        <v>43280</v>
      </c>
      <c r="DZ1574" s="2">
        <v>43312</v>
      </c>
      <c r="EA1574" s="2">
        <v>43343</v>
      </c>
      <c r="EB1574" s="2">
        <v>43371</v>
      </c>
      <c r="EC1574" s="2">
        <v>43404</v>
      </c>
      <c r="ED1574" s="2">
        <v>43434</v>
      </c>
      <c r="EE1574" s="2">
        <v>43465</v>
      </c>
      <c r="EF1574" s="2">
        <v>43496</v>
      </c>
      <c r="EG1574" s="2">
        <v>43524</v>
      </c>
      <c r="EH1574" s="2">
        <v>43553</v>
      </c>
      <c r="EI1574" s="2">
        <v>43585</v>
      </c>
      <c r="EJ1574" s="2">
        <v>43616</v>
      </c>
      <c r="EK1574" s="2">
        <v>43644</v>
      </c>
      <c r="EL1574" s="2">
        <v>43677</v>
      </c>
      <c r="EM1574" s="2">
        <v>43707</v>
      </c>
      <c r="EN1574" s="2">
        <v>43738</v>
      </c>
      <c r="EO1574" s="2">
        <v>43769</v>
      </c>
      <c r="EP1574" s="2">
        <v>43798</v>
      </c>
      <c r="EQ1574" s="2">
        <v>43830</v>
      </c>
      <c r="ER1574" s="2">
        <v>43861</v>
      </c>
      <c r="ES1574" s="2">
        <v>43889</v>
      </c>
      <c r="ET1574" s="2">
        <v>43921</v>
      </c>
      <c r="EU1574" s="2">
        <v>43951</v>
      </c>
      <c r="EV1574" s="2">
        <v>43980</v>
      </c>
      <c r="EW1574" s="2">
        <v>44012</v>
      </c>
      <c r="EX1574" s="2">
        <v>44043</v>
      </c>
      <c r="EY1574" s="2">
        <v>44074</v>
      </c>
      <c r="EZ1574" s="2">
        <v>44104</v>
      </c>
      <c r="FA1574" s="2">
        <v>44134</v>
      </c>
      <c r="FB1574" s="2">
        <v>44165</v>
      </c>
      <c r="FC1574" s="2">
        <v>44196</v>
      </c>
    </row>
    <row r="1575" spans="1:181" x14ac:dyDescent="0.25">
      <c r="D1575" s="3">
        <v>68505423</v>
      </c>
      <c r="E1575">
        <v>59412542</v>
      </c>
      <c r="F1575">
        <v>79199179</v>
      </c>
      <c r="G1575">
        <v>55617851</v>
      </c>
      <c r="H1575">
        <v>44995052</v>
      </c>
      <c r="I1575">
        <v>59453088</v>
      </c>
      <c r="J1575">
        <v>86914398</v>
      </c>
      <c r="K1575">
        <v>47018081</v>
      </c>
      <c r="L1575">
        <v>69264955</v>
      </c>
      <c r="M1575">
        <v>80630187</v>
      </c>
      <c r="N1575">
        <v>90988307</v>
      </c>
      <c r="O1575">
        <v>112872822</v>
      </c>
      <c r="P1575">
        <v>105657473</v>
      </c>
      <c r="Q1575">
        <v>115635622</v>
      </c>
      <c r="R1575">
        <v>179041696</v>
      </c>
      <c r="S1575">
        <v>198325290</v>
      </c>
      <c r="T1575">
        <v>123128142</v>
      </c>
      <c r="U1575">
        <v>80699608</v>
      </c>
      <c r="V1575">
        <v>76627849</v>
      </c>
      <c r="W1575">
        <v>74805914</v>
      </c>
      <c r="X1575">
        <v>80869371</v>
      </c>
      <c r="Y1575">
        <v>74364816</v>
      </c>
      <c r="Z1575">
        <v>56631749</v>
      </c>
      <c r="AA1575">
        <v>50991800</v>
      </c>
      <c r="AB1575">
        <v>44176100</v>
      </c>
      <c r="AC1575">
        <v>42335300</v>
      </c>
      <c r="AD1575">
        <v>47871300</v>
      </c>
      <c r="AE1575">
        <v>48054300</v>
      </c>
      <c r="AF1575">
        <v>77412600</v>
      </c>
      <c r="AG1575">
        <v>74582400</v>
      </c>
      <c r="AH1575">
        <v>63020000</v>
      </c>
      <c r="AI1575">
        <v>44710600</v>
      </c>
      <c r="AJ1575">
        <v>39079306</v>
      </c>
      <c r="AK1575">
        <v>41799712</v>
      </c>
      <c r="AL1575">
        <v>41107793</v>
      </c>
      <c r="AM1575">
        <v>33744366</v>
      </c>
      <c r="AN1575">
        <v>38255023</v>
      </c>
      <c r="AO1575">
        <v>34973246</v>
      </c>
      <c r="AP1575">
        <v>45199973</v>
      </c>
      <c r="AQ1575">
        <v>29629080</v>
      </c>
      <c r="AR1575">
        <v>36619304</v>
      </c>
      <c r="AS1575">
        <v>43855297</v>
      </c>
      <c r="AT1575">
        <v>37193768</v>
      </c>
      <c r="AU1575">
        <v>79605519</v>
      </c>
      <c r="AV1575">
        <v>55325177</v>
      </c>
      <c r="AW1575">
        <v>52568196</v>
      </c>
      <c r="AX1575">
        <v>40704424</v>
      </c>
      <c r="AY1575">
        <v>29995332</v>
      </c>
      <c r="AZ1575">
        <v>31161466</v>
      </c>
      <c r="BA1575">
        <v>29714162</v>
      </c>
      <c r="BB1575">
        <v>37108156</v>
      </c>
      <c r="BC1575">
        <v>32293199</v>
      </c>
      <c r="BD1575">
        <v>32542742</v>
      </c>
      <c r="BE1575">
        <v>35646667</v>
      </c>
      <c r="BF1575">
        <v>32973960</v>
      </c>
      <c r="BG1575">
        <v>22482217</v>
      </c>
      <c r="BH1575">
        <v>30464870</v>
      </c>
      <c r="BI1575">
        <v>28524122</v>
      </c>
      <c r="BJ1575">
        <v>32677231</v>
      </c>
      <c r="BK1575">
        <v>28024365</v>
      </c>
      <c r="BL1575">
        <v>28460562</v>
      </c>
      <c r="BM1575">
        <v>31878677</v>
      </c>
      <c r="BN1575">
        <v>34411077</v>
      </c>
      <c r="BO1575">
        <v>29868766</v>
      </c>
      <c r="BP1575">
        <v>35313931</v>
      </c>
      <c r="BQ1575">
        <v>38529409</v>
      </c>
      <c r="BR1575">
        <v>30306389</v>
      </c>
      <c r="BS1575">
        <v>37342007</v>
      </c>
      <c r="BT1575">
        <v>30127924</v>
      </c>
      <c r="BU1575">
        <v>37215466</v>
      </c>
      <c r="BV1575">
        <v>26219760</v>
      </c>
      <c r="BW1575">
        <v>31325177</v>
      </c>
      <c r="BX1575">
        <v>32591233</v>
      </c>
      <c r="BY1575">
        <v>33395543</v>
      </c>
      <c r="BZ1575">
        <v>29337779</v>
      </c>
      <c r="CA1575">
        <v>35145512</v>
      </c>
      <c r="CB1575">
        <v>29322130</v>
      </c>
      <c r="CC1575">
        <v>31150306</v>
      </c>
      <c r="CD1575">
        <v>31298704</v>
      </c>
      <c r="CE1575">
        <v>23275878</v>
      </c>
      <c r="CF1575">
        <v>28015047</v>
      </c>
      <c r="CG1575">
        <v>45495654</v>
      </c>
      <c r="CH1575">
        <v>30200808</v>
      </c>
      <c r="CI1575">
        <v>31954895</v>
      </c>
      <c r="CJ1575">
        <v>33688035</v>
      </c>
      <c r="CK1575">
        <v>36777305</v>
      </c>
      <c r="CL1575">
        <v>47804913</v>
      </c>
      <c r="CM1575">
        <v>40761071</v>
      </c>
      <c r="CN1575">
        <v>35128424</v>
      </c>
      <c r="CO1575">
        <v>44501383</v>
      </c>
      <c r="CP1575">
        <v>36886332</v>
      </c>
      <c r="CQ1575">
        <v>39775935</v>
      </c>
      <c r="CR1575">
        <v>50086054</v>
      </c>
      <c r="CS1575">
        <v>52501529</v>
      </c>
      <c r="CT1575">
        <v>35522991</v>
      </c>
      <c r="CU1575">
        <v>42232819</v>
      </c>
      <c r="CV1575">
        <v>47917240</v>
      </c>
      <c r="CW1575">
        <v>43253422</v>
      </c>
      <c r="CX1575">
        <v>56351565</v>
      </c>
      <c r="CY1575">
        <v>47701857</v>
      </c>
      <c r="CZ1575">
        <v>44733348</v>
      </c>
      <c r="DA1575">
        <v>62335085</v>
      </c>
      <c r="DB1575">
        <v>49524518</v>
      </c>
      <c r="DC1575">
        <v>42285498</v>
      </c>
      <c r="DD1575">
        <v>51646602</v>
      </c>
      <c r="DE1575">
        <v>41410186</v>
      </c>
      <c r="DF1575">
        <v>55986416</v>
      </c>
      <c r="DG1575">
        <v>54225148</v>
      </c>
      <c r="DH1575">
        <v>56366747</v>
      </c>
      <c r="DI1575">
        <v>41710754</v>
      </c>
      <c r="DJ1575">
        <v>44383568</v>
      </c>
      <c r="DK1575">
        <v>42552015</v>
      </c>
      <c r="DL1575">
        <v>44307871</v>
      </c>
      <c r="DM1575">
        <v>40445805</v>
      </c>
      <c r="DN1575">
        <v>37221776</v>
      </c>
      <c r="DO1575">
        <v>34254222</v>
      </c>
      <c r="DP1575">
        <v>29084162</v>
      </c>
      <c r="DQ1575">
        <v>33720972</v>
      </c>
      <c r="DR1575">
        <v>32269456</v>
      </c>
      <c r="DS1575">
        <v>30654984</v>
      </c>
      <c r="DT1575">
        <v>36868385</v>
      </c>
      <c r="DU1575">
        <v>41373914</v>
      </c>
      <c r="DV1575">
        <v>40806068</v>
      </c>
      <c r="DW1575">
        <v>32242627</v>
      </c>
      <c r="DX1575">
        <v>40091939</v>
      </c>
      <c r="DY1575">
        <v>41668326</v>
      </c>
      <c r="DZ1575">
        <v>34504198</v>
      </c>
      <c r="EA1575">
        <v>43252661</v>
      </c>
      <c r="EB1575">
        <v>40054343</v>
      </c>
      <c r="EC1575">
        <v>37153468</v>
      </c>
      <c r="ED1575">
        <v>32330999</v>
      </c>
      <c r="EE1575">
        <v>34043006</v>
      </c>
      <c r="EF1575">
        <v>38769577</v>
      </c>
      <c r="EG1575">
        <v>38540488</v>
      </c>
      <c r="EH1575">
        <v>33952364</v>
      </c>
      <c r="EI1575">
        <v>30557319</v>
      </c>
      <c r="EJ1575">
        <v>34273249</v>
      </c>
      <c r="EK1575">
        <v>32578539</v>
      </c>
      <c r="EL1575">
        <v>24652490</v>
      </c>
      <c r="EM1575">
        <v>41557415</v>
      </c>
      <c r="EN1575">
        <v>40735378</v>
      </c>
      <c r="EO1575">
        <v>32253589</v>
      </c>
      <c r="EP1575">
        <v>34373817</v>
      </c>
      <c r="EQ1575">
        <v>46844364</v>
      </c>
      <c r="ER1575">
        <v>44128595</v>
      </c>
      <c r="ES1575">
        <v>51308258</v>
      </c>
      <c r="ET1575">
        <v>93806496</v>
      </c>
      <c r="EU1575">
        <v>57315868</v>
      </c>
      <c r="EV1575">
        <v>62330029</v>
      </c>
      <c r="EW1575">
        <v>89232842</v>
      </c>
      <c r="EX1575">
        <v>57712015</v>
      </c>
      <c r="EY1575">
        <v>45922356</v>
      </c>
      <c r="EZ1575">
        <v>54983502</v>
      </c>
      <c r="FA1575">
        <v>49569745</v>
      </c>
      <c r="FB1575">
        <v>8692371</v>
      </c>
      <c r="FC1575">
        <v>2962500</v>
      </c>
    </row>
    <row r="1576" spans="1:181" x14ac:dyDescent="0.25">
      <c r="A1576" s="5" t="s">
        <v>789</v>
      </c>
      <c r="B1576" t="s">
        <v>1165</v>
      </c>
      <c r="C1576" t="s">
        <v>1192</v>
      </c>
      <c r="D1576" s="2">
        <f>_xll.BDH(A1576, "volume", B1576, C1576, "Direction", "H", "Period", "M","cols=91;rows=2")</f>
        <v>39478</v>
      </c>
      <c r="E1576" s="2">
        <v>39507</v>
      </c>
      <c r="F1576" s="2">
        <v>39538</v>
      </c>
      <c r="G1576" s="2">
        <v>39568</v>
      </c>
      <c r="H1576" s="2">
        <v>39598</v>
      </c>
      <c r="I1576" s="2">
        <v>39629</v>
      </c>
      <c r="J1576" s="2">
        <v>39660</v>
      </c>
      <c r="K1576" s="2">
        <v>39689</v>
      </c>
      <c r="L1576" s="2">
        <v>39721</v>
      </c>
      <c r="M1576" s="2">
        <v>39752</v>
      </c>
      <c r="N1576" s="2">
        <v>39780</v>
      </c>
      <c r="O1576" s="2">
        <v>39813</v>
      </c>
      <c r="P1576" s="2">
        <v>39843</v>
      </c>
      <c r="Q1576" s="2">
        <v>39871</v>
      </c>
      <c r="R1576" s="2">
        <v>39903</v>
      </c>
      <c r="S1576" s="2">
        <v>39933</v>
      </c>
      <c r="T1576" s="2">
        <v>39962</v>
      </c>
      <c r="U1576" s="2">
        <v>39994</v>
      </c>
      <c r="V1576" s="2">
        <v>40025</v>
      </c>
      <c r="W1576" s="2">
        <v>40056</v>
      </c>
      <c r="X1576" s="2">
        <v>40086</v>
      </c>
      <c r="Y1576" s="2">
        <v>40116</v>
      </c>
      <c r="Z1576" s="2">
        <v>40147</v>
      </c>
      <c r="AA1576" s="2">
        <v>40178</v>
      </c>
      <c r="AB1576" s="2">
        <v>40207</v>
      </c>
      <c r="AC1576" s="2">
        <v>40235</v>
      </c>
      <c r="AD1576" s="2">
        <v>40268</v>
      </c>
      <c r="AE1576" s="2">
        <v>40298</v>
      </c>
      <c r="AF1576" s="2">
        <v>40329</v>
      </c>
      <c r="AG1576" s="2">
        <v>40359</v>
      </c>
      <c r="AH1576" s="2">
        <v>40389</v>
      </c>
      <c r="AI1576" s="2">
        <v>40421</v>
      </c>
      <c r="AJ1576" s="2">
        <v>40451</v>
      </c>
      <c r="AK1576" s="2">
        <v>40480</v>
      </c>
      <c r="AL1576" s="2">
        <v>40512</v>
      </c>
      <c r="AM1576" s="2">
        <v>40543</v>
      </c>
      <c r="AN1576" s="2">
        <v>40574</v>
      </c>
      <c r="AO1576" s="2">
        <v>40602</v>
      </c>
      <c r="AP1576" s="2">
        <v>40633</v>
      </c>
      <c r="AQ1576" s="2">
        <v>40662</v>
      </c>
      <c r="AR1576" s="2">
        <v>40694</v>
      </c>
      <c r="AS1576" s="2">
        <v>40724</v>
      </c>
      <c r="AT1576" s="2">
        <v>40753</v>
      </c>
      <c r="AU1576" s="2">
        <v>40786</v>
      </c>
      <c r="AV1576" s="2">
        <v>40816</v>
      </c>
      <c r="AW1576" s="2">
        <v>40847</v>
      </c>
      <c r="AX1576" s="2">
        <v>40877</v>
      </c>
      <c r="AY1576" s="2">
        <v>40907</v>
      </c>
      <c r="AZ1576" s="2">
        <v>40939</v>
      </c>
      <c r="BA1576" s="2">
        <v>40968</v>
      </c>
      <c r="BB1576" s="2">
        <v>40998</v>
      </c>
      <c r="BC1576" s="2">
        <v>41029</v>
      </c>
      <c r="BD1576" s="2">
        <v>41060</v>
      </c>
      <c r="BE1576" s="2">
        <v>41089</v>
      </c>
      <c r="BF1576" s="2">
        <v>41121</v>
      </c>
      <c r="BG1576" s="2">
        <v>41152</v>
      </c>
      <c r="BH1576" s="2">
        <v>41180</v>
      </c>
      <c r="BI1576" s="2">
        <v>41213</v>
      </c>
      <c r="BJ1576" s="2">
        <v>41243</v>
      </c>
      <c r="BK1576" s="2">
        <v>41274</v>
      </c>
      <c r="BL1576" s="2">
        <v>41305</v>
      </c>
      <c r="BM1576" s="2">
        <v>41333</v>
      </c>
      <c r="BN1576" s="2">
        <v>41362</v>
      </c>
      <c r="BO1576" s="2">
        <v>41394</v>
      </c>
      <c r="BP1576" s="2">
        <v>41425</v>
      </c>
      <c r="BQ1576" s="2">
        <v>41453</v>
      </c>
      <c r="BR1576" s="2">
        <v>41486</v>
      </c>
      <c r="BS1576" s="2">
        <v>41516</v>
      </c>
      <c r="BT1576" s="2">
        <v>41547</v>
      </c>
      <c r="BU1576" s="2">
        <v>41578</v>
      </c>
      <c r="BV1576" s="2">
        <v>41607</v>
      </c>
      <c r="BW1576" s="2">
        <v>41639</v>
      </c>
      <c r="BX1576" s="2">
        <v>41670</v>
      </c>
      <c r="BY1576" s="2">
        <v>41698</v>
      </c>
      <c r="BZ1576" s="2">
        <v>41729</v>
      </c>
      <c r="CA1576" s="2">
        <v>41759</v>
      </c>
      <c r="CB1576" s="2">
        <v>41789</v>
      </c>
      <c r="CC1576" s="2">
        <v>41820</v>
      </c>
      <c r="CD1576" s="2">
        <v>41851</v>
      </c>
      <c r="CE1576" s="2">
        <v>41880</v>
      </c>
      <c r="CF1576" s="2">
        <v>41912</v>
      </c>
      <c r="CG1576" s="2">
        <v>41943</v>
      </c>
      <c r="CH1576" s="2">
        <v>41971</v>
      </c>
      <c r="CI1576" s="2">
        <v>42004</v>
      </c>
      <c r="CJ1576" s="2">
        <v>42034</v>
      </c>
      <c r="CK1576" s="2">
        <v>42062</v>
      </c>
      <c r="CL1576" s="2">
        <v>42094</v>
      </c>
      <c r="CM1576" s="2">
        <v>42124</v>
      </c>
      <c r="CN1576" s="2">
        <v>42153</v>
      </c>
      <c r="CO1576" s="2">
        <v>42185</v>
      </c>
      <c r="CP1576" s="2">
        <v>42216</v>
      </c>
    </row>
    <row r="1577" spans="1:181" x14ac:dyDescent="0.25">
      <c r="D1577" s="3">
        <v>81051461</v>
      </c>
      <c r="E1577">
        <v>57800693</v>
      </c>
      <c r="F1577">
        <v>59939072</v>
      </c>
      <c r="G1577">
        <v>64387733</v>
      </c>
      <c r="H1577">
        <v>67035144</v>
      </c>
      <c r="I1577">
        <v>80832127</v>
      </c>
      <c r="J1577">
        <v>87324306</v>
      </c>
      <c r="K1577">
        <v>66913841</v>
      </c>
      <c r="L1577">
        <v>112917976</v>
      </c>
      <c r="M1577">
        <v>160465693</v>
      </c>
      <c r="N1577">
        <v>112954750</v>
      </c>
      <c r="O1577">
        <v>95500892</v>
      </c>
      <c r="P1577">
        <v>92064983</v>
      </c>
      <c r="Q1577">
        <v>98074153</v>
      </c>
      <c r="R1577">
        <v>98747930</v>
      </c>
      <c r="S1577">
        <v>71532318</v>
      </c>
      <c r="T1577">
        <v>94277029</v>
      </c>
      <c r="U1577">
        <v>81964942</v>
      </c>
      <c r="V1577">
        <v>68773005</v>
      </c>
      <c r="W1577">
        <v>73275225</v>
      </c>
      <c r="X1577">
        <v>82099488</v>
      </c>
      <c r="Y1577">
        <v>85895476</v>
      </c>
      <c r="Z1577">
        <v>163214049</v>
      </c>
      <c r="AA1577">
        <v>78660576</v>
      </c>
      <c r="AB1577">
        <v>81405938</v>
      </c>
      <c r="AC1577">
        <v>77498656</v>
      </c>
      <c r="AD1577">
        <v>75371269</v>
      </c>
      <c r="AE1577">
        <v>63112955</v>
      </c>
      <c r="AF1577">
        <v>86031346</v>
      </c>
      <c r="AG1577">
        <v>111656364</v>
      </c>
      <c r="AH1577">
        <v>70430029</v>
      </c>
      <c r="AI1577">
        <v>70355814</v>
      </c>
      <c r="AJ1577">
        <v>70135111</v>
      </c>
      <c r="AK1577">
        <v>41878391</v>
      </c>
      <c r="AL1577">
        <v>46445575</v>
      </c>
      <c r="AM1577">
        <v>56461477</v>
      </c>
      <c r="AN1577">
        <v>35554931</v>
      </c>
      <c r="AO1577">
        <v>34431145</v>
      </c>
      <c r="AP1577">
        <v>42579043</v>
      </c>
      <c r="AQ1577">
        <v>29136606</v>
      </c>
      <c r="AR1577">
        <v>37981898</v>
      </c>
      <c r="AS1577">
        <v>41708835</v>
      </c>
      <c r="AT1577">
        <v>35005892</v>
      </c>
      <c r="AU1577">
        <v>65542604</v>
      </c>
      <c r="AV1577">
        <v>55415032</v>
      </c>
      <c r="AW1577">
        <v>44441909</v>
      </c>
      <c r="AX1577">
        <v>40204776</v>
      </c>
      <c r="AY1577">
        <v>45299464</v>
      </c>
      <c r="AZ1577">
        <v>42431322</v>
      </c>
      <c r="BA1577">
        <v>41507668</v>
      </c>
      <c r="BB1577">
        <v>44219514</v>
      </c>
      <c r="BC1577">
        <v>29685174</v>
      </c>
      <c r="BD1577">
        <v>33933492</v>
      </c>
      <c r="BE1577">
        <v>38336033</v>
      </c>
      <c r="BF1577">
        <v>27927765</v>
      </c>
      <c r="BG1577">
        <v>29698390</v>
      </c>
      <c r="BH1577">
        <v>24321855</v>
      </c>
      <c r="BI1577">
        <v>21860506</v>
      </c>
      <c r="BJ1577">
        <v>26877467</v>
      </c>
      <c r="BK1577">
        <v>25602469</v>
      </c>
      <c r="BL1577">
        <v>22886554</v>
      </c>
      <c r="BM1577">
        <v>30351415</v>
      </c>
      <c r="BN1577">
        <v>38192365</v>
      </c>
      <c r="BO1577">
        <v>29370681</v>
      </c>
      <c r="BP1577">
        <v>23332179</v>
      </c>
      <c r="BQ1577">
        <v>25895862</v>
      </c>
      <c r="BR1577">
        <v>19533590</v>
      </c>
      <c r="BS1577">
        <v>27525056</v>
      </c>
      <c r="BT1577">
        <v>30680273</v>
      </c>
      <c r="BU1577">
        <v>25314554</v>
      </c>
      <c r="BV1577">
        <v>22117027</v>
      </c>
      <c r="BW1577">
        <v>27570403</v>
      </c>
      <c r="BX1577">
        <v>30022098</v>
      </c>
      <c r="BY1577">
        <v>26115497</v>
      </c>
      <c r="BZ1577">
        <v>35081658</v>
      </c>
      <c r="CA1577">
        <v>20182116</v>
      </c>
      <c r="CB1577">
        <v>49521783</v>
      </c>
      <c r="CC1577">
        <v>22603075</v>
      </c>
      <c r="CD1577">
        <v>16769129</v>
      </c>
      <c r="CE1577">
        <v>17734851</v>
      </c>
      <c r="CF1577">
        <v>20136541</v>
      </c>
      <c r="CG1577">
        <v>20254436</v>
      </c>
      <c r="CH1577">
        <v>16548106</v>
      </c>
      <c r="CI1577">
        <v>19231756</v>
      </c>
      <c r="CJ1577">
        <v>18861598</v>
      </c>
      <c r="CK1577">
        <v>13834151</v>
      </c>
      <c r="CL1577">
        <v>16050294</v>
      </c>
      <c r="CM1577">
        <v>16191782</v>
      </c>
      <c r="CN1577">
        <v>17355786</v>
      </c>
      <c r="CO1577">
        <v>20928608</v>
      </c>
      <c r="CP1577">
        <v>32558246</v>
      </c>
    </row>
    <row r="1578" spans="1:181" x14ac:dyDescent="0.25">
      <c r="A1578" s="5" t="s">
        <v>790</v>
      </c>
      <c r="B1578" t="s">
        <v>1165</v>
      </c>
      <c r="C1578" t="s">
        <v>1195</v>
      </c>
      <c r="D1578" s="2">
        <f>_xll.BDH(A1578, "volume", B1578, C1578, "Direction", "H", "Period", "M","cols=84;rows=2")</f>
        <v>39478</v>
      </c>
      <c r="E1578" s="2">
        <v>39507</v>
      </c>
      <c r="F1578" s="2">
        <v>39538</v>
      </c>
      <c r="G1578" s="2">
        <v>39568</v>
      </c>
      <c r="H1578" s="2">
        <v>39598</v>
      </c>
      <c r="I1578" s="2">
        <v>39629</v>
      </c>
      <c r="J1578" s="2">
        <v>39660</v>
      </c>
      <c r="K1578" s="2">
        <v>39689</v>
      </c>
      <c r="L1578" s="2">
        <v>39721</v>
      </c>
      <c r="M1578" s="2">
        <v>39752</v>
      </c>
      <c r="N1578" s="2">
        <v>39780</v>
      </c>
      <c r="O1578" s="2">
        <v>39813</v>
      </c>
      <c r="P1578" s="2">
        <v>39843</v>
      </c>
      <c r="Q1578" s="2">
        <v>39871</v>
      </c>
      <c r="R1578" s="2">
        <v>39903</v>
      </c>
      <c r="S1578" s="2">
        <v>39933</v>
      </c>
      <c r="T1578" s="2">
        <v>39962</v>
      </c>
      <c r="U1578" s="2">
        <v>39994</v>
      </c>
      <c r="V1578" s="2">
        <v>40025</v>
      </c>
      <c r="W1578" s="2">
        <v>40056</v>
      </c>
      <c r="X1578" s="2">
        <v>40086</v>
      </c>
      <c r="Y1578" s="2">
        <v>40116</v>
      </c>
      <c r="Z1578" s="2">
        <v>40147</v>
      </c>
      <c r="AA1578" s="2">
        <v>40178</v>
      </c>
      <c r="AB1578" s="2">
        <v>40207</v>
      </c>
      <c r="AC1578" s="2">
        <v>40235</v>
      </c>
      <c r="AD1578" s="2">
        <v>40268</v>
      </c>
      <c r="AE1578" s="2">
        <v>40298</v>
      </c>
      <c r="AF1578" s="2">
        <v>40329</v>
      </c>
      <c r="AG1578" s="2">
        <v>40359</v>
      </c>
      <c r="AH1578" s="2">
        <v>40389</v>
      </c>
      <c r="AI1578" s="2">
        <v>40421</v>
      </c>
      <c r="AJ1578" s="2">
        <v>40451</v>
      </c>
      <c r="AK1578" s="2">
        <v>40480</v>
      </c>
      <c r="AL1578" s="2">
        <v>40512</v>
      </c>
      <c r="AM1578" s="2">
        <v>40543</v>
      </c>
      <c r="AN1578" s="2">
        <v>40574</v>
      </c>
      <c r="AO1578" s="2">
        <v>40602</v>
      </c>
      <c r="AP1578" s="2">
        <v>40633</v>
      </c>
      <c r="AQ1578" s="2">
        <v>40662</v>
      </c>
      <c r="AR1578" s="2">
        <v>40694</v>
      </c>
      <c r="AS1578" s="2">
        <v>40724</v>
      </c>
      <c r="AT1578" s="2">
        <v>40753</v>
      </c>
      <c r="AU1578" s="2">
        <v>40786</v>
      </c>
      <c r="AV1578" s="2">
        <v>40816</v>
      </c>
      <c r="AW1578" s="2">
        <v>40847</v>
      </c>
      <c r="AX1578" s="2">
        <v>40877</v>
      </c>
      <c r="AY1578" s="2">
        <v>40907</v>
      </c>
      <c r="AZ1578" s="2">
        <v>40939</v>
      </c>
      <c r="BA1578" s="2">
        <v>40968</v>
      </c>
      <c r="BB1578" s="2">
        <v>40998</v>
      </c>
      <c r="BC1578" s="2">
        <v>41029</v>
      </c>
      <c r="BD1578" s="2">
        <v>41060</v>
      </c>
      <c r="BE1578" s="2">
        <v>41089</v>
      </c>
      <c r="BF1578" s="2">
        <v>41121</v>
      </c>
      <c r="BG1578" s="2">
        <v>41152</v>
      </c>
      <c r="BH1578" s="2">
        <v>41180</v>
      </c>
      <c r="BI1578" s="2">
        <v>41213</v>
      </c>
      <c r="BJ1578" s="2">
        <v>41243</v>
      </c>
      <c r="BK1578" s="2">
        <v>41274</v>
      </c>
      <c r="BL1578" s="2">
        <v>41305</v>
      </c>
      <c r="BM1578" s="2">
        <v>41333</v>
      </c>
      <c r="BN1578" s="2">
        <v>41362</v>
      </c>
      <c r="BO1578" s="2">
        <v>41394</v>
      </c>
      <c r="BP1578" s="2">
        <v>41425</v>
      </c>
      <c r="BQ1578" s="2">
        <v>41453</v>
      </c>
      <c r="BR1578" s="2">
        <v>41486</v>
      </c>
      <c r="BS1578" s="2">
        <v>41516</v>
      </c>
      <c r="BT1578" s="2">
        <v>41547</v>
      </c>
      <c r="BU1578" s="2">
        <v>41578</v>
      </c>
      <c r="BV1578" s="2">
        <v>41607</v>
      </c>
      <c r="BW1578" s="2">
        <v>41639</v>
      </c>
      <c r="BX1578" s="2">
        <v>41670</v>
      </c>
      <c r="BY1578" s="2">
        <v>41698</v>
      </c>
      <c r="BZ1578" s="2">
        <v>41729</v>
      </c>
      <c r="CA1578" s="2">
        <v>41759</v>
      </c>
      <c r="CB1578" s="2">
        <v>41789</v>
      </c>
      <c r="CC1578" s="2">
        <v>41820</v>
      </c>
      <c r="CD1578" s="2">
        <v>41851</v>
      </c>
      <c r="CE1578" s="2">
        <v>41880</v>
      </c>
      <c r="CF1578" s="2">
        <v>41912</v>
      </c>
      <c r="CG1578" s="2">
        <v>41943</v>
      </c>
      <c r="CH1578" s="2">
        <v>41971</v>
      </c>
      <c r="CI1578" s="2">
        <v>42004</v>
      </c>
    </row>
    <row r="1579" spans="1:181" x14ac:dyDescent="0.25">
      <c r="D1579" s="3">
        <v>332600</v>
      </c>
      <c r="E1579">
        <v>218800</v>
      </c>
      <c r="F1579">
        <v>301600</v>
      </c>
      <c r="G1579">
        <v>275200</v>
      </c>
      <c r="H1579">
        <v>254300</v>
      </c>
      <c r="I1579">
        <v>510900</v>
      </c>
      <c r="J1579">
        <v>379000</v>
      </c>
      <c r="K1579">
        <v>274800</v>
      </c>
      <c r="L1579">
        <v>299700</v>
      </c>
      <c r="M1579">
        <v>494800</v>
      </c>
      <c r="N1579">
        <v>360300</v>
      </c>
      <c r="O1579">
        <v>339000</v>
      </c>
      <c r="P1579">
        <v>342400</v>
      </c>
      <c r="Q1579">
        <v>365900</v>
      </c>
      <c r="R1579">
        <v>469000</v>
      </c>
      <c r="S1579">
        <v>308000</v>
      </c>
      <c r="T1579">
        <v>454500</v>
      </c>
      <c r="U1579">
        <v>374100</v>
      </c>
      <c r="V1579">
        <v>394800</v>
      </c>
      <c r="W1579">
        <v>435300</v>
      </c>
      <c r="X1579">
        <v>376700</v>
      </c>
      <c r="Y1579">
        <v>294700</v>
      </c>
      <c r="Z1579">
        <v>324400</v>
      </c>
      <c r="AA1579">
        <v>467000</v>
      </c>
      <c r="AB1579">
        <v>269800</v>
      </c>
      <c r="AC1579">
        <v>228200</v>
      </c>
      <c r="AD1579">
        <v>381100</v>
      </c>
      <c r="AE1579">
        <v>527000</v>
      </c>
      <c r="AF1579">
        <v>499400</v>
      </c>
      <c r="AG1579">
        <v>550900</v>
      </c>
      <c r="AH1579">
        <v>565500</v>
      </c>
      <c r="AI1579">
        <v>1672600</v>
      </c>
      <c r="AJ1579">
        <v>1048559</v>
      </c>
      <c r="AK1579">
        <v>721688</v>
      </c>
      <c r="AL1579">
        <v>528521</v>
      </c>
      <c r="AM1579">
        <v>407262</v>
      </c>
      <c r="AN1579">
        <v>325199</v>
      </c>
      <c r="AO1579">
        <v>259091</v>
      </c>
      <c r="AP1579">
        <v>282053</v>
      </c>
      <c r="AQ1579">
        <v>170035</v>
      </c>
      <c r="AR1579">
        <v>207960</v>
      </c>
      <c r="AS1579">
        <v>297732</v>
      </c>
      <c r="AT1579">
        <v>250203</v>
      </c>
      <c r="AU1579">
        <v>319236</v>
      </c>
      <c r="AV1579">
        <v>381862</v>
      </c>
      <c r="AW1579">
        <v>171601</v>
      </c>
      <c r="AX1579">
        <v>175861</v>
      </c>
      <c r="AY1579">
        <v>207718</v>
      </c>
      <c r="AZ1579">
        <v>170488</v>
      </c>
      <c r="BA1579">
        <v>144831</v>
      </c>
      <c r="BB1579">
        <v>148701</v>
      </c>
      <c r="BC1579">
        <v>184116</v>
      </c>
      <c r="BD1579">
        <v>404036</v>
      </c>
      <c r="BE1579">
        <v>239236</v>
      </c>
      <c r="BF1579">
        <v>224637</v>
      </c>
      <c r="BG1579">
        <v>214151</v>
      </c>
      <c r="BH1579">
        <v>153964</v>
      </c>
      <c r="BI1579">
        <v>162152</v>
      </c>
      <c r="BJ1579">
        <v>364814</v>
      </c>
      <c r="BK1579">
        <v>206969</v>
      </c>
      <c r="BL1579">
        <v>145466</v>
      </c>
      <c r="BM1579">
        <v>144307</v>
      </c>
      <c r="BN1579">
        <v>190085</v>
      </c>
      <c r="BO1579">
        <v>140809</v>
      </c>
      <c r="BP1579">
        <v>134566</v>
      </c>
      <c r="BQ1579">
        <v>147608</v>
      </c>
      <c r="BR1579">
        <v>145349</v>
      </c>
      <c r="BS1579">
        <v>192206</v>
      </c>
      <c r="BT1579">
        <v>211908</v>
      </c>
      <c r="BU1579">
        <v>213930</v>
      </c>
      <c r="BV1579">
        <v>142026</v>
      </c>
      <c r="BW1579">
        <v>222288</v>
      </c>
      <c r="BX1579">
        <v>165047</v>
      </c>
      <c r="BY1579">
        <v>164129</v>
      </c>
      <c r="BZ1579">
        <v>193249</v>
      </c>
      <c r="CA1579">
        <v>187904</v>
      </c>
      <c r="CB1579">
        <v>127844</v>
      </c>
      <c r="CC1579">
        <v>113218</v>
      </c>
      <c r="CD1579">
        <v>128023</v>
      </c>
      <c r="CE1579">
        <v>113269</v>
      </c>
      <c r="CF1579">
        <v>466441</v>
      </c>
      <c r="CG1579">
        <v>194573</v>
      </c>
      <c r="CH1579">
        <v>131762</v>
      </c>
      <c r="CI1579">
        <v>240612</v>
      </c>
    </row>
    <row r="1580" spans="1:181" x14ac:dyDescent="0.25">
      <c r="A1580" s="5" t="s">
        <v>791</v>
      </c>
      <c r="B1580" t="s">
        <v>1165</v>
      </c>
      <c r="C1580" t="s">
        <v>1199</v>
      </c>
      <c r="D1580" s="2" t="str">
        <f>_xll.BDH(A1580, "volume", B1580, C1580, "Direction", "H", "Period", "M")</f>
        <v>#N/A N/A</v>
      </c>
    </row>
    <row r="1581" spans="1:181" x14ac:dyDescent="0.25">
      <c r="D1581" s="3"/>
    </row>
    <row r="1582" spans="1:181" x14ac:dyDescent="0.25">
      <c r="A1582" s="5" t="s">
        <v>792</v>
      </c>
      <c r="B1582" t="s">
        <v>1165</v>
      </c>
      <c r="C1582" t="s">
        <v>1199</v>
      </c>
      <c r="D1582" s="2">
        <f>_xll.BDH(A1582, "volume", B1582, C1582, "Direction", "H", "Period", "M","cols=178;rows=2")</f>
        <v>39478</v>
      </c>
      <c r="E1582" s="2">
        <v>39507</v>
      </c>
      <c r="F1582" s="2">
        <v>39538</v>
      </c>
      <c r="G1582" s="2">
        <v>39568</v>
      </c>
      <c r="H1582" s="2">
        <v>39598</v>
      </c>
      <c r="I1582" s="2">
        <v>39629</v>
      </c>
      <c r="J1582" s="2">
        <v>39660</v>
      </c>
      <c r="K1582" s="2">
        <v>39689</v>
      </c>
      <c r="L1582" s="2">
        <v>39721</v>
      </c>
      <c r="M1582" s="2">
        <v>39752</v>
      </c>
      <c r="N1582" s="2">
        <v>39780</v>
      </c>
      <c r="O1582" s="2">
        <v>39813</v>
      </c>
      <c r="P1582" s="2">
        <v>39843</v>
      </c>
      <c r="Q1582" s="2">
        <v>39871</v>
      </c>
      <c r="R1582" s="2">
        <v>39903</v>
      </c>
      <c r="S1582" s="2">
        <v>39933</v>
      </c>
      <c r="T1582" s="2">
        <v>39962</v>
      </c>
      <c r="U1582" s="2">
        <v>39994</v>
      </c>
      <c r="V1582" s="2">
        <v>40025</v>
      </c>
      <c r="W1582" s="2">
        <v>40056</v>
      </c>
      <c r="X1582" s="2">
        <v>40086</v>
      </c>
      <c r="Y1582" s="2">
        <v>40116</v>
      </c>
      <c r="Z1582" s="2">
        <v>40147</v>
      </c>
      <c r="AA1582" s="2">
        <v>40178</v>
      </c>
      <c r="AB1582" s="2">
        <v>40207</v>
      </c>
      <c r="AC1582" s="2">
        <v>40235</v>
      </c>
      <c r="AD1582" s="2">
        <v>40268</v>
      </c>
      <c r="AE1582" s="2">
        <v>40298</v>
      </c>
      <c r="AF1582" s="2">
        <v>40329</v>
      </c>
      <c r="AG1582" s="2">
        <v>40359</v>
      </c>
      <c r="AH1582" s="2">
        <v>40389</v>
      </c>
      <c r="AI1582" s="2">
        <v>40421</v>
      </c>
      <c r="AJ1582" s="2">
        <v>40451</v>
      </c>
      <c r="AK1582" s="2">
        <v>40480</v>
      </c>
      <c r="AL1582" s="2">
        <v>40512</v>
      </c>
      <c r="AM1582" s="2">
        <v>40543</v>
      </c>
      <c r="AN1582" s="2">
        <v>40574</v>
      </c>
      <c r="AO1582" s="2">
        <v>40602</v>
      </c>
      <c r="AP1582" s="2">
        <v>40633</v>
      </c>
      <c r="AQ1582" s="2">
        <v>40662</v>
      </c>
      <c r="AR1582" s="2">
        <v>40694</v>
      </c>
      <c r="AS1582" s="2">
        <v>40724</v>
      </c>
      <c r="AT1582" s="2">
        <v>40753</v>
      </c>
      <c r="AU1582" s="2">
        <v>40786</v>
      </c>
      <c r="AV1582" s="2">
        <v>40816</v>
      </c>
      <c r="AW1582" s="2">
        <v>40847</v>
      </c>
      <c r="AX1582" s="2">
        <v>40877</v>
      </c>
      <c r="AY1582" s="2">
        <v>40907</v>
      </c>
      <c r="AZ1582" s="2">
        <v>40939</v>
      </c>
      <c r="BA1582" s="2">
        <v>40968</v>
      </c>
      <c r="BB1582" s="2">
        <v>40998</v>
      </c>
      <c r="BC1582" s="2">
        <v>41029</v>
      </c>
      <c r="BD1582" s="2">
        <v>41060</v>
      </c>
      <c r="BE1582" s="2">
        <v>41089</v>
      </c>
      <c r="BF1582" s="2">
        <v>41121</v>
      </c>
      <c r="BG1582" s="2">
        <v>41152</v>
      </c>
      <c r="BH1582" s="2">
        <v>41180</v>
      </c>
      <c r="BI1582" s="2">
        <v>41213</v>
      </c>
      <c r="BJ1582" s="2">
        <v>41243</v>
      </c>
      <c r="BK1582" s="2">
        <v>41274</v>
      </c>
      <c r="BL1582" s="2">
        <v>41305</v>
      </c>
      <c r="BM1582" s="2">
        <v>41333</v>
      </c>
      <c r="BN1582" s="2">
        <v>41362</v>
      </c>
      <c r="BO1582" s="2">
        <v>41394</v>
      </c>
      <c r="BP1582" s="2">
        <v>41425</v>
      </c>
      <c r="BQ1582" s="2">
        <v>41453</v>
      </c>
      <c r="BR1582" s="2">
        <v>41486</v>
      </c>
      <c r="BS1582" s="2">
        <v>41516</v>
      </c>
      <c r="BT1582" s="2">
        <v>41547</v>
      </c>
      <c r="BU1582" s="2">
        <v>41578</v>
      </c>
      <c r="BV1582" s="2">
        <v>41607</v>
      </c>
      <c r="BW1582" s="2">
        <v>41639</v>
      </c>
      <c r="BX1582" s="2">
        <v>41670</v>
      </c>
      <c r="BY1582" s="2">
        <v>41698</v>
      </c>
      <c r="BZ1582" s="2">
        <v>41729</v>
      </c>
      <c r="CA1582" s="2">
        <v>41759</v>
      </c>
      <c r="CB1582" s="2">
        <v>41789</v>
      </c>
      <c r="CC1582" s="2">
        <v>41820</v>
      </c>
      <c r="CD1582" s="2">
        <v>41851</v>
      </c>
      <c r="CE1582" s="2">
        <v>41880</v>
      </c>
      <c r="CF1582" s="2">
        <v>41912</v>
      </c>
      <c r="CG1582" s="2">
        <v>41943</v>
      </c>
      <c r="CH1582" s="2">
        <v>41971</v>
      </c>
      <c r="CI1582" s="2">
        <v>42004</v>
      </c>
      <c r="CJ1582" s="2">
        <v>42034</v>
      </c>
      <c r="CK1582" s="2">
        <v>42062</v>
      </c>
      <c r="CL1582" s="2">
        <v>42094</v>
      </c>
      <c r="CM1582" s="2">
        <v>42124</v>
      </c>
      <c r="CN1582" s="2">
        <v>42153</v>
      </c>
      <c r="CO1582" s="2">
        <v>42185</v>
      </c>
      <c r="CP1582" s="2">
        <v>42216</v>
      </c>
      <c r="CQ1582" s="2">
        <v>42247</v>
      </c>
      <c r="CR1582" s="2">
        <v>42277</v>
      </c>
      <c r="CS1582" s="2">
        <v>42307</v>
      </c>
      <c r="CT1582" s="2">
        <v>42338</v>
      </c>
      <c r="CU1582" s="2">
        <v>42369</v>
      </c>
      <c r="CV1582" s="2">
        <v>42398</v>
      </c>
      <c r="CW1582" s="2">
        <v>42429</v>
      </c>
      <c r="CX1582" s="2">
        <v>42460</v>
      </c>
      <c r="CY1582" s="2">
        <v>42489</v>
      </c>
      <c r="CZ1582" s="2">
        <v>42521</v>
      </c>
      <c r="DA1582" s="2">
        <v>42551</v>
      </c>
      <c r="DB1582" s="2">
        <v>42580</v>
      </c>
      <c r="DC1582" s="2">
        <v>42613</v>
      </c>
      <c r="DD1582" s="2">
        <v>42643</v>
      </c>
      <c r="DE1582" s="2">
        <v>42674</v>
      </c>
      <c r="DF1582" s="2">
        <v>42704</v>
      </c>
      <c r="DG1582" s="2">
        <v>42734</v>
      </c>
      <c r="DH1582" s="2">
        <v>42766</v>
      </c>
      <c r="DI1582" s="2">
        <v>42794</v>
      </c>
      <c r="DJ1582" s="2">
        <v>42825</v>
      </c>
      <c r="DK1582" s="2">
        <v>42853</v>
      </c>
      <c r="DL1582" s="2">
        <v>42886</v>
      </c>
      <c r="DM1582" s="2">
        <v>42916</v>
      </c>
      <c r="DN1582" s="2">
        <v>42947</v>
      </c>
      <c r="DO1582" s="2">
        <v>42978</v>
      </c>
      <c r="DP1582" s="2">
        <v>43007</v>
      </c>
      <c r="DQ1582" s="2">
        <v>43039</v>
      </c>
      <c r="DR1582" s="2">
        <v>43069</v>
      </c>
      <c r="DS1582" s="2">
        <v>43098</v>
      </c>
      <c r="DT1582" s="2">
        <v>43131</v>
      </c>
      <c r="DU1582" s="2">
        <v>43159</v>
      </c>
      <c r="DV1582" s="2">
        <v>43189</v>
      </c>
      <c r="DW1582" s="2">
        <v>43220</v>
      </c>
      <c r="DX1582" s="2">
        <v>43251</v>
      </c>
      <c r="DY1582" s="2">
        <v>43280</v>
      </c>
      <c r="DZ1582" s="2">
        <v>43312</v>
      </c>
      <c r="EA1582" s="2">
        <v>43343</v>
      </c>
      <c r="EB1582" s="2">
        <v>43371</v>
      </c>
      <c r="EC1582" s="2">
        <v>43404</v>
      </c>
      <c r="ED1582" s="2">
        <v>43434</v>
      </c>
      <c r="EE1582" s="2">
        <v>43465</v>
      </c>
      <c r="EF1582" s="2">
        <v>43496</v>
      </c>
      <c r="EG1582" s="2">
        <v>43524</v>
      </c>
      <c r="EH1582" s="2">
        <v>43553</v>
      </c>
      <c r="EI1582" s="2">
        <v>43585</v>
      </c>
      <c r="EJ1582" s="2">
        <v>43616</v>
      </c>
      <c r="EK1582" s="2">
        <v>43644</v>
      </c>
      <c r="EL1582" s="2">
        <v>43677</v>
      </c>
      <c r="EM1582" s="2">
        <v>43707</v>
      </c>
      <c r="EN1582" s="2">
        <v>43738</v>
      </c>
      <c r="EO1582" s="2">
        <v>43769</v>
      </c>
      <c r="EP1582" s="2">
        <v>43798</v>
      </c>
      <c r="EQ1582" s="2">
        <v>43830</v>
      </c>
      <c r="ER1582" s="2">
        <v>43861</v>
      </c>
      <c r="ES1582" s="2">
        <v>43889</v>
      </c>
      <c r="ET1582" s="2">
        <v>43921</v>
      </c>
      <c r="EU1582" s="2">
        <v>43951</v>
      </c>
      <c r="EV1582" s="2">
        <v>43980</v>
      </c>
      <c r="EW1582" s="2">
        <v>44012</v>
      </c>
      <c r="EX1582" s="2">
        <v>44043</v>
      </c>
      <c r="EY1582" s="2">
        <v>44074</v>
      </c>
      <c r="EZ1582" s="2">
        <v>44104</v>
      </c>
      <c r="FA1582" s="2">
        <v>44134</v>
      </c>
      <c r="FB1582" s="2">
        <v>44165</v>
      </c>
      <c r="FC1582" s="2">
        <v>44196</v>
      </c>
      <c r="FD1582" s="2">
        <v>44225</v>
      </c>
      <c r="FE1582" s="2">
        <v>44253</v>
      </c>
      <c r="FF1582" s="2">
        <v>44286</v>
      </c>
      <c r="FG1582" s="2">
        <v>44316</v>
      </c>
      <c r="FH1582" s="2">
        <v>44347</v>
      </c>
      <c r="FI1582" s="2">
        <v>44377</v>
      </c>
      <c r="FJ1582" s="2">
        <v>44407</v>
      </c>
      <c r="FK1582" s="2">
        <v>44439</v>
      </c>
      <c r="FL1582" s="2">
        <v>44469</v>
      </c>
      <c r="FM1582" s="2">
        <v>44498</v>
      </c>
      <c r="FN1582" s="2">
        <v>44530</v>
      </c>
      <c r="FO1582" s="2">
        <v>44561</v>
      </c>
      <c r="FP1582" s="2">
        <v>44592</v>
      </c>
      <c r="FQ1582" s="2">
        <v>44620</v>
      </c>
      <c r="FR1582" s="2">
        <v>44651</v>
      </c>
      <c r="FS1582" s="2">
        <v>44680</v>
      </c>
      <c r="FT1582" s="2">
        <v>44712</v>
      </c>
      <c r="FU1582" s="2">
        <v>44742</v>
      </c>
      <c r="FV1582" s="2">
        <v>44771</v>
      </c>
      <c r="FW1582" s="2">
        <v>44804</v>
      </c>
      <c r="FX1582" s="2">
        <v>44834</v>
      </c>
      <c r="FY1582" s="2">
        <v>44865</v>
      </c>
    </row>
    <row r="1583" spans="1:181" x14ac:dyDescent="0.25">
      <c r="D1583" s="3">
        <v>56600100</v>
      </c>
      <c r="E1583">
        <v>46805700</v>
      </c>
      <c r="F1583">
        <v>48485200</v>
      </c>
      <c r="G1583">
        <v>37210600</v>
      </c>
      <c r="H1583">
        <v>27684900</v>
      </c>
      <c r="I1583">
        <v>42067200</v>
      </c>
      <c r="J1583">
        <v>56831700</v>
      </c>
      <c r="K1583">
        <v>27888100</v>
      </c>
      <c r="L1583">
        <v>43005600</v>
      </c>
      <c r="M1583">
        <v>44390800</v>
      </c>
      <c r="N1583">
        <v>35356000</v>
      </c>
      <c r="O1583">
        <v>32870800</v>
      </c>
      <c r="P1583">
        <v>38623200</v>
      </c>
      <c r="Q1583">
        <v>45122600</v>
      </c>
      <c r="R1583">
        <v>64541400</v>
      </c>
      <c r="S1583">
        <v>56889000</v>
      </c>
      <c r="T1583">
        <v>55129200</v>
      </c>
      <c r="U1583">
        <v>44589300</v>
      </c>
      <c r="V1583">
        <v>77496800</v>
      </c>
      <c r="W1583">
        <v>43846600</v>
      </c>
      <c r="X1583">
        <v>54797700</v>
      </c>
      <c r="Y1583">
        <v>53577300</v>
      </c>
      <c r="Z1583">
        <v>30895900</v>
      </c>
      <c r="AA1583">
        <v>35355900</v>
      </c>
      <c r="AB1583">
        <v>35373700</v>
      </c>
      <c r="AC1583">
        <v>26926600</v>
      </c>
      <c r="AD1583">
        <v>34327400</v>
      </c>
      <c r="AE1583">
        <v>31033100</v>
      </c>
      <c r="AF1583">
        <v>36616200</v>
      </c>
      <c r="AG1583">
        <v>38592400</v>
      </c>
      <c r="AH1583">
        <v>33168800</v>
      </c>
      <c r="AI1583">
        <v>27479700</v>
      </c>
      <c r="AJ1583">
        <v>38846442</v>
      </c>
      <c r="AK1583">
        <v>34805182</v>
      </c>
      <c r="AL1583">
        <v>28291200</v>
      </c>
      <c r="AM1583">
        <v>30458236</v>
      </c>
      <c r="AN1583">
        <v>27198313</v>
      </c>
      <c r="AO1583">
        <v>20020446</v>
      </c>
      <c r="AP1583">
        <v>36926791</v>
      </c>
      <c r="AQ1583">
        <v>28166695</v>
      </c>
      <c r="AR1583">
        <v>42573976</v>
      </c>
      <c r="AS1583">
        <v>50206980</v>
      </c>
      <c r="AT1583">
        <v>39104045</v>
      </c>
      <c r="AU1583">
        <v>64599374</v>
      </c>
      <c r="AV1583">
        <v>53668434</v>
      </c>
      <c r="AW1583">
        <v>57810169</v>
      </c>
      <c r="AX1583">
        <v>37471647</v>
      </c>
      <c r="AY1583">
        <v>25917350</v>
      </c>
      <c r="AZ1583">
        <v>27106809</v>
      </c>
      <c r="BA1583">
        <v>20451719</v>
      </c>
      <c r="BB1583">
        <v>31677782</v>
      </c>
      <c r="BC1583">
        <v>20594575</v>
      </c>
      <c r="BD1583">
        <v>22739753</v>
      </c>
      <c r="BE1583">
        <v>30631015</v>
      </c>
      <c r="BF1583">
        <v>20223446</v>
      </c>
      <c r="BG1583">
        <v>17817180</v>
      </c>
      <c r="BH1583">
        <v>19211405</v>
      </c>
      <c r="BI1583">
        <v>16746834</v>
      </c>
      <c r="BJ1583">
        <v>21150287</v>
      </c>
      <c r="BK1583">
        <v>24214433</v>
      </c>
      <c r="BL1583">
        <v>24298311</v>
      </c>
      <c r="BM1583">
        <v>18708534</v>
      </c>
      <c r="BN1583">
        <v>21860362</v>
      </c>
      <c r="BO1583">
        <v>22412226</v>
      </c>
      <c r="BP1583">
        <v>18618100</v>
      </c>
      <c r="BQ1583">
        <v>18960855</v>
      </c>
      <c r="BR1583">
        <v>19459653</v>
      </c>
      <c r="BS1583">
        <v>11374449</v>
      </c>
      <c r="BT1583">
        <v>12700917</v>
      </c>
      <c r="BU1583">
        <v>16618159</v>
      </c>
      <c r="BV1583">
        <v>12422110</v>
      </c>
      <c r="BW1583">
        <v>12972066</v>
      </c>
      <c r="BX1583">
        <v>16054717</v>
      </c>
      <c r="BY1583">
        <v>13654022</v>
      </c>
      <c r="BZ1583">
        <v>15647653</v>
      </c>
      <c r="CA1583">
        <v>18457530</v>
      </c>
      <c r="CB1583">
        <v>10736433</v>
      </c>
      <c r="CC1583">
        <v>12220045</v>
      </c>
      <c r="CD1583">
        <v>12905255</v>
      </c>
      <c r="CE1583">
        <v>8799776</v>
      </c>
      <c r="CF1583">
        <v>10849312</v>
      </c>
      <c r="CG1583">
        <v>15693763</v>
      </c>
      <c r="CH1583">
        <v>11993962</v>
      </c>
      <c r="CI1583">
        <v>16627425</v>
      </c>
      <c r="CJ1583">
        <v>21574904</v>
      </c>
      <c r="CK1583">
        <v>17871616</v>
      </c>
      <c r="CL1583">
        <v>18059257</v>
      </c>
      <c r="CM1583">
        <v>17569263</v>
      </c>
      <c r="CN1583">
        <v>12215714</v>
      </c>
      <c r="CO1583">
        <v>14153927</v>
      </c>
      <c r="CP1583">
        <v>13627587</v>
      </c>
      <c r="CQ1583">
        <v>16618044</v>
      </c>
      <c r="CR1583">
        <v>15802046</v>
      </c>
      <c r="CS1583">
        <v>16758104</v>
      </c>
      <c r="CT1583">
        <v>13343579</v>
      </c>
      <c r="CU1583">
        <v>18298655</v>
      </c>
      <c r="CV1583">
        <v>23019228</v>
      </c>
      <c r="CW1583">
        <v>19225423</v>
      </c>
      <c r="CX1583">
        <v>15984226</v>
      </c>
      <c r="CY1583">
        <v>18838002</v>
      </c>
      <c r="CZ1583">
        <v>14520339</v>
      </c>
      <c r="DA1583">
        <v>20640588</v>
      </c>
      <c r="DB1583">
        <v>16166781</v>
      </c>
      <c r="DC1583">
        <v>14354164</v>
      </c>
      <c r="DD1583">
        <v>18772053</v>
      </c>
      <c r="DE1583">
        <v>16179814</v>
      </c>
      <c r="DF1583">
        <v>17410709</v>
      </c>
      <c r="DG1583">
        <v>15056781</v>
      </c>
      <c r="DH1583">
        <v>14872033</v>
      </c>
      <c r="DI1583">
        <v>11480440</v>
      </c>
      <c r="DJ1583">
        <v>13805538</v>
      </c>
      <c r="DK1583">
        <v>14860291</v>
      </c>
      <c r="DL1583">
        <v>20471304</v>
      </c>
      <c r="DM1583">
        <v>19386081</v>
      </c>
      <c r="DN1583">
        <v>14533223</v>
      </c>
      <c r="DO1583">
        <v>11946264</v>
      </c>
      <c r="DP1583">
        <v>13818844</v>
      </c>
      <c r="DQ1583">
        <v>14155893</v>
      </c>
      <c r="DR1583">
        <v>10616248</v>
      </c>
      <c r="DS1583">
        <v>14025069</v>
      </c>
      <c r="DT1583">
        <v>13324227</v>
      </c>
      <c r="DU1583">
        <v>11419189</v>
      </c>
      <c r="DV1583">
        <v>13857487</v>
      </c>
      <c r="DW1583">
        <v>11312331</v>
      </c>
      <c r="DX1583">
        <v>11572959</v>
      </c>
      <c r="DY1583">
        <v>12300532</v>
      </c>
      <c r="DZ1583">
        <v>10320737</v>
      </c>
      <c r="EA1583">
        <v>10311748</v>
      </c>
      <c r="EB1583">
        <v>11094279</v>
      </c>
      <c r="EC1583">
        <v>12394689</v>
      </c>
      <c r="ED1583">
        <v>11775784</v>
      </c>
      <c r="EE1583">
        <v>17280136</v>
      </c>
      <c r="EF1583">
        <v>13813376</v>
      </c>
      <c r="EG1583">
        <v>10237216</v>
      </c>
      <c r="EH1583">
        <v>12728406</v>
      </c>
      <c r="EI1583">
        <v>8875696</v>
      </c>
      <c r="EJ1583">
        <v>9345107</v>
      </c>
      <c r="EK1583">
        <v>10521926</v>
      </c>
      <c r="EL1583">
        <v>10808453</v>
      </c>
      <c r="EM1583">
        <v>11605717</v>
      </c>
      <c r="EN1583">
        <v>11486399</v>
      </c>
      <c r="EO1583">
        <v>12336671</v>
      </c>
      <c r="EP1583">
        <v>8061386</v>
      </c>
      <c r="EQ1583">
        <v>10794834</v>
      </c>
      <c r="ER1583">
        <v>16198701</v>
      </c>
      <c r="ES1583">
        <v>13401855</v>
      </c>
      <c r="ET1583">
        <v>33604995</v>
      </c>
      <c r="EU1583">
        <v>32416086</v>
      </c>
      <c r="EV1583">
        <v>21492714</v>
      </c>
      <c r="EW1583">
        <v>31349193</v>
      </c>
      <c r="EX1583">
        <v>15582488</v>
      </c>
      <c r="EY1583">
        <v>14092382</v>
      </c>
      <c r="EZ1583">
        <v>19905213</v>
      </c>
      <c r="FA1583">
        <v>15248233</v>
      </c>
      <c r="FB1583">
        <v>11594951</v>
      </c>
      <c r="FC1583">
        <v>12563860</v>
      </c>
      <c r="FD1583">
        <v>13081463</v>
      </c>
      <c r="FE1583">
        <v>12388087</v>
      </c>
      <c r="FF1583">
        <v>18695561</v>
      </c>
      <c r="FG1583">
        <v>11493704</v>
      </c>
      <c r="FH1583">
        <v>13037813</v>
      </c>
      <c r="FI1583">
        <v>17721866</v>
      </c>
      <c r="FJ1583">
        <v>13920696</v>
      </c>
      <c r="FK1583">
        <v>10589263</v>
      </c>
      <c r="FL1583">
        <v>14221888</v>
      </c>
      <c r="FM1583">
        <v>13262496</v>
      </c>
      <c r="FN1583">
        <v>12747321</v>
      </c>
      <c r="FO1583">
        <v>14991749</v>
      </c>
      <c r="FP1583">
        <v>14372181</v>
      </c>
      <c r="FQ1583">
        <v>9430188</v>
      </c>
      <c r="FR1583">
        <v>16578751</v>
      </c>
      <c r="FS1583">
        <v>9378466</v>
      </c>
      <c r="FT1583">
        <v>14251546</v>
      </c>
      <c r="FU1583">
        <v>18895152</v>
      </c>
      <c r="FV1583">
        <v>12858941</v>
      </c>
      <c r="FW1583">
        <v>8896604</v>
      </c>
      <c r="FX1583">
        <v>11818088</v>
      </c>
      <c r="FY1583">
        <v>11836622</v>
      </c>
    </row>
    <row r="1584" spans="1:181" x14ac:dyDescent="0.25">
      <c r="A1584" s="5" t="s">
        <v>793</v>
      </c>
      <c r="B1584" t="s">
        <v>1165</v>
      </c>
      <c r="C1584" t="s">
        <v>1192</v>
      </c>
      <c r="D1584" s="2">
        <f>_xll.BDH(A1584, "volume", B1584, C1584, "Direction", "H", "Period", "M","cols=90;rows=2")</f>
        <v>39478</v>
      </c>
      <c r="E1584" s="2">
        <v>39507</v>
      </c>
      <c r="F1584" s="2">
        <v>39538</v>
      </c>
      <c r="G1584" s="2">
        <v>39568</v>
      </c>
      <c r="H1584" s="2">
        <v>39598</v>
      </c>
      <c r="I1584" s="2">
        <v>39629</v>
      </c>
      <c r="J1584" s="2">
        <v>39660</v>
      </c>
      <c r="K1584" s="2">
        <v>39689</v>
      </c>
      <c r="L1584" s="2">
        <v>39721</v>
      </c>
      <c r="M1584" s="2">
        <v>39752</v>
      </c>
      <c r="N1584" s="2">
        <v>39780</v>
      </c>
      <c r="O1584" s="2">
        <v>39813</v>
      </c>
      <c r="P1584" s="2">
        <v>39843</v>
      </c>
      <c r="Q1584" s="2">
        <v>39871</v>
      </c>
      <c r="R1584" s="2">
        <v>39903</v>
      </c>
      <c r="S1584" s="2">
        <v>39933</v>
      </c>
      <c r="T1584" s="2">
        <v>39962</v>
      </c>
      <c r="U1584" s="2">
        <v>39994</v>
      </c>
      <c r="V1584" s="2">
        <v>40025</v>
      </c>
      <c r="W1584" s="2">
        <v>40056</v>
      </c>
      <c r="X1584" s="2">
        <v>40086</v>
      </c>
      <c r="Y1584" s="2">
        <v>40116</v>
      </c>
      <c r="Z1584" s="2">
        <v>40147</v>
      </c>
      <c r="AA1584" s="2">
        <v>40178</v>
      </c>
      <c r="AB1584" s="2">
        <v>40207</v>
      </c>
      <c r="AC1584" s="2">
        <v>40235</v>
      </c>
      <c r="AD1584" s="2">
        <v>40268</v>
      </c>
      <c r="AE1584" s="2">
        <v>40298</v>
      </c>
      <c r="AF1584" s="2">
        <v>40329</v>
      </c>
      <c r="AG1584" s="2">
        <v>40359</v>
      </c>
      <c r="AH1584" s="2">
        <v>40389</v>
      </c>
      <c r="AI1584" s="2">
        <v>40421</v>
      </c>
      <c r="AJ1584" s="2">
        <v>40451</v>
      </c>
      <c r="AK1584" s="2">
        <v>40480</v>
      </c>
      <c r="AL1584" s="2">
        <v>40512</v>
      </c>
      <c r="AM1584" s="2">
        <v>40543</v>
      </c>
      <c r="AN1584" s="2">
        <v>40574</v>
      </c>
      <c r="AO1584" s="2">
        <v>40602</v>
      </c>
      <c r="AP1584" s="2">
        <v>40633</v>
      </c>
      <c r="AQ1584" s="2">
        <v>40662</v>
      </c>
      <c r="AR1584" s="2">
        <v>40694</v>
      </c>
      <c r="AS1584" s="2">
        <v>40724</v>
      </c>
      <c r="AT1584" s="2">
        <v>40753</v>
      </c>
      <c r="AU1584" s="2">
        <v>40786</v>
      </c>
      <c r="AV1584" s="2">
        <v>40816</v>
      </c>
      <c r="AW1584" s="2">
        <v>40847</v>
      </c>
      <c r="AX1584" s="2">
        <v>40877</v>
      </c>
      <c r="AY1584" s="2">
        <v>40907</v>
      </c>
      <c r="AZ1584" s="2">
        <v>40939</v>
      </c>
      <c r="BA1584" s="2">
        <v>40968</v>
      </c>
      <c r="BB1584" s="2">
        <v>40998</v>
      </c>
      <c r="BC1584" s="2">
        <v>41029</v>
      </c>
      <c r="BD1584" s="2">
        <v>41060</v>
      </c>
      <c r="BE1584" s="2">
        <v>41089</v>
      </c>
      <c r="BF1584" s="2">
        <v>41121</v>
      </c>
      <c r="BG1584" s="2">
        <v>41152</v>
      </c>
      <c r="BH1584" s="2">
        <v>41180</v>
      </c>
      <c r="BI1584" s="2">
        <v>41213</v>
      </c>
      <c r="BJ1584" s="2">
        <v>41243</v>
      </c>
      <c r="BK1584" s="2">
        <v>41274</v>
      </c>
      <c r="BL1584" s="2">
        <v>41305</v>
      </c>
      <c r="BM1584" s="2">
        <v>41333</v>
      </c>
      <c r="BN1584" s="2">
        <v>41362</v>
      </c>
      <c r="BO1584" s="2">
        <v>41394</v>
      </c>
      <c r="BP1584" s="2">
        <v>41425</v>
      </c>
      <c r="BQ1584" s="2">
        <v>41453</v>
      </c>
      <c r="BR1584" s="2">
        <v>41486</v>
      </c>
      <c r="BS1584" s="2">
        <v>41516</v>
      </c>
      <c r="BT1584" s="2">
        <v>41547</v>
      </c>
      <c r="BU1584" s="2">
        <v>41578</v>
      </c>
      <c r="BV1584" s="2">
        <v>41607</v>
      </c>
      <c r="BW1584" s="2">
        <v>41639</v>
      </c>
      <c r="BX1584" s="2">
        <v>41670</v>
      </c>
      <c r="BY1584" s="2">
        <v>41698</v>
      </c>
      <c r="BZ1584" s="2">
        <v>41729</v>
      </c>
      <c r="CA1584" s="2">
        <v>41759</v>
      </c>
      <c r="CB1584" s="2">
        <v>41789</v>
      </c>
      <c r="CC1584" s="2">
        <v>41820</v>
      </c>
      <c r="CD1584" s="2">
        <v>41851</v>
      </c>
      <c r="CE1584" s="2">
        <v>41880</v>
      </c>
      <c r="CF1584" s="2">
        <v>41912</v>
      </c>
      <c r="CG1584" s="2">
        <v>41943</v>
      </c>
      <c r="CH1584" s="2">
        <v>41971</v>
      </c>
      <c r="CI1584" s="2">
        <v>42004</v>
      </c>
      <c r="CJ1584" s="2">
        <v>42034</v>
      </c>
      <c r="CK1584" s="2">
        <v>42062</v>
      </c>
      <c r="CL1584" s="2">
        <v>42094</v>
      </c>
      <c r="CM1584" s="2">
        <v>42124</v>
      </c>
      <c r="CN1584" s="2">
        <v>42153</v>
      </c>
      <c r="CO1584" s="2">
        <v>42185</v>
      </c>
    </row>
    <row r="1585" spans="1:181" x14ac:dyDescent="0.25">
      <c r="D1585" s="3">
        <v>6526500</v>
      </c>
      <c r="E1585">
        <v>4757600</v>
      </c>
      <c r="F1585">
        <v>5243700</v>
      </c>
      <c r="G1585">
        <v>3378600</v>
      </c>
      <c r="H1585">
        <v>5186600</v>
      </c>
      <c r="I1585">
        <v>4850200</v>
      </c>
      <c r="J1585">
        <v>4225500</v>
      </c>
      <c r="K1585">
        <v>4171300</v>
      </c>
      <c r="L1585">
        <v>5738100</v>
      </c>
      <c r="M1585">
        <v>8051800</v>
      </c>
      <c r="N1585">
        <v>9312800</v>
      </c>
      <c r="O1585">
        <v>5806000</v>
      </c>
      <c r="P1585">
        <v>5692900</v>
      </c>
      <c r="Q1585">
        <v>7748200</v>
      </c>
      <c r="R1585">
        <v>9695600</v>
      </c>
      <c r="S1585">
        <v>6113300</v>
      </c>
      <c r="T1585">
        <v>8089300</v>
      </c>
      <c r="U1585">
        <v>5560200</v>
      </c>
      <c r="V1585">
        <v>4091300</v>
      </c>
      <c r="W1585">
        <v>3669900</v>
      </c>
      <c r="X1585">
        <v>3991800</v>
      </c>
      <c r="Y1585">
        <v>5055200</v>
      </c>
      <c r="Z1585">
        <v>4169100</v>
      </c>
      <c r="AA1585">
        <v>4559300</v>
      </c>
      <c r="AB1585">
        <v>4020400</v>
      </c>
      <c r="AC1585">
        <v>4676300</v>
      </c>
      <c r="AD1585">
        <v>4646500</v>
      </c>
      <c r="AE1585">
        <v>4882100</v>
      </c>
      <c r="AF1585">
        <v>7702100</v>
      </c>
      <c r="AG1585">
        <v>6576100</v>
      </c>
      <c r="AH1585">
        <v>4826200</v>
      </c>
      <c r="AI1585">
        <v>5290000</v>
      </c>
      <c r="AJ1585">
        <v>4390961</v>
      </c>
      <c r="AK1585">
        <v>3202551</v>
      </c>
      <c r="AL1585">
        <v>4616109</v>
      </c>
      <c r="AM1585">
        <v>10467925</v>
      </c>
      <c r="AN1585">
        <v>4657527</v>
      </c>
      <c r="AO1585">
        <v>3772851</v>
      </c>
      <c r="AP1585">
        <v>4557788</v>
      </c>
      <c r="AQ1585">
        <v>2497476</v>
      </c>
      <c r="AR1585">
        <v>3829052</v>
      </c>
      <c r="AS1585">
        <v>3604720</v>
      </c>
      <c r="AT1585">
        <v>2645337</v>
      </c>
      <c r="AU1585">
        <v>6773904</v>
      </c>
      <c r="AV1585">
        <v>5230568</v>
      </c>
      <c r="AW1585">
        <v>4738737</v>
      </c>
      <c r="AX1585">
        <v>5097327</v>
      </c>
      <c r="AY1585">
        <v>2949529</v>
      </c>
      <c r="AZ1585">
        <v>2555750</v>
      </c>
      <c r="BA1585">
        <v>3045995</v>
      </c>
      <c r="BB1585">
        <v>3681378</v>
      </c>
      <c r="BC1585">
        <v>4075381</v>
      </c>
      <c r="BD1585">
        <v>4147288</v>
      </c>
      <c r="BE1585">
        <v>3360632</v>
      </c>
      <c r="BF1585">
        <v>2281283</v>
      </c>
      <c r="BG1585">
        <v>3267301</v>
      </c>
      <c r="BH1585">
        <v>2526738</v>
      </c>
      <c r="BI1585">
        <v>2661213</v>
      </c>
      <c r="BJ1585">
        <v>2922963</v>
      </c>
      <c r="BK1585">
        <v>4245676</v>
      </c>
      <c r="BL1585">
        <v>1671384</v>
      </c>
      <c r="BM1585">
        <v>1700513</v>
      </c>
      <c r="BN1585">
        <v>2357166</v>
      </c>
      <c r="BO1585">
        <v>1752561</v>
      </c>
      <c r="BP1585">
        <v>2351787</v>
      </c>
      <c r="BQ1585">
        <v>2844838</v>
      </c>
      <c r="BR1585">
        <v>1821498</v>
      </c>
      <c r="BS1585">
        <v>2350985</v>
      </c>
      <c r="BT1585">
        <v>2625589</v>
      </c>
      <c r="BU1585">
        <v>2125265</v>
      </c>
      <c r="BV1585">
        <v>2384238</v>
      </c>
      <c r="BW1585">
        <v>4038529</v>
      </c>
      <c r="BX1585">
        <v>2429258</v>
      </c>
      <c r="BY1585">
        <v>2373593</v>
      </c>
      <c r="BZ1585">
        <v>2492682</v>
      </c>
      <c r="CA1585">
        <v>2662362</v>
      </c>
      <c r="CB1585">
        <v>2647633</v>
      </c>
      <c r="CC1585">
        <v>4889333</v>
      </c>
      <c r="CD1585">
        <v>2673869</v>
      </c>
      <c r="CE1585">
        <v>3114279</v>
      </c>
      <c r="CF1585">
        <v>2111636</v>
      </c>
      <c r="CG1585">
        <v>2690683</v>
      </c>
      <c r="CH1585">
        <v>2357673</v>
      </c>
      <c r="CI1585">
        <v>2808609</v>
      </c>
      <c r="CJ1585">
        <v>1473448</v>
      </c>
      <c r="CK1585">
        <v>1334998</v>
      </c>
      <c r="CL1585">
        <v>3305946</v>
      </c>
      <c r="CM1585">
        <v>1565275</v>
      </c>
      <c r="CN1585">
        <v>1625026</v>
      </c>
      <c r="CO1585">
        <v>3911163</v>
      </c>
    </row>
    <row r="1586" spans="1:181" x14ac:dyDescent="0.25">
      <c r="A1586" s="5" t="s">
        <v>794</v>
      </c>
      <c r="B1586" t="s">
        <v>1165</v>
      </c>
      <c r="C1586" t="s">
        <v>1199</v>
      </c>
      <c r="D1586" s="2">
        <f>_xll.BDH(A1586, "volume", B1586, C1586, "Direction", "H", "Period", "M","cols=178;rows=2")</f>
        <v>39478</v>
      </c>
      <c r="E1586" s="2">
        <v>39507</v>
      </c>
      <c r="F1586" s="2">
        <v>39538</v>
      </c>
      <c r="G1586" s="2">
        <v>39568</v>
      </c>
      <c r="H1586" s="2">
        <v>39598</v>
      </c>
      <c r="I1586" s="2">
        <v>39629</v>
      </c>
      <c r="J1586" s="2">
        <v>39660</v>
      </c>
      <c r="K1586" s="2">
        <v>39689</v>
      </c>
      <c r="L1586" s="2">
        <v>39721</v>
      </c>
      <c r="M1586" s="2">
        <v>39752</v>
      </c>
      <c r="N1586" s="2">
        <v>39780</v>
      </c>
      <c r="O1586" s="2">
        <v>39813</v>
      </c>
      <c r="P1586" s="2">
        <v>39843</v>
      </c>
      <c r="Q1586" s="2">
        <v>39871</v>
      </c>
      <c r="R1586" s="2">
        <v>39903</v>
      </c>
      <c r="S1586" s="2">
        <v>39933</v>
      </c>
      <c r="T1586" s="2">
        <v>39962</v>
      </c>
      <c r="U1586" s="2">
        <v>39994</v>
      </c>
      <c r="V1586" s="2">
        <v>40025</v>
      </c>
      <c r="W1586" s="2">
        <v>40056</v>
      </c>
      <c r="X1586" s="2">
        <v>40086</v>
      </c>
      <c r="Y1586" s="2">
        <v>40116</v>
      </c>
      <c r="Z1586" s="2">
        <v>40147</v>
      </c>
      <c r="AA1586" s="2">
        <v>40178</v>
      </c>
      <c r="AB1586" s="2">
        <v>40207</v>
      </c>
      <c r="AC1586" s="2">
        <v>40235</v>
      </c>
      <c r="AD1586" s="2">
        <v>40268</v>
      </c>
      <c r="AE1586" s="2">
        <v>40298</v>
      </c>
      <c r="AF1586" s="2">
        <v>40329</v>
      </c>
      <c r="AG1586" s="2">
        <v>40359</v>
      </c>
      <c r="AH1586" s="2">
        <v>40389</v>
      </c>
      <c r="AI1586" s="2">
        <v>40421</v>
      </c>
      <c r="AJ1586" s="2">
        <v>40451</v>
      </c>
      <c r="AK1586" s="2">
        <v>40480</v>
      </c>
      <c r="AL1586" s="2">
        <v>40512</v>
      </c>
      <c r="AM1586" s="2">
        <v>40543</v>
      </c>
      <c r="AN1586" s="2">
        <v>40574</v>
      </c>
      <c r="AO1586" s="2">
        <v>40602</v>
      </c>
      <c r="AP1586" s="2">
        <v>40633</v>
      </c>
      <c r="AQ1586" s="2">
        <v>40662</v>
      </c>
      <c r="AR1586" s="2">
        <v>40694</v>
      </c>
      <c r="AS1586" s="2">
        <v>40724</v>
      </c>
      <c r="AT1586" s="2">
        <v>40753</v>
      </c>
      <c r="AU1586" s="2">
        <v>40786</v>
      </c>
      <c r="AV1586" s="2">
        <v>40816</v>
      </c>
      <c r="AW1586" s="2">
        <v>40847</v>
      </c>
      <c r="AX1586" s="2">
        <v>40877</v>
      </c>
      <c r="AY1586" s="2">
        <v>40907</v>
      </c>
      <c r="AZ1586" s="2">
        <v>40939</v>
      </c>
      <c r="BA1586" s="2">
        <v>40968</v>
      </c>
      <c r="BB1586" s="2">
        <v>40998</v>
      </c>
      <c r="BC1586" s="2">
        <v>41029</v>
      </c>
      <c r="BD1586" s="2">
        <v>41060</v>
      </c>
      <c r="BE1586" s="2">
        <v>41089</v>
      </c>
      <c r="BF1586" s="2">
        <v>41121</v>
      </c>
      <c r="BG1586" s="2">
        <v>41152</v>
      </c>
      <c r="BH1586" s="2">
        <v>41180</v>
      </c>
      <c r="BI1586" s="2">
        <v>41213</v>
      </c>
      <c r="BJ1586" s="2">
        <v>41243</v>
      </c>
      <c r="BK1586" s="2">
        <v>41274</v>
      </c>
      <c r="BL1586" s="2">
        <v>41305</v>
      </c>
      <c r="BM1586" s="2">
        <v>41333</v>
      </c>
      <c r="BN1586" s="2">
        <v>41362</v>
      </c>
      <c r="BO1586" s="2">
        <v>41394</v>
      </c>
      <c r="BP1586" s="2">
        <v>41425</v>
      </c>
      <c r="BQ1586" s="2">
        <v>41453</v>
      </c>
      <c r="BR1586" s="2">
        <v>41486</v>
      </c>
      <c r="BS1586" s="2">
        <v>41516</v>
      </c>
      <c r="BT1586" s="2">
        <v>41547</v>
      </c>
      <c r="BU1586" s="2">
        <v>41578</v>
      </c>
      <c r="BV1586" s="2">
        <v>41607</v>
      </c>
      <c r="BW1586" s="2">
        <v>41639</v>
      </c>
      <c r="BX1586" s="2">
        <v>41670</v>
      </c>
      <c r="BY1586" s="2">
        <v>41698</v>
      </c>
      <c r="BZ1586" s="2">
        <v>41729</v>
      </c>
      <c r="CA1586" s="2">
        <v>41759</v>
      </c>
      <c r="CB1586" s="2">
        <v>41789</v>
      </c>
      <c r="CC1586" s="2">
        <v>41820</v>
      </c>
      <c r="CD1586" s="2">
        <v>41851</v>
      </c>
      <c r="CE1586" s="2">
        <v>41880</v>
      </c>
      <c r="CF1586" s="2">
        <v>41912</v>
      </c>
      <c r="CG1586" s="2">
        <v>41943</v>
      </c>
      <c r="CH1586" s="2">
        <v>41971</v>
      </c>
      <c r="CI1586" s="2">
        <v>42004</v>
      </c>
      <c r="CJ1586" s="2">
        <v>42034</v>
      </c>
      <c r="CK1586" s="2">
        <v>42062</v>
      </c>
      <c r="CL1586" s="2">
        <v>42094</v>
      </c>
      <c r="CM1586" s="2">
        <v>42124</v>
      </c>
      <c r="CN1586" s="2">
        <v>42153</v>
      </c>
      <c r="CO1586" s="2">
        <v>42185</v>
      </c>
      <c r="CP1586" s="2">
        <v>42216</v>
      </c>
      <c r="CQ1586" s="2">
        <v>42247</v>
      </c>
      <c r="CR1586" s="2">
        <v>42277</v>
      </c>
      <c r="CS1586" s="2">
        <v>42307</v>
      </c>
      <c r="CT1586" s="2">
        <v>42338</v>
      </c>
      <c r="CU1586" s="2">
        <v>42369</v>
      </c>
      <c r="CV1586" s="2">
        <v>42398</v>
      </c>
      <c r="CW1586" s="2">
        <v>42429</v>
      </c>
      <c r="CX1586" s="2">
        <v>42460</v>
      </c>
      <c r="CY1586" s="2">
        <v>42489</v>
      </c>
      <c r="CZ1586" s="2">
        <v>42521</v>
      </c>
      <c r="DA1586" s="2">
        <v>42551</v>
      </c>
      <c r="DB1586" s="2">
        <v>42580</v>
      </c>
      <c r="DC1586" s="2">
        <v>42613</v>
      </c>
      <c r="DD1586" s="2">
        <v>42643</v>
      </c>
      <c r="DE1586" s="2">
        <v>42674</v>
      </c>
      <c r="DF1586" s="2">
        <v>42704</v>
      </c>
      <c r="DG1586" s="2">
        <v>42734</v>
      </c>
      <c r="DH1586" s="2">
        <v>42766</v>
      </c>
      <c r="DI1586" s="2">
        <v>42794</v>
      </c>
      <c r="DJ1586" s="2">
        <v>42825</v>
      </c>
      <c r="DK1586" s="2">
        <v>42853</v>
      </c>
      <c r="DL1586" s="2">
        <v>42886</v>
      </c>
      <c r="DM1586" s="2">
        <v>42916</v>
      </c>
      <c r="DN1586" s="2">
        <v>42947</v>
      </c>
      <c r="DO1586" s="2">
        <v>42978</v>
      </c>
      <c r="DP1586" s="2">
        <v>43007</v>
      </c>
      <c r="DQ1586" s="2">
        <v>43039</v>
      </c>
      <c r="DR1586" s="2">
        <v>43069</v>
      </c>
      <c r="DS1586" s="2">
        <v>43098</v>
      </c>
      <c r="DT1586" s="2">
        <v>43131</v>
      </c>
      <c r="DU1586" s="2">
        <v>43159</v>
      </c>
      <c r="DV1586" s="2">
        <v>43189</v>
      </c>
      <c r="DW1586" s="2">
        <v>43220</v>
      </c>
      <c r="DX1586" s="2">
        <v>43251</v>
      </c>
      <c r="DY1586" s="2">
        <v>43280</v>
      </c>
      <c r="DZ1586" s="2">
        <v>43312</v>
      </c>
      <c r="EA1586" s="2">
        <v>43343</v>
      </c>
      <c r="EB1586" s="2">
        <v>43371</v>
      </c>
      <c r="EC1586" s="2">
        <v>43404</v>
      </c>
      <c r="ED1586" s="2">
        <v>43434</v>
      </c>
      <c r="EE1586" s="2">
        <v>43465</v>
      </c>
      <c r="EF1586" s="2">
        <v>43496</v>
      </c>
      <c r="EG1586" s="2">
        <v>43524</v>
      </c>
      <c r="EH1586" s="2">
        <v>43553</v>
      </c>
      <c r="EI1586" s="2">
        <v>43585</v>
      </c>
      <c r="EJ1586" s="2">
        <v>43616</v>
      </c>
      <c r="EK1586" s="2">
        <v>43644</v>
      </c>
      <c r="EL1586" s="2">
        <v>43677</v>
      </c>
      <c r="EM1586" s="2">
        <v>43707</v>
      </c>
      <c r="EN1586" s="2">
        <v>43738</v>
      </c>
      <c r="EO1586" s="2">
        <v>43769</v>
      </c>
      <c r="EP1586" s="2">
        <v>43798</v>
      </c>
      <c r="EQ1586" s="2">
        <v>43830</v>
      </c>
      <c r="ER1586" s="2">
        <v>43861</v>
      </c>
      <c r="ES1586" s="2">
        <v>43889</v>
      </c>
      <c r="ET1586" s="2">
        <v>43921</v>
      </c>
      <c r="EU1586" s="2">
        <v>43951</v>
      </c>
      <c r="EV1586" s="2">
        <v>43980</v>
      </c>
      <c r="EW1586" s="2">
        <v>44012</v>
      </c>
      <c r="EX1586" s="2">
        <v>44043</v>
      </c>
      <c r="EY1586" s="2">
        <v>44074</v>
      </c>
      <c r="EZ1586" s="2">
        <v>44104</v>
      </c>
      <c r="FA1586" s="2">
        <v>44134</v>
      </c>
      <c r="FB1586" s="2">
        <v>44165</v>
      </c>
      <c r="FC1586" s="2">
        <v>44196</v>
      </c>
      <c r="FD1586" s="2">
        <v>44225</v>
      </c>
      <c r="FE1586" s="2">
        <v>44253</v>
      </c>
      <c r="FF1586" s="2">
        <v>44286</v>
      </c>
      <c r="FG1586" s="2">
        <v>44316</v>
      </c>
      <c r="FH1586" s="2">
        <v>44347</v>
      </c>
      <c r="FI1586" s="2">
        <v>44377</v>
      </c>
      <c r="FJ1586" s="2">
        <v>44407</v>
      </c>
      <c r="FK1586" s="2">
        <v>44439</v>
      </c>
      <c r="FL1586" s="2">
        <v>44469</v>
      </c>
      <c r="FM1586" s="2">
        <v>44498</v>
      </c>
      <c r="FN1586" s="2">
        <v>44530</v>
      </c>
      <c r="FO1586" s="2">
        <v>44561</v>
      </c>
      <c r="FP1586" s="2">
        <v>44592</v>
      </c>
      <c r="FQ1586" s="2">
        <v>44620</v>
      </c>
      <c r="FR1586" s="2">
        <v>44651</v>
      </c>
      <c r="FS1586" s="2">
        <v>44680</v>
      </c>
      <c r="FT1586" s="2">
        <v>44712</v>
      </c>
      <c r="FU1586" s="2">
        <v>44742</v>
      </c>
      <c r="FV1586" s="2">
        <v>44771</v>
      </c>
      <c r="FW1586" s="2">
        <v>44804</v>
      </c>
      <c r="FX1586" s="2">
        <v>44834</v>
      </c>
      <c r="FY1586" s="2">
        <v>44865</v>
      </c>
    </row>
    <row r="1587" spans="1:181" x14ac:dyDescent="0.25">
      <c r="D1587" s="3">
        <v>65485090</v>
      </c>
      <c r="E1587">
        <v>46573927</v>
      </c>
      <c r="F1587">
        <v>46861810</v>
      </c>
      <c r="G1587">
        <v>42949171</v>
      </c>
      <c r="H1587">
        <v>46289731</v>
      </c>
      <c r="I1587">
        <v>41031417</v>
      </c>
      <c r="J1587">
        <v>67560622</v>
      </c>
      <c r="K1587">
        <v>48344800</v>
      </c>
      <c r="L1587">
        <v>55519096</v>
      </c>
      <c r="M1587">
        <v>57564386</v>
      </c>
      <c r="N1587">
        <v>33411358</v>
      </c>
      <c r="O1587">
        <v>30326062</v>
      </c>
      <c r="P1587">
        <v>34008861</v>
      </c>
      <c r="Q1587">
        <v>53898658</v>
      </c>
      <c r="R1587">
        <v>47285636</v>
      </c>
      <c r="S1587">
        <v>42434353</v>
      </c>
      <c r="T1587">
        <v>24672774</v>
      </c>
      <c r="U1587">
        <v>35450372</v>
      </c>
      <c r="V1587">
        <v>58832261</v>
      </c>
      <c r="W1587">
        <v>48498640</v>
      </c>
      <c r="X1587">
        <v>35052334</v>
      </c>
      <c r="Y1587">
        <v>51833126</v>
      </c>
      <c r="Z1587">
        <v>28793424</v>
      </c>
      <c r="AA1587">
        <v>31978609</v>
      </c>
      <c r="AB1587">
        <v>29346121</v>
      </c>
      <c r="AC1587">
        <v>28824856</v>
      </c>
      <c r="AD1587">
        <v>39862394</v>
      </c>
      <c r="AE1587">
        <v>32112667</v>
      </c>
      <c r="AF1587">
        <v>34844240</v>
      </c>
      <c r="AG1587">
        <v>37827110</v>
      </c>
      <c r="AH1587">
        <v>35465335</v>
      </c>
      <c r="AI1587">
        <v>36608739</v>
      </c>
      <c r="AJ1587">
        <v>24159684</v>
      </c>
      <c r="AK1587">
        <v>34277131</v>
      </c>
      <c r="AL1587">
        <v>29327224</v>
      </c>
      <c r="AM1587">
        <v>25844610</v>
      </c>
      <c r="AN1587">
        <v>24532870</v>
      </c>
      <c r="AO1587">
        <v>48352547</v>
      </c>
      <c r="AP1587">
        <v>34862199</v>
      </c>
      <c r="AQ1587">
        <v>35197616</v>
      </c>
      <c r="AR1587">
        <v>38145788</v>
      </c>
      <c r="AS1587">
        <v>32408119</v>
      </c>
      <c r="AT1587">
        <v>32151550</v>
      </c>
      <c r="AU1587">
        <v>38370492</v>
      </c>
      <c r="AV1587">
        <v>22577812</v>
      </c>
      <c r="AW1587">
        <v>35173956</v>
      </c>
      <c r="AX1587">
        <v>31513449</v>
      </c>
      <c r="AY1587">
        <v>30203812</v>
      </c>
      <c r="AZ1587">
        <v>23487750</v>
      </c>
      <c r="BA1587">
        <v>26438855</v>
      </c>
      <c r="BB1587">
        <v>17957521</v>
      </c>
      <c r="BC1587">
        <v>27208614</v>
      </c>
      <c r="BD1587">
        <v>25422346</v>
      </c>
      <c r="BE1587">
        <v>23065532</v>
      </c>
      <c r="BF1587">
        <v>26285121</v>
      </c>
      <c r="BG1587">
        <v>17579516</v>
      </c>
      <c r="BH1587">
        <v>13945368</v>
      </c>
      <c r="BI1587">
        <v>17642390</v>
      </c>
      <c r="BJ1587">
        <v>14747456</v>
      </c>
      <c r="BK1587">
        <v>15451604</v>
      </c>
      <c r="BL1587">
        <v>15514417</v>
      </c>
      <c r="BM1587">
        <v>29544742</v>
      </c>
      <c r="BN1587">
        <v>19488138</v>
      </c>
      <c r="BO1587">
        <v>24206221</v>
      </c>
      <c r="BP1587">
        <v>14029303</v>
      </c>
      <c r="BQ1587">
        <v>12053665</v>
      </c>
      <c r="BR1587">
        <v>13541701</v>
      </c>
      <c r="BS1587">
        <v>9522522</v>
      </c>
      <c r="BT1587">
        <v>10237776</v>
      </c>
      <c r="BU1587">
        <v>18179719</v>
      </c>
      <c r="BV1587">
        <v>10136938</v>
      </c>
      <c r="BW1587">
        <v>16111145</v>
      </c>
      <c r="BX1587">
        <v>12766813</v>
      </c>
      <c r="BY1587">
        <v>25471888</v>
      </c>
      <c r="BZ1587">
        <v>18614480</v>
      </c>
      <c r="CA1587">
        <v>18928389</v>
      </c>
      <c r="CB1587">
        <v>17040984</v>
      </c>
      <c r="CC1587">
        <v>14042038</v>
      </c>
      <c r="CD1587">
        <v>14190526</v>
      </c>
      <c r="CE1587">
        <v>10101170</v>
      </c>
      <c r="CF1587">
        <v>11400507</v>
      </c>
      <c r="CG1587">
        <v>17752459</v>
      </c>
      <c r="CH1587">
        <v>8652302</v>
      </c>
      <c r="CI1587">
        <v>11048360</v>
      </c>
      <c r="CJ1587">
        <v>10014396</v>
      </c>
      <c r="CK1587">
        <v>13541463</v>
      </c>
      <c r="CL1587">
        <v>11261027</v>
      </c>
      <c r="CM1587">
        <v>10155262</v>
      </c>
      <c r="CN1587">
        <v>8992156</v>
      </c>
      <c r="CO1587">
        <v>11116230</v>
      </c>
      <c r="CP1587">
        <v>14173054</v>
      </c>
      <c r="CQ1587">
        <v>13610953</v>
      </c>
      <c r="CR1587">
        <v>13543846</v>
      </c>
      <c r="CS1587">
        <v>18077281</v>
      </c>
      <c r="CT1587">
        <v>13383838</v>
      </c>
      <c r="CU1587">
        <v>15875061</v>
      </c>
      <c r="CV1587">
        <v>20592173</v>
      </c>
      <c r="CW1587">
        <v>24702335</v>
      </c>
      <c r="CX1587">
        <v>13624661</v>
      </c>
      <c r="CY1587">
        <v>17094874</v>
      </c>
      <c r="CZ1587">
        <v>12445150</v>
      </c>
      <c r="DA1587">
        <v>13664514</v>
      </c>
      <c r="DB1587">
        <v>17264708</v>
      </c>
      <c r="DC1587">
        <v>14230478</v>
      </c>
      <c r="DD1587">
        <v>13915107</v>
      </c>
      <c r="DE1587">
        <v>18779420</v>
      </c>
      <c r="DF1587">
        <v>18032368</v>
      </c>
      <c r="DG1587">
        <v>10625759</v>
      </c>
      <c r="DH1587">
        <v>10139746</v>
      </c>
      <c r="DI1587">
        <v>16753362</v>
      </c>
      <c r="DJ1587">
        <v>15042127</v>
      </c>
      <c r="DK1587">
        <v>13382053</v>
      </c>
      <c r="DL1587">
        <v>23306300</v>
      </c>
      <c r="DM1587">
        <v>17635019</v>
      </c>
      <c r="DN1587">
        <v>17614015</v>
      </c>
      <c r="DO1587">
        <v>13063079</v>
      </c>
      <c r="DP1587">
        <v>11246018</v>
      </c>
      <c r="DQ1587">
        <v>16503311</v>
      </c>
      <c r="DR1587">
        <v>14441808</v>
      </c>
      <c r="DS1587">
        <v>23905550</v>
      </c>
      <c r="DT1587">
        <v>13485907</v>
      </c>
      <c r="DU1587">
        <v>13385814</v>
      </c>
      <c r="DV1587">
        <v>12407479</v>
      </c>
      <c r="DW1587">
        <v>10320275</v>
      </c>
      <c r="DX1587">
        <v>15606732</v>
      </c>
      <c r="DY1587">
        <v>22154688</v>
      </c>
      <c r="DZ1587">
        <v>12538402</v>
      </c>
      <c r="EA1587">
        <v>16045960</v>
      </c>
      <c r="EB1587">
        <v>9886257</v>
      </c>
      <c r="EC1587">
        <v>19260092</v>
      </c>
      <c r="ED1587">
        <v>13663893</v>
      </c>
      <c r="EE1587">
        <v>13952851</v>
      </c>
      <c r="EF1587">
        <v>12257054</v>
      </c>
      <c r="EG1587">
        <v>10537185</v>
      </c>
      <c r="EH1587">
        <v>10439449</v>
      </c>
      <c r="EI1587">
        <v>8523595</v>
      </c>
      <c r="EJ1587">
        <v>9988850</v>
      </c>
      <c r="EK1587">
        <v>9899230</v>
      </c>
      <c r="EL1587">
        <v>9986527</v>
      </c>
      <c r="EM1587">
        <v>14388167</v>
      </c>
      <c r="EN1587">
        <v>13474951</v>
      </c>
      <c r="EO1587">
        <v>13556459</v>
      </c>
      <c r="EP1587">
        <v>11100327</v>
      </c>
      <c r="EQ1587">
        <v>11485045</v>
      </c>
      <c r="ER1587">
        <v>9693446</v>
      </c>
      <c r="ES1587">
        <v>11762363</v>
      </c>
      <c r="ET1587">
        <v>23479931</v>
      </c>
      <c r="EU1587">
        <v>19596827</v>
      </c>
      <c r="EV1587">
        <v>16764282</v>
      </c>
      <c r="EW1587">
        <v>17237998</v>
      </c>
      <c r="EX1587">
        <v>14660250</v>
      </c>
      <c r="EY1587">
        <v>11893812</v>
      </c>
      <c r="EZ1587">
        <v>14352580</v>
      </c>
      <c r="FA1587">
        <v>13970956</v>
      </c>
      <c r="FB1587">
        <v>11577854</v>
      </c>
      <c r="FC1587">
        <v>11446962</v>
      </c>
      <c r="FD1587">
        <v>15443878</v>
      </c>
      <c r="FE1587">
        <v>16986903</v>
      </c>
      <c r="FF1587">
        <v>17482641</v>
      </c>
      <c r="FG1587">
        <v>12460098</v>
      </c>
      <c r="FH1587">
        <v>12175719</v>
      </c>
      <c r="FI1587">
        <v>11025082</v>
      </c>
      <c r="FJ1587">
        <v>8519837</v>
      </c>
      <c r="FK1587">
        <v>10874118</v>
      </c>
      <c r="FL1587">
        <v>11574565</v>
      </c>
      <c r="FM1587">
        <v>10313645</v>
      </c>
      <c r="FN1587">
        <v>14801593</v>
      </c>
      <c r="FO1587">
        <v>12029842</v>
      </c>
      <c r="FP1587">
        <v>12367904</v>
      </c>
      <c r="FQ1587">
        <v>14475528</v>
      </c>
      <c r="FR1587">
        <v>15916018</v>
      </c>
      <c r="FS1587">
        <v>10857807</v>
      </c>
      <c r="FT1587">
        <v>20929948</v>
      </c>
      <c r="FU1587">
        <v>15609598</v>
      </c>
      <c r="FV1587">
        <v>14030895</v>
      </c>
      <c r="FW1587">
        <v>13614478</v>
      </c>
      <c r="FX1587">
        <v>15131854</v>
      </c>
      <c r="FY1587">
        <v>14024112</v>
      </c>
    </row>
    <row r="1588" spans="1:181" x14ac:dyDescent="0.25">
      <c r="A1588" s="5" t="s">
        <v>795</v>
      </c>
      <c r="B1588" t="s">
        <v>1165</v>
      </c>
      <c r="C1588" t="s">
        <v>1193</v>
      </c>
      <c r="D1588" s="2">
        <f>_xll.BDH(A1588, "volume", B1588, C1588, "Direction", "H", "Period", "M","cols=108;rows=2")</f>
        <v>39478</v>
      </c>
      <c r="E1588" s="2">
        <v>39507</v>
      </c>
      <c r="F1588" s="2">
        <v>39538</v>
      </c>
      <c r="G1588" s="2">
        <v>39568</v>
      </c>
      <c r="H1588" s="2">
        <v>39598</v>
      </c>
      <c r="I1588" s="2">
        <v>39629</v>
      </c>
      <c r="J1588" s="2">
        <v>39660</v>
      </c>
      <c r="K1588" s="2">
        <v>39689</v>
      </c>
      <c r="L1588" s="2">
        <v>39721</v>
      </c>
      <c r="M1588" s="2">
        <v>39752</v>
      </c>
      <c r="N1588" s="2">
        <v>39780</v>
      </c>
      <c r="O1588" s="2">
        <v>39813</v>
      </c>
      <c r="P1588" s="2">
        <v>39843</v>
      </c>
      <c r="Q1588" s="2">
        <v>39871</v>
      </c>
      <c r="R1588" s="2">
        <v>39903</v>
      </c>
      <c r="S1588" s="2">
        <v>39933</v>
      </c>
      <c r="T1588" s="2">
        <v>39962</v>
      </c>
      <c r="U1588" s="2">
        <v>39994</v>
      </c>
      <c r="V1588" s="2">
        <v>40025</v>
      </c>
      <c r="W1588" s="2">
        <v>40056</v>
      </c>
      <c r="X1588" s="2">
        <v>40086</v>
      </c>
      <c r="Y1588" s="2">
        <v>40116</v>
      </c>
      <c r="Z1588" s="2">
        <v>40147</v>
      </c>
      <c r="AA1588" s="2">
        <v>40178</v>
      </c>
      <c r="AB1588" s="2">
        <v>40207</v>
      </c>
      <c r="AC1588" s="2">
        <v>40235</v>
      </c>
      <c r="AD1588" s="2">
        <v>40268</v>
      </c>
      <c r="AE1588" s="2">
        <v>40298</v>
      </c>
      <c r="AF1588" s="2">
        <v>40329</v>
      </c>
      <c r="AG1588" s="2">
        <v>40359</v>
      </c>
      <c r="AH1588" s="2">
        <v>40389</v>
      </c>
      <c r="AI1588" s="2">
        <v>40421</v>
      </c>
      <c r="AJ1588" s="2">
        <v>40451</v>
      </c>
      <c r="AK1588" s="2">
        <v>40480</v>
      </c>
      <c r="AL1588" s="2">
        <v>40512</v>
      </c>
      <c r="AM1588" s="2">
        <v>40543</v>
      </c>
      <c r="AN1588" s="2">
        <v>40574</v>
      </c>
      <c r="AO1588" s="2">
        <v>40602</v>
      </c>
      <c r="AP1588" s="2">
        <v>40633</v>
      </c>
      <c r="AQ1588" s="2">
        <v>40662</v>
      </c>
      <c r="AR1588" s="2">
        <v>40694</v>
      </c>
      <c r="AS1588" s="2">
        <v>40724</v>
      </c>
      <c r="AT1588" s="2">
        <v>40753</v>
      </c>
      <c r="AU1588" s="2">
        <v>40786</v>
      </c>
      <c r="AV1588" s="2">
        <v>40816</v>
      </c>
      <c r="AW1588" s="2">
        <v>40847</v>
      </c>
      <c r="AX1588" s="2">
        <v>40877</v>
      </c>
      <c r="AY1588" s="2">
        <v>40907</v>
      </c>
      <c r="AZ1588" s="2">
        <v>40939</v>
      </c>
      <c r="BA1588" s="2">
        <v>40968</v>
      </c>
      <c r="BB1588" s="2">
        <v>40998</v>
      </c>
      <c r="BC1588" s="2">
        <v>41029</v>
      </c>
      <c r="BD1588" s="2">
        <v>41060</v>
      </c>
      <c r="BE1588" s="2">
        <v>41089</v>
      </c>
      <c r="BF1588" s="2">
        <v>41121</v>
      </c>
      <c r="BG1588" s="2">
        <v>41152</v>
      </c>
      <c r="BH1588" s="2">
        <v>41180</v>
      </c>
      <c r="BI1588" s="2">
        <v>41213</v>
      </c>
      <c r="BJ1588" s="2">
        <v>41243</v>
      </c>
      <c r="BK1588" s="2">
        <v>41274</v>
      </c>
      <c r="BL1588" s="2">
        <v>41305</v>
      </c>
      <c r="BM1588" s="2">
        <v>41333</v>
      </c>
      <c r="BN1588" s="2">
        <v>41362</v>
      </c>
      <c r="BO1588" s="2">
        <v>41394</v>
      </c>
      <c r="BP1588" s="2">
        <v>41425</v>
      </c>
      <c r="BQ1588" s="2">
        <v>41453</v>
      </c>
      <c r="BR1588" s="2">
        <v>41486</v>
      </c>
      <c r="BS1588" s="2">
        <v>41516</v>
      </c>
      <c r="BT1588" s="2">
        <v>41547</v>
      </c>
      <c r="BU1588" s="2">
        <v>41578</v>
      </c>
      <c r="BV1588" s="2">
        <v>41607</v>
      </c>
      <c r="BW1588" s="2">
        <v>41639</v>
      </c>
      <c r="BX1588" s="2">
        <v>41670</v>
      </c>
      <c r="BY1588" s="2">
        <v>41698</v>
      </c>
      <c r="BZ1588" s="2">
        <v>41729</v>
      </c>
      <c r="CA1588" s="2">
        <v>41759</v>
      </c>
      <c r="CB1588" s="2">
        <v>41789</v>
      </c>
      <c r="CC1588" s="2">
        <v>41820</v>
      </c>
      <c r="CD1588" s="2">
        <v>41851</v>
      </c>
      <c r="CE1588" s="2">
        <v>41880</v>
      </c>
      <c r="CF1588" s="2">
        <v>41912</v>
      </c>
      <c r="CG1588" s="2">
        <v>41943</v>
      </c>
      <c r="CH1588" s="2">
        <v>41971</v>
      </c>
      <c r="CI1588" s="2">
        <v>42004</v>
      </c>
      <c r="CJ1588" s="2">
        <v>42034</v>
      </c>
      <c r="CK1588" s="2">
        <v>42062</v>
      </c>
      <c r="CL1588" s="2">
        <v>42094</v>
      </c>
      <c r="CM1588" s="2">
        <v>42124</v>
      </c>
      <c r="CN1588" s="2">
        <v>42153</v>
      </c>
      <c r="CO1588" s="2">
        <v>42185</v>
      </c>
      <c r="CP1588" s="2">
        <v>42216</v>
      </c>
      <c r="CQ1588" s="2">
        <v>42247</v>
      </c>
      <c r="CR1588" s="2">
        <v>42277</v>
      </c>
      <c r="CS1588" s="2">
        <v>42307</v>
      </c>
      <c r="CT1588" s="2">
        <v>42338</v>
      </c>
      <c r="CU1588" s="2">
        <v>42369</v>
      </c>
      <c r="CV1588" s="2">
        <v>42398</v>
      </c>
      <c r="CW1588" s="2">
        <v>42429</v>
      </c>
      <c r="CX1588" s="2">
        <v>42460</v>
      </c>
      <c r="CY1588" s="2">
        <v>42489</v>
      </c>
      <c r="CZ1588" s="2">
        <v>42521</v>
      </c>
      <c r="DA1588" s="2">
        <v>42551</v>
      </c>
      <c r="DB1588" s="2">
        <v>42580</v>
      </c>
      <c r="DC1588" s="2">
        <v>42613</v>
      </c>
      <c r="DD1588" s="2">
        <v>42643</v>
      </c>
      <c r="DE1588" s="2">
        <v>42674</v>
      </c>
      <c r="DF1588" s="2">
        <v>42704</v>
      </c>
      <c r="DG1588" s="2">
        <v>42734</v>
      </c>
    </row>
    <row r="1589" spans="1:181" x14ac:dyDescent="0.25">
      <c r="D1589" s="3">
        <v>135573200</v>
      </c>
      <c r="E1589">
        <v>99058800</v>
      </c>
      <c r="F1589">
        <v>102510000</v>
      </c>
      <c r="G1589">
        <v>71487200</v>
      </c>
      <c r="H1589">
        <v>90604000</v>
      </c>
      <c r="I1589">
        <v>96341200</v>
      </c>
      <c r="J1589">
        <v>88753600</v>
      </c>
      <c r="K1589">
        <v>63736400</v>
      </c>
      <c r="L1589">
        <v>81401600</v>
      </c>
      <c r="M1589">
        <v>87910800</v>
      </c>
      <c r="N1589">
        <v>75205200</v>
      </c>
      <c r="O1589">
        <v>81058000</v>
      </c>
      <c r="P1589">
        <v>85457600</v>
      </c>
      <c r="Q1589">
        <v>80223600</v>
      </c>
      <c r="R1589">
        <v>121509600</v>
      </c>
      <c r="S1589">
        <v>101784400</v>
      </c>
      <c r="T1589">
        <v>114410800</v>
      </c>
      <c r="U1589">
        <v>99487200</v>
      </c>
      <c r="V1589">
        <v>109627600</v>
      </c>
      <c r="W1589">
        <v>130525200</v>
      </c>
      <c r="X1589">
        <v>104166800</v>
      </c>
      <c r="Y1589">
        <v>129033600</v>
      </c>
      <c r="Z1589">
        <v>106093600</v>
      </c>
      <c r="AA1589">
        <v>121569600</v>
      </c>
      <c r="AB1589">
        <v>141405600</v>
      </c>
      <c r="AC1589">
        <v>98633200</v>
      </c>
      <c r="AD1589">
        <v>125807600</v>
      </c>
      <c r="AE1589">
        <v>122456800</v>
      </c>
      <c r="AF1589">
        <v>131306000</v>
      </c>
      <c r="AG1589">
        <v>144776000</v>
      </c>
      <c r="AH1589">
        <v>88619200</v>
      </c>
      <c r="AI1589">
        <v>83737200</v>
      </c>
      <c r="AJ1589">
        <v>69796092</v>
      </c>
      <c r="AK1589">
        <v>85390572</v>
      </c>
      <c r="AL1589">
        <v>83174316</v>
      </c>
      <c r="AM1589">
        <v>69099892</v>
      </c>
      <c r="AN1589">
        <v>80414492</v>
      </c>
      <c r="AO1589">
        <v>87183740</v>
      </c>
      <c r="AP1589">
        <v>105264832</v>
      </c>
      <c r="AQ1589">
        <v>115347548</v>
      </c>
      <c r="AR1589">
        <v>98961268</v>
      </c>
      <c r="AS1589">
        <v>80429448</v>
      </c>
      <c r="AT1589">
        <v>90268372</v>
      </c>
      <c r="AU1589">
        <v>142787760</v>
      </c>
      <c r="AV1589">
        <v>84686500</v>
      </c>
      <c r="AW1589">
        <v>93221624</v>
      </c>
      <c r="AX1589">
        <v>106768100</v>
      </c>
      <c r="AY1589">
        <v>62709124</v>
      </c>
      <c r="AZ1589">
        <v>66254828</v>
      </c>
      <c r="BA1589">
        <v>59904000</v>
      </c>
      <c r="BB1589">
        <v>75959324</v>
      </c>
      <c r="BC1589">
        <v>52605484</v>
      </c>
      <c r="BD1589">
        <v>74356308</v>
      </c>
      <c r="BE1589">
        <v>63878796</v>
      </c>
      <c r="BF1589">
        <v>45982264</v>
      </c>
      <c r="BG1589">
        <v>71786452</v>
      </c>
      <c r="BH1589">
        <v>44698572</v>
      </c>
      <c r="BI1589">
        <v>45677136</v>
      </c>
      <c r="BJ1589">
        <v>59138796</v>
      </c>
      <c r="BK1589">
        <v>50651092</v>
      </c>
      <c r="BL1589">
        <v>61048292</v>
      </c>
      <c r="BM1589">
        <v>49763232</v>
      </c>
      <c r="BN1589">
        <v>44268356</v>
      </c>
      <c r="BO1589">
        <v>53823900</v>
      </c>
      <c r="BP1589">
        <v>62498900</v>
      </c>
      <c r="BQ1589">
        <v>72795624</v>
      </c>
      <c r="BR1589">
        <v>40440544</v>
      </c>
      <c r="BS1589">
        <v>51278040</v>
      </c>
      <c r="BT1589">
        <v>33111208</v>
      </c>
      <c r="BU1589">
        <v>27386016</v>
      </c>
      <c r="BV1589">
        <v>42770096</v>
      </c>
      <c r="BW1589">
        <v>51397384</v>
      </c>
      <c r="BX1589">
        <v>83140832</v>
      </c>
      <c r="BY1589">
        <v>49913132</v>
      </c>
      <c r="BZ1589">
        <v>59467280</v>
      </c>
      <c r="CA1589">
        <v>56998952</v>
      </c>
      <c r="CB1589">
        <v>54938308</v>
      </c>
      <c r="CC1589">
        <v>48354780</v>
      </c>
      <c r="CD1589">
        <v>52289148</v>
      </c>
      <c r="CE1589">
        <v>44512456</v>
      </c>
      <c r="CF1589">
        <v>39563636</v>
      </c>
      <c r="CG1589">
        <v>62765920</v>
      </c>
      <c r="CH1589">
        <v>53261608</v>
      </c>
      <c r="CI1589">
        <v>71647332</v>
      </c>
      <c r="CJ1589">
        <v>54081240</v>
      </c>
      <c r="CK1589">
        <v>24517284</v>
      </c>
      <c r="CL1589">
        <v>38169544</v>
      </c>
      <c r="CM1589">
        <v>27285176</v>
      </c>
      <c r="CN1589">
        <v>26390148</v>
      </c>
      <c r="CO1589">
        <v>36490776</v>
      </c>
      <c r="CP1589">
        <v>40206084</v>
      </c>
      <c r="CQ1589">
        <v>41826052</v>
      </c>
      <c r="CR1589">
        <v>39064316</v>
      </c>
      <c r="CS1589">
        <v>34837672</v>
      </c>
      <c r="CT1589">
        <v>47048640</v>
      </c>
      <c r="CU1589">
        <v>66138428</v>
      </c>
      <c r="CV1589">
        <v>53748080</v>
      </c>
      <c r="CW1589">
        <v>39672780</v>
      </c>
      <c r="CX1589">
        <v>58807284</v>
      </c>
      <c r="CY1589">
        <v>85675532</v>
      </c>
      <c r="CZ1589">
        <v>82389572</v>
      </c>
      <c r="DA1589">
        <v>69324388</v>
      </c>
      <c r="DB1589">
        <v>60626140</v>
      </c>
      <c r="DC1589">
        <v>59883776</v>
      </c>
      <c r="DD1589">
        <v>49196476</v>
      </c>
      <c r="DE1589">
        <v>54036512</v>
      </c>
      <c r="DF1589">
        <v>70788184</v>
      </c>
      <c r="DG1589">
        <v>51305844</v>
      </c>
    </row>
    <row r="1590" spans="1:181" x14ac:dyDescent="0.25">
      <c r="A1590" s="5" t="s">
        <v>796</v>
      </c>
      <c r="B1590" t="s">
        <v>1165</v>
      </c>
      <c r="C1590" t="s">
        <v>1199</v>
      </c>
      <c r="D1590" s="2">
        <f>_xll.BDH(A1590, "volume", B1590, C1590, "Direction", "H", "Period", "M","cols=178;rows=2")</f>
        <v>39478</v>
      </c>
      <c r="E1590" s="2">
        <v>39507</v>
      </c>
      <c r="F1590" s="2">
        <v>39538</v>
      </c>
      <c r="G1590" s="2">
        <v>39568</v>
      </c>
      <c r="H1590" s="2">
        <v>39598</v>
      </c>
      <c r="I1590" s="2">
        <v>39629</v>
      </c>
      <c r="J1590" s="2">
        <v>39660</v>
      </c>
      <c r="K1590" s="2">
        <v>39689</v>
      </c>
      <c r="L1590" s="2">
        <v>39721</v>
      </c>
      <c r="M1590" s="2">
        <v>39752</v>
      </c>
      <c r="N1590" s="2">
        <v>39780</v>
      </c>
      <c r="O1590" s="2">
        <v>39813</v>
      </c>
      <c r="P1590" s="2">
        <v>39843</v>
      </c>
      <c r="Q1590" s="2">
        <v>39871</v>
      </c>
      <c r="R1590" s="2">
        <v>39903</v>
      </c>
      <c r="S1590" s="2">
        <v>39933</v>
      </c>
      <c r="T1590" s="2">
        <v>39962</v>
      </c>
      <c r="U1590" s="2">
        <v>39994</v>
      </c>
      <c r="V1590" s="2">
        <v>40025</v>
      </c>
      <c r="W1590" s="2">
        <v>40056</v>
      </c>
      <c r="X1590" s="2">
        <v>40086</v>
      </c>
      <c r="Y1590" s="2">
        <v>40116</v>
      </c>
      <c r="Z1590" s="2">
        <v>40147</v>
      </c>
      <c r="AA1590" s="2">
        <v>40178</v>
      </c>
      <c r="AB1590" s="2">
        <v>40207</v>
      </c>
      <c r="AC1590" s="2">
        <v>40235</v>
      </c>
      <c r="AD1590" s="2">
        <v>40268</v>
      </c>
      <c r="AE1590" s="2">
        <v>40298</v>
      </c>
      <c r="AF1590" s="2">
        <v>40329</v>
      </c>
      <c r="AG1590" s="2">
        <v>40359</v>
      </c>
      <c r="AH1590" s="2">
        <v>40389</v>
      </c>
      <c r="AI1590" s="2">
        <v>40421</v>
      </c>
      <c r="AJ1590" s="2">
        <v>40451</v>
      </c>
      <c r="AK1590" s="2">
        <v>40480</v>
      </c>
      <c r="AL1590" s="2">
        <v>40512</v>
      </c>
      <c r="AM1590" s="2">
        <v>40543</v>
      </c>
      <c r="AN1590" s="2">
        <v>40574</v>
      </c>
      <c r="AO1590" s="2">
        <v>40602</v>
      </c>
      <c r="AP1590" s="2">
        <v>40633</v>
      </c>
      <c r="AQ1590" s="2">
        <v>40662</v>
      </c>
      <c r="AR1590" s="2">
        <v>40694</v>
      </c>
      <c r="AS1590" s="2">
        <v>40724</v>
      </c>
      <c r="AT1590" s="2">
        <v>40753</v>
      </c>
      <c r="AU1590" s="2">
        <v>40786</v>
      </c>
      <c r="AV1590" s="2">
        <v>40816</v>
      </c>
      <c r="AW1590" s="2">
        <v>40847</v>
      </c>
      <c r="AX1590" s="2">
        <v>40877</v>
      </c>
      <c r="AY1590" s="2">
        <v>40907</v>
      </c>
      <c r="AZ1590" s="2">
        <v>40939</v>
      </c>
      <c r="BA1590" s="2">
        <v>40968</v>
      </c>
      <c r="BB1590" s="2">
        <v>40998</v>
      </c>
      <c r="BC1590" s="2">
        <v>41029</v>
      </c>
      <c r="BD1590" s="2">
        <v>41060</v>
      </c>
      <c r="BE1590" s="2">
        <v>41089</v>
      </c>
      <c r="BF1590" s="2">
        <v>41121</v>
      </c>
      <c r="BG1590" s="2">
        <v>41152</v>
      </c>
      <c r="BH1590" s="2">
        <v>41180</v>
      </c>
      <c r="BI1590" s="2">
        <v>41213</v>
      </c>
      <c r="BJ1590" s="2">
        <v>41243</v>
      </c>
      <c r="BK1590" s="2">
        <v>41274</v>
      </c>
      <c r="BL1590" s="2">
        <v>41305</v>
      </c>
      <c r="BM1590" s="2">
        <v>41333</v>
      </c>
      <c r="BN1590" s="2">
        <v>41362</v>
      </c>
      <c r="BO1590" s="2">
        <v>41394</v>
      </c>
      <c r="BP1590" s="2">
        <v>41425</v>
      </c>
      <c r="BQ1590" s="2">
        <v>41453</v>
      </c>
      <c r="BR1590" s="2">
        <v>41486</v>
      </c>
      <c r="BS1590" s="2">
        <v>41516</v>
      </c>
      <c r="BT1590" s="2">
        <v>41547</v>
      </c>
      <c r="BU1590" s="2">
        <v>41578</v>
      </c>
      <c r="BV1590" s="2">
        <v>41607</v>
      </c>
      <c r="BW1590" s="2">
        <v>41639</v>
      </c>
      <c r="BX1590" s="2">
        <v>41670</v>
      </c>
      <c r="BY1590" s="2">
        <v>41698</v>
      </c>
      <c r="BZ1590" s="2">
        <v>41729</v>
      </c>
      <c r="CA1590" s="2">
        <v>41759</v>
      </c>
      <c r="CB1590" s="2">
        <v>41789</v>
      </c>
      <c r="CC1590" s="2">
        <v>41820</v>
      </c>
      <c r="CD1590" s="2">
        <v>41851</v>
      </c>
      <c r="CE1590" s="2">
        <v>41880</v>
      </c>
      <c r="CF1590" s="2">
        <v>41912</v>
      </c>
      <c r="CG1590" s="2">
        <v>41943</v>
      </c>
      <c r="CH1590" s="2">
        <v>41971</v>
      </c>
      <c r="CI1590" s="2">
        <v>42004</v>
      </c>
      <c r="CJ1590" s="2">
        <v>42034</v>
      </c>
      <c r="CK1590" s="2">
        <v>42062</v>
      </c>
      <c r="CL1590" s="2">
        <v>42094</v>
      </c>
      <c r="CM1590" s="2">
        <v>42124</v>
      </c>
      <c r="CN1590" s="2">
        <v>42153</v>
      </c>
      <c r="CO1590" s="2">
        <v>42185</v>
      </c>
      <c r="CP1590" s="2">
        <v>42216</v>
      </c>
      <c r="CQ1590" s="2">
        <v>42247</v>
      </c>
      <c r="CR1590" s="2">
        <v>42277</v>
      </c>
      <c r="CS1590" s="2">
        <v>42307</v>
      </c>
      <c r="CT1590" s="2">
        <v>42338</v>
      </c>
      <c r="CU1590" s="2">
        <v>42369</v>
      </c>
      <c r="CV1590" s="2">
        <v>42398</v>
      </c>
      <c r="CW1590" s="2">
        <v>42429</v>
      </c>
      <c r="CX1590" s="2">
        <v>42460</v>
      </c>
      <c r="CY1590" s="2">
        <v>42489</v>
      </c>
      <c r="CZ1590" s="2">
        <v>42521</v>
      </c>
      <c r="DA1590" s="2">
        <v>42551</v>
      </c>
      <c r="DB1590" s="2">
        <v>42580</v>
      </c>
      <c r="DC1590" s="2">
        <v>42613</v>
      </c>
      <c r="DD1590" s="2">
        <v>42643</v>
      </c>
      <c r="DE1590" s="2">
        <v>42674</v>
      </c>
      <c r="DF1590" s="2">
        <v>42704</v>
      </c>
      <c r="DG1590" s="2">
        <v>42734</v>
      </c>
      <c r="DH1590" s="2">
        <v>42766</v>
      </c>
      <c r="DI1590" s="2">
        <v>42794</v>
      </c>
      <c r="DJ1590" s="2">
        <v>42825</v>
      </c>
      <c r="DK1590" s="2">
        <v>42853</v>
      </c>
      <c r="DL1590" s="2">
        <v>42886</v>
      </c>
      <c r="DM1590" s="2">
        <v>42916</v>
      </c>
      <c r="DN1590" s="2">
        <v>42947</v>
      </c>
      <c r="DO1590" s="2">
        <v>42978</v>
      </c>
      <c r="DP1590" s="2">
        <v>43007</v>
      </c>
      <c r="DQ1590" s="2">
        <v>43039</v>
      </c>
      <c r="DR1590" s="2">
        <v>43069</v>
      </c>
      <c r="DS1590" s="2">
        <v>43098</v>
      </c>
      <c r="DT1590" s="2">
        <v>43131</v>
      </c>
      <c r="DU1590" s="2">
        <v>43159</v>
      </c>
      <c r="DV1590" s="2">
        <v>43189</v>
      </c>
      <c r="DW1590" s="2">
        <v>43220</v>
      </c>
      <c r="DX1590" s="2">
        <v>43251</v>
      </c>
      <c r="DY1590" s="2">
        <v>43280</v>
      </c>
      <c r="DZ1590" s="2">
        <v>43312</v>
      </c>
      <c r="EA1590" s="2">
        <v>43343</v>
      </c>
      <c r="EB1590" s="2">
        <v>43371</v>
      </c>
      <c r="EC1590" s="2">
        <v>43404</v>
      </c>
      <c r="ED1590" s="2">
        <v>43434</v>
      </c>
      <c r="EE1590" s="2">
        <v>43465</v>
      </c>
      <c r="EF1590" s="2">
        <v>43496</v>
      </c>
      <c r="EG1590" s="2">
        <v>43524</v>
      </c>
      <c r="EH1590" s="2">
        <v>43553</v>
      </c>
      <c r="EI1590" s="2">
        <v>43585</v>
      </c>
      <c r="EJ1590" s="2">
        <v>43616</v>
      </c>
      <c r="EK1590" s="2">
        <v>43644</v>
      </c>
      <c r="EL1590" s="2">
        <v>43677</v>
      </c>
      <c r="EM1590" s="2">
        <v>43707</v>
      </c>
      <c r="EN1590" s="2">
        <v>43738</v>
      </c>
      <c r="EO1590" s="2">
        <v>43769</v>
      </c>
      <c r="EP1590" s="2">
        <v>43798</v>
      </c>
      <c r="EQ1590" s="2">
        <v>43830</v>
      </c>
      <c r="ER1590" s="2">
        <v>43861</v>
      </c>
      <c r="ES1590" s="2">
        <v>43889</v>
      </c>
      <c r="ET1590" s="2">
        <v>43921</v>
      </c>
      <c r="EU1590" s="2">
        <v>43951</v>
      </c>
      <c r="EV1590" s="2">
        <v>43980</v>
      </c>
      <c r="EW1590" s="2">
        <v>44012</v>
      </c>
      <c r="EX1590" s="2">
        <v>44043</v>
      </c>
      <c r="EY1590" s="2">
        <v>44074</v>
      </c>
      <c r="EZ1590" s="2">
        <v>44104</v>
      </c>
      <c r="FA1590" s="2">
        <v>44134</v>
      </c>
      <c r="FB1590" s="2">
        <v>44165</v>
      </c>
      <c r="FC1590" s="2">
        <v>44196</v>
      </c>
      <c r="FD1590" s="2">
        <v>44225</v>
      </c>
      <c r="FE1590" s="2">
        <v>44253</v>
      </c>
      <c r="FF1590" s="2">
        <v>44286</v>
      </c>
      <c r="FG1590" s="2">
        <v>44316</v>
      </c>
      <c r="FH1590" s="2">
        <v>44347</v>
      </c>
      <c r="FI1590" s="2">
        <v>44377</v>
      </c>
      <c r="FJ1590" s="2">
        <v>44407</v>
      </c>
      <c r="FK1590" s="2">
        <v>44439</v>
      </c>
      <c r="FL1590" s="2">
        <v>44469</v>
      </c>
      <c r="FM1590" s="2">
        <v>44498</v>
      </c>
      <c r="FN1590" s="2">
        <v>44530</v>
      </c>
      <c r="FO1590" s="2">
        <v>44561</v>
      </c>
      <c r="FP1590" s="2">
        <v>44592</v>
      </c>
      <c r="FQ1590" s="2">
        <v>44620</v>
      </c>
      <c r="FR1590" s="2">
        <v>44651</v>
      </c>
      <c r="FS1590" s="2">
        <v>44680</v>
      </c>
      <c r="FT1590" s="2">
        <v>44712</v>
      </c>
      <c r="FU1590" s="2">
        <v>44742</v>
      </c>
      <c r="FV1590" s="2">
        <v>44771</v>
      </c>
      <c r="FW1590" s="2">
        <v>44804</v>
      </c>
      <c r="FX1590" s="2">
        <v>44834</v>
      </c>
      <c r="FY1590" s="2">
        <v>44865</v>
      </c>
    </row>
    <row r="1591" spans="1:181" x14ac:dyDescent="0.25">
      <c r="D1591" s="3">
        <v>26969537</v>
      </c>
      <c r="E1591">
        <v>20077680</v>
      </c>
      <c r="F1591">
        <v>17737057</v>
      </c>
      <c r="G1591">
        <v>16464650</v>
      </c>
      <c r="H1591">
        <v>17705497</v>
      </c>
      <c r="I1591">
        <v>18685846</v>
      </c>
      <c r="J1591">
        <v>23867044</v>
      </c>
      <c r="K1591">
        <v>17569403</v>
      </c>
      <c r="L1591">
        <v>21757521</v>
      </c>
      <c r="M1591">
        <v>28042889</v>
      </c>
      <c r="N1591">
        <v>17292135</v>
      </c>
      <c r="O1591">
        <v>14607668</v>
      </c>
      <c r="P1591">
        <v>14958599</v>
      </c>
      <c r="Q1591">
        <v>16852118</v>
      </c>
      <c r="R1591">
        <v>19136797</v>
      </c>
      <c r="S1591">
        <v>19643984</v>
      </c>
      <c r="T1591">
        <v>16670345</v>
      </c>
      <c r="U1591">
        <v>18173735</v>
      </c>
      <c r="V1591">
        <v>19379340</v>
      </c>
      <c r="W1591">
        <v>12541922</v>
      </c>
      <c r="X1591">
        <v>12040204</v>
      </c>
      <c r="Y1591">
        <v>21445618</v>
      </c>
      <c r="Z1591">
        <v>15047411</v>
      </c>
      <c r="AA1591">
        <v>9740524</v>
      </c>
      <c r="AB1591">
        <v>15007724</v>
      </c>
      <c r="AC1591">
        <v>18678035</v>
      </c>
      <c r="AD1591">
        <v>18706414</v>
      </c>
      <c r="AE1591">
        <v>19419402</v>
      </c>
      <c r="AF1591">
        <v>21167113</v>
      </c>
      <c r="AG1591">
        <v>18684034</v>
      </c>
      <c r="AH1591">
        <v>21056249</v>
      </c>
      <c r="AI1591">
        <v>19949212</v>
      </c>
      <c r="AJ1591">
        <v>17088748</v>
      </c>
      <c r="AK1591">
        <v>16986850</v>
      </c>
      <c r="AL1591">
        <v>16728249</v>
      </c>
      <c r="AM1591">
        <v>12793835</v>
      </c>
      <c r="AN1591">
        <v>16772589</v>
      </c>
      <c r="AO1591">
        <v>22491555</v>
      </c>
      <c r="AP1591">
        <v>24108991</v>
      </c>
      <c r="AQ1591">
        <v>23961029</v>
      </c>
      <c r="AR1591">
        <v>16920601</v>
      </c>
      <c r="AS1591">
        <v>15089374</v>
      </c>
      <c r="AT1591">
        <v>14434917</v>
      </c>
      <c r="AU1591">
        <v>20637983</v>
      </c>
      <c r="AV1591">
        <v>17435375</v>
      </c>
      <c r="AW1591">
        <v>14744687</v>
      </c>
      <c r="AX1591">
        <v>12252366</v>
      </c>
      <c r="AY1591">
        <v>16158752</v>
      </c>
      <c r="AZ1591">
        <v>26192322</v>
      </c>
      <c r="BA1591">
        <v>20891292</v>
      </c>
      <c r="BB1591">
        <v>27044712</v>
      </c>
      <c r="BC1591">
        <v>30106159</v>
      </c>
      <c r="BD1591">
        <v>32149990</v>
      </c>
      <c r="BE1591">
        <v>27123920</v>
      </c>
      <c r="BF1591">
        <v>27401276</v>
      </c>
      <c r="BG1591">
        <v>21435586</v>
      </c>
      <c r="BH1591">
        <v>14935930</v>
      </c>
      <c r="BI1591">
        <v>20890456</v>
      </c>
      <c r="BJ1591">
        <v>13272794</v>
      </c>
      <c r="BK1591">
        <v>13880860</v>
      </c>
      <c r="BL1591">
        <v>10638835</v>
      </c>
      <c r="BM1591">
        <v>16716204</v>
      </c>
      <c r="BN1591">
        <v>12148572</v>
      </c>
      <c r="BO1591">
        <v>17635998</v>
      </c>
      <c r="BP1591">
        <v>18790162</v>
      </c>
      <c r="BQ1591">
        <v>12885699</v>
      </c>
      <c r="BR1591">
        <v>24718590</v>
      </c>
      <c r="BS1591">
        <v>22263672</v>
      </c>
      <c r="BT1591">
        <v>18923538</v>
      </c>
      <c r="BU1591">
        <v>28111894</v>
      </c>
      <c r="BV1591">
        <v>14152030</v>
      </c>
      <c r="BW1591">
        <v>12085614</v>
      </c>
      <c r="BX1591">
        <v>16401345</v>
      </c>
      <c r="BY1591">
        <v>17064777</v>
      </c>
      <c r="BZ1591">
        <v>16798197</v>
      </c>
      <c r="CA1591">
        <v>19587837</v>
      </c>
      <c r="CB1591">
        <v>18762127</v>
      </c>
      <c r="CC1591">
        <v>14427277</v>
      </c>
      <c r="CD1591">
        <v>12180571</v>
      </c>
      <c r="CE1591">
        <v>14304961</v>
      </c>
      <c r="CF1591">
        <v>12492359</v>
      </c>
      <c r="CG1591">
        <v>25776902</v>
      </c>
      <c r="CH1591">
        <v>11782223</v>
      </c>
      <c r="CI1591">
        <v>15208788</v>
      </c>
      <c r="CJ1591">
        <v>13707387</v>
      </c>
      <c r="CK1591">
        <v>20067436</v>
      </c>
      <c r="CL1591">
        <v>10447272</v>
      </c>
      <c r="CM1591">
        <v>9940660</v>
      </c>
      <c r="CN1591">
        <v>11596285</v>
      </c>
      <c r="CO1591">
        <v>9155448</v>
      </c>
      <c r="CP1591">
        <v>12436128</v>
      </c>
      <c r="CQ1591">
        <v>11415626</v>
      </c>
      <c r="CR1591">
        <v>12547736</v>
      </c>
      <c r="CS1591">
        <v>14176345</v>
      </c>
      <c r="CT1591">
        <v>17427557</v>
      </c>
      <c r="CU1591">
        <v>18188375</v>
      </c>
      <c r="CV1591">
        <v>15367840</v>
      </c>
      <c r="CW1591">
        <v>22539869</v>
      </c>
      <c r="CX1591">
        <v>18277622</v>
      </c>
      <c r="CY1591">
        <v>16800105</v>
      </c>
      <c r="CZ1591">
        <v>12603421</v>
      </c>
      <c r="DA1591">
        <v>14402810</v>
      </c>
      <c r="DB1591">
        <v>11448639</v>
      </c>
      <c r="DC1591">
        <v>12204576</v>
      </c>
      <c r="DD1591">
        <v>15460567</v>
      </c>
      <c r="DE1591">
        <v>16100259</v>
      </c>
      <c r="DF1591">
        <v>14414443</v>
      </c>
      <c r="DG1591">
        <v>14441818</v>
      </c>
      <c r="DH1591">
        <v>10268106</v>
      </c>
      <c r="DI1591">
        <v>12683619</v>
      </c>
      <c r="DJ1591">
        <v>14390253</v>
      </c>
      <c r="DK1591">
        <v>14624727</v>
      </c>
      <c r="DL1591">
        <v>16555889</v>
      </c>
      <c r="DM1591">
        <v>15094949</v>
      </c>
      <c r="DN1591">
        <v>10891000</v>
      </c>
      <c r="DO1591">
        <v>16761062</v>
      </c>
      <c r="DP1591">
        <v>13229036</v>
      </c>
      <c r="DQ1591">
        <v>22107581</v>
      </c>
      <c r="DR1591">
        <v>18292198</v>
      </c>
      <c r="DS1591">
        <v>12016938</v>
      </c>
      <c r="DT1591">
        <v>13853052</v>
      </c>
      <c r="DU1591">
        <v>24672663</v>
      </c>
      <c r="DV1591">
        <v>18636969</v>
      </c>
      <c r="DW1591">
        <v>16811018</v>
      </c>
      <c r="DX1591">
        <v>11718544</v>
      </c>
      <c r="DY1591">
        <v>12307575</v>
      </c>
      <c r="DZ1591">
        <v>12846243</v>
      </c>
      <c r="EA1591">
        <v>11027698</v>
      </c>
      <c r="EB1591">
        <v>11882259</v>
      </c>
      <c r="EC1591">
        <v>17602822</v>
      </c>
      <c r="ED1591">
        <v>12934830</v>
      </c>
      <c r="EE1591">
        <v>11771843</v>
      </c>
      <c r="EF1591">
        <v>10639130</v>
      </c>
      <c r="EG1591">
        <v>12673942</v>
      </c>
      <c r="EH1591">
        <v>11612197</v>
      </c>
      <c r="EI1591">
        <v>11032823</v>
      </c>
      <c r="EJ1591">
        <v>15515475</v>
      </c>
      <c r="EK1591">
        <v>11441006</v>
      </c>
      <c r="EL1591">
        <v>17620504</v>
      </c>
      <c r="EM1591">
        <v>15657896</v>
      </c>
      <c r="EN1591">
        <v>13428146</v>
      </c>
      <c r="EO1591">
        <v>11278936</v>
      </c>
      <c r="EP1591">
        <v>28797688</v>
      </c>
      <c r="EQ1591">
        <v>27538588</v>
      </c>
      <c r="ER1591">
        <v>17106207</v>
      </c>
      <c r="ES1591">
        <v>23168603</v>
      </c>
      <c r="ET1591">
        <v>45920213</v>
      </c>
      <c r="EU1591">
        <v>32447329</v>
      </c>
      <c r="EV1591">
        <v>28562857</v>
      </c>
      <c r="EW1591">
        <v>35537775</v>
      </c>
      <c r="EX1591">
        <v>28453777</v>
      </c>
      <c r="EY1591">
        <v>20853638</v>
      </c>
      <c r="EZ1591">
        <v>21357186</v>
      </c>
      <c r="FA1591">
        <v>16523449</v>
      </c>
      <c r="FB1591">
        <v>21379568</v>
      </c>
      <c r="FC1591">
        <v>19497012</v>
      </c>
      <c r="FD1591">
        <v>20036349</v>
      </c>
      <c r="FE1591">
        <v>21671568</v>
      </c>
      <c r="FF1591">
        <v>25383067</v>
      </c>
      <c r="FG1591">
        <v>13728177</v>
      </c>
      <c r="FH1591">
        <v>17222658</v>
      </c>
      <c r="FI1591">
        <v>16731406</v>
      </c>
      <c r="FJ1591">
        <v>14003790</v>
      </c>
      <c r="FK1591">
        <v>17989757</v>
      </c>
      <c r="FL1591">
        <v>17116470</v>
      </c>
      <c r="FM1591">
        <v>11614955</v>
      </c>
      <c r="FN1591">
        <v>20483466</v>
      </c>
      <c r="FO1591">
        <v>17481205</v>
      </c>
      <c r="FP1591">
        <v>15241309</v>
      </c>
      <c r="FQ1591">
        <v>23292971</v>
      </c>
      <c r="FR1591">
        <v>28099568</v>
      </c>
      <c r="FS1591">
        <v>16369188</v>
      </c>
      <c r="FT1591">
        <v>34520312</v>
      </c>
      <c r="FU1591">
        <v>26164590</v>
      </c>
      <c r="FV1591">
        <v>16083549</v>
      </c>
      <c r="FW1591">
        <v>22028457</v>
      </c>
      <c r="FX1591">
        <v>22700211</v>
      </c>
      <c r="FY1591">
        <v>17158747</v>
      </c>
    </row>
    <row r="1592" spans="1:181" x14ac:dyDescent="0.25">
      <c r="A1592" s="5" t="s">
        <v>797</v>
      </c>
      <c r="B1592" t="s">
        <v>1165</v>
      </c>
      <c r="C1592" t="s">
        <v>1199</v>
      </c>
      <c r="D1592" s="2">
        <f>_xll.BDH(A1592, "volume", B1592, C1592, "Direction", "H", "Period", "M","cols=178;rows=2")</f>
        <v>39478</v>
      </c>
      <c r="E1592" s="2">
        <v>39507</v>
      </c>
      <c r="F1592" s="2">
        <v>39538</v>
      </c>
      <c r="G1592" s="2">
        <v>39568</v>
      </c>
      <c r="H1592" s="2">
        <v>39598</v>
      </c>
      <c r="I1592" s="2">
        <v>39629</v>
      </c>
      <c r="J1592" s="2">
        <v>39660</v>
      </c>
      <c r="K1592" s="2">
        <v>39689</v>
      </c>
      <c r="L1592" s="2">
        <v>39721</v>
      </c>
      <c r="M1592" s="2">
        <v>39752</v>
      </c>
      <c r="N1592" s="2">
        <v>39780</v>
      </c>
      <c r="O1592" s="2">
        <v>39813</v>
      </c>
      <c r="P1592" s="2">
        <v>39843</v>
      </c>
      <c r="Q1592" s="2">
        <v>39871</v>
      </c>
      <c r="R1592" s="2">
        <v>39903</v>
      </c>
      <c r="S1592" s="2">
        <v>39933</v>
      </c>
      <c r="T1592" s="2">
        <v>39962</v>
      </c>
      <c r="U1592" s="2">
        <v>39994</v>
      </c>
      <c r="V1592" s="2">
        <v>40025</v>
      </c>
      <c r="W1592" s="2">
        <v>40056</v>
      </c>
      <c r="X1592" s="2">
        <v>40086</v>
      </c>
      <c r="Y1592" s="2">
        <v>40116</v>
      </c>
      <c r="Z1592" s="2">
        <v>40147</v>
      </c>
      <c r="AA1592" s="2">
        <v>40178</v>
      </c>
      <c r="AB1592" s="2">
        <v>40207</v>
      </c>
      <c r="AC1592" s="2">
        <v>40235</v>
      </c>
      <c r="AD1592" s="2">
        <v>40268</v>
      </c>
      <c r="AE1592" s="2">
        <v>40298</v>
      </c>
      <c r="AF1592" s="2">
        <v>40329</v>
      </c>
      <c r="AG1592" s="2">
        <v>40359</v>
      </c>
      <c r="AH1592" s="2">
        <v>40389</v>
      </c>
      <c r="AI1592" s="2">
        <v>40421</v>
      </c>
      <c r="AJ1592" s="2">
        <v>40451</v>
      </c>
      <c r="AK1592" s="2">
        <v>40480</v>
      </c>
      <c r="AL1592" s="2">
        <v>40512</v>
      </c>
      <c r="AM1592" s="2">
        <v>40543</v>
      </c>
      <c r="AN1592" s="2">
        <v>40574</v>
      </c>
      <c r="AO1592" s="2">
        <v>40602</v>
      </c>
      <c r="AP1592" s="2">
        <v>40633</v>
      </c>
      <c r="AQ1592" s="2">
        <v>40662</v>
      </c>
      <c r="AR1592" s="2">
        <v>40694</v>
      </c>
      <c r="AS1592" s="2">
        <v>40724</v>
      </c>
      <c r="AT1592" s="2">
        <v>40753</v>
      </c>
      <c r="AU1592" s="2">
        <v>40786</v>
      </c>
      <c r="AV1592" s="2">
        <v>40816</v>
      </c>
      <c r="AW1592" s="2">
        <v>40847</v>
      </c>
      <c r="AX1592" s="2">
        <v>40877</v>
      </c>
      <c r="AY1592" s="2">
        <v>40907</v>
      </c>
      <c r="AZ1592" s="2">
        <v>40939</v>
      </c>
      <c r="BA1592" s="2">
        <v>40968</v>
      </c>
      <c r="BB1592" s="2">
        <v>40998</v>
      </c>
      <c r="BC1592" s="2">
        <v>41029</v>
      </c>
      <c r="BD1592" s="2">
        <v>41060</v>
      </c>
      <c r="BE1592" s="2">
        <v>41089</v>
      </c>
      <c r="BF1592" s="2">
        <v>41121</v>
      </c>
      <c r="BG1592" s="2">
        <v>41152</v>
      </c>
      <c r="BH1592" s="2">
        <v>41180</v>
      </c>
      <c r="BI1592" s="2">
        <v>41213</v>
      </c>
      <c r="BJ1592" s="2">
        <v>41243</v>
      </c>
      <c r="BK1592" s="2">
        <v>41274</v>
      </c>
      <c r="BL1592" s="2">
        <v>41305</v>
      </c>
      <c r="BM1592" s="2">
        <v>41333</v>
      </c>
      <c r="BN1592" s="2">
        <v>41362</v>
      </c>
      <c r="BO1592" s="2">
        <v>41394</v>
      </c>
      <c r="BP1592" s="2">
        <v>41425</v>
      </c>
      <c r="BQ1592" s="2">
        <v>41453</v>
      </c>
      <c r="BR1592" s="2">
        <v>41486</v>
      </c>
      <c r="BS1592" s="2">
        <v>41516</v>
      </c>
      <c r="BT1592" s="2">
        <v>41547</v>
      </c>
      <c r="BU1592" s="2">
        <v>41578</v>
      </c>
      <c r="BV1592" s="2">
        <v>41607</v>
      </c>
      <c r="BW1592" s="2">
        <v>41639</v>
      </c>
      <c r="BX1592" s="2">
        <v>41670</v>
      </c>
      <c r="BY1592" s="2">
        <v>41698</v>
      </c>
      <c r="BZ1592" s="2">
        <v>41729</v>
      </c>
      <c r="CA1592" s="2">
        <v>41759</v>
      </c>
      <c r="CB1592" s="2">
        <v>41789</v>
      </c>
      <c r="CC1592" s="2">
        <v>41820</v>
      </c>
      <c r="CD1592" s="2">
        <v>41851</v>
      </c>
      <c r="CE1592" s="2">
        <v>41880</v>
      </c>
      <c r="CF1592" s="2">
        <v>41912</v>
      </c>
      <c r="CG1592" s="2">
        <v>41943</v>
      </c>
      <c r="CH1592" s="2">
        <v>41971</v>
      </c>
      <c r="CI1592" s="2">
        <v>42004</v>
      </c>
      <c r="CJ1592" s="2">
        <v>42034</v>
      </c>
      <c r="CK1592" s="2">
        <v>42062</v>
      </c>
      <c r="CL1592" s="2">
        <v>42094</v>
      </c>
      <c r="CM1592" s="2">
        <v>42124</v>
      </c>
      <c r="CN1592" s="2">
        <v>42153</v>
      </c>
      <c r="CO1592" s="2">
        <v>42185</v>
      </c>
      <c r="CP1592" s="2">
        <v>42216</v>
      </c>
      <c r="CQ1592" s="2">
        <v>42247</v>
      </c>
      <c r="CR1592" s="2">
        <v>42277</v>
      </c>
      <c r="CS1592" s="2">
        <v>42307</v>
      </c>
      <c r="CT1592" s="2">
        <v>42338</v>
      </c>
      <c r="CU1592" s="2">
        <v>42369</v>
      </c>
      <c r="CV1592" s="2">
        <v>42398</v>
      </c>
      <c r="CW1592" s="2">
        <v>42429</v>
      </c>
      <c r="CX1592" s="2">
        <v>42460</v>
      </c>
      <c r="CY1592" s="2">
        <v>42489</v>
      </c>
      <c r="CZ1592" s="2">
        <v>42521</v>
      </c>
      <c r="DA1592" s="2">
        <v>42551</v>
      </c>
      <c r="DB1592" s="2">
        <v>42580</v>
      </c>
      <c r="DC1592" s="2">
        <v>42613</v>
      </c>
      <c r="DD1592" s="2">
        <v>42643</v>
      </c>
      <c r="DE1592" s="2">
        <v>42674</v>
      </c>
      <c r="DF1592" s="2">
        <v>42704</v>
      </c>
      <c r="DG1592" s="2">
        <v>42734</v>
      </c>
      <c r="DH1592" s="2">
        <v>42766</v>
      </c>
      <c r="DI1592" s="2">
        <v>42794</v>
      </c>
      <c r="DJ1592" s="2">
        <v>42825</v>
      </c>
      <c r="DK1592" s="2">
        <v>42853</v>
      </c>
      <c r="DL1592" s="2">
        <v>42886</v>
      </c>
      <c r="DM1592" s="2">
        <v>42916</v>
      </c>
      <c r="DN1592" s="2">
        <v>42947</v>
      </c>
      <c r="DO1592" s="2">
        <v>42978</v>
      </c>
      <c r="DP1592" s="2">
        <v>43007</v>
      </c>
      <c r="DQ1592" s="2">
        <v>43039</v>
      </c>
      <c r="DR1592" s="2">
        <v>43069</v>
      </c>
      <c r="DS1592" s="2">
        <v>43098</v>
      </c>
      <c r="DT1592" s="2">
        <v>43131</v>
      </c>
      <c r="DU1592" s="2">
        <v>43159</v>
      </c>
      <c r="DV1592" s="2">
        <v>43189</v>
      </c>
      <c r="DW1592" s="2">
        <v>43220</v>
      </c>
      <c r="DX1592" s="2">
        <v>43251</v>
      </c>
      <c r="DY1592" s="2">
        <v>43280</v>
      </c>
      <c r="DZ1592" s="2">
        <v>43312</v>
      </c>
      <c r="EA1592" s="2">
        <v>43343</v>
      </c>
      <c r="EB1592" s="2">
        <v>43371</v>
      </c>
      <c r="EC1592" s="2">
        <v>43404</v>
      </c>
      <c r="ED1592" s="2">
        <v>43434</v>
      </c>
      <c r="EE1592" s="2">
        <v>43465</v>
      </c>
      <c r="EF1592" s="2">
        <v>43496</v>
      </c>
      <c r="EG1592" s="2">
        <v>43524</v>
      </c>
      <c r="EH1592" s="2">
        <v>43553</v>
      </c>
      <c r="EI1592" s="2">
        <v>43585</v>
      </c>
      <c r="EJ1592" s="2">
        <v>43616</v>
      </c>
      <c r="EK1592" s="2">
        <v>43644</v>
      </c>
      <c r="EL1592" s="2">
        <v>43677</v>
      </c>
      <c r="EM1592" s="2">
        <v>43707</v>
      </c>
      <c r="EN1592" s="2">
        <v>43738</v>
      </c>
      <c r="EO1592" s="2">
        <v>43769</v>
      </c>
      <c r="EP1592" s="2">
        <v>43798</v>
      </c>
      <c r="EQ1592" s="2">
        <v>43830</v>
      </c>
      <c r="ER1592" s="2">
        <v>43861</v>
      </c>
      <c r="ES1592" s="2">
        <v>43889</v>
      </c>
      <c r="ET1592" s="2">
        <v>43921</v>
      </c>
      <c r="EU1592" s="2">
        <v>43951</v>
      </c>
      <c r="EV1592" s="2">
        <v>43980</v>
      </c>
      <c r="EW1592" s="2">
        <v>44012</v>
      </c>
      <c r="EX1592" s="2">
        <v>44043</v>
      </c>
      <c r="EY1592" s="2">
        <v>44074</v>
      </c>
      <c r="EZ1592" s="2">
        <v>44104</v>
      </c>
      <c r="FA1592" s="2">
        <v>44134</v>
      </c>
      <c r="FB1592" s="2">
        <v>44165</v>
      </c>
      <c r="FC1592" s="2">
        <v>44196</v>
      </c>
      <c r="FD1592" s="2">
        <v>44225</v>
      </c>
      <c r="FE1592" s="2">
        <v>44253</v>
      </c>
      <c r="FF1592" s="2">
        <v>44286</v>
      </c>
      <c r="FG1592" s="2">
        <v>44316</v>
      </c>
      <c r="FH1592" s="2">
        <v>44347</v>
      </c>
      <c r="FI1592" s="2">
        <v>44377</v>
      </c>
      <c r="FJ1592" s="2">
        <v>44407</v>
      </c>
      <c r="FK1592" s="2">
        <v>44439</v>
      </c>
      <c r="FL1592" s="2">
        <v>44469</v>
      </c>
      <c r="FM1592" s="2">
        <v>44498</v>
      </c>
      <c r="FN1592" s="2">
        <v>44530</v>
      </c>
      <c r="FO1592" s="2">
        <v>44561</v>
      </c>
      <c r="FP1592" s="2">
        <v>44592</v>
      </c>
      <c r="FQ1592" s="2">
        <v>44620</v>
      </c>
      <c r="FR1592" s="2">
        <v>44651</v>
      </c>
      <c r="FS1592" s="2">
        <v>44680</v>
      </c>
      <c r="FT1592" s="2">
        <v>44712</v>
      </c>
      <c r="FU1592" s="2">
        <v>44742</v>
      </c>
      <c r="FV1592" s="2">
        <v>44771</v>
      </c>
      <c r="FW1592" s="2">
        <v>44804</v>
      </c>
      <c r="FX1592" s="2">
        <v>44834</v>
      </c>
      <c r="FY1592" s="2">
        <v>44865</v>
      </c>
    </row>
    <row r="1593" spans="1:181" x14ac:dyDescent="0.25">
      <c r="D1593" s="3">
        <v>96548000</v>
      </c>
      <c r="E1593">
        <v>84643000</v>
      </c>
      <c r="F1593">
        <v>75236000</v>
      </c>
      <c r="G1593">
        <v>56425500</v>
      </c>
      <c r="H1593">
        <v>41479500</v>
      </c>
      <c r="I1593">
        <v>60741000</v>
      </c>
      <c r="J1593">
        <v>83520000</v>
      </c>
      <c r="K1593">
        <v>53592500</v>
      </c>
      <c r="L1593">
        <v>81429500</v>
      </c>
      <c r="M1593">
        <v>75992000</v>
      </c>
      <c r="N1593">
        <v>60442500</v>
      </c>
      <c r="O1593">
        <v>67716500</v>
      </c>
      <c r="P1593">
        <v>76323000</v>
      </c>
      <c r="Q1593">
        <v>57402000</v>
      </c>
      <c r="R1593">
        <v>77933000</v>
      </c>
      <c r="S1593">
        <v>74255500</v>
      </c>
      <c r="T1593">
        <v>80629500</v>
      </c>
      <c r="U1593">
        <v>46843500</v>
      </c>
      <c r="V1593">
        <v>63756000</v>
      </c>
      <c r="W1593">
        <v>39294000</v>
      </c>
      <c r="X1593">
        <v>35813000</v>
      </c>
      <c r="Y1593">
        <v>43077000</v>
      </c>
      <c r="Z1593">
        <v>22336500</v>
      </c>
      <c r="AA1593">
        <v>21694000</v>
      </c>
      <c r="AB1593">
        <v>28613000</v>
      </c>
      <c r="AC1593">
        <v>27310000</v>
      </c>
      <c r="AD1593">
        <v>19519500</v>
      </c>
      <c r="AE1593">
        <v>21676000</v>
      </c>
      <c r="AF1593">
        <v>31627500</v>
      </c>
      <c r="AG1593">
        <v>33786000</v>
      </c>
      <c r="AH1593">
        <v>25972500</v>
      </c>
      <c r="AI1593">
        <v>28970500</v>
      </c>
      <c r="AJ1593">
        <v>23602810</v>
      </c>
      <c r="AK1593">
        <v>20263635</v>
      </c>
      <c r="AL1593">
        <v>14749640</v>
      </c>
      <c r="AM1593">
        <v>12628075</v>
      </c>
      <c r="AN1593">
        <v>17511915</v>
      </c>
      <c r="AO1593">
        <v>18760175</v>
      </c>
      <c r="AP1593">
        <v>16762000</v>
      </c>
      <c r="AQ1593">
        <v>15491635</v>
      </c>
      <c r="AR1593">
        <v>19998645</v>
      </c>
      <c r="AS1593">
        <v>16438915</v>
      </c>
      <c r="AT1593">
        <v>11572490</v>
      </c>
      <c r="AU1593">
        <v>27010650</v>
      </c>
      <c r="AV1593">
        <v>17976030</v>
      </c>
      <c r="AW1593">
        <v>17572675</v>
      </c>
      <c r="AX1593">
        <v>17978125</v>
      </c>
      <c r="AY1593">
        <v>12020425</v>
      </c>
      <c r="AZ1593">
        <v>15440085</v>
      </c>
      <c r="BA1593">
        <v>17641860</v>
      </c>
      <c r="BB1593">
        <v>14761300</v>
      </c>
      <c r="BC1593">
        <v>11999770</v>
      </c>
      <c r="BD1593">
        <v>17595745</v>
      </c>
      <c r="BE1593">
        <v>15544620</v>
      </c>
      <c r="BF1593">
        <v>12210485</v>
      </c>
      <c r="BG1593">
        <v>9888815</v>
      </c>
      <c r="BH1593">
        <v>13876340</v>
      </c>
      <c r="BI1593">
        <v>12716970</v>
      </c>
      <c r="BJ1593">
        <v>10597610</v>
      </c>
      <c r="BK1593">
        <v>22402425</v>
      </c>
      <c r="BL1593">
        <v>21041835</v>
      </c>
      <c r="BM1593">
        <v>19459505</v>
      </c>
      <c r="BN1593">
        <v>11596400</v>
      </c>
      <c r="BO1593">
        <v>12468755</v>
      </c>
      <c r="BP1593">
        <v>16318480</v>
      </c>
      <c r="BQ1593">
        <v>16818460</v>
      </c>
      <c r="BR1593">
        <v>13074895</v>
      </c>
      <c r="BS1593">
        <v>12827750</v>
      </c>
      <c r="BT1593">
        <v>10933935</v>
      </c>
      <c r="BU1593">
        <v>15389595</v>
      </c>
      <c r="BV1593">
        <v>22193985</v>
      </c>
      <c r="BW1593">
        <v>26895750</v>
      </c>
      <c r="BX1593">
        <v>22283350</v>
      </c>
      <c r="BY1593">
        <v>17351200</v>
      </c>
      <c r="BZ1593">
        <v>22459635</v>
      </c>
      <c r="CA1593">
        <v>18824045</v>
      </c>
      <c r="CB1593">
        <v>14951155</v>
      </c>
      <c r="CC1593">
        <v>17150655</v>
      </c>
      <c r="CD1593">
        <v>19840265</v>
      </c>
      <c r="CE1593">
        <v>15445870</v>
      </c>
      <c r="CF1593">
        <v>15633170</v>
      </c>
      <c r="CG1593">
        <v>18228415</v>
      </c>
      <c r="CH1593">
        <v>12775505</v>
      </c>
      <c r="CI1593">
        <v>19344225</v>
      </c>
      <c r="CJ1593">
        <v>19847080</v>
      </c>
      <c r="CK1593">
        <v>11070885</v>
      </c>
      <c r="CL1593">
        <v>16207380</v>
      </c>
      <c r="CM1593">
        <v>10567265</v>
      </c>
      <c r="CN1593">
        <v>13695740</v>
      </c>
      <c r="CO1593">
        <v>15633485</v>
      </c>
      <c r="CP1593">
        <v>11465150</v>
      </c>
      <c r="CQ1593">
        <v>14728685</v>
      </c>
      <c r="CR1593">
        <v>16211810</v>
      </c>
      <c r="CS1593">
        <v>13957615</v>
      </c>
      <c r="CT1593">
        <v>9213490</v>
      </c>
      <c r="CU1593">
        <v>22993345</v>
      </c>
      <c r="CV1593">
        <v>17089695</v>
      </c>
      <c r="CW1593">
        <v>20338790</v>
      </c>
      <c r="CX1593">
        <v>15312085</v>
      </c>
      <c r="CY1593">
        <v>14400935</v>
      </c>
      <c r="CZ1593">
        <v>16595260</v>
      </c>
      <c r="DA1593">
        <v>20715745</v>
      </c>
      <c r="DB1593">
        <v>10875625</v>
      </c>
      <c r="DC1593">
        <v>14736165</v>
      </c>
      <c r="DD1593">
        <v>14274870</v>
      </c>
      <c r="DE1593">
        <v>11359280</v>
      </c>
      <c r="DF1593">
        <v>17000370</v>
      </c>
      <c r="DG1593">
        <v>15535161</v>
      </c>
      <c r="DH1593">
        <v>10776374</v>
      </c>
      <c r="DI1593">
        <v>16067503</v>
      </c>
      <c r="DJ1593">
        <v>18113321</v>
      </c>
      <c r="DK1593">
        <v>13041563</v>
      </c>
      <c r="DL1593">
        <v>13734554</v>
      </c>
      <c r="DM1593">
        <v>15796299</v>
      </c>
      <c r="DN1593">
        <v>12012260</v>
      </c>
      <c r="DO1593">
        <v>11996077</v>
      </c>
      <c r="DP1593">
        <v>11820814</v>
      </c>
      <c r="DQ1593">
        <v>20551340</v>
      </c>
      <c r="DR1593">
        <v>17356513</v>
      </c>
      <c r="DS1593">
        <v>15528752</v>
      </c>
      <c r="DT1593">
        <v>14283160</v>
      </c>
      <c r="DU1593">
        <v>16167241</v>
      </c>
      <c r="DV1593">
        <v>15786378</v>
      </c>
      <c r="DW1593">
        <v>12026307</v>
      </c>
      <c r="DX1593">
        <v>13854267</v>
      </c>
      <c r="DY1593">
        <v>14835523</v>
      </c>
      <c r="DZ1593">
        <v>10764832</v>
      </c>
      <c r="EA1593">
        <v>11846074</v>
      </c>
      <c r="EB1593">
        <v>13359198</v>
      </c>
      <c r="EC1593">
        <v>17023802</v>
      </c>
      <c r="ED1593">
        <v>15343004</v>
      </c>
      <c r="EE1593">
        <v>15934865</v>
      </c>
      <c r="EF1593">
        <v>14289595</v>
      </c>
      <c r="EG1593">
        <v>14205227</v>
      </c>
      <c r="EH1593">
        <v>16003771</v>
      </c>
      <c r="EI1593">
        <v>13310062</v>
      </c>
      <c r="EJ1593">
        <v>13476210</v>
      </c>
      <c r="EK1593">
        <v>11744661</v>
      </c>
      <c r="EL1593">
        <v>10380622</v>
      </c>
      <c r="EM1593">
        <v>12151030</v>
      </c>
      <c r="EN1593">
        <v>11972480</v>
      </c>
      <c r="EO1593">
        <v>14055685</v>
      </c>
      <c r="EP1593">
        <v>15547527</v>
      </c>
      <c r="EQ1593">
        <v>16555018</v>
      </c>
      <c r="ER1593">
        <v>13967339</v>
      </c>
      <c r="ES1593">
        <v>26989281</v>
      </c>
      <c r="ET1593">
        <v>37555133</v>
      </c>
      <c r="EU1593">
        <v>17538643</v>
      </c>
      <c r="EV1593">
        <v>15328291</v>
      </c>
      <c r="EW1593">
        <v>18620742</v>
      </c>
      <c r="EX1593">
        <v>15712100</v>
      </c>
      <c r="EY1593">
        <v>16355494</v>
      </c>
      <c r="EZ1593">
        <v>19426292</v>
      </c>
      <c r="FA1593">
        <v>14519043</v>
      </c>
      <c r="FB1593">
        <v>14638248</v>
      </c>
      <c r="FC1593">
        <v>17961653</v>
      </c>
      <c r="FD1593">
        <v>14880313</v>
      </c>
      <c r="FE1593">
        <v>14624014</v>
      </c>
      <c r="FF1593">
        <v>16121688</v>
      </c>
      <c r="FG1593">
        <v>13415591</v>
      </c>
      <c r="FH1593">
        <v>15617661</v>
      </c>
      <c r="FI1593">
        <v>24390638</v>
      </c>
      <c r="FJ1593">
        <v>13634597</v>
      </c>
      <c r="FK1593">
        <v>11667957</v>
      </c>
      <c r="FL1593">
        <v>15715034</v>
      </c>
      <c r="FM1593">
        <v>15821484</v>
      </c>
      <c r="FN1593">
        <v>17159318</v>
      </c>
      <c r="FO1593">
        <v>16453637</v>
      </c>
      <c r="FP1593">
        <v>18598937</v>
      </c>
      <c r="FQ1593">
        <v>19677534</v>
      </c>
      <c r="FR1593">
        <v>20771884</v>
      </c>
      <c r="FS1593">
        <v>18165233</v>
      </c>
      <c r="FT1593">
        <v>25282377</v>
      </c>
      <c r="FU1593">
        <v>22732899</v>
      </c>
      <c r="FV1593">
        <v>14665576</v>
      </c>
      <c r="FW1593">
        <v>17100228</v>
      </c>
      <c r="FX1593">
        <v>18589869</v>
      </c>
      <c r="FY1593">
        <v>21064194</v>
      </c>
    </row>
    <row r="1594" spans="1:181" x14ac:dyDescent="0.25">
      <c r="A1594" s="5" t="s">
        <v>798</v>
      </c>
      <c r="B1594" t="s">
        <v>1165</v>
      </c>
      <c r="C1594" t="s">
        <v>1192</v>
      </c>
      <c r="D1594" s="2">
        <f>_xll.BDH(A1594, "volume", B1594, C1594, "Direction", "H", "Period", "M","cols=94;rows=2")</f>
        <v>39478</v>
      </c>
      <c r="E1594" s="2">
        <v>39507</v>
      </c>
      <c r="F1594" s="2">
        <v>39538</v>
      </c>
      <c r="G1594" s="2">
        <v>39568</v>
      </c>
      <c r="H1594" s="2">
        <v>39598</v>
      </c>
      <c r="I1594" s="2">
        <v>39629</v>
      </c>
      <c r="J1594" s="2">
        <v>39660</v>
      </c>
      <c r="K1594" s="2">
        <v>39689</v>
      </c>
      <c r="L1594" s="2">
        <v>39721</v>
      </c>
      <c r="M1594" s="2">
        <v>39752</v>
      </c>
      <c r="N1594" s="2">
        <v>39780</v>
      </c>
      <c r="O1594" s="2">
        <v>39813</v>
      </c>
      <c r="P1594" s="2">
        <v>39843</v>
      </c>
      <c r="Q1594" s="2">
        <v>39871</v>
      </c>
      <c r="R1594" s="2">
        <v>39903</v>
      </c>
      <c r="S1594" s="2">
        <v>39933</v>
      </c>
      <c r="T1594" s="2">
        <v>39962</v>
      </c>
      <c r="U1594" s="2">
        <v>39994</v>
      </c>
      <c r="V1594" s="2">
        <v>40025</v>
      </c>
      <c r="W1594" s="2">
        <v>40056</v>
      </c>
      <c r="X1594" s="2">
        <v>40086</v>
      </c>
      <c r="Y1594" s="2">
        <v>40116</v>
      </c>
      <c r="Z1594" s="2">
        <v>40147</v>
      </c>
      <c r="AA1594" s="2">
        <v>40178</v>
      </c>
      <c r="AB1594" s="2">
        <v>40207</v>
      </c>
      <c r="AC1594" s="2">
        <v>40235</v>
      </c>
      <c r="AD1594" s="2">
        <v>40268</v>
      </c>
      <c r="AE1594" s="2">
        <v>40298</v>
      </c>
      <c r="AF1594" s="2">
        <v>40329</v>
      </c>
      <c r="AG1594" s="2">
        <v>40359</v>
      </c>
      <c r="AH1594" s="2">
        <v>40389</v>
      </c>
      <c r="AI1594" s="2">
        <v>40421</v>
      </c>
      <c r="AJ1594" s="2">
        <v>40451</v>
      </c>
      <c r="AK1594" s="2">
        <v>40480</v>
      </c>
      <c r="AL1594" s="2">
        <v>40512</v>
      </c>
      <c r="AM1594" s="2">
        <v>40543</v>
      </c>
      <c r="AN1594" s="2">
        <v>40574</v>
      </c>
      <c r="AO1594" s="2">
        <v>40602</v>
      </c>
      <c r="AP1594" s="2">
        <v>40633</v>
      </c>
      <c r="AQ1594" s="2">
        <v>40662</v>
      </c>
      <c r="AR1594" s="2">
        <v>40694</v>
      </c>
      <c r="AS1594" s="2">
        <v>40724</v>
      </c>
      <c r="AT1594" s="2">
        <v>40753</v>
      </c>
      <c r="AU1594" s="2">
        <v>40786</v>
      </c>
      <c r="AV1594" s="2">
        <v>40816</v>
      </c>
      <c r="AW1594" s="2">
        <v>40847</v>
      </c>
      <c r="AX1594" s="2">
        <v>40877</v>
      </c>
      <c r="AY1594" s="2">
        <v>40907</v>
      </c>
      <c r="AZ1594" s="2">
        <v>40939</v>
      </c>
      <c r="BA1594" s="2">
        <v>40968</v>
      </c>
      <c r="BB1594" s="2">
        <v>40998</v>
      </c>
      <c r="BC1594" s="2">
        <v>41029</v>
      </c>
      <c r="BD1594" s="2">
        <v>41060</v>
      </c>
      <c r="BE1594" s="2">
        <v>41089</v>
      </c>
      <c r="BF1594" s="2">
        <v>41121</v>
      </c>
      <c r="BG1594" s="2">
        <v>41152</v>
      </c>
      <c r="BH1594" s="2">
        <v>41180</v>
      </c>
      <c r="BI1594" s="2">
        <v>41213</v>
      </c>
      <c r="BJ1594" s="2">
        <v>41243</v>
      </c>
      <c r="BK1594" s="2">
        <v>41274</v>
      </c>
      <c r="BL1594" s="2">
        <v>41305</v>
      </c>
      <c r="BM1594" s="2">
        <v>41333</v>
      </c>
      <c r="BN1594" s="2">
        <v>41362</v>
      </c>
      <c r="BO1594" s="2">
        <v>41394</v>
      </c>
      <c r="BP1594" s="2">
        <v>41425</v>
      </c>
      <c r="BQ1594" s="2">
        <v>41453</v>
      </c>
      <c r="BR1594" s="2">
        <v>41486</v>
      </c>
      <c r="BS1594" s="2">
        <v>41516</v>
      </c>
      <c r="BT1594" s="2">
        <v>41547</v>
      </c>
      <c r="BU1594" s="2">
        <v>41578</v>
      </c>
      <c r="BV1594" s="2">
        <v>41607</v>
      </c>
      <c r="BW1594" s="2">
        <v>41639</v>
      </c>
      <c r="BX1594" s="2">
        <v>41670</v>
      </c>
      <c r="BY1594" s="2">
        <v>41698</v>
      </c>
      <c r="BZ1594" s="2">
        <v>41729</v>
      </c>
      <c r="CA1594" s="2">
        <v>41759</v>
      </c>
      <c r="CB1594" s="2">
        <v>41789</v>
      </c>
      <c r="CC1594" s="2">
        <v>41820</v>
      </c>
      <c r="CD1594" s="2">
        <v>41851</v>
      </c>
      <c r="CE1594" s="2">
        <v>41880</v>
      </c>
      <c r="CF1594" s="2">
        <v>41912</v>
      </c>
      <c r="CG1594" s="2">
        <v>41943</v>
      </c>
      <c r="CH1594" s="2">
        <v>41971</v>
      </c>
      <c r="CI1594" s="2">
        <v>42004</v>
      </c>
      <c r="CJ1594" s="2">
        <v>42034</v>
      </c>
      <c r="CK1594" s="2">
        <v>42062</v>
      </c>
      <c r="CL1594" s="2">
        <v>42094</v>
      </c>
      <c r="CM1594" s="2">
        <v>42124</v>
      </c>
      <c r="CN1594" s="2">
        <v>42153</v>
      </c>
      <c r="CO1594" s="2">
        <v>42185</v>
      </c>
      <c r="CP1594" s="2">
        <v>42216</v>
      </c>
      <c r="CQ1594" s="2">
        <v>42247</v>
      </c>
      <c r="CR1594" s="2">
        <v>42277</v>
      </c>
      <c r="CS1594" s="2">
        <v>42307</v>
      </c>
    </row>
    <row r="1595" spans="1:181" x14ac:dyDescent="0.25">
      <c r="D1595" s="3">
        <v>93519975</v>
      </c>
      <c r="E1595">
        <v>89199753</v>
      </c>
      <c r="F1595">
        <v>102536669</v>
      </c>
      <c r="G1595">
        <v>90340048</v>
      </c>
      <c r="H1595">
        <v>61568318</v>
      </c>
      <c r="I1595">
        <v>81588431</v>
      </c>
      <c r="J1595">
        <v>110818764</v>
      </c>
      <c r="K1595">
        <v>72039091</v>
      </c>
      <c r="L1595">
        <v>100376800</v>
      </c>
      <c r="M1595">
        <v>87973810</v>
      </c>
      <c r="N1595">
        <v>74248833</v>
      </c>
      <c r="O1595">
        <v>63813492</v>
      </c>
      <c r="P1595">
        <v>91103500</v>
      </c>
      <c r="Q1595">
        <v>89213374</v>
      </c>
      <c r="R1595">
        <v>118293823</v>
      </c>
      <c r="S1595">
        <v>80828125</v>
      </c>
      <c r="T1595">
        <v>77271620</v>
      </c>
      <c r="U1595">
        <v>64427875</v>
      </c>
      <c r="V1595">
        <v>66496003</v>
      </c>
      <c r="W1595">
        <v>47627623</v>
      </c>
      <c r="X1595">
        <v>64883906</v>
      </c>
      <c r="Y1595">
        <v>52237503</v>
      </c>
      <c r="Z1595">
        <v>39835264</v>
      </c>
      <c r="AA1595">
        <v>29737668</v>
      </c>
      <c r="AB1595">
        <v>39315066</v>
      </c>
      <c r="AC1595">
        <v>39259432</v>
      </c>
      <c r="AD1595">
        <v>37119795</v>
      </c>
      <c r="AE1595">
        <v>46165649</v>
      </c>
      <c r="AF1595">
        <v>57179783</v>
      </c>
      <c r="AG1595">
        <v>45773649</v>
      </c>
      <c r="AH1595">
        <v>38606893</v>
      </c>
      <c r="AI1595">
        <v>29014047</v>
      </c>
      <c r="AJ1595">
        <v>34852577</v>
      </c>
      <c r="AK1595">
        <v>26865611</v>
      </c>
      <c r="AL1595">
        <v>25294733</v>
      </c>
      <c r="AM1595">
        <v>24370115</v>
      </c>
      <c r="AN1595">
        <v>42160013</v>
      </c>
      <c r="AO1595">
        <v>39535389</v>
      </c>
      <c r="AP1595">
        <v>54641445</v>
      </c>
      <c r="AQ1595">
        <v>30202111</v>
      </c>
      <c r="AR1595">
        <v>22513051</v>
      </c>
      <c r="AS1595">
        <v>36230445</v>
      </c>
      <c r="AT1595">
        <v>33252796</v>
      </c>
      <c r="AU1595">
        <v>51907530</v>
      </c>
      <c r="AV1595">
        <v>38615010</v>
      </c>
      <c r="AW1595">
        <v>44998178</v>
      </c>
      <c r="AX1595">
        <v>31433246</v>
      </c>
      <c r="AY1595">
        <v>27720364</v>
      </c>
      <c r="AZ1595">
        <v>43350760</v>
      </c>
      <c r="BA1595">
        <v>25600317</v>
      </c>
      <c r="BB1595">
        <v>31691907</v>
      </c>
      <c r="BC1595">
        <v>23878365</v>
      </c>
      <c r="BD1595">
        <v>24344023</v>
      </c>
      <c r="BE1595">
        <v>27643136</v>
      </c>
      <c r="BF1595">
        <v>20507739</v>
      </c>
      <c r="BG1595">
        <v>56103590</v>
      </c>
      <c r="BH1595">
        <v>26434969</v>
      </c>
      <c r="BI1595">
        <v>20657208</v>
      </c>
      <c r="BJ1595">
        <v>18318480</v>
      </c>
      <c r="BK1595">
        <v>17528728</v>
      </c>
      <c r="BL1595">
        <v>14718266</v>
      </c>
      <c r="BM1595">
        <v>10783730</v>
      </c>
      <c r="BN1595">
        <v>9740503</v>
      </c>
      <c r="BO1595">
        <v>15187156</v>
      </c>
      <c r="BP1595">
        <v>13564230</v>
      </c>
      <c r="BQ1595">
        <v>20227236</v>
      </c>
      <c r="BR1595">
        <v>17236128</v>
      </c>
      <c r="BS1595">
        <v>15805658</v>
      </c>
      <c r="BT1595">
        <v>15828616</v>
      </c>
      <c r="BU1595">
        <v>27026621</v>
      </c>
      <c r="BV1595">
        <v>22073385</v>
      </c>
      <c r="BW1595">
        <v>22215727</v>
      </c>
      <c r="BX1595">
        <v>21263611</v>
      </c>
      <c r="BY1595">
        <v>15588600</v>
      </c>
      <c r="BZ1595">
        <v>22621178</v>
      </c>
      <c r="CA1595">
        <v>15422176</v>
      </c>
      <c r="CB1595">
        <v>13777785</v>
      </c>
      <c r="CC1595">
        <v>14212644</v>
      </c>
      <c r="CD1595">
        <v>13964975</v>
      </c>
      <c r="CE1595">
        <v>10124612</v>
      </c>
      <c r="CF1595">
        <v>12073199</v>
      </c>
      <c r="CG1595">
        <v>24559604</v>
      </c>
      <c r="CH1595">
        <v>15123152</v>
      </c>
      <c r="CI1595">
        <v>17657010</v>
      </c>
      <c r="CJ1595">
        <v>16211696</v>
      </c>
      <c r="CK1595">
        <v>13350908</v>
      </c>
      <c r="CL1595">
        <v>23506601</v>
      </c>
      <c r="CM1595">
        <v>37713732</v>
      </c>
      <c r="CN1595">
        <v>12436811</v>
      </c>
      <c r="CO1595">
        <v>13686969</v>
      </c>
      <c r="CP1595">
        <v>14512954</v>
      </c>
      <c r="CQ1595">
        <v>14800441</v>
      </c>
      <c r="CR1595">
        <v>25780023</v>
      </c>
      <c r="CS1595">
        <v>37129651</v>
      </c>
    </row>
    <row r="1596" spans="1:181" x14ac:dyDescent="0.25">
      <c r="A1596" s="5" t="s">
        <v>799</v>
      </c>
      <c r="B1596" t="s">
        <v>1165</v>
      </c>
      <c r="C1596" t="s">
        <v>1182</v>
      </c>
      <c r="D1596" s="2">
        <f>_xll.BDH(A1596, "volume", B1596, C1596, "Direction", "H", "Period", "M","cols=24;rows=2")</f>
        <v>39478</v>
      </c>
      <c r="E1596" s="2">
        <v>39507</v>
      </c>
      <c r="F1596" s="2">
        <v>39538</v>
      </c>
      <c r="G1596" s="2">
        <v>39568</v>
      </c>
      <c r="H1596" s="2">
        <v>39598</v>
      </c>
      <c r="I1596" s="2">
        <v>39629</v>
      </c>
      <c r="J1596" s="2">
        <v>39660</v>
      </c>
      <c r="K1596" s="2">
        <v>39689</v>
      </c>
      <c r="L1596" s="2">
        <v>39721</v>
      </c>
      <c r="M1596" s="2">
        <v>39752</v>
      </c>
      <c r="N1596" s="2">
        <v>39780</v>
      </c>
      <c r="O1596" s="2">
        <v>39813</v>
      </c>
      <c r="P1596" s="2">
        <v>39843</v>
      </c>
      <c r="Q1596" s="2">
        <v>39871</v>
      </c>
      <c r="R1596" s="2">
        <v>39903</v>
      </c>
      <c r="S1596" s="2">
        <v>39933</v>
      </c>
      <c r="T1596" s="2">
        <v>39962</v>
      </c>
      <c r="U1596" s="2">
        <v>39994</v>
      </c>
      <c r="V1596" s="2">
        <v>40025</v>
      </c>
      <c r="W1596" s="2">
        <v>40056</v>
      </c>
      <c r="X1596" s="2">
        <v>40086</v>
      </c>
      <c r="Y1596" s="2">
        <v>40116</v>
      </c>
      <c r="Z1596" s="2">
        <v>40147</v>
      </c>
      <c r="AA1596" s="2">
        <v>40178</v>
      </c>
    </row>
    <row r="1597" spans="1:181" x14ac:dyDescent="0.25">
      <c r="D1597" s="3">
        <v>12523393</v>
      </c>
      <c r="E1597">
        <v>8484069</v>
      </c>
      <c r="F1597">
        <v>9408706</v>
      </c>
      <c r="G1597">
        <v>5899557</v>
      </c>
      <c r="H1597">
        <v>5329919</v>
      </c>
      <c r="I1597">
        <v>6088403</v>
      </c>
      <c r="J1597">
        <v>10889254</v>
      </c>
      <c r="K1597">
        <v>7393389</v>
      </c>
      <c r="L1597">
        <v>10170344</v>
      </c>
      <c r="M1597">
        <v>19071181</v>
      </c>
      <c r="N1597">
        <v>20709636</v>
      </c>
      <c r="O1597">
        <v>20651410</v>
      </c>
      <c r="P1597">
        <v>18484164</v>
      </c>
      <c r="Q1597">
        <v>28770295</v>
      </c>
      <c r="R1597">
        <v>47460595</v>
      </c>
      <c r="S1597">
        <v>30719653</v>
      </c>
      <c r="T1597">
        <v>19056407</v>
      </c>
      <c r="U1597">
        <v>17966411</v>
      </c>
      <c r="V1597">
        <v>11891400</v>
      </c>
      <c r="W1597">
        <v>19047900</v>
      </c>
      <c r="X1597">
        <v>18434650</v>
      </c>
      <c r="Y1597">
        <v>15389400</v>
      </c>
      <c r="Z1597">
        <v>13039950</v>
      </c>
      <c r="AA1597">
        <v>12525200</v>
      </c>
    </row>
    <row r="1598" spans="1:181" x14ac:dyDescent="0.25">
      <c r="A1598" s="5" t="s">
        <v>800</v>
      </c>
      <c r="B1598" t="s">
        <v>1165</v>
      </c>
      <c r="C1598" t="s">
        <v>1182</v>
      </c>
      <c r="D1598" s="2">
        <f>_xll.BDH(A1598, "volume", B1598, C1598, "Direction", "H", "Period", "M","cols=24;rows=2")</f>
        <v>39478</v>
      </c>
      <c r="E1598" s="2">
        <v>39507</v>
      </c>
      <c r="F1598" s="2">
        <v>39538</v>
      </c>
      <c r="G1598" s="2">
        <v>39568</v>
      </c>
      <c r="H1598" s="2">
        <v>39598</v>
      </c>
      <c r="I1598" s="2">
        <v>39629</v>
      </c>
      <c r="J1598" s="2">
        <v>39660</v>
      </c>
      <c r="K1598" s="2">
        <v>39689</v>
      </c>
      <c r="L1598" s="2">
        <v>39721</v>
      </c>
      <c r="M1598" s="2">
        <v>39752</v>
      </c>
      <c r="N1598" s="2">
        <v>39780</v>
      </c>
      <c r="O1598" s="2">
        <v>39813</v>
      </c>
      <c r="P1598" s="2">
        <v>39843</v>
      </c>
      <c r="Q1598" s="2">
        <v>39871</v>
      </c>
      <c r="R1598" s="2">
        <v>39903</v>
      </c>
      <c r="S1598" s="2">
        <v>39933</v>
      </c>
      <c r="T1598" s="2">
        <v>39962</v>
      </c>
      <c r="U1598" s="2">
        <v>39994</v>
      </c>
      <c r="V1598" s="2">
        <v>40025</v>
      </c>
      <c r="W1598" s="2">
        <v>40056</v>
      </c>
      <c r="X1598" s="2">
        <v>40086</v>
      </c>
      <c r="Y1598" s="2">
        <v>40116</v>
      </c>
      <c r="Z1598" s="2">
        <v>40147</v>
      </c>
      <c r="AA1598" s="2">
        <v>40178</v>
      </c>
    </row>
    <row r="1599" spans="1:181" x14ac:dyDescent="0.25">
      <c r="D1599" s="3">
        <v>6733300</v>
      </c>
      <c r="E1599">
        <v>5843325</v>
      </c>
      <c r="F1599">
        <v>7010325</v>
      </c>
      <c r="G1599">
        <v>6018775</v>
      </c>
      <c r="H1599">
        <v>5223625</v>
      </c>
      <c r="I1599">
        <v>5186325</v>
      </c>
      <c r="J1599">
        <v>5484075</v>
      </c>
      <c r="K1599">
        <v>4059075</v>
      </c>
      <c r="L1599">
        <v>5391775</v>
      </c>
      <c r="M1599">
        <v>7002400</v>
      </c>
      <c r="N1599">
        <v>5252950</v>
      </c>
      <c r="O1599">
        <v>5219575</v>
      </c>
      <c r="P1599">
        <v>5019150</v>
      </c>
      <c r="Q1599">
        <v>5284950</v>
      </c>
      <c r="R1599">
        <v>5496175</v>
      </c>
      <c r="S1599">
        <v>5624875</v>
      </c>
      <c r="T1599">
        <v>4768350</v>
      </c>
      <c r="U1599">
        <v>5032500</v>
      </c>
      <c r="V1599">
        <v>5003400</v>
      </c>
      <c r="W1599">
        <v>3211350</v>
      </c>
      <c r="X1599">
        <v>4456650</v>
      </c>
      <c r="Y1599">
        <v>5512800</v>
      </c>
      <c r="Z1599">
        <v>4484000</v>
      </c>
      <c r="AA1599">
        <v>14195625</v>
      </c>
    </row>
    <row r="1600" spans="1:181" x14ac:dyDescent="0.25">
      <c r="A1600" s="5" t="s">
        <v>801</v>
      </c>
      <c r="B1600" t="s">
        <v>1165</v>
      </c>
      <c r="C1600" t="s">
        <v>1182</v>
      </c>
      <c r="D1600" s="2">
        <f>_xll.BDH(A1600, "volume", B1600, C1600, "Direction", "H", "Period", "M","cols=24;rows=2")</f>
        <v>39478</v>
      </c>
      <c r="E1600" s="2">
        <v>39507</v>
      </c>
      <c r="F1600" s="2">
        <v>39538</v>
      </c>
      <c r="G1600" s="2">
        <v>39568</v>
      </c>
      <c r="H1600" s="2">
        <v>39598</v>
      </c>
      <c r="I1600" s="2">
        <v>39629</v>
      </c>
      <c r="J1600" s="2">
        <v>39660</v>
      </c>
      <c r="K1600" s="2">
        <v>39689</v>
      </c>
      <c r="L1600" s="2">
        <v>39721</v>
      </c>
      <c r="M1600" s="2">
        <v>39752</v>
      </c>
      <c r="N1600" s="2">
        <v>39780</v>
      </c>
      <c r="O1600" s="2">
        <v>39813</v>
      </c>
      <c r="P1600" s="2">
        <v>39843</v>
      </c>
      <c r="Q1600" s="2">
        <v>39871</v>
      </c>
      <c r="R1600" s="2">
        <v>39903</v>
      </c>
      <c r="S1600" s="2">
        <v>39933</v>
      </c>
      <c r="T1600" s="2">
        <v>39962</v>
      </c>
      <c r="U1600" s="2">
        <v>39994</v>
      </c>
      <c r="V1600" s="2">
        <v>40025</v>
      </c>
      <c r="W1600" s="2">
        <v>40056</v>
      </c>
      <c r="X1600" s="2">
        <v>40086</v>
      </c>
      <c r="Y1600" s="2">
        <v>40116</v>
      </c>
      <c r="Z1600" s="2">
        <v>40147</v>
      </c>
      <c r="AA1600" s="2">
        <v>40178</v>
      </c>
    </row>
    <row r="1601" spans="1:169" x14ac:dyDescent="0.25">
      <c r="D1601" s="3">
        <v>28601800</v>
      </c>
      <c r="E1601">
        <v>14794700</v>
      </c>
      <c r="F1601">
        <v>16039200</v>
      </c>
      <c r="G1601">
        <v>14766300</v>
      </c>
      <c r="H1601">
        <v>14359900</v>
      </c>
      <c r="I1601">
        <v>15046100</v>
      </c>
      <c r="J1601">
        <v>18774600</v>
      </c>
      <c r="K1601">
        <v>17026800</v>
      </c>
      <c r="L1601">
        <v>27501500</v>
      </c>
      <c r="M1601">
        <v>30308600</v>
      </c>
      <c r="N1601">
        <v>24683600</v>
      </c>
      <c r="O1601">
        <v>23628000</v>
      </c>
      <c r="P1601">
        <v>19643800</v>
      </c>
      <c r="Q1601">
        <v>15905700</v>
      </c>
      <c r="R1601">
        <v>24358700</v>
      </c>
      <c r="S1601">
        <v>22811900</v>
      </c>
      <c r="T1601">
        <v>27901100</v>
      </c>
      <c r="U1601">
        <v>99757200</v>
      </c>
      <c r="V1601">
        <v>19482100</v>
      </c>
      <c r="W1601">
        <v>18672200</v>
      </c>
      <c r="X1601">
        <v>21774200</v>
      </c>
      <c r="Y1601">
        <v>16830000</v>
      </c>
      <c r="Z1601">
        <v>15981800</v>
      </c>
      <c r="AA1601">
        <v>13829600</v>
      </c>
    </row>
    <row r="1602" spans="1:169" x14ac:dyDescent="0.25">
      <c r="A1602" s="5" t="s">
        <v>802</v>
      </c>
      <c r="B1602" t="s">
        <v>1165</v>
      </c>
      <c r="C1602" t="s">
        <v>1201</v>
      </c>
      <c r="D1602" s="2">
        <f>_xll.BDH(A1602, "volume", B1602, C1602, "Direction", "H", "Period", "M","cols=144;rows=2")</f>
        <v>39478</v>
      </c>
      <c r="E1602" s="2">
        <v>39507</v>
      </c>
      <c r="F1602" s="2">
        <v>39538</v>
      </c>
      <c r="G1602" s="2">
        <v>39568</v>
      </c>
      <c r="H1602" s="2">
        <v>39598</v>
      </c>
      <c r="I1602" s="2">
        <v>39629</v>
      </c>
      <c r="J1602" s="2">
        <v>39660</v>
      </c>
      <c r="K1602" s="2">
        <v>39689</v>
      </c>
      <c r="L1602" s="2">
        <v>39721</v>
      </c>
      <c r="M1602" s="2">
        <v>39752</v>
      </c>
      <c r="N1602" s="2">
        <v>39780</v>
      </c>
      <c r="O1602" s="2">
        <v>39813</v>
      </c>
      <c r="P1602" s="2">
        <v>39843</v>
      </c>
      <c r="Q1602" s="2">
        <v>39871</v>
      </c>
      <c r="R1602" s="2">
        <v>39903</v>
      </c>
      <c r="S1602" s="2">
        <v>39933</v>
      </c>
      <c r="T1602" s="2">
        <v>39962</v>
      </c>
      <c r="U1602" s="2">
        <v>39994</v>
      </c>
      <c r="V1602" s="2">
        <v>40025</v>
      </c>
      <c r="W1602" s="2">
        <v>40056</v>
      </c>
      <c r="X1602" s="2">
        <v>40086</v>
      </c>
      <c r="Y1602" s="2">
        <v>40116</v>
      </c>
      <c r="Z1602" s="2">
        <v>40147</v>
      </c>
      <c r="AA1602" s="2">
        <v>40178</v>
      </c>
      <c r="AB1602" s="2">
        <v>40207</v>
      </c>
      <c r="AC1602" s="2">
        <v>40235</v>
      </c>
      <c r="AD1602" s="2">
        <v>40268</v>
      </c>
      <c r="AE1602" s="2">
        <v>40298</v>
      </c>
      <c r="AF1602" s="2">
        <v>40329</v>
      </c>
      <c r="AG1602" s="2">
        <v>40359</v>
      </c>
      <c r="AH1602" s="2">
        <v>40389</v>
      </c>
      <c r="AI1602" s="2">
        <v>40421</v>
      </c>
      <c r="AJ1602" s="2">
        <v>40451</v>
      </c>
      <c r="AK1602" s="2">
        <v>40480</v>
      </c>
      <c r="AL1602" s="2">
        <v>40512</v>
      </c>
      <c r="AM1602" s="2">
        <v>40543</v>
      </c>
      <c r="AN1602" s="2">
        <v>40574</v>
      </c>
      <c r="AO1602" s="2">
        <v>40602</v>
      </c>
      <c r="AP1602" s="2">
        <v>40633</v>
      </c>
      <c r="AQ1602" s="2">
        <v>40662</v>
      </c>
      <c r="AR1602" s="2">
        <v>40694</v>
      </c>
      <c r="AS1602" s="2">
        <v>40724</v>
      </c>
      <c r="AT1602" s="2">
        <v>40753</v>
      </c>
      <c r="AU1602" s="2">
        <v>40786</v>
      </c>
      <c r="AV1602" s="2">
        <v>40816</v>
      </c>
      <c r="AW1602" s="2">
        <v>40847</v>
      </c>
      <c r="AX1602" s="2">
        <v>40877</v>
      </c>
      <c r="AY1602" s="2">
        <v>40907</v>
      </c>
      <c r="AZ1602" s="2">
        <v>40939</v>
      </c>
      <c r="BA1602" s="2">
        <v>40968</v>
      </c>
      <c r="BB1602" s="2">
        <v>40998</v>
      </c>
      <c r="BC1602" s="2">
        <v>41029</v>
      </c>
      <c r="BD1602" s="2">
        <v>41060</v>
      </c>
      <c r="BE1602" s="2">
        <v>41089</v>
      </c>
      <c r="BF1602" s="2">
        <v>41121</v>
      </c>
      <c r="BG1602" s="2">
        <v>41152</v>
      </c>
      <c r="BH1602" s="2">
        <v>41180</v>
      </c>
      <c r="BI1602" s="2">
        <v>41213</v>
      </c>
      <c r="BJ1602" s="2">
        <v>41243</v>
      </c>
      <c r="BK1602" s="2">
        <v>41274</v>
      </c>
      <c r="BL1602" s="2">
        <v>41305</v>
      </c>
      <c r="BM1602" s="2">
        <v>41333</v>
      </c>
      <c r="BN1602" s="2">
        <v>41362</v>
      </c>
      <c r="BO1602" s="2">
        <v>41394</v>
      </c>
      <c r="BP1602" s="2">
        <v>41425</v>
      </c>
      <c r="BQ1602" s="2">
        <v>41453</v>
      </c>
      <c r="BR1602" s="2">
        <v>41486</v>
      </c>
      <c r="BS1602" s="2">
        <v>41516</v>
      </c>
      <c r="BT1602" s="2">
        <v>41547</v>
      </c>
      <c r="BU1602" s="2">
        <v>41578</v>
      </c>
      <c r="BV1602" s="2">
        <v>41607</v>
      </c>
      <c r="BW1602" s="2">
        <v>41639</v>
      </c>
      <c r="BX1602" s="2">
        <v>41670</v>
      </c>
      <c r="BY1602" s="2">
        <v>41698</v>
      </c>
      <c r="BZ1602" s="2">
        <v>41729</v>
      </c>
      <c r="CA1602" s="2">
        <v>41759</v>
      </c>
      <c r="CB1602" s="2">
        <v>41789</v>
      </c>
      <c r="CC1602" s="2">
        <v>41820</v>
      </c>
      <c r="CD1602" s="2">
        <v>41851</v>
      </c>
      <c r="CE1602" s="2">
        <v>41880</v>
      </c>
      <c r="CF1602" s="2">
        <v>41912</v>
      </c>
      <c r="CG1602" s="2">
        <v>41943</v>
      </c>
      <c r="CH1602" s="2">
        <v>41971</v>
      </c>
      <c r="CI1602" s="2">
        <v>42004</v>
      </c>
      <c r="CJ1602" s="2">
        <v>42034</v>
      </c>
      <c r="CK1602" s="2">
        <v>42062</v>
      </c>
      <c r="CL1602" s="2">
        <v>42094</v>
      </c>
      <c r="CM1602" s="2">
        <v>42124</v>
      </c>
      <c r="CN1602" s="2">
        <v>42153</v>
      </c>
      <c r="CO1602" s="2">
        <v>42185</v>
      </c>
      <c r="CP1602" s="2">
        <v>42216</v>
      </c>
      <c r="CQ1602" s="2">
        <v>42247</v>
      </c>
      <c r="CR1602" s="2">
        <v>42277</v>
      </c>
      <c r="CS1602" s="2">
        <v>42307</v>
      </c>
      <c r="CT1602" s="2">
        <v>42338</v>
      </c>
      <c r="CU1602" s="2">
        <v>42369</v>
      </c>
      <c r="CV1602" s="2">
        <v>42398</v>
      </c>
      <c r="CW1602" s="2">
        <v>42429</v>
      </c>
      <c r="CX1602" s="2">
        <v>42460</v>
      </c>
      <c r="CY1602" s="2">
        <v>42489</v>
      </c>
      <c r="CZ1602" s="2">
        <v>42521</v>
      </c>
      <c r="DA1602" s="2">
        <v>42551</v>
      </c>
      <c r="DB1602" s="2">
        <v>42580</v>
      </c>
      <c r="DC1602" s="2">
        <v>42613</v>
      </c>
      <c r="DD1602" s="2">
        <v>42643</v>
      </c>
      <c r="DE1602" s="2">
        <v>42674</v>
      </c>
      <c r="DF1602" s="2">
        <v>42704</v>
      </c>
      <c r="DG1602" s="2">
        <v>42734</v>
      </c>
      <c r="DH1602" s="2">
        <v>42766</v>
      </c>
      <c r="DI1602" s="2">
        <v>42794</v>
      </c>
      <c r="DJ1602" s="2">
        <v>42825</v>
      </c>
      <c r="DK1602" s="2">
        <v>42853</v>
      </c>
      <c r="DL1602" s="2">
        <v>42886</v>
      </c>
      <c r="DM1602" s="2">
        <v>42916</v>
      </c>
      <c r="DN1602" s="2">
        <v>42947</v>
      </c>
      <c r="DO1602" s="2">
        <v>42978</v>
      </c>
      <c r="DP1602" s="2">
        <v>43007</v>
      </c>
      <c r="DQ1602" s="2">
        <v>43039</v>
      </c>
      <c r="DR1602" s="2">
        <v>43069</v>
      </c>
      <c r="DS1602" s="2">
        <v>43098</v>
      </c>
      <c r="DT1602" s="2">
        <v>43131</v>
      </c>
      <c r="DU1602" s="2">
        <v>43159</v>
      </c>
      <c r="DV1602" s="2">
        <v>43189</v>
      </c>
      <c r="DW1602" s="2">
        <v>43220</v>
      </c>
      <c r="DX1602" s="2">
        <v>43251</v>
      </c>
      <c r="DY1602" s="2">
        <v>43280</v>
      </c>
      <c r="DZ1602" s="2">
        <v>43312</v>
      </c>
      <c r="EA1602" s="2">
        <v>43343</v>
      </c>
      <c r="EB1602" s="2">
        <v>43371</v>
      </c>
      <c r="EC1602" s="2">
        <v>43404</v>
      </c>
      <c r="ED1602" s="2">
        <v>43434</v>
      </c>
      <c r="EE1602" s="2">
        <v>43465</v>
      </c>
      <c r="EF1602" s="2">
        <v>43496</v>
      </c>
      <c r="EG1602" s="2">
        <v>43524</v>
      </c>
      <c r="EH1602" s="2">
        <v>43553</v>
      </c>
      <c r="EI1602" s="2">
        <v>43585</v>
      </c>
      <c r="EJ1602" s="2">
        <v>43616</v>
      </c>
      <c r="EK1602" s="2">
        <v>43644</v>
      </c>
      <c r="EL1602" s="2">
        <v>43677</v>
      </c>
      <c r="EM1602" s="2">
        <v>43707</v>
      </c>
      <c r="EN1602" s="2">
        <v>43738</v>
      </c>
      <c r="EO1602" s="2">
        <v>43769</v>
      </c>
      <c r="EP1602" s="2">
        <v>43798</v>
      </c>
      <c r="EQ1602" s="2">
        <v>43830</v>
      </c>
    </row>
    <row r="1603" spans="1:169" x14ac:dyDescent="0.25">
      <c r="D1603" s="3">
        <v>11930800</v>
      </c>
      <c r="E1603">
        <v>8298200</v>
      </c>
      <c r="F1603">
        <v>11516300</v>
      </c>
      <c r="G1603">
        <v>10200400</v>
      </c>
      <c r="H1603">
        <v>9981100</v>
      </c>
      <c r="I1603">
        <v>11076400</v>
      </c>
      <c r="J1603">
        <v>12009100</v>
      </c>
      <c r="K1603">
        <v>8148800</v>
      </c>
      <c r="L1603">
        <v>12097400</v>
      </c>
      <c r="M1603">
        <v>20421900</v>
      </c>
      <c r="N1603">
        <v>20769300</v>
      </c>
      <c r="O1603">
        <v>14588800</v>
      </c>
      <c r="P1603">
        <v>11549700</v>
      </c>
      <c r="Q1603">
        <v>16413600</v>
      </c>
      <c r="R1603">
        <v>25158200</v>
      </c>
      <c r="S1603">
        <v>19668100</v>
      </c>
      <c r="T1603">
        <v>15493000</v>
      </c>
      <c r="U1603">
        <v>12248400</v>
      </c>
      <c r="V1603">
        <v>12243700</v>
      </c>
      <c r="W1603">
        <v>7110100</v>
      </c>
      <c r="X1603">
        <v>9200100</v>
      </c>
      <c r="Y1603">
        <v>9123000</v>
      </c>
      <c r="Z1603">
        <v>8599400</v>
      </c>
      <c r="AA1603">
        <v>7007900</v>
      </c>
      <c r="AB1603">
        <v>5592000</v>
      </c>
      <c r="AC1603">
        <v>5894500</v>
      </c>
      <c r="AD1603">
        <v>5526000</v>
      </c>
      <c r="AE1603">
        <v>7683200</v>
      </c>
      <c r="AF1603">
        <v>11491400</v>
      </c>
      <c r="AG1603">
        <v>10785000</v>
      </c>
      <c r="AH1603">
        <v>8975600</v>
      </c>
      <c r="AI1603">
        <v>12500000</v>
      </c>
      <c r="AJ1603">
        <v>8737651</v>
      </c>
      <c r="AK1603">
        <v>6442526</v>
      </c>
      <c r="AL1603">
        <v>7652146</v>
      </c>
      <c r="AM1603">
        <v>6534995</v>
      </c>
      <c r="AN1603">
        <v>6781307</v>
      </c>
      <c r="AO1603">
        <v>6035471</v>
      </c>
      <c r="AP1603">
        <v>8360044</v>
      </c>
      <c r="AQ1603">
        <v>6432104</v>
      </c>
      <c r="AR1603">
        <v>6821079</v>
      </c>
      <c r="AS1603">
        <v>7891556</v>
      </c>
      <c r="AT1603">
        <v>6055768</v>
      </c>
      <c r="AU1603">
        <v>10527126</v>
      </c>
      <c r="AV1603">
        <v>9806663</v>
      </c>
      <c r="AW1603">
        <v>9949480</v>
      </c>
      <c r="AX1603">
        <v>12376579</v>
      </c>
      <c r="AY1603">
        <v>8481428</v>
      </c>
      <c r="AZ1603">
        <v>6799494</v>
      </c>
      <c r="BA1603">
        <v>4832326</v>
      </c>
      <c r="BB1603">
        <v>7112415</v>
      </c>
      <c r="BC1603">
        <v>6771941</v>
      </c>
      <c r="BD1603">
        <v>11359401</v>
      </c>
      <c r="BE1603">
        <v>8607290</v>
      </c>
      <c r="BF1603">
        <v>6631906</v>
      </c>
      <c r="BG1603">
        <v>4973847</v>
      </c>
      <c r="BH1603">
        <v>5526880</v>
      </c>
      <c r="BI1603">
        <v>4946975</v>
      </c>
      <c r="BJ1603">
        <v>11232365</v>
      </c>
      <c r="BK1603">
        <v>9656163</v>
      </c>
      <c r="BL1603">
        <v>7729762</v>
      </c>
      <c r="BM1603">
        <v>19484891</v>
      </c>
      <c r="BN1603">
        <v>15204963</v>
      </c>
      <c r="BO1603">
        <v>9626423</v>
      </c>
      <c r="BP1603">
        <v>9875264</v>
      </c>
      <c r="BQ1603">
        <v>13583829</v>
      </c>
      <c r="BR1603">
        <v>7750138</v>
      </c>
      <c r="BS1603">
        <v>6076138</v>
      </c>
      <c r="BT1603">
        <v>10787646</v>
      </c>
      <c r="BU1603">
        <v>8986023</v>
      </c>
      <c r="BV1603">
        <v>5593566</v>
      </c>
      <c r="BW1603">
        <v>6537280</v>
      </c>
      <c r="BX1603">
        <v>8181738</v>
      </c>
      <c r="BY1603">
        <v>8164076</v>
      </c>
      <c r="BZ1603">
        <v>9637409</v>
      </c>
      <c r="CA1603">
        <v>8841440</v>
      </c>
      <c r="CB1603">
        <v>6833464</v>
      </c>
      <c r="CC1603">
        <v>10902511</v>
      </c>
      <c r="CD1603">
        <v>7449239</v>
      </c>
      <c r="CE1603">
        <v>6760977</v>
      </c>
      <c r="CF1603">
        <v>9482204</v>
      </c>
      <c r="CG1603">
        <v>15071089</v>
      </c>
      <c r="CH1603">
        <v>8891122</v>
      </c>
      <c r="CI1603">
        <v>18450056</v>
      </c>
      <c r="CJ1603">
        <v>9853735</v>
      </c>
      <c r="CK1603">
        <v>7264246</v>
      </c>
      <c r="CL1603">
        <v>10681568</v>
      </c>
      <c r="CM1603">
        <v>6585109</v>
      </c>
      <c r="CN1603">
        <v>6442513</v>
      </c>
      <c r="CO1603">
        <v>9555373</v>
      </c>
      <c r="CP1603">
        <v>7879136</v>
      </c>
      <c r="CQ1603">
        <v>11103806</v>
      </c>
      <c r="CR1603">
        <v>19170635</v>
      </c>
      <c r="CS1603">
        <v>12006970</v>
      </c>
      <c r="CT1603">
        <v>10049712</v>
      </c>
      <c r="CU1603">
        <v>16875830</v>
      </c>
      <c r="CV1603">
        <v>15674771</v>
      </c>
      <c r="CW1603">
        <v>12231744</v>
      </c>
      <c r="CX1603">
        <v>16512545</v>
      </c>
      <c r="CY1603">
        <v>12482309</v>
      </c>
      <c r="CZ1603">
        <v>12672829</v>
      </c>
      <c r="DA1603">
        <v>15863930</v>
      </c>
      <c r="DB1603">
        <v>9319202</v>
      </c>
      <c r="DC1603">
        <v>10261507</v>
      </c>
      <c r="DD1603">
        <v>12494487</v>
      </c>
      <c r="DE1603">
        <v>12335014</v>
      </c>
      <c r="DF1603">
        <v>12690057</v>
      </c>
      <c r="DG1603">
        <v>11626161</v>
      </c>
      <c r="DH1603">
        <v>9511929</v>
      </c>
      <c r="DI1603">
        <v>10801284</v>
      </c>
      <c r="DJ1603">
        <v>13723201</v>
      </c>
      <c r="DK1603">
        <v>8951255</v>
      </c>
      <c r="DL1603">
        <v>9981464</v>
      </c>
      <c r="DM1603">
        <v>12688937</v>
      </c>
      <c r="DN1603">
        <v>8690639</v>
      </c>
      <c r="DO1603">
        <v>9573727</v>
      </c>
      <c r="DP1603">
        <v>13552717</v>
      </c>
      <c r="DQ1603">
        <v>8409602</v>
      </c>
      <c r="DR1603">
        <v>9832192</v>
      </c>
      <c r="DS1603">
        <v>13345373</v>
      </c>
      <c r="DT1603">
        <v>9350262</v>
      </c>
      <c r="DU1603">
        <v>11500432</v>
      </c>
      <c r="DV1603">
        <v>15908195</v>
      </c>
      <c r="DW1603">
        <v>21242647</v>
      </c>
      <c r="DX1603">
        <v>16482238</v>
      </c>
      <c r="DY1603">
        <v>13636085</v>
      </c>
      <c r="DZ1603">
        <v>7927150</v>
      </c>
      <c r="EA1603">
        <v>8467450</v>
      </c>
      <c r="EB1603">
        <v>11555229</v>
      </c>
      <c r="EC1603">
        <v>16960603</v>
      </c>
      <c r="ED1603">
        <v>17217139</v>
      </c>
      <c r="EE1603">
        <v>16416755</v>
      </c>
      <c r="EF1603">
        <v>11835336</v>
      </c>
      <c r="EG1603">
        <v>12968861</v>
      </c>
      <c r="EH1603">
        <v>15010933</v>
      </c>
      <c r="EI1603">
        <v>9742314</v>
      </c>
      <c r="EJ1603">
        <v>10656571</v>
      </c>
      <c r="EK1603">
        <v>9763653</v>
      </c>
      <c r="EL1603">
        <v>11638193</v>
      </c>
      <c r="EM1603">
        <v>8949584</v>
      </c>
      <c r="EN1603">
        <v>37774123</v>
      </c>
      <c r="EO1603">
        <v>12973928</v>
      </c>
      <c r="EP1603">
        <v>8955567</v>
      </c>
      <c r="EQ1603">
        <v>9757385</v>
      </c>
    </row>
    <row r="1604" spans="1:169" x14ac:dyDescent="0.25">
      <c r="A1604" s="5" t="s">
        <v>803</v>
      </c>
      <c r="B1604" t="s">
        <v>1165</v>
      </c>
      <c r="C1604" t="s">
        <v>1193</v>
      </c>
      <c r="D1604" s="2">
        <f>_xll.BDH(A1604, "volume", B1604, C1604, "Direction", "H", "Period", "M","cols=99;rows=2")</f>
        <v>39478</v>
      </c>
      <c r="E1604" s="2">
        <v>39507</v>
      </c>
      <c r="F1604" s="2">
        <v>39538</v>
      </c>
      <c r="G1604" s="2">
        <v>39568</v>
      </c>
      <c r="H1604" s="2">
        <v>39598</v>
      </c>
      <c r="I1604" s="2">
        <v>39629</v>
      </c>
      <c r="J1604" s="2">
        <v>39660</v>
      </c>
      <c r="K1604" s="2">
        <v>39689</v>
      </c>
      <c r="L1604" s="2">
        <v>39721</v>
      </c>
      <c r="M1604" s="2">
        <v>39752</v>
      </c>
      <c r="N1604" s="2">
        <v>39780</v>
      </c>
      <c r="O1604" s="2">
        <v>39813</v>
      </c>
      <c r="P1604" s="2">
        <v>39843</v>
      </c>
      <c r="Q1604" s="2">
        <v>39871</v>
      </c>
      <c r="R1604" s="2">
        <v>39903</v>
      </c>
      <c r="S1604" s="2">
        <v>39933</v>
      </c>
      <c r="T1604" s="2">
        <v>39962</v>
      </c>
      <c r="U1604" s="2">
        <v>39994</v>
      </c>
      <c r="V1604" s="2">
        <v>40025</v>
      </c>
      <c r="W1604" s="2">
        <v>40056</v>
      </c>
      <c r="X1604" s="2">
        <v>40086</v>
      </c>
      <c r="Y1604" s="2">
        <v>40116</v>
      </c>
      <c r="Z1604" s="2">
        <v>40147</v>
      </c>
      <c r="AA1604" s="2">
        <v>40178</v>
      </c>
      <c r="AB1604" s="2">
        <v>40207</v>
      </c>
      <c r="AC1604" s="2">
        <v>40235</v>
      </c>
      <c r="AD1604" s="2">
        <v>40268</v>
      </c>
      <c r="AE1604" s="2">
        <v>40298</v>
      </c>
      <c r="AF1604" s="2">
        <v>40329</v>
      </c>
      <c r="AG1604" s="2">
        <v>40359</v>
      </c>
      <c r="AH1604" s="2">
        <v>40389</v>
      </c>
      <c r="AI1604" s="2">
        <v>40421</v>
      </c>
      <c r="AJ1604" s="2">
        <v>40451</v>
      </c>
      <c r="AK1604" s="2">
        <v>40480</v>
      </c>
      <c r="AL1604" s="2">
        <v>40512</v>
      </c>
      <c r="AM1604" s="2">
        <v>40543</v>
      </c>
      <c r="AN1604" s="2">
        <v>40574</v>
      </c>
      <c r="AO1604" s="2">
        <v>40602</v>
      </c>
      <c r="AP1604" s="2">
        <v>40633</v>
      </c>
      <c r="AQ1604" s="2">
        <v>40662</v>
      </c>
      <c r="AR1604" s="2">
        <v>40694</v>
      </c>
      <c r="AS1604" s="2">
        <v>40724</v>
      </c>
      <c r="AT1604" s="2">
        <v>40753</v>
      </c>
      <c r="AU1604" s="2">
        <v>40786</v>
      </c>
      <c r="AV1604" s="2">
        <v>40816</v>
      </c>
      <c r="AW1604" s="2">
        <v>40847</v>
      </c>
      <c r="AX1604" s="2">
        <v>40877</v>
      </c>
      <c r="AY1604" s="2">
        <v>40907</v>
      </c>
      <c r="AZ1604" s="2">
        <v>40939</v>
      </c>
      <c r="BA1604" s="2">
        <v>40968</v>
      </c>
      <c r="BB1604" s="2">
        <v>40998</v>
      </c>
      <c r="BC1604" s="2">
        <v>41029</v>
      </c>
      <c r="BD1604" s="2">
        <v>41060</v>
      </c>
      <c r="BE1604" s="2">
        <v>41089</v>
      </c>
      <c r="BF1604" s="2">
        <v>41121</v>
      </c>
      <c r="BG1604" s="2">
        <v>41152</v>
      </c>
      <c r="BH1604" s="2">
        <v>41180</v>
      </c>
      <c r="BI1604" s="2">
        <v>41213</v>
      </c>
      <c r="BJ1604" s="2">
        <v>41243</v>
      </c>
      <c r="BK1604" s="2">
        <v>41274</v>
      </c>
      <c r="BL1604" s="2">
        <v>41305</v>
      </c>
      <c r="BM1604" s="2">
        <v>41333</v>
      </c>
      <c r="BN1604" s="2">
        <v>41362</v>
      </c>
      <c r="BO1604" s="2">
        <v>41394</v>
      </c>
      <c r="BP1604" s="2">
        <v>41425</v>
      </c>
      <c r="BQ1604" s="2">
        <v>41453</v>
      </c>
      <c r="BR1604" s="2">
        <v>41486</v>
      </c>
      <c r="BS1604" s="2">
        <v>41516</v>
      </c>
      <c r="BT1604" s="2">
        <v>41547</v>
      </c>
      <c r="BU1604" s="2">
        <v>41578</v>
      </c>
      <c r="BV1604" s="2">
        <v>41607</v>
      </c>
      <c r="BW1604" s="2">
        <v>41639</v>
      </c>
      <c r="BX1604" s="2">
        <v>41670</v>
      </c>
      <c r="BY1604" s="2">
        <v>41698</v>
      </c>
      <c r="BZ1604" s="2">
        <v>41729</v>
      </c>
      <c r="CA1604" s="2">
        <v>41759</v>
      </c>
      <c r="CB1604" s="2">
        <v>41789</v>
      </c>
      <c r="CC1604" s="2">
        <v>41820</v>
      </c>
      <c r="CD1604" s="2">
        <v>41851</v>
      </c>
      <c r="CE1604" s="2">
        <v>41880</v>
      </c>
      <c r="CF1604" s="2">
        <v>41912</v>
      </c>
      <c r="CG1604" s="2">
        <v>41943</v>
      </c>
      <c r="CH1604" s="2">
        <v>41971</v>
      </c>
      <c r="CI1604" s="2">
        <v>42004</v>
      </c>
      <c r="CJ1604" s="2">
        <v>42034</v>
      </c>
      <c r="CK1604" s="2">
        <v>42062</v>
      </c>
      <c r="CL1604" s="2">
        <v>42094</v>
      </c>
      <c r="CM1604" s="2">
        <v>42124</v>
      </c>
      <c r="CN1604" s="2">
        <v>42153</v>
      </c>
      <c r="CO1604" s="2">
        <v>42185</v>
      </c>
      <c r="CP1604" s="2">
        <v>42216</v>
      </c>
      <c r="CQ1604" s="2">
        <v>42247</v>
      </c>
      <c r="CR1604" s="2">
        <v>42277</v>
      </c>
      <c r="CS1604" s="2">
        <v>42307</v>
      </c>
      <c r="CT1604" s="2">
        <v>42338</v>
      </c>
      <c r="CU1604" s="2">
        <v>42369</v>
      </c>
      <c r="CV1604" s="2">
        <v>42398</v>
      </c>
      <c r="CW1604" s="2">
        <v>42429</v>
      </c>
      <c r="CX1604" s="2">
        <v>42460</v>
      </c>
    </row>
    <row r="1605" spans="1:169" x14ac:dyDescent="0.25">
      <c r="D1605" s="3">
        <v>18506200</v>
      </c>
      <c r="E1605">
        <v>11923800</v>
      </c>
      <c r="F1605">
        <v>15410400</v>
      </c>
      <c r="G1605">
        <v>17136500</v>
      </c>
      <c r="H1605">
        <v>13417700</v>
      </c>
      <c r="I1605">
        <v>11561200</v>
      </c>
      <c r="J1605">
        <v>11989900</v>
      </c>
      <c r="K1605">
        <v>10424300</v>
      </c>
      <c r="L1605">
        <v>14169100</v>
      </c>
      <c r="M1605">
        <v>20696900</v>
      </c>
      <c r="N1605">
        <v>25540200</v>
      </c>
      <c r="O1605">
        <v>14321200</v>
      </c>
      <c r="P1605">
        <v>13064100</v>
      </c>
      <c r="Q1605">
        <v>20986300</v>
      </c>
      <c r="R1605">
        <v>32581400</v>
      </c>
      <c r="S1605">
        <v>21056600</v>
      </c>
      <c r="T1605">
        <v>19900400</v>
      </c>
      <c r="U1605">
        <v>17613700</v>
      </c>
      <c r="V1605">
        <v>17466200</v>
      </c>
      <c r="W1605">
        <v>19456400</v>
      </c>
      <c r="X1605">
        <v>18808600</v>
      </c>
      <c r="Y1605">
        <v>21343800</v>
      </c>
      <c r="Z1605">
        <v>17079100</v>
      </c>
      <c r="AA1605">
        <v>15327200</v>
      </c>
      <c r="AB1605">
        <v>10936300</v>
      </c>
      <c r="AC1605">
        <v>12019200</v>
      </c>
      <c r="AD1605">
        <v>13446600</v>
      </c>
      <c r="AE1605">
        <v>19794600</v>
      </c>
      <c r="AF1605">
        <v>23080300</v>
      </c>
      <c r="AG1605">
        <v>20290800</v>
      </c>
      <c r="AH1605">
        <v>15146300</v>
      </c>
      <c r="AI1605">
        <v>16796500</v>
      </c>
      <c r="AJ1605">
        <v>12966368</v>
      </c>
      <c r="AK1605">
        <v>12538774</v>
      </c>
      <c r="AL1605">
        <v>14748111</v>
      </c>
      <c r="AM1605">
        <v>15686085</v>
      </c>
      <c r="AN1605">
        <v>11434236</v>
      </c>
      <c r="AO1605">
        <v>11403690</v>
      </c>
      <c r="AP1605">
        <v>15578019</v>
      </c>
      <c r="AQ1605">
        <v>10779810</v>
      </c>
      <c r="AR1605">
        <v>14695546</v>
      </c>
      <c r="AS1605">
        <v>14517612</v>
      </c>
      <c r="AT1605">
        <v>10313600</v>
      </c>
      <c r="AU1605">
        <v>24921576</v>
      </c>
      <c r="AV1605">
        <v>18777785</v>
      </c>
      <c r="AW1605">
        <v>13999041</v>
      </c>
      <c r="AX1605">
        <v>15903484</v>
      </c>
      <c r="AY1605">
        <v>13149201</v>
      </c>
      <c r="AZ1605">
        <v>12130827</v>
      </c>
      <c r="BA1605">
        <v>10049967</v>
      </c>
      <c r="BB1605">
        <v>21464764</v>
      </c>
      <c r="BC1605">
        <v>14199885</v>
      </c>
      <c r="BD1605">
        <v>15644917</v>
      </c>
      <c r="BE1605">
        <v>11700667</v>
      </c>
      <c r="BF1605">
        <v>11206966</v>
      </c>
      <c r="BG1605">
        <v>11913221</v>
      </c>
      <c r="BH1605">
        <v>8887598</v>
      </c>
      <c r="BI1605">
        <v>10430258</v>
      </c>
      <c r="BJ1605">
        <v>10880752</v>
      </c>
      <c r="BK1605">
        <v>13573169</v>
      </c>
      <c r="BL1605">
        <v>12317064</v>
      </c>
      <c r="BM1605">
        <v>8281518</v>
      </c>
      <c r="BN1605">
        <v>9900834</v>
      </c>
      <c r="BO1605">
        <v>15245809</v>
      </c>
      <c r="BP1605">
        <v>11784760</v>
      </c>
      <c r="BQ1605">
        <v>14196696</v>
      </c>
      <c r="BR1605">
        <v>14388834</v>
      </c>
      <c r="BS1605">
        <v>10445997</v>
      </c>
      <c r="BT1605">
        <v>12110892</v>
      </c>
      <c r="BU1605">
        <v>9926224</v>
      </c>
      <c r="BV1605">
        <v>9859475</v>
      </c>
      <c r="BW1605">
        <v>12104243</v>
      </c>
      <c r="BX1605">
        <v>10797483</v>
      </c>
      <c r="BY1605">
        <v>9187901</v>
      </c>
      <c r="BZ1605">
        <v>12091177</v>
      </c>
      <c r="CA1605">
        <v>17253037</v>
      </c>
      <c r="CB1605">
        <v>19905590</v>
      </c>
      <c r="CC1605">
        <v>9377739</v>
      </c>
      <c r="CD1605">
        <v>9303124</v>
      </c>
      <c r="CE1605">
        <v>7475269</v>
      </c>
      <c r="CF1605">
        <v>6626886</v>
      </c>
      <c r="CG1605">
        <v>8729318</v>
      </c>
      <c r="CH1605">
        <v>7055238</v>
      </c>
      <c r="CI1605">
        <v>9618210</v>
      </c>
      <c r="CJ1605">
        <v>5810163</v>
      </c>
      <c r="CK1605">
        <v>6966469</v>
      </c>
      <c r="CL1605">
        <v>10018317</v>
      </c>
      <c r="CM1605">
        <v>7508572</v>
      </c>
      <c r="CN1605">
        <v>16211467</v>
      </c>
      <c r="CO1605">
        <v>7418552</v>
      </c>
      <c r="CP1605">
        <v>7093711</v>
      </c>
      <c r="CQ1605">
        <v>15476652</v>
      </c>
      <c r="CR1605">
        <v>11729904</v>
      </c>
      <c r="CS1605">
        <v>17150242</v>
      </c>
      <c r="CT1605">
        <v>11231027</v>
      </c>
      <c r="CU1605">
        <v>7957523</v>
      </c>
      <c r="CV1605">
        <v>10997783</v>
      </c>
      <c r="CW1605">
        <v>16379174</v>
      </c>
      <c r="CX1605">
        <v>28732548</v>
      </c>
    </row>
    <row r="1606" spans="1:169" x14ac:dyDescent="0.25">
      <c r="A1606" s="5" t="s">
        <v>334</v>
      </c>
      <c r="B1606" t="s">
        <v>1166</v>
      </c>
      <c r="C1606" t="s">
        <v>1199</v>
      </c>
      <c r="D1606" s="2">
        <f>_xll.BDH(A1606, "volume", B1606, C1606, "Direction", "H", "Period", "M","cols=30;rows=2")</f>
        <v>39843</v>
      </c>
      <c r="E1606" s="2">
        <v>39871</v>
      </c>
      <c r="F1606" s="2">
        <v>39903</v>
      </c>
      <c r="G1606" s="2">
        <v>39933</v>
      </c>
      <c r="H1606" s="2">
        <v>39962</v>
      </c>
      <c r="I1606" s="2">
        <v>39994</v>
      </c>
      <c r="J1606" s="2">
        <v>40025</v>
      </c>
      <c r="K1606" s="2">
        <v>40056</v>
      </c>
      <c r="L1606" s="2">
        <v>40086</v>
      </c>
      <c r="M1606" s="2">
        <v>40116</v>
      </c>
      <c r="N1606" s="2">
        <v>40147</v>
      </c>
      <c r="O1606" s="2">
        <v>40178</v>
      </c>
      <c r="P1606" s="2">
        <v>40207</v>
      </c>
      <c r="Q1606" s="2">
        <v>40235</v>
      </c>
      <c r="R1606" s="2">
        <v>40268</v>
      </c>
      <c r="S1606" s="2">
        <v>40298</v>
      </c>
      <c r="T1606" s="2">
        <v>40329</v>
      </c>
      <c r="U1606" s="2">
        <v>40359</v>
      </c>
      <c r="V1606" s="2">
        <v>40389</v>
      </c>
      <c r="W1606" s="2">
        <v>40421</v>
      </c>
      <c r="X1606" s="2">
        <v>40451</v>
      </c>
      <c r="Y1606" s="2">
        <v>40480</v>
      </c>
      <c r="Z1606" s="2">
        <v>40512</v>
      </c>
      <c r="AA1606" s="2">
        <v>40543</v>
      </c>
      <c r="AB1606" s="2">
        <v>40574</v>
      </c>
      <c r="AC1606" s="2">
        <v>40602</v>
      </c>
      <c r="AD1606" s="2">
        <v>40633</v>
      </c>
      <c r="AE1606" s="2">
        <v>40662</v>
      </c>
      <c r="AF1606" s="2">
        <v>40694</v>
      </c>
      <c r="AG1606" s="2">
        <v>40724</v>
      </c>
    </row>
    <row r="1607" spans="1:169" x14ac:dyDescent="0.25">
      <c r="D1607" s="3">
        <v>24597200</v>
      </c>
      <c r="E1607">
        <v>29203700</v>
      </c>
      <c r="F1607">
        <v>28098500</v>
      </c>
      <c r="G1607">
        <v>28466600</v>
      </c>
      <c r="H1607">
        <v>29205300</v>
      </c>
      <c r="I1607">
        <v>27699200</v>
      </c>
      <c r="J1607">
        <v>27077900</v>
      </c>
      <c r="K1607">
        <v>18628200</v>
      </c>
      <c r="L1607">
        <v>22769300</v>
      </c>
      <c r="M1607">
        <v>27741500</v>
      </c>
      <c r="N1607">
        <v>26129200</v>
      </c>
      <c r="O1607">
        <v>21561700</v>
      </c>
      <c r="P1607">
        <v>23349600</v>
      </c>
      <c r="Q1607">
        <v>32034400</v>
      </c>
      <c r="R1607">
        <v>37675300</v>
      </c>
      <c r="S1607">
        <v>57587000</v>
      </c>
      <c r="T1607">
        <v>48798000</v>
      </c>
      <c r="U1607">
        <v>30382600</v>
      </c>
      <c r="V1607">
        <v>26305100</v>
      </c>
      <c r="W1607">
        <v>26755600</v>
      </c>
      <c r="X1607">
        <v>17073456</v>
      </c>
      <c r="Y1607">
        <v>24162655</v>
      </c>
      <c r="Z1607">
        <v>29337200</v>
      </c>
      <c r="AA1607">
        <v>17241429</v>
      </c>
      <c r="AB1607">
        <v>26428754</v>
      </c>
      <c r="AC1607">
        <v>18366548</v>
      </c>
      <c r="AD1607">
        <v>23339719</v>
      </c>
      <c r="AE1607">
        <v>12578082</v>
      </c>
      <c r="AF1607">
        <v>18971103</v>
      </c>
      <c r="AG1607">
        <v>4035053</v>
      </c>
    </row>
    <row r="1608" spans="1:169" x14ac:dyDescent="0.25">
      <c r="A1608" s="5" t="s">
        <v>804</v>
      </c>
      <c r="B1608" t="s">
        <v>1166</v>
      </c>
      <c r="C1608" t="s">
        <v>1180</v>
      </c>
      <c r="D1608" s="2">
        <f>_xll.BDH(A1608, "volume", B1608, C1608, "Direction", "H", "Period", "M","cols=36;rows=2")</f>
        <v>39843</v>
      </c>
      <c r="E1608" s="2">
        <v>39871</v>
      </c>
      <c r="F1608" s="2">
        <v>39903</v>
      </c>
      <c r="G1608" s="2">
        <v>39933</v>
      </c>
      <c r="H1608" s="2">
        <v>39962</v>
      </c>
      <c r="I1608" s="2">
        <v>39994</v>
      </c>
      <c r="J1608" s="2">
        <v>40025</v>
      </c>
      <c r="K1608" s="2">
        <v>40056</v>
      </c>
      <c r="L1608" s="2">
        <v>40086</v>
      </c>
      <c r="M1608" s="2">
        <v>40116</v>
      </c>
      <c r="N1608" s="2">
        <v>40147</v>
      </c>
      <c r="O1608" s="2">
        <v>40178</v>
      </c>
      <c r="P1608" s="2">
        <v>40207</v>
      </c>
      <c r="Q1608" s="2">
        <v>40235</v>
      </c>
      <c r="R1608" s="2">
        <v>40268</v>
      </c>
      <c r="S1608" s="2">
        <v>40298</v>
      </c>
      <c r="T1608" s="2">
        <v>40329</v>
      </c>
      <c r="U1608" s="2">
        <v>40359</v>
      </c>
      <c r="V1608" s="2">
        <v>40389</v>
      </c>
      <c r="W1608" s="2">
        <v>40421</v>
      </c>
      <c r="X1608" s="2">
        <v>40451</v>
      </c>
      <c r="Y1608" s="2">
        <v>40480</v>
      </c>
      <c r="Z1608" s="2">
        <v>40512</v>
      </c>
      <c r="AA1608" s="2">
        <v>40543</v>
      </c>
      <c r="AB1608" s="2">
        <v>40574</v>
      </c>
      <c r="AC1608" s="2">
        <v>40602</v>
      </c>
      <c r="AD1608" s="2">
        <v>40633</v>
      </c>
      <c r="AE1608" s="2">
        <v>40662</v>
      </c>
      <c r="AF1608" s="2">
        <v>40694</v>
      </c>
      <c r="AG1608" s="2">
        <v>40724</v>
      </c>
      <c r="AH1608" s="2">
        <v>40753</v>
      </c>
      <c r="AI1608" s="2">
        <v>40786</v>
      </c>
      <c r="AJ1608" s="2">
        <v>40816</v>
      </c>
      <c r="AK1608" s="2">
        <v>40847</v>
      </c>
      <c r="AL1608" s="2">
        <v>40877</v>
      </c>
      <c r="AM1608" s="2">
        <v>40907</v>
      </c>
    </row>
    <row r="1609" spans="1:169" x14ac:dyDescent="0.25">
      <c r="D1609" s="3">
        <v>17581100</v>
      </c>
      <c r="E1609">
        <v>17119400</v>
      </c>
      <c r="F1609">
        <v>24457500</v>
      </c>
      <c r="G1609">
        <v>26370000</v>
      </c>
      <c r="H1609">
        <v>18759800</v>
      </c>
      <c r="I1609">
        <v>12831500</v>
      </c>
      <c r="J1609">
        <v>15023000</v>
      </c>
      <c r="K1609">
        <v>14086600</v>
      </c>
      <c r="L1609">
        <v>17938200</v>
      </c>
      <c r="M1609">
        <v>15111600</v>
      </c>
      <c r="N1609">
        <v>17195800</v>
      </c>
      <c r="O1609">
        <v>10587600</v>
      </c>
      <c r="P1609">
        <v>9886900</v>
      </c>
      <c r="Q1609">
        <v>16257100</v>
      </c>
      <c r="R1609">
        <v>12558500</v>
      </c>
      <c r="S1609">
        <v>20370400</v>
      </c>
      <c r="T1609">
        <v>22185300</v>
      </c>
      <c r="U1609">
        <v>21442200</v>
      </c>
      <c r="V1609">
        <v>16998200</v>
      </c>
      <c r="W1609">
        <v>19373300</v>
      </c>
      <c r="X1609">
        <v>15108271</v>
      </c>
      <c r="Y1609">
        <v>15278961</v>
      </c>
      <c r="Z1609">
        <v>18816936</v>
      </c>
      <c r="AA1609">
        <v>14332504</v>
      </c>
      <c r="AB1609">
        <v>21934029</v>
      </c>
      <c r="AC1609">
        <v>18010772</v>
      </c>
      <c r="AD1609">
        <v>23306953</v>
      </c>
      <c r="AE1609">
        <v>16892557</v>
      </c>
      <c r="AF1609">
        <v>17345857</v>
      </c>
      <c r="AG1609">
        <v>18425837</v>
      </c>
      <c r="AH1609">
        <v>16315370</v>
      </c>
      <c r="AI1609">
        <v>35839908</v>
      </c>
      <c r="AJ1609">
        <v>23895728</v>
      </c>
      <c r="AK1609">
        <v>22599814</v>
      </c>
      <c r="AL1609">
        <v>19057917</v>
      </c>
      <c r="AM1609">
        <v>25395055</v>
      </c>
    </row>
    <row r="1610" spans="1:169" x14ac:dyDescent="0.25">
      <c r="A1610" s="5" t="s">
        <v>805</v>
      </c>
      <c r="B1610" t="s">
        <v>1166</v>
      </c>
      <c r="C1610" t="s">
        <v>1199</v>
      </c>
      <c r="D1610" s="2">
        <f>_xll.BDH(A1610, "volume", B1610, C1610, "Direction", "H", "Period", "M","cols=166;rows=2")</f>
        <v>39843</v>
      </c>
      <c r="E1610" s="2">
        <v>39871</v>
      </c>
      <c r="F1610" s="2">
        <v>39903</v>
      </c>
      <c r="G1610" s="2">
        <v>39933</v>
      </c>
      <c r="H1610" s="2">
        <v>39962</v>
      </c>
      <c r="I1610" s="2">
        <v>39994</v>
      </c>
      <c r="J1610" s="2">
        <v>40025</v>
      </c>
      <c r="K1610" s="2">
        <v>40056</v>
      </c>
      <c r="L1610" s="2">
        <v>40086</v>
      </c>
      <c r="M1610" s="2">
        <v>40116</v>
      </c>
      <c r="N1610" s="2">
        <v>40147</v>
      </c>
      <c r="O1610" s="2">
        <v>40178</v>
      </c>
      <c r="P1610" s="2">
        <v>40207</v>
      </c>
      <c r="Q1610" s="2">
        <v>40235</v>
      </c>
      <c r="R1610" s="2">
        <v>40268</v>
      </c>
      <c r="S1610" s="2">
        <v>40298</v>
      </c>
      <c r="T1610" s="2">
        <v>40329</v>
      </c>
      <c r="U1610" s="2">
        <v>40359</v>
      </c>
      <c r="V1610" s="2">
        <v>40389</v>
      </c>
      <c r="W1610" s="2">
        <v>40421</v>
      </c>
      <c r="X1610" s="2">
        <v>40451</v>
      </c>
      <c r="Y1610" s="2">
        <v>40480</v>
      </c>
      <c r="Z1610" s="2">
        <v>40512</v>
      </c>
      <c r="AA1610" s="2">
        <v>40543</v>
      </c>
      <c r="AB1610" s="2">
        <v>40574</v>
      </c>
      <c r="AC1610" s="2">
        <v>40602</v>
      </c>
      <c r="AD1610" s="2">
        <v>40633</v>
      </c>
      <c r="AE1610" s="2">
        <v>40662</v>
      </c>
      <c r="AF1610" s="2">
        <v>40694</v>
      </c>
      <c r="AG1610" s="2">
        <v>40724</v>
      </c>
      <c r="AH1610" s="2">
        <v>40753</v>
      </c>
      <c r="AI1610" s="2">
        <v>40786</v>
      </c>
      <c r="AJ1610" s="2">
        <v>40816</v>
      </c>
      <c r="AK1610" s="2">
        <v>40847</v>
      </c>
      <c r="AL1610" s="2">
        <v>40877</v>
      </c>
      <c r="AM1610" s="2">
        <v>40907</v>
      </c>
      <c r="AN1610" s="2">
        <v>40939</v>
      </c>
      <c r="AO1610" s="2">
        <v>40968</v>
      </c>
      <c r="AP1610" s="2">
        <v>40998</v>
      </c>
      <c r="AQ1610" s="2">
        <v>41029</v>
      </c>
      <c r="AR1610" s="2">
        <v>41060</v>
      </c>
      <c r="AS1610" s="2">
        <v>41089</v>
      </c>
      <c r="AT1610" s="2">
        <v>41121</v>
      </c>
      <c r="AU1610" s="2">
        <v>41152</v>
      </c>
      <c r="AV1610" s="2">
        <v>41180</v>
      </c>
      <c r="AW1610" s="2">
        <v>41213</v>
      </c>
      <c r="AX1610" s="2">
        <v>41243</v>
      </c>
      <c r="AY1610" s="2">
        <v>41274</v>
      </c>
      <c r="AZ1610" s="2">
        <v>41305</v>
      </c>
      <c r="BA1610" s="2">
        <v>41333</v>
      </c>
      <c r="BB1610" s="2">
        <v>41362</v>
      </c>
      <c r="BC1610" s="2">
        <v>41394</v>
      </c>
      <c r="BD1610" s="2">
        <v>41425</v>
      </c>
      <c r="BE1610" s="2">
        <v>41453</v>
      </c>
      <c r="BF1610" s="2">
        <v>41486</v>
      </c>
      <c r="BG1610" s="2">
        <v>41516</v>
      </c>
      <c r="BH1610" s="2">
        <v>41547</v>
      </c>
      <c r="BI1610" s="2">
        <v>41578</v>
      </c>
      <c r="BJ1610" s="2">
        <v>41607</v>
      </c>
      <c r="BK1610" s="2">
        <v>41639</v>
      </c>
      <c r="BL1610" s="2">
        <v>41670</v>
      </c>
      <c r="BM1610" s="2">
        <v>41698</v>
      </c>
      <c r="BN1610" s="2">
        <v>41729</v>
      </c>
      <c r="BO1610" s="2">
        <v>41759</v>
      </c>
      <c r="BP1610" s="2">
        <v>41789</v>
      </c>
      <c r="BQ1610" s="2">
        <v>41820</v>
      </c>
      <c r="BR1610" s="2">
        <v>41851</v>
      </c>
      <c r="BS1610" s="2">
        <v>41880</v>
      </c>
      <c r="BT1610" s="2">
        <v>41912</v>
      </c>
      <c r="BU1610" s="2">
        <v>41943</v>
      </c>
      <c r="BV1610" s="2">
        <v>41971</v>
      </c>
      <c r="BW1610" s="2">
        <v>42004</v>
      </c>
      <c r="BX1610" s="2">
        <v>42034</v>
      </c>
      <c r="BY1610" s="2">
        <v>42062</v>
      </c>
      <c r="BZ1610" s="2">
        <v>42094</v>
      </c>
      <c r="CA1610" s="2">
        <v>42124</v>
      </c>
      <c r="CB1610" s="2">
        <v>42153</v>
      </c>
      <c r="CC1610" s="2">
        <v>42185</v>
      </c>
      <c r="CD1610" s="2">
        <v>42216</v>
      </c>
      <c r="CE1610" s="2">
        <v>42247</v>
      </c>
      <c r="CF1610" s="2">
        <v>42277</v>
      </c>
      <c r="CG1610" s="2">
        <v>42307</v>
      </c>
      <c r="CH1610" s="2">
        <v>42338</v>
      </c>
      <c r="CI1610" s="2">
        <v>42369</v>
      </c>
      <c r="CJ1610" s="2">
        <v>42398</v>
      </c>
      <c r="CK1610" s="2">
        <v>42429</v>
      </c>
      <c r="CL1610" s="2">
        <v>42460</v>
      </c>
      <c r="CM1610" s="2">
        <v>42489</v>
      </c>
      <c r="CN1610" s="2">
        <v>42521</v>
      </c>
      <c r="CO1610" s="2">
        <v>42551</v>
      </c>
      <c r="CP1610" s="2">
        <v>42580</v>
      </c>
      <c r="CQ1610" s="2">
        <v>42613</v>
      </c>
      <c r="CR1610" s="2">
        <v>42643</v>
      </c>
      <c r="CS1610" s="2">
        <v>42674</v>
      </c>
      <c r="CT1610" s="2">
        <v>42704</v>
      </c>
      <c r="CU1610" s="2">
        <v>42734</v>
      </c>
      <c r="CV1610" s="2">
        <v>42766</v>
      </c>
      <c r="CW1610" s="2">
        <v>42794</v>
      </c>
      <c r="CX1610" s="2">
        <v>42825</v>
      </c>
      <c r="CY1610" s="2">
        <v>42853</v>
      </c>
      <c r="CZ1610" s="2">
        <v>42886</v>
      </c>
      <c r="DA1610" s="2">
        <v>42916</v>
      </c>
      <c r="DB1610" s="2">
        <v>42947</v>
      </c>
      <c r="DC1610" s="2">
        <v>42978</v>
      </c>
      <c r="DD1610" s="2">
        <v>43007</v>
      </c>
      <c r="DE1610" s="2">
        <v>43039</v>
      </c>
      <c r="DF1610" s="2">
        <v>43069</v>
      </c>
      <c r="DG1610" s="2">
        <v>43098</v>
      </c>
      <c r="DH1610" s="2">
        <v>43131</v>
      </c>
      <c r="DI1610" s="2">
        <v>43159</v>
      </c>
      <c r="DJ1610" s="2">
        <v>43189</v>
      </c>
      <c r="DK1610" s="2">
        <v>43220</v>
      </c>
      <c r="DL1610" s="2">
        <v>43251</v>
      </c>
      <c r="DM1610" s="2">
        <v>43280</v>
      </c>
      <c r="DN1610" s="2">
        <v>43312</v>
      </c>
      <c r="DO1610" s="2">
        <v>43343</v>
      </c>
      <c r="DP1610" s="2">
        <v>43371</v>
      </c>
      <c r="DQ1610" s="2">
        <v>43404</v>
      </c>
      <c r="DR1610" s="2">
        <v>43434</v>
      </c>
      <c r="DS1610" s="2">
        <v>43465</v>
      </c>
      <c r="DT1610" s="2">
        <v>43496</v>
      </c>
      <c r="DU1610" s="2">
        <v>43524</v>
      </c>
      <c r="DV1610" s="2">
        <v>43553</v>
      </c>
      <c r="DW1610" s="2">
        <v>43585</v>
      </c>
      <c r="DX1610" s="2">
        <v>43616</v>
      </c>
      <c r="DY1610" s="2">
        <v>43644</v>
      </c>
      <c r="DZ1610" s="2">
        <v>43677</v>
      </c>
      <c r="EA1610" s="2">
        <v>43707</v>
      </c>
      <c r="EB1610" s="2">
        <v>43738</v>
      </c>
      <c r="EC1610" s="2">
        <v>43769</v>
      </c>
      <c r="ED1610" s="2">
        <v>43798</v>
      </c>
      <c r="EE1610" s="2">
        <v>43830</v>
      </c>
      <c r="EF1610" s="2">
        <v>43861</v>
      </c>
      <c r="EG1610" s="2">
        <v>43889</v>
      </c>
      <c r="EH1610" s="2">
        <v>43921</v>
      </c>
      <c r="EI1610" s="2">
        <v>43951</v>
      </c>
      <c r="EJ1610" s="2">
        <v>43980</v>
      </c>
      <c r="EK1610" s="2">
        <v>44012</v>
      </c>
      <c r="EL1610" s="2">
        <v>44043</v>
      </c>
      <c r="EM1610" s="2">
        <v>44074</v>
      </c>
      <c r="EN1610" s="2">
        <v>44104</v>
      </c>
      <c r="EO1610" s="2">
        <v>44134</v>
      </c>
      <c r="EP1610" s="2">
        <v>44165</v>
      </c>
      <c r="EQ1610" s="2">
        <v>44196</v>
      </c>
      <c r="ER1610" s="2">
        <v>44225</v>
      </c>
      <c r="ES1610" s="2">
        <v>44253</v>
      </c>
      <c r="ET1610" s="2">
        <v>44286</v>
      </c>
      <c r="EU1610" s="2">
        <v>44316</v>
      </c>
      <c r="EV1610" s="2">
        <v>44347</v>
      </c>
      <c r="EW1610" s="2">
        <v>44377</v>
      </c>
      <c r="EX1610" s="2">
        <v>44407</v>
      </c>
      <c r="EY1610" s="2">
        <v>44439</v>
      </c>
      <c r="EZ1610" s="2">
        <v>44469</v>
      </c>
      <c r="FA1610" s="2">
        <v>44498</v>
      </c>
      <c r="FB1610" s="2">
        <v>44530</v>
      </c>
      <c r="FC1610" s="2">
        <v>44561</v>
      </c>
      <c r="FD1610" s="2">
        <v>44592</v>
      </c>
      <c r="FE1610" s="2">
        <v>44620</v>
      </c>
      <c r="FF1610" s="2">
        <v>44651</v>
      </c>
      <c r="FG1610" s="2">
        <v>44680</v>
      </c>
      <c r="FH1610" s="2">
        <v>44712</v>
      </c>
      <c r="FI1610" s="2">
        <v>44742</v>
      </c>
      <c r="FJ1610" s="2">
        <v>44771</v>
      </c>
      <c r="FK1610" s="2">
        <v>44804</v>
      </c>
      <c r="FL1610" s="2">
        <v>44834</v>
      </c>
      <c r="FM1610" s="2">
        <v>44865</v>
      </c>
    </row>
    <row r="1611" spans="1:169" x14ac:dyDescent="0.25">
      <c r="D1611" s="3">
        <v>18047200</v>
      </c>
      <c r="E1611">
        <v>16715800</v>
      </c>
      <c r="F1611">
        <v>19027200</v>
      </c>
      <c r="G1611">
        <v>14246600</v>
      </c>
      <c r="H1611">
        <v>16885200</v>
      </c>
      <c r="I1611">
        <v>16293200</v>
      </c>
      <c r="J1611">
        <v>11071800</v>
      </c>
      <c r="K1611">
        <v>10505800</v>
      </c>
      <c r="L1611">
        <v>11179000</v>
      </c>
      <c r="M1611">
        <v>13120400</v>
      </c>
      <c r="N1611">
        <v>10451000</v>
      </c>
      <c r="O1611">
        <v>12538200</v>
      </c>
      <c r="P1611">
        <v>11090400</v>
      </c>
      <c r="Q1611">
        <v>12494400</v>
      </c>
      <c r="R1611">
        <v>10067800</v>
      </c>
      <c r="S1611">
        <v>9089000</v>
      </c>
      <c r="T1611">
        <v>16766800</v>
      </c>
      <c r="U1611">
        <v>15428200</v>
      </c>
      <c r="V1611">
        <v>12477000</v>
      </c>
      <c r="W1611">
        <v>12620800</v>
      </c>
      <c r="X1611">
        <v>11381576</v>
      </c>
      <c r="Y1611">
        <v>8995754</v>
      </c>
      <c r="Z1611">
        <v>7022542</v>
      </c>
      <c r="AA1611">
        <v>8677024</v>
      </c>
      <c r="AB1611">
        <v>8715034</v>
      </c>
      <c r="AC1611">
        <v>10340440</v>
      </c>
      <c r="AD1611">
        <v>11931270</v>
      </c>
      <c r="AE1611">
        <v>5885655</v>
      </c>
      <c r="AF1611">
        <v>9397813</v>
      </c>
      <c r="AG1611">
        <v>10465575</v>
      </c>
      <c r="AH1611">
        <v>9607111</v>
      </c>
      <c r="AI1611">
        <v>21140168</v>
      </c>
      <c r="AJ1611">
        <v>12633960</v>
      </c>
      <c r="AK1611">
        <v>14346739</v>
      </c>
      <c r="AL1611">
        <v>13120201</v>
      </c>
      <c r="AM1611">
        <v>10899218</v>
      </c>
      <c r="AN1611">
        <v>8257445</v>
      </c>
      <c r="AO1611">
        <v>8252878</v>
      </c>
      <c r="AP1611">
        <v>9680850</v>
      </c>
      <c r="AQ1611">
        <v>8401589</v>
      </c>
      <c r="AR1611">
        <v>10382925</v>
      </c>
      <c r="AS1611">
        <v>10331155</v>
      </c>
      <c r="AT1611">
        <v>9300676</v>
      </c>
      <c r="AU1611">
        <v>8492146</v>
      </c>
      <c r="AV1611">
        <v>9326345</v>
      </c>
      <c r="AW1611">
        <v>7069388</v>
      </c>
      <c r="AX1611">
        <v>8929259</v>
      </c>
      <c r="AY1611">
        <v>6928720</v>
      </c>
      <c r="AZ1611">
        <v>6599687</v>
      </c>
      <c r="BA1611">
        <v>6498207</v>
      </c>
      <c r="BB1611">
        <v>7283540</v>
      </c>
      <c r="BC1611">
        <v>6822197</v>
      </c>
      <c r="BD1611">
        <v>8463763</v>
      </c>
      <c r="BE1611">
        <v>8046600</v>
      </c>
      <c r="BF1611">
        <v>8251543</v>
      </c>
      <c r="BG1611">
        <v>7768541</v>
      </c>
      <c r="BH1611">
        <v>9420253</v>
      </c>
      <c r="BI1611">
        <v>9028007</v>
      </c>
      <c r="BJ1611">
        <v>10488633</v>
      </c>
      <c r="BK1611">
        <v>11914523</v>
      </c>
      <c r="BL1611">
        <v>8503910</v>
      </c>
      <c r="BM1611">
        <v>7296874</v>
      </c>
      <c r="BN1611">
        <v>7930749</v>
      </c>
      <c r="BO1611">
        <v>10077287</v>
      </c>
      <c r="BP1611">
        <v>10534859</v>
      </c>
      <c r="BQ1611">
        <v>10898919</v>
      </c>
      <c r="BR1611">
        <v>7599464</v>
      </c>
      <c r="BS1611">
        <v>8614603</v>
      </c>
      <c r="BT1611">
        <v>8581760</v>
      </c>
      <c r="BU1611">
        <v>13508048</v>
      </c>
      <c r="BV1611">
        <v>8048883</v>
      </c>
      <c r="BW1611">
        <v>10373857</v>
      </c>
      <c r="BX1611">
        <v>8680166</v>
      </c>
      <c r="BY1611">
        <v>11519299</v>
      </c>
      <c r="BZ1611">
        <v>12077861</v>
      </c>
      <c r="CA1611">
        <v>7346206</v>
      </c>
      <c r="CB1611">
        <v>8578961</v>
      </c>
      <c r="CC1611">
        <v>20157362</v>
      </c>
      <c r="CD1611">
        <v>17244135</v>
      </c>
      <c r="CE1611">
        <v>18141149</v>
      </c>
      <c r="CF1611">
        <v>17805541</v>
      </c>
      <c r="CG1611">
        <v>14975043</v>
      </c>
      <c r="CH1611">
        <v>10392832</v>
      </c>
      <c r="CI1611">
        <v>11471729</v>
      </c>
      <c r="CJ1611">
        <v>14050377</v>
      </c>
      <c r="CK1611">
        <v>13951552</v>
      </c>
      <c r="CL1611">
        <v>14766503</v>
      </c>
      <c r="CM1611">
        <v>14183133</v>
      </c>
      <c r="CN1611">
        <v>13940524</v>
      </c>
      <c r="CO1611">
        <v>14478007</v>
      </c>
      <c r="CP1611">
        <v>10503898</v>
      </c>
      <c r="CQ1611">
        <v>11533664</v>
      </c>
      <c r="CR1611">
        <v>12509855</v>
      </c>
      <c r="CS1611">
        <v>12673245</v>
      </c>
      <c r="CT1611">
        <v>15377809</v>
      </c>
      <c r="CU1611">
        <v>10601495</v>
      </c>
      <c r="CV1611">
        <v>7847380</v>
      </c>
      <c r="CW1611">
        <v>11447165</v>
      </c>
      <c r="CX1611">
        <v>14704362</v>
      </c>
      <c r="CY1611">
        <v>9822679</v>
      </c>
      <c r="CZ1611">
        <v>11189488</v>
      </c>
      <c r="DA1611">
        <v>10247596</v>
      </c>
      <c r="DB1611">
        <v>8768160</v>
      </c>
      <c r="DC1611">
        <v>10554695</v>
      </c>
      <c r="DD1611">
        <v>9763273</v>
      </c>
      <c r="DE1611">
        <v>10301764</v>
      </c>
      <c r="DF1611">
        <v>9259616</v>
      </c>
      <c r="DG1611">
        <v>10571629</v>
      </c>
      <c r="DH1611">
        <v>11332607</v>
      </c>
      <c r="DI1611">
        <v>12447919</v>
      </c>
      <c r="DJ1611">
        <v>13091945</v>
      </c>
      <c r="DK1611">
        <v>11559327</v>
      </c>
      <c r="DL1611">
        <v>11444631</v>
      </c>
      <c r="DM1611">
        <v>12574942</v>
      </c>
      <c r="DN1611">
        <v>10268084</v>
      </c>
      <c r="DO1611">
        <v>8207893</v>
      </c>
      <c r="DP1611">
        <v>9747913</v>
      </c>
      <c r="DQ1611">
        <v>13526016</v>
      </c>
      <c r="DR1611">
        <v>10069546</v>
      </c>
      <c r="DS1611">
        <v>10776057</v>
      </c>
      <c r="DT1611">
        <v>9621658</v>
      </c>
      <c r="DU1611">
        <v>10094952</v>
      </c>
      <c r="DV1611">
        <v>14784644</v>
      </c>
      <c r="DW1611">
        <v>9764044</v>
      </c>
      <c r="DX1611">
        <v>8967883</v>
      </c>
      <c r="DY1611">
        <v>9789557</v>
      </c>
      <c r="DZ1611">
        <v>9590532</v>
      </c>
      <c r="EA1611">
        <v>12168182</v>
      </c>
      <c r="EB1611">
        <v>12140826</v>
      </c>
      <c r="EC1611">
        <v>9606018</v>
      </c>
      <c r="ED1611">
        <v>10006448</v>
      </c>
      <c r="EE1611">
        <v>10046820</v>
      </c>
      <c r="EF1611">
        <v>11140556</v>
      </c>
      <c r="EG1611">
        <v>10299488</v>
      </c>
      <c r="EH1611">
        <v>23953546</v>
      </c>
      <c r="EI1611">
        <v>11786208</v>
      </c>
      <c r="EJ1611">
        <v>11633735</v>
      </c>
      <c r="EK1611">
        <v>13304020</v>
      </c>
      <c r="EL1611">
        <v>7746823</v>
      </c>
      <c r="EM1611">
        <v>6270965</v>
      </c>
      <c r="EN1611">
        <v>8966046</v>
      </c>
      <c r="EO1611">
        <v>7153678</v>
      </c>
      <c r="EP1611">
        <v>9379509</v>
      </c>
      <c r="EQ1611">
        <v>9124245</v>
      </c>
      <c r="ER1611">
        <v>8288058</v>
      </c>
      <c r="ES1611">
        <v>8532070</v>
      </c>
      <c r="ET1611">
        <v>12966010</v>
      </c>
      <c r="EU1611">
        <v>8148117</v>
      </c>
      <c r="EV1611">
        <v>9632305</v>
      </c>
      <c r="EW1611">
        <v>9238838</v>
      </c>
      <c r="EX1611">
        <v>7743087</v>
      </c>
      <c r="EY1611">
        <v>7170323</v>
      </c>
      <c r="EZ1611">
        <v>9402147</v>
      </c>
      <c r="FA1611">
        <v>6619841</v>
      </c>
      <c r="FB1611">
        <v>9176975</v>
      </c>
      <c r="FC1611">
        <v>10591234</v>
      </c>
      <c r="FD1611">
        <v>8889311</v>
      </c>
      <c r="FE1611">
        <v>11861990</v>
      </c>
      <c r="FF1611">
        <v>13644162</v>
      </c>
      <c r="FG1611">
        <v>9588514</v>
      </c>
      <c r="FH1611">
        <v>11991739</v>
      </c>
      <c r="FI1611">
        <v>12217417</v>
      </c>
      <c r="FJ1611">
        <v>8992765</v>
      </c>
      <c r="FK1611">
        <v>8433386</v>
      </c>
      <c r="FL1611">
        <v>11933368</v>
      </c>
      <c r="FM1611">
        <v>12332575</v>
      </c>
    </row>
    <row r="1612" spans="1:169" x14ac:dyDescent="0.25">
      <c r="A1612" s="5" t="s">
        <v>806</v>
      </c>
      <c r="B1612" t="s">
        <v>1166</v>
      </c>
      <c r="C1612" t="s">
        <v>1180</v>
      </c>
      <c r="D1612" s="2">
        <f>_xll.BDH(A1612, "volume", B1612, C1612, "Direction", "H", "Period", "M","cols=36;rows=2")</f>
        <v>39843</v>
      </c>
      <c r="E1612" s="2">
        <v>39871</v>
      </c>
      <c r="F1612" s="2">
        <v>39903</v>
      </c>
      <c r="G1612" s="2">
        <v>39933</v>
      </c>
      <c r="H1612" s="2">
        <v>39962</v>
      </c>
      <c r="I1612" s="2">
        <v>39994</v>
      </c>
      <c r="J1612" s="2">
        <v>40025</v>
      </c>
      <c r="K1612" s="2">
        <v>40056</v>
      </c>
      <c r="L1612" s="2">
        <v>40086</v>
      </c>
      <c r="M1612" s="2">
        <v>40116</v>
      </c>
      <c r="N1612" s="2">
        <v>40147</v>
      </c>
      <c r="O1612" s="2">
        <v>40178</v>
      </c>
      <c r="P1612" s="2">
        <v>40207</v>
      </c>
      <c r="Q1612" s="2">
        <v>40235</v>
      </c>
      <c r="R1612" s="2">
        <v>40268</v>
      </c>
      <c r="S1612" s="2">
        <v>40298</v>
      </c>
      <c r="T1612" s="2">
        <v>40329</v>
      </c>
      <c r="U1612" s="2">
        <v>40359</v>
      </c>
      <c r="V1612" s="2">
        <v>40389</v>
      </c>
      <c r="W1612" s="2">
        <v>40421</v>
      </c>
      <c r="X1612" s="2">
        <v>40451</v>
      </c>
      <c r="Y1612" s="2">
        <v>40480</v>
      </c>
      <c r="Z1612" s="2">
        <v>40512</v>
      </c>
      <c r="AA1612" s="2">
        <v>40543</v>
      </c>
      <c r="AB1612" s="2">
        <v>40574</v>
      </c>
      <c r="AC1612" s="2">
        <v>40602</v>
      </c>
      <c r="AD1612" s="2">
        <v>40633</v>
      </c>
      <c r="AE1612" s="2">
        <v>40662</v>
      </c>
      <c r="AF1612" s="2">
        <v>40694</v>
      </c>
      <c r="AG1612" s="2">
        <v>40724</v>
      </c>
      <c r="AH1612" s="2">
        <v>40753</v>
      </c>
      <c r="AI1612" s="2">
        <v>40786</v>
      </c>
      <c r="AJ1612" s="2">
        <v>40816</v>
      </c>
      <c r="AK1612" s="2">
        <v>40847</v>
      </c>
      <c r="AL1612" s="2">
        <v>40877</v>
      </c>
      <c r="AM1612" s="2">
        <v>40907</v>
      </c>
    </row>
    <row r="1613" spans="1:169" x14ac:dyDescent="0.25">
      <c r="D1613" s="3">
        <v>39621000</v>
      </c>
      <c r="E1613">
        <v>31522200</v>
      </c>
      <c r="F1613">
        <v>38590200</v>
      </c>
      <c r="G1613">
        <v>38373800</v>
      </c>
      <c r="H1613">
        <v>30880900</v>
      </c>
      <c r="I1613">
        <v>36569900</v>
      </c>
      <c r="J1613">
        <v>34770000</v>
      </c>
      <c r="K1613">
        <v>28449600</v>
      </c>
      <c r="L1613">
        <v>33312200</v>
      </c>
      <c r="M1613">
        <v>42041200</v>
      </c>
      <c r="N1613">
        <v>31687500</v>
      </c>
      <c r="O1613">
        <v>27730500</v>
      </c>
      <c r="P1613">
        <v>39051400</v>
      </c>
      <c r="Q1613">
        <v>34027300</v>
      </c>
      <c r="R1613">
        <v>34824100</v>
      </c>
      <c r="S1613">
        <v>48876900</v>
      </c>
      <c r="T1613">
        <v>61905100</v>
      </c>
      <c r="U1613">
        <v>41419700</v>
      </c>
      <c r="V1613">
        <v>43537200</v>
      </c>
      <c r="W1613">
        <v>30093900</v>
      </c>
      <c r="X1613">
        <v>29087168</v>
      </c>
      <c r="Y1613">
        <v>29521697</v>
      </c>
      <c r="Z1613">
        <v>26638420</v>
      </c>
      <c r="AA1613">
        <v>27395057</v>
      </c>
      <c r="AB1613">
        <v>39978108</v>
      </c>
      <c r="AC1613">
        <v>37819966</v>
      </c>
      <c r="AD1613">
        <v>41352897</v>
      </c>
      <c r="AE1613">
        <v>26924830</v>
      </c>
      <c r="AF1613">
        <v>29536080</v>
      </c>
      <c r="AG1613">
        <v>31557454</v>
      </c>
      <c r="AH1613">
        <v>31684698</v>
      </c>
      <c r="AI1613">
        <v>43416039</v>
      </c>
      <c r="AJ1613">
        <v>28647544</v>
      </c>
      <c r="AK1613">
        <v>29692230</v>
      </c>
      <c r="AL1613">
        <v>20119285</v>
      </c>
      <c r="AM1613">
        <v>29897589</v>
      </c>
    </row>
    <row r="1614" spans="1:169" x14ac:dyDescent="0.25">
      <c r="A1614" s="5" t="s">
        <v>807</v>
      </c>
      <c r="B1614" t="s">
        <v>1166</v>
      </c>
      <c r="C1614" t="s">
        <v>1193</v>
      </c>
      <c r="D1614" s="2">
        <f>_xll.BDH(A1614, "volume", B1614, C1614, "Direction", "H", "Period", "M","cols=87;rows=2")</f>
        <v>39843</v>
      </c>
      <c r="E1614" s="2">
        <v>39871</v>
      </c>
      <c r="F1614" s="2">
        <v>39903</v>
      </c>
      <c r="G1614" s="2">
        <v>39933</v>
      </c>
      <c r="H1614" s="2">
        <v>39962</v>
      </c>
      <c r="I1614" s="2">
        <v>39994</v>
      </c>
      <c r="J1614" s="2">
        <v>40025</v>
      </c>
      <c r="K1614" s="2">
        <v>40056</v>
      </c>
      <c r="L1614" s="2">
        <v>40086</v>
      </c>
      <c r="M1614" s="2">
        <v>40116</v>
      </c>
      <c r="N1614" s="2">
        <v>40147</v>
      </c>
      <c r="O1614" s="2">
        <v>40178</v>
      </c>
      <c r="P1614" s="2">
        <v>40207</v>
      </c>
      <c r="Q1614" s="2">
        <v>40235</v>
      </c>
      <c r="R1614" s="2">
        <v>40268</v>
      </c>
      <c r="S1614" s="2">
        <v>40298</v>
      </c>
      <c r="T1614" s="2">
        <v>40329</v>
      </c>
      <c r="U1614" s="2">
        <v>40359</v>
      </c>
      <c r="V1614" s="2">
        <v>40389</v>
      </c>
      <c r="W1614" s="2">
        <v>40421</v>
      </c>
      <c r="X1614" s="2">
        <v>40451</v>
      </c>
      <c r="Y1614" s="2">
        <v>40480</v>
      </c>
      <c r="Z1614" s="2">
        <v>40512</v>
      </c>
      <c r="AA1614" s="2">
        <v>40543</v>
      </c>
      <c r="AB1614" s="2">
        <v>40574</v>
      </c>
      <c r="AC1614" s="2">
        <v>40602</v>
      </c>
      <c r="AD1614" s="2">
        <v>40633</v>
      </c>
      <c r="AE1614" s="2">
        <v>40662</v>
      </c>
      <c r="AF1614" s="2">
        <v>40694</v>
      </c>
      <c r="AG1614" s="2">
        <v>40724</v>
      </c>
      <c r="AH1614" s="2">
        <v>40753</v>
      </c>
      <c r="AI1614" s="2">
        <v>40786</v>
      </c>
      <c r="AJ1614" s="2">
        <v>40816</v>
      </c>
      <c r="AK1614" s="2">
        <v>40847</v>
      </c>
      <c r="AL1614" s="2">
        <v>40877</v>
      </c>
      <c r="AM1614" s="2">
        <v>40907</v>
      </c>
      <c r="AN1614" s="2">
        <v>40939</v>
      </c>
      <c r="AO1614" s="2">
        <v>40968</v>
      </c>
      <c r="AP1614" s="2">
        <v>40998</v>
      </c>
      <c r="AQ1614" s="2">
        <v>41029</v>
      </c>
      <c r="AR1614" s="2">
        <v>41060</v>
      </c>
      <c r="AS1614" s="2">
        <v>41089</v>
      </c>
      <c r="AT1614" s="2">
        <v>41121</v>
      </c>
      <c r="AU1614" s="2">
        <v>41152</v>
      </c>
      <c r="AV1614" s="2">
        <v>41180</v>
      </c>
      <c r="AW1614" s="2">
        <v>41213</v>
      </c>
      <c r="AX1614" s="2">
        <v>41243</v>
      </c>
      <c r="AY1614" s="2">
        <v>41274</v>
      </c>
      <c r="AZ1614" s="2">
        <v>41305</v>
      </c>
      <c r="BA1614" s="2">
        <v>41333</v>
      </c>
      <c r="BB1614" s="2">
        <v>41362</v>
      </c>
      <c r="BC1614" s="2">
        <v>41394</v>
      </c>
      <c r="BD1614" s="2">
        <v>41425</v>
      </c>
      <c r="BE1614" s="2">
        <v>41453</v>
      </c>
      <c r="BF1614" s="2">
        <v>41486</v>
      </c>
      <c r="BG1614" s="2">
        <v>41516</v>
      </c>
      <c r="BH1614" s="2">
        <v>41547</v>
      </c>
      <c r="BI1614" s="2">
        <v>41578</v>
      </c>
      <c r="BJ1614" s="2">
        <v>41607</v>
      </c>
      <c r="BK1614" s="2">
        <v>41639</v>
      </c>
      <c r="BL1614" s="2">
        <v>41670</v>
      </c>
      <c r="BM1614" s="2">
        <v>41698</v>
      </c>
      <c r="BN1614" s="2">
        <v>41729</v>
      </c>
      <c r="BO1614" s="2">
        <v>41759</v>
      </c>
      <c r="BP1614" s="2">
        <v>41789</v>
      </c>
      <c r="BQ1614" s="2">
        <v>41820</v>
      </c>
      <c r="BR1614" s="2">
        <v>41851</v>
      </c>
      <c r="BS1614" s="2">
        <v>41880</v>
      </c>
      <c r="BT1614" s="2">
        <v>41912</v>
      </c>
      <c r="BU1614" s="2">
        <v>41943</v>
      </c>
      <c r="BV1614" s="2">
        <v>41971</v>
      </c>
      <c r="BW1614" s="2">
        <v>42004</v>
      </c>
      <c r="BX1614" s="2">
        <v>42034</v>
      </c>
      <c r="BY1614" s="2">
        <v>42062</v>
      </c>
      <c r="BZ1614" s="2">
        <v>42094</v>
      </c>
      <c r="CA1614" s="2">
        <v>42124</v>
      </c>
      <c r="CB1614" s="2">
        <v>42153</v>
      </c>
      <c r="CC1614" s="2">
        <v>42185</v>
      </c>
      <c r="CD1614" s="2">
        <v>42216</v>
      </c>
      <c r="CE1614" s="2">
        <v>42247</v>
      </c>
      <c r="CF1614" s="2">
        <v>42277</v>
      </c>
      <c r="CG1614" s="2">
        <v>42307</v>
      </c>
      <c r="CH1614" s="2">
        <v>42338</v>
      </c>
      <c r="CI1614" s="2">
        <v>42369</v>
      </c>
      <c r="CJ1614" s="2">
        <v>42398</v>
      </c>
      <c r="CK1614" s="2">
        <v>42429</v>
      </c>
      <c r="CL1614" s="2">
        <v>42460</v>
      </c>
    </row>
    <row r="1615" spans="1:169" x14ac:dyDescent="0.25">
      <c r="D1615" s="3">
        <v>5313200</v>
      </c>
      <c r="E1615">
        <v>5873000</v>
      </c>
      <c r="F1615">
        <v>5228800</v>
      </c>
      <c r="G1615">
        <v>5419000</v>
      </c>
      <c r="H1615">
        <v>5010200</v>
      </c>
      <c r="I1615">
        <v>5211100</v>
      </c>
      <c r="J1615">
        <v>4330400</v>
      </c>
      <c r="K1615">
        <v>3800100</v>
      </c>
      <c r="L1615">
        <v>5825400</v>
      </c>
      <c r="M1615">
        <v>6314300</v>
      </c>
      <c r="N1615">
        <v>4408100</v>
      </c>
      <c r="O1615">
        <v>4186900</v>
      </c>
      <c r="P1615">
        <v>4285600</v>
      </c>
      <c r="Q1615">
        <v>4626800</v>
      </c>
      <c r="R1615">
        <v>4148600</v>
      </c>
      <c r="S1615">
        <v>3706700</v>
      </c>
      <c r="T1615">
        <v>6950200</v>
      </c>
      <c r="U1615">
        <v>6061900</v>
      </c>
      <c r="V1615">
        <v>4104300</v>
      </c>
      <c r="W1615">
        <v>5932900</v>
      </c>
      <c r="X1615">
        <v>5087957</v>
      </c>
      <c r="Y1615">
        <v>4142625</v>
      </c>
      <c r="Z1615">
        <v>3725090</v>
      </c>
      <c r="AA1615">
        <v>3017054</v>
      </c>
      <c r="AB1615">
        <v>5420957</v>
      </c>
      <c r="AC1615">
        <v>5540194</v>
      </c>
      <c r="AD1615">
        <v>5890716</v>
      </c>
      <c r="AE1615">
        <v>3762421</v>
      </c>
      <c r="AF1615">
        <v>5054247</v>
      </c>
      <c r="AG1615">
        <v>7368709</v>
      </c>
      <c r="AH1615">
        <v>4912570</v>
      </c>
      <c r="AI1615">
        <v>8947599</v>
      </c>
      <c r="AJ1615">
        <v>7696322</v>
      </c>
      <c r="AK1615">
        <v>6512002</v>
      </c>
      <c r="AL1615">
        <v>6359840</v>
      </c>
      <c r="AM1615">
        <v>5731952</v>
      </c>
      <c r="AN1615">
        <v>3708208</v>
      </c>
      <c r="AO1615">
        <v>5604705</v>
      </c>
      <c r="AP1615">
        <v>5308930</v>
      </c>
      <c r="AQ1615">
        <v>5164284</v>
      </c>
      <c r="AR1615">
        <v>6822813</v>
      </c>
      <c r="AS1615">
        <v>5376375</v>
      </c>
      <c r="AT1615">
        <v>4395894</v>
      </c>
      <c r="AU1615">
        <v>6235000</v>
      </c>
      <c r="AV1615">
        <v>4277832</v>
      </c>
      <c r="AW1615">
        <v>3894843</v>
      </c>
      <c r="AX1615">
        <v>3928069</v>
      </c>
      <c r="AY1615">
        <v>3852979</v>
      </c>
      <c r="AZ1615">
        <v>3435992</v>
      </c>
      <c r="BA1615">
        <v>3778771</v>
      </c>
      <c r="BB1615">
        <v>3152690</v>
      </c>
      <c r="BC1615">
        <v>3456756</v>
      </c>
      <c r="BD1615">
        <v>3876635</v>
      </c>
      <c r="BE1615">
        <v>5040844</v>
      </c>
      <c r="BF1615">
        <v>3045408</v>
      </c>
      <c r="BG1615">
        <v>3042197</v>
      </c>
      <c r="BH1615">
        <v>6027035</v>
      </c>
      <c r="BI1615">
        <v>3139259</v>
      </c>
      <c r="BJ1615">
        <v>3120181</v>
      </c>
      <c r="BK1615">
        <v>4277142</v>
      </c>
      <c r="BL1615">
        <v>3964379</v>
      </c>
      <c r="BM1615">
        <v>3217653</v>
      </c>
      <c r="BN1615">
        <v>5184048</v>
      </c>
      <c r="BO1615">
        <v>2974258</v>
      </c>
      <c r="BP1615">
        <v>2427341</v>
      </c>
      <c r="BQ1615">
        <v>3361619</v>
      </c>
      <c r="BR1615">
        <v>3336892</v>
      </c>
      <c r="BS1615">
        <v>3592847</v>
      </c>
      <c r="BT1615">
        <v>3733994</v>
      </c>
      <c r="BU1615">
        <v>4752568</v>
      </c>
      <c r="BV1615">
        <v>3821892</v>
      </c>
      <c r="BW1615">
        <v>4562498</v>
      </c>
      <c r="BX1615">
        <v>4027019</v>
      </c>
      <c r="BY1615">
        <v>3501836</v>
      </c>
      <c r="BZ1615">
        <v>5886928</v>
      </c>
      <c r="CA1615">
        <v>4258642</v>
      </c>
      <c r="CB1615">
        <v>5142319</v>
      </c>
      <c r="CC1615">
        <v>5967565</v>
      </c>
      <c r="CD1615">
        <v>5433238</v>
      </c>
      <c r="CE1615">
        <v>9463238</v>
      </c>
      <c r="CF1615">
        <v>8339925</v>
      </c>
      <c r="CG1615">
        <v>7920628</v>
      </c>
      <c r="CH1615">
        <v>6236563</v>
      </c>
      <c r="CI1615">
        <v>5120077</v>
      </c>
      <c r="CJ1615">
        <v>5720502</v>
      </c>
      <c r="CK1615">
        <v>6538918</v>
      </c>
      <c r="CL1615">
        <v>3038209</v>
      </c>
    </row>
    <row r="1616" spans="1:169" x14ac:dyDescent="0.25">
      <c r="A1616" s="5" t="s">
        <v>808</v>
      </c>
      <c r="B1616" t="s">
        <v>1166</v>
      </c>
      <c r="C1616" t="s">
        <v>1199</v>
      </c>
      <c r="D1616" s="2">
        <f>_xll.BDH(A1616, "volume", B1616, C1616, "Direction", "H", "Period", "M","cols=166;rows=2")</f>
        <v>39843</v>
      </c>
      <c r="E1616" s="2">
        <v>39871</v>
      </c>
      <c r="F1616" s="2">
        <v>39903</v>
      </c>
      <c r="G1616" s="2">
        <v>39933</v>
      </c>
      <c r="H1616" s="2">
        <v>39962</v>
      </c>
      <c r="I1616" s="2">
        <v>39994</v>
      </c>
      <c r="J1616" s="2">
        <v>40025</v>
      </c>
      <c r="K1616" s="2">
        <v>40056</v>
      </c>
      <c r="L1616" s="2">
        <v>40086</v>
      </c>
      <c r="M1616" s="2">
        <v>40116</v>
      </c>
      <c r="N1616" s="2">
        <v>40147</v>
      </c>
      <c r="O1616" s="2">
        <v>40178</v>
      </c>
      <c r="P1616" s="2">
        <v>40207</v>
      </c>
      <c r="Q1616" s="2">
        <v>40235</v>
      </c>
      <c r="R1616" s="2">
        <v>40268</v>
      </c>
      <c r="S1616" s="2">
        <v>40298</v>
      </c>
      <c r="T1616" s="2">
        <v>40329</v>
      </c>
      <c r="U1616" s="2">
        <v>40359</v>
      </c>
      <c r="V1616" s="2">
        <v>40389</v>
      </c>
      <c r="W1616" s="2">
        <v>40421</v>
      </c>
      <c r="X1616" s="2">
        <v>40451</v>
      </c>
      <c r="Y1616" s="2">
        <v>40480</v>
      </c>
      <c r="Z1616" s="2">
        <v>40512</v>
      </c>
      <c r="AA1616" s="2">
        <v>40543</v>
      </c>
      <c r="AB1616" s="2">
        <v>40574</v>
      </c>
      <c r="AC1616" s="2">
        <v>40602</v>
      </c>
      <c r="AD1616" s="2">
        <v>40633</v>
      </c>
      <c r="AE1616" s="2">
        <v>40662</v>
      </c>
      <c r="AF1616" s="2">
        <v>40694</v>
      </c>
      <c r="AG1616" s="2">
        <v>40724</v>
      </c>
      <c r="AH1616" s="2">
        <v>40753</v>
      </c>
      <c r="AI1616" s="2">
        <v>40786</v>
      </c>
      <c r="AJ1616" s="2">
        <v>40816</v>
      </c>
      <c r="AK1616" s="2">
        <v>40847</v>
      </c>
      <c r="AL1616" s="2">
        <v>40877</v>
      </c>
      <c r="AM1616" s="2">
        <v>40907</v>
      </c>
      <c r="AN1616" s="2">
        <v>40939</v>
      </c>
      <c r="AO1616" s="2">
        <v>40968</v>
      </c>
      <c r="AP1616" s="2">
        <v>40998</v>
      </c>
      <c r="AQ1616" s="2">
        <v>41029</v>
      </c>
      <c r="AR1616" s="2">
        <v>41060</v>
      </c>
      <c r="AS1616" s="2">
        <v>41089</v>
      </c>
      <c r="AT1616" s="2">
        <v>41121</v>
      </c>
      <c r="AU1616" s="2">
        <v>41152</v>
      </c>
      <c r="AV1616" s="2">
        <v>41180</v>
      </c>
      <c r="AW1616" s="2">
        <v>41213</v>
      </c>
      <c r="AX1616" s="2">
        <v>41243</v>
      </c>
      <c r="AY1616" s="2">
        <v>41274</v>
      </c>
      <c r="AZ1616" s="2">
        <v>41305</v>
      </c>
      <c r="BA1616" s="2">
        <v>41333</v>
      </c>
      <c r="BB1616" s="2">
        <v>41362</v>
      </c>
      <c r="BC1616" s="2">
        <v>41394</v>
      </c>
      <c r="BD1616" s="2">
        <v>41425</v>
      </c>
      <c r="BE1616" s="2">
        <v>41453</v>
      </c>
      <c r="BF1616" s="2">
        <v>41486</v>
      </c>
      <c r="BG1616" s="2">
        <v>41516</v>
      </c>
      <c r="BH1616" s="2">
        <v>41547</v>
      </c>
      <c r="BI1616" s="2">
        <v>41578</v>
      </c>
      <c r="BJ1616" s="2">
        <v>41607</v>
      </c>
      <c r="BK1616" s="2">
        <v>41639</v>
      </c>
      <c r="BL1616" s="2">
        <v>41670</v>
      </c>
      <c r="BM1616" s="2">
        <v>41698</v>
      </c>
      <c r="BN1616" s="2">
        <v>41729</v>
      </c>
      <c r="BO1616" s="2">
        <v>41759</v>
      </c>
      <c r="BP1616" s="2">
        <v>41789</v>
      </c>
      <c r="BQ1616" s="2">
        <v>41820</v>
      </c>
      <c r="BR1616" s="2">
        <v>41851</v>
      </c>
      <c r="BS1616" s="2">
        <v>41880</v>
      </c>
      <c r="BT1616" s="2">
        <v>41912</v>
      </c>
      <c r="BU1616" s="2">
        <v>41943</v>
      </c>
      <c r="BV1616" s="2">
        <v>41971</v>
      </c>
      <c r="BW1616" s="2">
        <v>42004</v>
      </c>
      <c r="BX1616" s="2">
        <v>42034</v>
      </c>
      <c r="BY1616" s="2">
        <v>42062</v>
      </c>
      <c r="BZ1616" s="2">
        <v>42094</v>
      </c>
      <c r="CA1616" s="2">
        <v>42124</v>
      </c>
      <c r="CB1616" s="2">
        <v>42153</v>
      </c>
      <c r="CC1616" s="2">
        <v>42185</v>
      </c>
      <c r="CD1616" s="2">
        <v>42216</v>
      </c>
      <c r="CE1616" s="2">
        <v>42247</v>
      </c>
      <c r="CF1616" s="2">
        <v>42277</v>
      </c>
      <c r="CG1616" s="2">
        <v>42307</v>
      </c>
      <c r="CH1616" s="2">
        <v>42338</v>
      </c>
      <c r="CI1616" s="2">
        <v>42369</v>
      </c>
      <c r="CJ1616" s="2">
        <v>42398</v>
      </c>
      <c r="CK1616" s="2">
        <v>42429</v>
      </c>
      <c r="CL1616" s="2">
        <v>42460</v>
      </c>
      <c r="CM1616" s="2">
        <v>42489</v>
      </c>
      <c r="CN1616" s="2">
        <v>42521</v>
      </c>
      <c r="CO1616" s="2">
        <v>42551</v>
      </c>
      <c r="CP1616" s="2">
        <v>42580</v>
      </c>
      <c r="CQ1616" s="2">
        <v>42613</v>
      </c>
      <c r="CR1616" s="2">
        <v>42643</v>
      </c>
      <c r="CS1616" s="2">
        <v>42674</v>
      </c>
      <c r="CT1616" s="2">
        <v>42704</v>
      </c>
      <c r="CU1616" s="2">
        <v>42734</v>
      </c>
      <c r="CV1616" s="2">
        <v>42766</v>
      </c>
      <c r="CW1616" s="2">
        <v>42794</v>
      </c>
      <c r="CX1616" s="2">
        <v>42825</v>
      </c>
      <c r="CY1616" s="2">
        <v>42853</v>
      </c>
      <c r="CZ1616" s="2">
        <v>42886</v>
      </c>
      <c r="DA1616" s="2">
        <v>42916</v>
      </c>
      <c r="DB1616" s="2">
        <v>42947</v>
      </c>
      <c r="DC1616" s="2">
        <v>42978</v>
      </c>
      <c r="DD1616" s="2">
        <v>43007</v>
      </c>
      <c r="DE1616" s="2">
        <v>43039</v>
      </c>
      <c r="DF1616" s="2">
        <v>43069</v>
      </c>
      <c r="DG1616" s="2">
        <v>43098</v>
      </c>
      <c r="DH1616" s="2">
        <v>43131</v>
      </c>
      <c r="DI1616" s="2">
        <v>43159</v>
      </c>
      <c r="DJ1616" s="2">
        <v>43189</v>
      </c>
      <c r="DK1616" s="2">
        <v>43220</v>
      </c>
      <c r="DL1616" s="2">
        <v>43251</v>
      </c>
      <c r="DM1616" s="2">
        <v>43280</v>
      </c>
      <c r="DN1616" s="2">
        <v>43312</v>
      </c>
      <c r="DO1616" s="2">
        <v>43343</v>
      </c>
      <c r="DP1616" s="2">
        <v>43371</v>
      </c>
      <c r="DQ1616" s="2">
        <v>43404</v>
      </c>
      <c r="DR1616" s="2">
        <v>43434</v>
      </c>
      <c r="DS1616" s="2">
        <v>43465</v>
      </c>
      <c r="DT1616" s="2">
        <v>43496</v>
      </c>
      <c r="DU1616" s="2">
        <v>43524</v>
      </c>
      <c r="DV1616" s="2">
        <v>43553</v>
      </c>
      <c r="DW1616" s="2">
        <v>43585</v>
      </c>
      <c r="DX1616" s="2">
        <v>43616</v>
      </c>
      <c r="DY1616" s="2">
        <v>43644</v>
      </c>
      <c r="DZ1616" s="2">
        <v>43677</v>
      </c>
      <c r="EA1616" s="2">
        <v>43707</v>
      </c>
      <c r="EB1616" s="2">
        <v>43738</v>
      </c>
      <c r="EC1616" s="2">
        <v>43769</v>
      </c>
      <c r="ED1616" s="2">
        <v>43798</v>
      </c>
      <c r="EE1616" s="2">
        <v>43830</v>
      </c>
      <c r="EF1616" s="2">
        <v>43861</v>
      </c>
      <c r="EG1616" s="2">
        <v>43889</v>
      </c>
      <c r="EH1616" s="2">
        <v>43921</v>
      </c>
      <c r="EI1616" s="2">
        <v>43951</v>
      </c>
      <c r="EJ1616" s="2">
        <v>43980</v>
      </c>
      <c r="EK1616" s="2">
        <v>44012</v>
      </c>
      <c r="EL1616" s="2">
        <v>44043</v>
      </c>
      <c r="EM1616" s="2">
        <v>44074</v>
      </c>
      <c r="EN1616" s="2">
        <v>44104</v>
      </c>
      <c r="EO1616" s="2">
        <v>44134</v>
      </c>
      <c r="EP1616" s="2">
        <v>44165</v>
      </c>
      <c r="EQ1616" s="2">
        <v>44196</v>
      </c>
      <c r="ER1616" s="2">
        <v>44225</v>
      </c>
      <c r="ES1616" s="2">
        <v>44253</v>
      </c>
      <c r="ET1616" s="2">
        <v>44286</v>
      </c>
      <c r="EU1616" s="2">
        <v>44316</v>
      </c>
      <c r="EV1616" s="2">
        <v>44347</v>
      </c>
      <c r="EW1616" s="2">
        <v>44377</v>
      </c>
      <c r="EX1616" s="2">
        <v>44407</v>
      </c>
      <c r="EY1616" s="2">
        <v>44439</v>
      </c>
      <c r="EZ1616" s="2">
        <v>44469</v>
      </c>
      <c r="FA1616" s="2">
        <v>44498</v>
      </c>
      <c r="FB1616" s="2">
        <v>44530</v>
      </c>
      <c r="FC1616" s="2">
        <v>44561</v>
      </c>
      <c r="FD1616" s="2">
        <v>44592</v>
      </c>
      <c r="FE1616" s="2">
        <v>44620</v>
      </c>
      <c r="FF1616" s="2">
        <v>44651</v>
      </c>
      <c r="FG1616" s="2">
        <v>44680</v>
      </c>
      <c r="FH1616" s="2">
        <v>44712</v>
      </c>
      <c r="FI1616" s="2">
        <v>44742</v>
      </c>
      <c r="FJ1616" s="2">
        <v>44771</v>
      </c>
      <c r="FK1616" s="2">
        <v>44804</v>
      </c>
      <c r="FL1616" s="2">
        <v>44834</v>
      </c>
      <c r="FM1616" s="2">
        <v>44865</v>
      </c>
    </row>
    <row r="1617" spans="1:169" x14ac:dyDescent="0.25">
      <c r="D1617" s="3">
        <v>59670600</v>
      </c>
      <c r="E1617">
        <v>78358400</v>
      </c>
      <c r="F1617">
        <v>99536100</v>
      </c>
      <c r="G1617">
        <v>69715400</v>
      </c>
      <c r="H1617">
        <v>63245600</v>
      </c>
      <c r="I1617">
        <v>82137900</v>
      </c>
      <c r="J1617">
        <v>58287600</v>
      </c>
      <c r="K1617">
        <v>51883800</v>
      </c>
      <c r="L1617">
        <v>69507100</v>
      </c>
      <c r="M1617">
        <v>67266700</v>
      </c>
      <c r="N1617">
        <v>53766300</v>
      </c>
      <c r="O1617">
        <v>66059800</v>
      </c>
      <c r="P1617">
        <v>50899700</v>
      </c>
      <c r="Q1617">
        <v>62459300</v>
      </c>
      <c r="R1617">
        <v>57209300</v>
      </c>
      <c r="S1617">
        <v>46016600</v>
      </c>
      <c r="T1617">
        <v>74971200</v>
      </c>
      <c r="U1617">
        <v>85447500</v>
      </c>
      <c r="V1617">
        <v>57852400</v>
      </c>
      <c r="W1617">
        <v>60721700</v>
      </c>
      <c r="X1617">
        <v>58744574</v>
      </c>
      <c r="Y1617">
        <v>57176438</v>
      </c>
      <c r="Z1617">
        <v>69334836</v>
      </c>
      <c r="AA1617">
        <v>50590326</v>
      </c>
      <c r="AB1617">
        <v>55255872</v>
      </c>
      <c r="AC1617">
        <v>40647830</v>
      </c>
      <c r="AD1617">
        <v>63506990</v>
      </c>
      <c r="AE1617">
        <v>48454446</v>
      </c>
      <c r="AF1617">
        <v>49378024</v>
      </c>
      <c r="AG1617">
        <v>63151686</v>
      </c>
      <c r="AH1617">
        <v>46010582</v>
      </c>
      <c r="AI1617">
        <v>96467439</v>
      </c>
      <c r="AJ1617">
        <v>86413616</v>
      </c>
      <c r="AK1617">
        <v>67343370</v>
      </c>
      <c r="AL1617">
        <v>48856196</v>
      </c>
      <c r="AM1617">
        <v>41974694</v>
      </c>
      <c r="AN1617">
        <v>36735533</v>
      </c>
      <c r="AO1617">
        <v>32323621</v>
      </c>
      <c r="AP1617">
        <v>36659865</v>
      </c>
      <c r="AQ1617">
        <v>37016364</v>
      </c>
      <c r="AR1617">
        <v>38128121</v>
      </c>
      <c r="AS1617">
        <v>38570177</v>
      </c>
      <c r="AT1617">
        <v>32166964</v>
      </c>
      <c r="AU1617">
        <v>26282996</v>
      </c>
      <c r="AV1617">
        <v>30534239</v>
      </c>
      <c r="AW1617">
        <v>27840753</v>
      </c>
      <c r="AX1617">
        <v>36255271</v>
      </c>
      <c r="AY1617">
        <v>36899595</v>
      </c>
      <c r="AZ1617">
        <v>32675518</v>
      </c>
      <c r="BA1617">
        <v>27250215</v>
      </c>
      <c r="BB1617">
        <v>28134070</v>
      </c>
      <c r="BC1617">
        <v>27456187</v>
      </c>
      <c r="BD1617">
        <v>37453365</v>
      </c>
      <c r="BE1617">
        <v>39142433</v>
      </c>
      <c r="BF1617">
        <v>33722715</v>
      </c>
      <c r="BG1617">
        <v>32333320</v>
      </c>
      <c r="BH1617">
        <v>30062487</v>
      </c>
      <c r="BI1617">
        <v>34418776</v>
      </c>
      <c r="BJ1617">
        <v>26749793</v>
      </c>
      <c r="BK1617">
        <v>33288003</v>
      </c>
      <c r="BL1617">
        <v>35592526</v>
      </c>
      <c r="BM1617">
        <v>31347053</v>
      </c>
      <c r="BN1617">
        <v>33365078</v>
      </c>
      <c r="BO1617">
        <v>30311211</v>
      </c>
      <c r="BP1617">
        <v>25105252</v>
      </c>
      <c r="BQ1617">
        <v>31644240</v>
      </c>
      <c r="BR1617">
        <v>25692999</v>
      </c>
      <c r="BS1617">
        <v>21042521</v>
      </c>
      <c r="BT1617">
        <v>27112216</v>
      </c>
      <c r="BU1617">
        <v>34657218</v>
      </c>
      <c r="BV1617">
        <v>22566449</v>
      </c>
      <c r="BW1617">
        <v>32913068</v>
      </c>
      <c r="BX1617">
        <v>31060341</v>
      </c>
      <c r="BY1617">
        <v>24678367</v>
      </c>
      <c r="BZ1617">
        <v>38123101</v>
      </c>
      <c r="CA1617">
        <v>36345703</v>
      </c>
      <c r="CB1617">
        <v>22804557</v>
      </c>
      <c r="CC1617">
        <v>32666844</v>
      </c>
      <c r="CD1617">
        <v>24744723</v>
      </c>
      <c r="CE1617">
        <v>30215404</v>
      </c>
      <c r="CF1617">
        <v>35395327</v>
      </c>
      <c r="CG1617">
        <v>33056769</v>
      </c>
      <c r="CH1617">
        <v>24119246</v>
      </c>
      <c r="CI1617">
        <v>30397666</v>
      </c>
      <c r="CJ1617">
        <v>33353178</v>
      </c>
      <c r="CK1617">
        <v>30723456</v>
      </c>
      <c r="CL1617">
        <v>34825700</v>
      </c>
      <c r="CM1617">
        <v>29121174</v>
      </c>
      <c r="CN1617">
        <v>24677623</v>
      </c>
      <c r="CO1617">
        <v>37974469</v>
      </c>
      <c r="CP1617">
        <v>33352591</v>
      </c>
      <c r="CQ1617">
        <v>26926147</v>
      </c>
      <c r="CR1617">
        <v>33667571</v>
      </c>
      <c r="CS1617">
        <v>29503193</v>
      </c>
      <c r="CT1617">
        <v>41516935</v>
      </c>
      <c r="CU1617">
        <v>33558240</v>
      </c>
      <c r="CV1617">
        <v>28880780</v>
      </c>
      <c r="CW1617">
        <v>28708529</v>
      </c>
      <c r="CX1617">
        <v>34347943</v>
      </c>
      <c r="CY1617">
        <v>23423631</v>
      </c>
      <c r="CZ1617">
        <v>21329209</v>
      </c>
      <c r="DA1617">
        <v>27734911</v>
      </c>
      <c r="DB1617">
        <v>23929514</v>
      </c>
      <c r="DC1617">
        <v>24356792</v>
      </c>
      <c r="DD1617">
        <v>23098217</v>
      </c>
      <c r="DE1617">
        <v>26868195</v>
      </c>
      <c r="DF1617">
        <v>22920466</v>
      </c>
      <c r="DG1617">
        <v>30889910</v>
      </c>
      <c r="DH1617">
        <v>29238877</v>
      </c>
      <c r="DI1617">
        <v>29615336</v>
      </c>
      <c r="DJ1617">
        <v>36364220</v>
      </c>
      <c r="DK1617">
        <v>41730560</v>
      </c>
      <c r="DL1617">
        <v>34625976</v>
      </c>
      <c r="DM1617">
        <v>41297778</v>
      </c>
      <c r="DN1617">
        <v>31315637</v>
      </c>
      <c r="DO1617">
        <v>24865576</v>
      </c>
      <c r="DP1617">
        <v>31821458</v>
      </c>
      <c r="DQ1617">
        <v>40991434</v>
      </c>
      <c r="DR1617">
        <v>32654617</v>
      </c>
      <c r="DS1617">
        <v>53652503</v>
      </c>
      <c r="DT1617">
        <v>46713192</v>
      </c>
      <c r="DU1617">
        <v>31520218</v>
      </c>
      <c r="DV1617">
        <v>37045241</v>
      </c>
      <c r="DW1617">
        <v>27964500</v>
      </c>
      <c r="DX1617">
        <v>25133273</v>
      </c>
      <c r="DY1617">
        <v>39001493</v>
      </c>
      <c r="DZ1617">
        <v>27158692</v>
      </c>
      <c r="EA1617">
        <v>37941482</v>
      </c>
      <c r="EB1617">
        <v>41245712</v>
      </c>
      <c r="EC1617">
        <v>30094658</v>
      </c>
      <c r="ED1617">
        <v>25017572</v>
      </c>
      <c r="EE1617">
        <v>34100321</v>
      </c>
      <c r="EF1617">
        <v>32634565</v>
      </c>
      <c r="EG1617">
        <v>33106879</v>
      </c>
      <c r="EH1617">
        <v>67678193</v>
      </c>
      <c r="EI1617">
        <v>37159083</v>
      </c>
      <c r="EJ1617">
        <v>28468037</v>
      </c>
      <c r="EK1617">
        <v>36093588</v>
      </c>
      <c r="EL1617">
        <v>28531097</v>
      </c>
      <c r="EM1617">
        <v>21566140</v>
      </c>
      <c r="EN1617">
        <v>28711898</v>
      </c>
      <c r="EO1617">
        <v>28155113</v>
      </c>
      <c r="EP1617">
        <v>28415564</v>
      </c>
      <c r="EQ1617">
        <v>42846643</v>
      </c>
      <c r="ER1617">
        <v>28104489</v>
      </c>
      <c r="ES1617">
        <v>24601833</v>
      </c>
      <c r="ET1617">
        <v>36165917</v>
      </c>
      <c r="EU1617">
        <v>31756261</v>
      </c>
      <c r="EV1617">
        <v>23777345</v>
      </c>
      <c r="EW1617">
        <v>41510949</v>
      </c>
      <c r="EX1617">
        <v>28724088</v>
      </c>
      <c r="EY1617">
        <v>20454358</v>
      </c>
      <c r="EZ1617">
        <v>34303906</v>
      </c>
      <c r="FA1617">
        <v>29304354</v>
      </c>
      <c r="FB1617">
        <v>31199887</v>
      </c>
      <c r="FC1617">
        <v>40358356</v>
      </c>
      <c r="FD1617">
        <v>38090493</v>
      </c>
      <c r="FE1617">
        <v>40778072</v>
      </c>
      <c r="FF1617">
        <v>65487081</v>
      </c>
      <c r="FG1617">
        <v>40155863</v>
      </c>
      <c r="FH1617">
        <v>42523446</v>
      </c>
      <c r="FI1617">
        <v>42378038</v>
      </c>
      <c r="FJ1617">
        <v>39122852</v>
      </c>
      <c r="FK1617">
        <v>30508879</v>
      </c>
      <c r="FL1617">
        <v>39376106</v>
      </c>
      <c r="FM1617">
        <v>36501366</v>
      </c>
    </row>
    <row r="1618" spans="1:169" x14ac:dyDescent="0.25">
      <c r="A1618" s="5" t="s">
        <v>809</v>
      </c>
      <c r="B1618" t="s">
        <v>1166</v>
      </c>
      <c r="C1618" t="s">
        <v>1199</v>
      </c>
      <c r="D1618" s="2">
        <f>_xll.BDH(A1618, "volume", B1618, C1618, "Direction", "H", "Period", "M","cols=166;rows=2")</f>
        <v>39843</v>
      </c>
      <c r="E1618" s="2">
        <v>39871</v>
      </c>
      <c r="F1618" s="2">
        <v>39903</v>
      </c>
      <c r="G1618" s="2">
        <v>39933</v>
      </c>
      <c r="H1618" s="2">
        <v>39962</v>
      </c>
      <c r="I1618" s="2">
        <v>39994</v>
      </c>
      <c r="J1618" s="2">
        <v>40025</v>
      </c>
      <c r="K1618" s="2">
        <v>40056</v>
      </c>
      <c r="L1618" s="2">
        <v>40086</v>
      </c>
      <c r="M1618" s="2">
        <v>40116</v>
      </c>
      <c r="N1618" s="2">
        <v>40147</v>
      </c>
      <c r="O1618" s="2">
        <v>40178</v>
      </c>
      <c r="P1618" s="2">
        <v>40207</v>
      </c>
      <c r="Q1618" s="2">
        <v>40235</v>
      </c>
      <c r="R1618" s="2">
        <v>40268</v>
      </c>
      <c r="S1618" s="2">
        <v>40298</v>
      </c>
      <c r="T1618" s="2">
        <v>40329</v>
      </c>
      <c r="U1618" s="2">
        <v>40359</v>
      </c>
      <c r="V1618" s="2">
        <v>40389</v>
      </c>
      <c r="W1618" s="2">
        <v>40421</v>
      </c>
      <c r="X1618" s="2">
        <v>40451</v>
      </c>
      <c r="Y1618" s="2">
        <v>40480</v>
      </c>
      <c r="Z1618" s="2">
        <v>40512</v>
      </c>
      <c r="AA1618" s="2">
        <v>40543</v>
      </c>
      <c r="AB1618" s="2">
        <v>40574</v>
      </c>
      <c r="AC1618" s="2">
        <v>40602</v>
      </c>
      <c r="AD1618" s="2">
        <v>40633</v>
      </c>
      <c r="AE1618" s="2">
        <v>40662</v>
      </c>
      <c r="AF1618" s="2">
        <v>40694</v>
      </c>
      <c r="AG1618" s="2">
        <v>40724</v>
      </c>
      <c r="AH1618" s="2">
        <v>40753</v>
      </c>
      <c r="AI1618" s="2">
        <v>40786</v>
      </c>
      <c r="AJ1618" s="2">
        <v>40816</v>
      </c>
      <c r="AK1618" s="2">
        <v>40847</v>
      </c>
      <c r="AL1618" s="2">
        <v>40877</v>
      </c>
      <c r="AM1618" s="2">
        <v>40907</v>
      </c>
      <c r="AN1618" s="2">
        <v>40939</v>
      </c>
      <c r="AO1618" s="2">
        <v>40968</v>
      </c>
      <c r="AP1618" s="2">
        <v>40998</v>
      </c>
      <c r="AQ1618" s="2">
        <v>41029</v>
      </c>
      <c r="AR1618" s="2">
        <v>41060</v>
      </c>
      <c r="AS1618" s="2">
        <v>41089</v>
      </c>
      <c r="AT1618" s="2">
        <v>41121</v>
      </c>
      <c r="AU1618" s="2">
        <v>41152</v>
      </c>
      <c r="AV1618" s="2">
        <v>41180</v>
      </c>
      <c r="AW1618" s="2">
        <v>41213</v>
      </c>
      <c r="AX1618" s="2">
        <v>41243</v>
      </c>
      <c r="AY1618" s="2">
        <v>41274</v>
      </c>
      <c r="AZ1618" s="2">
        <v>41305</v>
      </c>
      <c r="BA1618" s="2">
        <v>41333</v>
      </c>
      <c r="BB1618" s="2">
        <v>41362</v>
      </c>
      <c r="BC1618" s="2">
        <v>41394</v>
      </c>
      <c r="BD1618" s="2">
        <v>41425</v>
      </c>
      <c r="BE1618" s="2">
        <v>41453</v>
      </c>
      <c r="BF1618" s="2">
        <v>41486</v>
      </c>
      <c r="BG1618" s="2">
        <v>41516</v>
      </c>
      <c r="BH1618" s="2">
        <v>41547</v>
      </c>
      <c r="BI1618" s="2">
        <v>41578</v>
      </c>
      <c r="BJ1618" s="2">
        <v>41607</v>
      </c>
      <c r="BK1618" s="2">
        <v>41639</v>
      </c>
      <c r="BL1618" s="2">
        <v>41670</v>
      </c>
      <c r="BM1618" s="2">
        <v>41698</v>
      </c>
      <c r="BN1618" s="2">
        <v>41729</v>
      </c>
      <c r="BO1618" s="2">
        <v>41759</v>
      </c>
      <c r="BP1618" s="2">
        <v>41789</v>
      </c>
      <c r="BQ1618" s="2">
        <v>41820</v>
      </c>
      <c r="BR1618" s="2">
        <v>41851</v>
      </c>
      <c r="BS1618" s="2">
        <v>41880</v>
      </c>
      <c r="BT1618" s="2">
        <v>41912</v>
      </c>
      <c r="BU1618" s="2">
        <v>41943</v>
      </c>
      <c r="BV1618" s="2">
        <v>41971</v>
      </c>
      <c r="BW1618" s="2">
        <v>42004</v>
      </c>
      <c r="BX1618" s="2">
        <v>42034</v>
      </c>
      <c r="BY1618" s="2">
        <v>42062</v>
      </c>
      <c r="BZ1618" s="2">
        <v>42094</v>
      </c>
      <c r="CA1618" s="2">
        <v>42124</v>
      </c>
      <c r="CB1618" s="2">
        <v>42153</v>
      </c>
      <c r="CC1618" s="2">
        <v>42185</v>
      </c>
      <c r="CD1618" s="2">
        <v>42216</v>
      </c>
      <c r="CE1618" s="2">
        <v>42247</v>
      </c>
      <c r="CF1618" s="2">
        <v>42277</v>
      </c>
      <c r="CG1618" s="2">
        <v>42307</v>
      </c>
      <c r="CH1618" s="2">
        <v>42338</v>
      </c>
      <c r="CI1618" s="2">
        <v>42369</v>
      </c>
      <c r="CJ1618" s="2">
        <v>42398</v>
      </c>
      <c r="CK1618" s="2">
        <v>42429</v>
      </c>
      <c r="CL1618" s="2">
        <v>42460</v>
      </c>
      <c r="CM1618" s="2">
        <v>42489</v>
      </c>
      <c r="CN1618" s="2">
        <v>42521</v>
      </c>
      <c r="CO1618" s="2">
        <v>42551</v>
      </c>
      <c r="CP1618" s="2">
        <v>42580</v>
      </c>
      <c r="CQ1618" s="2">
        <v>42613</v>
      </c>
      <c r="CR1618" s="2">
        <v>42643</v>
      </c>
      <c r="CS1618" s="2">
        <v>42674</v>
      </c>
      <c r="CT1618" s="2">
        <v>42704</v>
      </c>
      <c r="CU1618" s="2">
        <v>42734</v>
      </c>
      <c r="CV1618" s="2">
        <v>42766</v>
      </c>
      <c r="CW1618" s="2">
        <v>42794</v>
      </c>
      <c r="CX1618" s="2">
        <v>42825</v>
      </c>
      <c r="CY1618" s="2">
        <v>42853</v>
      </c>
      <c r="CZ1618" s="2">
        <v>42886</v>
      </c>
      <c r="DA1618" s="2">
        <v>42916</v>
      </c>
      <c r="DB1618" s="2">
        <v>42947</v>
      </c>
      <c r="DC1618" s="2">
        <v>42978</v>
      </c>
      <c r="DD1618" s="2">
        <v>43007</v>
      </c>
      <c r="DE1618" s="2">
        <v>43039</v>
      </c>
      <c r="DF1618" s="2">
        <v>43069</v>
      </c>
      <c r="DG1618" s="2">
        <v>43098</v>
      </c>
      <c r="DH1618" s="2">
        <v>43131</v>
      </c>
      <c r="DI1618" s="2">
        <v>43159</v>
      </c>
      <c r="DJ1618" s="2">
        <v>43189</v>
      </c>
      <c r="DK1618" s="2">
        <v>43220</v>
      </c>
      <c r="DL1618" s="2">
        <v>43251</v>
      </c>
      <c r="DM1618" s="2">
        <v>43280</v>
      </c>
      <c r="DN1618" s="2">
        <v>43312</v>
      </c>
      <c r="DO1618" s="2">
        <v>43343</v>
      </c>
      <c r="DP1618" s="2">
        <v>43371</v>
      </c>
      <c r="DQ1618" s="2">
        <v>43404</v>
      </c>
      <c r="DR1618" s="2">
        <v>43434</v>
      </c>
      <c r="DS1618" s="2">
        <v>43465</v>
      </c>
      <c r="DT1618" s="2">
        <v>43496</v>
      </c>
      <c r="DU1618" s="2">
        <v>43524</v>
      </c>
      <c r="DV1618" s="2">
        <v>43553</v>
      </c>
      <c r="DW1618" s="2">
        <v>43585</v>
      </c>
      <c r="DX1618" s="2">
        <v>43616</v>
      </c>
      <c r="DY1618" s="2">
        <v>43644</v>
      </c>
      <c r="DZ1618" s="2">
        <v>43677</v>
      </c>
      <c r="EA1618" s="2">
        <v>43707</v>
      </c>
      <c r="EB1618" s="2">
        <v>43738</v>
      </c>
      <c r="EC1618" s="2">
        <v>43769</v>
      </c>
      <c r="ED1618" s="2">
        <v>43798</v>
      </c>
      <c r="EE1618" s="2">
        <v>43830</v>
      </c>
      <c r="EF1618" s="2">
        <v>43861</v>
      </c>
      <c r="EG1618" s="2">
        <v>43889</v>
      </c>
      <c r="EH1618" s="2">
        <v>43921</v>
      </c>
      <c r="EI1618" s="2">
        <v>43951</v>
      </c>
      <c r="EJ1618" s="2">
        <v>43980</v>
      </c>
      <c r="EK1618" s="2">
        <v>44012</v>
      </c>
      <c r="EL1618" s="2">
        <v>44043</v>
      </c>
      <c r="EM1618" s="2">
        <v>44074</v>
      </c>
      <c r="EN1618" s="2">
        <v>44104</v>
      </c>
      <c r="EO1618" s="2">
        <v>44134</v>
      </c>
      <c r="EP1618" s="2">
        <v>44165</v>
      </c>
      <c r="EQ1618" s="2">
        <v>44196</v>
      </c>
      <c r="ER1618" s="2">
        <v>44225</v>
      </c>
      <c r="ES1618" s="2">
        <v>44253</v>
      </c>
      <c r="ET1618" s="2">
        <v>44286</v>
      </c>
      <c r="EU1618" s="2">
        <v>44316</v>
      </c>
      <c r="EV1618" s="2">
        <v>44347</v>
      </c>
      <c r="EW1618" s="2">
        <v>44377</v>
      </c>
      <c r="EX1618" s="2">
        <v>44407</v>
      </c>
      <c r="EY1618" s="2">
        <v>44439</v>
      </c>
      <c r="EZ1618" s="2">
        <v>44469</v>
      </c>
      <c r="FA1618" s="2">
        <v>44498</v>
      </c>
      <c r="FB1618" s="2">
        <v>44530</v>
      </c>
      <c r="FC1618" s="2">
        <v>44561</v>
      </c>
      <c r="FD1618" s="2">
        <v>44592</v>
      </c>
      <c r="FE1618" s="2">
        <v>44620</v>
      </c>
      <c r="FF1618" s="2">
        <v>44651</v>
      </c>
      <c r="FG1618" s="2">
        <v>44680</v>
      </c>
      <c r="FH1618" s="2">
        <v>44712</v>
      </c>
      <c r="FI1618" s="2">
        <v>44742</v>
      </c>
      <c r="FJ1618" s="2">
        <v>44771</v>
      </c>
      <c r="FK1618" s="2">
        <v>44804</v>
      </c>
      <c r="FL1618" s="2">
        <v>44834</v>
      </c>
      <c r="FM1618" s="2">
        <v>44865</v>
      </c>
    </row>
    <row r="1619" spans="1:169" x14ac:dyDescent="0.25">
      <c r="D1619" s="3">
        <v>22392500</v>
      </c>
      <c r="E1619">
        <v>19381000</v>
      </c>
      <c r="F1619">
        <v>28461700</v>
      </c>
      <c r="G1619">
        <v>27722400</v>
      </c>
      <c r="H1619">
        <v>16920600</v>
      </c>
      <c r="I1619">
        <v>17083500</v>
      </c>
      <c r="J1619">
        <v>16495400</v>
      </c>
      <c r="K1619">
        <v>16989900</v>
      </c>
      <c r="L1619">
        <v>15407400</v>
      </c>
      <c r="M1619">
        <v>18299900</v>
      </c>
      <c r="N1619">
        <v>12379300</v>
      </c>
      <c r="O1619">
        <v>15796800</v>
      </c>
      <c r="P1619">
        <v>14581500</v>
      </c>
      <c r="Q1619">
        <v>17303500</v>
      </c>
      <c r="R1619">
        <v>18959300</v>
      </c>
      <c r="S1619">
        <v>18228200</v>
      </c>
      <c r="T1619">
        <v>24781800</v>
      </c>
      <c r="U1619">
        <v>24784700</v>
      </c>
      <c r="V1619">
        <v>19989700</v>
      </c>
      <c r="W1619">
        <v>19407100</v>
      </c>
      <c r="X1619">
        <v>20398552</v>
      </c>
      <c r="Y1619">
        <v>17624340</v>
      </c>
      <c r="Z1619">
        <v>21212371</v>
      </c>
      <c r="AA1619">
        <v>17935037</v>
      </c>
      <c r="AB1619">
        <v>13678197</v>
      </c>
      <c r="AC1619">
        <v>18647288</v>
      </c>
      <c r="AD1619">
        <v>21379628</v>
      </c>
      <c r="AE1619">
        <v>13915682</v>
      </c>
      <c r="AF1619">
        <v>19290314</v>
      </c>
      <c r="AG1619">
        <v>15776049</v>
      </c>
      <c r="AH1619">
        <v>14622112</v>
      </c>
      <c r="AI1619">
        <v>35721323</v>
      </c>
      <c r="AJ1619">
        <v>22027575</v>
      </c>
      <c r="AK1619">
        <v>19626175</v>
      </c>
      <c r="AL1619">
        <v>19839302</v>
      </c>
      <c r="AM1619">
        <v>18333013</v>
      </c>
      <c r="AN1619">
        <v>14032100</v>
      </c>
      <c r="AO1619">
        <v>12251188</v>
      </c>
      <c r="AP1619">
        <v>10410040</v>
      </c>
      <c r="AQ1619">
        <v>12534762</v>
      </c>
      <c r="AR1619">
        <v>15820115</v>
      </c>
      <c r="AS1619">
        <v>12250381</v>
      </c>
      <c r="AT1619">
        <v>13843600</v>
      </c>
      <c r="AU1619">
        <v>9927779</v>
      </c>
      <c r="AV1619">
        <v>10333946</v>
      </c>
      <c r="AW1619">
        <v>7850443</v>
      </c>
      <c r="AX1619">
        <v>11765959</v>
      </c>
      <c r="AY1619">
        <v>8756974</v>
      </c>
      <c r="AZ1619">
        <v>8497331</v>
      </c>
      <c r="BA1619">
        <v>10557385</v>
      </c>
      <c r="BB1619">
        <v>8421987</v>
      </c>
      <c r="BC1619">
        <v>8497747</v>
      </c>
      <c r="BD1619">
        <v>10615456</v>
      </c>
      <c r="BE1619">
        <v>9912617</v>
      </c>
      <c r="BF1619">
        <v>8742736</v>
      </c>
      <c r="BG1619">
        <v>8933096</v>
      </c>
      <c r="BH1619">
        <v>11053464</v>
      </c>
      <c r="BI1619">
        <v>9484124</v>
      </c>
      <c r="BJ1619">
        <v>8651981</v>
      </c>
      <c r="BK1619">
        <v>8517194</v>
      </c>
      <c r="BL1619">
        <v>10574886</v>
      </c>
      <c r="BM1619">
        <v>9582515</v>
      </c>
      <c r="BN1619">
        <v>9259712</v>
      </c>
      <c r="BO1619">
        <v>8008608</v>
      </c>
      <c r="BP1619">
        <v>6278841</v>
      </c>
      <c r="BQ1619">
        <v>9052328</v>
      </c>
      <c r="BR1619">
        <v>8207747</v>
      </c>
      <c r="BS1619">
        <v>7903467</v>
      </c>
      <c r="BT1619">
        <v>9419846</v>
      </c>
      <c r="BU1619">
        <v>11212725</v>
      </c>
      <c r="BV1619">
        <v>8831770</v>
      </c>
      <c r="BW1619">
        <v>9097243</v>
      </c>
      <c r="BX1619">
        <v>7666881</v>
      </c>
      <c r="BY1619">
        <v>6666885</v>
      </c>
      <c r="BZ1619">
        <v>11030904</v>
      </c>
      <c r="CA1619">
        <v>7911082</v>
      </c>
      <c r="CB1619">
        <v>8248924</v>
      </c>
      <c r="CC1619">
        <v>8243067</v>
      </c>
      <c r="CD1619">
        <v>8933554</v>
      </c>
      <c r="CE1619">
        <v>10001643</v>
      </c>
      <c r="CF1619">
        <v>11164655</v>
      </c>
      <c r="CG1619">
        <v>10006390</v>
      </c>
      <c r="CH1619">
        <v>9259734</v>
      </c>
      <c r="CI1619">
        <v>12409992</v>
      </c>
      <c r="CJ1619">
        <v>14909221</v>
      </c>
      <c r="CK1619">
        <v>12276072</v>
      </c>
      <c r="CL1619">
        <v>12325849</v>
      </c>
      <c r="CM1619">
        <v>12217819</v>
      </c>
      <c r="CN1619">
        <v>10356176</v>
      </c>
      <c r="CO1619">
        <v>9988900</v>
      </c>
      <c r="CP1619">
        <v>8921288</v>
      </c>
      <c r="CQ1619">
        <v>9605936</v>
      </c>
      <c r="CR1619">
        <v>9745654</v>
      </c>
      <c r="CS1619">
        <v>10233182</v>
      </c>
      <c r="CT1619">
        <v>10560464</v>
      </c>
      <c r="CU1619">
        <v>8810274</v>
      </c>
      <c r="CV1619">
        <v>8293232</v>
      </c>
      <c r="CW1619">
        <v>9399266</v>
      </c>
      <c r="CX1619">
        <v>10384470</v>
      </c>
      <c r="CY1619">
        <v>7270635</v>
      </c>
      <c r="CZ1619">
        <v>10451400</v>
      </c>
      <c r="DA1619">
        <v>7989139</v>
      </c>
      <c r="DB1619">
        <v>5482067</v>
      </c>
      <c r="DC1619">
        <v>5356010</v>
      </c>
      <c r="DD1619">
        <v>5692175</v>
      </c>
      <c r="DE1619">
        <v>8251539</v>
      </c>
      <c r="DF1619">
        <v>8113081</v>
      </c>
      <c r="DG1619">
        <v>8235429</v>
      </c>
      <c r="DH1619">
        <v>7296955</v>
      </c>
      <c r="DI1619">
        <v>10658223</v>
      </c>
      <c r="DJ1619">
        <v>11087276</v>
      </c>
      <c r="DK1619">
        <v>8728902</v>
      </c>
      <c r="DL1619">
        <v>7911982</v>
      </c>
      <c r="DM1619">
        <v>8654710</v>
      </c>
      <c r="DN1619">
        <v>7361177</v>
      </c>
      <c r="DO1619">
        <v>7113921</v>
      </c>
      <c r="DP1619">
        <v>6373501</v>
      </c>
      <c r="DQ1619">
        <v>9132042</v>
      </c>
      <c r="DR1619">
        <v>8848827</v>
      </c>
      <c r="DS1619">
        <v>11375230</v>
      </c>
      <c r="DT1619">
        <v>7958402</v>
      </c>
      <c r="DU1619">
        <v>7020642</v>
      </c>
      <c r="DV1619">
        <v>9024392</v>
      </c>
      <c r="DW1619">
        <v>7671026</v>
      </c>
      <c r="DX1619">
        <v>6887410</v>
      </c>
      <c r="DY1619">
        <v>6648915</v>
      </c>
      <c r="DZ1619">
        <v>5359128</v>
      </c>
      <c r="EA1619">
        <v>7272807</v>
      </c>
      <c r="EB1619">
        <v>7801408</v>
      </c>
      <c r="EC1619">
        <v>7007515</v>
      </c>
      <c r="ED1619">
        <v>6699541</v>
      </c>
      <c r="EE1619">
        <v>7792220</v>
      </c>
      <c r="EF1619">
        <v>9482443</v>
      </c>
      <c r="EG1619">
        <v>9313709</v>
      </c>
      <c r="EH1619">
        <v>15866410</v>
      </c>
      <c r="EI1619">
        <v>9913947</v>
      </c>
      <c r="EJ1619">
        <v>7659876</v>
      </c>
      <c r="EK1619">
        <v>9454274</v>
      </c>
      <c r="EL1619">
        <v>6673271</v>
      </c>
      <c r="EM1619">
        <v>5910574</v>
      </c>
      <c r="EN1619">
        <v>7600850</v>
      </c>
      <c r="EO1619">
        <v>6218705</v>
      </c>
      <c r="EP1619">
        <v>8582579</v>
      </c>
      <c r="EQ1619">
        <v>8734631</v>
      </c>
      <c r="ER1619">
        <v>7156233</v>
      </c>
      <c r="ES1619">
        <v>10087016</v>
      </c>
      <c r="ET1619">
        <v>11713742</v>
      </c>
      <c r="EU1619">
        <v>7161065</v>
      </c>
      <c r="EV1619">
        <v>8771175</v>
      </c>
      <c r="EW1619">
        <v>8244983</v>
      </c>
      <c r="EX1619">
        <v>7808162</v>
      </c>
      <c r="EY1619">
        <v>7137578</v>
      </c>
      <c r="EZ1619">
        <v>10188837</v>
      </c>
      <c r="FA1619">
        <v>7806278</v>
      </c>
      <c r="FB1619">
        <v>7651912</v>
      </c>
      <c r="FC1619">
        <v>7270971</v>
      </c>
      <c r="FD1619">
        <v>8421286</v>
      </c>
      <c r="FE1619">
        <v>10547726</v>
      </c>
      <c r="FF1619">
        <v>10360197</v>
      </c>
      <c r="FG1619">
        <v>8075180</v>
      </c>
      <c r="FH1619">
        <v>11766506</v>
      </c>
      <c r="FI1619">
        <v>9348574</v>
      </c>
      <c r="FJ1619">
        <v>6397029</v>
      </c>
      <c r="FK1619">
        <v>7611724</v>
      </c>
      <c r="FL1619">
        <v>9324018</v>
      </c>
      <c r="FM1619">
        <v>9114361</v>
      </c>
    </row>
    <row r="1620" spans="1:169" x14ac:dyDescent="0.25">
      <c r="A1620" s="5" t="s">
        <v>810</v>
      </c>
      <c r="B1620" t="s">
        <v>1166</v>
      </c>
      <c r="C1620" t="s">
        <v>1196</v>
      </c>
      <c r="D1620" s="2">
        <f>_xll.BDH(A1620, "volume", B1620, C1620, "Direction", "H", "Period", "M","cols=120;rows=2")</f>
        <v>39843</v>
      </c>
      <c r="E1620" s="2">
        <v>39871</v>
      </c>
      <c r="F1620" s="2">
        <v>39903</v>
      </c>
      <c r="G1620" s="2">
        <v>39933</v>
      </c>
      <c r="H1620" s="2">
        <v>39962</v>
      </c>
      <c r="I1620" s="2">
        <v>39994</v>
      </c>
      <c r="J1620" s="2">
        <v>40025</v>
      </c>
      <c r="K1620" s="2">
        <v>40056</v>
      </c>
      <c r="L1620" s="2">
        <v>40086</v>
      </c>
      <c r="M1620" s="2">
        <v>40116</v>
      </c>
      <c r="N1620" s="2">
        <v>40147</v>
      </c>
      <c r="O1620" s="2">
        <v>40178</v>
      </c>
      <c r="P1620" s="2">
        <v>40207</v>
      </c>
      <c r="Q1620" s="2">
        <v>40235</v>
      </c>
      <c r="R1620" s="2">
        <v>40268</v>
      </c>
      <c r="S1620" s="2">
        <v>40298</v>
      </c>
      <c r="T1620" s="2">
        <v>40329</v>
      </c>
      <c r="U1620" s="2">
        <v>40359</v>
      </c>
      <c r="V1620" s="2">
        <v>40389</v>
      </c>
      <c r="W1620" s="2">
        <v>40421</v>
      </c>
      <c r="X1620" s="2">
        <v>40451</v>
      </c>
      <c r="Y1620" s="2">
        <v>40480</v>
      </c>
      <c r="Z1620" s="2">
        <v>40512</v>
      </c>
      <c r="AA1620" s="2">
        <v>40543</v>
      </c>
      <c r="AB1620" s="2">
        <v>40574</v>
      </c>
      <c r="AC1620" s="2">
        <v>40602</v>
      </c>
      <c r="AD1620" s="2">
        <v>40633</v>
      </c>
      <c r="AE1620" s="2">
        <v>40662</v>
      </c>
      <c r="AF1620" s="2">
        <v>40694</v>
      </c>
      <c r="AG1620" s="2">
        <v>40724</v>
      </c>
      <c r="AH1620" s="2">
        <v>40753</v>
      </c>
      <c r="AI1620" s="2">
        <v>40786</v>
      </c>
      <c r="AJ1620" s="2">
        <v>40816</v>
      </c>
      <c r="AK1620" s="2">
        <v>40847</v>
      </c>
      <c r="AL1620" s="2">
        <v>40877</v>
      </c>
      <c r="AM1620" s="2">
        <v>40907</v>
      </c>
      <c r="AN1620" s="2">
        <v>40939</v>
      </c>
      <c r="AO1620" s="2">
        <v>40968</v>
      </c>
      <c r="AP1620" s="2">
        <v>40998</v>
      </c>
      <c r="AQ1620" s="2">
        <v>41029</v>
      </c>
      <c r="AR1620" s="2">
        <v>41060</v>
      </c>
      <c r="AS1620" s="2">
        <v>41089</v>
      </c>
      <c r="AT1620" s="2">
        <v>41121</v>
      </c>
      <c r="AU1620" s="2">
        <v>41152</v>
      </c>
      <c r="AV1620" s="2">
        <v>41180</v>
      </c>
      <c r="AW1620" s="2">
        <v>41213</v>
      </c>
      <c r="AX1620" s="2">
        <v>41243</v>
      </c>
      <c r="AY1620" s="2">
        <v>41274</v>
      </c>
      <c r="AZ1620" s="2">
        <v>41305</v>
      </c>
      <c r="BA1620" s="2">
        <v>41333</v>
      </c>
      <c r="BB1620" s="2">
        <v>41362</v>
      </c>
      <c r="BC1620" s="2">
        <v>41394</v>
      </c>
      <c r="BD1620" s="2">
        <v>41425</v>
      </c>
      <c r="BE1620" s="2">
        <v>41453</v>
      </c>
      <c r="BF1620" s="2">
        <v>41486</v>
      </c>
      <c r="BG1620" s="2">
        <v>41516</v>
      </c>
      <c r="BH1620" s="2">
        <v>41547</v>
      </c>
      <c r="BI1620" s="2">
        <v>41578</v>
      </c>
      <c r="BJ1620" s="2">
        <v>41607</v>
      </c>
      <c r="BK1620" s="2">
        <v>41639</v>
      </c>
      <c r="BL1620" s="2">
        <v>41670</v>
      </c>
      <c r="BM1620" s="2">
        <v>41698</v>
      </c>
      <c r="BN1620" s="2">
        <v>41729</v>
      </c>
      <c r="BO1620" s="2">
        <v>41759</v>
      </c>
      <c r="BP1620" s="2">
        <v>41789</v>
      </c>
      <c r="BQ1620" s="2">
        <v>41820</v>
      </c>
      <c r="BR1620" s="2">
        <v>41851</v>
      </c>
      <c r="BS1620" s="2">
        <v>41880</v>
      </c>
      <c r="BT1620" s="2">
        <v>41912</v>
      </c>
      <c r="BU1620" s="2">
        <v>41943</v>
      </c>
      <c r="BV1620" s="2">
        <v>41971</v>
      </c>
      <c r="BW1620" s="2">
        <v>42004</v>
      </c>
      <c r="BX1620" s="2">
        <v>42034</v>
      </c>
      <c r="BY1620" s="2">
        <v>42062</v>
      </c>
      <c r="BZ1620" s="2">
        <v>42094</v>
      </c>
      <c r="CA1620" s="2">
        <v>42124</v>
      </c>
      <c r="CB1620" s="2">
        <v>42153</v>
      </c>
      <c r="CC1620" s="2">
        <v>42185</v>
      </c>
      <c r="CD1620" s="2">
        <v>42216</v>
      </c>
      <c r="CE1620" s="2">
        <v>42247</v>
      </c>
      <c r="CF1620" s="2">
        <v>42277</v>
      </c>
      <c r="CG1620" s="2">
        <v>42307</v>
      </c>
      <c r="CH1620" s="2">
        <v>42338</v>
      </c>
      <c r="CI1620" s="2">
        <v>42369</v>
      </c>
      <c r="CJ1620" s="2">
        <v>42398</v>
      </c>
      <c r="CK1620" s="2">
        <v>42429</v>
      </c>
      <c r="CL1620" s="2">
        <v>42460</v>
      </c>
      <c r="CM1620" s="2">
        <v>42489</v>
      </c>
      <c r="CN1620" s="2">
        <v>42521</v>
      </c>
      <c r="CO1620" s="2">
        <v>42551</v>
      </c>
      <c r="CP1620" s="2">
        <v>42580</v>
      </c>
      <c r="CQ1620" s="2">
        <v>42613</v>
      </c>
      <c r="CR1620" s="2">
        <v>42643</v>
      </c>
      <c r="CS1620" s="2">
        <v>42674</v>
      </c>
      <c r="CT1620" s="2">
        <v>42704</v>
      </c>
      <c r="CU1620" s="2">
        <v>42734</v>
      </c>
      <c r="CV1620" s="2">
        <v>42766</v>
      </c>
      <c r="CW1620" s="2">
        <v>42794</v>
      </c>
      <c r="CX1620" s="2">
        <v>42825</v>
      </c>
      <c r="CY1620" s="2">
        <v>42853</v>
      </c>
      <c r="CZ1620" s="2">
        <v>42886</v>
      </c>
      <c r="DA1620" s="2">
        <v>42916</v>
      </c>
      <c r="DB1620" s="2">
        <v>42947</v>
      </c>
      <c r="DC1620" s="2">
        <v>42978</v>
      </c>
      <c r="DD1620" s="2">
        <v>43007</v>
      </c>
      <c r="DE1620" s="2">
        <v>43039</v>
      </c>
      <c r="DF1620" s="2">
        <v>43069</v>
      </c>
      <c r="DG1620" s="2">
        <v>43098</v>
      </c>
      <c r="DH1620" s="2">
        <v>43131</v>
      </c>
      <c r="DI1620" s="2">
        <v>43159</v>
      </c>
      <c r="DJ1620" s="2">
        <v>43189</v>
      </c>
      <c r="DK1620" s="2">
        <v>43220</v>
      </c>
      <c r="DL1620" s="2">
        <v>43251</v>
      </c>
      <c r="DM1620" s="2">
        <v>43280</v>
      </c>
      <c r="DN1620" s="2">
        <v>43312</v>
      </c>
      <c r="DO1620" s="2">
        <v>43343</v>
      </c>
      <c r="DP1620" s="2">
        <v>43371</v>
      </c>
      <c r="DQ1620" s="2">
        <v>43404</v>
      </c>
      <c r="DR1620" s="2">
        <v>43434</v>
      </c>
      <c r="DS1620" s="2">
        <v>43465</v>
      </c>
    </row>
    <row r="1621" spans="1:169" x14ac:dyDescent="0.25">
      <c r="D1621" s="3">
        <v>14196800</v>
      </c>
      <c r="E1621">
        <v>9579400</v>
      </c>
      <c r="F1621">
        <v>13375900</v>
      </c>
      <c r="G1621">
        <v>11585700</v>
      </c>
      <c r="H1621">
        <v>12333900</v>
      </c>
      <c r="I1621">
        <v>12611900</v>
      </c>
      <c r="J1621">
        <v>9739400</v>
      </c>
      <c r="K1621">
        <v>12466100</v>
      </c>
      <c r="L1621">
        <v>11309500</v>
      </c>
      <c r="M1621">
        <v>14732000</v>
      </c>
      <c r="N1621">
        <v>12196600</v>
      </c>
      <c r="O1621">
        <v>10953400</v>
      </c>
      <c r="P1621">
        <v>7420300</v>
      </c>
      <c r="Q1621">
        <v>12446500</v>
      </c>
      <c r="R1621">
        <v>19769600</v>
      </c>
      <c r="S1621">
        <v>12749200</v>
      </c>
      <c r="T1621">
        <v>23923400</v>
      </c>
      <c r="U1621">
        <v>25099500</v>
      </c>
      <c r="V1621">
        <v>17902100</v>
      </c>
      <c r="W1621">
        <v>15718700</v>
      </c>
      <c r="X1621">
        <v>15850069</v>
      </c>
      <c r="Y1621">
        <v>11712189</v>
      </c>
      <c r="Z1621">
        <v>11093171</v>
      </c>
      <c r="AA1621">
        <v>12174214</v>
      </c>
      <c r="AB1621">
        <v>10866253</v>
      </c>
      <c r="AC1621">
        <v>11604487</v>
      </c>
      <c r="AD1621">
        <v>11865043</v>
      </c>
      <c r="AE1621">
        <v>11163380</v>
      </c>
      <c r="AF1621">
        <v>12167618</v>
      </c>
      <c r="AG1621">
        <v>12081471</v>
      </c>
      <c r="AH1621">
        <v>10426713</v>
      </c>
      <c r="AI1621">
        <v>14944380</v>
      </c>
      <c r="AJ1621">
        <v>10894633</v>
      </c>
      <c r="AK1621">
        <v>9992889</v>
      </c>
      <c r="AL1621">
        <v>9851878</v>
      </c>
      <c r="AM1621">
        <v>8377547</v>
      </c>
      <c r="AN1621">
        <v>8206790</v>
      </c>
      <c r="AO1621">
        <v>9650024</v>
      </c>
      <c r="AP1621">
        <v>11220854</v>
      </c>
      <c r="AQ1621">
        <v>10446787</v>
      </c>
      <c r="AR1621">
        <v>11446274</v>
      </c>
      <c r="AS1621">
        <v>10226735</v>
      </c>
      <c r="AT1621">
        <v>7496275</v>
      </c>
      <c r="AU1621">
        <v>5816754</v>
      </c>
      <c r="AV1621">
        <v>6018208</v>
      </c>
      <c r="AW1621">
        <v>6641070</v>
      </c>
      <c r="AX1621">
        <v>6677333</v>
      </c>
      <c r="AY1621">
        <v>4968942</v>
      </c>
      <c r="AZ1621">
        <v>5843049</v>
      </c>
      <c r="BA1621">
        <v>8652966</v>
      </c>
      <c r="BB1621">
        <v>7222565</v>
      </c>
      <c r="BC1621">
        <v>7776030</v>
      </c>
      <c r="BD1621">
        <v>7828164</v>
      </c>
      <c r="BE1621">
        <v>7347712</v>
      </c>
      <c r="BF1621">
        <v>5551159</v>
      </c>
      <c r="BG1621">
        <v>4960301</v>
      </c>
      <c r="BH1621">
        <v>5393312</v>
      </c>
      <c r="BI1621">
        <v>7308412</v>
      </c>
      <c r="BJ1621">
        <v>4368195</v>
      </c>
      <c r="BK1621">
        <v>5703589</v>
      </c>
      <c r="BL1621">
        <v>6349329</v>
      </c>
      <c r="BM1621">
        <v>8227744</v>
      </c>
      <c r="BN1621">
        <v>9089561</v>
      </c>
      <c r="BO1621">
        <v>9846729</v>
      </c>
      <c r="BP1621">
        <v>5582827</v>
      </c>
      <c r="BQ1621">
        <v>7819299</v>
      </c>
      <c r="BR1621">
        <v>6999785</v>
      </c>
      <c r="BS1621">
        <v>8601213</v>
      </c>
      <c r="BT1621">
        <v>6759393</v>
      </c>
      <c r="BU1621">
        <v>8289087</v>
      </c>
      <c r="BV1621">
        <v>6332179</v>
      </c>
      <c r="BW1621">
        <v>7747392</v>
      </c>
      <c r="BX1621">
        <v>7579163</v>
      </c>
      <c r="BY1621">
        <v>6489250</v>
      </c>
      <c r="BZ1621">
        <v>9244046</v>
      </c>
      <c r="CA1621">
        <v>8885836</v>
      </c>
      <c r="CB1621">
        <v>6356012</v>
      </c>
      <c r="CC1621">
        <v>6644920</v>
      </c>
      <c r="CD1621">
        <v>7238403</v>
      </c>
      <c r="CE1621">
        <v>8962425</v>
      </c>
      <c r="CF1621">
        <v>9700476</v>
      </c>
      <c r="CG1621">
        <v>9614514</v>
      </c>
      <c r="CH1621">
        <v>7595708</v>
      </c>
      <c r="CI1621">
        <v>7286240</v>
      </c>
      <c r="CJ1621">
        <v>8582337</v>
      </c>
      <c r="CK1621">
        <v>8164507</v>
      </c>
      <c r="CL1621">
        <v>8383132</v>
      </c>
      <c r="CM1621">
        <v>9717109</v>
      </c>
      <c r="CN1621">
        <v>7020823</v>
      </c>
      <c r="CO1621">
        <v>7827273</v>
      </c>
      <c r="CP1621">
        <v>5941957</v>
      </c>
      <c r="CQ1621">
        <v>7684443</v>
      </c>
      <c r="CR1621">
        <v>7047348</v>
      </c>
      <c r="CS1621">
        <v>8323152</v>
      </c>
      <c r="CT1621">
        <v>10050169</v>
      </c>
      <c r="CU1621">
        <v>8575673</v>
      </c>
      <c r="CV1621">
        <v>5994905</v>
      </c>
      <c r="CW1621">
        <v>6481079</v>
      </c>
      <c r="CX1621">
        <v>8075711</v>
      </c>
      <c r="CY1621">
        <v>6954030</v>
      </c>
      <c r="CZ1621">
        <v>7693508</v>
      </c>
      <c r="DA1621">
        <v>8530895</v>
      </c>
      <c r="DB1621">
        <v>6701316</v>
      </c>
      <c r="DC1621">
        <v>5924153</v>
      </c>
      <c r="DD1621">
        <v>7287806</v>
      </c>
      <c r="DE1621">
        <v>8224350</v>
      </c>
      <c r="DF1621">
        <v>6760157</v>
      </c>
      <c r="DG1621">
        <v>7098290</v>
      </c>
      <c r="DH1621">
        <v>9785233</v>
      </c>
      <c r="DI1621">
        <v>10738892</v>
      </c>
      <c r="DJ1621">
        <v>9611915</v>
      </c>
      <c r="DK1621">
        <v>6385269</v>
      </c>
      <c r="DL1621">
        <v>6515317</v>
      </c>
      <c r="DM1621">
        <v>25775901</v>
      </c>
      <c r="DN1621">
        <v>35803710</v>
      </c>
      <c r="DO1621">
        <v>13501439</v>
      </c>
      <c r="DP1621">
        <v>14022548</v>
      </c>
      <c r="DQ1621">
        <v>20035319</v>
      </c>
      <c r="DR1621">
        <v>15567509</v>
      </c>
      <c r="DS1621">
        <v>21525641</v>
      </c>
    </row>
    <row r="1622" spans="1:169" x14ac:dyDescent="0.25">
      <c r="A1622" s="5" t="s">
        <v>811</v>
      </c>
      <c r="B1622" t="s">
        <v>1166</v>
      </c>
      <c r="C1622" t="s">
        <v>1199</v>
      </c>
      <c r="D1622" s="2">
        <f>_xll.BDH(A1622, "volume", B1622, C1622, "Direction", "H", "Period", "M","cols=166;rows=2")</f>
        <v>39843</v>
      </c>
      <c r="E1622" s="2">
        <v>39871</v>
      </c>
      <c r="F1622" s="2">
        <v>39903</v>
      </c>
      <c r="G1622" s="2">
        <v>39933</v>
      </c>
      <c r="H1622" s="2">
        <v>39962</v>
      </c>
      <c r="I1622" s="2">
        <v>39994</v>
      </c>
      <c r="J1622" s="2">
        <v>40025</v>
      </c>
      <c r="K1622" s="2">
        <v>40056</v>
      </c>
      <c r="L1622" s="2">
        <v>40086</v>
      </c>
      <c r="M1622" s="2">
        <v>40116</v>
      </c>
      <c r="N1622" s="2">
        <v>40147</v>
      </c>
      <c r="O1622" s="2">
        <v>40178</v>
      </c>
      <c r="P1622" s="2">
        <v>40207</v>
      </c>
      <c r="Q1622" s="2">
        <v>40235</v>
      </c>
      <c r="R1622" s="2">
        <v>40268</v>
      </c>
      <c r="S1622" s="2">
        <v>40298</v>
      </c>
      <c r="T1622" s="2">
        <v>40329</v>
      </c>
      <c r="U1622" s="2">
        <v>40359</v>
      </c>
      <c r="V1622" s="2">
        <v>40389</v>
      </c>
      <c r="W1622" s="2">
        <v>40421</v>
      </c>
      <c r="X1622" s="2">
        <v>40451</v>
      </c>
      <c r="Y1622" s="2">
        <v>40480</v>
      </c>
      <c r="Z1622" s="2">
        <v>40512</v>
      </c>
      <c r="AA1622" s="2">
        <v>40543</v>
      </c>
      <c r="AB1622" s="2">
        <v>40574</v>
      </c>
      <c r="AC1622" s="2">
        <v>40602</v>
      </c>
      <c r="AD1622" s="2">
        <v>40633</v>
      </c>
      <c r="AE1622" s="2">
        <v>40662</v>
      </c>
      <c r="AF1622" s="2">
        <v>40694</v>
      </c>
      <c r="AG1622" s="2">
        <v>40724</v>
      </c>
      <c r="AH1622" s="2">
        <v>40753</v>
      </c>
      <c r="AI1622" s="2">
        <v>40786</v>
      </c>
      <c r="AJ1622" s="2">
        <v>40816</v>
      </c>
      <c r="AK1622" s="2">
        <v>40847</v>
      </c>
      <c r="AL1622" s="2">
        <v>40877</v>
      </c>
      <c r="AM1622" s="2">
        <v>40907</v>
      </c>
      <c r="AN1622" s="2">
        <v>40939</v>
      </c>
      <c r="AO1622" s="2">
        <v>40968</v>
      </c>
      <c r="AP1622" s="2">
        <v>40998</v>
      </c>
      <c r="AQ1622" s="2">
        <v>41029</v>
      </c>
      <c r="AR1622" s="2">
        <v>41060</v>
      </c>
      <c r="AS1622" s="2">
        <v>41089</v>
      </c>
      <c r="AT1622" s="2">
        <v>41121</v>
      </c>
      <c r="AU1622" s="2">
        <v>41152</v>
      </c>
      <c r="AV1622" s="2">
        <v>41180</v>
      </c>
      <c r="AW1622" s="2">
        <v>41213</v>
      </c>
      <c r="AX1622" s="2">
        <v>41243</v>
      </c>
      <c r="AY1622" s="2">
        <v>41274</v>
      </c>
      <c r="AZ1622" s="2">
        <v>41305</v>
      </c>
      <c r="BA1622" s="2">
        <v>41333</v>
      </c>
      <c r="BB1622" s="2">
        <v>41362</v>
      </c>
      <c r="BC1622" s="2">
        <v>41394</v>
      </c>
      <c r="BD1622" s="2">
        <v>41425</v>
      </c>
      <c r="BE1622" s="2">
        <v>41453</v>
      </c>
      <c r="BF1622" s="2">
        <v>41486</v>
      </c>
      <c r="BG1622" s="2">
        <v>41516</v>
      </c>
      <c r="BH1622" s="2">
        <v>41547</v>
      </c>
      <c r="BI1622" s="2">
        <v>41578</v>
      </c>
      <c r="BJ1622" s="2">
        <v>41607</v>
      </c>
      <c r="BK1622" s="2">
        <v>41639</v>
      </c>
      <c r="BL1622" s="2">
        <v>41670</v>
      </c>
      <c r="BM1622" s="2">
        <v>41698</v>
      </c>
      <c r="BN1622" s="2">
        <v>41729</v>
      </c>
      <c r="BO1622" s="2">
        <v>41759</v>
      </c>
      <c r="BP1622" s="2">
        <v>41789</v>
      </c>
      <c r="BQ1622" s="2">
        <v>41820</v>
      </c>
      <c r="BR1622" s="2">
        <v>41851</v>
      </c>
      <c r="BS1622" s="2">
        <v>41880</v>
      </c>
      <c r="BT1622" s="2">
        <v>41912</v>
      </c>
      <c r="BU1622" s="2">
        <v>41943</v>
      </c>
      <c r="BV1622" s="2">
        <v>41971</v>
      </c>
      <c r="BW1622" s="2">
        <v>42004</v>
      </c>
      <c r="BX1622" s="2">
        <v>42034</v>
      </c>
      <c r="BY1622" s="2">
        <v>42062</v>
      </c>
      <c r="BZ1622" s="2">
        <v>42094</v>
      </c>
      <c r="CA1622" s="2">
        <v>42124</v>
      </c>
      <c r="CB1622" s="2">
        <v>42153</v>
      </c>
      <c r="CC1622" s="2">
        <v>42185</v>
      </c>
      <c r="CD1622" s="2">
        <v>42216</v>
      </c>
      <c r="CE1622" s="2">
        <v>42247</v>
      </c>
      <c r="CF1622" s="2">
        <v>42277</v>
      </c>
      <c r="CG1622" s="2">
        <v>42307</v>
      </c>
      <c r="CH1622" s="2">
        <v>42338</v>
      </c>
      <c r="CI1622" s="2">
        <v>42369</v>
      </c>
      <c r="CJ1622" s="2">
        <v>42398</v>
      </c>
      <c r="CK1622" s="2">
        <v>42429</v>
      </c>
      <c r="CL1622" s="2">
        <v>42460</v>
      </c>
      <c r="CM1622" s="2">
        <v>42489</v>
      </c>
      <c r="CN1622" s="2">
        <v>42521</v>
      </c>
      <c r="CO1622" s="2">
        <v>42551</v>
      </c>
      <c r="CP1622" s="2">
        <v>42580</v>
      </c>
      <c r="CQ1622" s="2">
        <v>42613</v>
      </c>
      <c r="CR1622" s="2">
        <v>42643</v>
      </c>
      <c r="CS1622" s="2">
        <v>42674</v>
      </c>
      <c r="CT1622" s="2">
        <v>42704</v>
      </c>
      <c r="CU1622" s="2">
        <v>42734</v>
      </c>
      <c r="CV1622" s="2">
        <v>42766</v>
      </c>
      <c r="CW1622" s="2">
        <v>42794</v>
      </c>
      <c r="CX1622" s="2">
        <v>42825</v>
      </c>
      <c r="CY1622" s="2">
        <v>42853</v>
      </c>
      <c r="CZ1622" s="2">
        <v>42886</v>
      </c>
      <c r="DA1622" s="2">
        <v>42916</v>
      </c>
      <c r="DB1622" s="2">
        <v>42947</v>
      </c>
      <c r="DC1622" s="2">
        <v>42978</v>
      </c>
      <c r="DD1622" s="2">
        <v>43007</v>
      </c>
      <c r="DE1622" s="2">
        <v>43039</v>
      </c>
      <c r="DF1622" s="2">
        <v>43069</v>
      </c>
      <c r="DG1622" s="2">
        <v>43098</v>
      </c>
      <c r="DH1622" s="2">
        <v>43131</v>
      </c>
      <c r="DI1622" s="2">
        <v>43159</v>
      </c>
      <c r="DJ1622" s="2">
        <v>43189</v>
      </c>
      <c r="DK1622" s="2">
        <v>43220</v>
      </c>
      <c r="DL1622" s="2">
        <v>43251</v>
      </c>
      <c r="DM1622" s="2">
        <v>43280</v>
      </c>
      <c r="DN1622" s="2">
        <v>43312</v>
      </c>
      <c r="DO1622" s="2">
        <v>43343</v>
      </c>
      <c r="DP1622" s="2">
        <v>43371</v>
      </c>
      <c r="DQ1622" s="2">
        <v>43404</v>
      </c>
      <c r="DR1622" s="2">
        <v>43434</v>
      </c>
      <c r="DS1622" s="2">
        <v>43465</v>
      </c>
      <c r="DT1622" s="2">
        <v>43496</v>
      </c>
      <c r="DU1622" s="2">
        <v>43524</v>
      </c>
      <c r="DV1622" s="2">
        <v>43553</v>
      </c>
      <c r="DW1622" s="2">
        <v>43585</v>
      </c>
      <c r="DX1622" s="2">
        <v>43616</v>
      </c>
      <c r="DY1622" s="2">
        <v>43644</v>
      </c>
      <c r="DZ1622" s="2">
        <v>43677</v>
      </c>
      <c r="EA1622" s="2">
        <v>43707</v>
      </c>
      <c r="EB1622" s="2">
        <v>43738</v>
      </c>
      <c r="EC1622" s="2">
        <v>43769</v>
      </c>
      <c r="ED1622" s="2">
        <v>43798</v>
      </c>
      <c r="EE1622" s="2">
        <v>43830</v>
      </c>
      <c r="EF1622" s="2">
        <v>43861</v>
      </c>
      <c r="EG1622" s="2">
        <v>43889</v>
      </c>
      <c r="EH1622" s="2">
        <v>43921</v>
      </c>
      <c r="EI1622" s="2">
        <v>43951</v>
      </c>
      <c r="EJ1622" s="2">
        <v>43980</v>
      </c>
      <c r="EK1622" s="2">
        <v>44012</v>
      </c>
      <c r="EL1622" s="2">
        <v>44043</v>
      </c>
      <c r="EM1622" s="2">
        <v>44074</v>
      </c>
      <c r="EN1622" s="2">
        <v>44104</v>
      </c>
      <c r="EO1622" s="2">
        <v>44134</v>
      </c>
      <c r="EP1622" s="2">
        <v>44165</v>
      </c>
      <c r="EQ1622" s="2">
        <v>44196</v>
      </c>
      <c r="ER1622" s="2">
        <v>44225</v>
      </c>
      <c r="ES1622" s="2">
        <v>44253</v>
      </c>
      <c r="ET1622" s="2">
        <v>44286</v>
      </c>
      <c r="EU1622" s="2">
        <v>44316</v>
      </c>
      <c r="EV1622" s="2">
        <v>44347</v>
      </c>
      <c r="EW1622" s="2">
        <v>44377</v>
      </c>
      <c r="EX1622" s="2">
        <v>44407</v>
      </c>
      <c r="EY1622" s="2">
        <v>44439</v>
      </c>
      <c r="EZ1622" s="2">
        <v>44469</v>
      </c>
      <c r="FA1622" s="2">
        <v>44498</v>
      </c>
      <c r="FB1622" s="2">
        <v>44530</v>
      </c>
      <c r="FC1622" s="2">
        <v>44561</v>
      </c>
      <c r="FD1622" s="2">
        <v>44592</v>
      </c>
      <c r="FE1622" s="2">
        <v>44620</v>
      </c>
      <c r="FF1622" s="2">
        <v>44651</v>
      </c>
      <c r="FG1622" s="2">
        <v>44680</v>
      </c>
      <c r="FH1622" s="2">
        <v>44712</v>
      </c>
      <c r="FI1622" s="2">
        <v>44742</v>
      </c>
      <c r="FJ1622" s="2">
        <v>44771</v>
      </c>
      <c r="FK1622" s="2">
        <v>44804</v>
      </c>
      <c r="FL1622" s="2">
        <v>44834</v>
      </c>
      <c r="FM1622" s="2">
        <v>44865</v>
      </c>
    </row>
    <row r="1623" spans="1:169" x14ac:dyDescent="0.25">
      <c r="D1623" s="3">
        <v>49956400</v>
      </c>
      <c r="E1623">
        <v>58082800</v>
      </c>
      <c r="F1623">
        <v>54508800</v>
      </c>
      <c r="G1623">
        <v>41428400</v>
      </c>
      <c r="H1623">
        <v>40790400</v>
      </c>
      <c r="I1623">
        <v>41123200</v>
      </c>
      <c r="J1623">
        <v>39716400</v>
      </c>
      <c r="K1623">
        <v>22369600</v>
      </c>
      <c r="L1623">
        <v>41734800</v>
      </c>
      <c r="M1623">
        <v>44096000</v>
      </c>
      <c r="N1623">
        <v>30786000</v>
      </c>
      <c r="O1623">
        <v>40371200</v>
      </c>
      <c r="P1623">
        <v>32903200</v>
      </c>
      <c r="Q1623">
        <v>41314400</v>
      </c>
      <c r="R1623">
        <v>46036800</v>
      </c>
      <c r="S1623">
        <v>57862800</v>
      </c>
      <c r="T1623">
        <v>71170000</v>
      </c>
      <c r="U1623">
        <v>61964800</v>
      </c>
      <c r="V1623">
        <v>48163200</v>
      </c>
      <c r="W1623">
        <v>48637200</v>
      </c>
      <c r="X1623">
        <v>44555948</v>
      </c>
      <c r="Y1623">
        <v>38502024</v>
      </c>
      <c r="Z1623">
        <v>35373980</v>
      </c>
      <c r="AA1623">
        <v>38433776</v>
      </c>
      <c r="AB1623">
        <v>28999752</v>
      </c>
      <c r="AC1623">
        <v>32634304</v>
      </c>
      <c r="AD1623">
        <v>42233052</v>
      </c>
      <c r="AE1623">
        <v>28306508</v>
      </c>
      <c r="AF1623">
        <v>37411412</v>
      </c>
      <c r="AG1623">
        <v>48478860</v>
      </c>
      <c r="AH1623">
        <v>37310872</v>
      </c>
      <c r="AI1623">
        <v>45628080</v>
      </c>
      <c r="AJ1623">
        <v>45880400</v>
      </c>
      <c r="AK1623">
        <v>43376636</v>
      </c>
      <c r="AL1623">
        <v>37136040</v>
      </c>
      <c r="AM1623">
        <v>31422148</v>
      </c>
      <c r="AN1623">
        <v>49441632</v>
      </c>
      <c r="AO1623">
        <v>40152168</v>
      </c>
      <c r="AP1623">
        <v>39976256</v>
      </c>
      <c r="AQ1623">
        <v>35365028</v>
      </c>
      <c r="AR1623">
        <v>39614888</v>
      </c>
      <c r="AS1623">
        <v>46595396</v>
      </c>
      <c r="AT1623">
        <v>41520142</v>
      </c>
      <c r="AU1623">
        <v>23190346</v>
      </c>
      <c r="AV1623">
        <v>20591878</v>
      </c>
      <c r="AW1623">
        <v>27750064</v>
      </c>
      <c r="AX1623">
        <v>24780156</v>
      </c>
      <c r="AY1623">
        <v>21526054</v>
      </c>
      <c r="AZ1623">
        <v>20758804</v>
      </c>
      <c r="BA1623">
        <v>18104188</v>
      </c>
      <c r="BB1623">
        <v>19101532</v>
      </c>
      <c r="BC1623">
        <v>25893592</v>
      </c>
      <c r="BD1623">
        <v>17377382</v>
      </c>
      <c r="BE1623">
        <v>16467766</v>
      </c>
      <c r="BF1623">
        <v>20164538</v>
      </c>
      <c r="BG1623">
        <v>17228846</v>
      </c>
      <c r="BH1623">
        <v>21328413</v>
      </c>
      <c r="BI1623">
        <v>22760822</v>
      </c>
      <c r="BJ1623">
        <v>21220834</v>
      </c>
      <c r="BK1623">
        <v>23276620</v>
      </c>
      <c r="BL1623">
        <v>21349761</v>
      </c>
      <c r="BM1623">
        <v>28103201</v>
      </c>
      <c r="BN1623">
        <v>28949948</v>
      </c>
      <c r="BO1623">
        <v>33787977</v>
      </c>
      <c r="BP1623">
        <v>25592761</v>
      </c>
      <c r="BQ1623">
        <v>21488836</v>
      </c>
      <c r="BR1623">
        <v>25811984</v>
      </c>
      <c r="BS1623">
        <v>19290364</v>
      </c>
      <c r="BT1623">
        <v>24067280</v>
      </c>
      <c r="BU1623">
        <v>31144476</v>
      </c>
      <c r="BV1623">
        <v>21406173</v>
      </c>
      <c r="BW1623">
        <v>29820239</v>
      </c>
      <c r="BX1623">
        <v>31405309</v>
      </c>
      <c r="BY1623">
        <v>27586201</v>
      </c>
      <c r="BZ1623">
        <v>29550614</v>
      </c>
      <c r="CA1623">
        <v>23422378</v>
      </c>
      <c r="CB1623">
        <v>24160259</v>
      </c>
      <c r="CC1623">
        <v>22945624</v>
      </c>
      <c r="CD1623">
        <v>28981548</v>
      </c>
      <c r="CE1623">
        <v>37686662</v>
      </c>
      <c r="CF1623">
        <v>34403554</v>
      </c>
      <c r="CG1623">
        <v>41470992</v>
      </c>
      <c r="CH1623">
        <v>31204226</v>
      </c>
      <c r="CI1623">
        <v>50759839</v>
      </c>
      <c r="CJ1623">
        <v>55744940</v>
      </c>
      <c r="CK1623">
        <v>74615929</v>
      </c>
      <c r="CL1623">
        <v>53174946</v>
      </c>
      <c r="CM1623">
        <v>39039999</v>
      </c>
      <c r="CN1623">
        <v>29777438</v>
      </c>
      <c r="CO1623">
        <v>29481085</v>
      </c>
      <c r="CP1623">
        <v>23615389</v>
      </c>
      <c r="CQ1623">
        <v>25046000</v>
      </c>
      <c r="CR1623">
        <v>33265146</v>
      </c>
      <c r="CS1623">
        <v>44792965</v>
      </c>
      <c r="CT1623">
        <v>33856997</v>
      </c>
      <c r="CU1623">
        <v>33760011</v>
      </c>
      <c r="CV1623">
        <v>30961780</v>
      </c>
      <c r="CW1623">
        <v>33077345</v>
      </c>
      <c r="CX1623">
        <v>42784116</v>
      </c>
      <c r="CY1623">
        <v>29232854</v>
      </c>
      <c r="CZ1623">
        <v>37376804</v>
      </c>
      <c r="DA1623">
        <v>47529631</v>
      </c>
      <c r="DB1623">
        <v>30542969</v>
      </c>
      <c r="DC1623">
        <v>31970771</v>
      </c>
      <c r="DD1623">
        <v>33392637</v>
      </c>
      <c r="DE1623">
        <v>30862649</v>
      </c>
      <c r="DF1623">
        <v>30134896</v>
      </c>
      <c r="DG1623">
        <v>23974664</v>
      </c>
      <c r="DH1623">
        <v>24054522</v>
      </c>
      <c r="DI1623">
        <v>31760201</v>
      </c>
      <c r="DJ1623">
        <v>32720142</v>
      </c>
      <c r="DK1623">
        <v>29580050</v>
      </c>
      <c r="DL1623">
        <v>33812445</v>
      </c>
      <c r="DM1623">
        <v>35499808</v>
      </c>
      <c r="DN1623">
        <v>25034415</v>
      </c>
      <c r="DO1623">
        <v>22788182</v>
      </c>
      <c r="DP1623">
        <v>29370505</v>
      </c>
      <c r="DQ1623">
        <v>41202031</v>
      </c>
      <c r="DR1623">
        <v>33986790</v>
      </c>
      <c r="DS1623">
        <v>39559685</v>
      </c>
      <c r="DT1623">
        <v>31258526</v>
      </c>
      <c r="DU1623">
        <v>25416552</v>
      </c>
      <c r="DV1623">
        <v>28414600</v>
      </c>
      <c r="DW1623">
        <v>28310184</v>
      </c>
      <c r="DX1623">
        <v>32030394</v>
      </c>
      <c r="DY1623">
        <v>29537080</v>
      </c>
      <c r="DZ1623">
        <v>32382268</v>
      </c>
      <c r="EA1623">
        <v>43702350</v>
      </c>
      <c r="EB1623">
        <v>38462763</v>
      </c>
      <c r="EC1623">
        <v>33590245</v>
      </c>
      <c r="ED1623">
        <v>37851244</v>
      </c>
      <c r="EE1623">
        <v>41384638</v>
      </c>
      <c r="EF1623">
        <v>39845493</v>
      </c>
      <c r="EG1623">
        <v>39741205</v>
      </c>
      <c r="EH1623">
        <v>85828680</v>
      </c>
      <c r="EI1623">
        <v>40306035</v>
      </c>
      <c r="EJ1623">
        <v>26703913</v>
      </c>
      <c r="EK1623">
        <v>38033544</v>
      </c>
      <c r="EL1623">
        <v>26573695</v>
      </c>
      <c r="EM1623">
        <v>21509454</v>
      </c>
      <c r="EN1623">
        <v>24780854</v>
      </c>
      <c r="EO1623">
        <v>26905492</v>
      </c>
      <c r="EP1623">
        <v>27859219</v>
      </c>
      <c r="EQ1623">
        <v>38380600</v>
      </c>
      <c r="ER1623">
        <v>29348543</v>
      </c>
      <c r="ES1623">
        <v>27506601</v>
      </c>
      <c r="ET1623">
        <v>34783490</v>
      </c>
      <c r="EU1623">
        <v>29673080</v>
      </c>
      <c r="EV1623">
        <v>61177705</v>
      </c>
      <c r="EW1623">
        <v>50916430</v>
      </c>
      <c r="EX1623">
        <v>33838402</v>
      </c>
      <c r="EY1623">
        <v>35559474</v>
      </c>
      <c r="EZ1623">
        <v>76741247</v>
      </c>
      <c r="FA1623">
        <v>90055671</v>
      </c>
      <c r="FB1623">
        <v>53504664</v>
      </c>
      <c r="FC1623">
        <v>45655273</v>
      </c>
      <c r="FD1623">
        <v>39441092</v>
      </c>
      <c r="FE1623">
        <v>36911495</v>
      </c>
      <c r="FF1623">
        <v>91477360</v>
      </c>
      <c r="FG1623">
        <v>43382380</v>
      </c>
      <c r="FH1623">
        <v>57790708</v>
      </c>
      <c r="FI1623">
        <v>105255443</v>
      </c>
      <c r="FJ1623">
        <v>53064761</v>
      </c>
      <c r="FK1623">
        <v>44534845</v>
      </c>
      <c r="FL1623">
        <v>56585599</v>
      </c>
      <c r="FM1623">
        <v>39583946</v>
      </c>
    </row>
    <row r="1624" spans="1:169" x14ac:dyDescent="0.25">
      <c r="A1624" s="5" t="s">
        <v>812</v>
      </c>
      <c r="B1624" t="s">
        <v>1166</v>
      </c>
      <c r="C1624" t="s">
        <v>1199</v>
      </c>
      <c r="D1624" s="2">
        <f>_xll.BDH(A1624, "volume", B1624, C1624, "Direction", "H", "Period", "M","cols=166;rows=2")</f>
        <v>39843</v>
      </c>
      <c r="E1624" s="2">
        <v>39871</v>
      </c>
      <c r="F1624" s="2">
        <v>39903</v>
      </c>
      <c r="G1624" s="2">
        <v>39933</v>
      </c>
      <c r="H1624" s="2">
        <v>39962</v>
      </c>
      <c r="I1624" s="2">
        <v>39994</v>
      </c>
      <c r="J1624" s="2">
        <v>40025</v>
      </c>
      <c r="K1624" s="2">
        <v>40056</v>
      </c>
      <c r="L1624" s="2">
        <v>40086</v>
      </c>
      <c r="M1624" s="2">
        <v>40116</v>
      </c>
      <c r="N1624" s="2">
        <v>40147</v>
      </c>
      <c r="O1624" s="2">
        <v>40178</v>
      </c>
      <c r="P1624" s="2">
        <v>40207</v>
      </c>
      <c r="Q1624" s="2">
        <v>40235</v>
      </c>
      <c r="R1624" s="2">
        <v>40268</v>
      </c>
      <c r="S1624" s="2">
        <v>40298</v>
      </c>
      <c r="T1624" s="2">
        <v>40329</v>
      </c>
      <c r="U1624" s="2">
        <v>40359</v>
      </c>
      <c r="V1624" s="2">
        <v>40389</v>
      </c>
      <c r="W1624" s="2">
        <v>40421</v>
      </c>
      <c r="X1624" s="2">
        <v>40451</v>
      </c>
      <c r="Y1624" s="2">
        <v>40480</v>
      </c>
      <c r="Z1624" s="2">
        <v>40512</v>
      </c>
      <c r="AA1624" s="2">
        <v>40543</v>
      </c>
      <c r="AB1624" s="2">
        <v>40574</v>
      </c>
      <c r="AC1624" s="2">
        <v>40602</v>
      </c>
      <c r="AD1624" s="2">
        <v>40633</v>
      </c>
      <c r="AE1624" s="2">
        <v>40662</v>
      </c>
      <c r="AF1624" s="2">
        <v>40694</v>
      </c>
      <c r="AG1624" s="2">
        <v>40724</v>
      </c>
      <c r="AH1624" s="2">
        <v>40753</v>
      </c>
      <c r="AI1624" s="2">
        <v>40786</v>
      </c>
      <c r="AJ1624" s="2">
        <v>40816</v>
      </c>
      <c r="AK1624" s="2">
        <v>40847</v>
      </c>
      <c r="AL1624" s="2">
        <v>40877</v>
      </c>
      <c r="AM1624" s="2">
        <v>40907</v>
      </c>
      <c r="AN1624" s="2">
        <v>40939</v>
      </c>
      <c r="AO1624" s="2">
        <v>40968</v>
      </c>
      <c r="AP1624" s="2">
        <v>40998</v>
      </c>
      <c r="AQ1624" s="2">
        <v>41029</v>
      </c>
      <c r="AR1624" s="2">
        <v>41060</v>
      </c>
      <c r="AS1624" s="2">
        <v>41089</v>
      </c>
      <c r="AT1624" s="2">
        <v>41121</v>
      </c>
      <c r="AU1624" s="2">
        <v>41152</v>
      </c>
      <c r="AV1624" s="2">
        <v>41180</v>
      </c>
      <c r="AW1624" s="2">
        <v>41213</v>
      </c>
      <c r="AX1624" s="2">
        <v>41243</v>
      </c>
      <c r="AY1624" s="2">
        <v>41274</v>
      </c>
      <c r="AZ1624" s="2">
        <v>41305</v>
      </c>
      <c r="BA1624" s="2">
        <v>41333</v>
      </c>
      <c r="BB1624" s="2">
        <v>41362</v>
      </c>
      <c r="BC1624" s="2">
        <v>41394</v>
      </c>
      <c r="BD1624" s="2">
        <v>41425</v>
      </c>
      <c r="BE1624" s="2">
        <v>41453</v>
      </c>
      <c r="BF1624" s="2">
        <v>41486</v>
      </c>
      <c r="BG1624" s="2">
        <v>41516</v>
      </c>
      <c r="BH1624" s="2">
        <v>41547</v>
      </c>
      <c r="BI1624" s="2">
        <v>41578</v>
      </c>
      <c r="BJ1624" s="2">
        <v>41607</v>
      </c>
      <c r="BK1624" s="2">
        <v>41639</v>
      </c>
      <c r="BL1624" s="2">
        <v>41670</v>
      </c>
      <c r="BM1624" s="2">
        <v>41698</v>
      </c>
      <c r="BN1624" s="2">
        <v>41729</v>
      </c>
      <c r="BO1624" s="2">
        <v>41759</v>
      </c>
      <c r="BP1624" s="2">
        <v>41789</v>
      </c>
      <c r="BQ1624" s="2">
        <v>41820</v>
      </c>
      <c r="BR1624" s="2">
        <v>41851</v>
      </c>
      <c r="BS1624" s="2">
        <v>41880</v>
      </c>
      <c r="BT1624" s="2">
        <v>41912</v>
      </c>
      <c r="BU1624" s="2">
        <v>41943</v>
      </c>
      <c r="BV1624" s="2">
        <v>41971</v>
      </c>
      <c r="BW1624" s="2">
        <v>42004</v>
      </c>
      <c r="BX1624" s="2">
        <v>42034</v>
      </c>
      <c r="BY1624" s="2">
        <v>42062</v>
      </c>
      <c r="BZ1624" s="2">
        <v>42094</v>
      </c>
      <c r="CA1624" s="2">
        <v>42124</v>
      </c>
      <c r="CB1624" s="2">
        <v>42153</v>
      </c>
      <c r="CC1624" s="2">
        <v>42185</v>
      </c>
      <c r="CD1624" s="2">
        <v>42216</v>
      </c>
      <c r="CE1624" s="2">
        <v>42247</v>
      </c>
      <c r="CF1624" s="2">
        <v>42277</v>
      </c>
      <c r="CG1624" s="2">
        <v>42307</v>
      </c>
      <c r="CH1624" s="2">
        <v>42338</v>
      </c>
      <c r="CI1624" s="2">
        <v>42369</v>
      </c>
      <c r="CJ1624" s="2">
        <v>42398</v>
      </c>
      <c r="CK1624" s="2">
        <v>42429</v>
      </c>
      <c r="CL1624" s="2">
        <v>42460</v>
      </c>
      <c r="CM1624" s="2">
        <v>42489</v>
      </c>
      <c r="CN1624" s="2">
        <v>42521</v>
      </c>
      <c r="CO1624" s="2">
        <v>42551</v>
      </c>
      <c r="CP1624" s="2">
        <v>42580</v>
      </c>
      <c r="CQ1624" s="2">
        <v>42613</v>
      </c>
      <c r="CR1624" s="2">
        <v>42643</v>
      </c>
      <c r="CS1624" s="2">
        <v>42674</v>
      </c>
      <c r="CT1624" s="2">
        <v>42704</v>
      </c>
      <c r="CU1624" s="2">
        <v>42734</v>
      </c>
      <c r="CV1624" s="2">
        <v>42766</v>
      </c>
      <c r="CW1624" s="2">
        <v>42794</v>
      </c>
      <c r="CX1624" s="2">
        <v>42825</v>
      </c>
      <c r="CY1624" s="2">
        <v>42853</v>
      </c>
      <c r="CZ1624" s="2">
        <v>42886</v>
      </c>
      <c r="DA1624" s="2">
        <v>42916</v>
      </c>
      <c r="DB1624" s="2">
        <v>42947</v>
      </c>
      <c r="DC1624" s="2">
        <v>42978</v>
      </c>
      <c r="DD1624" s="2">
        <v>43007</v>
      </c>
      <c r="DE1624" s="2">
        <v>43039</v>
      </c>
      <c r="DF1624" s="2">
        <v>43069</v>
      </c>
      <c r="DG1624" s="2">
        <v>43098</v>
      </c>
      <c r="DH1624" s="2">
        <v>43131</v>
      </c>
      <c r="DI1624" s="2">
        <v>43159</v>
      </c>
      <c r="DJ1624" s="2">
        <v>43189</v>
      </c>
      <c r="DK1624" s="2">
        <v>43220</v>
      </c>
      <c r="DL1624" s="2">
        <v>43251</v>
      </c>
      <c r="DM1624" s="2">
        <v>43280</v>
      </c>
      <c r="DN1624" s="2">
        <v>43312</v>
      </c>
      <c r="DO1624" s="2">
        <v>43343</v>
      </c>
      <c r="DP1624" s="2">
        <v>43371</v>
      </c>
      <c r="DQ1624" s="2">
        <v>43404</v>
      </c>
      <c r="DR1624" s="2">
        <v>43434</v>
      </c>
      <c r="DS1624" s="2">
        <v>43465</v>
      </c>
      <c r="DT1624" s="2">
        <v>43496</v>
      </c>
      <c r="DU1624" s="2">
        <v>43524</v>
      </c>
      <c r="DV1624" s="2">
        <v>43553</v>
      </c>
      <c r="DW1624" s="2">
        <v>43585</v>
      </c>
      <c r="DX1624" s="2">
        <v>43616</v>
      </c>
      <c r="DY1624" s="2">
        <v>43644</v>
      </c>
      <c r="DZ1624" s="2">
        <v>43677</v>
      </c>
      <c r="EA1624" s="2">
        <v>43707</v>
      </c>
      <c r="EB1624" s="2">
        <v>43738</v>
      </c>
      <c r="EC1624" s="2">
        <v>43769</v>
      </c>
      <c r="ED1624" s="2">
        <v>43798</v>
      </c>
      <c r="EE1624" s="2">
        <v>43830</v>
      </c>
      <c r="EF1624" s="2">
        <v>43861</v>
      </c>
      <c r="EG1624" s="2">
        <v>43889</v>
      </c>
      <c r="EH1624" s="2">
        <v>43921</v>
      </c>
      <c r="EI1624" s="2">
        <v>43951</v>
      </c>
      <c r="EJ1624" s="2">
        <v>43980</v>
      </c>
      <c r="EK1624" s="2">
        <v>44012</v>
      </c>
      <c r="EL1624" s="2">
        <v>44043</v>
      </c>
      <c r="EM1624" s="2">
        <v>44074</v>
      </c>
      <c r="EN1624" s="2">
        <v>44104</v>
      </c>
      <c r="EO1624" s="2">
        <v>44134</v>
      </c>
      <c r="EP1624" s="2">
        <v>44165</v>
      </c>
      <c r="EQ1624" s="2">
        <v>44196</v>
      </c>
      <c r="ER1624" s="2">
        <v>44225</v>
      </c>
      <c r="ES1624" s="2">
        <v>44253</v>
      </c>
      <c r="ET1624" s="2">
        <v>44286</v>
      </c>
      <c r="EU1624" s="2">
        <v>44316</v>
      </c>
      <c r="EV1624" s="2">
        <v>44347</v>
      </c>
      <c r="EW1624" s="2">
        <v>44377</v>
      </c>
      <c r="EX1624" s="2">
        <v>44407</v>
      </c>
      <c r="EY1624" s="2">
        <v>44439</v>
      </c>
      <c r="EZ1624" s="2">
        <v>44469</v>
      </c>
      <c r="FA1624" s="2">
        <v>44498</v>
      </c>
      <c r="FB1624" s="2">
        <v>44530</v>
      </c>
      <c r="FC1624" s="2">
        <v>44561</v>
      </c>
      <c r="FD1624" s="2">
        <v>44592</v>
      </c>
      <c r="FE1624" s="2">
        <v>44620</v>
      </c>
      <c r="FF1624" s="2">
        <v>44651</v>
      </c>
      <c r="FG1624" s="2">
        <v>44680</v>
      </c>
      <c r="FH1624" s="2">
        <v>44712</v>
      </c>
      <c r="FI1624" s="2">
        <v>44742</v>
      </c>
      <c r="FJ1624" s="2">
        <v>44771</v>
      </c>
      <c r="FK1624" s="2">
        <v>44804</v>
      </c>
      <c r="FL1624" s="2">
        <v>44834</v>
      </c>
      <c r="FM1624" s="2">
        <v>44865</v>
      </c>
    </row>
    <row r="1625" spans="1:169" x14ac:dyDescent="0.25">
      <c r="D1625" s="3">
        <v>72566665</v>
      </c>
      <c r="E1625">
        <v>55383120</v>
      </c>
      <c r="F1625">
        <v>71661165</v>
      </c>
      <c r="G1625">
        <v>53147925</v>
      </c>
      <c r="H1625">
        <v>58346600</v>
      </c>
      <c r="I1625">
        <v>37103830</v>
      </c>
      <c r="J1625">
        <v>46283920</v>
      </c>
      <c r="K1625">
        <v>27456935</v>
      </c>
      <c r="L1625">
        <v>35624930</v>
      </c>
      <c r="M1625">
        <v>37483100</v>
      </c>
      <c r="N1625">
        <v>21147310</v>
      </c>
      <c r="O1625">
        <v>21370695</v>
      </c>
      <c r="P1625">
        <v>27736840</v>
      </c>
      <c r="Q1625">
        <v>37641570</v>
      </c>
      <c r="R1625">
        <v>26551900</v>
      </c>
      <c r="S1625">
        <v>25878590</v>
      </c>
      <c r="T1625">
        <v>28631895</v>
      </c>
      <c r="U1625">
        <v>26118340</v>
      </c>
      <c r="V1625">
        <v>28396830</v>
      </c>
      <c r="W1625">
        <v>26798260</v>
      </c>
      <c r="X1625">
        <v>20591840</v>
      </c>
      <c r="Y1625">
        <v>21878760</v>
      </c>
      <c r="Z1625">
        <v>17627165</v>
      </c>
      <c r="AA1625">
        <v>17860670</v>
      </c>
      <c r="AB1625">
        <v>15588360</v>
      </c>
      <c r="AC1625">
        <v>22506820</v>
      </c>
      <c r="AD1625">
        <v>20024775</v>
      </c>
      <c r="AE1625">
        <v>11736260</v>
      </c>
      <c r="AF1625">
        <v>16382710</v>
      </c>
      <c r="AG1625">
        <v>16758445</v>
      </c>
      <c r="AH1625">
        <v>11338630</v>
      </c>
      <c r="AI1625">
        <v>22911075</v>
      </c>
      <c r="AJ1625">
        <v>17877205</v>
      </c>
      <c r="AK1625">
        <v>21048510</v>
      </c>
      <c r="AL1625">
        <v>27948685</v>
      </c>
      <c r="AM1625">
        <v>16279865</v>
      </c>
      <c r="AN1625">
        <v>20546620</v>
      </c>
      <c r="AO1625">
        <v>24794420</v>
      </c>
      <c r="AP1625">
        <v>23992115</v>
      </c>
      <c r="AQ1625">
        <v>13251240</v>
      </c>
      <c r="AR1625">
        <v>17622520</v>
      </c>
      <c r="AS1625">
        <v>15880550</v>
      </c>
      <c r="AT1625">
        <v>12001243</v>
      </c>
      <c r="AU1625">
        <v>13637303</v>
      </c>
      <c r="AV1625">
        <v>14751114</v>
      </c>
      <c r="AW1625">
        <v>10235689</v>
      </c>
      <c r="AX1625">
        <v>8340939</v>
      </c>
      <c r="AY1625">
        <v>14105494</v>
      </c>
      <c r="AZ1625">
        <v>12294223</v>
      </c>
      <c r="BA1625">
        <v>13534628</v>
      </c>
      <c r="BB1625">
        <v>10683942</v>
      </c>
      <c r="BC1625">
        <v>8780269</v>
      </c>
      <c r="BD1625">
        <v>12166948</v>
      </c>
      <c r="BE1625">
        <v>16621425</v>
      </c>
      <c r="BF1625">
        <v>12382673</v>
      </c>
      <c r="BG1625">
        <v>12281075</v>
      </c>
      <c r="BH1625">
        <v>12942842</v>
      </c>
      <c r="BI1625">
        <v>11049126</v>
      </c>
      <c r="BJ1625">
        <v>10702249</v>
      </c>
      <c r="BK1625">
        <v>14230106</v>
      </c>
      <c r="BL1625">
        <v>15127737</v>
      </c>
      <c r="BM1625">
        <v>11957960</v>
      </c>
      <c r="BN1625">
        <v>12473333</v>
      </c>
      <c r="BO1625">
        <v>15404759</v>
      </c>
      <c r="BP1625">
        <v>11086961</v>
      </c>
      <c r="BQ1625">
        <v>11557694</v>
      </c>
      <c r="BR1625">
        <v>9933014</v>
      </c>
      <c r="BS1625">
        <v>10578024</v>
      </c>
      <c r="BT1625">
        <v>13287827</v>
      </c>
      <c r="BU1625">
        <v>16986240</v>
      </c>
      <c r="BV1625">
        <v>9161444</v>
      </c>
      <c r="BW1625">
        <v>13440486</v>
      </c>
      <c r="BX1625">
        <v>12941601</v>
      </c>
      <c r="BY1625">
        <v>10742674</v>
      </c>
      <c r="BZ1625">
        <v>18208568</v>
      </c>
      <c r="CA1625">
        <v>11885152</v>
      </c>
      <c r="CB1625">
        <v>9549880</v>
      </c>
      <c r="CC1625">
        <v>13103327</v>
      </c>
      <c r="CD1625">
        <v>10999098</v>
      </c>
      <c r="CE1625">
        <v>13203159</v>
      </c>
      <c r="CF1625">
        <v>15447388</v>
      </c>
      <c r="CG1625">
        <v>12646220</v>
      </c>
      <c r="CH1625">
        <v>9513062</v>
      </c>
      <c r="CI1625">
        <v>13539371</v>
      </c>
      <c r="CJ1625">
        <v>14945313</v>
      </c>
      <c r="CK1625">
        <v>15201275</v>
      </c>
      <c r="CL1625">
        <v>14219344</v>
      </c>
      <c r="CM1625">
        <v>16542559</v>
      </c>
      <c r="CN1625">
        <v>11483959</v>
      </c>
      <c r="CO1625">
        <v>15220871</v>
      </c>
      <c r="CP1625">
        <v>10597880</v>
      </c>
      <c r="CQ1625">
        <v>9807794</v>
      </c>
      <c r="CR1625">
        <v>12900612</v>
      </c>
      <c r="CS1625">
        <v>9987877</v>
      </c>
      <c r="CT1625">
        <v>18025157</v>
      </c>
      <c r="CU1625">
        <v>13174263</v>
      </c>
      <c r="CV1625">
        <v>11064555</v>
      </c>
      <c r="CW1625">
        <v>12293363</v>
      </c>
      <c r="CX1625">
        <v>14360220</v>
      </c>
      <c r="CY1625">
        <v>10928157</v>
      </c>
      <c r="CZ1625">
        <v>11450570</v>
      </c>
      <c r="DA1625">
        <v>12016557</v>
      </c>
      <c r="DB1625">
        <v>10446324</v>
      </c>
      <c r="DC1625">
        <v>9043695</v>
      </c>
      <c r="DD1625">
        <v>9705904</v>
      </c>
      <c r="DE1625">
        <v>11132733</v>
      </c>
      <c r="DF1625">
        <v>9624175</v>
      </c>
      <c r="DG1625">
        <v>11428589</v>
      </c>
      <c r="DH1625">
        <v>10965672</v>
      </c>
      <c r="DI1625">
        <v>15721048</v>
      </c>
      <c r="DJ1625">
        <v>21615635</v>
      </c>
      <c r="DK1625">
        <v>14198295</v>
      </c>
      <c r="DL1625">
        <v>13813313</v>
      </c>
      <c r="DM1625">
        <v>15584661</v>
      </c>
      <c r="DN1625">
        <v>10662030</v>
      </c>
      <c r="DO1625">
        <v>11042786</v>
      </c>
      <c r="DP1625">
        <v>10500089</v>
      </c>
      <c r="DQ1625">
        <v>15779382</v>
      </c>
      <c r="DR1625">
        <v>18616812</v>
      </c>
      <c r="DS1625">
        <v>18400530</v>
      </c>
      <c r="DT1625">
        <v>13075909</v>
      </c>
      <c r="DU1625">
        <v>13490523</v>
      </c>
      <c r="DV1625">
        <v>16638026</v>
      </c>
      <c r="DW1625">
        <v>11957739</v>
      </c>
      <c r="DX1625">
        <v>14941584</v>
      </c>
      <c r="DY1625">
        <v>12242667</v>
      </c>
      <c r="DZ1625">
        <v>9909604</v>
      </c>
      <c r="EA1625">
        <v>10833672</v>
      </c>
      <c r="EB1625">
        <v>11835510</v>
      </c>
      <c r="EC1625">
        <v>11683426</v>
      </c>
      <c r="ED1625">
        <v>9991655</v>
      </c>
      <c r="EE1625">
        <v>11006420</v>
      </c>
      <c r="EF1625">
        <v>10415012</v>
      </c>
      <c r="EG1625">
        <v>15449723</v>
      </c>
      <c r="EH1625">
        <v>30507497</v>
      </c>
      <c r="EI1625">
        <v>16113670</v>
      </c>
      <c r="EJ1625">
        <v>12834494</v>
      </c>
      <c r="EK1625">
        <v>20326864</v>
      </c>
      <c r="EL1625">
        <v>15559723</v>
      </c>
      <c r="EM1625">
        <v>12205921</v>
      </c>
      <c r="EN1625">
        <v>15773815</v>
      </c>
      <c r="EO1625">
        <v>13211724</v>
      </c>
      <c r="EP1625">
        <v>15252192</v>
      </c>
      <c r="EQ1625">
        <v>14888485</v>
      </c>
      <c r="ER1625">
        <v>13460090</v>
      </c>
      <c r="ES1625">
        <v>15211468</v>
      </c>
      <c r="ET1625">
        <v>18466019</v>
      </c>
      <c r="EU1625">
        <v>10498875</v>
      </c>
      <c r="EV1625">
        <v>10333426</v>
      </c>
      <c r="EW1625">
        <v>11260156</v>
      </c>
      <c r="EX1625">
        <v>9153342</v>
      </c>
      <c r="EY1625">
        <v>10832818</v>
      </c>
      <c r="EZ1625">
        <v>12811815</v>
      </c>
      <c r="FA1625">
        <v>11609055</v>
      </c>
      <c r="FB1625">
        <v>10397656</v>
      </c>
      <c r="FC1625">
        <v>10747287</v>
      </c>
      <c r="FD1625">
        <v>13581123</v>
      </c>
      <c r="FE1625">
        <v>13391513</v>
      </c>
      <c r="FF1625">
        <v>16503424</v>
      </c>
      <c r="FG1625">
        <v>12202005</v>
      </c>
      <c r="FH1625">
        <v>15191928</v>
      </c>
      <c r="FI1625">
        <v>15021670</v>
      </c>
      <c r="FJ1625">
        <v>10964456</v>
      </c>
      <c r="FK1625">
        <v>12407141</v>
      </c>
      <c r="FL1625">
        <v>12035734</v>
      </c>
      <c r="FM1625">
        <v>16239560</v>
      </c>
    </row>
    <row r="1626" spans="1:169" x14ac:dyDescent="0.25">
      <c r="A1626" s="5" t="s">
        <v>813</v>
      </c>
      <c r="B1626" t="s">
        <v>1166</v>
      </c>
      <c r="C1626" t="s">
        <v>1199</v>
      </c>
      <c r="D1626" s="2">
        <f>_xll.BDH(A1626, "volume", B1626, C1626, "Direction", "H", "Period", "M","cols=166;rows=2")</f>
        <v>39843</v>
      </c>
      <c r="E1626" s="2">
        <v>39871</v>
      </c>
      <c r="F1626" s="2">
        <v>39903</v>
      </c>
      <c r="G1626" s="2">
        <v>39933</v>
      </c>
      <c r="H1626" s="2">
        <v>39962</v>
      </c>
      <c r="I1626" s="2">
        <v>39994</v>
      </c>
      <c r="J1626" s="2">
        <v>40025</v>
      </c>
      <c r="K1626" s="2">
        <v>40056</v>
      </c>
      <c r="L1626" s="2">
        <v>40086</v>
      </c>
      <c r="M1626" s="2">
        <v>40116</v>
      </c>
      <c r="N1626" s="2">
        <v>40147</v>
      </c>
      <c r="O1626" s="2">
        <v>40178</v>
      </c>
      <c r="P1626" s="2">
        <v>40207</v>
      </c>
      <c r="Q1626" s="2">
        <v>40235</v>
      </c>
      <c r="R1626" s="2">
        <v>40268</v>
      </c>
      <c r="S1626" s="2">
        <v>40298</v>
      </c>
      <c r="T1626" s="2">
        <v>40329</v>
      </c>
      <c r="U1626" s="2">
        <v>40359</v>
      </c>
      <c r="V1626" s="2">
        <v>40389</v>
      </c>
      <c r="W1626" s="2">
        <v>40421</v>
      </c>
      <c r="X1626" s="2">
        <v>40451</v>
      </c>
      <c r="Y1626" s="2">
        <v>40480</v>
      </c>
      <c r="Z1626" s="2">
        <v>40512</v>
      </c>
      <c r="AA1626" s="2">
        <v>40543</v>
      </c>
      <c r="AB1626" s="2">
        <v>40574</v>
      </c>
      <c r="AC1626" s="2">
        <v>40602</v>
      </c>
      <c r="AD1626" s="2">
        <v>40633</v>
      </c>
      <c r="AE1626" s="2">
        <v>40662</v>
      </c>
      <c r="AF1626" s="2">
        <v>40694</v>
      </c>
      <c r="AG1626" s="2">
        <v>40724</v>
      </c>
      <c r="AH1626" s="2">
        <v>40753</v>
      </c>
      <c r="AI1626" s="2">
        <v>40786</v>
      </c>
      <c r="AJ1626" s="2">
        <v>40816</v>
      </c>
      <c r="AK1626" s="2">
        <v>40847</v>
      </c>
      <c r="AL1626" s="2">
        <v>40877</v>
      </c>
      <c r="AM1626" s="2">
        <v>40907</v>
      </c>
      <c r="AN1626" s="2">
        <v>40939</v>
      </c>
      <c r="AO1626" s="2">
        <v>40968</v>
      </c>
      <c r="AP1626" s="2">
        <v>40998</v>
      </c>
      <c r="AQ1626" s="2">
        <v>41029</v>
      </c>
      <c r="AR1626" s="2">
        <v>41060</v>
      </c>
      <c r="AS1626" s="2">
        <v>41089</v>
      </c>
      <c r="AT1626" s="2">
        <v>41121</v>
      </c>
      <c r="AU1626" s="2">
        <v>41152</v>
      </c>
      <c r="AV1626" s="2">
        <v>41180</v>
      </c>
      <c r="AW1626" s="2">
        <v>41213</v>
      </c>
      <c r="AX1626" s="2">
        <v>41243</v>
      </c>
      <c r="AY1626" s="2">
        <v>41274</v>
      </c>
      <c r="AZ1626" s="2">
        <v>41305</v>
      </c>
      <c r="BA1626" s="2">
        <v>41333</v>
      </c>
      <c r="BB1626" s="2">
        <v>41362</v>
      </c>
      <c r="BC1626" s="2">
        <v>41394</v>
      </c>
      <c r="BD1626" s="2">
        <v>41425</v>
      </c>
      <c r="BE1626" s="2">
        <v>41453</v>
      </c>
      <c r="BF1626" s="2">
        <v>41486</v>
      </c>
      <c r="BG1626" s="2">
        <v>41516</v>
      </c>
      <c r="BH1626" s="2">
        <v>41547</v>
      </c>
      <c r="BI1626" s="2">
        <v>41578</v>
      </c>
      <c r="BJ1626" s="2">
        <v>41607</v>
      </c>
      <c r="BK1626" s="2">
        <v>41639</v>
      </c>
      <c r="BL1626" s="2">
        <v>41670</v>
      </c>
      <c r="BM1626" s="2">
        <v>41698</v>
      </c>
      <c r="BN1626" s="2">
        <v>41729</v>
      </c>
      <c r="BO1626" s="2">
        <v>41759</v>
      </c>
      <c r="BP1626" s="2">
        <v>41789</v>
      </c>
      <c r="BQ1626" s="2">
        <v>41820</v>
      </c>
      <c r="BR1626" s="2">
        <v>41851</v>
      </c>
      <c r="BS1626" s="2">
        <v>41880</v>
      </c>
      <c r="BT1626" s="2">
        <v>41912</v>
      </c>
      <c r="BU1626" s="2">
        <v>41943</v>
      </c>
      <c r="BV1626" s="2">
        <v>41971</v>
      </c>
      <c r="BW1626" s="2">
        <v>42004</v>
      </c>
      <c r="BX1626" s="2">
        <v>42034</v>
      </c>
      <c r="BY1626" s="2">
        <v>42062</v>
      </c>
      <c r="BZ1626" s="2">
        <v>42094</v>
      </c>
      <c r="CA1626" s="2">
        <v>42124</v>
      </c>
      <c r="CB1626" s="2">
        <v>42153</v>
      </c>
      <c r="CC1626" s="2">
        <v>42185</v>
      </c>
      <c r="CD1626" s="2">
        <v>42216</v>
      </c>
      <c r="CE1626" s="2">
        <v>42247</v>
      </c>
      <c r="CF1626" s="2">
        <v>42277</v>
      </c>
      <c r="CG1626" s="2">
        <v>42307</v>
      </c>
      <c r="CH1626" s="2">
        <v>42338</v>
      </c>
      <c r="CI1626" s="2">
        <v>42369</v>
      </c>
      <c r="CJ1626" s="2">
        <v>42398</v>
      </c>
      <c r="CK1626" s="2">
        <v>42429</v>
      </c>
      <c r="CL1626" s="2">
        <v>42460</v>
      </c>
      <c r="CM1626" s="2">
        <v>42489</v>
      </c>
      <c r="CN1626" s="2">
        <v>42521</v>
      </c>
      <c r="CO1626" s="2">
        <v>42551</v>
      </c>
      <c r="CP1626" s="2">
        <v>42580</v>
      </c>
      <c r="CQ1626" s="2">
        <v>42613</v>
      </c>
      <c r="CR1626" s="2">
        <v>42643</v>
      </c>
      <c r="CS1626" s="2">
        <v>42674</v>
      </c>
      <c r="CT1626" s="2">
        <v>42704</v>
      </c>
      <c r="CU1626" s="2">
        <v>42734</v>
      </c>
      <c r="CV1626" s="2">
        <v>42766</v>
      </c>
      <c r="CW1626" s="2">
        <v>42794</v>
      </c>
      <c r="CX1626" s="2">
        <v>42825</v>
      </c>
      <c r="CY1626" s="2">
        <v>42853</v>
      </c>
      <c r="CZ1626" s="2">
        <v>42886</v>
      </c>
      <c r="DA1626" s="2">
        <v>42916</v>
      </c>
      <c r="DB1626" s="2">
        <v>42947</v>
      </c>
      <c r="DC1626" s="2">
        <v>42978</v>
      </c>
      <c r="DD1626" s="2">
        <v>43007</v>
      </c>
      <c r="DE1626" s="2">
        <v>43039</v>
      </c>
      <c r="DF1626" s="2">
        <v>43069</v>
      </c>
      <c r="DG1626" s="2">
        <v>43098</v>
      </c>
      <c r="DH1626" s="2">
        <v>43131</v>
      </c>
      <c r="DI1626" s="2">
        <v>43159</v>
      </c>
      <c r="DJ1626" s="2">
        <v>43189</v>
      </c>
      <c r="DK1626" s="2">
        <v>43220</v>
      </c>
      <c r="DL1626" s="2">
        <v>43251</v>
      </c>
      <c r="DM1626" s="2">
        <v>43280</v>
      </c>
      <c r="DN1626" s="2">
        <v>43312</v>
      </c>
      <c r="DO1626" s="2">
        <v>43343</v>
      </c>
      <c r="DP1626" s="2">
        <v>43371</v>
      </c>
      <c r="DQ1626" s="2">
        <v>43404</v>
      </c>
      <c r="DR1626" s="2">
        <v>43434</v>
      </c>
      <c r="DS1626" s="2">
        <v>43465</v>
      </c>
      <c r="DT1626" s="2">
        <v>43496</v>
      </c>
      <c r="DU1626" s="2">
        <v>43524</v>
      </c>
      <c r="DV1626" s="2">
        <v>43553</v>
      </c>
      <c r="DW1626" s="2">
        <v>43585</v>
      </c>
      <c r="DX1626" s="2">
        <v>43616</v>
      </c>
      <c r="DY1626" s="2">
        <v>43644</v>
      </c>
      <c r="DZ1626" s="2">
        <v>43677</v>
      </c>
      <c r="EA1626" s="2">
        <v>43707</v>
      </c>
      <c r="EB1626" s="2">
        <v>43738</v>
      </c>
      <c r="EC1626" s="2">
        <v>43769</v>
      </c>
      <c r="ED1626" s="2">
        <v>43798</v>
      </c>
      <c r="EE1626" s="2">
        <v>43830</v>
      </c>
      <c r="EF1626" s="2">
        <v>43861</v>
      </c>
      <c r="EG1626" s="2">
        <v>43889</v>
      </c>
      <c r="EH1626" s="2">
        <v>43921</v>
      </c>
      <c r="EI1626" s="2">
        <v>43951</v>
      </c>
      <c r="EJ1626" s="2">
        <v>43980</v>
      </c>
      <c r="EK1626" s="2">
        <v>44012</v>
      </c>
      <c r="EL1626" s="2">
        <v>44043</v>
      </c>
      <c r="EM1626" s="2">
        <v>44074</v>
      </c>
      <c r="EN1626" s="2">
        <v>44104</v>
      </c>
      <c r="EO1626" s="2">
        <v>44134</v>
      </c>
      <c r="EP1626" s="2">
        <v>44165</v>
      </c>
      <c r="EQ1626" s="2">
        <v>44196</v>
      </c>
      <c r="ER1626" s="2">
        <v>44225</v>
      </c>
      <c r="ES1626" s="2">
        <v>44253</v>
      </c>
      <c r="ET1626" s="2">
        <v>44286</v>
      </c>
      <c r="EU1626" s="2">
        <v>44316</v>
      </c>
      <c r="EV1626" s="2">
        <v>44347</v>
      </c>
      <c r="EW1626" s="2">
        <v>44377</v>
      </c>
      <c r="EX1626" s="2">
        <v>44407</v>
      </c>
      <c r="EY1626" s="2">
        <v>44439</v>
      </c>
      <c r="EZ1626" s="2">
        <v>44469</v>
      </c>
      <c r="FA1626" s="2">
        <v>44498</v>
      </c>
      <c r="FB1626" s="2">
        <v>44530</v>
      </c>
      <c r="FC1626" s="2">
        <v>44561</v>
      </c>
      <c r="FD1626" s="2">
        <v>44592</v>
      </c>
      <c r="FE1626" s="2">
        <v>44620</v>
      </c>
      <c r="FF1626" s="2">
        <v>44651</v>
      </c>
      <c r="FG1626" s="2">
        <v>44680</v>
      </c>
      <c r="FH1626" s="2">
        <v>44712</v>
      </c>
      <c r="FI1626" s="2">
        <v>44742</v>
      </c>
      <c r="FJ1626" s="2">
        <v>44771</v>
      </c>
      <c r="FK1626" s="2">
        <v>44804</v>
      </c>
      <c r="FL1626" s="2">
        <v>44834</v>
      </c>
      <c r="FM1626" s="2">
        <v>44865</v>
      </c>
    </row>
    <row r="1627" spans="1:169" x14ac:dyDescent="0.25">
      <c r="D1627" s="3">
        <v>18314745</v>
      </c>
      <c r="E1627">
        <v>17094475</v>
      </c>
      <c r="F1627">
        <v>20114590</v>
      </c>
      <c r="G1627">
        <v>14476258</v>
      </c>
      <c r="H1627">
        <v>12729841</v>
      </c>
      <c r="I1627">
        <v>9743047</v>
      </c>
      <c r="J1627">
        <v>11502300</v>
      </c>
      <c r="K1627">
        <v>8222880</v>
      </c>
      <c r="L1627">
        <v>7341612</v>
      </c>
      <c r="M1627">
        <v>9745212</v>
      </c>
      <c r="N1627">
        <v>9866620</v>
      </c>
      <c r="O1627">
        <v>7152824</v>
      </c>
      <c r="P1627">
        <v>8873094</v>
      </c>
      <c r="Q1627">
        <v>11301476</v>
      </c>
      <c r="R1627">
        <v>8309805</v>
      </c>
      <c r="S1627">
        <v>7723166</v>
      </c>
      <c r="T1627">
        <v>13472130</v>
      </c>
      <c r="U1627">
        <v>10912319</v>
      </c>
      <c r="V1627">
        <v>10414954</v>
      </c>
      <c r="W1627">
        <v>9289509</v>
      </c>
      <c r="X1627">
        <v>6759331</v>
      </c>
      <c r="Y1627">
        <v>7390347</v>
      </c>
      <c r="Z1627">
        <v>6829150</v>
      </c>
      <c r="AA1627">
        <v>4867449</v>
      </c>
      <c r="AB1627">
        <v>5998574</v>
      </c>
      <c r="AC1627">
        <v>5478642</v>
      </c>
      <c r="AD1627">
        <v>8264303</v>
      </c>
      <c r="AE1627">
        <v>5932840</v>
      </c>
      <c r="AF1627">
        <v>6731734</v>
      </c>
      <c r="AG1627">
        <v>8126880</v>
      </c>
      <c r="AH1627">
        <v>8449098</v>
      </c>
      <c r="AI1627">
        <v>16718007</v>
      </c>
      <c r="AJ1627">
        <v>10179661</v>
      </c>
      <c r="AK1627">
        <v>12259572</v>
      </c>
      <c r="AL1627">
        <v>10023011</v>
      </c>
      <c r="AM1627">
        <v>7212310</v>
      </c>
      <c r="AN1627">
        <v>6098620</v>
      </c>
      <c r="AO1627">
        <v>5699808</v>
      </c>
      <c r="AP1627">
        <v>5828486</v>
      </c>
      <c r="AQ1627">
        <v>5344680</v>
      </c>
      <c r="AR1627">
        <v>8557876</v>
      </c>
      <c r="AS1627">
        <v>7826156</v>
      </c>
      <c r="AT1627">
        <v>7842145</v>
      </c>
      <c r="AU1627">
        <v>6055256</v>
      </c>
      <c r="AV1627">
        <v>5091668</v>
      </c>
      <c r="AW1627">
        <v>7461404</v>
      </c>
      <c r="AX1627">
        <v>5369489</v>
      </c>
      <c r="AY1627">
        <v>5023401</v>
      </c>
      <c r="AZ1627">
        <v>4957163</v>
      </c>
      <c r="BA1627">
        <v>4224791</v>
      </c>
      <c r="BB1627">
        <v>4363823</v>
      </c>
      <c r="BC1627">
        <v>4863389</v>
      </c>
      <c r="BD1627">
        <v>6661334</v>
      </c>
      <c r="BE1627">
        <v>5871147</v>
      </c>
      <c r="BF1627">
        <v>5342172</v>
      </c>
      <c r="BG1627">
        <v>5548570</v>
      </c>
      <c r="BH1627">
        <v>5830726</v>
      </c>
      <c r="BI1627">
        <v>6866972</v>
      </c>
      <c r="BJ1627">
        <v>4991488</v>
      </c>
      <c r="BK1627">
        <v>9199452</v>
      </c>
      <c r="BL1627">
        <v>6819490</v>
      </c>
      <c r="BM1627">
        <v>9291183</v>
      </c>
      <c r="BN1627">
        <v>6747214</v>
      </c>
      <c r="BO1627">
        <v>7024923</v>
      </c>
      <c r="BP1627">
        <v>6389761</v>
      </c>
      <c r="BQ1627">
        <v>4762119</v>
      </c>
      <c r="BR1627">
        <v>4432876</v>
      </c>
      <c r="BS1627">
        <v>4062376</v>
      </c>
      <c r="BT1627">
        <v>3997725</v>
      </c>
      <c r="BU1627">
        <v>8012209</v>
      </c>
      <c r="BV1627">
        <v>4962344</v>
      </c>
      <c r="BW1627">
        <v>6004869</v>
      </c>
      <c r="BX1627">
        <v>8479146</v>
      </c>
      <c r="BY1627">
        <v>7252196</v>
      </c>
      <c r="BZ1627">
        <v>7649546</v>
      </c>
      <c r="CA1627">
        <v>5195834</v>
      </c>
      <c r="CB1627">
        <v>6055486</v>
      </c>
      <c r="CC1627">
        <v>4858090</v>
      </c>
      <c r="CD1627">
        <v>6086369</v>
      </c>
      <c r="CE1627">
        <v>7016285</v>
      </c>
      <c r="CF1627">
        <v>9685979</v>
      </c>
      <c r="CG1627">
        <v>14231618</v>
      </c>
      <c r="CH1627">
        <v>7607229</v>
      </c>
      <c r="CI1627">
        <v>6783523</v>
      </c>
      <c r="CJ1627">
        <v>8774694</v>
      </c>
      <c r="CK1627">
        <v>18744106</v>
      </c>
      <c r="CL1627">
        <v>19973956</v>
      </c>
      <c r="CM1627">
        <v>10484674</v>
      </c>
      <c r="CN1627">
        <v>12964256</v>
      </c>
      <c r="CO1627">
        <v>16588682</v>
      </c>
      <c r="CP1627">
        <v>8829191</v>
      </c>
      <c r="CQ1627">
        <v>11171822</v>
      </c>
      <c r="CR1627">
        <v>9567991</v>
      </c>
      <c r="CS1627">
        <v>10431416</v>
      </c>
      <c r="CT1627">
        <v>13860907</v>
      </c>
      <c r="CU1627">
        <v>9983910</v>
      </c>
      <c r="CV1627">
        <v>11938096</v>
      </c>
      <c r="CW1627">
        <v>12194227</v>
      </c>
      <c r="CX1627">
        <v>11541864</v>
      </c>
      <c r="CY1627">
        <v>7738056</v>
      </c>
      <c r="CZ1627">
        <v>11337107</v>
      </c>
      <c r="DA1627">
        <v>8830581</v>
      </c>
      <c r="DB1627">
        <v>8568427</v>
      </c>
      <c r="DC1627">
        <v>16321558</v>
      </c>
      <c r="DD1627">
        <v>11495317</v>
      </c>
      <c r="DE1627">
        <v>15601845</v>
      </c>
      <c r="DF1627">
        <v>15358653</v>
      </c>
      <c r="DG1627">
        <v>10610392</v>
      </c>
      <c r="DH1627">
        <v>17169602</v>
      </c>
      <c r="DI1627">
        <v>14291478</v>
      </c>
      <c r="DJ1627">
        <v>16989179</v>
      </c>
      <c r="DK1627">
        <v>14729848</v>
      </c>
      <c r="DL1627">
        <v>20884006</v>
      </c>
      <c r="DM1627">
        <v>19347087</v>
      </c>
      <c r="DN1627">
        <v>14757255</v>
      </c>
      <c r="DO1627">
        <v>21900658</v>
      </c>
      <c r="DP1627">
        <v>17573379</v>
      </c>
      <c r="DQ1627">
        <v>20428757</v>
      </c>
      <c r="DR1627">
        <v>25819765</v>
      </c>
      <c r="DS1627">
        <v>22095271</v>
      </c>
      <c r="DT1627">
        <v>15337783</v>
      </c>
      <c r="DU1627">
        <v>12830330</v>
      </c>
      <c r="DV1627">
        <v>15506211</v>
      </c>
      <c r="DW1627">
        <v>9512535</v>
      </c>
      <c r="DX1627">
        <v>16552557</v>
      </c>
      <c r="DY1627">
        <v>12779649</v>
      </c>
      <c r="DZ1627">
        <v>11529712</v>
      </c>
      <c r="EA1627">
        <v>15520123</v>
      </c>
      <c r="EB1627">
        <v>15851415</v>
      </c>
      <c r="EC1627">
        <v>11350352</v>
      </c>
      <c r="ED1627">
        <v>12462133</v>
      </c>
      <c r="EE1627">
        <v>11257482</v>
      </c>
      <c r="EF1627">
        <v>10316375</v>
      </c>
      <c r="EG1627">
        <v>10572270</v>
      </c>
      <c r="EH1627">
        <v>30037189</v>
      </c>
      <c r="EI1627">
        <v>18989670</v>
      </c>
      <c r="EJ1627">
        <v>21788398</v>
      </c>
      <c r="EK1627">
        <v>18688922</v>
      </c>
      <c r="EL1627">
        <v>13086013</v>
      </c>
      <c r="EM1627">
        <v>17544633</v>
      </c>
      <c r="EN1627">
        <v>12691152</v>
      </c>
      <c r="EO1627">
        <v>8360942</v>
      </c>
      <c r="EP1627">
        <v>10087662</v>
      </c>
      <c r="EQ1627">
        <v>9451938</v>
      </c>
      <c r="ER1627">
        <v>9535292</v>
      </c>
      <c r="ES1627">
        <v>10606387</v>
      </c>
      <c r="ET1627">
        <v>16941793</v>
      </c>
      <c r="EU1627">
        <v>10455527</v>
      </c>
      <c r="EV1627">
        <v>12765607</v>
      </c>
      <c r="EW1627">
        <v>10658679</v>
      </c>
      <c r="EX1627">
        <v>9918806</v>
      </c>
      <c r="EY1627">
        <v>11459960</v>
      </c>
      <c r="EZ1627">
        <v>9154921</v>
      </c>
      <c r="FA1627">
        <v>8697869</v>
      </c>
      <c r="FB1627">
        <v>15940848</v>
      </c>
      <c r="FC1627">
        <v>16509108</v>
      </c>
      <c r="FD1627">
        <v>11450395</v>
      </c>
      <c r="FE1627">
        <v>13767014</v>
      </c>
      <c r="FF1627">
        <v>23171783</v>
      </c>
      <c r="FG1627">
        <v>16463147</v>
      </c>
      <c r="FH1627">
        <v>18760155</v>
      </c>
      <c r="FI1627">
        <v>18612199</v>
      </c>
      <c r="FJ1627">
        <v>11329066</v>
      </c>
      <c r="FK1627">
        <v>15170058</v>
      </c>
      <c r="FL1627">
        <v>20004691</v>
      </c>
      <c r="FM1627">
        <v>16796640</v>
      </c>
    </row>
    <row r="1628" spans="1:169" x14ac:dyDescent="0.25">
      <c r="A1628" s="5" t="s">
        <v>814</v>
      </c>
      <c r="B1628" t="s">
        <v>1166</v>
      </c>
      <c r="C1628" t="s">
        <v>1199</v>
      </c>
      <c r="D1628" s="2">
        <f>_xll.BDH(A1628, "volume", B1628, C1628, "Direction", "H", "Period", "M","cols=166;rows=2")</f>
        <v>39843</v>
      </c>
      <c r="E1628" s="2">
        <v>39871</v>
      </c>
      <c r="F1628" s="2">
        <v>39903</v>
      </c>
      <c r="G1628" s="2">
        <v>39933</v>
      </c>
      <c r="H1628" s="2">
        <v>39962</v>
      </c>
      <c r="I1628" s="2">
        <v>39994</v>
      </c>
      <c r="J1628" s="2">
        <v>40025</v>
      </c>
      <c r="K1628" s="2">
        <v>40056</v>
      </c>
      <c r="L1628" s="2">
        <v>40086</v>
      </c>
      <c r="M1628" s="2">
        <v>40116</v>
      </c>
      <c r="N1628" s="2">
        <v>40147</v>
      </c>
      <c r="O1628" s="2">
        <v>40178</v>
      </c>
      <c r="P1628" s="2">
        <v>40207</v>
      </c>
      <c r="Q1628" s="2">
        <v>40235</v>
      </c>
      <c r="R1628" s="2">
        <v>40268</v>
      </c>
      <c r="S1628" s="2">
        <v>40298</v>
      </c>
      <c r="T1628" s="2">
        <v>40329</v>
      </c>
      <c r="U1628" s="2">
        <v>40359</v>
      </c>
      <c r="V1628" s="2">
        <v>40389</v>
      </c>
      <c r="W1628" s="2">
        <v>40421</v>
      </c>
      <c r="X1628" s="2">
        <v>40451</v>
      </c>
      <c r="Y1628" s="2">
        <v>40480</v>
      </c>
      <c r="Z1628" s="2">
        <v>40512</v>
      </c>
      <c r="AA1628" s="2">
        <v>40543</v>
      </c>
      <c r="AB1628" s="2">
        <v>40574</v>
      </c>
      <c r="AC1628" s="2">
        <v>40602</v>
      </c>
      <c r="AD1628" s="2">
        <v>40633</v>
      </c>
      <c r="AE1628" s="2">
        <v>40662</v>
      </c>
      <c r="AF1628" s="2">
        <v>40694</v>
      </c>
      <c r="AG1628" s="2">
        <v>40724</v>
      </c>
      <c r="AH1628" s="2">
        <v>40753</v>
      </c>
      <c r="AI1628" s="2">
        <v>40786</v>
      </c>
      <c r="AJ1628" s="2">
        <v>40816</v>
      </c>
      <c r="AK1628" s="2">
        <v>40847</v>
      </c>
      <c r="AL1628" s="2">
        <v>40877</v>
      </c>
      <c r="AM1628" s="2">
        <v>40907</v>
      </c>
      <c r="AN1628" s="2">
        <v>40939</v>
      </c>
      <c r="AO1628" s="2">
        <v>40968</v>
      </c>
      <c r="AP1628" s="2">
        <v>40998</v>
      </c>
      <c r="AQ1628" s="2">
        <v>41029</v>
      </c>
      <c r="AR1628" s="2">
        <v>41060</v>
      </c>
      <c r="AS1628" s="2">
        <v>41089</v>
      </c>
      <c r="AT1628" s="2">
        <v>41121</v>
      </c>
      <c r="AU1628" s="2">
        <v>41152</v>
      </c>
      <c r="AV1628" s="2">
        <v>41180</v>
      </c>
      <c r="AW1628" s="2">
        <v>41213</v>
      </c>
      <c r="AX1628" s="2">
        <v>41243</v>
      </c>
      <c r="AY1628" s="2">
        <v>41274</v>
      </c>
      <c r="AZ1628" s="2">
        <v>41305</v>
      </c>
      <c r="BA1628" s="2">
        <v>41333</v>
      </c>
      <c r="BB1628" s="2">
        <v>41362</v>
      </c>
      <c r="BC1628" s="2">
        <v>41394</v>
      </c>
      <c r="BD1628" s="2">
        <v>41425</v>
      </c>
      <c r="BE1628" s="2">
        <v>41453</v>
      </c>
      <c r="BF1628" s="2">
        <v>41486</v>
      </c>
      <c r="BG1628" s="2">
        <v>41516</v>
      </c>
      <c r="BH1628" s="2">
        <v>41547</v>
      </c>
      <c r="BI1628" s="2">
        <v>41578</v>
      </c>
      <c r="BJ1628" s="2">
        <v>41607</v>
      </c>
      <c r="BK1628" s="2">
        <v>41639</v>
      </c>
      <c r="BL1628" s="2">
        <v>41670</v>
      </c>
      <c r="BM1628" s="2">
        <v>41698</v>
      </c>
      <c r="BN1628" s="2">
        <v>41729</v>
      </c>
      <c r="BO1628" s="2">
        <v>41759</v>
      </c>
      <c r="BP1628" s="2">
        <v>41789</v>
      </c>
      <c r="BQ1628" s="2">
        <v>41820</v>
      </c>
      <c r="BR1628" s="2">
        <v>41851</v>
      </c>
      <c r="BS1628" s="2">
        <v>41880</v>
      </c>
      <c r="BT1628" s="2">
        <v>41912</v>
      </c>
      <c r="BU1628" s="2">
        <v>41943</v>
      </c>
      <c r="BV1628" s="2">
        <v>41971</v>
      </c>
      <c r="BW1628" s="2">
        <v>42004</v>
      </c>
      <c r="BX1628" s="2">
        <v>42034</v>
      </c>
      <c r="BY1628" s="2">
        <v>42062</v>
      </c>
      <c r="BZ1628" s="2">
        <v>42094</v>
      </c>
      <c r="CA1628" s="2">
        <v>42124</v>
      </c>
      <c r="CB1628" s="2">
        <v>42153</v>
      </c>
      <c r="CC1628" s="2">
        <v>42185</v>
      </c>
      <c r="CD1628" s="2">
        <v>42216</v>
      </c>
      <c r="CE1628" s="2">
        <v>42247</v>
      </c>
      <c r="CF1628" s="2">
        <v>42277</v>
      </c>
      <c r="CG1628" s="2">
        <v>42307</v>
      </c>
      <c r="CH1628" s="2">
        <v>42338</v>
      </c>
      <c r="CI1628" s="2">
        <v>42369</v>
      </c>
      <c r="CJ1628" s="2">
        <v>42398</v>
      </c>
      <c r="CK1628" s="2">
        <v>42429</v>
      </c>
      <c r="CL1628" s="2">
        <v>42460</v>
      </c>
      <c r="CM1628" s="2">
        <v>42489</v>
      </c>
      <c r="CN1628" s="2">
        <v>42521</v>
      </c>
      <c r="CO1628" s="2">
        <v>42551</v>
      </c>
      <c r="CP1628" s="2">
        <v>42580</v>
      </c>
      <c r="CQ1628" s="2">
        <v>42613</v>
      </c>
      <c r="CR1628" s="2">
        <v>42643</v>
      </c>
      <c r="CS1628" s="2">
        <v>42674</v>
      </c>
      <c r="CT1628" s="2">
        <v>42704</v>
      </c>
      <c r="CU1628" s="2">
        <v>42734</v>
      </c>
      <c r="CV1628" s="2">
        <v>42766</v>
      </c>
      <c r="CW1628" s="2">
        <v>42794</v>
      </c>
      <c r="CX1628" s="2">
        <v>42825</v>
      </c>
      <c r="CY1628" s="2">
        <v>42853</v>
      </c>
      <c r="CZ1628" s="2">
        <v>42886</v>
      </c>
      <c r="DA1628" s="2">
        <v>42916</v>
      </c>
      <c r="DB1628" s="2">
        <v>42947</v>
      </c>
      <c r="DC1628" s="2">
        <v>42978</v>
      </c>
      <c r="DD1628" s="2">
        <v>43007</v>
      </c>
      <c r="DE1628" s="2">
        <v>43039</v>
      </c>
      <c r="DF1628" s="2">
        <v>43069</v>
      </c>
      <c r="DG1628" s="2">
        <v>43098</v>
      </c>
      <c r="DH1628" s="2">
        <v>43131</v>
      </c>
      <c r="DI1628" s="2">
        <v>43159</v>
      </c>
      <c r="DJ1628" s="2">
        <v>43189</v>
      </c>
      <c r="DK1628" s="2">
        <v>43220</v>
      </c>
      <c r="DL1628" s="2">
        <v>43251</v>
      </c>
      <c r="DM1628" s="2">
        <v>43280</v>
      </c>
      <c r="DN1628" s="2">
        <v>43312</v>
      </c>
      <c r="DO1628" s="2">
        <v>43343</v>
      </c>
      <c r="DP1628" s="2">
        <v>43371</v>
      </c>
      <c r="DQ1628" s="2">
        <v>43404</v>
      </c>
      <c r="DR1628" s="2">
        <v>43434</v>
      </c>
      <c r="DS1628" s="2">
        <v>43465</v>
      </c>
      <c r="DT1628" s="2">
        <v>43496</v>
      </c>
      <c r="DU1628" s="2">
        <v>43524</v>
      </c>
      <c r="DV1628" s="2">
        <v>43553</v>
      </c>
      <c r="DW1628" s="2">
        <v>43585</v>
      </c>
      <c r="DX1628" s="2">
        <v>43616</v>
      </c>
      <c r="DY1628" s="2">
        <v>43644</v>
      </c>
      <c r="DZ1628" s="2">
        <v>43677</v>
      </c>
      <c r="EA1628" s="2">
        <v>43707</v>
      </c>
      <c r="EB1628" s="2">
        <v>43738</v>
      </c>
      <c r="EC1628" s="2">
        <v>43769</v>
      </c>
      <c r="ED1628" s="2">
        <v>43798</v>
      </c>
      <c r="EE1628" s="2">
        <v>43830</v>
      </c>
      <c r="EF1628" s="2">
        <v>43861</v>
      </c>
      <c r="EG1628" s="2">
        <v>43889</v>
      </c>
      <c r="EH1628" s="2">
        <v>43921</v>
      </c>
      <c r="EI1628" s="2">
        <v>43951</v>
      </c>
      <c r="EJ1628" s="2">
        <v>43980</v>
      </c>
      <c r="EK1628" s="2">
        <v>44012</v>
      </c>
      <c r="EL1628" s="2">
        <v>44043</v>
      </c>
      <c r="EM1628" s="2">
        <v>44074</v>
      </c>
      <c r="EN1628" s="2">
        <v>44104</v>
      </c>
      <c r="EO1628" s="2">
        <v>44134</v>
      </c>
      <c r="EP1628" s="2">
        <v>44165</v>
      </c>
      <c r="EQ1628" s="2">
        <v>44196</v>
      </c>
      <c r="ER1628" s="2">
        <v>44225</v>
      </c>
      <c r="ES1628" s="2">
        <v>44253</v>
      </c>
      <c r="ET1628" s="2">
        <v>44286</v>
      </c>
      <c r="EU1628" s="2">
        <v>44316</v>
      </c>
      <c r="EV1628" s="2">
        <v>44347</v>
      </c>
      <c r="EW1628" s="2">
        <v>44377</v>
      </c>
      <c r="EX1628" s="2">
        <v>44407</v>
      </c>
      <c r="EY1628" s="2">
        <v>44439</v>
      </c>
      <c r="EZ1628" s="2">
        <v>44469</v>
      </c>
      <c r="FA1628" s="2">
        <v>44498</v>
      </c>
      <c r="FB1628" s="2">
        <v>44530</v>
      </c>
      <c r="FC1628" s="2">
        <v>44561</v>
      </c>
      <c r="FD1628" s="2">
        <v>44592</v>
      </c>
      <c r="FE1628" s="2">
        <v>44620</v>
      </c>
      <c r="FF1628" s="2">
        <v>44651</v>
      </c>
      <c r="FG1628" s="2">
        <v>44680</v>
      </c>
      <c r="FH1628" s="2">
        <v>44712</v>
      </c>
      <c r="FI1628" s="2">
        <v>44742</v>
      </c>
      <c r="FJ1628" s="2">
        <v>44771</v>
      </c>
      <c r="FK1628" s="2">
        <v>44804</v>
      </c>
      <c r="FL1628" s="2">
        <v>44834</v>
      </c>
      <c r="FM1628" s="2">
        <v>44865</v>
      </c>
    </row>
    <row r="1629" spans="1:169" x14ac:dyDescent="0.25">
      <c r="D1629" s="3">
        <v>14582000</v>
      </c>
      <c r="E1629">
        <v>18912600</v>
      </c>
      <c r="F1629">
        <v>22190600</v>
      </c>
      <c r="G1629">
        <v>14933000</v>
      </c>
      <c r="H1629">
        <v>14526000</v>
      </c>
      <c r="I1629">
        <v>11662800</v>
      </c>
      <c r="J1629">
        <v>14041000</v>
      </c>
      <c r="K1629">
        <v>9323400</v>
      </c>
      <c r="L1629">
        <v>12011000</v>
      </c>
      <c r="M1629">
        <v>13455400</v>
      </c>
      <c r="N1629">
        <v>11321000</v>
      </c>
      <c r="O1629">
        <v>11589800</v>
      </c>
      <c r="P1629">
        <v>8920200</v>
      </c>
      <c r="Q1629">
        <v>8420800</v>
      </c>
      <c r="R1629">
        <v>11111000</v>
      </c>
      <c r="S1629">
        <v>10842000</v>
      </c>
      <c r="T1629">
        <v>17117200</v>
      </c>
      <c r="U1629">
        <v>15380200</v>
      </c>
      <c r="V1629">
        <v>17711600</v>
      </c>
      <c r="W1629">
        <v>13015800</v>
      </c>
      <c r="X1629">
        <v>13203358</v>
      </c>
      <c r="Y1629">
        <v>10559372</v>
      </c>
      <c r="Z1629">
        <v>11003734</v>
      </c>
      <c r="AA1629">
        <v>9670124</v>
      </c>
      <c r="AB1629">
        <v>8260712</v>
      </c>
      <c r="AC1629">
        <v>7821064</v>
      </c>
      <c r="AD1629">
        <v>10312228</v>
      </c>
      <c r="AE1629">
        <v>7709876</v>
      </c>
      <c r="AF1629">
        <v>11036374</v>
      </c>
      <c r="AG1629">
        <v>9372888</v>
      </c>
      <c r="AH1629">
        <v>7814336</v>
      </c>
      <c r="AI1629">
        <v>20926386</v>
      </c>
      <c r="AJ1629">
        <v>15500314</v>
      </c>
      <c r="AK1629">
        <v>16197374</v>
      </c>
      <c r="AL1629">
        <v>11490288</v>
      </c>
      <c r="AM1629">
        <v>6598036</v>
      </c>
      <c r="AN1629">
        <v>5941472</v>
      </c>
      <c r="AO1629">
        <v>11640926</v>
      </c>
      <c r="AP1629">
        <v>8116182</v>
      </c>
      <c r="AQ1629">
        <v>8907806</v>
      </c>
      <c r="AR1629">
        <v>14410418</v>
      </c>
      <c r="AS1629">
        <v>9886784</v>
      </c>
      <c r="AT1629">
        <v>7386624</v>
      </c>
      <c r="AU1629">
        <v>6641452</v>
      </c>
      <c r="AV1629">
        <v>10303694</v>
      </c>
      <c r="AW1629">
        <v>9438510</v>
      </c>
      <c r="AX1629">
        <v>14712798</v>
      </c>
      <c r="AY1629">
        <v>11235834</v>
      </c>
      <c r="AZ1629">
        <v>7520978</v>
      </c>
      <c r="BA1629">
        <v>7350286</v>
      </c>
      <c r="BB1629">
        <v>7546692</v>
      </c>
      <c r="BC1629">
        <v>7672076</v>
      </c>
      <c r="BD1629">
        <v>8351762</v>
      </c>
      <c r="BE1629">
        <v>6628482</v>
      </c>
      <c r="BF1629">
        <v>11548654</v>
      </c>
      <c r="BG1629">
        <v>7692404</v>
      </c>
      <c r="BH1629">
        <v>7099020</v>
      </c>
      <c r="BI1629">
        <v>6549158</v>
      </c>
      <c r="BJ1629">
        <v>13337259</v>
      </c>
      <c r="BK1629">
        <v>9958541</v>
      </c>
      <c r="BL1629">
        <v>7386058</v>
      </c>
      <c r="BM1629">
        <v>8701419</v>
      </c>
      <c r="BN1629">
        <v>6195485</v>
      </c>
      <c r="BO1629">
        <v>7796101</v>
      </c>
      <c r="BP1629">
        <v>5736881</v>
      </c>
      <c r="BQ1629">
        <v>5873627</v>
      </c>
      <c r="BR1629">
        <v>4951842</v>
      </c>
      <c r="BS1629">
        <v>3977281</v>
      </c>
      <c r="BT1629">
        <v>5287595</v>
      </c>
      <c r="BU1629">
        <v>5751559</v>
      </c>
      <c r="BV1629">
        <v>7194806</v>
      </c>
      <c r="BW1629">
        <v>5464825</v>
      </c>
      <c r="BX1629">
        <v>4769132</v>
      </c>
      <c r="BY1629">
        <v>6409439</v>
      </c>
      <c r="BZ1629">
        <v>8435536</v>
      </c>
      <c r="CA1629">
        <v>5073327</v>
      </c>
      <c r="CB1629">
        <v>5083588</v>
      </c>
      <c r="CC1629">
        <v>7390774</v>
      </c>
      <c r="CD1629">
        <v>6564220</v>
      </c>
      <c r="CE1629">
        <v>7957477</v>
      </c>
      <c r="CF1629">
        <v>8867052</v>
      </c>
      <c r="CG1629">
        <v>6419020</v>
      </c>
      <c r="CH1629">
        <v>6457044</v>
      </c>
      <c r="CI1629">
        <v>12604565</v>
      </c>
      <c r="CJ1629">
        <v>12755231</v>
      </c>
      <c r="CK1629">
        <v>8425219</v>
      </c>
      <c r="CL1629">
        <v>6843663</v>
      </c>
      <c r="CM1629">
        <v>5788939</v>
      </c>
      <c r="CN1629">
        <v>7385245</v>
      </c>
      <c r="CO1629">
        <v>6711652</v>
      </c>
      <c r="CP1629">
        <v>4790327</v>
      </c>
      <c r="CQ1629">
        <v>12621778</v>
      </c>
      <c r="CR1629">
        <v>9680897</v>
      </c>
      <c r="CS1629">
        <v>11088763</v>
      </c>
      <c r="CT1629">
        <v>14116909</v>
      </c>
      <c r="CU1629">
        <v>10370267</v>
      </c>
      <c r="CV1629">
        <v>6946767</v>
      </c>
      <c r="CW1629">
        <v>7728629</v>
      </c>
      <c r="CX1629">
        <v>7055017</v>
      </c>
      <c r="CY1629">
        <v>4248153</v>
      </c>
      <c r="CZ1629">
        <v>10379861</v>
      </c>
      <c r="DA1629">
        <v>8656155</v>
      </c>
      <c r="DB1629">
        <v>5945391</v>
      </c>
      <c r="DC1629">
        <v>9008678</v>
      </c>
      <c r="DD1629">
        <v>11045407</v>
      </c>
      <c r="DE1629">
        <v>14983836</v>
      </c>
      <c r="DF1629">
        <v>11650877</v>
      </c>
      <c r="DG1629">
        <v>11777818</v>
      </c>
      <c r="DH1629">
        <v>7637112</v>
      </c>
      <c r="DI1629">
        <v>6789243</v>
      </c>
      <c r="DJ1629">
        <v>8994507</v>
      </c>
      <c r="DK1629">
        <v>6937970</v>
      </c>
      <c r="DL1629">
        <v>7925059</v>
      </c>
      <c r="DM1629">
        <v>10113273</v>
      </c>
      <c r="DN1629">
        <v>5655571</v>
      </c>
      <c r="DO1629">
        <v>6967590</v>
      </c>
      <c r="DP1629">
        <v>9151198</v>
      </c>
      <c r="DQ1629">
        <v>8783278</v>
      </c>
      <c r="DR1629">
        <v>8736661</v>
      </c>
      <c r="DS1629">
        <v>8404445</v>
      </c>
      <c r="DT1629">
        <v>7818799</v>
      </c>
      <c r="DU1629">
        <v>7792460</v>
      </c>
      <c r="DV1629">
        <v>9139021</v>
      </c>
      <c r="DW1629">
        <v>7655556</v>
      </c>
      <c r="DX1629">
        <v>8394683</v>
      </c>
      <c r="DY1629">
        <v>7947879</v>
      </c>
      <c r="DZ1629">
        <v>11186449</v>
      </c>
      <c r="EA1629">
        <v>21665896</v>
      </c>
      <c r="EB1629">
        <v>12220279</v>
      </c>
      <c r="EC1629">
        <v>6794462</v>
      </c>
      <c r="ED1629">
        <v>9879425</v>
      </c>
      <c r="EE1629">
        <v>11899105</v>
      </c>
      <c r="EF1629">
        <v>7160215</v>
      </c>
      <c r="EG1629">
        <v>7875095</v>
      </c>
      <c r="EH1629">
        <v>13597140</v>
      </c>
      <c r="EI1629">
        <v>7783520</v>
      </c>
      <c r="EJ1629">
        <v>6270881</v>
      </c>
      <c r="EK1629">
        <v>8329810</v>
      </c>
      <c r="EL1629">
        <v>5444979</v>
      </c>
      <c r="EM1629">
        <v>5325806</v>
      </c>
      <c r="EN1629">
        <v>9562283</v>
      </c>
      <c r="EO1629">
        <v>5109344</v>
      </c>
      <c r="EP1629">
        <v>5262450</v>
      </c>
      <c r="EQ1629">
        <v>5289140</v>
      </c>
      <c r="ER1629">
        <v>3908239</v>
      </c>
      <c r="ES1629">
        <v>5224511</v>
      </c>
      <c r="ET1629">
        <v>5268997</v>
      </c>
      <c r="EU1629">
        <v>5297228</v>
      </c>
      <c r="EV1629">
        <v>4578757</v>
      </c>
      <c r="EW1629">
        <v>5544762</v>
      </c>
      <c r="EX1629">
        <v>5113486</v>
      </c>
      <c r="EY1629">
        <v>4184488</v>
      </c>
      <c r="EZ1629">
        <v>6661971</v>
      </c>
      <c r="FA1629">
        <v>5815168</v>
      </c>
      <c r="FB1629">
        <v>7585733</v>
      </c>
      <c r="FC1629">
        <v>9455440</v>
      </c>
      <c r="FD1629">
        <v>5119536</v>
      </c>
      <c r="FE1629">
        <v>4977620</v>
      </c>
      <c r="FF1629">
        <v>6061992</v>
      </c>
      <c r="FG1629">
        <v>3819840</v>
      </c>
      <c r="FH1629">
        <v>5625608</v>
      </c>
      <c r="FI1629">
        <v>8459445</v>
      </c>
      <c r="FJ1629">
        <v>5530722</v>
      </c>
      <c r="FK1629">
        <v>5289483</v>
      </c>
      <c r="FL1629">
        <v>5414964</v>
      </c>
      <c r="FM1629">
        <v>5377364</v>
      </c>
    </row>
    <row r="1630" spans="1:169" x14ac:dyDescent="0.25">
      <c r="A1630" s="5" t="s">
        <v>815</v>
      </c>
      <c r="B1630" t="s">
        <v>1166</v>
      </c>
      <c r="C1630" t="s">
        <v>1199</v>
      </c>
      <c r="D1630" s="2">
        <f>_xll.BDH(A1630, "volume", B1630, C1630, "Direction", "H", "Period", "M","cols=166;rows=2")</f>
        <v>39843</v>
      </c>
      <c r="E1630" s="2">
        <v>39871</v>
      </c>
      <c r="F1630" s="2">
        <v>39903</v>
      </c>
      <c r="G1630" s="2">
        <v>39933</v>
      </c>
      <c r="H1630" s="2">
        <v>39962</v>
      </c>
      <c r="I1630" s="2">
        <v>39994</v>
      </c>
      <c r="J1630" s="2">
        <v>40025</v>
      </c>
      <c r="K1630" s="2">
        <v>40056</v>
      </c>
      <c r="L1630" s="2">
        <v>40086</v>
      </c>
      <c r="M1630" s="2">
        <v>40116</v>
      </c>
      <c r="N1630" s="2">
        <v>40147</v>
      </c>
      <c r="O1630" s="2">
        <v>40178</v>
      </c>
      <c r="P1630" s="2">
        <v>40207</v>
      </c>
      <c r="Q1630" s="2">
        <v>40235</v>
      </c>
      <c r="R1630" s="2">
        <v>40268</v>
      </c>
      <c r="S1630" s="2">
        <v>40298</v>
      </c>
      <c r="T1630" s="2">
        <v>40329</v>
      </c>
      <c r="U1630" s="2">
        <v>40359</v>
      </c>
      <c r="V1630" s="2">
        <v>40389</v>
      </c>
      <c r="W1630" s="2">
        <v>40421</v>
      </c>
      <c r="X1630" s="2">
        <v>40451</v>
      </c>
      <c r="Y1630" s="2">
        <v>40480</v>
      </c>
      <c r="Z1630" s="2">
        <v>40512</v>
      </c>
      <c r="AA1630" s="2">
        <v>40543</v>
      </c>
      <c r="AB1630" s="2">
        <v>40574</v>
      </c>
      <c r="AC1630" s="2">
        <v>40602</v>
      </c>
      <c r="AD1630" s="2">
        <v>40633</v>
      </c>
      <c r="AE1630" s="2">
        <v>40662</v>
      </c>
      <c r="AF1630" s="2">
        <v>40694</v>
      </c>
      <c r="AG1630" s="2">
        <v>40724</v>
      </c>
      <c r="AH1630" s="2">
        <v>40753</v>
      </c>
      <c r="AI1630" s="2">
        <v>40786</v>
      </c>
      <c r="AJ1630" s="2">
        <v>40816</v>
      </c>
      <c r="AK1630" s="2">
        <v>40847</v>
      </c>
      <c r="AL1630" s="2">
        <v>40877</v>
      </c>
      <c r="AM1630" s="2">
        <v>40907</v>
      </c>
      <c r="AN1630" s="2">
        <v>40939</v>
      </c>
      <c r="AO1630" s="2">
        <v>40968</v>
      </c>
      <c r="AP1630" s="2">
        <v>40998</v>
      </c>
      <c r="AQ1630" s="2">
        <v>41029</v>
      </c>
      <c r="AR1630" s="2">
        <v>41060</v>
      </c>
      <c r="AS1630" s="2">
        <v>41089</v>
      </c>
      <c r="AT1630" s="2">
        <v>41121</v>
      </c>
      <c r="AU1630" s="2">
        <v>41152</v>
      </c>
      <c r="AV1630" s="2">
        <v>41180</v>
      </c>
      <c r="AW1630" s="2">
        <v>41213</v>
      </c>
      <c r="AX1630" s="2">
        <v>41243</v>
      </c>
      <c r="AY1630" s="2">
        <v>41274</v>
      </c>
      <c r="AZ1630" s="2">
        <v>41305</v>
      </c>
      <c r="BA1630" s="2">
        <v>41333</v>
      </c>
      <c r="BB1630" s="2">
        <v>41362</v>
      </c>
      <c r="BC1630" s="2">
        <v>41394</v>
      </c>
      <c r="BD1630" s="2">
        <v>41425</v>
      </c>
      <c r="BE1630" s="2">
        <v>41453</v>
      </c>
      <c r="BF1630" s="2">
        <v>41486</v>
      </c>
      <c r="BG1630" s="2">
        <v>41516</v>
      </c>
      <c r="BH1630" s="2">
        <v>41547</v>
      </c>
      <c r="BI1630" s="2">
        <v>41578</v>
      </c>
      <c r="BJ1630" s="2">
        <v>41607</v>
      </c>
      <c r="BK1630" s="2">
        <v>41639</v>
      </c>
      <c r="BL1630" s="2">
        <v>41670</v>
      </c>
      <c r="BM1630" s="2">
        <v>41698</v>
      </c>
      <c r="BN1630" s="2">
        <v>41729</v>
      </c>
      <c r="BO1630" s="2">
        <v>41759</v>
      </c>
      <c r="BP1630" s="2">
        <v>41789</v>
      </c>
      <c r="BQ1630" s="2">
        <v>41820</v>
      </c>
      <c r="BR1630" s="2">
        <v>41851</v>
      </c>
      <c r="BS1630" s="2">
        <v>41880</v>
      </c>
      <c r="BT1630" s="2">
        <v>41912</v>
      </c>
      <c r="BU1630" s="2">
        <v>41943</v>
      </c>
      <c r="BV1630" s="2">
        <v>41971</v>
      </c>
      <c r="BW1630" s="2">
        <v>42004</v>
      </c>
      <c r="BX1630" s="2">
        <v>42034</v>
      </c>
      <c r="BY1630" s="2">
        <v>42062</v>
      </c>
      <c r="BZ1630" s="2">
        <v>42094</v>
      </c>
      <c r="CA1630" s="2">
        <v>42124</v>
      </c>
      <c r="CB1630" s="2">
        <v>42153</v>
      </c>
      <c r="CC1630" s="2">
        <v>42185</v>
      </c>
      <c r="CD1630" s="2">
        <v>42216</v>
      </c>
      <c r="CE1630" s="2">
        <v>42247</v>
      </c>
      <c r="CF1630" s="2">
        <v>42277</v>
      </c>
      <c r="CG1630" s="2">
        <v>42307</v>
      </c>
      <c r="CH1630" s="2">
        <v>42338</v>
      </c>
      <c r="CI1630" s="2">
        <v>42369</v>
      </c>
      <c r="CJ1630" s="2">
        <v>42398</v>
      </c>
      <c r="CK1630" s="2">
        <v>42429</v>
      </c>
      <c r="CL1630" s="2">
        <v>42460</v>
      </c>
      <c r="CM1630" s="2">
        <v>42489</v>
      </c>
      <c r="CN1630" s="2">
        <v>42521</v>
      </c>
      <c r="CO1630" s="2">
        <v>42551</v>
      </c>
      <c r="CP1630" s="2">
        <v>42580</v>
      </c>
      <c r="CQ1630" s="2">
        <v>42613</v>
      </c>
      <c r="CR1630" s="2">
        <v>42643</v>
      </c>
      <c r="CS1630" s="2">
        <v>42674</v>
      </c>
      <c r="CT1630" s="2">
        <v>42704</v>
      </c>
      <c r="CU1630" s="2">
        <v>42734</v>
      </c>
      <c r="CV1630" s="2">
        <v>42766</v>
      </c>
      <c r="CW1630" s="2">
        <v>42794</v>
      </c>
      <c r="CX1630" s="2">
        <v>42825</v>
      </c>
      <c r="CY1630" s="2">
        <v>42853</v>
      </c>
      <c r="CZ1630" s="2">
        <v>42886</v>
      </c>
      <c r="DA1630" s="2">
        <v>42916</v>
      </c>
      <c r="DB1630" s="2">
        <v>42947</v>
      </c>
      <c r="DC1630" s="2">
        <v>42978</v>
      </c>
      <c r="DD1630" s="2">
        <v>43007</v>
      </c>
      <c r="DE1630" s="2">
        <v>43039</v>
      </c>
      <c r="DF1630" s="2">
        <v>43069</v>
      </c>
      <c r="DG1630" s="2">
        <v>43098</v>
      </c>
      <c r="DH1630" s="2">
        <v>43131</v>
      </c>
      <c r="DI1630" s="2">
        <v>43159</v>
      </c>
      <c r="DJ1630" s="2">
        <v>43189</v>
      </c>
      <c r="DK1630" s="2">
        <v>43220</v>
      </c>
      <c r="DL1630" s="2">
        <v>43251</v>
      </c>
      <c r="DM1630" s="2">
        <v>43280</v>
      </c>
      <c r="DN1630" s="2">
        <v>43312</v>
      </c>
      <c r="DO1630" s="2">
        <v>43343</v>
      </c>
      <c r="DP1630" s="2">
        <v>43371</v>
      </c>
      <c r="DQ1630" s="2">
        <v>43404</v>
      </c>
      <c r="DR1630" s="2">
        <v>43434</v>
      </c>
      <c r="DS1630" s="2">
        <v>43465</v>
      </c>
      <c r="DT1630" s="2">
        <v>43496</v>
      </c>
      <c r="DU1630" s="2">
        <v>43524</v>
      </c>
      <c r="DV1630" s="2">
        <v>43553</v>
      </c>
      <c r="DW1630" s="2">
        <v>43585</v>
      </c>
      <c r="DX1630" s="2">
        <v>43616</v>
      </c>
      <c r="DY1630" s="2">
        <v>43644</v>
      </c>
      <c r="DZ1630" s="2">
        <v>43677</v>
      </c>
      <c r="EA1630" s="2">
        <v>43707</v>
      </c>
      <c r="EB1630" s="2">
        <v>43738</v>
      </c>
      <c r="EC1630" s="2">
        <v>43769</v>
      </c>
      <c r="ED1630" s="2">
        <v>43798</v>
      </c>
      <c r="EE1630" s="2">
        <v>43830</v>
      </c>
      <c r="EF1630" s="2">
        <v>43861</v>
      </c>
      <c r="EG1630" s="2">
        <v>43889</v>
      </c>
      <c r="EH1630" s="2">
        <v>43921</v>
      </c>
      <c r="EI1630" s="2">
        <v>43951</v>
      </c>
      <c r="EJ1630" s="2">
        <v>43980</v>
      </c>
      <c r="EK1630" s="2">
        <v>44012</v>
      </c>
      <c r="EL1630" s="2">
        <v>44043</v>
      </c>
      <c r="EM1630" s="2">
        <v>44074</v>
      </c>
      <c r="EN1630" s="2">
        <v>44104</v>
      </c>
      <c r="EO1630" s="2">
        <v>44134</v>
      </c>
      <c r="EP1630" s="2">
        <v>44165</v>
      </c>
      <c r="EQ1630" s="2">
        <v>44196</v>
      </c>
      <c r="ER1630" s="2">
        <v>44225</v>
      </c>
      <c r="ES1630" s="2">
        <v>44253</v>
      </c>
      <c r="ET1630" s="2">
        <v>44286</v>
      </c>
      <c r="EU1630" s="2">
        <v>44316</v>
      </c>
      <c r="EV1630" s="2">
        <v>44347</v>
      </c>
      <c r="EW1630" s="2">
        <v>44377</v>
      </c>
      <c r="EX1630" s="2">
        <v>44407</v>
      </c>
      <c r="EY1630" s="2">
        <v>44439</v>
      </c>
      <c r="EZ1630" s="2">
        <v>44469</v>
      </c>
      <c r="FA1630" s="2">
        <v>44498</v>
      </c>
      <c r="FB1630" s="2">
        <v>44530</v>
      </c>
      <c r="FC1630" s="2">
        <v>44561</v>
      </c>
      <c r="FD1630" s="2">
        <v>44592</v>
      </c>
      <c r="FE1630" s="2">
        <v>44620</v>
      </c>
      <c r="FF1630" s="2">
        <v>44651</v>
      </c>
      <c r="FG1630" s="2">
        <v>44680</v>
      </c>
      <c r="FH1630" s="2">
        <v>44712</v>
      </c>
      <c r="FI1630" s="2">
        <v>44742</v>
      </c>
      <c r="FJ1630" s="2">
        <v>44771</v>
      </c>
      <c r="FK1630" s="2">
        <v>44804</v>
      </c>
      <c r="FL1630" s="2">
        <v>44834</v>
      </c>
      <c r="FM1630" s="2">
        <v>44865</v>
      </c>
    </row>
    <row r="1631" spans="1:169" x14ac:dyDescent="0.25">
      <c r="D1631" s="3">
        <v>50189483</v>
      </c>
      <c r="E1631">
        <v>49493944</v>
      </c>
      <c r="F1631">
        <v>52760817</v>
      </c>
      <c r="G1631">
        <v>30598304</v>
      </c>
      <c r="H1631">
        <v>32180897</v>
      </c>
      <c r="I1631">
        <v>30675700</v>
      </c>
      <c r="J1631">
        <v>31700781</v>
      </c>
      <c r="K1631">
        <v>28473071</v>
      </c>
      <c r="L1631">
        <v>27728729</v>
      </c>
      <c r="M1631">
        <v>28277174</v>
      </c>
      <c r="N1631">
        <v>26478771</v>
      </c>
      <c r="O1631">
        <v>23418776</v>
      </c>
      <c r="P1631">
        <v>21122680</v>
      </c>
      <c r="Q1631">
        <v>23406441</v>
      </c>
      <c r="R1631">
        <v>29155876</v>
      </c>
      <c r="S1631">
        <v>24610239</v>
      </c>
      <c r="T1631">
        <v>37334608</v>
      </c>
      <c r="U1631">
        <v>38483229</v>
      </c>
      <c r="V1631">
        <v>33897527</v>
      </c>
      <c r="W1631">
        <v>26574368</v>
      </c>
      <c r="X1631">
        <v>22371702</v>
      </c>
      <c r="Y1631">
        <v>21656589</v>
      </c>
      <c r="Z1631">
        <v>22257411</v>
      </c>
      <c r="AA1631">
        <v>19103448</v>
      </c>
      <c r="AB1631">
        <v>18864350</v>
      </c>
      <c r="AC1631">
        <v>15196123</v>
      </c>
      <c r="AD1631">
        <v>22307635</v>
      </c>
      <c r="AE1631">
        <v>14343210</v>
      </c>
      <c r="AF1631">
        <v>26296735</v>
      </c>
      <c r="AG1631">
        <v>25659209</v>
      </c>
      <c r="AH1631">
        <v>18778976</v>
      </c>
      <c r="AI1631">
        <v>45665713</v>
      </c>
      <c r="AJ1631">
        <v>31856314</v>
      </c>
      <c r="AK1631">
        <v>23893891</v>
      </c>
      <c r="AL1631">
        <v>18978460</v>
      </c>
      <c r="AM1631">
        <v>17020065</v>
      </c>
      <c r="AN1631">
        <v>18324344</v>
      </c>
      <c r="AO1631">
        <v>15896531</v>
      </c>
      <c r="AP1631">
        <v>17637475</v>
      </c>
      <c r="AQ1631">
        <v>16446662</v>
      </c>
      <c r="AR1631">
        <v>19657339</v>
      </c>
      <c r="AS1631">
        <v>19869051</v>
      </c>
      <c r="AT1631">
        <v>16082642</v>
      </c>
      <c r="AU1631">
        <v>13085959</v>
      </c>
      <c r="AV1631">
        <v>13211504</v>
      </c>
      <c r="AW1631">
        <v>11597545</v>
      </c>
      <c r="AX1631">
        <v>13650763</v>
      </c>
      <c r="AY1631">
        <v>13550156</v>
      </c>
      <c r="AZ1631">
        <v>14925012</v>
      </c>
      <c r="BA1631">
        <v>14397484</v>
      </c>
      <c r="BB1631">
        <v>15441327</v>
      </c>
      <c r="BC1631">
        <v>14382212</v>
      </c>
      <c r="BD1631">
        <v>14494941</v>
      </c>
      <c r="BE1631">
        <v>14562390</v>
      </c>
      <c r="BF1631">
        <v>15021730</v>
      </c>
      <c r="BG1631">
        <v>11579134</v>
      </c>
      <c r="BH1631">
        <v>13089637</v>
      </c>
      <c r="BI1631">
        <v>14988203</v>
      </c>
      <c r="BJ1631">
        <v>16288922</v>
      </c>
      <c r="BK1631">
        <v>15269415</v>
      </c>
      <c r="BL1631">
        <v>15534131</v>
      </c>
      <c r="BM1631">
        <v>17274073</v>
      </c>
      <c r="BN1631">
        <v>16641705</v>
      </c>
      <c r="BO1631">
        <v>15002231</v>
      </c>
      <c r="BP1631">
        <v>13713216</v>
      </c>
      <c r="BQ1631">
        <v>13459028</v>
      </c>
      <c r="BR1631">
        <v>9714508</v>
      </c>
      <c r="BS1631">
        <v>9337949</v>
      </c>
      <c r="BT1631">
        <v>12074899</v>
      </c>
      <c r="BU1631">
        <v>19068822</v>
      </c>
      <c r="BV1631">
        <v>14097891</v>
      </c>
      <c r="BW1631">
        <v>17140772</v>
      </c>
      <c r="BX1631">
        <v>15482483</v>
      </c>
      <c r="BY1631">
        <v>16824355</v>
      </c>
      <c r="BZ1631">
        <v>17974450</v>
      </c>
      <c r="CA1631">
        <v>11865314</v>
      </c>
      <c r="CB1631">
        <v>13854035</v>
      </c>
      <c r="CC1631">
        <v>16137107</v>
      </c>
      <c r="CD1631">
        <v>15581911</v>
      </c>
      <c r="CE1631">
        <v>21691610</v>
      </c>
      <c r="CF1631">
        <v>17564304</v>
      </c>
      <c r="CG1631">
        <v>14582777</v>
      </c>
      <c r="CH1631">
        <v>9915647</v>
      </c>
      <c r="CI1631">
        <v>12782254</v>
      </c>
      <c r="CJ1631">
        <v>16730917</v>
      </c>
      <c r="CK1631">
        <v>17316215</v>
      </c>
      <c r="CL1631">
        <v>14432589</v>
      </c>
      <c r="CM1631">
        <v>14217329</v>
      </c>
      <c r="CN1631">
        <v>17938643</v>
      </c>
      <c r="CO1631">
        <v>16211094</v>
      </c>
      <c r="CP1631">
        <v>14618990</v>
      </c>
      <c r="CQ1631">
        <v>13527560</v>
      </c>
      <c r="CR1631">
        <v>15490126</v>
      </c>
      <c r="CS1631">
        <v>13304107</v>
      </c>
      <c r="CT1631">
        <v>19916892</v>
      </c>
      <c r="CU1631">
        <v>17380305</v>
      </c>
      <c r="CV1631">
        <v>13997832</v>
      </c>
      <c r="CW1631">
        <v>16268841</v>
      </c>
      <c r="CX1631">
        <v>16322937</v>
      </c>
      <c r="CY1631">
        <v>11028955</v>
      </c>
      <c r="CZ1631">
        <v>21297875</v>
      </c>
      <c r="DA1631">
        <v>21468994</v>
      </c>
      <c r="DB1631">
        <v>27342407</v>
      </c>
      <c r="DC1631">
        <v>39125887</v>
      </c>
      <c r="DD1631">
        <v>26817676</v>
      </c>
      <c r="DE1631">
        <v>14046567</v>
      </c>
      <c r="DF1631">
        <v>21121907</v>
      </c>
      <c r="DG1631">
        <v>15652589</v>
      </c>
      <c r="DH1631">
        <v>15707084</v>
      </c>
      <c r="DI1631">
        <v>15208534</v>
      </c>
      <c r="DJ1631">
        <v>19551944</v>
      </c>
      <c r="DK1631">
        <v>16137792</v>
      </c>
      <c r="DL1631">
        <v>17789468</v>
      </c>
      <c r="DM1631">
        <v>18288807</v>
      </c>
      <c r="DN1631">
        <v>15103004</v>
      </c>
      <c r="DO1631">
        <v>15794855</v>
      </c>
      <c r="DP1631">
        <v>13102524</v>
      </c>
      <c r="DQ1631">
        <v>18793029</v>
      </c>
      <c r="DR1631">
        <v>18521379</v>
      </c>
      <c r="DS1631">
        <v>22269291</v>
      </c>
      <c r="DT1631">
        <v>21068117</v>
      </c>
      <c r="DU1631">
        <v>17527854</v>
      </c>
      <c r="DV1631">
        <v>20474403</v>
      </c>
      <c r="DW1631">
        <v>11930574</v>
      </c>
      <c r="DX1631">
        <v>14942047</v>
      </c>
      <c r="DY1631">
        <v>13023215</v>
      </c>
      <c r="DZ1631">
        <v>16487545</v>
      </c>
      <c r="EA1631">
        <v>18441427</v>
      </c>
      <c r="EB1631">
        <v>18048651</v>
      </c>
      <c r="EC1631">
        <v>16660107</v>
      </c>
      <c r="ED1631">
        <v>15633225</v>
      </c>
      <c r="EE1631">
        <v>17044436</v>
      </c>
      <c r="EF1631">
        <v>15833680</v>
      </c>
      <c r="EG1631">
        <v>19578901</v>
      </c>
      <c r="EH1631">
        <v>38384291</v>
      </c>
      <c r="EI1631">
        <v>21606464</v>
      </c>
      <c r="EJ1631">
        <v>20875283</v>
      </c>
      <c r="EK1631">
        <v>19867129</v>
      </c>
      <c r="EL1631">
        <v>18244053</v>
      </c>
      <c r="EM1631">
        <v>18745124</v>
      </c>
      <c r="EN1631">
        <v>21998079</v>
      </c>
      <c r="EO1631">
        <v>18635666</v>
      </c>
      <c r="EP1631">
        <v>15534732</v>
      </c>
      <c r="EQ1631">
        <v>14495957</v>
      </c>
      <c r="ER1631">
        <v>18218230</v>
      </c>
      <c r="ES1631">
        <v>15652508</v>
      </c>
      <c r="ET1631">
        <v>22973322</v>
      </c>
      <c r="EU1631">
        <v>13741751</v>
      </c>
      <c r="EV1631">
        <v>15562383</v>
      </c>
      <c r="EW1631">
        <v>13310423</v>
      </c>
      <c r="EX1631">
        <v>12255836</v>
      </c>
      <c r="EY1631">
        <v>12858916</v>
      </c>
      <c r="EZ1631">
        <v>13944149</v>
      </c>
      <c r="FA1631">
        <v>12347459</v>
      </c>
      <c r="FB1631">
        <v>12869262</v>
      </c>
      <c r="FC1631">
        <v>14273014</v>
      </c>
      <c r="FD1631">
        <v>17904766</v>
      </c>
      <c r="FE1631">
        <v>15744731</v>
      </c>
      <c r="FF1631">
        <v>22133656</v>
      </c>
      <c r="FG1631">
        <v>17374663</v>
      </c>
      <c r="FH1631">
        <v>18860191</v>
      </c>
      <c r="FI1631">
        <v>16609851</v>
      </c>
      <c r="FJ1631">
        <v>14171929</v>
      </c>
      <c r="FK1631">
        <v>13999533</v>
      </c>
      <c r="FL1631">
        <v>18724584</v>
      </c>
      <c r="FM1631">
        <v>16274054</v>
      </c>
    </row>
    <row r="1632" spans="1:169" x14ac:dyDescent="0.25">
      <c r="A1632" s="5" t="s">
        <v>816</v>
      </c>
      <c r="B1632" t="s">
        <v>1166</v>
      </c>
      <c r="C1632" t="s">
        <v>1195</v>
      </c>
      <c r="D1632" s="2">
        <f>_xll.BDH(A1632, "volume", B1632, C1632, "Direction", "H", "Period", "M","cols=62;rows=2")</f>
        <v>39843</v>
      </c>
      <c r="E1632" s="2">
        <v>39871</v>
      </c>
      <c r="F1632" s="2">
        <v>39903</v>
      </c>
      <c r="G1632" s="2">
        <v>39933</v>
      </c>
      <c r="H1632" s="2">
        <v>39962</v>
      </c>
      <c r="I1632" s="2">
        <v>39994</v>
      </c>
      <c r="J1632" s="2">
        <v>40025</v>
      </c>
      <c r="K1632" s="2">
        <v>40056</v>
      </c>
      <c r="L1632" s="2">
        <v>40086</v>
      </c>
      <c r="M1632" s="2">
        <v>40116</v>
      </c>
      <c r="N1632" s="2">
        <v>40147</v>
      </c>
      <c r="O1632" s="2">
        <v>40178</v>
      </c>
      <c r="P1632" s="2">
        <v>40207</v>
      </c>
      <c r="Q1632" s="2">
        <v>40235</v>
      </c>
      <c r="R1632" s="2">
        <v>40268</v>
      </c>
      <c r="S1632" s="2">
        <v>40298</v>
      </c>
      <c r="T1632" s="2">
        <v>40329</v>
      </c>
      <c r="U1632" s="2">
        <v>40359</v>
      </c>
      <c r="V1632" s="2">
        <v>40389</v>
      </c>
      <c r="W1632" s="2">
        <v>40421</v>
      </c>
      <c r="X1632" s="2">
        <v>40451</v>
      </c>
      <c r="Y1632" s="2">
        <v>40480</v>
      </c>
      <c r="Z1632" s="2">
        <v>40512</v>
      </c>
      <c r="AA1632" s="2">
        <v>40543</v>
      </c>
      <c r="AB1632" s="2">
        <v>40574</v>
      </c>
      <c r="AC1632" s="2">
        <v>40602</v>
      </c>
      <c r="AD1632" s="2">
        <v>40633</v>
      </c>
      <c r="AE1632" s="2">
        <v>40662</v>
      </c>
      <c r="AF1632" s="2">
        <v>40694</v>
      </c>
      <c r="AG1632" s="2">
        <v>40724</v>
      </c>
      <c r="AH1632" s="2">
        <v>40753</v>
      </c>
      <c r="AI1632" s="2">
        <v>40786</v>
      </c>
      <c r="AJ1632" s="2">
        <v>40816</v>
      </c>
      <c r="AK1632" s="2">
        <v>40847</v>
      </c>
      <c r="AL1632" s="2">
        <v>40877</v>
      </c>
      <c r="AM1632" s="2">
        <v>40907</v>
      </c>
      <c r="AN1632" s="2">
        <v>40939</v>
      </c>
      <c r="AO1632" s="2">
        <v>40968</v>
      </c>
      <c r="AP1632" s="2">
        <v>40998</v>
      </c>
      <c r="AQ1632" s="2">
        <v>41029</v>
      </c>
      <c r="AR1632" s="2">
        <v>41060</v>
      </c>
      <c r="AS1632" s="2">
        <v>41089</v>
      </c>
      <c r="AT1632" s="2">
        <v>41121</v>
      </c>
      <c r="AU1632" s="2">
        <v>41152</v>
      </c>
      <c r="AV1632" s="2">
        <v>41180</v>
      </c>
      <c r="AW1632" s="2">
        <v>41213</v>
      </c>
      <c r="AX1632" s="2">
        <v>41243</v>
      </c>
      <c r="AY1632" s="2">
        <v>41274</v>
      </c>
      <c r="AZ1632" s="2">
        <v>41305</v>
      </c>
      <c r="BA1632" s="2">
        <v>41333</v>
      </c>
      <c r="BB1632" s="2">
        <v>41362</v>
      </c>
      <c r="BC1632" s="2">
        <v>41394</v>
      </c>
      <c r="BD1632" s="2">
        <v>41425</v>
      </c>
      <c r="BE1632" s="2">
        <v>41453</v>
      </c>
      <c r="BF1632" s="2">
        <v>41486</v>
      </c>
      <c r="BG1632" s="2">
        <v>41516</v>
      </c>
      <c r="BH1632" s="2">
        <v>41547</v>
      </c>
      <c r="BI1632" s="2">
        <v>41578</v>
      </c>
      <c r="BJ1632" s="2">
        <v>41607</v>
      </c>
      <c r="BK1632" s="2">
        <v>41639</v>
      </c>
      <c r="BL1632" s="2">
        <v>41670</v>
      </c>
      <c r="BM1632" s="2">
        <v>41698</v>
      </c>
    </row>
    <row r="1633" spans="1:169" x14ac:dyDescent="0.25">
      <c r="D1633" s="3">
        <v>26880156</v>
      </c>
      <c r="E1633">
        <v>28131283</v>
      </c>
      <c r="F1633">
        <v>25211712</v>
      </c>
      <c r="G1633">
        <v>24086728</v>
      </c>
      <c r="H1633">
        <v>15061210</v>
      </c>
      <c r="I1633">
        <v>17048656</v>
      </c>
      <c r="J1633">
        <v>20311185</v>
      </c>
      <c r="K1633">
        <v>11966305</v>
      </c>
      <c r="L1633">
        <v>12969243</v>
      </c>
      <c r="M1633">
        <v>17069825</v>
      </c>
      <c r="N1633">
        <v>10855589</v>
      </c>
      <c r="O1633">
        <v>8953494</v>
      </c>
      <c r="P1633">
        <v>16208783</v>
      </c>
      <c r="Q1633">
        <v>14618935</v>
      </c>
      <c r="R1633">
        <v>12473940</v>
      </c>
      <c r="S1633">
        <v>14530161</v>
      </c>
      <c r="T1633">
        <v>14860594</v>
      </c>
      <c r="U1633">
        <v>13506149</v>
      </c>
      <c r="V1633">
        <v>19198073</v>
      </c>
      <c r="W1633">
        <v>18641954</v>
      </c>
      <c r="X1633">
        <v>12432221</v>
      </c>
      <c r="Y1633">
        <v>15455001</v>
      </c>
      <c r="Z1633">
        <v>11444021</v>
      </c>
      <c r="AA1633">
        <v>14247643</v>
      </c>
      <c r="AB1633">
        <v>12874297</v>
      </c>
      <c r="AC1633">
        <v>11333874</v>
      </c>
      <c r="AD1633">
        <v>12854801</v>
      </c>
      <c r="AE1633">
        <v>11503303</v>
      </c>
      <c r="AF1633">
        <v>12717065</v>
      </c>
      <c r="AG1633">
        <v>18445536</v>
      </c>
      <c r="AH1633">
        <v>15751179</v>
      </c>
      <c r="AI1633">
        <v>24543426</v>
      </c>
      <c r="AJ1633">
        <v>17907314</v>
      </c>
      <c r="AK1633">
        <v>17996986</v>
      </c>
      <c r="AL1633">
        <v>12745044</v>
      </c>
      <c r="AM1633">
        <v>10678526</v>
      </c>
      <c r="AN1633">
        <v>19655318</v>
      </c>
      <c r="AO1633">
        <v>14350803</v>
      </c>
      <c r="AP1633">
        <v>10368069</v>
      </c>
      <c r="AQ1633">
        <v>10925538</v>
      </c>
      <c r="AR1633">
        <v>9512984</v>
      </c>
      <c r="AS1633">
        <v>12563447</v>
      </c>
      <c r="AT1633">
        <v>10887097</v>
      </c>
      <c r="AU1633">
        <v>9798482</v>
      </c>
      <c r="AV1633">
        <v>11485999</v>
      </c>
      <c r="AW1633">
        <v>7703955</v>
      </c>
      <c r="AX1633">
        <v>8958760</v>
      </c>
      <c r="AY1633">
        <v>13323153</v>
      </c>
      <c r="AZ1633">
        <v>15923106</v>
      </c>
      <c r="BA1633">
        <v>10494986</v>
      </c>
      <c r="BB1633">
        <v>11261621</v>
      </c>
      <c r="BC1633">
        <v>26345919</v>
      </c>
      <c r="BD1633">
        <v>11886291</v>
      </c>
      <c r="BE1633">
        <v>13271281</v>
      </c>
      <c r="BF1633">
        <v>8245378</v>
      </c>
      <c r="BG1633">
        <v>10976821</v>
      </c>
      <c r="BH1633">
        <v>5201149</v>
      </c>
      <c r="BI1633">
        <v>6581942</v>
      </c>
      <c r="BJ1633">
        <v>3968225</v>
      </c>
      <c r="BK1633">
        <v>4899492</v>
      </c>
      <c r="BL1633">
        <v>15360128</v>
      </c>
      <c r="BM1633">
        <v>1059042</v>
      </c>
    </row>
    <row r="1634" spans="1:169" x14ac:dyDescent="0.25">
      <c r="A1634" s="5" t="s">
        <v>817</v>
      </c>
      <c r="B1634" t="s">
        <v>1166</v>
      </c>
      <c r="C1634" t="s">
        <v>1180</v>
      </c>
      <c r="D1634" s="2">
        <f>_xll.BDH(A1634, "volume", B1634, C1634, "Direction", "H", "Period", "M","cols=26;rows=2")</f>
        <v>39843</v>
      </c>
      <c r="E1634" s="2">
        <v>39871</v>
      </c>
      <c r="F1634" s="2">
        <v>39903</v>
      </c>
      <c r="G1634" s="2">
        <v>39933</v>
      </c>
      <c r="H1634" s="2">
        <v>39962</v>
      </c>
      <c r="I1634" s="2">
        <v>39994</v>
      </c>
      <c r="J1634" s="2">
        <v>40025</v>
      </c>
      <c r="K1634" s="2">
        <v>40056</v>
      </c>
      <c r="L1634" s="2">
        <v>40086</v>
      </c>
      <c r="M1634" s="2">
        <v>40116</v>
      </c>
      <c r="N1634" s="2">
        <v>40147</v>
      </c>
      <c r="O1634" s="2">
        <v>40178</v>
      </c>
      <c r="P1634" s="2">
        <v>40207</v>
      </c>
      <c r="Q1634" s="2">
        <v>40235</v>
      </c>
      <c r="R1634" s="2">
        <v>40268</v>
      </c>
      <c r="S1634" s="2">
        <v>40298</v>
      </c>
      <c r="T1634" s="2">
        <v>40329</v>
      </c>
      <c r="U1634" s="2">
        <v>40359</v>
      </c>
      <c r="V1634" s="2">
        <v>40389</v>
      </c>
      <c r="W1634" s="2">
        <v>40421</v>
      </c>
      <c r="X1634" s="2">
        <v>40451</v>
      </c>
      <c r="Y1634" s="2">
        <v>40480</v>
      </c>
      <c r="Z1634" s="2">
        <v>40512</v>
      </c>
      <c r="AA1634" s="2">
        <v>40543</v>
      </c>
      <c r="AB1634" s="2">
        <v>40574</v>
      </c>
      <c r="AC1634" s="2">
        <v>40602</v>
      </c>
    </row>
    <row r="1635" spans="1:169" x14ac:dyDescent="0.25">
      <c r="D1635" s="3">
        <v>16706200</v>
      </c>
      <c r="E1635">
        <v>17377300</v>
      </c>
      <c r="F1635">
        <v>20128000</v>
      </c>
      <c r="G1635">
        <v>14100200</v>
      </c>
      <c r="H1635">
        <v>11466400</v>
      </c>
      <c r="I1635">
        <v>13234100</v>
      </c>
      <c r="J1635">
        <v>12241700</v>
      </c>
      <c r="K1635">
        <v>12321600</v>
      </c>
      <c r="L1635">
        <v>12468600</v>
      </c>
      <c r="M1635">
        <v>12801000</v>
      </c>
      <c r="N1635">
        <v>12282100</v>
      </c>
      <c r="O1635">
        <v>13939500</v>
      </c>
      <c r="P1635">
        <v>11450600</v>
      </c>
      <c r="Q1635">
        <v>11721900</v>
      </c>
      <c r="R1635">
        <v>14685300</v>
      </c>
      <c r="S1635">
        <v>18131500</v>
      </c>
      <c r="T1635">
        <v>24380200</v>
      </c>
      <c r="U1635">
        <v>18063800</v>
      </c>
      <c r="V1635">
        <v>17035400</v>
      </c>
      <c r="W1635">
        <v>38407800</v>
      </c>
      <c r="X1635">
        <v>14703840</v>
      </c>
      <c r="Y1635">
        <v>10645537</v>
      </c>
      <c r="Z1635">
        <v>12498844</v>
      </c>
      <c r="AA1635">
        <v>11328916</v>
      </c>
      <c r="AB1635">
        <v>17054250</v>
      </c>
      <c r="AC1635">
        <v>11657320</v>
      </c>
    </row>
    <row r="1636" spans="1:169" x14ac:dyDescent="0.25">
      <c r="A1636" s="5" t="s">
        <v>818</v>
      </c>
      <c r="B1636" t="s">
        <v>1166</v>
      </c>
      <c r="C1636" t="s">
        <v>1199</v>
      </c>
      <c r="D1636" s="2">
        <f>_xll.BDH(A1636, "volume", B1636, C1636, "Direction", "H", "Period", "M","cols=166;rows=2")</f>
        <v>39843</v>
      </c>
      <c r="E1636" s="2">
        <v>39871</v>
      </c>
      <c r="F1636" s="2">
        <v>39903</v>
      </c>
      <c r="G1636" s="2">
        <v>39933</v>
      </c>
      <c r="H1636" s="2">
        <v>39962</v>
      </c>
      <c r="I1636" s="2">
        <v>39994</v>
      </c>
      <c r="J1636" s="2">
        <v>40025</v>
      </c>
      <c r="K1636" s="2">
        <v>40056</v>
      </c>
      <c r="L1636" s="2">
        <v>40086</v>
      </c>
      <c r="M1636" s="2">
        <v>40116</v>
      </c>
      <c r="N1636" s="2">
        <v>40147</v>
      </c>
      <c r="O1636" s="2">
        <v>40178</v>
      </c>
      <c r="P1636" s="2">
        <v>40207</v>
      </c>
      <c r="Q1636" s="2">
        <v>40235</v>
      </c>
      <c r="R1636" s="2">
        <v>40268</v>
      </c>
      <c r="S1636" s="2">
        <v>40298</v>
      </c>
      <c r="T1636" s="2">
        <v>40329</v>
      </c>
      <c r="U1636" s="2">
        <v>40359</v>
      </c>
      <c r="V1636" s="2">
        <v>40389</v>
      </c>
      <c r="W1636" s="2">
        <v>40421</v>
      </c>
      <c r="X1636" s="2">
        <v>40451</v>
      </c>
      <c r="Y1636" s="2">
        <v>40480</v>
      </c>
      <c r="Z1636" s="2">
        <v>40512</v>
      </c>
      <c r="AA1636" s="2">
        <v>40543</v>
      </c>
      <c r="AB1636" s="2">
        <v>40574</v>
      </c>
      <c r="AC1636" s="2">
        <v>40602</v>
      </c>
      <c r="AD1636" s="2">
        <v>40633</v>
      </c>
      <c r="AE1636" s="2">
        <v>40662</v>
      </c>
      <c r="AF1636" s="2">
        <v>40694</v>
      </c>
      <c r="AG1636" s="2">
        <v>40724</v>
      </c>
      <c r="AH1636" s="2">
        <v>40753</v>
      </c>
      <c r="AI1636" s="2">
        <v>40786</v>
      </c>
      <c r="AJ1636" s="2">
        <v>40816</v>
      </c>
      <c r="AK1636" s="2">
        <v>40847</v>
      </c>
      <c r="AL1636" s="2">
        <v>40877</v>
      </c>
      <c r="AM1636" s="2">
        <v>40907</v>
      </c>
      <c r="AN1636" s="2">
        <v>40939</v>
      </c>
      <c r="AO1636" s="2">
        <v>40968</v>
      </c>
      <c r="AP1636" s="2">
        <v>40998</v>
      </c>
      <c r="AQ1636" s="2">
        <v>41029</v>
      </c>
      <c r="AR1636" s="2">
        <v>41060</v>
      </c>
      <c r="AS1636" s="2">
        <v>41089</v>
      </c>
      <c r="AT1636" s="2">
        <v>41121</v>
      </c>
      <c r="AU1636" s="2">
        <v>41152</v>
      </c>
      <c r="AV1636" s="2">
        <v>41180</v>
      </c>
      <c r="AW1636" s="2">
        <v>41213</v>
      </c>
      <c r="AX1636" s="2">
        <v>41243</v>
      </c>
      <c r="AY1636" s="2">
        <v>41274</v>
      </c>
      <c r="AZ1636" s="2">
        <v>41305</v>
      </c>
      <c r="BA1636" s="2">
        <v>41333</v>
      </c>
      <c r="BB1636" s="2">
        <v>41362</v>
      </c>
      <c r="BC1636" s="2">
        <v>41394</v>
      </c>
      <c r="BD1636" s="2">
        <v>41425</v>
      </c>
      <c r="BE1636" s="2">
        <v>41453</v>
      </c>
      <c r="BF1636" s="2">
        <v>41486</v>
      </c>
      <c r="BG1636" s="2">
        <v>41516</v>
      </c>
      <c r="BH1636" s="2">
        <v>41547</v>
      </c>
      <c r="BI1636" s="2">
        <v>41578</v>
      </c>
      <c r="BJ1636" s="2">
        <v>41607</v>
      </c>
      <c r="BK1636" s="2">
        <v>41639</v>
      </c>
      <c r="BL1636" s="2">
        <v>41670</v>
      </c>
      <c r="BM1636" s="2">
        <v>41698</v>
      </c>
      <c r="BN1636" s="2">
        <v>41729</v>
      </c>
      <c r="BO1636" s="2">
        <v>41759</v>
      </c>
      <c r="BP1636" s="2">
        <v>41789</v>
      </c>
      <c r="BQ1636" s="2">
        <v>41820</v>
      </c>
      <c r="BR1636" s="2">
        <v>41851</v>
      </c>
      <c r="BS1636" s="2">
        <v>41880</v>
      </c>
      <c r="BT1636" s="2">
        <v>41912</v>
      </c>
      <c r="BU1636" s="2">
        <v>41943</v>
      </c>
      <c r="BV1636" s="2">
        <v>41971</v>
      </c>
      <c r="BW1636" s="2">
        <v>42004</v>
      </c>
      <c r="BX1636" s="2">
        <v>42034</v>
      </c>
      <c r="BY1636" s="2">
        <v>42062</v>
      </c>
      <c r="BZ1636" s="2">
        <v>42094</v>
      </c>
      <c r="CA1636" s="2">
        <v>42124</v>
      </c>
      <c r="CB1636" s="2">
        <v>42153</v>
      </c>
      <c r="CC1636" s="2">
        <v>42185</v>
      </c>
      <c r="CD1636" s="2">
        <v>42216</v>
      </c>
      <c r="CE1636" s="2">
        <v>42247</v>
      </c>
      <c r="CF1636" s="2">
        <v>42277</v>
      </c>
      <c r="CG1636" s="2">
        <v>42307</v>
      </c>
      <c r="CH1636" s="2">
        <v>42338</v>
      </c>
      <c r="CI1636" s="2">
        <v>42369</v>
      </c>
      <c r="CJ1636" s="2">
        <v>42398</v>
      </c>
      <c r="CK1636" s="2">
        <v>42429</v>
      </c>
      <c r="CL1636" s="2">
        <v>42460</v>
      </c>
      <c r="CM1636" s="2">
        <v>42489</v>
      </c>
      <c r="CN1636" s="2">
        <v>42521</v>
      </c>
      <c r="CO1636" s="2">
        <v>42551</v>
      </c>
      <c r="CP1636" s="2">
        <v>42580</v>
      </c>
      <c r="CQ1636" s="2">
        <v>42613</v>
      </c>
      <c r="CR1636" s="2">
        <v>42643</v>
      </c>
      <c r="CS1636" s="2">
        <v>42674</v>
      </c>
      <c r="CT1636" s="2">
        <v>42704</v>
      </c>
      <c r="CU1636" s="2">
        <v>42734</v>
      </c>
      <c r="CV1636" s="2">
        <v>42766</v>
      </c>
      <c r="CW1636" s="2">
        <v>42794</v>
      </c>
      <c r="CX1636" s="2">
        <v>42825</v>
      </c>
      <c r="CY1636" s="2">
        <v>42853</v>
      </c>
      <c r="CZ1636" s="2">
        <v>42886</v>
      </c>
      <c r="DA1636" s="2">
        <v>42916</v>
      </c>
      <c r="DB1636" s="2">
        <v>42947</v>
      </c>
      <c r="DC1636" s="2">
        <v>42978</v>
      </c>
      <c r="DD1636" s="2">
        <v>43007</v>
      </c>
      <c r="DE1636" s="2">
        <v>43039</v>
      </c>
      <c r="DF1636" s="2">
        <v>43069</v>
      </c>
      <c r="DG1636" s="2">
        <v>43098</v>
      </c>
      <c r="DH1636" s="2">
        <v>43131</v>
      </c>
      <c r="DI1636" s="2">
        <v>43159</v>
      </c>
      <c r="DJ1636" s="2">
        <v>43189</v>
      </c>
      <c r="DK1636" s="2">
        <v>43220</v>
      </c>
      <c r="DL1636" s="2">
        <v>43251</v>
      </c>
      <c r="DM1636" s="2">
        <v>43280</v>
      </c>
      <c r="DN1636" s="2">
        <v>43312</v>
      </c>
      <c r="DO1636" s="2">
        <v>43343</v>
      </c>
      <c r="DP1636" s="2">
        <v>43371</v>
      </c>
      <c r="DQ1636" s="2">
        <v>43404</v>
      </c>
      <c r="DR1636" s="2">
        <v>43434</v>
      </c>
      <c r="DS1636" s="2">
        <v>43465</v>
      </c>
      <c r="DT1636" s="2">
        <v>43496</v>
      </c>
      <c r="DU1636" s="2">
        <v>43524</v>
      </c>
      <c r="DV1636" s="2">
        <v>43553</v>
      </c>
      <c r="DW1636" s="2">
        <v>43585</v>
      </c>
      <c r="DX1636" s="2">
        <v>43616</v>
      </c>
      <c r="DY1636" s="2">
        <v>43644</v>
      </c>
      <c r="DZ1636" s="2">
        <v>43677</v>
      </c>
      <c r="EA1636" s="2">
        <v>43707</v>
      </c>
      <c r="EB1636" s="2">
        <v>43738</v>
      </c>
      <c r="EC1636" s="2">
        <v>43769</v>
      </c>
      <c r="ED1636" s="2">
        <v>43798</v>
      </c>
      <c r="EE1636" s="2">
        <v>43830</v>
      </c>
      <c r="EF1636" s="2">
        <v>43861</v>
      </c>
      <c r="EG1636" s="2">
        <v>43889</v>
      </c>
      <c r="EH1636" s="2">
        <v>43921</v>
      </c>
      <c r="EI1636" s="2">
        <v>43951</v>
      </c>
      <c r="EJ1636" s="2">
        <v>43980</v>
      </c>
      <c r="EK1636" s="2">
        <v>44012</v>
      </c>
      <c r="EL1636" s="2">
        <v>44043</v>
      </c>
      <c r="EM1636" s="2">
        <v>44074</v>
      </c>
      <c r="EN1636" s="2">
        <v>44104</v>
      </c>
      <c r="EO1636" s="2">
        <v>44134</v>
      </c>
      <c r="EP1636" s="2">
        <v>44165</v>
      </c>
      <c r="EQ1636" s="2">
        <v>44196</v>
      </c>
      <c r="ER1636" s="2">
        <v>44225</v>
      </c>
      <c r="ES1636" s="2">
        <v>44253</v>
      </c>
      <c r="ET1636" s="2">
        <v>44286</v>
      </c>
      <c r="EU1636" s="2">
        <v>44316</v>
      </c>
      <c r="EV1636" s="2">
        <v>44347</v>
      </c>
      <c r="EW1636" s="2">
        <v>44377</v>
      </c>
      <c r="EX1636" s="2">
        <v>44407</v>
      </c>
      <c r="EY1636" s="2">
        <v>44439</v>
      </c>
      <c r="EZ1636" s="2">
        <v>44469</v>
      </c>
      <c r="FA1636" s="2">
        <v>44498</v>
      </c>
      <c r="FB1636" s="2">
        <v>44530</v>
      </c>
      <c r="FC1636" s="2">
        <v>44561</v>
      </c>
      <c r="FD1636" s="2">
        <v>44592</v>
      </c>
      <c r="FE1636" s="2">
        <v>44620</v>
      </c>
      <c r="FF1636" s="2">
        <v>44651</v>
      </c>
      <c r="FG1636" s="2">
        <v>44680</v>
      </c>
      <c r="FH1636" s="2">
        <v>44712</v>
      </c>
      <c r="FI1636" s="2">
        <v>44742</v>
      </c>
      <c r="FJ1636" s="2">
        <v>44771</v>
      </c>
      <c r="FK1636" s="2">
        <v>44804</v>
      </c>
      <c r="FL1636" s="2">
        <v>44834</v>
      </c>
      <c r="FM1636" s="2">
        <v>44865</v>
      </c>
    </row>
    <row r="1637" spans="1:169" x14ac:dyDescent="0.25">
      <c r="D1637" s="3">
        <v>184342000</v>
      </c>
      <c r="E1637">
        <v>177329000</v>
      </c>
      <c r="F1637">
        <v>175321000</v>
      </c>
      <c r="G1637">
        <v>160506000</v>
      </c>
      <c r="H1637">
        <v>160173000</v>
      </c>
      <c r="I1637">
        <v>177450000</v>
      </c>
      <c r="J1637">
        <v>112798000</v>
      </c>
      <c r="K1637">
        <v>72755000</v>
      </c>
      <c r="L1637">
        <v>118987000</v>
      </c>
      <c r="M1637">
        <v>100430000</v>
      </c>
      <c r="N1637">
        <v>108817000</v>
      </c>
      <c r="O1637">
        <v>61676000</v>
      </c>
      <c r="P1637">
        <v>57918000</v>
      </c>
      <c r="Q1637">
        <v>93860000</v>
      </c>
      <c r="R1637">
        <v>85264000</v>
      </c>
      <c r="S1637">
        <v>64231000</v>
      </c>
      <c r="T1637">
        <v>157575000</v>
      </c>
      <c r="U1637">
        <v>156723000</v>
      </c>
      <c r="V1637">
        <v>68741000</v>
      </c>
      <c r="W1637">
        <v>84648000</v>
      </c>
      <c r="X1637">
        <v>107631440</v>
      </c>
      <c r="Y1637">
        <v>66223540</v>
      </c>
      <c r="Z1637">
        <v>63020210</v>
      </c>
      <c r="AA1637">
        <v>72897880</v>
      </c>
      <c r="AB1637">
        <v>47028750</v>
      </c>
      <c r="AC1637">
        <v>42364580</v>
      </c>
      <c r="AD1637">
        <v>51259190</v>
      </c>
      <c r="AE1637">
        <v>35851820</v>
      </c>
      <c r="AF1637">
        <v>39983080</v>
      </c>
      <c r="AG1637">
        <v>62607220</v>
      </c>
      <c r="AH1637">
        <v>40942670</v>
      </c>
      <c r="AI1637">
        <v>81960510</v>
      </c>
      <c r="AJ1637">
        <v>83461500</v>
      </c>
      <c r="AK1637">
        <v>57223920</v>
      </c>
      <c r="AL1637">
        <v>46611430</v>
      </c>
      <c r="AM1637">
        <v>42003250</v>
      </c>
      <c r="AN1637">
        <v>49202590</v>
      </c>
      <c r="AO1637">
        <v>39646020</v>
      </c>
      <c r="AP1637">
        <v>35150500</v>
      </c>
      <c r="AQ1637">
        <v>34063410</v>
      </c>
      <c r="AR1637">
        <v>42638130</v>
      </c>
      <c r="AS1637">
        <v>39074900</v>
      </c>
      <c r="AT1637">
        <v>39137480</v>
      </c>
      <c r="AU1637">
        <v>38192850</v>
      </c>
      <c r="AV1637">
        <v>33580360</v>
      </c>
      <c r="AW1637">
        <v>38753830</v>
      </c>
      <c r="AX1637">
        <v>34959200</v>
      </c>
      <c r="AY1637">
        <v>35234130</v>
      </c>
      <c r="AZ1637">
        <v>53372500</v>
      </c>
      <c r="BA1637">
        <v>37632640</v>
      </c>
      <c r="BB1637">
        <v>34969530</v>
      </c>
      <c r="BC1637">
        <v>28667120</v>
      </c>
      <c r="BD1637">
        <v>29576450</v>
      </c>
      <c r="BE1637">
        <v>34037640</v>
      </c>
      <c r="BF1637">
        <v>34783100</v>
      </c>
      <c r="BG1637">
        <v>27413960</v>
      </c>
      <c r="BH1637">
        <v>28620290</v>
      </c>
      <c r="BI1637">
        <v>32034270</v>
      </c>
      <c r="BJ1637">
        <v>20676260</v>
      </c>
      <c r="BK1637">
        <v>29733310</v>
      </c>
      <c r="BL1637">
        <v>34895307</v>
      </c>
      <c r="BM1637">
        <v>26375016</v>
      </c>
      <c r="BN1637">
        <v>30106432</v>
      </c>
      <c r="BO1637">
        <v>29684062</v>
      </c>
      <c r="BP1637">
        <v>18847361</v>
      </c>
      <c r="BQ1637">
        <v>27399224</v>
      </c>
      <c r="BR1637">
        <v>22445574</v>
      </c>
      <c r="BS1637">
        <v>16669521</v>
      </c>
      <c r="BT1637">
        <v>21687886</v>
      </c>
      <c r="BU1637">
        <v>31468962</v>
      </c>
      <c r="BV1637">
        <v>17410858</v>
      </c>
      <c r="BW1637">
        <v>22633084</v>
      </c>
      <c r="BX1637">
        <v>24249468</v>
      </c>
      <c r="BY1637">
        <v>21484063</v>
      </c>
      <c r="BZ1637">
        <v>26076160</v>
      </c>
      <c r="CA1637">
        <v>22292239</v>
      </c>
      <c r="CB1637">
        <v>17483357</v>
      </c>
      <c r="CC1637">
        <v>23834819</v>
      </c>
      <c r="CD1637">
        <v>27442411</v>
      </c>
      <c r="CE1637">
        <v>26583945</v>
      </c>
      <c r="CF1637">
        <v>33750329</v>
      </c>
      <c r="CG1637">
        <v>27526994</v>
      </c>
      <c r="CH1637">
        <v>22836387</v>
      </c>
      <c r="CI1637">
        <v>24760868</v>
      </c>
      <c r="CJ1637">
        <v>36802824</v>
      </c>
      <c r="CK1637">
        <v>30581968</v>
      </c>
      <c r="CL1637">
        <v>27769644</v>
      </c>
      <c r="CM1637">
        <v>28419323</v>
      </c>
      <c r="CN1637">
        <v>19727645</v>
      </c>
      <c r="CO1637">
        <v>30797058</v>
      </c>
      <c r="CP1637">
        <v>27740780</v>
      </c>
      <c r="CQ1637">
        <v>23747191</v>
      </c>
      <c r="CR1637">
        <v>28526363</v>
      </c>
      <c r="CS1637">
        <v>25931039</v>
      </c>
      <c r="CT1637">
        <v>25639703</v>
      </c>
      <c r="CU1637">
        <v>22656377</v>
      </c>
      <c r="CV1637">
        <v>20485954</v>
      </c>
      <c r="CW1637">
        <v>17988999</v>
      </c>
      <c r="CX1637">
        <v>19599587</v>
      </c>
      <c r="CY1637">
        <v>13409354</v>
      </c>
      <c r="CZ1637">
        <v>18459929</v>
      </c>
      <c r="DA1637">
        <v>20231779</v>
      </c>
      <c r="DB1637">
        <v>16716740</v>
      </c>
      <c r="DC1637">
        <v>14205359</v>
      </c>
      <c r="DD1637">
        <v>19227559</v>
      </c>
      <c r="DE1637">
        <v>20144190</v>
      </c>
      <c r="DF1637">
        <v>19526758</v>
      </c>
      <c r="DG1637">
        <v>19393342</v>
      </c>
      <c r="DH1637">
        <v>17715717</v>
      </c>
      <c r="DI1637">
        <v>23038945</v>
      </c>
      <c r="DJ1637">
        <v>23101200</v>
      </c>
      <c r="DK1637">
        <v>24213077</v>
      </c>
      <c r="DL1637">
        <v>21143719</v>
      </c>
      <c r="DM1637">
        <v>18873071</v>
      </c>
      <c r="DN1637">
        <v>16768964</v>
      </c>
      <c r="DO1637">
        <v>14165836</v>
      </c>
      <c r="DP1637">
        <v>18736948</v>
      </c>
      <c r="DQ1637">
        <v>30948851</v>
      </c>
      <c r="DR1637">
        <v>23002192</v>
      </c>
      <c r="DS1637">
        <v>28232736</v>
      </c>
      <c r="DT1637">
        <v>22983290</v>
      </c>
      <c r="DU1637">
        <v>14352605</v>
      </c>
      <c r="DV1637">
        <v>18384785</v>
      </c>
      <c r="DW1637">
        <v>15235645</v>
      </c>
      <c r="DX1637">
        <v>19475614</v>
      </c>
      <c r="DY1637">
        <v>19358666</v>
      </c>
      <c r="DZ1637">
        <v>14707128</v>
      </c>
      <c r="EA1637">
        <v>16975690</v>
      </c>
      <c r="EB1637">
        <v>18473944</v>
      </c>
      <c r="EC1637">
        <v>18745375</v>
      </c>
      <c r="ED1637">
        <v>16200481</v>
      </c>
      <c r="EE1637">
        <v>17558981</v>
      </c>
      <c r="EF1637">
        <v>22833287</v>
      </c>
      <c r="EG1637">
        <v>28075244</v>
      </c>
      <c r="EH1637">
        <v>56590122</v>
      </c>
      <c r="EI1637">
        <v>30441325</v>
      </c>
      <c r="EJ1637">
        <v>21967525</v>
      </c>
      <c r="EK1637">
        <v>24491263</v>
      </c>
      <c r="EL1637">
        <v>18790783</v>
      </c>
      <c r="EM1637">
        <v>17102307</v>
      </c>
      <c r="EN1637">
        <v>21810218</v>
      </c>
      <c r="EO1637">
        <v>21460999</v>
      </c>
      <c r="EP1637">
        <v>22212851</v>
      </c>
      <c r="EQ1637">
        <v>24148172</v>
      </c>
      <c r="ER1637">
        <v>24137602</v>
      </c>
      <c r="ES1637">
        <v>21100246</v>
      </c>
      <c r="ET1637">
        <v>28313176</v>
      </c>
      <c r="EU1637">
        <v>19097825</v>
      </c>
      <c r="EV1637">
        <v>16940047</v>
      </c>
      <c r="EW1637">
        <v>19675126</v>
      </c>
      <c r="EX1637">
        <v>15154336</v>
      </c>
      <c r="EY1637">
        <v>18179925</v>
      </c>
      <c r="EZ1637">
        <v>22908669</v>
      </c>
      <c r="FA1637">
        <v>21740259</v>
      </c>
      <c r="FB1637">
        <v>27850119</v>
      </c>
      <c r="FC1637">
        <v>25650802</v>
      </c>
      <c r="FD1637">
        <v>27418106</v>
      </c>
      <c r="FE1637">
        <v>23209687</v>
      </c>
      <c r="FF1637">
        <v>27072722</v>
      </c>
      <c r="FG1637">
        <v>15725233</v>
      </c>
      <c r="FH1637">
        <v>18913467</v>
      </c>
      <c r="FI1637">
        <v>20252024</v>
      </c>
      <c r="FJ1637">
        <v>16410616</v>
      </c>
      <c r="FK1637">
        <v>15943970</v>
      </c>
      <c r="FL1637">
        <v>19262482</v>
      </c>
      <c r="FM1637">
        <v>21862416</v>
      </c>
    </row>
    <row r="1638" spans="1:169" x14ac:dyDescent="0.25">
      <c r="A1638" s="5" t="s">
        <v>819</v>
      </c>
      <c r="B1638" t="s">
        <v>1166</v>
      </c>
      <c r="C1638" t="s">
        <v>1199</v>
      </c>
      <c r="D1638" s="2">
        <f>_xll.BDH(A1638, "volume", B1638, C1638, "Direction", "H", "Period", "M","cols=166;rows=2")</f>
        <v>39843</v>
      </c>
      <c r="E1638" s="2">
        <v>39871</v>
      </c>
      <c r="F1638" s="2">
        <v>39903</v>
      </c>
      <c r="G1638" s="2">
        <v>39933</v>
      </c>
      <c r="H1638" s="2">
        <v>39962</v>
      </c>
      <c r="I1638" s="2">
        <v>39994</v>
      </c>
      <c r="J1638" s="2">
        <v>40025</v>
      </c>
      <c r="K1638" s="2">
        <v>40056</v>
      </c>
      <c r="L1638" s="2">
        <v>40086</v>
      </c>
      <c r="M1638" s="2">
        <v>40116</v>
      </c>
      <c r="N1638" s="2">
        <v>40147</v>
      </c>
      <c r="O1638" s="2">
        <v>40178</v>
      </c>
      <c r="P1638" s="2">
        <v>40207</v>
      </c>
      <c r="Q1638" s="2">
        <v>40235</v>
      </c>
      <c r="R1638" s="2">
        <v>40268</v>
      </c>
      <c r="S1638" s="2">
        <v>40298</v>
      </c>
      <c r="T1638" s="2">
        <v>40329</v>
      </c>
      <c r="U1638" s="2">
        <v>40359</v>
      </c>
      <c r="V1638" s="2">
        <v>40389</v>
      </c>
      <c r="W1638" s="2">
        <v>40421</v>
      </c>
      <c r="X1638" s="2">
        <v>40451</v>
      </c>
      <c r="Y1638" s="2">
        <v>40480</v>
      </c>
      <c r="Z1638" s="2">
        <v>40512</v>
      </c>
      <c r="AA1638" s="2">
        <v>40543</v>
      </c>
      <c r="AB1638" s="2">
        <v>40574</v>
      </c>
      <c r="AC1638" s="2">
        <v>40602</v>
      </c>
      <c r="AD1638" s="2">
        <v>40633</v>
      </c>
      <c r="AE1638" s="2">
        <v>40662</v>
      </c>
      <c r="AF1638" s="2">
        <v>40694</v>
      </c>
      <c r="AG1638" s="2">
        <v>40724</v>
      </c>
      <c r="AH1638" s="2">
        <v>40753</v>
      </c>
      <c r="AI1638" s="2">
        <v>40786</v>
      </c>
      <c r="AJ1638" s="2">
        <v>40816</v>
      </c>
      <c r="AK1638" s="2">
        <v>40847</v>
      </c>
      <c r="AL1638" s="2">
        <v>40877</v>
      </c>
      <c r="AM1638" s="2">
        <v>40907</v>
      </c>
      <c r="AN1638" s="2">
        <v>40939</v>
      </c>
      <c r="AO1638" s="2">
        <v>40968</v>
      </c>
      <c r="AP1638" s="2">
        <v>40998</v>
      </c>
      <c r="AQ1638" s="2">
        <v>41029</v>
      </c>
      <c r="AR1638" s="2">
        <v>41060</v>
      </c>
      <c r="AS1638" s="2">
        <v>41089</v>
      </c>
      <c r="AT1638" s="2">
        <v>41121</v>
      </c>
      <c r="AU1638" s="2">
        <v>41152</v>
      </c>
      <c r="AV1638" s="2">
        <v>41180</v>
      </c>
      <c r="AW1638" s="2">
        <v>41213</v>
      </c>
      <c r="AX1638" s="2">
        <v>41243</v>
      </c>
      <c r="AY1638" s="2">
        <v>41274</v>
      </c>
      <c r="AZ1638" s="2">
        <v>41305</v>
      </c>
      <c r="BA1638" s="2">
        <v>41333</v>
      </c>
      <c r="BB1638" s="2">
        <v>41362</v>
      </c>
      <c r="BC1638" s="2">
        <v>41394</v>
      </c>
      <c r="BD1638" s="2">
        <v>41425</v>
      </c>
      <c r="BE1638" s="2">
        <v>41453</v>
      </c>
      <c r="BF1638" s="2">
        <v>41486</v>
      </c>
      <c r="BG1638" s="2">
        <v>41516</v>
      </c>
      <c r="BH1638" s="2">
        <v>41547</v>
      </c>
      <c r="BI1638" s="2">
        <v>41578</v>
      </c>
      <c r="BJ1638" s="2">
        <v>41607</v>
      </c>
      <c r="BK1638" s="2">
        <v>41639</v>
      </c>
      <c r="BL1638" s="2">
        <v>41670</v>
      </c>
      <c r="BM1638" s="2">
        <v>41698</v>
      </c>
      <c r="BN1638" s="2">
        <v>41729</v>
      </c>
      <c r="BO1638" s="2">
        <v>41759</v>
      </c>
      <c r="BP1638" s="2">
        <v>41789</v>
      </c>
      <c r="BQ1638" s="2">
        <v>41820</v>
      </c>
      <c r="BR1638" s="2">
        <v>41851</v>
      </c>
      <c r="BS1638" s="2">
        <v>41880</v>
      </c>
      <c r="BT1638" s="2">
        <v>41912</v>
      </c>
      <c r="BU1638" s="2">
        <v>41943</v>
      </c>
      <c r="BV1638" s="2">
        <v>41971</v>
      </c>
      <c r="BW1638" s="2">
        <v>42004</v>
      </c>
      <c r="BX1638" s="2">
        <v>42034</v>
      </c>
      <c r="BY1638" s="2">
        <v>42062</v>
      </c>
      <c r="BZ1638" s="2">
        <v>42094</v>
      </c>
      <c r="CA1638" s="2">
        <v>42124</v>
      </c>
      <c r="CB1638" s="2">
        <v>42153</v>
      </c>
      <c r="CC1638" s="2">
        <v>42185</v>
      </c>
      <c r="CD1638" s="2">
        <v>42216</v>
      </c>
      <c r="CE1638" s="2">
        <v>42247</v>
      </c>
      <c r="CF1638" s="2">
        <v>42277</v>
      </c>
      <c r="CG1638" s="2">
        <v>42307</v>
      </c>
      <c r="CH1638" s="2">
        <v>42338</v>
      </c>
      <c r="CI1638" s="2">
        <v>42369</v>
      </c>
      <c r="CJ1638" s="2">
        <v>42398</v>
      </c>
      <c r="CK1638" s="2">
        <v>42429</v>
      </c>
      <c r="CL1638" s="2">
        <v>42460</v>
      </c>
      <c r="CM1638" s="2">
        <v>42489</v>
      </c>
      <c r="CN1638" s="2">
        <v>42521</v>
      </c>
      <c r="CO1638" s="2">
        <v>42551</v>
      </c>
      <c r="CP1638" s="2">
        <v>42580</v>
      </c>
      <c r="CQ1638" s="2">
        <v>42613</v>
      </c>
      <c r="CR1638" s="2">
        <v>42643</v>
      </c>
      <c r="CS1638" s="2">
        <v>42674</v>
      </c>
      <c r="CT1638" s="2">
        <v>42704</v>
      </c>
      <c r="CU1638" s="2">
        <v>42734</v>
      </c>
      <c r="CV1638" s="2">
        <v>42766</v>
      </c>
      <c r="CW1638" s="2">
        <v>42794</v>
      </c>
      <c r="CX1638" s="2">
        <v>42825</v>
      </c>
      <c r="CY1638" s="2">
        <v>42853</v>
      </c>
      <c r="CZ1638" s="2">
        <v>42886</v>
      </c>
      <c r="DA1638" s="2">
        <v>42916</v>
      </c>
      <c r="DB1638" s="2">
        <v>42947</v>
      </c>
      <c r="DC1638" s="2">
        <v>42978</v>
      </c>
      <c r="DD1638" s="2">
        <v>43007</v>
      </c>
      <c r="DE1638" s="2">
        <v>43039</v>
      </c>
      <c r="DF1638" s="2">
        <v>43069</v>
      </c>
      <c r="DG1638" s="2">
        <v>43098</v>
      </c>
      <c r="DH1638" s="2">
        <v>43131</v>
      </c>
      <c r="DI1638" s="2">
        <v>43159</v>
      </c>
      <c r="DJ1638" s="2">
        <v>43189</v>
      </c>
      <c r="DK1638" s="2">
        <v>43220</v>
      </c>
      <c r="DL1638" s="2">
        <v>43251</v>
      </c>
      <c r="DM1638" s="2">
        <v>43280</v>
      </c>
      <c r="DN1638" s="2">
        <v>43312</v>
      </c>
      <c r="DO1638" s="2">
        <v>43343</v>
      </c>
      <c r="DP1638" s="2">
        <v>43371</v>
      </c>
      <c r="DQ1638" s="2">
        <v>43404</v>
      </c>
      <c r="DR1638" s="2">
        <v>43434</v>
      </c>
      <c r="DS1638" s="2">
        <v>43465</v>
      </c>
      <c r="DT1638" s="2">
        <v>43496</v>
      </c>
      <c r="DU1638" s="2">
        <v>43524</v>
      </c>
      <c r="DV1638" s="2">
        <v>43553</v>
      </c>
      <c r="DW1638" s="2">
        <v>43585</v>
      </c>
      <c r="DX1638" s="2">
        <v>43616</v>
      </c>
      <c r="DY1638" s="2">
        <v>43644</v>
      </c>
      <c r="DZ1638" s="2">
        <v>43677</v>
      </c>
      <c r="EA1638" s="2">
        <v>43707</v>
      </c>
      <c r="EB1638" s="2">
        <v>43738</v>
      </c>
      <c r="EC1638" s="2">
        <v>43769</v>
      </c>
      <c r="ED1638" s="2">
        <v>43798</v>
      </c>
      <c r="EE1638" s="2">
        <v>43830</v>
      </c>
      <c r="EF1638" s="2">
        <v>43861</v>
      </c>
      <c r="EG1638" s="2">
        <v>43889</v>
      </c>
      <c r="EH1638" s="2">
        <v>43921</v>
      </c>
      <c r="EI1638" s="2">
        <v>43951</v>
      </c>
      <c r="EJ1638" s="2">
        <v>43980</v>
      </c>
      <c r="EK1638" s="2">
        <v>44012</v>
      </c>
      <c r="EL1638" s="2">
        <v>44043</v>
      </c>
      <c r="EM1638" s="2">
        <v>44074</v>
      </c>
      <c r="EN1638" s="2">
        <v>44104</v>
      </c>
      <c r="EO1638" s="2">
        <v>44134</v>
      </c>
      <c r="EP1638" s="2">
        <v>44165</v>
      </c>
      <c r="EQ1638" s="2">
        <v>44196</v>
      </c>
      <c r="ER1638" s="2">
        <v>44225</v>
      </c>
      <c r="ES1638" s="2">
        <v>44253</v>
      </c>
      <c r="ET1638" s="2">
        <v>44286</v>
      </c>
      <c r="EU1638" s="2">
        <v>44316</v>
      </c>
      <c r="EV1638" s="2">
        <v>44347</v>
      </c>
      <c r="EW1638" s="2">
        <v>44377</v>
      </c>
      <c r="EX1638" s="2">
        <v>44407</v>
      </c>
      <c r="EY1638" s="2">
        <v>44439</v>
      </c>
      <c r="EZ1638" s="2">
        <v>44469</v>
      </c>
      <c r="FA1638" s="2">
        <v>44498</v>
      </c>
      <c r="FB1638" s="2">
        <v>44530</v>
      </c>
      <c r="FC1638" s="2">
        <v>44561</v>
      </c>
      <c r="FD1638" s="2">
        <v>44592</v>
      </c>
      <c r="FE1638" s="2">
        <v>44620</v>
      </c>
      <c r="FF1638" s="2">
        <v>44651</v>
      </c>
      <c r="FG1638" s="2">
        <v>44680</v>
      </c>
      <c r="FH1638" s="2">
        <v>44712</v>
      </c>
      <c r="FI1638" s="2">
        <v>44742</v>
      </c>
      <c r="FJ1638" s="2">
        <v>44771</v>
      </c>
      <c r="FK1638" s="2">
        <v>44804</v>
      </c>
      <c r="FL1638" s="2">
        <v>44834</v>
      </c>
      <c r="FM1638" s="2">
        <v>44865</v>
      </c>
    </row>
    <row r="1639" spans="1:169" x14ac:dyDescent="0.25">
      <c r="D1639" s="3">
        <v>164561598</v>
      </c>
      <c r="E1639">
        <v>110085633</v>
      </c>
      <c r="F1639">
        <v>109888218</v>
      </c>
      <c r="G1639">
        <v>127735803</v>
      </c>
      <c r="H1639">
        <v>73874772</v>
      </c>
      <c r="I1639">
        <v>74853666</v>
      </c>
      <c r="J1639">
        <v>102047049</v>
      </c>
      <c r="K1639">
        <v>44426934</v>
      </c>
      <c r="L1639">
        <v>53083449</v>
      </c>
      <c r="M1639">
        <v>68149116</v>
      </c>
      <c r="N1639">
        <v>32887773</v>
      </c>
      <c r="O1639">
        <v>29444067</v>
      </c>
      <c r="P1639">
        <v>43995411</v>
      </c>
      <c r="Q1639">
        <v>31751937</v>
      </c>
      <c r="R1639">
        <v>33834393</v>
      </c>
      <c r="S1639">
        <v>49029210</v>
      </c>
      <c r="T1639">
        <v>43169787</v>
      </c>
      <c r="U1639">
        <v>33811236</v>
      </c>
      <c r="V1639">
        <v>46316682</v>
      </c>
      <c r="W1639">
        <v>44537742</v>
      </c>
      <c r="X1639">
        <v>42076530</v>
      </c>
      <c r="Y1639">
        <v>54033120</v>
      </c>
      <c r="Z1639">
        <v>35237502</v>
      </c>
      <c r="AA1639">
        <v>32188437</v>
      </c>
      <c r="AB1639">
        <v>41043366</v>
      </c>
      <c r="AC1639">
        <v>18655470</v>
      </c>
      <c r="AD1639">
        <v>23055912</v>
      </c>
      <c r="AE1639">
        <v>34521372</v>
      </c>
      <c r="AF1639">
        <v>14497542</v>
      </c>
      <c r="AG1639">
        <v>15520743</v>
      </c>
      <c r="AH1639">
        <v>25777890</v>
      </c>
      <c r="AI1639">
        <v>30134304</v>
      </c>
      <c r="AJ1639">
        <v>20459709</v>
      </c>
      <c r="AK1639">
        <v>25142616</v>
      </c>
      <c r="AL1639">
        <v>15229116</v>
      </c>
      <c r="AM1639">
        <v>15914079</v>
      </c>
      <c r="AN1639">
        <v>22995711</v>
      </c>
      <c r="AO1639">
        <v>17563122</v>
      </c>
      <c r="AP1639">
        <v>14900904</v>
      </c>
      <c r="AQ1639">
        <v>18745443</v>
      </c>
      <c r="AR1639">
        <v>13760766</v>
      </c>
      <c r="AS1639">
        <v>14984334</v>
      </c>
      <c r="AT1639">
        <v>21182130</v>
      </c>
      <c r="AU1639">
        <v>13334580</v>
      </c>
      <c r="AV1639">
        <v>16264170</v>
      </c>
      <c r="AW1639">
        <v>26577540</v>
      </c>
      <c r="AX1639">
        <v>16346961</v>
      </c>
      <c r="AY1639">
        <v>26024769</v>
      </c>
      <c r="AZ1639">
        <v>24146730</v>
      </c>
      <c r="BA1639">
        <v>14383638</v>
      </c>
      <c r="BB1639">
        <v>30353751</v>
      </c>
      <c r="BC1639">
        <v>23064831</v>
      </c>
      <c r="BD1639">
        <v>17202645</v>
      </c>
      <c r="BE1639">
        <v>12060873</v>
      </c>
      <c r="BF1639">
        <v>51758001</v>
      </c>
      <c r="BG1639">
        <v>16331220</v>
      </c>
      <c r="BH1639">
        <v>20869614</v>
      </c>
      <c r="BI1639">
        <v>32899122</v>
      </c>
      <c r="BJ1639">
        <v>15902757</v>
      </c>
      <c r="BK1639">
        <v>27906966</v>
      </c>
      <c r="BL1639">
        <v>45488151</v>
      </c>
      <c r="BM1639">
        <v>25993224</v>
      </c>
      <c r="BN1639">
        <v>27350190</v>
      </c>
      <c r="BO1639">
        <v>59505885</v>
      </c>
      <c r="BP1639">
        <v>28697850</v>
      </c>
      <c r="BQ1639">
        <v>29035116</v>
      </c>
      <c r="BR1639">
        <v>41652684</v>
      </c>
      <c r="BS1639">
        <v>21232350</v>
      </c>
      <c r="BT1639">
        <v>22448520</v>
      </c>
      <c r="BU1639">
        <v>32058702</v>
      </c>
      <c r="BV1639">
        <v>17054163</v>
      </c>
      <c r="BW1639">
        <v>14840253</v>
      </c>
      <c r="BX1639">
        <v>22598127</v>
      </c>
      <c r="BY1639">
        <v>12814299</v>
      </c>
      <c r="BZ1639">
        <v>15367446</v>
      </c>
      <c r="CA1639">
        <v>21953961</v>
      </c>
      <c r="CB1639">
        <v>17291295</v>
      </c>
      <c r="CC1639">
        <v>17171361</v>
      </c>
      <c r="CD1639">
        <v>24753834</v>
      </c>
      <c r="CE1639">
        <v>18244008</v>
      </c>
      <c r="CF1639">
        <v>19304757</v>
      </c>
      <c r="CG1639">
        <v>26052714</v>
      </c>
      <c r="CH1639">
        <v>16512741</v>
      </c>
      <c r="CI1639">
        <v>20594223</v>
      </c>
      <c r="CJ1639">
        <v>29048706</v>
      </c>
      <c r="CK1639">
        <v>21842883</v>
      </c>
      <c r="CL1639">
        <v>24883317</v>
      </c>
      <c r="CM1639">
        <v>23575122</v>
      </c>
      <c r="CN1639">
        <v>20795436</v>
      </c>
      <c r="CO1639">
        <v>21594420</v>
      </c>
      <c r="CP1639">
        <v>21618666</v>
      </c>
      <c r="CQ1639">
        <v>14076243</v>
      </c>
      <c r="CR1639">
        <v>19220895</v>
      </c>
      <c r="CS1639">
        <v>23679171</v>
      </c>
      <c r="CT1639">
        <v>34219143</v>
      </c>
      <c r="CU1639">
        <v>25763472</v>
      </c>
      <c r="CV1639">
        <v>29117664</v>
      </c>
      <c r="CW1639">
        <v>22062564</v>
      </c>
      <c r="CX1639">
        <v>30509541</v>
      </c>
      <c r="CY1639">
        <v>24874812</v>
      </c>
      <c r="CZ1639">
        <v>20915721</v>
      </c>
      <c r="DA1639">
        <v>28748592</v>
      </c>
      <c r="DB1639">
        <v>28023687</v>
      </c>
      <c r="DC1639">
        <v>23961717</v>
      </c>
      <c r="DD1639">
        <v>16030260</v>
      </c>
      <c r="DE1639">
        <v>21950649</v>
      </c>
      <c r="DF1639">
        <v>15685980</v>
      </c>
      <c r="DG1639">
        <v>20453304</v>
      </c>
      <c r="DH1639">
        <v>23478165</v>
      </c>
      <c r="DI1639">
        <v>17808816</v>
      </c>
      <c r="DJ1639">
        <v>17920821</v>
      </c>
      <c r="DK1639">
        <v>22511691</v>
      </c>
      <c r="DL1639">
        <v>21018498</v>
      </c>
      <c r="DM1639">
        <v>19529793</v>
      </c>
      <c r="DN1639">
        <v>19428276</v>
      </c>
      <c r="DO1639">
        <v>12629082</v>
      </c>
      <c r="DP1639">
        <v>13302861</v>
      </c>
      <c r="DQ1639">
        <v>26850780</v>
      </c>
      <c r="DR1639">
        <v>18823473</v>
      </c>
      <c r="DS1639">
        <v>19920174</v>
      </c>
      <c r="DT1639">
        <v>20631084</v>
      </c>
      <c r="DU1639">
        <v>13056681</v>
      </c>
      <c r="DV1639">
        <v>14180718</v>
      </c>
      <c r="DW1639">
        <v>21218001</v>
      </c>
      <c r="DX1639">
        <v>18540318</v>
      </c>
      <c r="DY1639">
        <v>18321642</v>
      </c>
      <c r="DZ1639">
        <v>16324224</v>
      </c>
      <c r="EA1639">
        <v>15758079</v>
      </c>
      <c r="EB1639">
        <v>14313162</v>
      </c>
      <c r="EC1639">
        <v>15608394</v>
      </c>
      <c r="ED1639">
        <v>13746954</v>
      </c>
      <c r="EE1639">
        <v>12764208</v>
      </c>
      <c r="EF1639">
        <v>18632751</v>
      </c>
      <c r="EG1639">
        <v>16615317</v>
      </c>
      <c r="EH1639">
        <v>34759110</v>
      </c>
      <c r="EI1639">
        <v>20154111</v>
      </c>
      <c r="EJ1639">
        <v>15583656</v>
      </c>
      <c r="EK1639">
        <v>19276386</v>
      </c>
      <c r="EL1639">
        <v>18962541</v>
      </c>
      <c r="EM1639">
        <v>12225798</v>
      </c>
      <c r="EN1639">
        <v>19614672</v>
      </c>
      <c r="EO1639">
        <v>14148357</v>
      </c>
      <c r="EP1639">
        <v>13011378</v>
      </c>
      <c r="EQ1639">
        <v>13126683</v>
      </c>
      <c r="ER1639">
        <v>15542712</v>
      </c>
      <c r="ES1639">
        <v>11969160</v>
      </c>
      <c r="ET1639">
        <v>15358827</v>
      </c>
      <c r="EU1639">
        <v>13775319</v>
      </c>
      <c r="EV1639">
        <v>13524801</v>
      </c>
      <c r="EW1639">
        <v>12502050</v>
      </c>
      <c r="EX1639">
        <v>11728749</v>
      </c>
      <c r="EY1639">
        <v>11114619</v>
      </c>
      <c r="EZ1639">
        <v>13140840</v>
      </c>
      <c r="FA1639">
        <v>13644572</v>
      </c>
      <c r="FB1639">
        <v>11736076</v>
      </c>
      <c r="FC1639">
        <v>14182279</v>
      </c>
      <c r="FD1639">
        <v>19211656</v>
      </c>
      <c r="FE1639">
        <v>14634415</v>
      </c>
      <c r="FF1639">
        <v>19281144</v>
      </c>
      <c r="FG1639">
        <v>17243152</v>
      </c>
      <c r="FH1639">
        <v>17323022</v>
      </c>
      <c r="FI1639">
        <v>17642352</v>
      </c>
      <c r="FJ1639">
        <v>16128865</v>
      </c>
      <c r="FK1639">
        <v>15366857</v>
      </c>
      <c r="FL1639">
        <v>15678923</v>
      </c>
      <c r="FM1639">
        <v>20330793</v>
      </c>
    </row>
    <row r="1640" spans="1:169" x14ac:dyDescent="0.25">
      <c r="A1640" s="5" t="s">
        <v>820</v>
      </c>
      <c r="B1640" t="s">
        <v>1166</v>
      </c>
      <c r="C1640" t="s">
        <v>1192</v>
      </c>
      <c r="D1640" s="2">
        <f>_xll.BDH(A1640, "volume", B1640, C1640, "Direction", "H", "Period", "M","cols=84;rows=2")</f>
        <v>39843</v>
      </c>
      <c r="E1640" s="2">
        <v>39871</v>
      </c>
      <c r="F1640" s="2">
        <v>39903</v>
      </c>
      <c r="G1640" s="2">
        <v>39933</v>
      </c>
      <c r="H1640" s="2">
        <v>39962</v>
      </c>
      <c r="I1640" s="2">
        <v>39994</v>
      </c>
      <c r="J1640" s="2">
        <v>40025</v>
      </c>
      <c r="K1640" s="2">
        <v>40056</v>
      </c>
      <c r="L1640" s="2">
        <v>40086</v>
      </c>
      <c r="M1640" s="2">
        <v>40116</v>
      </c>
      <c r="N1640" s="2">
        <v>40147</v>
      </c>
      <c r="O1640" s="2">
        <v>40178</v>
      </c>
      <c r="P1640" s="2">
        <v>40207</v>
      </c>
      <c r="Q1640" s="2">
        <v>40235</v>
      </c>
      <c r="R1640" s="2">
        <v>40268</v>
      </c>
      <c r="S1640" s="2">
        <v>40298</v>
      </c>
      <c r="T1640" s="2">
        <v>40329</v>
      </c>
      <c r="U1640" s="2">
        <v>40359</v>
      </c>
      <c r="V1640" s="2">
        <v>40389</v>
      </c>
      <c r="W1640" s="2">
        <v>40421</v>
      </c>
      <c r="X1640" s="2">
        <v>40451</v>
      </c>
      <c r="Y1640" s="2">
        <v>40480</v>
      </c>
      <c r="Z1640" s="2">
        <v>40512</v>
      </c>
      <c r="AA1640" s="2">
        <v>40543</v>
      </c>
      <c r="AB1640" s="2">
        <v>40574</v>
      </c>
      <c r="AC1640" s="2">
        <v>40602</v>
      </c>
      <c r="AD1640" s="2">
        <v>40633</v>
      </c>
      <c r="AE1640" s="2">
        <v>40662</v>
      </c>
      <c r="AF1640" s="2">
        <v>40694</v>
      </c>
      <c r="AG1640" s="2">
        <v>40724</v>
      </c>
      <c r="AH1640" s="2">
        <v>40753</v>
      </c>
      <c r="AI1640" s="2">
        <v>40786</v>
      </c>
      <c r="AJ1640" s="2">
        <v>40816</v>
      </c>
      <c r="AK1640" s="2">
        <v>40847</v>
      </c>
      <c r="AL1640" s="2">
        <v>40877</v>
      </c>
      <c r="AM1640" s="2">
        <v>40907</v>
      </c>
      <c r="AN1640" s="2">
        <v>40939</v>
      </c>
      <c r="AO1640" s="2">
        <v>40968</v>
      </c>
      <c r="AP1640" s="2">
        <v>40998</v>
      </c>
      <c r="AQ1640" s="2">
        <v>41029</v>
      </c>
      <c r="AR1640" s="2">
        <v>41060</v>
      </c>
      <c r="AS1640" s="2">
        <v>41089</v>
      </c>
      <c r="AT1640" s="2">
        <v>41121</v>
      </c>
      <c r="AU1640" s="2">
        <v>41152</v>
      </c>
      <c r="AV1640" s="2">
        <v>41180</v>
      </c>
      <c r="AW1640" s="2">
        <v>41213</v>
      </c>
      <c r="AX1640" s="2">
        <v>41243</v>
      </c>
      <c r="AY1640" s="2">
        <v>41274</v>
      </c>
      <c r="AZ1640" s="2">
        <v>41305</v>
      </c>
      <c r="BA1640" s="2">
        <v>41333</v>
      </c>
      <c r="BB1640" s="2">
        <v>41362</v>
      </c>
      <c r="BC1640" s="2">
        <v>41394</v>
      </c>
      <c r="BD1640" s="2">
        <v>41425</v>
      </c>
      <c r="BE1640" s="2">
        <v>41453</v>
      </c>
      <c r="BF1640" s="2">
        <v>41486</v>
      </c>
      <c r="BG1640" s="2">
        <v>41516</v>
      </c>
      <c r="BH1640" s="2">
        <v>41547</v>
      </c>
      <c r="BI1640" s="2">
        <v>41578</v>
      </c>
      <c r="BJ1640" s="2">
        <v>41607</v>
      </c>
      <c r="BK1640" s="2">
        <v>41639</v>
      </c>
      <c r="BL1640" s="2">
        <v>41670</v>
      </c>
      <c r="BM1640" s="2">
        <v>41698</v>
      </c>
      <c r="BN1640" s="2">
        <v>41729</v>
      </c>
      <c r="BO1640" s="2">
        <v>41759</v>
      </c>
      <c r="BP1640" s="2">
        <v>41789</v>
      </c>
      <c r="BQ1640" s="2">
        <v>41820</v>
      </c>
      <c r="BR1640" s="2">
        <v>41851</v>
      </c>
      <c r="BS1640" s="2">
        <v>41880</v>
      </c>
      <c r="BT1640" s="2">
        <v>41912</v>
      </c>
      <c r="BU1640" s="2">
        <v>41943</v>
      </c>
      <c r="BV1640" s="2">
        <v>41971</v>
      </c>
      <c r="BW1640" s="2">
        <v>42004</v>
      </c>
      <c r="BX1640" s="2">
        <v>42034</v>
      </c>
      <c r="BY1640" s="2">
        <v>42062</v>
      </c>
      <c r="BZ1640" s="2">
        <v>42094</v>
      </c>
      <c r="CA1640" s="2">
        <v>42124</v>
      </c>
      <c r="CB1640" s="2">
        <v>42153</v>
      </c>
      <c r="CC1640" s="2">
        <v>42185</v>
      </c>
      <c r="CD1640" s="2">
        <v>42216</v>
      </c>
      <c r="CE1640" s="2">
        <v>42247</v>
      </c>
      <c r="CF1640" s="2">
        <v>42277</v>
      </c>
      <c r="CG1640" s="2">
        <v>42307</v>
      </c>
      <c r="CH1640" s="2">
        <v>42338</v>
      </c>
      <c r="CI1640" s="2">
        <v>42369</v>
      </c>
    </row>
    <row r="1641" spans="1:169" x14ac:dyDescent="0.25">
      <c r="D1641" s="3">
        <v>88747742</v>
      </c>
      <c r="E1641">
        <v>76212646</v>
      </c>
      <c r="F1641">
        <v>90400012</v>
      </c>
      <c r="G1641">
        <v>63125641</v>
      </c>
      <c r="H1641">
        <v>58037057</v>
      </c>
      <c r="I1641">
        <v>66822264</v>
      </c>
      <c r="J1641">
        <v>74427199</v>
      </c>
      <c r="K1641">
        <v>45325900</v>
      </c>
      <c r="L1641">
        <v>51155290</v>
      </c>
      <c r="M1641">
        <v>70781531</v>
      </c>
      <c r="N1641">
        <v>50790122</v>
      </c>
      <c r="O1641">
        <v>43320513</v>
      </c>
      <c r="P1641">
        <v>58828645</v>
      </c>
      <c r="Q1641">
        <v>63268349</v>
      </c>
      <c r="R1641">
        <v>61653875</v>
      </c>
      <c r="S1641">
        <v>69868035</v>
      </c>
      <c r="T1641">
        <v>74512850</v>
      </c>
      <c r="U1641">
        <v>66861370</v>
      </c>
      <c r="V1641">
        <v>75912644</v>
      </c>
      <c r="W1641">
        <v>59663357</v>
      </c>
      <c r="X1641">
        <v>86057367</v>
      </c>
      <c r="Y1641">
        <v>78520663</v>
      </c>
      <c r="Z1641">
        <v>61652128</v>
      </c>
      <c r="AA1641">
        <v>45388365</v>
      </c>
      <c r="AB1641">
        <v>44488700</v>
      </c>
      <c r="AC1641">
        <v>30440997</v>
      </c>
      <c r="AD1641">
        <v>41594413</v>
      </c>
      <c r="AE1641">
        <v>34439718</v>
      </c>
      <c r="AF1641">
        <v>34168670</v>
      </c>
      <c r="AG1641">
        <v>33402275</v>
      </c>
      <c r="AH1641">
        <v>37115170</v>
      </c>
      <c r="AI1641">
        <v>43021828</v>
      </c>
      <c r="AJ1641">
        <v>39915989</v>
      </c>
      <c r="AK1641">
        <v>40837365</v>
      </c>
      <c r="AL1641">
        <v>29060696</v>
      </c>
      <c r="AM1641">
        <v>32218437</v>
      </c>
      <c r="AN1641">
        <v>31727902</v>
      </c>
      <c r="AO1641">
        <v>21289055</v>
      </c>
      <c r="AP1641">
        <v>28040307</v>
      </c>
      <c r="AQ1641">
        <v>30950140</v>
      </c>
      <c r="AR1641">
        <v>29295896</v>
      </c>
      <c r="AS1641">
        <v>25736482</v>
      </c>
      <c r="AT1641">
        <v>27562647</v>
      </c>
      <c r="AU1641">
        <v>21626919</v>
      </c>
      <c r="AV1641">
        <v>17673961</v>
      </c>
      <c r="AW1641">
        <v>25119512</v>
      </c>
      <c r="AX1641">
        <v>18335172</v>
      </c>
      <c r="AY1641">
        <v>16756410</v>
      </c>
      <c r="AZ1641">
        <v>21359728</v>
      </c>
      <c r="BA1641">
        <v>19458072</v>
      </c>
      <c r="BB1641">
        <v>19621487</v>
      </c>
      <c r="BC1641">
        <v>23875286</v>
      </c>
      <c r="BD1641">
        <v>18803316</v>
      </c>
      <c r="BE1641">
        <v>21292134</v>
      </c>
      <c r="BF1641">
        <v>15383171</v>
      </c>
      <c r="BG1641">
        <v>18599855</v>
      </c>
      <c r="BH1641">
        <v>18116885</v>
      </c>
      <c r="BI1641">
        <v>23850138</v>
      </c>
      <c r="BJ1641">
        <v>23697611</v>
      </c>
      <c r="BK1641">
        <v>22230157</v>
      </c>
      <c r="BL1641">
        <v>26200253</v>
      </c>
      <c r="BM1641">
        <v>24286326</v>
      </c>
      <c r="BN1641">
        <v>22525214</v>
      </c>
      <c r="BO1641">
        <v>26286903</v>
      </c>
      <c r="BP1641">
        <v>23495791</v>
      </c>
      <c r="BQ1641">
        <v>21272832</v>
      </c>
      <c r="BR1641">
        <v>19215747</v>
      </c>
      <c r="BS1641">
        <v>14080855</v>
      </c>
      <c r="BT1641">
        <v>22468580</v>
      </c>
      <c r="BU1641">
        <v>30810515</v>
      </c>
      <c r="BV1641">
        <v>12997005</v>
      </c>
      <c r="BW1641">
        <v>22156662</v>
      </c>
      <c r="BX1641">
        <v>28193691</v>
      </c>
      <c r="BY1641">
        <v>15185379</v>
      </c>
      <c r="BZ1641">
        <v>30129942</v>
      </c>
      <c r="CA1641">
        <v>49753845</v>
      </c>
      <c r="CB1641">
        <v>31958520</v>
      </c>
      <c r="CC1641">
        <v>36477865</v>
      </c>
      <c r="CD1641">
        <v>17057842</v>
      </c>
      <c r="CE1641">
        <v>16974493</v>
      </c>
      <c r="CF1641">
        <v>18304541</v>
      </c>
      <c r="CG1641">
        <v>23673898</v>
      </c>
      <c r="CH1641">
        <v>8620177</v>
      </c>
      <c r="CI1641">
        <v>15357948</v>
      </c>
    </row>
    <row r="1642" spans="1:169" x14ac:dyDescent="0.25">
      <c r="A1642" s="5" t="s">
        <v>821</v>
      </c>
      <c r="B1642" t="s">
        <v>1166</v>
      </c>
      <c r="C1642" t="s">
        <v>1180</v>
      </c>
      <c r="D1642" s="2">
        <f>_xll.BDH(A1642, "volume", B1642, C1642, "Direction", "H", "Period", "M","cols=34;rows=2")</f>
        <v>39843</v>
      </c>
      <c r="E1642" s="2">
        <v>39871</v>
      </c>
      <c r="F1642" s="2">
        <v>39903</v>
      </c>
      <c r="G1642" s="2">
        <v>39933</v>
      </c>
      <c r="H1642" s="2">
        <v>39962</v>
      </c>
      <c r="I1642" s="2">
        <v>39994</v>
      </c>
      <c r="J1642" s="2">
        <v>40025</v>
      </c>
      <c r="K1642" s="2">
        <v>40056</v>
      </c>
      <c r="L1642" s="2">
        <v>40086</v>
      </c>
      <c r="M1642" s="2">
        <v>40116</v>
      </c>
      <c r="N1642" s="2">
        <v>40147</v>
      </c>
      <c r="O1642" s="2">
        <v>40178</v>
      </c>
      <c r="P1642" s="2">
        <v>40207</v>
      </c>
      <c r="Q1642" s="2">
        <v>40235</v>
      </c>
      <c r="R1642" s="2">
        <v>40268</v>
      </c>
      <c r="S1642" s="2">
        <v>40298</v>
      </c>
      <c r="T1642" s="2">
        <v>40329</v>
      </c>
      <c r="U1642" s="2">
        <v>40359</v>
      </c>
      <c r="V1642" s="2">
        <v>40389</v>
      </c>
      <c r="W1642" s="2">
        <v>40421</v>
      </c>
      <c r="X1642" s="2">
        <v>40451</v>
      </c>
      <c r="Y1642" s="2">
        <v>40480</v>
      </c>
      <c r="Z1642" s="2">
        <v>40512</v>
      </c>
      <c r="AA1642" s="2">
        <v>40543</v>
      </c>
      <c r="AB1642" s="2">
        <v>40574</v>
      </c>
      <c r="AC1642" s="2">
        <v>40602</v>
      </c>
      <c r="AD1642" s="2">
        <v>40633</v>
      </c>
      <c r="AE1642" s="2">
        <v>40662</v>
      </c>
      <c r="AF1642" s="2">
        <v>40694</v>
      </c>
      <c r="AG1642" s="2">
        <v>40724</v>
      </c>
      <c r="AH1642" s="2">
        <v>40753</v>
      </c>
      <c r="AI1642" s="2">
        <v>40786</v>
      </c>
      <c r="AJ1642" s="2">
        <v>40816</v>
      </c>
      <c r="AK1642" s="2">
        <v>40847</v>
      </c>
    </row>
    <row r="1643" spans="1:169" x14ac:dyDescent="0.25">
      <c r="D1643" s="3">
        <v>13914575</v>
      </c>
      <c r="E1643">
        <v>14174204</v>
      </c>
      <c r="F1643">
        <v>15907803</v>
      </c>
      <c r="G1643">
        <v>11882609</v>
      </c>
      <c r="H1643">
        <v>22402288</v>
      </c>
      <c r="I1643">
        <v>21304739</v>
      </c>
      <c r="J1643">
        <v>14817034</v>
      </c>
      <c r="K1643">
        <v>10968162</v>
      </c>
      <c r="L1643">
        <v>11861823</v>
      </c>
      <c r="M1643">
        <v>17280071</v>
      </c>
      <c r="N1643">
        <v>19627838</v>
      </c>
      <c r="O1643">
        <v>14148384</v>
      </c>
      <c r="P1643">
        <v>13581831</v>
      </c>
      <c r="Q1643">
        <v>12649022</v>
      </c>
      <c r="R1643">
        <v>14623047</v>
      </c>
      <c r="S1643">
        <v>11168054</v>
      </c>
      <c r="T1643">
        <v>14027240</v>
      </c>
      <c r="U1643">
        <v>13149205</v>
      </c>
      <c r="V1643">
        <v>13643844</v>
      </c>
      <c r="W1643">
        <v>8134169</v>
      </c>
      <c r="X1643">
        <v>7418413</v>
      </c>
      <c r="Y1643">
        <v>8991485</v>
      </c>
      <c r="Z1643">
        <v>6986008</v>
      </c>
      <c r="AA1643">
        <v>8270074</v>
      </c>
      <c r="AB1643">
        <v>8530004</v>
      </c>
      <c r="AC1643">
        <v>9316763</v>
      </c>
      <c r="AD1643">
        <v>20013893</v>
      </c>
      <c r="AE1643">
        <v>11033402</v>
      </c>
      <c r="AF1643">
        <v>11350713</v>
      </c>
      <c r="AG1643">
        <v>6183433</v>
      </c>
      <c r="AH1643">
        <v>7038965</v>
      </c>
      <c r="AI1643">
        <v>17833837</v>
      </c>
      <c r="AJ1643">
        <v>8274542</v>
      </c>
      <c r="AK1643">
        <v>3691351</v>
      </c>
    </row>
    <row r="1644" spans="1:169" x14ac:dyDescent="0.25">
      <c r="A1644" s="5" t="s">
        <v>822</v>
      </c>
      <c r="B1644" t="s">
        <v>1166</v>
      </c>
      <c r="C1644" t="s">
        <v>1199</v>
      </c>
      <c r="D1644" s="2">
        <f>_xll.BDH(A1644, "volume", B1644, C1644, "Direction", "H", "Period", "M","cols=166;rows=2")</f>
        <v>39843</v>
      </c>
      <c r="E1644" s="2">
        <v>39871</v>
      </c>
      <c r="F1644" s="2">
        <v>39903</v>
      </c>
      <c r="G1644" s="2">
        <v>39933</v>
      </c>
      <c r="H1644" s="2">
        <v>39962</v>
      </c>
      <c r="I1644" s="2">
        <v>39994</v>
      </c>
      <c r="J1644" s="2">
        <v>40025</v>
      </c>
      <c r="K1644" s="2">
        <v>40056</v>
      </c>
      <c r="L1644" s="2">
        <v>40086</v>
      </c>
      <c r="M1644" s="2">
        <v>40116</v>
      </c>
      <c r="N1644" s="2">
        <v>40147</v>
      </c>
      <c r="O1644" s="2">
        <v>40178</v>
      </c>
      <c r="P1644" s="2">
        <v>40207</v>
      </c>
      <c r="Q1644" s="2">
        <v>40235</v>
      </c>
      <c r="R1644" s="2">
        <v>40268</v>
      </c>
      <c r="S1644" s="2">
        <v>40298</v>
      </c>
      <c r="T1644" s="2">
        <v>40329</v>
      </c>
      <c r="U1644" s="2">
        <v>40359</v>
      </c>
      <c r="V1644" s="2">
        <v>40389</v>
      </c>
      <c r="W1644" s="2">
        <v>40421</v>
      </c>
      <c r="X1644" s="2">
        <v>40451</v>
      </c>
      <c r="Y1644" s="2">
        <v>40480</v>
      </c>
      <c r="Z1644" s="2">
        <v>40512</v>
      </c>
      <c r="AA1644" s="2">
        <v>40543</v>
      </c>
      <c r="AB1644" s="2">
        <v>40574</v>
      </c>
      <c r="AC1644" s="2">
        <v>40602</v>
      </c>
      <c r="AD1644" s="2">
        <v>40633</v>
      </c>
      <c r="AE1644" s="2">
        <v>40662</v>
      </c>
      <c r="AF1644" s="2">
        <v>40694</v>
      </c>
      <c r="AG1644" s="2">
        <v>40724</v>
      </c>
      <c r="AH1644" s="2">
        <v>40753</v>
      </c>
      <c r="AI1644" s="2">
        <v>40786</v>
      </c>
      <c r="AJ1644" s="2">
        <v>40816</v>
      </c>
      <c r="AK1644" s="2">
        <v>40847</v>
      </c>
      <c r="AL1644" s="2">
        <v>40877</v>
      </c>
      <c r="AM1644" s="2">
        <v>40907</v>
      </c>
      <c r="AN1644" s="2">
        <v>40939</v>
      </c>
      <c r="AO1644" s="2">
        <v>40968</v>
      </c>
      <c r="AP1644" s="2">
        <v>40998</v>
      </c>
      <c r="AQ1644" s="2">
        <v>41029</v>
      </c>
      <c r="AR1644" s="2">
        <v>41060</v>
      </c>
      <c r="AS1644" s="2">
        <v>41089</v>
      </c>
      <c r="AT1644" s="2">
        <v>41121</v>
      </c>
      <c r="AU1644" s="2">
        <v>41152</v>
      </c>
      <c r="AV1644" s="2">
        <v>41180</v>
      </c>
      <c r="AW1644" s="2">
        <v>41213</v>
      </c>
      <c r="AX1644" s="2">
        <v>41243</v>
      </c>
      <c r="AY1644" s="2">
        <v>41274</v>
      </c>
      <c r="AZ1644" s="2">
        <v>41305</v>
      </c>
      <c r="BA1644" s="2">
        <v>41333</v>
      </c>
      <c r="BB1644" s="2">
        <v>41362</v>
      </c>
      <c r="BC1644" s="2">
        <v>41394</v>
      </c>
      <c r="BD1644" s="2">
        <v>41425</v>
      </c>
      <c r="BE1644" s="2">
        <v>41453</v>
      </c>
      <c r="BF1644" s="2">
        <v>41486</v>
      </c>
      <c r="BG1644" s="2">
        <v>41516</v>
      </c>
      <c r="BH1644" s="2">
        <v>41547</v>
      </c>
      <c r="BI1644" s="2">
        <v>41578</v>
      </c>
      <c r="BJ1644" s="2">
        <v>41607</v>
      </c>
      <c r="BK1644" s="2">
        <v>41639</v>
      </c>
      <c r="BL1644" s="2">
        <v>41670</v>
      </c>
      <c r="BM1644" s="2">
        <v>41698</v>
      </c>
      <c r="BN1644" s="2">
        <v>41729</v>
      </c>
      <c r="BO1644" s="2">
        <v>41759</v>
      </c>
      <c r="BP1644" s="2">
        <v>41789</v>
      </c>
      <c r="BQ1644" s="2">
        <v>41820</v>
      </c>
      <c r="BR1644" s="2">
        <v>41851</v>
      </c>
      <c r="BS1644" s="2">
        <v>41880</v>
      </c>
      <c r="BT1644" s="2">
        <v>41912</v>
      </c>
      <c r="BU1644" s="2">
        <v>41943</v>
      </c>
      <c r="BV1644" s="2">
        <v>41971</v>
      </c>
      <c r="BW1644" s="2">
        <v>42004</v>
      </c>
      <c r="BX1644" s="2">
        <v>42034</v>
      </c>
      <c r="BY1644" s="2">
        <v>42062</v>
      </c>
      <c r="BZ1644" s="2">
        <v>42094</v>
      </c>
      <c r="CA1644" s="2">
        <v>42124</v>
      </c>
      <c r="CB1644" s="2">
        <v>42153</v>
      </c>
      <c r="CC1644" s="2">
        <v>42185</v>
      </c>
      <c r="CD1644" s="2">
        <v>42216</v>
      </c>
      <c r="CE1644" s="2">
        <v>42247</v>
      </c>
      <c r="CF1644" s="2">
        <v>42277</v>
      </c>
      <c r="CG1644" s="2">
        <v>42307</v>
      </c>
      <c r="CH1644" s="2">
        <v>42338</v>
      </c>
      <c r="CI1644" s="2">
        <v>42369</v>
      </c>
      <c r="CJ1644" s="2">
        <v>42398</v>
      </c>
      <c r="CK1644" s="2">
        <v>42429</v>
      </c>
      <c r="CL1644" s="2">
        <v>42460</v>
      </c>
      <c r="CM1644" s="2">
        <v>42489</v>
      </c>
      <c r="CN1644" s="2">
        <v>42521</v>
      </c>
      <c r="CO1644" s="2">
        <v>42551</v>
      </c>
      <c r="CP1644" s="2">
        <v>42580</v>
      </c>
      <c r="CQ1644" s="2">
        <v>42613</v>
      </c>
      <c r="CR1644" s="2">
        <v>42643</v>
      </c>
      <c r="CS1644" s="2">
        <v>42674</v>
      </c>
      <c r="CT1644" s="2">
        <v>42704</v>
      </c>
      <c r="CU1644" s="2">
        <v>42734</v>
      </c>
      <c r="CV1644" s="2">
        <v>42766</v>
      </c>
      <c r="CW1644" s="2">
        <v>42794</v>
      </c>
      <c r="CX1644" s="2">
        <v>42825</v>
      </c>
      <c r="CY1644" s="2">
        <v>42853</v>
      </c>
      <c r="CZ1644" s="2">
        <v>42886</v>
      </c>
      <c r="DA1644" s="2">
        <v>42916</v>
      </c>
      <c r="DB1644" s="2">
        <v>42947</v>
      </c>
      <c r="DC1644" s="2">
        <v>42978</v>
      </c>
      <c r="DD1644" s="2">
        <v>43007</v>
      </c>
      <c r="DE1644" s="2">
        <v>43039</v>
      </c>
      <c r="DF1644" s="2">
        <v>43069</v>
      </c>
      <c r="DG1644" s="2">
        <v>43098</v>
      </c>
      <c r="DH1644" s="2">
        <v>43131</v>
      </c>
      <c r="DI1644" s="2">
        <v>43159</v>
      </c>
      <c r="DJ1644" s="2">
        <v>43189</v>
      </c>
      <c r="DK1644" s="2">
        <v>43220</v>
      </c>
      <c r="DL1644" s="2">
        <v>43251</v>
      </c>
      <c r="DM1644" s="2">
        <v>43280</v>
      </c>
      <c r="DN1644" s="2">
        <v>43312</v>
      </c>
      <c r="DO1644" s="2">
        <v>43343</v>
      </c>
      <c r="DP1644" s="2">
        <v>43371</v>
      </c>
      <c r="DQ1644" s="2">
        <v>43404</v>
      </c>
      <c r="DR1644" s="2">
        <v>43434</v>
      </c>
      <c r="DS1644" s="2">
        <v>43465</v>
      </c>
      <c r="DT1644" s="2">
        <v>43496</v>
      </c>
      <c r="DU1644" s="2">
        <v>43524</v>
      </c>
      <c r="DV1644" s="2">
        <v>43553</v>
      </c>
      <c r="DW1644" s="2">
        <v>43585</v>
      </c>
      <c r="DX1644" s="2">
        <v>43616</v>
      </c>
      <c r="DY1644" s="2">
        <v>43644</v>
      </c>
      <c r="DZ1644" s="2">
        <v>43677</v>
      </c>
      <c r="EA1644" s="2">
        <v>43707</v>
      </c>
      <c r="EB1644" s="2">
        <v>43738</v>
      </c>
      <c r="EC1644" s="2">
        <v>43769</v>
      </c>
      <c r="ED1644" s="2">
        <v>43798</v>
      </c>
      <c r="EE1644" s="2">
        <v>43830</v>
      </c>
      <c r="EF1644" s="2">
        <v>43861</v>
      </c>
      <c r="EG1644" s="2">
        <v>43889</v>
      </c>
      <c r="EH1644" s="2">
        <v>43921</v>
      </c>
      <c r="EI1644" s="2">
        <v>43951</v>
      </c>
      <c r="EJ1644" s="2">
        <v>43980</v>
      </c>
      <c r="EK1644" s="2">
        <v>44012</v>
      </c>
      <c r="EL1644" s="2">
        <v>44043</v>
      </c>
      <c r="EM1644" s="2">
        <v>44074</v>
      </c>
      <c r="EN1644" s="2">
        <v>44104</v>
      </c>
      <c r="EO1644" s="2">
        <v>44134</v>
      </c>
      <c r="EP1644" s="2">
        <v>44165</v>
      </c>
      <c r="EQ1644" s="2">
        <v>44196</v>
      </c>
      <c r="ER1644" s="2">
        <v>44225</v>
      </c>
      <c r="ES1644" s="2">
        <v>44253</v>
      </c>
      <c r="ET1644" s="2">
        <v>44286</v>
      </c>
      <c r="EU1644" s="2">
        <v>44316</v>
      </c>
      <c r="EV1644" s="2">
        <v>44347</v>
      </c>
      <c r="EW1644" s="2">
        <v>44377</v>
      </c>
      <c r="EX1644" s="2">
        <v>44407</v>
      </c>
      <c r="EY1644" s="2">
        <v>44439</v>
      </c>
      <c r="EZ1644" s="2">
        <v>44469</v>
      </c>
      <c r="FA1644" s="2">
        <v>44498</v>
      </c>
      <c r="FB1644" s="2">
        <v>44530</v>
      </c>
      <c r="FC1644" s="2">
        <v>44561</v>
      </c>
      <c r="FD1644" s="2">
        <v>44592</v>
      </c>
      <c r="FE1644" s="2">
        <v>44620</v>
      </c>
      <c r="FF1644" s="2">
        <v>44651</v>
      </c>
      <c r="FG1644" s="2">
        <v>44680</v>
      </c>
      <c r="FH1644" s="2">
        <v>44712</v>
      </c>
      <c r="FI1644" s="2">
        <v>44742</v>
      </c>
      <c r="FJ1644" s="2">
        <v>44771</v>
      </c>
      <c r="FK1644" s="2">
        <v>44804</v>
      </c>
      <c r="FL1644" s="2">
        <v>44834</v>
      </c>
      <c r="FM1644" s="2">
        <v>44865</v>
      </c>
    </row>
    <row r="1645" spans="1:169" x14ac:dyDescent="0.25">
      <c r="D1645" s="3">
        <v>43802000</v>
      </c>
      <c r="E1645">
        <v>71423200</v>
      </c>
      <c r="F1645">
        <v>66150800</v>
      </c>
      <c r="G1645">
        <v>47158800</v>
      </c>
      <c r="H1645">
        <v>59689600</v>
      </c>
      <c r="I1645">
        <v>41212400</v>
      </c>
      <c r="J1645">
        <v>31230000</v>
      </c>
      <c r="K1645">
        <v>48945200</v>
      </c>
      <c r="L1645">
        <v>47504800</v>
      </c>
      <c r="M1645">
        <v>37500400</v>
      </c>
      <c r="N1645">
        <v>38268800</v>
      </c>
      <c r="O1645">
        <v>38860400</v>
      </c>
      <c r="P1645">
        <v>42806800</v>
      </c>
      <c r="Q1645">
        <v>42005200</v>
      </c>
      <c r="R1645">
        <v>38442000</v>
      </c>
      <c r="S1645">
        <v>37182000</v>
      </c>
      <c r="T1645">
        <v>71494400</v>
      </c>
      <c r="U1645">
        <v>80380400</v>
      </c>
      <c r="V1645">
        <v>52123600</v>
      </c>
      <c r="W1645">
        <v>61953200</v>
      </c>
      <c r="X1645">
        <v>58572864</v>
      </c>
      <c r="Y1645">
        <v>61608940</v>
      </c>
      <c r="Z1645">
        <v>59803688</v>
      </c>
      <c r="AA1645">
        <v>40696392</v>
      </c>
      <c r="AB1645">
        <v>35130048</v>
      </c>
      <c r="AC1645">
        <v>31584180</v>
      </c>
      <c r="AD1645">
        <v>47940088</v>
      </c>
      <c r="AE1645">
        <v>36177276</v>
      </c>
      <c r="AF1645">
        <v>43633820</v>
      </c>
      <c r="AG1645">
        <v>39836648</v>
      </c>
      <c r="AH1645">
        <v>30142768</v>
      </c>
      <c r="AI1645">
        <v>66188372</v>
      </c>
      <c r="AJ1645">
        <v>52900376</v>
      </c>
      <c r="AK1645">
        <v>38420504</v>
      </c>
      <c r="AL1645">
        <v>46743720</v>
      </c>
      <c r="AM1645">
        <v>43387528</v>
      </c>
      <c r="AN1645">
        <v>38439300</v>
      </c>
      <c r="AO1645">
        <v>38647308</v>
      </c>
      <c r="AP1645">
        <v>26587900</v>
      </c>
      <c r="AQ1645">
        <v>26383844</v>
      </c>
      <c r="AR1645">
        <v>42404996</v>
      </c>
      <c r="AS1645">
        <v>34061448</v>
      </c>
      <c r="AT1645">
        <v>37680964</v>
      </c>
      <c r="AU1645">
        <v>42569428</v>
      </c>
      <c r="AV1645">
        <v>23852348</v>
      </c>
      <c r="AW1645">
        <v>23711800</v>
      </c>
      <c r="AX1645">
        <v>31083416</v>
      </c>
      <c r="AY1645">
        <v>26025676</v>
      </c>
      <c r="AZ1645">
        <v>22452716</v>
      </c>
      <c r="BA1645">
        <v>22852588</v>
      </c>
      <c r="BB1645">
        <v>29074932</v>
      </c>
      <c r="BC1645">
        <v>20257892</v>
      </c>
      <c r="BD1645">
        <v>22498465</v>
      </c>
      <c r="BE1645">
        <v>27495243</v>
      </c>
      <c r="BF1645">
        <v>17771594</v>
      </c>
      <c r="BG1645">
        <v>18711663</v>
      </c>
      <c r="BH1645">
        <v>18183885</v>
      </c>
      <c r="BI1645">
        <v>14151644</v>
      </c>
      <c r="BJ1645">
        <v>20238927</v>
      </c>
      <c r="BK1645">
        <v>16406159</v>
      </c>
      <c r="BL1645">
        <v>16917435</v>
      </c>
      <c r="BM1645">
        <v>21073216</v>
      </c>
      <c r="BN1645">
        <v>24913159</v>
      </c>
      <c r="BO1645">
        <v>22725994</v>
      </c>
      <c r="BP1645">
        <v>27424369</v>
      </c>
      <c r="BQ1645">
        <v>24050510</v>
      </c>
      <c r="BR1645">
        <v>15336734</v>
      </c>
      <c r="BS1645">
        <v>22277595</v>
      </c>
      <c r="BT1645">
        <v>20596383</v>
      </c>
      <c r="BU1645">
        <v>21262684</v>
      </c>
      <c r="BV1645">
        <v>17433482</v>
      </c>
      <c r="BW1645">
        <v>27848797</v>
      </c>
      <c r="BX1645">
        <v>20191053</v>
      </c>
      <c r="BY1645">
        <v>16651676</v>
      </c>
      <c r="BZ1645">
        <v>24094430</v>
      </c>
      <c r="CA1645">
        <v>19693100</v>
      </c>
      <c r="CB1645">
        <v>26153800</v>
      </c>
      <c r="CC1645">
        <v>19896841</v>
      </c>
      <c r="CD1645">
        <v>16983103</v>
      </c>
      <c r="CE1645">
        <v>24262331</v>
      </c>
      <c r="CF1645">
        <v>26530717</v>
      </c>
      <c r="CG1645">
        <v>23990101</v>
      </c>
      <c r="CH1645">
        <v>19515633</v>
      </c>
      <c r="CI1645">
        <v>21462498</v>
      </c>
      <c r="CJ1645">
        <v>24768564</v>
      </c>
      <c r="CK1645">
        <v>40549542</v>
      </c>
      <c r="CL1645">
        <v>23525894</v>
      </c>
      <c r="CM1645">
        <v>14811782</v>
      </c>
      <c r="CN1645">
        <v>21931028</v>
      </c>
      <c r="CO1645">
        <v>24517306</v>
      </c>
      <c r="CP1645">
        <v>19154181</v>
      </c>
      <c r="CQ1645">
        <v>25126544</v>
      </c>
      <c r="CR1645">
        <v>40030787</v>
      </c>
      <c r="CS1645">
        <v>47002696</v>
      </c>
      <c r="CT1645">
        <v>38745033</v>
      </c>
      <c r="CU1645">
        <v>29528944</v>
      </c>
      <c r="CV1645">
        <v>25858874</v>
      </c>
      <c r="CW1645">
        <v>20689245</v>
      </c>
      <c r="CX1645">
        <v>26898459</v>
      </c>
      <c r="CY1645">
        <v>16825242</v>
      </c>
      <c r="CZ1645">
        <v>25907675</v>
      </c>
      <c r="DA1645">
        <v>31603009</v>
      </c>
      <c r="DB1645">
        <v>18793536</v>
      </c>
      <c r="DC1645">
        <v>25051698</v>
      </c>
      <c r="DD1645">
        <v>23037442</v>
      </c>
      <c r="DE1645">
        <v>20141805</v>
      </c>
      <c r="DF1645">
        <v>26102334</v>
      </c>
      <c r="DG1645">
        <v>22964452</v>
      </c>
      <c r="DH1645">
        <v>20122202</v>
      </c>
      <c r="DI1645">
        <v>27928155</v>
      </c>
      <c r="DJ1645">
        <v>39082000</v>
      </c>
      <c r="DK1645">
        <v>25103042</v>
      </c>
      <c r="DL1645">
        <v>26879340</v>
      </c>
      <c r="DM1645">
        <v>29498455</v>
      </c>
      <c r="DN1645">
        <v>22320532</v>
      </c>
      <c r="DO1645">
        <v>22361331</v>
      </c>
      <c r="DP1645">
        <v>29528945</v>
      </c>
      <c r="DQ1645">
        <v>32330818</v>
      </c>
      <c r="DR1645">
        <v>33807954</v>
      </c>
      <c r="DS1645">
        <v>32378495</v>
      </c>
      <c r="DT1645">
        <v>25897810</v>
      </c>
      <c r="DU1645">
        <v>23987038</v>
      </c>
      <c r="DV1645">
        <v>28154443</v>
      </c>
      <c r="DW1645">
        <v>17585083</v>
      </c>
      <c r="DX1645">
        <v>20872123</v>
      </c>
      <c r="DY1645">
        <v>34893808</v>
      </c>
      <c r="DZ1645">
        <v>22196865</v>
      </c>
      <c r="EA1645">
        <v>43826025</v>
      </c>
      <c r="EB1645">
        <v>22773701</v>
      </c>
      <c r="EC1645">
        <v>20640989</v>
      </c>
      <c r="ED1645">
        <v>22840149</v>
      </c>
      <c r="EE1645">
        <v>26433804</v>
      </c>
      <c r="EF1645">
        <v>26029918</v>
      </c>
      <c r="EG1645">
        <v>30172650</v>
      </c>
      <c r="EH1645">
        <v>55945431</v>
      </c>
      <c r="EI1645">
        <v>34107346</v>
      </c>
      <c r="EJ1645">
        <v>29574219</v>
      </c>
      <c r="EK1645">
        <v>36329435</v>
      </c>
      <c r="EL1645">
        <v>22101410</v>
      </c>
      <c r="EM1645">
        <v>42488364</v>
      </c>
      <c r="EN1645">
        <v>34514792</v>
      </c>
      <c r="EO1645">
        <v>21910672</v>
      </c>
      <c r="EP1645">
        <v>30008423</v>
      </c>
      <c r="EQ1645">
        <v>47988113</v>
      </c>
      <c r="ER1645">
        <v>31969409</v>
      </c>
      <c r="ES1645">
        <v>26380977</v>
      </c>
      <c r="ET1645">
        <v>36140422</v>
      </c>
      <c r="EU1645">
        <v>24787325</v>
      </c>
      <c r="EV1645">
        <v>31748522</v>
      </c>
      <c r="EW1645">
        <v>32185082</v>
      </c>
      <c r="EX1645">
        <v>30335517</v>
      </c>
      <c r="EY1645">
        <v>27815092</v>
      </c>
      <c r="EZ1645">
        <v>30978613</v>
      </c>
      <c r="FA1645">
        <v>23700082</v>
      </c>
      <c r="FB1645">
        <v>25106687</v>
      </c>
      <c r="FC1645">
        <v>37592965</v>
      </c>
      <c r="FD1645">
        <v>34932852</v>
      </c>
      <c r="FE1645">
        <v>30478479</v>
      </c>
      <c r="FF1645">
        <v>39489176</v>
      </c>
      <c r="FG1645">
        <v>32372813</v>
      </c>
      <c r="FH1645">
        <v>39714278</v>
      </c>
      <c r="FI1645">
        <v>47169101</v>
      </c>
      <c r="FJ1645">
        <v>21279713</v>
      </c>
      <c r="FK1645">
        <v>29619812</v>
      </c>
      <c r="FL1645">
        <v>39605771</v>
      </c>
      <c r="FM1645">
        <v>34609682</v>
      </c>
    </row>
    <row r="1646" spans="1:169" x14ac:dyDescent="0.25">
      <c r="A1646" s="5" t="s">
        <v>823</v>
      </c>
      <c r="B1646" t="s">
        <v>1166</v>
      </c>
      <c r="C1646" t="s">
        <v>1201</v>
      </c>
      <c r="D1646" s="2">
        <f>_xll.BDH(A1646, "volume", B1646, C1646, "Direction", "H", "Period", "M","cols=123;rows=2")</f>
        <v>39843</v>
      </c>
      <c r="E1646" s="2">
        <v>39871</v>
      </c>
      <c r="F1646" s="2">
        <v>39903</v>
      </c>
      <c r="G1646" s="2">
        <v>39933</v>
      </c>
      <c r="H1646" s="2">
        <v>39962</v>
      </c>
      <c r="I1646" s="2">
        <v>39994</v>
      </c>
      <c r="J1646" s="2">
        <v>40025</v>
      </c>
      <c r="K1646" s="2">
        <v>40056</v>
      </c>
      <c r="L1646" s="2">
        <v>40086</v>
      </c>
      <c r="M1646" s="2">
        <v>40116</v>
      </c>
      <c r="N1646" s="2">
        <v>40147</v>
      </c>
      <c r="O1646" s="2">
        <v>40178</v>
      </c>
      <c r="P1646" s="2">
        <v>40207</v>
      </c>
      <c r="Q1646" s="2">
        <v>40235</v>
      </c>
      <c r="R1646" s="2">
        <v>40268</v>
      </c>
      <c r="S1646" s="2">
        <v>40298</v>
      </c>
      <c r="T1646" s="2">
        <v>40329</v>
      </c>
      <c r="U1646" s="2">
        <v>40359</v>
      </c>
      <c r="V1646" s="2">
        <v>40389</v>
      </c>
      <c r="W1646" s="2">
        <v>40421</v>
      </c>
      <c r="X1646" s="2">
        <v>40451</v>
      </c>
      <c r="Y1646" s="2">
        <v>40480</v>
      </c>
      <c r="Z1646" s="2">
        <v>40512</v>
      </c>
      <c r="AA1646" s="2">
        <v>40543</v>
      </c>
      <c r="AB1646" s="2">
        <v>40574</v>
      </c>
      <c r="AC1646" s="2">
        <v>40602</v>
      </c>
      <c r="AD1646" s="2">
        <v>40633</v>
      </c>
      <c r="AE1646" s="2">
        <v>40662</v>
      </c>
      <c r="AF1646" s="2">
        <v>40694</v>
      </c>
      <c r="AG1646" s="2">
        <v>40724</v>
      </c>
      <c r="AH1646" s="2">
        <v>40753</v>
      </c>
      <c r="AI1646" s="2">
        <v>40786</v>
      </c>
      <c r="AJ1646" s="2">
        <v>40816</v>
      </c>
      <c r="AK1646" s="2">
        <v>40847</v>
      </c>
      <c r="AL1646" s="2">
        <v>40877</v>
      </c>
      <c r="AM1646" s="2">
        <v>40907</v>
      </c>
      <c r="AN1646" s="2">
        <v>40939</v>
      </c>
      <c r="AO1646" s="2">
        <v>40968</v>
      </c>
      <c r="AP1646" s="2">
        <v>40998</v>
      </c>
      <c r="AQ1646" s="2">
        <v>41029</v>
      </c>
      <c r="AR1646" s="2">
        <v>41060</v>
      </c>
      <c r="AS1646" s="2">
        <v>41089</v>
      </c>
      <c r="AT1646" s="2">
        <v>41121</v>
      </c>
      <c r="AU1646" s="2">
        <v>41152</v>
      </c>
      <c r="AV1646" s="2">
        <v>41180</v>
      </c>
      <c r="AW1646" s="2">
        <v>41213</v>
      </c>
      <c r="AX1646" s="2">
        <v>41243</v>
      </c>
      <c r="AY1646" s="2">
        <v>41274</v>
      </c>
      <c r="AZ1646" s="2">
        <v>41305</v>
      </c>
      <c r="BA1646" s="2">
        <v>41333</v>
      </c>
      <c r="BB1646" s="2">
        <v>41362</v>
      </c>
      <c r="BC1646" s="2">
        <v>41394</v>
      </c>
      <c r="BD1646" s="2">
        <v>41425</v>
      </c>
      <c r="BE1646" s="2">
        <v>41453</v>
      </c>
      <c r="BF1646" s="2">
        <v>41486</v>
      </c>
      <c r="BG1646" s="2">
        <v>41516</v>
      </c>
      <c r="BH1646" s="2">
        <v>41547</v>
      </c>
      <c r="BI1646" s="2">
        <v>41578</v>
      </c>
      <c r="BJ1646" s="2">
        <v>41607</v>
      </c>
      <c r="BK1646" s="2">
        <v>41639</v>
      </c>
      <c r="BL1646" s="2">
        <v>41670</v>
      </c>
      <c r="BM1646" s="2">
        <v>41698</v>
      </c>
      <c r="BN1646" s="2">
        <v>41729</v>
      </c>
      <c r="BO1646" s="2">
        <v>41759</v>
      </c>
      <c r="BP1646" s="2">
        <v>41789</v>
      </c>
      <c r="BQ1646" s="2">
        <v>41820</v>
      </c>
      <c r="BR1646" s="2">
        <v>41851</v>
      </c>
      <c r="BS1646" s="2">
        <v>41880</v>
      </c>
      <c r="BT1646" s="2">
        <v>41912</v>
      </c>
      <c r="BU1646" s="2">
        <v>41943</v>
      </c>
      <c r="BV1646" s="2">
        <v>41971</v>
      </c>
      <c r="BW1646" s="2">
        <v>42004</v>
      </c>
      <c r="BX1646" s="2">
        <v>42034</v>
      </c>
      <c r="BY1646" s="2">
        <v>42062</v>
      </c>
      <c r="BZ1646" s="2">
        <v>42094</v>
      </c>
      <c r="CA1646" s="2">
        <v>42124</v>
      </c>
      <c r="CB1646" s="2">
        <v>42153</v>
      </c>
      <c r="CC1646" s="2">
        <v>42185</v>
      </c>
      <c r="CD1646" s="2">
        <v>42216</v>
      </c>
      <c r="CE1646" s="2">
        <v>42247</v>
      </c>
      <c r="CF1646" s="2">
        <v>42277</v>
      </c>
      <c r="CG1646" s="2">
        <v>42307</v>
      </c>
      <c r="CH1646" s="2">
        <v>42338</v>
      </c>
      <c r="CI1646" s="2">
        <v>42369</v>
      </c>
      <c r="CJ1646" s="2">
        <v>42398</v>
      </c>
      <c r="CK1646" s="2">
        <v>42429</v>
      </c>
      <c r="CL1646" s="2">
        <v>42460</v>
      </c>
      <c r="CM1646" s="2">
        <v>42489</v>
      </c>
      <c r="CN1646" s="2">
        <v>42521</v>
      </c>
      <c r="CO1646" s="2">
        <v>42551</v>
      </c>
      <c r="CP1646" s="2">
        <v>42580</v>
      </c>
      <c r="CQ1646" s="2">
        <v>42613</v>
      </c>
      <c r="CR1646" s="2">
        <v>42643</v>
      </c>
      <c r="CS1646" s="2">
        <v>42674</v>
      </c>
      <c r="CT1646" s="2">
        <v>42704</v>
      </c>
      <c r="CU1646" s="2">
        <v>42734</v>
      </c>
      <c r="CV1646" s="2">
        <v>42766</v>
      </c>
      <c r="CW1646" s="2">
        <v>42794</v>
      </c>
      <c r="CX1646" s="2">
        <v>42825</v>
      </c>
      <c r="CY1646" s="2">
        <v>42853</v>
      </c>
      <c r="CZ1646" s="2">
        <v>42886</v>
      </c>
      <c r="DA1646" s="2">
        <v>42916</v>
      </c>
      <c r="DB1646" s="2">
        <v>42947</v>
      </c>
      <c r="DC1646" s="2">
        <v>42978</v>
      </c>
      <c r="DD1646" s="2">
        <v>43007</v>
      </c>
      <c r="DE1646" s="2">
        <v>43039</v>
      </c>
      <c r="DF1646" s="2">
        <v>43069</v>
      </c>
      <c r="DG1646" s="2">
        <v>43098</v>
      </c>
      <c r="DH1646" s="2">
        <v>43131</v>
      </c>
      <c r="DI1646" s="2">
        <v>43159</v>
      </c>
      <c r="DJ1646" s="2">
        <v>43189</v>
      </c>
      <c r="DK1646" s="2">
        <v>43220</v>
      </c>
      <c r="DL1646" s="2">
        <v>43251</v>
      </c>
      <c r="DM1646" s="2">
        <v>43280</v>
      </c>
      <c r="DN1646" s="2">
        <v>43312</v>
      </c>
      <c r="DO1646" s="2">
        <v>43343</v>
      </c>
      <c r="DP1646" s="2">
        <v>43371</v>
      </c>
      <c r="DQ1646" s="2">
        <v>43404</v>
      </c>
      <c r="DR1646" s="2">
        <v>43434</v>
      </c>
      <c r="DS1646" s="2">
        <v>43465</v>
      </c>
      <c r="DT1646" s="2">
        <v>43496</v>
      </c>
      <c r="DU1646" s="2">
        <v>43524</v>
      </c>
      <c r="DV1646" s="2">
        <v>43553</v>
      </c>
    </row>
    <row r="1647" spans="1:169" x14ac:dyDescent="0.25">
      <c r="D1647" s="3">
        <v>171892306</v>
      </c>
      <c r="E1647">
        <v>201521152</v>
      </c>
      <c r="F1647">
        <v>198152583</v>
      </c>
      <c r="G1647">
        <v>131748200</v>
      </c>
      <c r="H1647">
        <v>122287514</v>
      </c>
      <c r="I1647">
        <v>122451527</v>
      </c>
      <c r="J1647">
        <v>115107291</v>
      </c>
      <c r="K1647">
        <v>104891040</v>
      </c>
      <c r="L1647">
        <v>110085160</v>
      </c>
      <c r="M1647">
        <v>119595459</v>
      </c>
      <c r="N1647">
        <v>96568880</v>
      </c>
      <c r="O1647">
        <v>109719287</v>
      </c>
      <c r="P1647">
        <v>132456995</v>
      </c>
      <c r="Q1647">
        <v>134206786</v>
      </c>
      <c r="R1647">
        <v>127537774</v>
      </c>
      <c r="S1647">
        <v>129345617</v>
      </c>
      <c r="T1647">
        <v>175722679</v>
      </c>
      <c r="U1647">
        <v>137462105</v>
      </c>
      <c r="V1647">
        <v>109780455</v>
      </c>
      <c r="W1647">
        <v>117612744</v>
      </c>
      <c r="X1647">
        <v>106887021</v>
      </c>
      <c r="Y1647">
        <v>103353225</v>
      </c>
      <c r="Z1647">
        <v>86104790</v>
      </c>
      <c r="AA1647">
        <v>63220331</v>
      </c>
      <c r="AB1647">
        <v>92390130</v>
      </c>
      <c r="AC1647">
        <v>96908443</v>
      </c>
      <c r="AD1647">
        <v>112306275</v>
      </c>
      <c r="AE1647">
        <v>81874217</v>
      </c>
      <c r="AF1647">
        <v>101147995</v>
      </c>
      <c r="AG1647">
        <v>110156451</v>
      </c>
      <c r="AH1647">
        <v>246777336</v>
      </c>
      <c r="AI1647">
        <v>260581744</v>
      </c>
      <c r="AJ1647">
        <v>161074927</v>
      </c>
      <c r="AK1647">
        <v>137274100</v>
      </c>
      <c r="AL1647">
        <v>124621337</v>
      </c>
      <c r="AM1647">
        <v>86920442</v>
      </c>
      <c r="AN1647">
        <v>88011416</v>
      </c>
      <c r="AO1647">
        <v>101807625</v>
      </c>
      <c r="AP1647">
        <v>92144751</v>
      </c>
      <c r="AQ1647">
        <v>77826331</v>
      </c>
      <c r="AR1647">
        <v>104250670</v>
      </c>
      <c r="AS1647">
        <v>142061700</v>
      </c>
      <c r="AT1647">
        <v>91479994</v>
      </c>
      <c r="AU1647">
        <v>87848179</v>
      </c>
      <c r="AV1647">
        <v>72464766</v>
      </c>
      <c r="AW1647">
        <v>70420088</v>
      </c>
      <c r="AX1647">
        <v>75041959</v>
      </c>
      <c r="AY1647">
        <v>73832717</v>
      </c>
      <c r="AZ1647">
        <v>80064138</v>
      </c>
      <c r="BA1647">
        <v>80165428</v>
      </c>
      <c r="BB1647">
        <v>67442852</v>
      </c>
      <c r="BC1647">
        <v>73450956</v>
      </c>
      <c r="BD1647">
        <v>78394044</v>
      </c>
      <c r="BE1647">
        <v>105312974</v>
      </c>
      <c r="BF1647">
        <v>67716148</v>
      </c>
      <c r="BG1647">
        <v>65156617</v>
      </c>
      <c r="BH1647">
        <v>46907076</v>
      </c>
      <c r="BI1647">
        <v>60312654</v>
      </c>
      <c r="BJ1647">
        <v>48891255</v>
      </c>
      <c r="BK1647">
        <v>57890277</v>
      </c>
      <c r="BL1647">
        <v>84819900</v>
      </c>
      <c r="BM1647">
        <v>63408792</v>
      </c>
      <c r="BN1647">
        <v>70402164</v>
      </c>
      <c r="BO1647">
        <v>83516733</v>
      </c>
      <c r="BP1647">
        <v>70726052</v>
      </c>
      <c r="BQ1647">
        <v>67395122</v>
      </c>
      <c r="BR1647">
        <v>94831830</v>
      </c>
      <c r="BS1647">
        <v>87609717</v>
      </c>
      <c r="BT1647">
        <v>77360886</v>
      </c>
      <c r="BU1647">
        <v>94231488</v>
      </c>
      <c r="BV1647">
        <v>54603845</v>
      </c>
      <c r="BW1647">
        <v>74483844</v>
      </c>
      <c r="BX1647">
        <v>64139784</v>
      </c>
      <c r="BY1647">
        <v>72217596</v>
      </c>
      <c r="BZ1647">
        <v>75658898</v>
      </c>
      <c r="CA1647">
        <v>58836664</v>
      </c>
      <c r="CB1647">
        <v>69178060</v>
      </c>
      <c r="CC1647">
        <v>86726770</v>
      </c>
      <c r="CD1647">
        <v>58692258</v>
      </c>
      <c r="CE1647">
        <v>118789636</v>
      </c>
      <c r="CF1647">
        <v>132304835</v>
      </c>
      <c r="CG1647">
        <v>61145546</v>
      </c>
      <c r="CH1647">
        <v>57114795</v>
      </c>
      <c r="CI1647">
        <v>64647618</v>
      </c>
      <c r="CJ1647">
        <v>70441192</v>
      </c>
      <c r="CK1647">
        <v>71012087</v>
      </c>
      <c r="CL1647">
        <v>53925759</v>
      </c>
      <c r="CM1647">
        <v>47568262</v>
      </c>
      <c r="CN1647">
        <v>46074616</v>
      </c>
      <c r="CO1647">
        <v>48901902</v>
      </c>
      <c r="CP1647">
        <v>43409005</v>
      </c>
      <c r="CQ1647">
        <v>53722394</v>
      </c>
      <c r="CR1647">
        <v>59674609</v>
      </c>
      <c r="CS1647">
        <v>52651623</v>
      </c>
      <c r="CT1647">
        <v>60877713</v>
      </c>
      <c r="CU1647">
        <v>62524949</v>
      </c>
      <c r="CV1647">
        <v>40447703</v>
      </c>
      <c r="CW1647">
        <v>38191553</v>
      </c>
      <c r="CX1647">
        <v>46448991</v>
      </c>
      <c r="CY1647">
        <v>36419311</v>
      </c>
      <c r="CZ1647">
        <v>81089400</v>
      </c>
      <c r="DA1647">
        <v>70550426</v>
      </c>
      <c r="DB1647">
        <v>51613183</v>
      </c>
      <c r="DC1647">
        <v>40353709</v>
      </c>
      <c r="DD1647">
        <v>42803074</v>
      </c>
      <c r="DE1647">
        <v>42433282</v>
      </c>
      <c r="DF1647">
        <v>71233734</v>
      </c>
      <c r="DG1647">
        <v>84674696</v>
      </c>
      <c r="DH1647">
        <v>53753092</v>
      </c>
      <c r="DI1647">
        <v>45740797</v>
      </c>
      <c r="DJ1647">
        <v>52693371</v>
      </c>
      <c r="DK1647">
        <v>45817932</v>
      </c>
      <c r="DL1647">
        <v>49408573</v>
      </c>
      <c r="DM1647">
        <v>92806827</v>
      </c>
      <c r="DN1647">
        <v>82053286</v>
      </c>
      <c r="DO1647">
        <v>50758540</v>
      </c>
      <c r="DP1647">
        <v>57870032</v>
      </c>
      <c r="DQ1647">
        <v>67655899</v>
      </c>
      <c r="DR1647">
        <v>86942617</v>
      </c>
      <c r="DS1647">
        <v>80976759</v>
      </c>
      <c r="DT1647">
        <v>63546449</v>
      </c>
      <c r="DU1647">
        <v>45377347</v>
      </c>
      <c r="DV1647">
        <v>64076605</v>
      </c>
    </row>
    <row r="1648" spans="1:169" x14ac:dyDescent="0.25">
      <c r="A1648" s="5" t="s">
        <v>824</v>
      </c>
      <c r="B1648" t="s">
        <v>1166</v>
      </c>
      <c r="C1648" t="s">
        <v>1199</v>
      </c>
      <c r="D1648" s="2">
        <f>_xll.BDH(A1648, "volume", B1648, C1648, "Direction", "H", "Period", "M","cols=160;rows=2")</f>
        <v>39843</v>
      </c>
      <c r="E1648" s="2">
        <v>39871</v>
      </c>
      <c r="F1648" s="2">
        <v>39903</v>
      </c>
      <c r="G1648" s="2">
        <v>39933</v>
      </c>
      <c r="H1648" s="2">
        <v>39962</v>
      </c>
      <c r="I1648" s="2">
        <v>39994</v>
      </c>
      <c r="J1648" s="2">
        <v>40025</v>
      </c>
      <c r="K1648" s="2">
        <v>40056</v>
      </c>
      <c r="L1648" s="2">
        <v>40086</v>
      </c>
      <c r="M1648" s="2">
        <v>40116</v>
      </c>
      <c r="N1648" s="2">
        <v>40147</v>
      </c>
      <c r="O1648" s="2">
        <v>40178</v>
      </c>
      <c r="P1648" s="2">
        <v>40207</v>
      </c>
      <c r="Q1648" s="2">
        <v>40235</v>
      </c>
      <c r="R1648" s="2">
        <v>40268</v>
      </c>
      <c r="S1648" s="2">
        <v>40298</v>
      </c>
      <c r="T1648" s="2">
        <v>40329</v>
      </c>
      <c r="U1648" s="2">
        <v>40359</v>
      </c>
      <c r="V1648" s="2">
        <v>40389</v>
      </c>
      <c r="W1648" s="2">
        <v>40421</v>
      </c>
      <c r="X1648" s="2">
        <v>40451</v>
      </c>
      <c r="Y1648" s="2">
        <v>40480</v>
      </c>
      <c r="Z1648" s="2">
        <v>40512</v>
      </c>
      <c r="AA1648" s="2">
        <v>40543</v>
      </c>
      <c r="AB1648" s="2">
        <v>40574</v>
      </c>
      <c r="AC1648" s="2">
        <v>40602</v>
      </c>
      <c r="AD1648" s="2">
        <v>40633</v>
      </c>
      <c r="AE1648" s="2">
        <v>40662</v>
      </c>
      <c r="AF1648" s="2">
        <v>40694</v>
      </c>
      <c r="AG1648" s="2">
        <v>40724</v>
      </c>
      <c r="AH1648" s="2">
        <v>40753</v>
      </c>
      <c r="AI1648" s="2">
        <v>40786</v>
      </c>
      <c r="AJ1648" s="2">
        <v>40816</v>
      </c>
      <c r="AK1648" s="2">
        <v>40847</v>
      </c>
      <c r="AL1648" s="2">
        <v>40877</v>
      </c>
      <c r="AM1648" s="2">
        <v>40907</v>
      </c>
      <c r="AN1648" s="2">
        <v>40939</v>
      </c>
      <c r="AO1648" s="2">
        <v>40968</v>
      </c>
      <c r="AP1648" s="2">
        <v>40998</v>
      </c>
      <c r="AQ1648" s="2">
        <v>41029</v>
      </c>
      <c r="AR1648" s="2">
        <v>41060</v>
      </c>
      <c r="AS1648" s="2">
        <v>41089</v>
      </c>
      <c r="AT1648" s="2">
        <v>41121</v>
      </c>
      <c r="AU1648" s="2">
        <v>41152</v>
      </c>
      <c r="AV1648" s="2">
        <v>41180</v>
      </c>
      <c r="AW1648" s="2">
        <v>41213</v>
      </c>
      <c r="AX1648" s="2">
        <v>41243</v>
      </c>
      <c r="AY1648" s="2">
        <v>41274</v>
      </c>
      <c r="AZ1648" s="2">
        <v>41305</v>
      </c>
      <c r="BA1648" s="2">
        <v>41333</v>
      </c>
      <c r="BB1648" s="2">
        <v>41362</v>
      </c>
      <c r="BC1648" s="2">
        <v>41394</v>
      </c>
      <c r="BD1648" s="2">
        <v>41425</v>
      </c>
      <c r="BE1648" s="2">
        <v>41453</v>
      </c>
      <c r="BF1648" s="2">
        <v>41486</v>
      </c>
      <c r="BG1648" s="2">
        <v>41516</v>
      </c>
      <c r="BH1648" s="2">
        <v>41547</v>
      </c>
      <c r="BI1648" s="2">
        <v>41578</v>
      </c>
      <c r="BJ1648" s="2">
        <v>41607</v>
      </c>
      <c r="BK1648" s="2">
        <v>41639</v>
      </c>
      <c r="BL1648" s="2">
        <v>41670</v>
      </c>
      <c r="BM1648" s="2">
        <v>41698</v>
      </c>
      <c r="BN1648" s="2">
        <v>41729</v>
      </c>
      <c r="BO1648" s="2">
        <v>41759</v>
      </c>
      <c r="BP1648" s="2">
        <v>41789</v>
      </c>
      <c r="BQ1648" s="2">
        <v>41820</v>
      </c>
      <c r="BR1648" s="2">
        <v>41851</v>
      </c>
      <c r="BS1648" s="2">
        <v>41880</v>
      </c>
      <c r="BT1648" s="2">
        <v>41912</v>
      </c>
      <c r="BU1648" s="2">
        <v>41943</v>
      </c>
      <c r="BV1648" s="2">
        <v>41971</v>
      </c>
      <c r="BW1648" s="2">
        <v>42004</v>
      </c>
      <c r="BX1648" s="2">
        <v>42034</v>
      </c>
      <c r="BY1648" s="2">
        <v>42062</v>
      </c>
      <c r="BZ1648" s="2">
        <v>42094</v>
      </c>
      <c r="CA1648" s="2">
        <v>42124</v>
      </c>
      <c r="CB1648" s="2">
        <v>42153</v>
      </c>
      <c r="CC1648" s="2">
        <v>42185</v>
      </c>
      <c r="CD1648" s="2">
        <v>42216</v>
      </c>
      <c r="CE1648" s="2">
        <v>42247</v>
      </c>
      <c r="CF1648" s="2">
        <v>42277</v>
      </c>
      <c r="CG1648" s="2">
        <v>42307</v>
      </c>
      <c r="CH1648" s="2">
        <v>42338</v>
      </c>
      <c r="CI1648" s="2">
        <v>42369</v>
      </c>
      <c r="CJ1648" s="2">
        <v>42398</v>
      </c>
      <c r="CK1648" s="2">
        <v>42429</v>
      </c>
      <c r="CL1648" s="2">
        <v>42460</v>
      </c>
      <c r="CM1648" s="2">
        <v>42489</v>
      </c>
      <c r="CN1648" s="2">
        <v>42521</v>
      </c>
      <c r="CO1648" s="2">
        <v>42551</v>
      </c>
      <c r="CP1648" s="2">
        <v>42580</v>
      </c>
      <c r="CQ1648" s="2">
        <v>42613</v>
      </c>
      <c r="CR1648" s="2">
        <v>42643</v>
      </c>
      <c r="CS1648" s="2">
        <v>42674</v>
      </c>
      <c r="CT1648" s="2">
        <v>42704</v>
      </c>
      <c r="CU1648" s="2">
        <v>42734</v>
      </c>
      <c r="CV1648" s="2">
        <v>42766</v>
      </c>
      <c r="CW1648" s="2">
        <v>42794</v>
      </c>
      <c r="CX1648" s="2">
        <v>42825</v>
      </c>
      <c r="CY1648" s="2">
        <v>42853</v>
      </c>
      <c r="CZ1648" s="2">
        <v>42886</v>
      </c>
      <c r="DA1648" s="2">
        <v>42916</v>
      </c>
      <c r="DB1648" s="2">
        <v>42947</v>
      </c>
      <c r="DC1648" s="2">
        <v>42978</v>
      </c>
      <c r="DD1648" s="2">
        <v>43007</v>
      </c>
      <c r="DE1648" s="2">
        <v>43039</v>
      </c>
      <c r="DF1648" s="2">
        <v>43069</v>
      </c>
      <c r="DG1648" s="2">
        <v>43098</v>
      </c>
      <c r="DH1648" s="2">
        <v>43131</v>
      </c>
      <c r="DI1648" s="2">
        <v>43159</v>
      </c>
      <c r="DJ1648" s="2">
        <v>43189</v>
      </c>
      <c r="DK1648" s="2">
        <v>43220</v>
      </c>
      <c r="DL1648" s="2">
        <v>43251</v>
      </c>
      <c r="DM1648" s="2">
        <v>43280</v>
      </c>
      <c r="DN1648" s="2">
        <v>43312</v>
      </c>
      <c r="DO1648" s="2">
        <v>43343</v>
      </c>
      <c r="DP1648" s="2">
        <v>43371</v>
      </c>
      <c r="DQ1648" s="2">
        <v>43404</v>
      </c>
      <c r="DR1648" s="2">
        <v>43434</v>
      </c>
      <c r="DS1648" s="2">
        <v>43465</v>
      </c>
      <c r="DT1648" s="2">
        <v>43496</v>
      </c>
      <c r="DU1648" s="2">
        <v>43524</v>
      </c>
      <c r="DV1648" s="2">
        <v>43553</v>
      </c>
      <c r="DW1648" s="2">
        <v>43585</v>
      </c>
      <c r="DX1648" s="2">
        <v>43616</v>
      </c>
      <c r="DY1648" s="2">
        <v>43644</v>
      </c>
      <c r="DZ1648" s="2">
        <v>43677</v>
      </c>
      <c r="EA1648" s="2">
        <v>43707</v>
      </c>
      <c r="EB1648" s="2">
        <v>43738</v>
      </c>
      <c r="EC1648" s="2">
        <v>43769</v>
      </c>
      <c r="ED1648" s="2">
        <v>43798</v>
      </c>
      <c r="EE1648" s="2">
        <v>43830</v>
      </c>
      <c r="EF1648" s="2">
        <v>43861</v>
      </c>
      <c r="EG1648" s="2">
        <v>43889</v>
      </c>
      <c r="EH1648" s="2">
        <v>43921</v>
      </c>
      <c r="EI1648" s="2">
        <v>43951</v>
      </c>
      <c r="EJ1648" s="2">
        <v>43980</v>
      </c>
      <c r="EK1648" s="2">
        <v>44012</v>
      </c>
      <c r="EL1648" s="2">
        <v>44043</v>
      </c>
      <c r="EM1648" s="2">
        <v>44074</v>
      </c>
      <c r="EN1648" s="2">
        <v>44104</v>
      </c>
      <c r="EO1648" s="2">
        <v>44134</v>
      </c>
      <c r="EP1648" s="2">
        <v>44165</v>
      </c>
      <c r="EQ1648" s="2">
        <v>44196</v>
      </c>
      <c r="ER1648" s="2">
        <v>44225</v>
      </c>
      <c r="ES1648" s="2">
        <v>44253</v>
      </c>
      <c r="ET1648" s="2">
        <v>44286</v>
      </c>
      <c r="EU1648" s="2">
        <v>44316</v>
      </c>
      <c r="EV1648" s="2">
        <v>44347</v>
      </c>
      <c r="EW1648" s="2">
        <v>44377</v>
      </c>
      <c r="EX1648" s="2">
        <v>44407</v>
      </c>
      <c r="EY1648" s="2">
        <v>44439</v>
      </c>
      <c r="EZ1648" s="2">
        <v>44469</v>
      </c>
      <c r="FA1648" s="2">
        <v>44498</v>
      </c>
      <c r="FB1648" s="2">
        <v>44530</v>
      </c>
      <c r="FC1648" s="2">
        <v>44561</v>
      </c>
      <c r="FD1648" s="2">
        <v>44592</v>
      </c>
      <c r="FE1648" s="2">
        <v>44620</v>
      </c>
      <c r="FF1648" s="2">
        <v>44651</v>
      </c>
      <c r="FG1648" s="2">
        <v>44680</v>
      </c>
    </row>
    <row r="1649" spans="1:169" x14ac:dyDescent="0.25">
      <c r="D1649" s="3">
        <v>43858894</v>
      </c>
      <c r="E1649">
        <v>55845304</v>
      </c>
      <c r="F1649">
        <v>58088913</v>
      </c>
      <c r="G1649">
        <v>52881150</v>
      </c>
      <c r="H1649">
        <v>34618891</v>
      </c>
      <c r="I1649">
        <v>27321634</v>
      </c>
      <c r="J1649">
        <v>30924759</v>
      </c>
      <c r="K1649">
        <v>25270537</v>
      </c>
      <c r="L1649">
        <v>23207244</v>
      </c>
      <c r="M1649">
        <v>34826867</v>
      </c>
      <c r="N1649">
        <v>29661883</v>
      </c>
      <c r="O1649">
        <v>22895089</v>
      </c>
      <c r="P1649">
        <v>25650015</v>
      </c>
      <c r="Q1649">
        <v>32294915</v>
      </c>
      <c r="R1649">
        <v>33785870</v>
      </c>
      <c r="S1649">
        <v>43664040</v>
      </c>
      <c r="T1649">
        <v>46963981</v>
      </c>
      <c r="U1649">
        <v>46389454</v>
      </c>
      <c r="V1649">
        <v>35333913</v>
      </c>
      <c r="W1649">
        <v>22904312</v>
      </c>
      <c r="X1649">
        <v>21402409</v>
      </c>
      <c r="Y1649">
        <v>23482736</v>
      </c>
      <c r="Z1649">
        <v>26979215</v>
      </c>
      <c r="AA1649">
        <v>27072617</v>
      </c>
      <c r="AB1649">
        <v>30559753</v>
      </c>
      <c r="AC1649">
        <v>20926940</v>
      </c>
      <c r="AD1649">
        <v>37352772</v>
      </c>
      <c r="AE1649">
        <v>26424997</v>
      </c>
      <c r="AF1649">
        <v>32058219</v>
      </c>
      <c r="AG1649">
        <v>42237869</v>
      </c>
      <c r="AH1649">
        <v>31769945</v>
      </c>
      <c r="AI1649">
        <v>53118478</v>
      </c>
      <c r="AJ1649">
        <v>49552369</v>
      </c>
      <c r="AK1649">
        <v>47557167</v>
      </c>
      <c r="AL1649">
        <v>37018097</v>
      </c>
      <c r="AM1649">
        <v>24630731</v>
      </c>
      <c r="AN1649">
        <v>30431985</v>
      </c>
      <c r="AO1649">
        <v>24840931</v>
      </c>
      <c r="AP1649">
        <v>23922281</v>
      </c>
      <c r="AQ1649">
        <v>22428675</v>
      </c>
      <c r="AR1649">
        <v>25727879</v>
      </c>
      <c r="AS1649">
        <v>20084569</v>
      </c>
      <c r="AT1649">
        <v>22631731</v>
      </c>
      <c r="AU1649">
        <v>16003261</v>
      </c>
      <c r="AV1649">
        <v>15376975</v>
      </c>
      <c r="AW1649">
        <v>19213577</v>
      </c>
      <c r="AX1649">
        <v>19107820</v>
      </c>
      <c r="AY1649">
        <v>14341664</v>
      </c>
      <c r="AZ1649">
        <v>16861261</v>
      </c>
      <c r="BA1649">
        <v>13629995</v>
      </c>
      <c r="BB1649">
        <v>14510273</v>
      </c>
      <c r="BC1649">
        <v>17676882</v>
      </c>
      <c r="BD1649">
        <v>22158335</v>
      </c>
      <c r="BE1649">
        <v>21660318</v>
      </c>
      <c r="BF1649">
        <v>22988478</v>
      </c>
      <c r="BG1649">
        <v>18995899</v>
      </c>
      <c r="BH1649">
        <v>15901796</v>
      </c>
      <c r="BI1649">
        <v>20507312</v>
      </c>
      <c r="BJ1649">
        <v>13852745</v>
      </c>
      <c r="BK1649">
        <v>16088993</v>
      </c>
      <c r="BL1649">
        <v>46749569</v>
      </c>
      <c r="BM1649">
        <v>18312703</v>
      </c>
      <c r="BN1649">
        <v>18812235</v>
      </c>
      <c r="BO1649">
        <v>24948804</v>
      </c>
      <c r="BP1649">
        <v>15095240</v>
      </c>
      <c r="BQ1649">
        <v>20180371</v>
      </c>
      <c r="BR1649">
        <v>19032887</v>
      </c>
      <c r="BS1649">
        <v>12974050</v>
      </c>
      <c r="BT1649">
        <v>15163329</v>
      </c>
      <c r="BU1649">
        <v>32198885</v>
      </c>
      <c r="BV1649">
        <v>11845777</v>
      </c>
      <c r="BW1649">
        <v>19816467</v>
      </c>
      <c r="BX1649">
        <v>25169841</v>
      </c>
      <c r="BY1649">
        <v>14372669</v>
      </c>
      <c r="BZ1649">
        <v>16641543</v>
      </c>
      <c r="CA1649">
        <v>19237774</v>
      </c>
      <c r="CB1649">
        <v>18480849</v>
      </c>
      <c r="CC1649">
        <v>19882067</v>
      </c>
      <c r="CD1649">
        <v>27784380</v>
      </c>
      <c r="CE1649">
        <v>25540295</v>
      </c>
      <c r="CF1649">
        <v>22353753</v>
      </c>
      <c r="CG1649">
        <v>25719922</v>
      </c>
      <c r="CH1649">
        <v>15878349</v>
      </c>
      <c r="CI1649">
        <v>26752281</v>
      </c>
      <c r="CJ1649">
        <v>27638273</v>
      </c>
      <c r="CK1649">
        <v>26259952</v>
      </c>
      <c r="CL1649">
        <v>24631883</v>
      </c>
      <c r="CM1649">
        <v>25345267</v>
      </c>
      <c r="CN1649">
        <v>32352435</v>
      </c>
      <c r="CO1649">
        <v>27931078</v>
      </c>
      <c r="CP1649">
        <v>24352429</v>
      </c>
      <c r="CQ1649">
        <v>15696155</v>
      </c>
      <c r="CR1649">
        <v>16920057</v>
      </c>
      <c r="CS1649">
        <v>18210852</v>
      </c>
      <c r="CT1649">
        <v>23655171</v>
      </c>
      <c r="CU1649">
        <v>23728971</v>
      </c>
      <c r="CV1649">
        <v>29046739</v>
      </c>
      <c r="CW1649">
        <v>16537460</v>
      </c>
      <c r="CX1649">
        <v>26772590</v>
      </c>
      <c r="CY1649">
        <v>22629413</v>
      </c>
      <c r="CZ1649">
        <v>18716607</v>
      </c>
      <c r="DA1649">
        <v>21061939</v>
      </c>
      <c r="DB1649">
        <v>16553382</v>
      </c>
      <c r="DC1649">
        <v>11676031</v>
      </c>
      <c r="DD1649">
        <v>12775821</v>
      </c>
      <c r="DE1649">
        <v>14083832</v>
      </c>
      <c r="DF1649">
        <v>14060898</v>
      </c>
      <c r="DG1649">
        <v>17188815</v>
      </c>
      <c r="DH1649">
        <v>18136905</v>
      </c>
      <c r="DI1649">
        <v>17909239</v>
      </c>
      <c r="DJ1649">
        <v>25680746</v>
      </c>
      <c r="DK1649">
        <v>22383502</v>
      </c>
      <c r="DL1649">
        <v>16887289</v>
      </c>
      <c r="DM1649">
        <v>23494702</v>
      </c>
      <c r="DN1649">
        <v>19467995</v>
      </c>
      <c r="DO1649">
        <v>20891064</v>
      </c>
      <c r="DP1649">
        <v>18981923</v>
      </c>
      <c r="DQ1649">
        <v>40379274</v>
      </c>
      <c r="DR1649">
        <v>25521576</v>
      </c>
      <c r="DS1649">
        <v>28044889</v>
      </c>
      <c r="DT1649">
        <v>37387283</v>
      </c>
      <c r="DU1649">
        <v>19105516</v>
      </c>
      <c r="DV1649">
        <v>28239473</v>
      </c>
      <c r="DW1649">
        <v>21905290</v>
      </c>
      <c r="DX1649">
        <v>22328659</v>
      </c>
      <c r="DY1649">
        <v>21722334</v>
      </c>
      <c r="DZ1649">
        <v>27874249</v>
      </c>
      <c r="EA1649">
        <v>38605945</v>
      </c>
      <c r="EB1649">
        <v>22881002</v>
      </c>
      <c r="EC1649">
        <v>36396799</v>
      </c>
      <c r="ED1649">
        <v>18762125</v>
      </c>
      <c r="EE1649">
        <v>22018788</v>
      </c>
      <c r="EF1649">
        <v>25542505</v>
      </c>
      <c r="EG1649">
        <v>28543029</v>
      </c>
      <c r="EH1649">
        <v>61964732</v>
      </c>
      <c r="EI1649">
        <v>37961035</v>
      </c>
      <c r="EJ1649">
        <v>22902247</v>
      </c>
      <c r="EK1649">
        <v>40342525</v>
      </c>
      <c r="EL1649">
        <v>37049744</v>
      </c>
      <c r="EM1649">
        <v>25587649</v>
      </c>
      <c r="EN1649">
        <v>34913720</v>
      </c>
      <c r="EO1649">
        <v>38889967</v>
      </c>
      <c r="EP1649">
        <v>51678140</v>
      </c>
      <c r="EQ1649">
        <v>27557463</v>
      </c>
      <c r="ER1649">
        <v>40987611</v>
      </c>
      <c r="ES1649">
        <v>41159877</v>
      </c>
      <c r="ET1649">
        <v>46142238</v>
      </c>
      <c r="EU1649">
        <v>43693860</v>
      </c>
      <c r="EV1649">
        <v>24712249</v>
      </c>
      <c r="EW1649">
        <v>30095235</v>
      </c>
      <c r="EX1649">
        <v>33204369</v>
      </c>
      <c r="EY1649">
        <v>16862962</v>
      </c>
      <c r="EZ1649">
        <v>30171741</v>
      </c>
      <c r="FA1649">
        <v>28276409</v>
      </c>
      <c r="FB1649">
        <v>23549513</v>
      </c>
      <c r="FC1649">
        <v>23209743</v>
      </c>
      <c r="FD1649">
        <v>32816281</v>
      </c>
      <c r="FE1649">
        <v>23798721</v>
      </c>
      <c r="FF1649">
        <v>43395685</v>
      </c>
      <c r="FG1649">
        <v>63553046</v>
      </c>
    </row>
    <row r="1650" spans="1:169" x14ac:dyDescent="0.25">
      <c r="A1650" s="5" t="s">
        <v>825</v>
      </c>
      <c r="B1650" t="s">
        <v>1166</v>
      </c>
      <c r="C1650" t="s">
        <v>1202</v>
      </c>
      <c r="D1650" s="2">
        <f>_xll.BDH(A1650, "volume", B1650, C1650, "Direction", "H", "Period", "M","cols=156;rows=2")</f>
        <v>39843</v>
      </c>
      <c r="E1650" s="2">
        <v>39871</v>
      </c>
      <c r="F1650" s="2">
        <v>39903</v>
      </c>
      <c r="G1650" s="2">
        <v>39933</v>
      </c>
      <c r="H1650" s="2">
        <v>39962</v>
      </c>
      <c r="I1650" s="2">
        <v>39994</v>
      </c>
      <c r="J1650" s="2">
        <v>40025</v>
      </c>
      <c r="K1650" s="2">
        <v>40056</v>
      </c>
      <c r="L1650" s="2">
        <v>40086</v>
      </c>
      <c r="M1650" s="2">
        <v>40116</v>
      </c>
      <c r="N1650" s="2">
        <v>40147</v>
      </c>
      <c r="O1650" s="2">
        <v>40178</v>
      </c>
      <c r="P1650" s="2">
        <v>40207</v>
      </c>
      <c r="Q1650" s="2">
        <v>40235</v>
      </c>
      <c r="R1650" s="2">
        <v>40268</v>
      </c>
      <c r="S1650" s="2">
        <v>40298</v>
      </c>
      <c r="T1650" s="2">
        <v>40329</v>
      </c>
      <c r="U1650" s="2">
        <v>40359</v>
      </c>
      <c r="V1650" s="2">
        <v>40389</v>
      </c>
      <c r="W1650" s="2">
        <v>40421</v>
      </c>
      <c r="X1650" s="2">
        <v>40451</v>
      </c>
      <c r="Y1650" s="2">
        <v>40480</v>
      </c>
      <c r="Z1650" s="2">
        <v>40512</v>
      </c>
      <c r="AA1650" s="2">
        <v>40543</v>
      </c>
      <c r="AB1650" s="2">
        <v>40574</v>
      </c>
      <c r="AC1650" s="2">
        <v>40602</v>
      </c>
      <c r="AD1650" s="2">
        <v>40633</v>
      </c>
      <c r="AE1650" s="2">
        <v>40662</v>
      </c>
      <c r="AF1650" s="2">
        <v>40694</v>
      </c>
      <c r="AG1650" s="2">
        <v>40724</v>
      </c>
      <c r="AH1650" s="2">
        <v>40753</v>
      </c>
      <c r="AI1650" s="2">
        <v>40786</v>
      </c>
      <c r="AJ1650" s="2">
        <v>40816</v>
      </c>
      <c r="AK1650" s="2">
        <v>40847</v>
      </c>
      <c r="AL1650" s="2">
        <v>40877</v>
      </c>
      <c r="AM1650" s="2">
        <v>40907</v>
      </c>
      <c r="AN1650" s="2">
        <v>40939</v>
      </c>
      <c r="AO1650" s="2">
        <v>40968</v>
      </c>
      <c r="AP1650" s="2">
        <v>40998</v>
      </c>
      <c r="AQ1650" s="2">
        <v>41029</v>
      </c>
      <c r="AR1650" s="2">
        <v>41060</v>
      </c>
      <c r="AS1650" s="2">
        <v>41089</v>
      </c>
      <c r="AT1650" s="2">
        <v>41121</v>
      </c>
      <c r="AU1650" s="2">
        <v>41152</v>
      </c>
      <c r="AV1650" s="2">
        <v>41180</v>
      </c>
      <c r="AW1650" s="2">
        <v>41213</v>
      </c>
      <c r="AX1650" s="2">
        <v>41243</v>
      </c>
      <c r="AY1650" s="2">
        <v>41274</v>
      </c>
      <c r="AZ1650" s="2">
        <v>41305</v>
      </c>
      <c r="BA1650" s="2">
        <v>41333</v>
      </c>
      <c r="BB1650" s="2">
        <v>41362</v>
      </c>
      <c r="BC1650" s="2">
        <v>41394</v>
      </c>
      <c r="BD1650" s="2">
        <v>41425</v>
      </c>
      <c r="BE1650" s="2">
        <v>41453</v>
      </c>
      <c r="BF1650" s="2">
        <v>41486</v>
      </c>
      <c r="BG1650" s="2">
        <v>41516</v>
      </c>
      <c r="BH1650" s="2">
        <v>41547</v>
      </c>
      <c r="BI1650" s="2">
        <v>41578</v>
      </c>
      <c r="BJ1650" s="2">
        <v>41607</v>
      </c>
      <c r="BK1650" s="2">
        <v>41639</v>
      </c>
      <c r="BL1650" s="2">
        <v>41670</v>
      </c>
      <c r="BM1650" s="2">
        <v>41698</v>
      </c>
      <c r="BN1650" s="2">
        <v>41729</v>
      </c>
      <c r="BO1650" s="2">
        <v>41759</v>
      </c>
      <c r="BP1650" s="2">
        <v>41789</v>
      </c>
      <c r="BQ1650" s="2">
        <v>41820</v>
      </c>
      <c r="BR1650" s="2">
        <v>41851</v>
      </c>
      <c r="BS1650" s="2">
        <v>41880</v>
      </c>
      <c r="BT1650" s="2">
        <v>41912</v>
      </c>
      <c r="BU1650" s="2">
        <v>41943</v>
      </c>
      <c r="BV1650" s="2">
        <v>41971</v>
      </c>
      <c r="BW1650" s="2">
        <v>42004</v>
      </c>
      <c r="BX1650" s="2">
        <v>42034</v>
      </c>
      <c r="BY1650" s="2">
        <v>42062</v>
      </c>
      <c r="BZ1650" s="2">
        <v>42094</v>
      </c>
      <c r="CA1650" s="2">
        <v>42124</v>
      </c>
      <c r="CB1650" s="2">
        <v>42153</v>
      </c>
      <c r="CC1650" s="2">
        <v>42185</v>
      </c>
      <c r="CD1650" s="2">
        <v>42216</v>
      </c>
      <c r="CE1650" s="2">
        <v>42247</v>
      </c>
      <c r="CF1650" s="2">
        <v>42277</v>
      </c>
      <c r="CG1650" s="2">
        <v>42307</v>
      </c>
      <c r="CH1650" s="2">
        <v>42338</v>
      </c>
      <c r="CI1650" s="2">
        <v>42369</v>
      </c>
      <c r="CJ1650" s="2">
        <v>42398</v>
      </c>
      <c r="CK1650" s="2">
        <v>42429</v>
      </c>
      <c r="CL1650" s="2">
        <v>42460</v>
      </c>
      <c r="CM1650" s="2">
        <v>42489</v>
      </c>
      <c r="CN1650" s="2">
        <v>42521</v>
      </c>
      <c r="CO1650" s="2">
        <v>42551</v>
      </c>
      <c r="CP1650" s="2">
        <v>42580</v>
      </c>
      <c r="CQ1650" s="2">
        <v>42613</v>
      </c>
      <c r="CR1650" s="2">
        <v>42643</v>
      </c>
      <c r="CS1650" s="2">
        <v>42674</v>
      </c>
      <c r="CT1650" s="2">
        <v>42704</v>
      </c>
      <c r="CU1650" s="2">
        <v>42734</v>
      </c>
      <c r="CV1650" s="2">
        <v>42766</v>
      </c>
      <c r="CW1650" s="2">
        <v>42794</v>
      </c>
      <c r="CX1650" s="2">
        <v>42825</v>
      </c>
      <c r="CY1650" s="2">
        <v>42853</v>
      </c>
      <c r="CZ1650" s="2">
        <v>42886</v>
      </c>
      <c r="DA1650" s="2">
        <v>42916</v>
      </c>
      <c r="DB1650" s="2">
        <v>42947</v>
      </c>
      <c r="DC1650" s="2">
        <v>42978</v>
      </c>
      <c r="DD1650" s="2">
        <v>43007</v>
      </c>
      <c r="DE1650" s="2">
        <v>43039</v>
      </c>
      <c r="DF1650" s="2">
        <v>43069</v>
      </c>
      <c r="DG1650" s="2">
        <v>43098</v>
      </c>
      <c r="DH1650" s="2">
        <v>43131</v>
      </c>
      <c r="DI1650" s="2">
        <v>43159</v>
      </c>
      <c r="DJ1650" s="2">
        <v>43189</v>
      </c>
      <c r="DK1650" s="2">
        <v>43220</v>
      </c>
      <c r="DL1650" s="2">
        <v>43251</v>
      </c>
      <c r="DM1650" s="2">
        <v>43280</v>
      </c>
      <c r="DN1650" s="2">
        <v>43312</v>
      </c>
      <c r="DO1650" s="2">
        <v>43343</v>
      </c>
      <c r="DP1650" s="2">
        <v>43371</v>
      </c>
      <c r="DQ1650" s="2">
        <v>43404</v>
      </c>
      <c r="DR1650" s="2">
        <v>43434</v>
      </c>
      <c r="DS1650" s="2">
        <v>43465</v>
      </c>
      <c r="DT1650" s="2">
        <v>43496</v>
      </c>
      <c r="DU1650" s="2">
        <v>43524</v>
      </c>
      <c r="DV1650" s="2">
        <v>43553</v>
      </c>
      <c r="DW1650" s="2">
        <v>43585</v>
      </c>
      <c r="DX1650" s="2">
        <v>43616</v>
      </c>
      <c r="DY1650" s="2">
        <v>43644</v>
      </c>
      <c r="DZ1650" s="2">
        <v>43677</v>
      </c>
      <c r="EA1650" s="2">
        <v>43707</v>
      </c>
      <c r="EB1650" s="2">
        <v>43738</v>
      </c>
      <c r="EC1650" s="2">
        <v>43769</v>
      </c>
      <c r="ED1650" s="2">
        <v>43798</v>
      </c>
      <c r="EE1650" s="2">
        <v>43830</v>
      </c>
      <c r="EF1650" s="2">
        <v>43861</v>
      </c>
      <c r="EG1650" s="2">
        <v>43889</v>
      </c>
      <c r="EH1650" s="2">
        <v>43921</v>
      </c>
      <c r="EI1650" s="2">
        <v>43951</v>
      </c>
      <c r="EJ1650" s="2">
        <v>43980</v>
      </c>
      <c r="EK1650" s="2">
        <v>44012</v>
      </c>
      <c r="EL1650" s="2">
        <v>44043</v>
      </c>
      <c r="EM1650" s="2">
        <v>44074</v>
      </c>
      <c r="EN1650" s="2">
        <v>44104</v>
      </c>
      <c r="EO1650" s="2">
        <v>44134</v>
      </c>
      <c r="EP1650" s="2">
        <v>44165</v>
      </c>
      <c r="EQ1650" s="2">
        <v>44196</v>
      </c>
      <c r="ER1650" s="2">
        <v>44225</v>
      </c>
      <c r="ES1650" s="2">
        <v>44253</v>
      </c>
      <c r="ET1650" s="2">
        <v>44286</v>
      </c>
      <c r="EU1650" s="2">
        <v>44316</v>
      </c>
      <c r="EV1650" s="2">
        <v>44347</v>
      </c>
      <c r="EW1650" s="2">
        <v>44377</v>
      </c>
      <c r="EX1650" s="2">
        <v>44407</v>
      </c>
      <c r="EY1650" s="2">
        <v>44439</v>
      </c>
      <c r="EZ1650" s="2">
        <v>44469</v>
      </c>
      <c r="FA1650" s="2">
        <v>44498</v>
      </c>
      <c r="FB1650" s="2">
        <v>44530</v>
      </c>
      <c r="FC1650" s="2">
        <v>44561</v>
      </c>
    </row>
    <row r="1651" spans="1:169" x14ac:dyDescent="0.25">
      <c r="D1651" s="3">
        <v>27885300</v>
      </c>
      <c r="E1651">
        <v>26013300</v>
      </c>
      <c r="F1651">
        <v>28014300</v>
      </c>
      <c r="G1651">
        <v>26882700</v>
      </c>
      <c r="H1651">
        <v>26156400</v>
      </c>
      <c r="I1651">
        <v>29983500</v>
      </c>
      <c r="J1651">
        <v>24313800</v>
      </c>
      <c r="K1651">
        <v>18437400</v>
      </c>
      <c r="L1651">
        <v>19584300</v>
      </c>
      <c r="M1651">
        <v>16654800</v>
      </c>
      <c r="N1651">
        <v>13161300</v>
      </c>
      <c r="O1651">
        <v>11919600</v>
      </c>
      <c r="P1651">
        <v>13922400</v>
      </c>
      <c r="Q1651">
        <v>12946500</v>
      </c>
      <c r="R1651">
        <v>15204300</v>
      </c>
      <c r="S1651">
        <v>11993100</v>
      </c>
      <c r="T1651">
        <v>30708300</v>
      </c>
      <c r="U1651">
        <v>30663300</v>
      </c>
      <c r="V1651">
        <v>20384100</v>
      </c>
      <c r="W1651">
        <v>15965700</v>
      </c>
      <c r="X1651">
        <v>13214775</v>
      </c>
      <c r="Y1651">
        <v>16825956</v>
      </c>
      <c r="Z1651">
        <v>13886739</v>
      </c>
      <c r="AA1651">
        <v>8663283</v>
      </c>
      <c r="AB1651">
        <v>12664860</v>
      </c>
      <c r="AC1651">
        <v>8428716</v>
      </c>
      <c r="AD1651">
        <v>9473958</v>
      </c>
      <c r="AE1651">
        <v>9119538</v>
      </c>
      <c r="AF1651">
        <v>10030707</v>
      </c>
      <c r="AG1651">
        <v>14190249</v>
      </c>
      <c r="AH1651">
        <v>9568881</v>
      </c>
      <c r="AI1651">
        <v>16602519</v>
      </c>
      <c r="AJ1651">
        <v>12159204</v>
      </c>
      <c r="AK1651">
        <v>12172311</v>
      </c>
      <c r="AL1651">
        <v>9150564</v>
      </c>
      <c r="AM1651">
        <v>7004328</v>
      </c>
      <c r="AN1651">
        <v>7375923</v>
      </c>
      <c r="AO1651">
        <v>7736571</v>
      </c>
      <c r="AP1651">
        <v>7550850</v>
      </c>
      <c r="AQ1651">
        <v>6505686</v>
      </c>
      <c r="AR1651">
        <v>9339750</v>
      </c>
      <c r="AS1651">
        <v>9785031</v>
      </c>
      <c r="AT1651">
        <v>8294175</v>
      </c>
      <c r="AU1651">
        <v>8243466</v>
      </c>
      <c r="AV1651">
        <v>6641778</v>
      </c>
      <c r="AW1651">
        <v>5961156</v>
      </c>
      <c r="AX1651">
        <v>6567381</v>
      </c>
      <c r="AY1651">
        <v>5107593</v>
      </c>
      <c r="AZ1651">
        <v>6396327</v>
      </c>
      <c r="BA1651">
        <v>5604663</v>
      </c>
      <c r="BB1651">
        <v>5601645</v>
      </c>
      <c r="BC1651">
        <v>5407038</v>
      </c>
      <c r="BD1651">
        <v>4674621</v>
      </c>
      <c r="BE1651">
        <v>6388883</v>
      </c>
      <c r="BF1651">
        <v>6107836</v>
      </c>
      <c r="BG1651">
        <v>5431125</v>
      </c>
      <c r="BH1651">
        <v>6305564</v>
      </c>
      <c r="BI1651">
        <v>6523744</v>
      </c>
      <c r="BJ1651">
        <v>4124091</v>
      </c>
      <c r="BK1651">
        <v>5567217</v>
      </c>
      <c r="BL1651">
        <v>5643814</v>
      </c>
      <c r="BM1651">
        <v>6339571</v>
      </c>
      <c r="BN1651">
        <v>4888594</v>
      </c>
      <c r="BO1651">
        <v>5498108</v>
      </c>
      <c r="BP1651">
        <v>3259314</v>
      </c>
      <c r="BQ1651">
        <v>4325779</v>
      </c>
      <c r="BR1651">
        <v>4598098</v>
      </c>
      <c r="BS1651">
        <v>2917089</v>
      </c>
      <c r="BT1651">
        <v>3713272</v>
      </c>
      <c r="BU1651">
        <v>7461681</v>
      </c>
      <c r="BV1651">
        <v>4624121</v>
      </c>
      <c r="BW1651">
        <v>8160132</v>
      </c>
      <c r="BX1651">
        <v>7107489</v>
      </c>
      <c r="BY1651">
        <v>5647428</v>
      </c>
      <c r="BZ1651">
        <v>7842960</v>
      </c>
      <c r="CA1651">
        <v>7217773</v>
      </c>
      <c r="CB1651">
        <v>6680590</v>
      </c>
      <c r="CC1651">
        <v>7491931</v>
      </c>
      <c r="CD1651">
        <v>7578042</v>
      </c>
      <c r="CE1651">
        <v>7479480</v>
      </c>
      <c r="CF1651">
        <v>7582774</v>
      </c>
      <c r="CG1651">
        <v>13745208</v>
      </c>
      <c r="CH1651">
        <v>6423429</v>
      </c>
      <c r="CI1651">
        <v>5821983</v>
      </c>
      <c r="CJ1651">
        <v>7511884</v>
      </c>
      <c r="CK1651">
        <v>8601953</v>
      </c>
      <c r="CL1651">
        <v>8722510</v>
      </c>
      <c r="CM1651">
        <v>9089995</v>
      </c>
      <c r="CN1651">
        <v>7517999</v>
      </c>
      <c r="CO1651">
        <v>9529882</v>
      </c>
      <c r="CP1651">
        <v>9049844</v>
      </c>
      <c r="CQ1651">
        <v>6408182</v>
      </c>
      <c r="CR1651">
        <v>6021149</v>
      </c>
      <c r="CS1651">
        <v>7911654</v>
      </c>
      <c r="CT1651">
        <v>7097242</v>
      </c>
      <c r="CU1651">
        <v>6784058</v>
      </c>
      <c r="CV1651">
        <v>5470892</v>
      </c>
      <c r="CW1651">
        <v>9177555</v>
      </c>
      <c r="CX1651">
        <v>8466112</v>
      </c>
      <c r="CY1651">
        <v>5868368</v>
      </c>
      <c r="CZ1651">
        <v>7168340</v>
      </c>
      <c r="DA1651">
        <v>7876945</v>
      </c>
      <c r="DB1651">
        <v>7212092</v>
      </c>
      <c r="DC1651">
        <v>8508770</v>
      </c>
      <c r="DD1651">
        <v>6906771</v>
      </c>
      <c r="DE1651">
        <v>7512869</v>
      </c>
      <c r="DF1651">
        <v>8802259</v>
      </c>
      <c r="DG1651">
        <v>6271601</v>
      </c>
      <c r="DH1651">
        <v>6599865</v>
      </c>
      <c r="DI1651">
        <v>7960520</v>
      </c>
      <c r="DJ1651">
        <v>6562078</v>
      </c>
      <c r="DK1651">
        <v>7809285</v>
      </c>
      <c r="DL1651">
        <v>8482091</v>
      </c>
      <c r="DM1651">
        <v>8381008</v>
      </c>
      <c r="DN1651">
        <v>4853851</v>
      </c>
      <c r="DO1651">
        <v>6761659</v>
      </c>
      <c r="DP1651">
        <v>5957335</v>
      </c>
      <c r="DQ1651">
        <v>6406042</v>
      </c>
      <c r="DR1651">
        <v>6881326</v>
      </c>
      <c r="DS1651">
        <v>9191849</v>
      </c>
      <c r="DT1651">
        <v>5602673</v>
      </c>
      <c r="DU1651">
        <v>6182216</v>
      </c>
      <c r="DV1651">
        <v>6840050</v>
      </c>
      <c r="DW1651">
        <v>4414509</v>
      </c>
      <c r="DX1651">
        <v>7834332</v>
      </c>
      <c r="DY1651">
        <v>5268497</v>
      </c>
      <c r="DZ1651">
        <v>5226245</v>
      </c>
      <c r="EA1651">
        <v>7408545</v>
      </c>
      <c r="EB1651">
        <v>7123805</v>
      </c>
      <c r="EC1651">
        <v>5410936</v>
      </c>
      <c r="ED1651">
        <v>4345717</v>
      </c>
      <c r="EE1651">
        <v>4673785</v>
      </c>
      <c r="EF1651">
        <v>5101325</v>
      </c>
      <c r="EG1651">
        <v>5709480</v>
      </c>
      <c r="EH1651">
        <v>13183797</v>
      </c>
      <c r="EI1651">
        <v>8635343</v>
      </c>
      <c r="EJ1651">
        <v>11375569</v>
      </c>
      <c r="EK1651">
        <v>9265881</v>
      </c>
      <c r="EL1651">
        <v>6802563</v>
      </c>
      <c r="EM1651">
        <v>5094724</v>
      </c>
      <c r="EN1651">
        <v>7834799</v>
      </c>
      <c r="EO1651">
        <v>5487467</v>
      </c>
      <c r="EP1651">
        <v>5721166</v>
      </c>
      <c r="EQ1651">
        <v>5821445</v>
      </c>
      <c r="ER1651">
        <v>4797475</v>
      </c>
      <c r="ES1651">
        <v>5149911</v>
      </c>
      <c r="ET1651">
        <v>21269803</v>
      </c>
      <c r="EU1651">
        <v>5505319</v>
      </c>
      <c r="EV1651">
        <v>4819645</v>
      </c>
      <c r="EW1651">
        <v>4856534</v>
      </c>
      <c r="EX1651">
        <v>5521145</v>
      </c>
      <c r="EY1651">
        <v>4438804</v>
      </c>
      <c r="EZ1651">
        <v>5051580</v>
      </c>
      <c r="FA1651">
        <v>6035425</v>
      </c>
      <c r="FB1651">
        <v>4517191</v>
      </c>
      <c r="FC1651">
        <v>7010808</v>
      </c>
    </row>
    <row r="1652" spans="1:169" x14ac:dyDescent="0.25">
      <c r="A1652" s="5" t="s">
        <v>826</v>
      </c>
      <c r="B1652" t="s">
        <v>1166</v>
      </c>
      <c r="C1652" t="s">
        <v>1200</v>
      </c>
      <c r="D1652" s="2">
        <f>_xll.BDH(A1652, "volume", B1652, C1652, "Direction", "H", "Period", "M","cols=143;rows=2")</f>
        <v>39843</v>
      </c>
      <c r="E1652" s="2">
        <v>39871</v>
      </c>
      <c r="F1652" s="2">
        <v>39903</v>
      </c>
      <c r="G1652" s="2">
        <v>39933</v>
      </c>
      <c r="H1652" s="2">
        <v>39962</v>
      </c>
      <c r="I1652" s="2">
        <v>39994</v>
      </c>
      <c r="J1652" s="2">
        <v>40025</v>
      </c>
      <c r="K1652" s="2">
        <v>40056</v>
      </c>
      <c r="L1652" s="2">
        <v>40086</v>
      </c>
      <c r="M1652" s="2">
        <v>40116</v>
      </c>
      <c r="N1652" s="2">
        <v>40147</v>
      </c>
      <c r="O1652" s="2">
        <v>40178</v>
      </c>
      <c r="P1652" s="2">
        <v>40207</v>
      </c>
      <c r="Q1652" s="2">
        <v>40235</v>
      </c>
      <c r="R1652" s="2">
        <v>40268</v>
      </c>
      <c r="S1652" s="2">
        <v>40298</v>
      </c>
      <c r="T1652" s="2">
        <v>40329</v>
      </c>
      <c r="U1652" s="2">
        <v>40359</v>
      </c>
      <c r="V1652" s="2">
        <v>40389</v>
      </c>
      <c r="W1652" s="2">
        <v>40421</v>
      </c>
      <c r="X1652" s="2">
        <v>40451</v>
      </c>
      <c r="Y1652" s="2">
        <v>40480</v>
      </c>
      <c r="Z1652" s="2">
        <v>40512</v>
      </c>
      <c r="AA1652" s="2">
        <v>40543</v>
      </c>
      <c r="AB1652" s="2">
        <v>40574</v>
      </c>
      <c r="AC1652" s="2">
        <v>40602</v>
      </c>
      <c r="AD1652" s="2">
        <v>40633</v>
      </c>
      <c r="AE1652" s="2">
        <v>40662</v>
      </c>
      <c r="AF1652" s="2">
        <v>40694</v>
      </c>
      <c r="AG1652" s="2">
        <v>40724</v>
      </c>
      <c r="AH1652" s="2">
        <v>40753</v>
      </c>
      <c r="AI1652" s="2">
        <v>40786</v>
      </c>
      <c r="AJ1652" s="2">
        <v>40816</v>
      </c>
      <c r="AK1652" s="2">
        <v>40847</v>
      </c>
      <c r="AL1652" s="2">
        <v>40877</v>
      </c>
      <c r="AM1652" s="2">
        <v>40907</v>
      </c>
      <c r="AN1652" s="2">
        <v>40939</v>
      </c>
      <c r="AO1652" s="2">
        <v>40968</v>
      </c>
      <c r="AP1652" s="2">
        <v>40998</v>
      </c>
      <c r="AQ1652" s="2">
        <v>41029</v>
      </c>
      <c r="AR1652" s="2">
        <v>41060</v>
      </c>
      <c r="AS1652" s="2">
        <v>41089</v>
      </c>
      <c r="AT1652" s="2">
        <v>41121</v>
      </c>
      <c r="AU1652" s="2">
        <v>41152</v>
      </c>
      <c r="AV1652" s="2">
        <v>41180</v>
      </c>
      <c r="AW1652" s="2">
        <v>41213</v>
      </c>
      <c r="AX1652" s="2">
        <v>41243</v>
      </c>
      <c r="AY1652" s="2">
        <v>41274</v>
      </c>
      <c r="AZ1652" s="2">
        <v>41305</v>
      </c>
      <c r="BA1652" s="2">
        <v>41333</v>
      </c>
      <c r="BB1652" s="2">
        <v>41362</v>
      </c>
      <c r="BC1652" s="2">
        <v>41394</v>
      </c>
      <c r="BD1652" s="2">
        <v>41425</v>
      </c>
      <c r="BE1652" s="2">
        <v>41453</v>
      </c>
      <c r="BF1652" s="2">
        <v>41486</v>
      </c>
      <c r="BG1652" s="2">
        <v>41516</v>
      </c>
      <c r="BH1652" s="2">
        <v>41547</v>
      </c>
      <c r="BI1652" s="2">
        <v>41578</v>
      </c>
      <c r="BJ1652" s="2">
        <v>41607</v>
      </c>
      <c r="BK1652" s="2">
        <v>41639</v>
      </c>
      <c r="BL1652" s="2">
        <v>41670</v>
      </c>
      <c r="BM1652" s="2">
        <v>41698</v>
      </c>
      <c r="BN1652" s="2">
        <v>41729</v>
      </c>
      <c r="BO1652" s="2">
        <v>41759</v>
      </c>
      <c r="BP1652" s="2">
        <v>41789</v>
      </c>
      <c r="BQ1652" s="2">
        <v>41820</v>
      </c>
      <c r="BR1652" s="2">
        <v>41851</v>
      </c>
      <c r="BS1652" s="2">
        <v>41880</v>
      </c>
      <c r="BT1652" s="2">
        <v>41912</v>
      </c>
      <c r="BU1652" s="2">
        <v>41943</v>
      </c>
      <c r="BV1652" s="2">
        <v>41971</v>
      </c>
      <c r="BW1652" s="2">
        <v>42004</v>
      </c>
      <c r="BX1652" s="2">
        <v>42034</v>
      </c>
      <c r="BY1652" s="2">
        <v>42062</v>
      </c>
      <c r="BZ1652" s="2">
        <v>42094</v>
      </c>
      <c r="CA1652" s="2">
        <v>42124</v>
      </c>
      <c r="CB1652" s="2">
        <v>42153</v>
      </c>
      <c r="CC1652" s="2">
        <v>42185</v>
      </c>
      <c r="CD1652" s="2">
        <v>42216</v>
      </c>
      <c r="CE1652" s="2">
        <v>42247</v>
      </c>
      <c r="CF1652" s="2">
        <v>42277</v>
      </c>
      <c r="CG1652" s="2">
        <v>42307</v>
      </c>
      <c r="CH1652" s="2">
        <v>42338</v>
      </c>
      <c r="CI1652" s="2">
        <v>42369</v>
      </c>
      <c r="CJ1652" s="2">
        <v>42398</v>
      </c>
      <c r="CK1652" s="2">
        <v>42429</v>
      </c>
      <c r="CL1652" s="2">
        <v>42460</v>
      </c>
      <c r="CM1652" s="2">
        <v>42489</v>
      </c>
      <c r="CN1652" s="2">
        <v>42521</v>
      </c>
      <c r="CO1652" s="2">
        <v>42551</v>
      </c>
      <c r="CP1652" s="2">
        <v>42580</v>
      </c>
      <c r="CQ1652" s="2">
        <v>42613</v>
      </c>
      <c r="CR1652" s="2">
        <v>42643</v>
      </c>
      <c r="CS1652" s="2">
        <v>42674</v>
      </c>
      <c r="CT1652" s="2">
        <v>42704</v>
      </c>
      <c r="CU1652" s="2">
        <v>42734</v>
      </c>
      <c r="CV1652" s="2">
        <v>42766</v>
      </c>
      <c r="CW1652" s="2">
        <v>42794</v>
      </c>
      <c r="CX1652" s="2">
        <v>42825</v>
      </c>
      <c r="CY1652" s="2">
        <v>42853</v>
      </c>
      <c r="CZ1652" s="2">
        <v>42886</v>
      </c>
      <c r="DA1652" s="2">
        <v>42916</v>
      </c>
      <c r="DB1652" s="2">
        <v>42947</v>
      </c>
      <c r="DC1652" s="2">
        <v>42978</v>
      </c>
      <c r="DD1652" s="2">
        <v>43007</v>
      </c>
      <c r="DE1652" s="2">
        <v>43039</v>
      </c>
      <c r="DF1652" s="2">
        <v>43069</v>
      </c>
      <c r="DG1652" s="2">
        <v>43098</v>
      </c>
      <c r="DH1652" s="2">
        <v>43131</v>
      </c>
      <c r="DI1652" s="2">
        <v>43159</v>
      </c>
      <c r="DJ1652" s="2">
        <v>43189</v>
      </c>
      <c r="DK1652" s="2">
        <v>43220</v>
      </c>
      <c r="DL1652" s="2">
        <v>43251</v>
      </c>
      <c r="DM1652" s="2">
        <v>43280</v>
      </c>
      <c r="DN1652" s="2">
        <v>43312</v>
      </c>
      <c r="DO1652" s="2">
        <v>43343</v>
      </c>
      <c r="DP1652" s="2">
        <v>43371</v>
      </c>
      <c r="DQ1652" s="2">
        <v>43404</v>
      </c>
      <c r="DR1652" s="2">
        <v>43434</v>
      </c>
      <c r="DS1652" s="2">
        <v>43465</v>
      </c>
      <c r="DT1652" s="2">
        <v>43496</v>
      </c>
      <c r="DU1652" s="2">
        <v>43524</v>
      </c>
      <c r="DV1652" s="2">
        <v>43553</v>
      </c>
      <c r="DW1652" s="2">
        <v>43585</v>
      </c>
      <c r="DX1652" s="2">
        <v>43616</v>
      </c>
      <c r="DY1652" s="2">
        <v>43644</v>
      </c>
      <c r="DZ1652" s="2">
        <v>43677</v>
      </c>
      <c r="EA1652" s="2">
        <v>43707</v>
      </c>
      <c r="EB1652" s="2">
        <v>43738</v>
      </c>
      <c r="EC1652" s="2">
        <v>43769</v>
      </c>
      <c r="ED1652" s="2">
        <v>43798</v>
      </c>
      <c r="EE1652" s="2">
        <v>43830</v>
      </c>
      <c r="EF1652" s="2">
        <v>43861</v>
      </c>
      <c r="EG1652" s="2">
        <v>43889</v>
      </c>
      <c r="EH1652" s="2">
        <v>43921</v>
      </c>
      <c r="EI1652" s="2">
        <v>43951</v>
      </c>
      <c r="EJ1652" s="2">
        <v>43980</v>
      </c>
      <c r="EK1652" s="2">
        <v>44012</v>
      </c>
      <c r="EL1652" s="2">
        <v>44043</v>
      </c>
      <c r="EM1652" s="2">
        <v>44074</v>
      </c>
      <c r="EN1652" s="2">
        <v>44104</v>
      </c>
      <c r="EO1652" s="2">
        <v>44134</v>
      </c>
      <c r="EP1652" s="2">
        <v>44165</v>
      </c>
    </row>
    <row r="1653" spans="1:169" x14ac:dyDescent="0.25">
      <c r="D1653" s="3">
        <v>48512935</v>
      </c>
      <c r="E1653">
        <v>71293953</v>
      </c>
      <c r="F1653">
        <v>57164846</v>
      </c>
      <c r="G1653">
        <v>44825345</v>
      </c>
      <c r="H1653">
        <v>49050183</v>
      </c>
      <c r="I1653">
        <v>41629364</v>
      </c>
      <c r="J1653">
        <v>71234135</v>
      </c>
      <c r="K1653">
        <v>43112103</v>
      </c>
      <c r="L1653">
        <v>44555362</v>
      </c>
      <c r="M1653">
        <v>47764419</v>
      </c>
      <c r="N1653">
        <v>33116359</v>
      </c>
      <c r="O1653">
        <v>34093399</v>
      </c>
      <c r="P1653">
        <v>36134013</v>
      </c>
      <c r="Q1653">
        <v>37164100</v>
      </c>
      <c r="R1653">
        <v>40905638</v>
      </c>
      <c r="S1653">
        <v>40196017</v>
      </c>
      <c r="T1653">
        <v>55209814</v>
      </c>
      <c r="U1653">
        <v>47320006</v>
      </c>
      <c r="V1653">
        <v>36077619</v>
      </c>
      <c r="W1653">
        <v>27737873</v>
      </c>
      <c r="X1653">
        <v>23242160</v>
      </c>
      <c r="Y1653">
        <v>33377439</v>
      </c>
      <c r="Z1653">
        <v>53790404</v>
      </c>
      <c r="AA1653">
        <v>33909680</v>
      </c>
      <c r="AB1653">
        <v>30100538</v>
      </c>
      <c r="AC1653">
        <v>33625524</v>
      </c>
      <c r="AD1653">
        <v>38273610</v>
      </c>
      <c r="AE1653">
        <v>35763764</v>
      </c>
      <c r="AF1653">
        <v>37881243</v>
      </c>
      <c r="AG1653">
        <v>32460705</v>
      </c>
      <c r="AH1653">
        <v>34642238</v>
      </c>
      <c r="AI1653">
        <v>73676975</v>
      </c>
      <c r="AJ1653">
        <v>53394863</v>
      </c>
      <c r="AK1653">
        <v>43164935</v>
      </c>
      <c r="AL1653">
        <v>39202585</v>
      </c>
      <c r="AM1653">
        <v>37079090</v>
      </c>
      <c r="AN1653">
        <v>33096440</v>
      </c>
      <c r="AO1653">
        <v>40175892</v>
      </c>
      <c r="AP1653">
        <v>34486183</v>
      </c>
      <c r="AQ1653">
        <v>38003815</v>
      </c>
      <c r="AR1653">
        <v>50092155</v>
      </c>
      <c r="AS1653">
        <v>29447575</v>
      </c>
      <c r="AT1653">
        <v>30623780</v>
      </c>
      <c r="AU1653">
        <v>25023229</v>
      </c>
      <c r="AV1653">
        <v>19015183</v>
      </c>
      <c r="AW1653">
        <v>29530427</v>
      </c>
      <c r="AX1653">
        <v>34719112</v>
      </c>
      <c r="AY1653">
        <v>32300759</v>
      </c>
      <c r="AZ1653">
        <v>33223743</v>
      </c>
      <c r="BA1653">
        <v>24215518</v>
      </c>
      <c r="BB1653">
        <v>33822598</v>
      </c>
      <c r="BC1653">
        <v>37721339</v>
      </c>
      <c r="BD1653">
        <v>30074279</v>
      </c>
      <c r="BE1653">
        <v>28206915</v>
      </c>
      <c r="BF1653">
        <v>19696547</v>
      </c>
      <c r="BG1653">
        <v>28418418</v>
      </c>
      <c r="BH1653">
        <v>26784556</v>
      </c>
      <c r="BI1653">
        <v>30415013</v>
      </c>
      <c r="BJ1653">
        <v>24417345</v>
      </c>
      <c r="BK1653">
        <v>23037143</v>
      </c>
      <c r="BL1653">
        <v>23433997</v>
      </c>
      <c r="BM1653">
        <v>30361682</v>
      </c>
      <c r="BN1653">
        <v>36137887</v>
      </c>
      <c r="BO1653">
        <v>51734433</v>
      </c>
      <c r="BP1653">
        <v>33614673</v>
      </c>
      <c r="BQ1653">
        <v>21791721</v>
      </c>
      <c r="BR1653">
        <v>33346905</v>
      </c>
      <c r="BS1653">
        <v>31612364</v>
      </c>
      <c r="BT1653">
        <v>26233497</v>
      </c>
      <c r="BU1653">
        <v>37263361</v>
      </c>
      <c r="BV1653">
        <v>21856030</v>
      </c>
      <c r="BW1653">
        <v>22290858</v>
      </c>
      <c r="BX1653">
        <v>23988206</v>
      </c>
      <c r="BY1653">
        <v>18661069</v>
      </c>
      <c r="BZ1653">
        <v>41485124</v>
      </c>
      <c r="CA1653">
        <v>93802737</v>
      </c>
      <c r="CB1653">
        <v>37736470</v>
      </c>
      <c r="CC1653">
        <v>43298117</v>
      </c>
      <c r="CD1653">
        <v>47312425</v>
      </c>
      <c r="CE1653">
        <v>53837701</v>
      </c>
      <c r="CF1653">
        <v>50246487</v>
      </c>
      <c r="CG1653">
        <v>63379377</v>
      </c>
      <c r="CH1653">
        <v>55715817</v>
      </c>
      <c r="CI1653">
        <v>45173228</v>
      </c>
      <c r="CJ1653">
        <v>42441271</v>
      </c>
      <c r="CK1653">
        <v>48222351</v>
      </c>
      <c r="CL1653">
        <v>37786973</v>
      </c>
      <c r="CM1653">
        <v>35208674</v>
      </c>
      <c r="CN1653">
        <v>37452085</v>
      </c>
      <c r="CO1653">
        <v>37538964</v>
      </c>
      <c r="CP1653">
        <v>21810730</v>
      </c>
      <c r="CQ1653">
        <v>49627615</v>
      </c>
      <c r="CR1653">
        <v>46442089</v>
      </c>
      <c r="CS1653">
        <v>44649767</v>
      </c>
      <c r="CT1653">
        <v>43724638</v>
      </c>
      <c r="CU1653">
        <v>34990803</v>
      </c>
      <c r="CV1653">
        <v>33481858</v>
      </c>
      <c r="CW1653">
        <v>35813096</v>
      </c>
      <c r="CX1653">
        <v>49311283</v>
      </c>
      <c r="CY1653">
        <v>30524350</v>
      </c>
      <c r="CZ1653">
        <v>35824344</v>
      </c>
      <c r="DA1653">
        <v>49910930</v>
      </c>
      <c r="DB1653">
        <v>24105368</v>
      </c>
      <c r="DC1653">
        <v>67831640</v>
      </c>
      <c r="DD1653">
        <v>45822046</v>
      </c>
      <c r="DE1653">
        <v>43491259</v>
      </c>
      <c r="DF1653">
        <v>34707253</v>
      </c>
      <c r="DG1653">
        <v>40025725</v>
      </c>
      <c r="DH1653">
        <v>42361236</v>
      </c>
      <c r="DI1653">
        <v>34456963</v>
      </c>
      <c r="DJ1653">
        <v>36023418</v>
      </c>
      <c r="DK1653">
        <v>25995380</v>
      </c>
      <c r="DL1653">
        <v>32992208</v>
      </c>
      <c r="DM1653">
        <v>35427621</v>
      </c>
      <c r="DN1653">
        <v>20601816</v>
      </c>
      <c r="DO1653">
        <v>35483394</v>
      </c>
      <c r="DP1653">
        <v>22254595</v>
      </c>
      <c r="DQ1653">
        <v>47234747</v>
      </c>
      <c r="DR1653">
        <v>38745499</v>
      </c>
      <c r="DS1653">
        <v>36421544</v>
      </c>
      <c r="DT1653">
        <v>36558635</v>
      </c>
      <c r="DU1653">
        <v>30060037</v>
      </c>
      <c r="DV1653">
        <v>50164668</v>
      </c>
      <c r="DW1653">
        <v>28600864</v>
      </c>
      <c r="DX1653">
        <v>66986227</v>
      </c>
      <c r="DY1653">
        <v>48809072</v>
      </c>
      <c r="DZ1653">
        <v>55090934</v>
      </c>
      <c r="EA1653">
        <v>44606205</v>
      </c>
      <c r="EB1653">
        <v>37305331</v>
      </c>
      <c r="EC1653">
        <v>36468460</v>
      </c>
      <c r="ED1653">
        <v>45341258</v>
      </c>
      <c r="EE1653">
        <v>40471735</v>
      </c>
      <c r="EF1653">
        <v>39835588</v>
      </c>
      <c r="EG1653">
        <v>36715889</v>
      </c>
      <c r="EH1653">
        <v>74741413</v>
      </c>
      <c r="EI1653">
        <v>45019458</v>
      </c>
      <c r="EJ1653">
        <v>44705854</v>
      </c>
      <c r="EK1653">
        <v>52599874</v>
      </c>
      <c r="EL1653">
        <v>36431785</v>
      </c>
      <c r="EM1653">
        <v>31741366</v>
      </c>
      <c r="EN1653">
        <v>44074750</v>
      </c>
      <c r="EO1653">
        <v>30869869</v>
      </c>
      <c r="EP1653">
        <v>43041246</v>
      </c>
    </row>
    <row r="1654" spans="1:169" x14ac:dyDescent="0.25">
      <c r="A1654" s="5" t="s">
        <v>827</v>
      </c>
      <c r="B1654" t="s">
        <v>1166</v>
      </c>
      <c r="C1654" t="s">
        <v>1199</v>
      </c>
      <c r="D1654" s="2">
        <f>_xll.BDH(A1654, "volume", B1654, C1654, "Direction", "H", "Period", "M","cols=166;rows=2")</f>
        <v>39843</v>
      </c>
      <c r="E1654" s="2">
        <v>39871</v>
      </c>
      <c r="F1654" s="2">
        <v>39903</v>
      </c>
      <c r="G1654" s="2">
        <v>39933</v>
      </c>
      <c r="H1654" s="2">
        <v>39962</v>
      </c>
      <c r="I1654" s="2">
        <v>39994</v>
      </c>
      <c r="J1654" s="2">
        <v>40025</v>
      </c>
      <c r="K1654" s="2">
        <v>40056</v>
      </c>
      <c r="L1654" s="2">
        <v>40086</v>
      </c>
      <c r="M1654" s="2">
        <v>40116</v>
      </c>
      <c r="N1654" s="2">
        <v>40147</v>
      </c>
      <c r="O1654" s="2">
        <v>40178</v>
      </c>
      <c r="P1654" s="2">
        <v>40207</v>
      </c>
      <c r="Q1654" s="2">
        <v>40235</v>
      </c>
      <c r="R1654" s="2">
        <v>40268</v>
      </c>
      <c r="S1654" s="2">
        <v>40298</v>
      </c>
      <c r="T1654" s="2">
        <v>40329</v>
      </c>
      <c r="U1654" s="2">
        <v>40359</v>
      </c>
      <c r="V1654" s="2">
        <v>40389</v>
      </c>
      <c r="W1654" s="2">
        <v>40421</v>
      </c>
      <c r="X1654" s="2">
        <v>40451</v>
      </c>
      <c r="Y1654" s="2">
        <v>40480</v>
      </c>
      <c r="Z1654" s="2">
        <v>40512</v>
      </c>
      <c r="AA1654" s="2">
        <v>40543</v>
      </c>
      <c r="AB1654" s="2">
        <v>40574</v>
      </c>
      <c r="AC1654" s="2">
        <v>40602</v>
      </c>
      <c r="AD1654" s="2">
        <v>40633</v>
      </c>
      <c r="AE1654" s="2">
        <v>40662</v>
      </c>
      <c r="AF1654" s="2">
        <v>40694</v>
      </c>
      <c r="AG1654" s="2">
        <v>40724</v>
      </c>
      <c r="AH1654" s="2">
        <v>40753</v>
      </c>
      <c r="AI1654" s="2">
        <v>40786</v>
      </c>
      <c r="AJ1654" s="2">
        <v>40816</v>
      </c>
      <c r="AK1654" s="2">
        <v>40847</v>
      </c>
      <c r="AL1654" s="2">
        <v>40877</v>
      </c>
      <c r="AM1654" s="2">
        <v>40907</v>
      </c>
      <c r="AN1654" s="2">
        <v>40939</v>
      </c>
      <c r="AO1654" s="2">
        <v>40968</v>
      </c>
      <c r="AP1654" s="2">
        <v>40998</v>
      </c>
      <c r="AQ1654" s="2">
        <v>41029</v>
      </c>
      <c r="AR1654" s="2">
        <v>41060</v>
      </c>
      <c r="AS1654" s="2">
        <v>41089</v>
      </c>
      <c r="AT1654" s="2">
        <v>41121</v>
      </c>
      <c r="AU1654" s="2">
        <v>41152</v>
      </c>
      <c r="AV1654" s="2">
        <v>41180</v>
      </c>
      <c r="AW1654" s="2">
        <v>41213</v>
      </c>
      <c r="AX1654" s="2">
        <v>41243</v>
      </c>
      <c r="AY1654" s="2">
        <v>41274</v>
      </c>
      <c r="AZ1654" s="2">
        <v>41305</v>
      </c>
      <c r="BA1654" s="2">
        <v>41333</v>
      </c>
      <c r="BB1654" s="2">
        <v>41362</v>
      </c>
      <c r="BC1654" s="2">
        <v>41394</v>
      </c>
      <c r="BD1654" s="2">
        <v>41425</v>
      </c>
      <c r="BE1654" s="2">
        <v>41453</v>
      </c>
      <c r="BF1654" s="2">
        <v>41486</v>
      </c>
      <c r="BG1654" s="2">
        <v>41516</v>
      </c>
      <c r="BH1654" s="2">
        <v>41547</v>
      </c>
      <c r="BI1654" s="2">
        <v>41578</v>
      </c>
      <c r="BJ1654" s="2">
        <v>41607</v>
      </c>
      <c r="BK1654" s="2">
        <v>41639</v>
      </c>
      <c r="BL1654" s="2">
        <v>41670</v>
      </c>
      <c r="BM1654" s="2">
        <v>41698</v>
      </c>
      <c r="BN1654" s="2">
        <v>41729</v>
      </c>
      <c r="BO1654" s="2">
        <v>41759</v>
      </c>
      <c r="BP1654" s="2">
        <v>41789</v>
      </c>
      <c r="BQ1654" s="2">
        <v>41820</v>
      </c>
      <c r="BR1654" s="2">
        <v>41851</v>
      </c>
      <c r="BS1654" s="2">
        <v>41880</v>
      </c>
      <c r="BT1654" s="2">
        <v>41912</v>
      </c>
      <c r="BU1654" s="2">
        <v>41943</v>
      </c>
      <c r="BV1654" s="2">
        <v>41971</v>
      </c>
      <c r="BW1654" s="2">
        <v>42004</v>
      </c>
      <c r="BX1654" s="2">
        <v>42034</v>
      </c>
      <c r="BY1654" s="2">
        <v>42062</v>
      </c>
      <c r="BZ1654" s="2">
        <v>42094</v>
      </c>
      <c r="CA1654" s="2">
        <v>42124</v>
      </c>
      <c r="CB1654" s="2">
        <v>42153</v>
      </c>
      <c r="CC1654" s="2">
        <v>42185</v>
      </c>
      <c r="CD1654" s="2">
        <v>42216</v>
      </c>
      <c r="CE1654" s="2">
        <v>42247</v>
      </c>
      <c r="CF1654" s="2">
        <v>42277</v>
      </c>
      <c r="CG1654" s="2">
        <v>42307</v>
      </c>
      <c r="CH1654" s="2">
        <v>42338</v>
      </c>
      <c r="CI1654" s="2">
        <v>42369</v>
      </c>
      <c r="CJ1654" s="2">
        <v>42398</v>
      </c>
      <c r="CK1654" s="2">
        <v>42429</v>
      </c>
      <c r="CL1654" s="2">
        <v>42460</v>
      </c>
      <c r="CM1654" s="2">
        <v>42489</v>
      </c>
      <c r="CN1654" s="2">
        <v>42521</v>
      </c>
      <c r="CO1654" s="2">
        <v>42551</v>
      </c>
      <c r="CP1654" s="2">
        <v>42580</v>
      </c>
      <c r="CQ1654" s="2">
        <v>42613</v>
      </c>
      <c r="CR1654" s="2">
        <v>42643</v>
      </c>
      <c r="CS1654" s="2">
        <v>42674</v>
      </c>
      <c r="CT1654" s="2">
        <v>42704</v>
      </c>
      <c r="CU1654" s="2">
        <v>42734</v>
      </c>
      <c r="CV1654" s="2">
        <v>42766</v>
      </c>
      <c r="CW1654" s="2">
        <v>42794</v>
      </c>
      <c r="CX1654" s="2">
        <v>42825</v>
      </c>
      <c r="CY1654" s="2">
        <v>42853</v>
      </c>
      <c r="CZ1654" s="2">
        <v>42886</v>
      </c>
      <c r="DA1654" s="2">
        <v>42916</v>
      </c>
      <c r="DB1654" s="2">
        <v>42947</v>
      </c>
      <c r="DC1654" s="2">
        <v>42978</v>
      </c>
      <c r="DD1654" s="2">
        <v>43007</v>
      </c>
      <c r="DE1654" s="2">
        <v>43039</v>
      </c>
      <c r="DF1654" s="2">
        <v>43069</v>
      </c>
      <c r="DG1654" s="2">
        <v>43098</v>
      </c>
      <c r="DH1654" s="2">
        <v>43131</v>
      </c>
      <c r="DI1654" s="2">
        <v>43159</v>
      </c>
      <c r="DJ1654" s="2">
        <v>43189</v>
      </c>
      <c r="DK1654" s="2">
        <v>43220</v>
      </c>
      <c r="DL1654" s="2">
        <v>43251</v>
      </c>
      <c r="DM1654" s="2">
        <v>43280</v>
      </c>
      <c r="DN1654" s="2">
        <v>43312</v>
      </c>
      <c r="DO1654" s="2">
        <v>43343</v>
      </c>
      <c r="DP1654" s="2">
        <v>43371</v>
      </c>
      <c r="DQ1654" s="2">
        <v>43404</v>
      </c>
      <c r="DR1654" s="2">
        <v>43434</v>
      </c>
      <c r="DS1654" s="2">
        <v>43465</v>
      </c>
      <c r="DT1654" s="2">
        <v>43496</v>
      </c>
      <c r="DU1654" s="2">
        <v>43524</v>
      </c>
      <c r="DV1654" s="2">
        <v>43553</v>
      </c>
      <c r="DW1654" s="2">
        <v>43585</v>
      </c>
      <c r="DX1654" s="2">
        <v>43616</v>
      </c>
      <c r="DY1654" s="2">
        <v>43644</v>
      </c>
      <c r="DZ1654" s="2">
        <v>43677</v>
      </c>
      <c r="EA1654" s="2">
        <v>43707</v>
      </c>
      <c r="EB1654" s="2">
        <v>43738</v>
      </c>
      <c r="EC1654" s="2">
        <v>43769</v>
      </c>
      <c r="ED1654" s="2">
        <v>43798</v>
      </c>
      <c r="EE1654" s="2">
        <v>43830</v>
      </c>
      <c r="EF1654" s="2">
        <v>43861</v>
      </c>
      <c r="EG1654" s="2">
        <v>43889</v>
      </c>
      <c r="EH1654" s="2">
        <v>43921</v>
      </c>
      <c r="EI1654" s="2">
        <v>43951</v>
      </c>
      <c r="EJ1654" s="2">
        <v>43980</v>
      </c>
      <c r="EK1654" s="2">
        <v>44012</v>
      </c>
      <c r="EL1654" s="2">
        <v>44043</v>
      </c>
      <c r="EM1654" s="2">
        <v>44074</v>
      </c>
      <c r="EN1654" s="2">
        <v>44104</v>
      </c>
      <c r="EO1654" s="2">
        <v>44134</v>
      </c>
      <c r="EP1654" s="2">
        <v>44165</v>
      </c>
      <c r="EQ1654" s="2">
        <v>44196</v>
      </c>
      <c r="ER1654" s="2">
        <v>44225</v>
      </c>
      <c r="ES1654" s="2">
        <v>44253</v>
      </c>
      <c r="ET1654" s="2">
        <v>44286</v>
      </c>
      <c r="EU1654" s="2">
        <v>44316</v>
      </c>
      <c r="EV1654" s="2">
        <v>44347</v>
      </c>
      <c r="EW1654" s="2">
        <v>44377</v>
      </c>
      <c r="EX1654" s="2">
        <v>44407</v>
      </c>
      <c r="EY1654" s="2">
        <v>44439</v>
      </c>
      <c r="EZ1654" s="2">
        <v>44469</v>
      </c>
      <c r="FA1654" s="2">
        <v>44498</v>
      </c>
      <c r="FB1654" s="2">
        <v>44530</v>
      </c>
      <c r="FC1654" s="2">
        <v>44561</v>
      </c>
      <c r="FD1654" s="2">
        <v>44592</v>
      </c>
      <c r="FE1654" s="2">
        <v>44620</v>
      </c>
      <c r="FF1654" s="2">
        <v>44651</v>
      </c>
      <c r="FG1654" s="2">
        <v>44680</v>
      </c>
      <c r="FH1654" s="2">
        <v>44712</v>
      </c>
      <c r="FI1654" s="2">
        <v>44742</v>
      </c>
      <c r="FJ1654" s="2">
        <v>44771</v>
      </c>
      <c r="FK1654" s="2">
        <v>44804</v>
      </c>
      <c r="FL1654" s="2">
        <v>44834</v>
      </c>
      <c r="FM1654" s="2">
        <v>44865</v>
      </c>
    </row>
    <row r="1655" spans="1:169" x14ac:dyDescent="0.25">
      <c r="D1655" s="3">
        <v>105368500</v>
      </c>
      <c r="E1655">
        <v>170324500</v>
      </c>
      <c r="F1655">
        <v>134734000</v>
      </c>
      <c r="G1655">
        <v>49920000</v>
      </c>
      <c r="H1655">
        <v>58420500</v>
      </c>
      <c r="I1655">
        <v>39108000</v>
      </c>
      <c r="J1655">
        <v>23799500</v>
      </c>
      <c r="K1655">
        <v>15613500</v>
      </c>
      <c r="L1655">
        <v>26378500</v>
      </c>
      <c r="M1655">
        <v>26458000</v>
      </c>
      <c r="N1655">
        <v>60540500</v>
      </c>
      <c r="O1655">
        <v>36513000</v>
      </c>
      <c r="P1655">
        <v>32182500</v>
      </c>
      <c r="Q1655">
        <v>32555500</v>
      </c>
      <c r="R1655">
        <v>84206500</v>
      </c>
      <c r="S1655">
        <v>98058000</v>
      </c>
      <c r="T1655">
        <v>84464500</v>
      </c>
      <c r="U1655">
        <v>82156500</v>
      </c>
      <c r="V1655">
        <v>79984500</v>
      </c>
      <c r="W1655">
        <v>84535500</v>
      </c>
      <c r="X1655">
        <v>66065080</v>
      </c>
      <c r="Y1655">
        <v>65528520</v>
      </c>
      <c r="Z1655">
        <v>58491225</v>
      </c>
      <c r="AA1655">
        <v>42478535</v>
      </c>
      <c r="AB1655">
        <v>49408415</v>
      </c>
      <c r="AC1655">
        <v>45531530</v>
      </c>
      <c r="AD1655">
        <v>54036045</v>
      </c>
      <c r="AE1655">
        <v>41258855</v>
      </c>
      <c r="AF1655">
        <v>56012515</v>
      </c>
      <c r="AG1655">
        <v>61791030</v>
      </c>
      <c r="AH1655">
        <v>43975520</v>
      </c>
      <c r="AI1655">
        <v>74417915</v>
      </c>
      <c r="AJ1655">
        <v>54324435</v>
      </c>
      <c r="AK1655">
        <v>43185410</v>
      </c>
      <c r="AL1655">
        <v>46759740</v>
      </c>
      <c r="AM1655">
        <v>42271820</v>
      </c>
      <c r="AN1655">
        <v>39936230</v>
      </c>
      <c r="AO1655">
        <v>36652395</v>
      </c>
      <c r="AP1655">
        <v>35621670</v>
      </c>
      <c r="AQ1655">
        <v>25163035</v>
      </c>
      <c r="AR1655">
        <v>40095515</v>
      </c>
      <c r="AS1655">
        <v>30039085</v>
      </c>
      <c r="AT1655">
        <v>28043325</v>
      </c>
      <c r="AU1655">
        <v>27616270</v>
      </c>
      <c r="AV1655">
        <v>20371415</v>
      </c>
      <c r="AW1655">
        <v>21689695</v>
      </c>
      <c r="AX1655">
        <v>23396425</v>
      </c>
      <c r="AY1655">
        <v>19173450</v>
      </c>
      <c r="AZ1655">
        <v>20429845</v>
      </c>
      <c r="BA1655">
        <v>22174155</v>
      </c>
      <c r="BB1655">
        <v>24253390</v>
      </c>
      <c r="BC1655">
        <v>25339180</v>
      </c>
      <c r="BD1655">
        <v>23592030</v>
      </c>
      <c r="BE1655">
        <v>24765105</v>
      </c>
      <c r="BF1655">
        <v>27121725</v>
      </c>
      <c r="BG1655">
        <v>22769300</v>
      </c>
      <c r="BH1655">
        <v>21076420</v>
      </c>
      <c r="BI1655">
        <v>18302320</v>
      </c>
      <c r="BJ1655">
        <v>17296600</v>
      </c>
      <c r="BK1655">
        <v>16434995</v>
      </c>
      <c r="BL1655">
        <v>18050220</v>
      </c>
      <c r="BM1655">
        <v>20201360</v>
      </c>
      <c r="BN1655">
        <v>17621060</v>
      </c>
      <c r="BO1655">
        <v>14648395</v>
      </c>
      <c r="BP1655">
        <v>14988465</v>
      </c>
      <c r="BQ1655">
        <v>12484050</v>
      </c>
      <c r="BR1655">
        <v>10837175</v>
      </c>
      <c r="BS1655">
        <v>11199325</v>
      </c>
      <c r="BT1655">
        <v>13559395</v>
      </c>
      <c r="BU1655">
        <v>16665895</v>
      </c>
      <c r="BV1655">
        <v>10820500</v>
      </c>
      <c r="BW1655">
        <v>10992150</v>
      </c>
      <c r="BX1655">
        <v>10824105</v>
      </c>
      <c r="BY1655">
        <v>8225900</v>
      </c>
      <c r="BZ1655">
        <v>12373470</v>
      </c>
      <c r="CA1655">
        <v>9911080</v>
      </c>
      <c r="CB1655">
        <v>9156390</v>
      </c>
      <c r="CC1655">
        <v>12506692</v>
      </c>
      <c r="CD1655">
        <v>10819480</v>
      </c>
      <c r="CE1655">
        <v>12706830</v>
      </c>
      <c r="CF1655">
        <v>11620241</v>
      </c>
      <c r="CG1655">
        <v>11867824</v>
      </c>
      <c r="CH1655">
        <v>12410517</v>
      </c>
      <c r="CI1655">
        <v>11609921</v>
      </c>
      <c r="CJ1655">
        <v>19051727</v>
      </c>
      <c r="CK1655">
        <v>24019095</v>
      </c>
      <c r="CL1655">
        <v>21275278</v>
      </c>
      <c r="CM1655">
        <v>22567566</v>
      </c>
      <c r="CN1655">
        <v>30591538</v>
      </c>
      <c r="CO1655">
        <v>33152013</v>
      </c>
      <c r="CP1655">
        <v>27664390</v>
      </c>
      <c r="CQ1655">
        <v>37881689</v>
      </c>
      <c r="CR1655">
        <v>31072583</v>
      </c>
      <c r="CS1655">
        <v>29744795</v>
      </c>
      <c r="CT1655">
        <v>39276009</v>
      </c>
      <c r="CU1655">
        <v>31151259</v>
      </c>
      <c r="CV1655">
        <v>25980084</v>
      </c>
      <c r="CW1655">
        <v>24492396</v>
      </c>
      <c r="CX1655">
        <v>34498721</v>
      </c>
      <c r="CY1655">
        <v>20563263</v>
      </c>
      <c r="CZ1655">
        <v>28874154</v>
      </c>
      <c r="DA1655">
        <v>25257513</v>
      </c>
      <c r="DB1655">
        <v>28631007</v>
      </c>
      <c r="DC1655">
        <v>24146405</v>
      </c>
      <c r="DD1655">
        <v>23407613</v>
      </c>
      <c r="DE1655">
        <v>20155814</v>
      </c>
      <c r="DF1655">
        <v>18714010</v>
      </c>
      <c r="DG1655">
        <v>15022750</v>
      </c>
      <c r="DH1655">
        <v>14021698</v>
      </c>
      <c r="DI1655">
        <v>13936340</v>
      </c>
      <c r="DJ1655">
        <v>18652642</v>
      </c>
      <c r="DK1655">
        <v>11741551</v>
      </c>
      <c r="DL1655">
        <v>12272734</v>
      </c>
      <c r="DM1655">
        <v>15577122</v>
      </c>
      <c r="DN1655">
        <v>11838226</v>
      </c>
      <c r="DO1655">
        <v>12450824</v>
      </c>
      <c r="DP1655">
        <v>10556319</v>
      </c>
      <c r="DQ1655">
        <v>17868299</v>
      </c>
      <c r="DR1655">
        <v>17408703</v>
      </c>
      <c r="DS1655">
        <v>17033235</v>
      </c>
      <c r="DT1655">
        <v>12532417</v>
      </c>
      <c r="DU1655">
        <v>13799471</v>
      </c>
      <c r="DV1655">
        <v>18462750</v>
      </c>
      <c r="DW1655">
        <v>12196164</v>
      </c>
      <c r="DX1655">
        <v>11834243</v>
      </c>
      <c r="DY1655">
        <v>14395357</v>
      </c>
      <c r="DZ1655">
        <v>8683672</v>
      </c>
      <c r="EA1655">
        <v>12021646</v>
      </c>
      <c r="EB1655">
        <v>9733481</v>
      </c>
      <c r="EC1655">
        <v>12388091</v>
      </c>
      <c r="ED1655">
        <v>9193138</v>
      </c>
      <c r="EE1655">
        <v>11369643</v>
      </c>
      <c r="EF1655">
        <v>11968826</v>
      </c>
      <c r="EG1655">
        <v>15875350</v>
      </c>
      <c r="EH1655">
        <v>21555463</v>
      </c>
      <c r="EI1655">
        <v>15330851</v>
      </c>
      <c r="EJ1655">
        <v>12424063</v>
      </c>
      <c r="EK1655">
        <v>14890909</v>
      </c>
      <c r="EL1655">
        <v>14116545</v>
      </c>
      <c r="EM1655">
        <v>11514902</v>
      </c>
      <c r="EN1655">
        <v>12795385</v>
      </c>
      <c r="EO1655">
        <v>10587962</v>
      </c>
      <c r="EP1655">
        <v>14897297</v>
      </c>
      <c r="EQ1655">
        <v>11961341</v>
      </c>
      <c r="ER1655">
        <v>12676146</v>
      </c>
      <c r="ES1655">
        <v>8981859</v>
      </c>
      <c r="ET1655">
        <v>13967682</v>
      </c>
      <c r="EU1655">
        <v>8832046</v>
      </c>
      <c r="EV1655">
        <v>10160869</v>
      </c>
      <c r="EW1655">
        <v>12263032</v>
      </c>
      <c r="EX1655">
        <v>10092036</v>
      </c>
      <c r="EY1655">
        <v>11215695</v>
      </c>
      <c r="EZ1655">
        <v>16573290</v>
      </c>
      <c r="FA1655">
        <v>16886871</v>
      </c>
      <c r="FB1655">
        <v>15150800</v>
      </c>
      <c r="FC1655">
        <v>21117092</v>
      </c>
      <c r="FD1655">
        <v>18277665</v>
      </c>
      <c r="FE1655">
        <v>18593176</v>
      </c>
      <c r="FF1655">
        <v>32207228</v>
      </c>
      <c r="FG1655">
        <v>16868153</v>
      </c>
      <c r="FH1655">
        <v>16795674</v>
      </c>
      <c r="FI1655">
        <v>24951038</v>
      </c>
      <c r="FJ1655">
        <v>12014459</v>
      </c>
      <c r="FK1655">
        <v>11671838</v>
      </c>
      <c r="FL1655">
        <v>16999174</v>
      </c>
      <c r="FM1655">
        <v>12541497</v>
      </c>
    </row>
    <row r="1656" spans="1:169" x14ac:dyDescent="0.25">
      <c r="A1656" s="5" t="s">
        <v>828</v>
      </c>
      <c r="B1656" t="s">
        <v>1166</v>
      </c>
      <c r="C1656" t="s">
        <v>1201</v>
      </c>
      <c r="D1656" s="2">
        <f>_xll.BDH(A1656, "volume", B1656, C1656, "Direction", "H", "Period", "M","cols=129;rows=2")</f>
        <v>39843</v>
      </c>
      <c r="E1656" s="2">
        <v>39871</v>
      </c>
      <c r="F1656" s="2">
        <v>39903</v>
      </c>
      <c r="G1656" s="2">
        <v>39933</v>
      </c>
      <c r="H1656" s="2">
        <v>39962</v>
      </c>
      <c r="I1656" s="2">
        <v>39994</v>
      </c>
      <c r="J1656" s="2">
        <v>40025</v>
      </c>
      <c r="K1656" s="2">
        <v>40056</v>
      </c>
      <c r="L1656" s="2">
        <v>40086</v>
      </c>
      <c r="M1656" s="2">
        <v>40116</v>
      </c>
      <c r="N1656" s="2">
        <v>40147</v>
      </c>
      <c r="O1656" s="2">
        <v>40178</v>
      </c>
      <c r="P1656" s="2">
        <v>40207</v>
      </c>
      <c r="Q1656" s="2">
        <v>40235</v>
      </c>
      <c r="R1656" s="2">
        <v>40268</v>
      </c>
      <c r="S1656" s="2">
        <v>40298</v>
      </c>
      <c r="T1656" s="2">
        <v>40329</v>
      </c>
      <c r="U1656" s="2">
        <v>40359</v>
      </c>
      <c r="V1656" s="2">
        <v>40389</v>
      </c>
      <c r="W1656" s="2">
        <v>40421</v>
      </c>
      <c r="X1656" s="2">
        <v>40451</v>
      </c>
      <c r="Y1656" s="2">
        <v>40480</v>
      </c>
      <c r="Z1656" s="2">
        <v>40512</v>
      </c>
      <c r="AA1656" s="2">
        <v>40543</v>
      </c>
      <c r="AB1656" s="2">
        <v>40574</v>
      </c>
      <c r="AC1656" s="2">
        <v>40602</v>
      </c>
      <c r="AD1656" s="2">
        <v>40633</v>
      </c>
      <c r="AE1656" s="2">
        <v>40662</v>
      </c>
      <c r="AF1656" s="2">
        <v>40694</v>
      </c>
      <c r="AG1656" s="2">
        <v>40724</v>
      </c>
      <c r="AH1656" s="2">
        <v>40753</v>
      </c>
      <c r="AI1656" s="2">
        <v>40786</v>
      </c>
      <c r="AJ1656" s="2">
        <v>40816</v>
      </c>
      <c r="AK1656" s="2">
        <v>40847</v>
      </c>
      <c r="AL1656" s="2">
        <v>40877</v>
      </c>
      <c r="AM1656" s="2">
        <v>40907</v>
      </c>
      <c r="AN1656" s="2">
        <v>40939</v>
      </c>
      <c r="AO1656" s="2">
        <v>40968</v>
      </c>
      <c r="AP1656" s="2">
        <v>40998</v>
      </c>
      <c r="AQ1656" s="2">
        <v>41029</v>
      </c>
      <c r="AR1656" s="2">
        <v>41060</v>
      </c>
      <c r="AS1656" s="2">
        <v>41089</v>
      </c>
      <c r="AT1656" s="2">
        <v>41121</v>
      </c>
      <c r="AU1656" s="2">
        <v>41152</v>
      </c>
      <c r="AV1656" s="2">
        <v>41180</v>
      </c>
      <c r="AW1656" s="2">
        <v>41213</v>
      </c>
      <c r="AX1656" s="2">
        <v>41243</v>
      </c>
      <c r="AY1656" s="2">
        <v>41274</v>
      </c>
      <c r="AZ1656" s="2">
        <v>41305</v>
      </c>
      <c r="BA1656" s="2">
        <v>41333</v>
      </c>
      <c r="BB1656" s="2">
        <v>41362</v>
      </c>
      <c r="BC1656" s="2">
        <v>41394</v>
      </c>
      <c r="BD1656" s="2">
        <v>41425</v>
      </c>
      <c r="BE1656" s="2">
        <v>41453</v>
      </c>
      <c r="BF1656" s="2">
        <v>41486</v>
      </c>
      <c r="BG1656" s="2">
        <v>41516</v>
      </c>
      <c r="BH1656" s="2">
        <v>41547</v>
      </c>
      <c r="BI1656" s="2">
        <v>41578</v>
      </c>
      <c r="BJ1656" s="2">
        <v>41607</v>
      </c>
      <c r="BK1656" s="2">
        <v>41639</v>
      </c>
      <c r="BL1656" s="2">
        <v>41670</v>
      </c>
      <c r="BM1656" s="2">
        <v>41698</v>
      </c>
      <c r="BN1656" s="2">
        <v>41729</v>
      </c>
      <c r="BO1656" s="2">
        <v>41759</v>
      </c>
      <c r="BP1656" s="2">
        <v>41789</v>
      </c>
      <c r="BQ1656" s="2">
        <v>41820</v>
      </c>
      <c r="BR1656" s="2">
        <v>41851</v>
      </c>
      <c r="BS1656" s="2">
        <v>41880</v>
      </c>
      <c r="BT1656" s="2">
        <v>41912</v>
      </c>
      <c r="BU1656" s="2">
        <v>41943</v>
      </c>
      <c r="BV1656" s="2">
        <v>41971</v>
      </c>
      <c r="BW1656" s="2">
        <v>42004</v>
      </c>
      <c r="BX1656" s="2">
        <v>42034</v>
      </c>
      <c r="BY1656" s="2">
        <v>42062</v>
      </c>
      <c r="BZ1656" s="2">
        <v>42094</v>
      </c>
      <c r="CA1656" s="2">
        <v>42124</v>
      </c>
      <c r="CB1656" s="2">
        <v>42153</v>
      </c>
      <c r="CC1656" s="2">
        <v>42185</v>
      </c>
      <c r="CD1656" s="2">
        <v>42216</v>
      </c>
      <c r="CE1656" s="2">
        <v>42247</v>
      </c>
      <c r="CF1656" s="2">
        <v>42277</v>
      </c>
      <c r="CG1656" s="2">
        <v>42307</v>
      </c>
      <c r="CH1656" s="2">
        <v>42338</v>
      </c>
      <c r="CI1656" s="2">
        <v>42369</v>
      </c>
      <c r="CJ1656" s="2">
        <v>42398</v>
      </c>
      <c r="CK1656" s="2">
        <v>42429</v>
      </c>
      <c r="CL1656" s="2">
        <v>42460</v>
      </c>
      <c r="CM1656" s="2">
        <v>42489</v>
      </c>
      <c r="CN1656" s="2">
        <v>42521</v>
      </c>
      <c r="CO1656" s="2">
        <v>42551</v>
      </c>
      <c r="CP1656" s="2">
        <v>42580</v>
      </c>
      <c r="CQ1656" s="2">
        <v>42613</v>
      </c>
      <c r="CR1656" s="2">
        <v>42643</v>
      </c>
      <c r="CS1656" s="2">
        <v>42674</v>
      </c>
      <c r="CT1656" s="2">
        <v>42704</v>
      </c>
      <c r="CU1656" s="2">
        <v>42734</v>
      </c>
      <c r="CV1656" s="2">
        <v>42766</v>
      </c>
      <c r="CW1656" s="2">
        <v>42794</v>
      </c>
      <c r="CX1656" s="2">
        <v>42825</v>
      </c>
      <c r="CY1656" s="2">
        <v>42853</v>
      </c>
      <c r="CZ1656" s="2">
        <v>42886</v>
      </c>
      <c r="DA1656" s="2">
        <v>42916</v>
      </c>
      <c r="DB1656" s="2">
        <v>42947</v>
      </c>
      <c r="DC1656" s="2">
        <v>42978</v>
      </c>
      <c r="DD1656" s="2">
        <v>43007</v>
      </c>
      <c r="DE1656" s="2">
        <v>43039</v>
      </c>
      <c r="DF1656" s="2">
        <v>43069</v>
      </c>
      <c r="DG1656" s="2">
        <v>43098</v>
      </c>
      <c r="DH1656" s="2">
        <v>43131</v>
      </c>
      <c r="DI1656" s="2">
        <v>43159</v>
      </c>
      <c r="DJ1656" s="2">
        <v>43189</v>
      </c>
      <c r="DK1656" s="2">
        <v>43220</v>
      </c>
      <c r="DL1656" s="2">
        <v>43251</v>
      </c>
      <c r="DM1656" s="2">
        <v>43280</v>
      </c>
      <c r="DN1656" s="2">
        <v>43312</v>
      </c>
      <c r="DO1656" s="2">
        <v>43343</v>
      </c>
      <c r="DP1656" s="2">
        <v>43371</v>
      </c>
      <c r="DQ1656" s="2">
        <v>43404</v>
      </c>
      <c r="DR1656" s="2">
        <v>43434</v>
      </c>
      <c r="DS1656" s="2">
        <v>43465</v>
      </c>
      <c r="DT1656" s="2">
        <v>43496</v>
      </c>
      <c r="DU1656" s="2">
        <v>43524</v>
      </c>
      <c r="DV1656" s="2">
        <v>43553</v>
      </c>
      <c r="DW1656" s="2">
        <v>43585</v>
      </c>
      <c r="DX1656" s="2">
        <v>43616</v>
      </c>
      <c r="DY1656" s="2">
        <v>43644</v>
      </c>
      <c r="DZ1656" s="2">
        <v>43677</v>
      </c>
      <c r="EA1656" s="2">
        <v>43707</v>
      </c>
      <c r="EB1656" s="2">
        <v>43738</v>
      </c>
    </row>
    <row r="1657" spans="1:169" x14ac:dyDescent="0.25">
      <c r="D1657" s="3">
        <v>10785900</v>
      </c>
      <c r="E1657">
        <v>10909400</v>
      </c>
      <c r="F1657">
        <v>14190800</v>
      </c>
      <c r="G1657">
        <v>15225900</v>
      </c>
      <c r="H1657">
        <v>14811100</v>
      </c>
      <c r="I1657">
        <v>11597400</v>
      </c>
      <c r="J1657">
        <v>13388900</v>
      </c>
      <c r="K1657">
        <v>8467400</v>
      </c>
      <c r="L1657">
        <v>9364100</v>
      </c>
      <c r="M1657">
        <v>10892100</v>
      </c>
      <c r="N1657">
        <v>8649400</v>
      </c>
      <c r="O1657">
        <v>7143800</v>
      </c>
      <c r="P1657">
        <v>15588500</v>
      </c>
      <c r="Q1657">
        <v>10776500</v>
      </c>
      <c r="R1657">
        <v>9769600</v>
      </c>
      <c r="S1657">
        <v>10479400</v>
      </c>
      <c r="T1657">
        <v>14953100</v>
      </c>
      <c r="U1657">
        <v>11163000</v>
      </c>
      <c r="V1657">
        <v>10498100</v>
      </c>
      <c r="W1657">
        <v>8408400</v>
      </c>
      <c r="X1657">
        <v>16124871</v>
      </c>
      <c r="Y1657">
        <v>8831096</v>
      </c>
      <c r="Z1657">
        <v>7425464</v>
      </c>
      <c r="AA1657">
        <v>7672769</v>
      </c>
      <c r="AB1657">
        <v>12343622</v>
      </c>
      <c r="AC1657">
        <v>9009512</v>
      </c>
      <c r="AD1657">
        <v>12011412</v>
      </c>
      <c r="AE1657">
        <v>8254370</v>
      </c>
      <c r="AF1657">
        <v>8094808</v>
      </c>
      <c r="AG1657">
        <v>9263713</v>
      </c>
      <c r="AH1657">
        <v>8310952</v>
      </c>
      <c r="AI1657">
        <v>21244676</v>
      </c>
      <c r="AJ1657">
        <v>13616634</v>
      </c>
      <c r="AK1657">
        <v>14691201</v>
      </c>
      <c r="AL1657">
        <v>10572800</v>
      </c>
      <c r="AM1657">
        <v>9192283</v>
      </c>
      <c r="AN1657">
        <v>8995869</v>
      </c>
      <c r="AO1657">
        <v>7698671</v>
      </c>
      <c r="AP1657">
        <v>7919929</v>
      </c>
      <c r="AQ1657">
        <v>8164566</v>
      </c>
      <c r="AR1657">
        <v>10253063</v>
      </c>
      <c r="AS1657">
        <v>8705140</v>
      </c>
      <c r="AT1657">
        <v>10140881</v>
      </c>
      <c r="AU1657">
        <v>9132648</v>
      </c>
      <c r="AV1657">
        <v>6621226</v>
      </c>
      <c r="AW1657">
        <v>6456331</v>
      </c>
      <c r="AX1657">
        <v>8122564</v>
      </c>
      <c r="AY1657">
        <v>7950357</v>
      </c>
      <c r="AZ1657">
        <v>9805263</v>
      </c>
      <c r="BA1657">
        <v>9836374</v>
      </c>
      <c r="BB1657">
        <v>7527573</v>
      </c>
      <c r="BC1657">
        <v>9258620</v>
      </c>
      <c r="BD1657">
        <v>7752986</v>
      </c>
      <c r="BE1657">
        <v>10433199</v>
      </c>
      <c r="BF1657">
        <v>9107860</v>
      </c>
      <c r="BG1657">
        <v>6989314</v>
      </c>
      <c r="BH1657">
        <v>7349454</v>
      </c>
      <c r="BI1657">
        <v>8146408</v>
      </c>
      <c r="BJ1657">
        <v>5576254</v>
      </c>
      <c r="BK1657">
        <v>8092106</v>
      </c>
      <c r="BL1657">
        <v>7445417</v>
      </c>
      <c r="BM1657">
        <v>6811740</v>
      </c>
      <c r="BN1657">
        <v>7953075</v>
      </c>
      <c r="BO1657">
        <v>9925531</v>
      </c>
      <c r="BP1657">
        <v>11634700</v>
      </c>
      <c r="BQ1657">
        <v>7161866</v>
      </c>
      <c r="BR1657">
        <v>5931050</v>
      </c>
      <c r="BS1657">
        <v>5023287</v>
      </c>
      <c r="BT1657">
        <v>5259142</v>
      </c>
      <c r="BU1657">
        <v>6359848</v>
      </c>
      <c r="BV1657">
        <v>4559965</v>
      </c>
      <c r="BW1657">
        <v>4627124</v>
      </c>
      <c r="BX1657">
        <v>4526371</v>
      </c>
      <c r="BY1657">
        <v>3309518</v>
      </c>
      <c r="BZ1657">
        <v>4633123</v>
      </c>
      <c r="CA1657">
        <v>5870227</v>
      </c>
      <c r="CB1657">
        <v>4475173</v>
      </c>
      <c r="CC1657">
        <v>5909474</v>
      </c>
      <c r="CD1657">
        <v>7678653</v>
      </c>
      <c r="CE1657">
        <v>7295352</v>
      </c>
      <c r="CF1657">
        <v>10935424</v>
      </c>
      <c r="CG1657">
        <v>9634538</v>
      </c>
      <c r="CH1657">
        <v>6265873</v>
      </c>
      <c r="CI1657">
        <v>13160013</v>
      </c>
      <c r="CJ1657">
        <v>13951022</v>
      </c>
      <c r="CK1657">
        <v>13319625</v>
      </c>
      <c r="CL1657">
        <v>8303757</v>
      </c>
      <c r="CM1657">
        <v>9549379</v>
      </c>
      <c r="CN1657">
        <v>8029132</v>
      </c>
      <c r="CO1657">
        <v>8521014</v>
      </c>
      <c r="CP1657">
        <v>5961287</v>
      </c>
      <c r="CQ1657">
        <v>8169310</v>
      </c>
      <c r="CR1657">
        <v>8799919</v>
      </c>
      <c r="CS1657">
        <v>9589644</v>
      </c>
      <c r="CT1657">
        <v>7082113</v>
      </c>
      <c r="CU1657">
        <v>6507975</v>
      </c>
      <c r="CV1657">
        <v>7799432</v>
      </c>
      <c r="CW1657">
        <v>5859472</v>
      </c>
      <c r="CX1657">
        <v>7340299</v>
      </c>
      <c r="CY1657">
        <v>7193706</v>
      </c>
      <c r="CZ1657">
        <v>6138555</v>
      </c>
      <c r="DA1657">
        <v>6440176</v>
      </c>
      <c r="DB1657">
        <v>5412094</v>
      </c>
      <c r="DC1657">
        <v>5883767</v>
      </c>
      <c r="DD1657">
        <v>8375077</v>
      </c>
      <c r="DE1657">
        <v>6625539</v>
      </c>
      <c r="DF1657">
        <v>6975182</v>
      </c>
      <c r="DG1657">
        <v>6621292</v>
      </c>
      <c r="DH1657">
        <v>7173975</v>
      </c>
      <c r="DI1657">
        <v>7615827</v>
      </c>
      <c r="DJ1657">
        <v>6920309</v>
      </c>
      <c r="DK1657">
        <v>6624272</v>
      </c>
      <c r="DL1657">
        <v>8687682</v>
      </c>
      <c r="DM1657">
        <v>7767000</v>
      </c>
      <c r="DN1657">
        <v>7958146</v>
      </c>
      <c r="DO1657">
        <v>7395452</v>
      </c>
      <c r="DP1657">
        <v>6918752</v>
      </c>
      <c r="DQ1657">
        <v>8904504</v>
      </c>
      <c r="DR1657">
        <v>8892643</v>
      </c>
      <c r="DS1657">
        <v>8313776</v>
      </c>
      <c r="DT1657">
        <v>8808567</v>
      </c>
      <c r="DU1657">
        <v>6389630</v>
      </c>
      <c r="DV1657">
        <v>7668336</v>
      </c>
      <c r="DW1657">
        <v>6542866</v>
      </c>
      <c r="DX1657">
        <v>7436615</v>
      </c>
      <c r="DY1657">
        <v>8398709</v>
      </c>
      <c r="DZ1657">
        <v>5486029</v>
      </c>
      <c r="EA1657">
        <v>5593869</v>
      </c>
      <c r="EB1657">
        <v>8141806</v>
      </c>
    </row>
    <row r="1658" spans="1:169" x14ac:dyDescent="0.25">
      <c r="A1658" s="5" t="s">
        <v>829</v>
      </c>
      <c r="B1658" t="s">
        <v>1166</v>
      </c>
      <c r="C1658" t="s">
        <v>1199</v>
      </c>
      <c r="D1658" s="2">
        <f>_xll.BDH(A1658, "volume", B1658, C1658, "Direction", "H", "Period", "M","cols=166;rows=2")</f>
        <v>39843</v>
      </c>
      <c r="E1658" s="2">
        <v>39871</v>
      </c>
      <c r="F1658" s="2">
        <v>39903</v>
      </c>
      <c r="G1658" s="2">
        <v>39933</v>
      </c>
      <c r="H1658" s="2">
        <v>39962</v>
      </c>
      <c r="I1658" s="2">
        <v>39994</v>
      </c>
      <c r="J1658" s="2">
        <v>40025</v>
      </c>
      <c r="K1658" s="2">
        <v>40056</v>
      </c>
      <c r="L1658" s="2">
        <v>40086</v>
      </c>
      <c r="M1658" s="2">
        <v>40116</v>
      </c>
      <c r="N1658" s="2">
        <v>40147</v>
      </c>
      <c r="O1658" s="2">
        <v>40178</v>
      </c>
      <c r="P1658" s="2">
        <v>40207</v>
      </c>
      <c r="Q1658" s="2">
        <v>40235</v>
      </c>
      <c r="R1658" s="2">
        <v>40268</v>
      </c>
      <c r="S1658" s="2">
        <v>40298</v>
      </c>
      <c r="T1658" s="2">
        <v>40329</v>
      </c>
      <c r="U1658" s="2">
        <v>40359</v>
      </c>
      <c r="V1658" s="2">
        <v>40389</v>
      </c>
      <c r="W1658" s="2">
        <v>40421</v>
      </c>
      <c r="X1658" s="2">
        <v>40451</v>
      </c>
      <c r="Y1658" s="2">
        <v>40480</v>
      </c>
      <c r="Z1658" s="2">
        <v>40512</v>
      </c>
      <c r="AA1658" s="2">
        <v>40543</v>
      </c>
      <c r="AB1658" s="2">
        <v>40574</v>
      </c>
      <c r="AC1658" s="2">
        <v>40602</v>
      </c>
      <c r="AD1658" s="2">
        <v>40633</v>
      </c>
      <c r="AE1658" s="2">
        <v>40662</v>
      </c>
      <c r="AF1658" s="2">
        <v>40694</v>
      </c>
      <c r="AG1658" s="2">
        <v>40724</v>
      </c>
      <c r="AH1658" s="2">
        <v>40753</v>
      </c>
      <c r="AI1658" s="2">
        <v>40786</v>
      </c>
      <c r="AJ1658" s="2">
        <v>40816</v>
      </c>
      <c r="AK1658" s="2">
        <v>40847</v>
      </c>
      <c r="AL1658" s="2">
        <v>40877</v>
      </c>
      <c r="AM1658" s="2">
        <v>40907</v>
      </c>
      <c r="AN1658" s="2">
        <v>40939</v>
      </c>
      <c r="AO1658" s="2">
        <v>40968</v>
      </c>
      <c r="AP1658" s="2">
        <v>40998</v>
      </c>
      <c r="AQ1658" s="2">
        <v>41029</v>
      </c>
      <c r="AR1658" s="2">
        <v>41060</v>
      </c>
      <c r="AS1658" s="2">
        <v>41089</v>
      </c>
      <c r="AT1658" s="2">
        <v>41121</v>
      </c>
      <c r="AU1658" s="2">
        <v>41152</v>
      </c>
      <c r="AV1658" s="2">
        <v>41180</v>
      </c>
      <c r="AW1658" s="2">
        <v>41213</v>
      </c>
      <c r="AX1658" s="2">
        <v>41243</v>
      </c>
      <c r="AY1658" s="2">
        <v>41274</v>
      </c>
      <c r="AZ1658" s="2">
        <v>41305</v>
      </c>
      <c r="BA1658" s="2">
        <v>41333</v>
      </c>
      <c r="BB1658" s="2">
        <v>41362</v>
      </c>
      <c r="BC1658" s="2">
        <v>41394</v>
      </c>
      <c r="BD1658" s="2">
        <v>41425</v>
      </c>
      <c r="BE1658" s="2">
        <v>41453</v>
      </c>
      <c r="BF1658" s="2">
        <v>41486</v>
      </c>
      <c r="BG1658" s="2">
        <v>41516</v>
      </c>
      <c r="BH1658" s="2">
        <v>41547</v>
      </c>
      <c r="BI1658" s="2">
        <v>41578</v>
      </c>
      <c r="BJ1658" s="2">
        <v>41607</v>
      </c>
      <c r="BK1658" s="2">
        <v>41639</v>
      </c>
      <c r="BL1658" s="2">
        <v>41670</v>
      </c>
      <c r="BM1658" s="2">
        <v>41698</v>
      </c>
      <c r="BN1658" s="2">
        <v>41729</v>
      </c>
      <c r="BO1658" s="2">
        <v>41759</v>
      </c>
      <c r="BP1658" s="2">
        <v>41789</v>
      </c>
      <c r="BQ1658" s="2">
        <v>41820</v>
      </c>
      <c r="BR1658" s="2">
        <v>41851</v>
      </c>
      <c r="BS1658" s="2">
        <v>41880</v>
      </c>
      <c r="BT1658" s="2">
        <v>41912</v>
      </c>
      <c r="BU1658" s="2">
        <v>41943</v>
      </c>
      <c r="BV1658" s="2">
        <v>41971</v>
      </c>
      <c r="BW1658" s="2">
        <v>42004</v>
      </c>
      <c r="BX1658" s="2">
        <v>42034</v>
      </c>
      <c r="BY1658" s="2">
        <v>42062</v>
      </c>
      <c r="BZ1658" s="2">
        <v>42094</v>
      </c>
      <c r="CA1658" s="2">
        <v>42124</v>
      </c>
      <c r="CB1658" s="2">
        <v>42153</v>
      </c>
      <c r="CC1658" s="2">
        <v>42185</v>
      </c>
      <c r="CD1658" s="2">
        <v>42216</v>
      </c>
      <c r="CE1658" s="2">
        <v>42247</v>
      </c>
      <c r="CF1658" s="2">
        <v>42277</v>
      </c>
      <c r="CG1658" s="2">
        <v>42307</v>
      </c>
      <c r="CH1658" s="2">
        <v>42338</v>
      </c>
      <c r="CI1658" s="2">
        <v>42369</v>
      </c>
      <c r="CJ1658" s="2">
        <v>42398</v>
      </c>
      <c r="CK1658" s="2">
        <v>42429</v>
      </c>
      <c r="CL1658" s="2">
        <v>42460</v>
      </c>
      <c r="CM1658" s="2">
        <v>42489</v>
      </c>
      <c r="CN1658" s="2">
        <v>42521</v>
      </c>
      <c r="CO1658" s="2">
        <v>42551</v>
      </c>
      <c r="CP1658" s="2">
        <v>42580</v>
      </c>
      <c r="CQ1658" s="2">
        <v>42613</v>
      </c>
      <c r="CR1658" s="2">
        <v>42643</v>
      </c>
      <c r="CS1658" s="2">
        <v>42674</v>
      </c>
      <c r="CT1658" s="2">
        <v>42704</v>
      </c>
      <c r="CU1658" s="2">
        <v>42734</v>
      </c>
      <c r="CV1658" s="2">
        <v>42766</v>
      </c>
      <c r="CW1658" s="2">
        <v>42794</v>
      </c>
      <c r="CX1658" s="2">
        <v>42825</v>
      </c>
      <c r="CY1658" s="2">
        <v>42853</v>
      </c>
      <c r="CZ1658" s="2">
        <v>42886</v>
      </c>
      <c r="DA1658" s="2">
        <v>42916</v>
      </c>
      <c r="DB1658" s="2">
        <v>42947</v>
      </c>
      <c r="DC1658" s="2">
        <v>42978</v>
      </c>
      <c r="DD1658" s="2">
        <v>43007</v>
      </c>
      <c r="DE1658" s="2">
        <v>43039</v>
      </c>
      <c r="DF1658" s="2">
        <v>43069</v>
      </c>
      <c r="DG1658" s="2">
        <v>43098</v>
      </c>
      <c r="DH1658" s="2">
        <v>43131</v>
      </c>
      <c r="DI1658" s="2">
        <v>43159</v>
      </c>
      <c r="DJ1658" s="2">
        <v>43189</v>
      </c>
      <c r="DK1658" s="2">
        <v>43220</v>
      </c>
      <c r="DL1658" s="2">
        <v>43251</v>
      </c>
      <c r="DM1658" s="2">
        <v>43280</v>
      </c>
      <c r="DN1658" s="2">
        <v>43312</v>
      </c>
      <c r="DO1658" s="2">
        <v>43343</v>
      </c>
      <c r="DP1658" s="2">
        <v>43371</v>
      </c>
      <c r="DQ1658" s="2">
        <v>43404</v>
      </c>
      <c r="DR1658" s="2">
        <v>43434</v>
      </c>
      <c r="DS1658" s="2">
        <v>43465</v>
      </c>
      <c r="DT1658" s="2">
        <v>43496</v>
      </c>
      <c r="DU1658" s="2">
        <v>43524</v>
      </c>
      <c r="DV1658" s="2">
        <v>43553</v>
      </c>
      <c r="DW1658" s="2">
        <v>43585</v>
      </c>
      <c r="DX1658" s="2">
        <v>43616</v>
      </c>
      <c r="DY1658" s="2">
        <v>43644</v>
      </c>
      <c r="DZ1658" s="2">
        <v>43677</v>
      </c>
      <c r="EA1658" s="2">
        <v>43707</v>
      </c>
      <c r="EB1658" s="2">
        <v>43738</v>
      </c>
      <c r="EC1658" s="2">
        <v>43769</v>
      </c>
      <c r="ED1658" s="2">
        <v>43798</v>
      </c>
      <c r="EE1658" s="2">
        <v>43830</v>
      </c>
      <c r="EF1658" s="2">
        <v>43861</v>
      </c>
      <c r="EG1658" s="2">
        <v>43889</v>
      </c>
      <c r="EH1658" s="2">
        <v>43921</v>
      </c>
      <c r="EI1658" s="2">
        <v>43951</v>
      </c>
      <c r="EJ1658" s="2">
        <v>43980</v>
      </c>
      <c r="EK1658" s="2">
        <v>44012</v>
      </c>
      <c r="EL1658" s="2">
        <v>44043</v>
      </c>
      <c r="EM1658" s="2">
        <v>44074</v>
      </c>
      <c r="EN1658" s="2">
        <v>44104</v>
      </c>
      <c r="EO1658" s="2">
        <v>44134</v>
      </c>
      <c r="EP1658" s="2">
        <v>44165</v>
      </c>
      <c r="EQ1658" s="2">
        <v>44196</v>
      </c>
      <c r="ER1658" s="2">
        <v>44225</v>
      </c>
      <c r="ES1658" s="2">
        <v>44253</v>
      </c>
      <c r="ET1658" s="2">
        <v>44286</v>
      </c>
      <c r="EU1658" s="2">
        <v>44316</v>
      </c>
      <c r="EV1658" s="2">
        <v>44347</v>
      </c>
      <c r="EW1658" s="2">
        <v>44377</v>
      </c>
      <c r="EX1658" s="2">
        <v>44407</v>
      </c>
      <c r="EY1658" s="2">
        <v>44439</v>
      </c>
      <c r="EZ1658" s="2">
        <v>44469</v>
      </c>
      <c r="FA1658" s="2">
        <v>44498</v>
      </c>
      <c r="FB1658" s="2">
        <v>44530</v>
      </c>
      <c r="FC1658" s="2">
        <v>44561</v>
      </c>
      <c r="FD1658" s="2">
        <v>44592</v>
      </c>
      <c r="FE1658" s="2">
        <v>44620</v>
      </c>
      <c r="FF1658" s="2">
        <v>44651</v>
      </c>
      <c r="FG1658" s="2">
        <v>44680</v>
      </c>
      <c r="FH1658" s="2">
        <v>44712</v>
      </c>
      <c r="FI1658" s="2">
        <v>44742</v>
      </c>
      <c r="FJ1658" s="2">
        <v>44771</v>
      </c>
      <c r="FK1658" s="2">
        <v>44804</v>
      </c>
      <c r="FL1658" s="2">
        <v>44834</v>
      </c>
      <c r="FM1658" s="2">
        <v>44865</v>
      </c>
    </row>
    <row r="1659" spans="1:169" x14ac:dyDescent="0.25">
      <c r="D1659" s="3">
        <v>76221556</v>
      </c>
      <c r="E1659">
        <v>65763972</v>
      </c>
      <c r="F1659">
        <v>77639420</v>
      </c>
      <c r="G1659">
        <v>62311604</v>
      </c>
      <c r="H1659">
        <v>47088228</v>
      </c>
      <c r="I1659">
        <v>55962252</v>
      </c>
      <c r="J1659">
        <v>69628552</v>
      </c>
      <c r="K1659">
        <v>43792176</v>
      </c>
      <c r="L1659">
        <v>45423652</v>
      </c>
      <c r="M1659">
        <v>57788236</v>
      </c>
      <c r="N1659">
        <v>37973688</v>
      </c>
      <c r="O1659">
        <v>32503904</v>
      </c>
      <c r="P1659">
        <v>51076568</v>
      </c>
      <c r="Q1659">
        <v>39748080</v>
      </c>
      <c r="R1659">
        <v>43255720</v>
      </c>
      <c r="S1659">
        <v>49696644</v>
      </c>
      <c r="T1659">
        <v>41697800</v>
      </c>
      <c r="U1659">
        <v>34984128</v>
      </c>
      <c r="V1659">
        <v>46067324</v>
      </c>
      <c r="W1659">
        <v>32431104</v>
      </c>
      <c r="X1659">
        <v>37748964</v>
      </c>
      <c r="Y1659">
        <v>27767496</v>
      </c>
      <c r="Z1659">
        <v>23848272</v>
      </c>
      <c r="AA1659">
        <v>22443920</v>
      </c>
      <c r="AB1659">
        <v>27681572</v>
      </c>
      <c r="AC1659">
        <v>19128000</v>
      </c>
      <c r="AD1659">
        <v>23447060</v>
      </c>
      <c r="AE1659">
        <v>29736488</v>
      </c>
      <c r="AF1659">
        <v>22628480</v>
      </c>
      <c r="AG1659">
        <v>30332466</v>
      </c>
      <c r="AH1659">
        <v>31411798</v>
      </c>
      <c r="AI1659">
        <v>48234118</v>
      </c>
      <c r="AJ1659">
        <v>40917996</v>
      </c>
      <c r="AK1659">
        <v>43325282</v>
      </c>
      <c r="AL1659">
        <v>28412492</v>
      </c>
      <c r="AM1659">
        <v>25579176</v>
      </c>
      <c r="AN1659">
        <v>29706804</v>
      </c>
      <c r="AO1659">
        <v>23910172</v>
      </c>
      <c r="AP1659">
        <v>28156406</v>
      </c>
      <c r="AQ1659">
        <v>36933440</v>
      </c>
      <c r="AR1659">
        <v>36459684</v>
      </c>
      <c r="AS1659">
        <v>38890472</v>
      </c>
      <c r="AT1659">
        <v>30632662</v>
      </c>
      <c r="AU1659">
        <v>22475166</v>
      </c>
      <c r="AV1659">
        <v>27378110</v>
      </c>
      <c r="AW1659">
        <v>26714108</v>
      </c>
      <c r="AX1659">
        <v>35011772</v>
      </c>
      <c r="AY1659">
        <v>26129326</v>
      </c>
      <c r="AZ1659">
        <v>27823496</v>
      </c>
      <c r="BA1659">
        <v>18471882</v>
      </c>
      <c r="BB1659">
        <v>17043770</v>
      </c>
      <c r="BC1659">
        <v>25108394</v>
      </c>
      <c r="BD1659">
        <v>22262638</v>
      </c>
      <c r="BE1659">
        <v>26518298</v>
      </c>
      <c r="BF1659">
        <v>25366222</v>
      </c>
      <c r="BG1659">
        <v>20940154</v>
      </c>
      <c r="BH1659">
        <v>22258894</v>
      </c>
      <c r="BI1659">
        <v>28342784</v>
      </c>
      <c r="BJ1659">
        <v>23645330</v>
      </c>
      <c r="BK1659">
        <v>26471096</v>
      </c>
      <c r="BL1659">
        <v>39458264</v>
      </c>
      <c r="BM1659">
        <v>29095488</v>
      </c>
      <c r="BN1659">
        <v>30923768</v>
      </c>
      <c r="BO1659">
        <v>36026602</v>
      </c>
      <c r="BP1659">
        <v>24244502</v>
      </c>
      <c r="BQ1659">
        <v>19265482</v>
      </c>
      <c r="BR1659">
        <v>35085520</v>
      </c>
      <c r="BS1659">
        <v>23786502</v>
      </c>
      <c r="BT1659">
        <v>22392532</v>
      </c>
      <c r="BU1659">
        <v>40376564</v>
      </c>
      <c r="BV1659">
        <v>20715676</v>
      </c>
      <c r="BW1659">
        <v>27741282</v>
      </c>
      <c r="BX1659">
        <v>30138402</v>
      </c>
      <c r="BY1659">
        <v>42720528</v>
      </c>
      <c r="BZ1659">
        <v>57618630</v>
      </c>
      <c r="CA1659">
        <v>48694020</v>
      </c>
      <c r="CB1659">
        <v>25481750</v>
      </c>
      <c r="CC1659">
        <v>23346014</v>
      </c>
      <c r="CD1659">
        <v>33594334</v>
      </c>
      <c r="CE1659">
        <v>36518638</v>
      </c>
      <c r="CF1659">
        <v>38201320</v>
      </c>
      <c r="CG1659">
        <v>42382526</v>
      </c>
      <c r="CH1659">
        <v>27057162</v>
      </c>
      <c r="CI1659">
        <v>35752322</v>
      </c>
      <c r="CJ1659">
        <v>52344900</v>
      </c>
      <c r="CK1659">
        <v>45249804</v>
      </c>
      <c r="CL1659">
        <v>34910098</v>
      </c>
      <c r="CM1659">
        <v>39260400</v>
      </c>
      <c r="CN1659">
        <v>32146360</v>
      </c>
      <c r="CO1659">
        <v>39261562</v>
      </c>
      <c r="CP1659">
        <v>42147952</v>
      </c>
      <c r="CQ1659">
        <v>25607912</v>
      </c>
      <c r="CR1659">
        <v>33113312</v>
      </c>
      <c r="CS1659">
        <v>37544020</v>
      </c>
      <c r="CT1659">
        <v>39611216</v>
      </c>
      <c r="CU1659">
        <v>30713136</v>
      </c>
      <c r="CV1659">
        <v>41404638</v>
      </c>
      <c r="CW1659">
        <v>22411968</v>
      </c>
      <c r="CX1659">
        <v>33632754</v>
      </c>
      <c r="CY1659">
        <v>50123730</v>
      </c>
      <c r="CZ1659">
        <v>41709258</v>
      </c>
      <c r="DA1659">
        <v>48537486</v>
      </c>
      <c r="DB1659">
        <v>51927396</v>
      </c>
      <c r="DC1659">
        <v>38802008</v>
      </c>
      <c r="DD1659">
        <v>32155688</v>
      </c>
      <c r="DE1659">
        <v>42895114</v>
      </c>
      <c r="DF1659">
        <v>27687382</v>
      </c>
      <c r="DG1659">
        <v>30335740</v>
      </c>
      <c r="DH1659">
        <v>43394784</v>
      </c>
      <c r="DI1659">
        <v>36173758</v>
      </c>
      <c r="DJ1659">
        <v>41315936</v>
      </c>
      <c r="DK1659">
        <v>50499160</v>
      </c>
      <c r="DL1659">
        <v>33349974</v>
      </c>
      <c r="DM1659">
        <v>37757694</v>
      </c>
      <c r="DN1659">
        <v>56938070</v>
      </c>
      <c r="DO1659">
        <v>30473904</v>
      </c>
      <c r="DP1659">
        <v>28774890</v>
      </c>
      <c r="DQ1659">
        <v>63144550</v>
      </c>
      <c r="DR1659">
        <v>53913926</v>
      </c>
      <c r="DS1659">
        <v>42899430</v>
      </c>
      <c r="DT1659">
        <v>58770226</v>
      </c>
      <c r="DU1659">
        <v>30611768</v>
      </c>
      <c r="DV1659">
        <v>27879016</v>
      </c>
      <c r="DW1659">
        <v>32572010</v>
      </c>
      <c r="DX1659">
        <v>41490684</v>
      </c>
      <c r="DY1659">
        <v>28375537</v>
      </c>
      <c r="DZ1659">
        <v>35700795</v>
      </c>
      <c r="EA1659">
        <v>34876015</v>
      </c>
      <c r="EB1659">
        <v>27797027</v>
      </c>
      <c r="EC1659">
        <v>41816105</v>
      </c>
      <c r="ED1659">
        <v>23125436</v>
      </c>
      <c r="EE1659">
        <v>25120957</v>
      </c>
      <c r="EF1659">
        <v>33936867</v>
      </c>
      <c r="EG1659">
        <v>30546343</v>
      </c>
      <c r="EH1659">
        <v>68208552</v>
      </c>
      <c r="EI1659">
        <v>39009854</v>
      </c>
      <c r="EJ1659">
        <v>30594321</v>
      </c>
      <c r="EK1659">
        <v>41472152</v>
      </c>
      <c r="EL1659">
        <v>40173688</v>
      </c>
      <c r="EM1659">
        <v>24411012</v>
      </c>
      <c r="EN1659">
        <v>39692836</v>
      </c>
      <c r="EO1659">
        <v>29943248</v>
      </c>
      <c r="EP1659">
        <v>28038015</v>
      </c>
      <c r="EQ1659">
        <v>26870341</v>
      </c>
      <c r="ER1659">
        <v>27451411</v>
      </c>
      <c r="ES1659">
        <v>23069930</v>
      </c>
      <c r="ET1659">
        <v>40380533</v>
      </c>
      <c r="EU1659">
        <v>29056393</v>
      </c>
      <c r="EV1659">
        <v>21872863</v>
      </c>
      <c r="EW1659">
        <v>26132736</v>
      </c>
      <c r="EX1659">
        <v>26990496</v>
      </c>
      <c r="EY1659">
        <v>21171958</v>
      </c>
      <c r="EZ1659">
        <v>22255624</v>
      </c>
      <c r="FA1659">
        <v>24363528</v>
      </c>
      <c r="FB1659">
        <v>24118182</v>
      </c>
      <c r="FC1659">
        <v>26574898</v>
      </c>
      <c r="FD1659">
        <v>30379755</v>
      </c>
      <c r="FE1659">
        <v>25709211</v>
      </c>
      <c r="FF1659">
        <v>34328685</v>
      </c>
      <c r="FG1659">
        <v>29314297</v>
      </c>
      <c r="FH1659">
        <v>29543808</v>
      </c>
      <c r="FI1659">
        <v>28076575</v>
      </c>
      <c r="FJ1659">
        <v>30281700</v>
      </c>
      <c r="FK1659">
        <v>26394325</v>
      </c>
      <c r="FL1659">
        <v>30349456</v>
      </c>
      <c r="FM1659">
        <v>32090498</v>
      </c>
    </row>
    <row r="1660" spans="1:169" x14ac:dyDescent="0.25">
      <c r="A1660" s="5" t="s">
        <v>830</v>
      </c>
      <c r="B1660" t="s">
        <v>1166</v>
      </c>
      <c r="C1660" t="s">
        <v>1196</v>
      </c>
      <c r="D1660" s="2">
        <f>_xll.BDH(A1660, "volume", B1660, C1660, "Direction", "H", "Period", "M","cols=120;rows=2")</f>
        <v>39843</v>
      </c>
      <c r="E1660" s="2">
        <v>39871</v>
      </c>
      <c r="F1660" s="2">
        <v>39903</v>
      </c>
      <c r="G1660" s="2">
        <v>39933</v>
      </c>
      <c r="H1660" s="2">
        <v>39962</v>
      </c>
      <c r="I1660" s="2">
        <v>39994</v>
      </c>
      <c r="J1660" s="2">
        <v>40025</v>
      </c>
      <c r="K1660" s="2">
        <v>40056</v>
      </c>
      <c r="L1660" s="2">
        <v>40086</v>
      </c>
      <c r="M1660" s="2">
        <v>40116</v>
      </c>
      <c r="N1660" s="2">
        <v>40147</v>
      </c>
      <c r="O1660" s="2">
        <v>40178</v>
      </c>
      <c r="P1660" s="2">
        <v>40207</v>
      </c>
      <c r="Q1660" s="2">
        <v>40235</v>
      </c>
      <c r="R1660" s="2">
        <v>40268</v>
      </c>
      <c r="S1660" s="2">
        <v>40298</v>
      </c>
      <c r="T1660" s="2">
        <v>40329</v>
      </c>
      <c r="U1660" s="2">
        <v>40359</v>
      </c>
      <c r="V1660" s="2">
        <v>40389</v>
      </c>
      <c r="W1660" s="2">
        <v>40421</v>
      </c>
      <c r="X1660" s="2">
        <v>40451</v>
      </c>
      <c r="Y1660" s="2">
        <v>40480</v>
      </c>
      <c r="Z1660" s="2">
        <v>40512</v>
      </c>
      <c r="AA1660" s="2">
        <v>40543</v>
      </c>
      <c r="AB1660" s="2">
        <v>40574</v>
      </c>
      <c r="AC1660" s="2">
        <v>40602</v>
      </c>
      <c r="AD1660" s="2">
        <v>40633</v>
      </c>
      <c r="AE1660" s="2">
        <v>40662</v>
      </c>
      <c r="AF1660" s="2">
        <v>40694</v>
      </c>
      <c r="AG1660" s="2">
        <v>40724</v>
      </c>
      <c r="AH1660" s="2">
        <v>40753</v>
      </c>
      <c r="AI1660" s="2">
        <v>40786</v>
      </c>
      <c r="AJ1660" s="2">
        <v>40816</v>
      </c>
      <c r="AK1660" s="2">
        <v>40847</v>
      </c>
      <c r="AL1660" s="2">
        <v>40877</v>
      </c>
      <c r="AM1660" s="2">
        <v>40907</v>
      </c>
      <c r="AN1660" s="2">
        <v>40939</v>
      </c>
      <c r="AO1660" s="2">
        <v>40968</v>
      </c>
      <c r="AP1660" s="2">
        <v>40998</v>
      </c>
      <c r="AQ1660" s="2">
        <v>41029</v>
      </c>
      <c r="AR1660" s="2">
        <v>41060</v>
      </c>
      <c r="AS1660" s="2">
        <v>41089</v>
      </c>
      <c r="AT1660" s="2">
        <v>41121</v>
      </c>
      <c r="AU1660" s="2">
        <v>41152</v>
      </c>
      <c r="AV1660" s="2">
        <v>41180</v>
      </c>
      <c r="AW1660" s="2">
        <v>41213</v>
      </c>
      <c r="AX1660" s="2">
        <v>41243</v>
      </c>
      <c r="AY1660" s="2">
        <v>41274</v>
      </c>
      <c r="AZ1660" s="2">
        <v>41305</v>
      </c>
      <c r="BA1660" s="2">
        <v>41333</v>
      </c>
      <c r="BB1660" s="2">
        <v>41362</v>
      </c>
      <c r="BC1660" s="2">
        <v>41394</v>
      </c>
      <c r="BD1660" s="2">
        <v>41425</v>
      </c>
      <c r="BE1660" s="2">
        <v>41453</v>
      </c>
      <c r="BF1660" s="2">
        <v>41486</v>
      </c>
      <c r="BG1660" s="2">
        <v>41516</v>
      </c>
      <c r="BH1660" s="2">
        <v>41547</v>
      </c>
      <c r="BI1660" s="2">
        <v>41578</v>
      </c>
      <c r="BJ1660" s="2">
        <v>41607</v>
      </c>
      <c r="BK1660" s="2">
        <v>41639</v>
      </c>
      <c r="BL1660" s="2">
        <v>41670</v>
      </c>
      <c r="BM1660" s="2">
        <v>41698</v>
      </c>
      <c r="BN1660" s="2">
        <v>41729</v>
      </c>
      <c r="BO1660" s="2">
        <v>41759</v>
      </c>
      <c r="BP1660" s="2">
        <v>41789</v>
      </c>
      <c r="BQ1660" s="2">
        <v>41820</v>
      </c>
      <c r="BR1660" s="2">
        <v>41851</v>
      </c>
      <c r="BS1660" s="2">
        <v>41880</v>
      </c>
      <c r="BT1660" s="2">
        <v>41912</v>
      </c>
      <c r="BU1660" s="2">
        <v>41943</v>
      </c>
      <c r="BV1660" s="2">
        <v>41971</v>
      </c>
      <c r="BW1660" s="2">
        <v>42004</v>
      </c>
      <c r="BX1660" s="2">
        <v>42034</v>
      </c>
      <c r="BY1660" s="2">
        <v>42062</v>
      </c>
      <c r="BZ1660" s="2">
        <v>42094</v>
      </c>
      <c r="CA1660" s="2">
        <v>42124</v>
      </c>
      <c r="CB1660" s="2">
        <v>42153</v>
      </c>
      <c r="CC1660" s="2">
        <v>42185</v>
      </c>
      <c r="CD1660" s="2">
        <v>42216</v>
      </c>
      <c r="CE1660" s="2">
        <v>42247</v>
      </c>
      <c r="CF1660" s="2">
        <v>42277</v>
      </c>
      <c r="CG1660" s="2">
        <v>42307</v>
      </c>
      <c r="CH1660" s="2">
        <v>42338</v>
      </c>
      <c r="CI1660" s="2">
        <v>42369</v>
      </c>
      <c r="CJ1660" s="2">
        <v>42398</v>
      </c>
      <c r="CK1660" s="2">
        <v>42429</v>
      </c>
      <c r="CL1660" s="2">
        <v>42460</v>
      </c>
      <c r="CM1660" s="2">
        <v>42489</v>
      </c>
      <c r="CN1660" s="2">
        <v>42521</v>
      </c>
      <c r="CO1660" s="2">
        <v>42551</v>
      </c>
      <c r="CP1660" s="2">
        <v>42580</v>
      </c>
      <c r="CQ1660" s="2">
        <v>42613</v>
      </c>
      <c r="CR1660" s="2">
        <v>42643</v>
      </c>
      <c r="CS1660" s="2">
        <v>42674</v>
      </c>
      <c r="CT1660" s="2">
        <v>42704</v>
      </c>
      <c r="CU1660" s="2">
        <v>42734</v>
      </c>
      <c r="CV1660" s="2">
        <v>42766</v>
      </c>
      <c r="CW1660" s="2">
        <v>42794</v>
      </c>
      <c r="CX1660" s="2">
        <v>42825</v>
      </c>
      <c r="CY1660" s="2">
        <v>42853</v>
      </c>
      <c r="CZ1660" s="2">
        <v>42886</v>
      </c>
      <c r="DA1660" s="2">
        <v>42916</v>
      </c>
      <c r="DB1660" s="2">
        <v>42947</v>
      </c>
      <c r="DC1660" s="2">
        <v>42978</v>
      </c>
      <c r="DD1660" s="2">
        <v>43007</v>
      </c>
      <c r="DE1660" s="2">
        <v>43039</v>
      </c>
      <c r="DF1660" s="2">
        <v>43069</v>
      </c>
      <c r="DG1660" s="2">
        <v>43098</v>
      </c>
      <c r="DH1660" s="2">
        <v>43131</v>
      </c>
      <c r="DI1660" s="2">
        <v>43159</v>
      </c>
      <c r="DJ1660" s="2">
        <v>43189</v>
      </c>
      <c r="DK1660" s="2">
        <v>43220</v>
      </c>
      <c r="DL1660" s="2">
        <v>43251</v>
      </c>
      <c r="DM1660" s="2">
        <v>43280</v>
      </c>
      <c r="DN1660" s="2">
        <v>43312</v>
      </c>
      <c r="DO1660" s="2">
        <v>43343</v>
      </c>
      <c r="DP1660" s="2">
        <v>43371</v>
      </c>
      <c r="DQ1660" s="2">
        <v>43404</v>
      </c>
      <c r="DR1660" s="2">
        <v>43434</v>
      </c>
      <c r="DS1660" s="2">
        <v>43465</v>
      </c>
    </row>
    <row r="1661" spans="1:169" x14ac:dyDescent="0.25">
      <c r="D1661" s="3">
        <v>12539100</v>
      </c>
      <c r="E1661">
        <v>9600800</v>
      </c>
      <c r="F1661">
        <v>9585000</v>
      </c>
      <c r="G1661">
        <v>7608900</v>
      </c>
      <c r="H1661">
        <v>9438800</v>
      </c>
      <c r="I1661">
        <v>8851300</v>
      </c>
      <c r="J1661">
        <v>8552800</v>
      </c>
      <c r="K1661">
        <v>6610000</v>
      </c>
      <c r="L1661">
        <v>8489200</v>
      </c>
      <c r="M1661">
        <v>9916200</v>
      </c>
      <c r="N1661">
        <v>7464800</v>
      </c>
      <c r="O1661">
        <v>7119400</v>
      </c>
      <c r="P1661">
        <v>6036700</v>
      </c>
      <c r="Q1661">
        <v>6593900</v>
      </c>
      <c r="R1661">
        <v>16372300</v>
      </c>
      <c r="S1661">
        <v>9558400</v>
      </c>
      <c r="T1661">
        <v>12136800</v>
      </c>
      <c r="U1661">
        <v>12034600</v>
      </c>
      <c r="V1661">
        <v>10102300</v>
      </c>
      <c r="W1661">
        <v>12761300</v>
      </c>
      <c r="X1661">
        <v>11651188</v>
      </c>
      <c r="Y1661">
        <v>7061145</v>
      </c>
      <c r="Z1661">
        <v>7512419</v>
      </c>
      <c r="AA1661">
        <v>6327457</v>
      </c>
      <c r="AB1661">
        <v>8465464</v>
      </c>
      <c r="AC1661">
        <v>6168869</v>
      </c>
      <c r="AD1661">
        <v>8007488</v>
      </c>
      <c r="AE1661">
        <v>5541151</v>
      </c>
      <c r="AF1661">
        <v>7621074</v>
      </c>
      <c r="AG1661">
        <v>8939889</v>
      </c>
      <c r="AH1661">
        <v>9358788</v>
      </c>
      <c r="AI1661">
        <v>13376609</v>
      </c>
      <c r="AJ1661">
        <v>9998116</v>
      </c>
      <c r="AK1661">
        <v>10106043</v>
      </c>
      <c r="AL1661">
        <v>9370287</v>
      </c>
      <c r="AM1661">
        <v>8461979</v>
      </c>
      <c r="AN1661">
        <v>12169063</v>
      </c>
      <c r="AO1661">
        <v>8525217</v>
      </c>
      <c r="AP1661">
        <v>7881945</v>
      </c>
      <c r="AQ1661">
        <v>8884036</v>
      </c>
      <c r="AR1661">
        <v>9889833</v>
      </c>
      <c r="AS1661">
        <v>11156041</v>
      </c>
      <c r="AT1661">
        <v>9886512</v>
      </c>
      <c r="AU1661">
        <v>6399250</v>
      </c>
      <c r="AV1661">
        <v>4158208</v>
      </c>
      <c r="AW1661">
        <v>5827197</v>
      </c>
      <c r="AX1661">
        <v>6005808</v>
      </c>
      <c r="AY1661">
        <v>7056904</v>
      </c>
      <c r="AZ1661">
        <v>8258837</v>
      </c>
      <c r="BA1661">
        <v>5965941</v>
      </c>
      <c r="BB1661">
        <v>6814090</v>
      </c>
      <c r="BC1661">
        <v>7517707</v>
      </c>
      <c r="BD1661">
        <v>6632698</v>
      </c>
      <c r="BE1661">
        <v>7148029</v>
      </c>
      <c r="BF1661">
        <v>7171396</v>
      </c>
      <c r="BG1661">
        <v>5100392</v>
      </c>
      <c r="BH1661">
        <v>5652793</v>
      </c>
      <c r="BI1661">
        <v>6683000</v>
      </c>
      <c r="BJ1661">
        <v>7086584</v>
      </c>
      <c r="BK1661">
        <v>7984642</v>
      </c>
      <c r="BL1661">
        <v>5591675</v>
      </c>
      <c r="BM1661">
        <v>6751532</v>
      </c>
      <c r="BN1661">
        <v>6670863</v>
      </c>
      <c r="BO1661">
        <v>6518237</v>
      </c>
      <c r="BP1661">
        <v>6143911</v>
      </c>
      <c r="BQ1661">
        <v>8183167</v>
      </c>
      <c r="BR1661">
        <v>7195368</v>
      </c>
      <c r="BS1661">
        <v>4930599</v>
      </c>
      <c r="BT1661">
        <v>5524043</v>
      </c>
      <c r="BU1661">
        <v>7988778</v>
      </c>
      <c r="BV1661">
        <v>6815612</v>
      </c>
      <c r="BW1661">
        <v>8219690</v>
      </c>
      <c r="BX1661">
        <v>6328654</v>
      </c>
      <c r="BY1661">
        <v>6273285</v>
      </c>
      <c r="BZ1661">
        <v>5735500</v>
      </c>
      <c r="CA1661">
        <v>5156046</v>
      </c>
      <c r="CB1661">
        <v>4649769</v>
      </c>
      <c r="CC1661">
        <v>5772099</v>
      </c>
      <c r="CD1661">
        <v>7331239</v>
      </c>
      <c r="CE1661">
        <v>6181487</v>
      </c>
      <c r="CF1661">
        <v>7978376</v>
      </c>
      <c r="CG1661">
        <v>8282343</v>
      </c>
      <c r="CH1661">
        <v>5968656</v>
      </c>
      <c r="CI1661">
        <v>11153998</v>
      </c>
      <c r="CJ1661">
        <v>10541939</v>
      </c>
      <c r="CK1661">
        <v>10637514</v>
      </c>
      <c r="CL1661">
        <v>10784364</v>
      </c>
      <c r="CM1661">
        <v>7320886</v>
      </c>
      <c r="CN1661">
        <v>11991768</v>
      </c>
      <c r="CO1661">
        <v>8850818</v>
      </c>
      <c r="CP1661">
        <v>7682239</v>
      </c>
      <c r="CQ1661">
        <v>9475192</v>
      </c>
      <c r="CR1661">
        <v>8815689</v>
      </c>
      <c r="CS1661">
        <v>8261130</v>
      </c>
      <c r="CT1661">
        <v>7414845</v>
      </c>
      <c r="CU1661">
        <v>10343552</v>
      </c>
      <c r="CV1661">
        <v>8634902</v>
      </c>
      <c r="CW1661">
        <v>8928902</v>
      </c>
      <c r="CX1661">
        <v>12960152</v>
      </c>
      <c r="CY1661">
        <v>9715026</v>
      </c>
      <c r="CZ1661">
        <v>11036821</v>
      </c>
      <c r="DA1661">
        <v>26411605</v>
      </c>
      <c r="DB1661">
        <v>24398205</v>
      </c>
      <c r="DC1661">
        <v>16458231</v>
      </c>
      <c r="DD1661">
        <v>16257307</v>
      </c>
      <c r="DE1661">
        <v>19572197</v>
      </c>
      <c r="DF1661">
        <v>41391645</v>
      </c>
      <c r="DG1661">
        <v>19501997</v>
      </c>
      <c r="DH1661">
        <v>15630143</v>
      </c>
      <c r="DI1661">
        <v>26755493</v>
      </c>
      <c r="DJ1661">
        <v>15901082</v>
      </c>
      <c r="DK1661">
        <v>13301387</v>
      </c>
      <c r="DL1661">
        <v>13141526</v>
      </c>
      <c r="DM1661">
        <v>15330398</v>
      </c>
      <c r="DN1661">
        <v>11970500</v>
      </c>
      <c r="DO1661">
        <v>14761367</v>
      </c>
      <c r="DP1661">
        <v>14473155</v>
      </c>
      <c r="DQ1661">
        <v>19993909</v>
      </c>
      <c r="DR1661">
        <v>66759306</v>
      </c>
      <c r="DS1661">
        <v>33178171</v>
      </c>
    </row>
    <row r="1662" spans="1:169" x14ac:dyDescent="0.25">
      <c r="A1662" s="5" t="s">
        <v>831</v>
      </c>
      <c r="B1662" t="s">
        <v>1166</v>
      </c>
      <c r="C1662" t="s">
        <v>1193</v>
      </c>
      <c r="D1662" s="2">
        <f>_xll.BDH(A1662, "volume", B1662, C1662, "Direction", "H", "Period", "M","cols=88;rows=2")</f>
        <v>39843</v>
      </c>
      <c r="E1662" s="2">
        <v>39871</v>
      </c>
      <c r="F1662" s="2">
        <v>39903</v>
      </c>
      <c r="G1662" s="2">
        <v>39933</v>
      </c>
      <c r="H1662" s="2">
        <v>39962</v>
      </c>
      <c r="I1662" s="2">
        <v>39994</v>
      </c>
      <c r="J1662" s="2">
        <v>40025</v>
      </c>
      <c r="K1662" s="2">
        <v>40056</v>
      </c>
      <c r="L1662" s="2">
        <v>40086</v>
      </c>
      <c r="M1662" s="2">
        <v>40116</v>
      </c>
      <c r="N1662" s="2">
        <v>40147</v>
      </c>
      <c r="O1662" s="2">
        <v>40178</v>
      </c>
      <c r="P1662" s="2">
        <v>40207</v>
      </c>
      <c r="Q1662" s="2">
        <v>40235</v>
      </c>
      <c r="R1662" s="2">
        <v>40268</v>
      </c>
      <c r="S1662" s="2">
        <v>40298</v>
      </c>
      <c r="T1662" s="2">
        <v>40329</v>
      </c>
      <c r="U1662" s="2">
        <v>40359</v>
      </c>
      <c r="V1662" s="2">
        <v>40389</v>
      </c>
      <c r="W1662" s="2">
        <v>40421</v>
      </c>
      <c r="X1662" s="2">
        <v>40451</v>
      </c>
      <c r="Y1662" s="2">
        <v>40480</v>
      </c>
      <c r="Z1662" s="2">
        <v>40512</v>
      </c>
      <c r="AA1662" s="2">
        <v>40543</v>
      </c>
      <c r="AB1662" s="2">
        <v>40574</v>
      </c>
      <c r="AC1662" s="2">
        <v>40602</v>
      </c>
      <c r="AD1662" s="2">
        <v>40633</v>
      </c>
      <c r="AE1662" s="2">
        <v>40662</v>
      </c>
      <c r="AF1662" s="2">
        <v>40694</v>
      </c>
      <c r="AG1662" s="2">
        <v>40724</v>
      </c>
      <c r="AH1662" s="2">
        <v>40753</v>
      </c>
      <c r="AI1662" s="2">
        <v>40786</v>
      </c>
      <c r="AJ1662" s="2">
        <v>40816</v>
      </c>
      <c r="AK1662" s="2">
        <v>40847</v>
      </c>
      <c r="AL1662" s="2">
        <v>40877</v>
      </c>
      <c r="AM1662" s="2">
        <v>40907</v>
      </c>
      <c r="AN1662" s="2">
        <v>40939</v>
      </c>
      <c r="AO1662" s="2">
        <v>40968</v>
      </c>
      <c r="AP1662" s="2">
        <v>40998</v>
      </c>
      <c r="AQ1662" s="2">
        <v>41029</v>
      </c>
      <c r="AR1662" s="2">
        <v>41060</v>
      </c>
      <c r="AS1662" s="2">
        <v>41089</v>
      </c>
      <c r="AT1662" s="2">
        <v>41121</v>
      </c>
      <c r="AU1662" s="2">
        <v>41152</v>
      </c>
      <c r="AV1662" s="2">
        <v>41180</v>
      </c>
      <c r="AW1662" s="2">
        <v>41213</v>
      </c>
      <c r="AX1662" s="2">
        <v>41243</v>
      </c>
      <c r="AY1662" s="2">
        <v>41274</v>
      </c>
      <c r="AZ1662" s="2">
        <v>41305</v>
      </c>
      <c r="BA1662" s="2">
        <v>41333</v>
      </c>
      <c r="BB1662" s="2">
        <v>41362</v>
      </c>
      <c r="BC1662" s="2">
        <v>41394</v>
      </c>
      <c r="BD1662" s="2">
        <v>41425</v>
      </c>
      <c r="BE1662" s="2">
        <v>41453</v>
      </c>
      <c r="BF1662" s="2">
        <v>41486</v>
      </c>
      <c r="BG1662" s="2">
        <v>41516</v>
      </c>
      <c r="BH1662" s="2">
        <v>41547</v>
      </c>
      <c r="BI1662" s="2">
        <v>41578</v>
      </c>
      <c r="BJ1662" s="2">
        <v>41607</v>
      </c>
      <c r="BK1662" s="2">
        <v>41639</v>
      </c>
      <c r="BL1662" s="2">
        <v>41670</v>
      </c>
      <c r="BM1662" s="2">
        <v>41698</v>
      </c>
      <c r="BN1662" s="2">
        <v>41729</v>
      </c>
      <c r="BO1662" s="2">
        <v>41759</v>
      </c>
      <c r="BP1662" s="2">
        <v>41789</v>
      </c>
      <c r="BQ1662" s="2">
        <v>41820</v>
      </c>
      <c r="BR1662" s="2">
        <v>41851</v>
      </c>
      <c r="BS1662" s="2">
        <v>41880</v>
      </c>
      <c r="BT1662" s="2">
        <v>41912</v>
      </c>
      <c r="BU1662" s="2">
        <v>41943</v>
      </c>
      <c r="BV1662" s="2">
        <v>41971</v>
      </c>
      <c r="BW1662" s="2">
        <v>42004</v>
      </c>
      <c r="BX1662" s="2">
        <v>42034</v>
      </c>
      <c r="BY1662" s="2">
        <v>42062</v>
      </c>
      <c r="BZ1662" s="2">
        <v>42094</v>
      </c>
      <c r="CA1662" s="2">
        <v>42124</v>
      </c>
      <c r="CB1662" s="2">
        <v>42153</v>
      </c>
      <c r="CC1662" s="2">
        <v>42185</v>
      </c>
      <c r="CD1662" s="2">
        <v>42216</v>
      </c>
      <c r="CE1662" s="2">
        <v>42247</v>
      </c>
      <c r="CF1662" s="2">
        <v>42277</v>
      </c>
      <c r="CG1662" s="2">
        <v>42307</v>
      </c>
      <c r="CH1662" s="2">
        <v>42338</v>
      </c>
      <c r="CI1662" s="2">
        <v>42369</v>
      </c>
      <c r="CJ1662" s="2">
        <v>42398</v>
      </c>
      <c r="CK1662" s="2">
        <v>42429</v>
      </c>
      <c r="CL1662" s="2">
        <v>42460</v>
      </c>
      <c r="CM1662" s="2">
        <v>42489</v>
      </c>
    </row>
    <row r="1663" spans="1:169" x14ac:dyDescent="0.25">
      <c r="D1663" s="3">
        <v>20750900</v>
      </c>
      <c r="E1663">
        <v>25310100</v>
      </c>
      <c r="F1663">
        <v>28634400</v>
      </c>
      <c r="G1663">
        <v>20343000</v>
      </c>
      <c r="H1663">
        <v>20353100</v>
      </c>
      <c r="I1663">
        <v>23372300</v>
      </c>
      <c r="J1663">
        <v>23024500</v>
      </c>
      <c r="K1663">
        <v>19332200</v>
      </c>
      <c r="L1663">
        <v>20046900</v>
      </c>
      <c r="M1663">
        <v>20717100</v>
      </c>
      <c r="N1663">
        <v>23049000</v>
      </c>
      <c r="O1663">
        <v>18374300</v>
      </c>
      <c r="P1663">
        <v>17990100</v>
      </c>
      <c r="Q1663">
        <v>19720100</v>
      </c>
      <c r="R1663">
        <v>20332600</v>
      </c>
      <c r="S1663">
        <v>33206000</v>
      </c>
      <c r="T1663">
        <v>52900500</v>
      </c>
      <c r="U1663">
        <v>36800800</v>
      </c>
      <c r="V1663">
        <v>28728700</v>
      </c>
      <c r="W1663">
        <v>24411100</v>
      </c>
      <c r="X1663">
        <v>19132617</v>
      </c>
      <c r="Y1663">
        <v>22008777</v>
      </c>
      <c r="Z1663">
        <v>20588200</v>
      </c>
      <c r="AA1663">
        <v>14863508</v>
      </c>
      <c r="AB1663">
        <v>16584352</v>
      </c>
      <c r="AC1663">
        <v>17699483</v>
      </c>
      <c r="AD1663">
        <v>20450850</v>
      </c>
      <c r="AE1663">
        <v>20051856</v>
      </c>
      <c r="AF1663">
        <v>32037211</v>
      </c>
      <c r="AG1663">
        <v>30981069</v>
      </c>
      <c r="AH1663">
        <v>19832536</v>
      </c>
      <c r="AI1663">
        <v>38878562</v>
      </c>
      <c r="AJ1663">
        <v>23550569</v>
      </c>
      <c r="AK1663">
        <v>21327789</v>
      </c>
      <c r="AL1663">
        <v>16549006</v>
      </c>
      <c r="AM1663">
        <v>18654548</v>
      </c>
      <c r="AN1663">
        <v>14575849</v>
      </c>
      <c r="AO1663">
        <v>15464730</v>
      </c>
      <c r="AP1663">
        <v>17542142</v>
      </c>
      <c r="AQ1663">
        <v>15064358</v>
      </c>
      <c r="AR1663">
        <v>15170432</v>
      </c>
      <c r="AS1663">
        <v>18672073</v>
      </c>
      <c r="AT1663">
        <v>17974862</v>
      </c>
      <c r="AU1663">
        <v>14394301</v>
      </c>
      <c r="AV1663">
        <v>13082735</v>
      </c>
      <c r="AW1663">
        <v>12780572</v>
      </c>
      <c r="AX1663">
        <v>13502912</v>
      </c>
      <c r="AY1663">
        <v>9880655</v>
      </c>
      <c r="AZ1663">
        <v>14037634</v>
      </c>
      <c r="BA1663">
        <v>11125664</v>
      </c>
      <c r="BB1663">
        <v>10034781</v>
      </c>
      <c r="BC1663">
        <v>13377070</v>
      </c>
      <c r="BD1663">
        <v>9558628</v>
      </c>
      <c r="BE1663">
        <v>9627421</v>
      </c>
      <c r="BF1663">
        <v>15431286</v>
      </c>
      <c r="BG1663">
        <v>11322497</v>
      </c>
      <c r="BH1663">
        <v>10617613</v>
      </c>
      <c r="BI1663">
        <v>21198466</v>
      </c>
      <c r="BJ1663">
        <v>14618567</v>
      </c>
      <c r="BK1663">
        <v>19343466</v>
      </c>
      <c r="BL1663">
        <v>15673493</v>
      </c>
      <c r="BM1663">
        <v>11870095</v>
      </c>
      <c r="BN1663">
        <v>14427168</v>
      </c>
      <c r="BO1663">
        <v>15830522</v>
      </c>
      <c r="BP1663">
        <v>15379086</v>
      </c>
      <c r="BQ1663">
        <v>9544795</v>
      </c>
      <c r="BR1663">
        <v>10572101</v>
      </c>
      <c r="BS1663">
        <v>10620434</v>
      </c>
      <c r="BT1663">
        <v>10156317</v>
      </c>
      <c r="BU1663">
        <v>15721838</v>
      </c>
      <c r="BV1663">
        <v>13000368</v>
      </c>
      <c r="BW1663">
        <v>20540134</v>
      </c>
      <c r="BX1663">
        <v>19013221</v>
      </c>
      <c r="BY1663">
        <v>17141662</v>
      </c>
      <c r="BZ1663">
        <v>20567486</v>
      </c>
      <c r="CA1663">
        <v>17505686</v>
      </c>
      <c r="CB1663">
        <v>15075428</v>
      </c>
      <c r="CC1663">
        <v>15852341</v>
      </c>
      <c r="CD1663">
        <v>17389456</v>
      </c>
      <c r="CE1663">
        <v>33568874</v>
      </c>
      <c r="CF1663">
        <v>27926855</v>
      </c>
      <c r="CG1663">
        <v>21181108</v>
      </c>
      <c r="CH1663">
        <v>13151938</v>
      </c>
      <c r="CI1663">
        <v>18353083</v>
      </c>
      <c r="CJ1663">
        <v>20307932</v>
      </c>
      <c r="CK1663">
        <v>17934195</v>
      </c>
      <c r="CL1663">
        <v>16447526</v>
      </c>
      <c r="CM1663">
        <v>11248068</v>
      </c>
    </row>
    <row r="1664" spans="1:169" x14ac:dyDescent="0.25">
      <c r="A1664" s="5" t="s">
        <v>832</v>
      </c>
      <c r="B1664" t="s">
        <v>1166</v>
      </c>
      <c r="C1664" t="s">
        <v>1199</v>
      </c>
      <c r="D1664" s="2">
        <f>_xll.BDH(A1664, "volume", B1664, C1664, "Direction", "H", "Period", "M","cols=166;rows=2")</f>
        <v>39843</v>
      </c>
      <c r="E1664" s="2">
        <v>39871</v>
      </c>
      <c r="F1664" s="2">
        <v>39903</v>
      </c>
      <c r="G1664" s="2">
        <v>39933</v>
      </c>
      <c r="H1664" s="2">
        <v>39962</v>
      </c>
      <c r="I1664" s="2">
        <v>39994</v>
      </c>
      <c r="J1664" s="2">
        <v>40025</v>
      </c>
      <c r="K1664" s="2">
        <v>40056</v>
      </c>
      <c r="L1664" s="2">
        <v>40086</v>
      </c>
      <c r="M1664" s="2">
        <v>40116</v>
      </c>
      <c r="N1664" s="2">
        <v>40147</v>
      </c>
      <c r="O1664" s="2">
        <v>40178</v>
      </c>
      <c r="P1664" s="2">
        <v>40207</v>
      </c>
      <c r="Q1664" s="2">
        <v>40235</v>
      </c>
      <c r="R1664" s="2">
        <v>40268</v>
      </c>
      <c r="S1664" s="2">
        <v>40298</v>
      </c>
      <c r="T1664" s="2">
        <v>40329</v>
      </c>
      <c r="U1664" s="2">
        <v>40359</v>
      </c>
      <c r="V1664" s="2">
        <v>40389</v>
      </c>
      <c r="W1664" s="2">
        <v>40421</v>
      </c>
      <c r="X1664" s="2">
        <v>40451</v>
      </c>
      <c r="Y1664" s="2">
        <v>40480</v>
      </c>
      <c r="Z1664" s="2">
        <v>40512</v>
      </c>
      <c r="AA1664" s="2">
        <v>40543</v>
      </c>
      <c r="AB1664" s="2">
        <v>40574</v>
      </c>
      <c r="AC1664" s="2">
        <v>40602</v>
      </c>
      <c r="AD1664" s="2">
        <v>40633</v>
      </c>
      <c r="AE1664" s="2">
        <v>40662</v>
      </c>
      <c r="AF1664" s="2">
        <v>40694</v>
      </c>
      <c r="AG1664" s="2">
        <v>40724</v>
      </c>
      <c r="AH1664" s="2">
        <v>40753</v>
      </c>
      <c r="AI1664" s="2">
        <v>40786</v>
      </c>
      <c r="AJ1664" s="2">
        <v>40816</v>
      </c>
      <c r="AK1664" s="2">
        <v>40847</v>
      </c>
      <c r="AL1664" s="2">
        <v>40877</v>
      </c>
      <c r="AM1664" s="2">
        <v>40907</v>
      </c>
      <c r="AN1664" s="2">
        <v>40939</v>
      </c>
      <c r="AO1664" s="2">
        <v>40968</v>
      </c>
      <c r="AP1664" s="2">
        <v>40998</v>
      </c>
      <c r="AQ1664" s="2">
        <v>41029</v>
      </c>
      <c r="AR1664" s="2">
        <v>41060</v>
      </c>
      <c r="AS1664" s="2">
        <v>41089</v>
      </c>
      <c r="AT1664" s="2">
        <v>41121</v>
      </c>
      <c r="AU1664" s="2">
        <v>41152</v>
      </c>
      <c r="AV1664" s="2">
        <v>41180</v>
      </c>
      <c r="AW1664" s="2">
        <v>41213</v>
      </c>
      <c r="AX1664" s="2">
        <v>41243</v>
      </c>
      <c r="AY1664" s="2">
        <v>41274</v>
      </c>
      <c r="AZ1664" s="2">
        <v>41305</v>
      </c>
      <c r="BA1664" s="2">
        <v>41333</v>
      </c>
      <c r="BB1664" s="2">
        <v>41362</v>
      </c>
      <c r="BC1664" s="2">
        <v>41394</v>
      </c>
      <c r="BD1664" s="2">
        <v>41425</v>
      </c>
      <c r="BE1664" s="2">
        <v>41453</v>
      </c>
      <c r="BF1664" s="2">
        <v>41486</v>
      </c>
      <c r="BG1664" s="2">
        <v>41516</v>
      </c>
      <c r="BH1664" s="2">
        <v>41547</v>
      </c>
      <c r="BI1664" s="2">
        <v>41578</v>
      </c>
      <c r="BJ1664" s="2">
        <v>41607</v>
      </c>
      <c r="BK1664" s="2">
        <v>41639</v>
      </c>
      <c r="BL1664" s="2">
        <v>41670</v>
      </c>
      <c r="BM1664" s="2">
        <v>41698</v>
      </c>
      <c r="BN1664" s="2">
        <v>41729</v>
      </c>
      <c r="BO1664" s="2">
        <v>41759</v>
      </c>
      <c r="BP1664" s="2">
        <v>41789</v>
      </c>
      <c r="BQ1664" s="2">
        <v>41820</v>
      </c>
      <c r="BR1664" s="2">
        <v>41851</v>
      </c>
      <c r="BS1664" s="2">
        <v>41880</v>
      </c>
      <c r="BT1664" s="2">
        <v>41912</v>
      </c>
      <c r="BU1664" s="2">
        <v>41943</v>
      </c>
      <c r="BV1664" s="2">
        <v>41971</v>
      </c>
      <c r="BW1664" s="2">
        <v>42004</v>
      </c>
      <c r="BX1664" s="2">
        <v>42034</v>
      </c>
      <c r="BY1664" s="2">
        <v>42062</v>
      </c>
      <c r="BZ1664" s="2">
        <v>42094</v>
      </c>
      <c r="CA1664" s="2">
        <v>42124</v>
      </c>
      <c r="CB1664" s="2">
        <v>42153</v>
      </c>
      <c r="CC1664" s="2">
        <v>42185</v>
      </c>
      <c r="CD1664" s="2">
        <v>42216</v>
      </c>
      <c r="CE1664" s="2">
        <v>42247</v>
      </c>
      <c r="CF1664" s="2">
        <v>42277</v>
      </c>
      <c r="CG1664" s="2">
        <v>42307</v>
      </c>
      <c r="CH1664" s="2">
        <v>42338</v>
      </c>
      <c r="CI1664" s="2">
        <v>42369</v>
      </c>
      <c r="CJ1664" s="2">
        <v>42398</v>
      </c>
      <c r="CK1664" s="2">
        <v>42429</v>
      </c>
      <c r="CL1664" s="2">
        <v>42460</v>
      </c>
      <c r="CM1664" s="2">
        <v>42489</v>
      </c>
      <c r="CN1664" s="2">
        <v>42521</v>
      </c>
      <c r="CO1664" s="2">
        <v>42551</v>
      </c>
      <c r="CP1664" s="2">
        <v>42580</v>
      </c>
      <c r="CQ1664" s="2">
        <v>42613</v>
      </c>
      <c r="CR1664" s="2">
        <v>42643</v>
      </c>
      <c r="CS1664" s="2">
        <v>42674</v>
      </c>
      <c r="CT1664" s="2">
        <v>42704</v>
      </c>
      <c r="CU1664" s="2">
        <v>42734</v>
      </c>
      <c r="CV1664" s="2">
        <v>42766</v>
      </c>
      <c r="CW1664" s="2">
        <v>42794</v>
      </c>
      <c r="CX1664" s="2">
        <v>42825</v>
      </c>
      <c r="CY1664" s="2">
        <v>42853</v>
      </c>
      <c r="CZ1664" s="2">
        <v>42886</v>
      </c>
      <c r="DA1664" s="2">
        <v>42916</v>
      </c>
      <c r="DB1664" s="2">
        <v>42947</v>
      </c>
      <c r="DC1664" s="2">
        <v>42978</v>
      </c>
      <c r="DD1664" s="2">
        <v>43007</v>
      </c>
      <c r="DE1664" s="2">
        <v>43039</v>
      </c>
      <c r="DF1664" s="2">
        <v>43069</v>
      </c>
      <c r="DG1664" s="2">
        <v>43098</v>
      </c>
      <c r="DH1664" s="2">
        <v>43131</v>
      </c>
      <c r="DI1664" s="2">
        <v>43159</v>
      </c>
      <c r="DJ1664" s="2">
        <v>43189</v>
      </c>
      <c r="DK1664" s="2">
        <v>43220</v>
      </c>
      <c r="DL1664" s="2">
        <v>43251</v>
      </c>
      <c r="DM1664" s="2">
        <v>43280</v>
      </c>
      <c r="DN1664" s="2">
        <v>43312</v>
      </c>
      <c r="DO1664" s="2">
        <v>43343</v>
      </c>
      <c r="DP1664" s="2">
        <v>43371</v>
      </c>
      <c r="DQ1664" s="2">
        <v>43404</v>
      </c>
      <c r="DR1664" s="2">
        <v>43434</v>
      </c>
      <c r="DS1664" s="2">
        <v>43465</v>
      </c>
      <c r="DT1664" s="2">
        <v>43496</v>
      </c>
      <c r="DU1664" s="2">
        <v>43524</v>
      </c>
      <c r="DV1664" s="2">
        <v>43553</v>
      </c>
      <c r="DW1664" s="2">
        <v>43585</v>
      </c>
      <c r="DX1664" s="2">
        <v>43616</v>
      </c>
      <c r="DY1664" s="2">
        <v>43644</v>
      </c>
      <c r="DZ1664" s="2">
        <v>43677</v>
      </c>
      <c r="EA1664" s="2">
        <v>43707</v>
      </c>
      <c r="EB1664" s="2">
        <v>43738</v>
      </c>
      <c r="EC1664" s="2">
        <v>43769</v>
      </c>
      <c r="ED1664" s="2">
        <v>43798</v>
      </c>
      <c r="EE1664" s="2">
        <v>43830</v>
      </c>
      <c r="EF1664" s="2">
        <v>43861</v>
      </c>
      <c r="EG1664" s="2">
        <v>43889</v>
      </c>
      <c r="EH1664" s="2">
        <v>43921</v>
      </c>
      <c r="EI1664" s="2">
        <v>43951</v>
      </c>
      <c r="EJ1664" s="2">
        <v>43980</v>
      </c>
      <c r="EK1664" s="2">
        <v>44012</v>
      </c>
      <c r="EL1664" s="2">
        <v>44043</v>
      </c>
      <c r="EM1664" s="2">
        <v>44074</v>
      </c>
      <c r="EN1664" s="2">
        <v>44104</v>
      </c>
      <c r="EO1664" s="2">
        <v>44134</v>
      </c>
      <c r="EP1664" s="2">
        <v>44165</v>
      </c>
      <c r="EQ1664" s="2">
        <v>44196</v>
      </c>
      <c r="ER1664" s="2">
        <v>44225</v>
      </c>
      <c r="ES1664" s="2">
        <v>44253</v>
      </c>
      <c r="ET1664" s="2">
        <v>44286</v>
      </c>
      <c r="EU1664" s="2">
        <v>44316</v>
      </c>
      <c r="EV1664" s="2">
        <v>44347</v>
      </c>
      <c r="EW1664" s="2">
        <v>44377</v>
      </c>
      <c r="EX1664" s="2">
        <v>44407</v>
      </c>
      <c r="EY1664" s="2">
        <v>44439</v>
      </c>
      <c r="EZ1664" s="2">
        <v>44469</v>
      </c>
      <c r="FA1664" s="2">
        <v>44498</v>
      </c>
      <c r="FB1664" s="2">
        <v>44530</v>
      </c>
      <c r="FC1664" s="2">
        <v>44561</v>
      </c>
      <c r="FD1664" s="2">
        <v>44592</v>
      </c>
      <c r="FE1664" s="2">
        <v>44620</v>
      </c>
      <c r="FF1664" s="2">
        <v>44651</v>
      </c>
      <c r="FG1664" s="2">
        <v>44680</v>
      </c>
      <c r="FH1664" s="2">
        <v>44712</v>
      </c>
      <c r="FI1664" s="2">
        <v>44742</v>
      </c>
      <c r="FJ1664" s="2">
        <v>44771</v>
      </c>
      <c r="FK1664" s="2">
        <v>44804</v>
      </c>
      <c r="FL1664" s="2">
        <v>44834</v>
      </c>
      <c r="FM1664" s="2">
        <v>44865</v>
      </c>
    </row>
    <row r="1665" spans="1:169" x14ac:dyDescent="0.25">
      <c r="D1665" s="3">
        <v>9433900</v>
      </c>
      <c r="E1665">
        <v>12551000</v>
      </c>
      <c r="F1665">
        <v>17061300</v>
      </c>
      <c r="G1665">
        <v>11056500</v>
      </c>
      <c r="H1665">
        <v>11029000</v>
      </c>
      <c r="I1665">
        <v>8019600</v>
      </c>
      <c r="J1665">
        <v>6799500</v>
      </c>
      <c r="K1665">
        <v>8490000</v>
      </c>
      <c r="L1665">
        <v>8375200</v>
      </c>
      <c r="M1665">
        <v>10530400</v>
      </c>
      <c r="N1665">
        <v>5681700</v>
      </c>
      <c r="O1665">
        <v>4497400</v>
      </c>
      <c r="P1665">
        <v>5525300</v>
      </c>
      <c r="Q1665">
        <v>5277800</v>
      </c>
      <c r="R1665">
        <v>5936100</v>
      </c>
      <c r="S1665">
        <v>5805500</v>
      </c>
      <c r="T1665">
        <v>10108400</v>
      </c>
      <c r="U1665">
        <v>10038400</v>
      </c>
      <c r="V1665">
        <v>6696700</v>
      </c>
      <c r="W1665">
        <v>8951700</v>
      </c>
      <c r="X1665">
        <v>6486012</v>
      </c>
      <c r="Y1665">
        <v>6851412</v>
      </c>
      <c r="Z1665">
        <v>6098120</v>
      </c>
      <c r="AA1665">
        <v>4984363</v>
      </c>
      <c r="AB1665">
        <v>6527772</v>
      </c>
      <c r="AC1665">
        <v>6445827</v>
      </c>
      <c r="AD1665">
        <v>7584728</v>
      </c>
      <c r="AE1665">
        <v>4394563</v>
      </c>
      <c r="AF1665">
        <v>7980251</v>
      </c>
      <c r="AG1665">
        <v>7100613</v>
      </c>
      <c r="AH1665">
        <v>6192469</v>
      </c>
      <c r="AI1665">
        <v>13331838</v>
      </c>
      <c r="AJ1665">
        <v>9920764</v>
      </c>
      <c r="AK1665">
        <v>6714528</v>
      </c>
      <c r="AL1665">
        <v>5585536</v>
      </c>
      <c r="AM1665">
        <v>4660207</v>
      </c>
      <c r="AN1665">
        <v>6122050</v>
      </c>
      <c r="AO1665">
        <v>4945979</v>
      </c>
      <c r="AP1665">
        <v>4014989</v>
      </c>
      <c r="AQ1665">
        <v>4253456</v>
      </c>
      <c r="AR1665">
        <v>5893830</v>
      </c>
      <c r="AS1665">
        <v>4177894</v>
      </c>
      <c r="AT1665">
        <v>3586994</v>
      </c>
      <c r="AU1665">
        <v>4961703</v>
      </c>
      <c r="AV1665">
        <v>4441543</v>
      </c>
      <c r="AW1665">
        <v>4731103</v>
      </c>
      <c r="AX1665">
        <v>5001415</v>
      </c>
      <c r="AY1665">
        <v>3666211</v>
      </c>
      <c r="AZ1665">
        <v>4165891</v>
      </c>
      <c r="BA1665">
        <v>3327774</v>
      </c>
      <c r="BB1665">
        <v>4524686</v>
      </c>
      <c r="BC1665">
        <v>5533949</v>
      </c>
      <c r="BD1665">
        <v>5028877</v>
      </c>
      <c r="BE1665">
        <v>3956308</v>
      </c>
      <c r="BF1665">
        <v>3910100</v>
      </c>
      <c r="BG1665">
        <v>4132200</v>
      </c>
      <c r="BH1665">
        <v>3547413</v>
      </c>
      <c r="BI1665">
        <v>3928668</v>
      </c>
      <c r="BJ1665">
        <v>2770180</v>
      </c>
      <c r="BK1665">
        <v>3574221</v>
      </c>
      <c r="BL1665">
        <v>5018244</v>
      </c>
      <c r="BM1665">
        <v>3299023</v>
      </c>
      <c r="BN1665">
        <v>3447508</v>
      </c>
      <c r="BO1665">
        <v>3580208</v>
      </c>
      <c r="BP1665">
        <v>2874067</v>
      </c>
      <c r="BQ1665">
        <v>3168125</v>
      </c>
      <c r="BR1665">
        <v>3536684</v>
      </c>
      <c r="BS1665">
        <v>2312358</v>
      </c>
      <c r="BT1665">
        <v>2720137</v>
      </c>
      <c r="BU1665">
        <v>3559561</v>
      </c>
      <c r="BV1665">
        <v>2859952</v>
      </c>
      <c r="BW1665">
        <v>4319919</v>
      </c>
      <c r="BX1665">
        <v>3540491</v>
      </c>
      <c r="BY1665">
        <v>5174994</v>
      </c>
      <c r="BZ1665">
        <v>6943022</v>
      </c>
      <c r="CA1665">
        <v>5614899</v>
      </c>
      <c r="CB1665">
        <v>8040221</v>
      </c>
      <c r="CC1665">
        <v>6404925</v>
      </c>
      <c r="CD1665">
        <v>5453962</v>
      </c>
      <c r="CE1665">
        <v>5122911</v>
      </c>
      <c r="CF1665">
        <v>4331431</v>
      </c>
      <c r="CG1665">
        <v>4382410</v>
      </c>
      <c r="CH1665">
        <v>3614431</v>
      </c>
      <c r="CI1665">
        <v>4767953</v>
      </c>
      <c r="CJ1665">
        <v>5913791</v>
      </c>
      <c r="CK1665">
        <v>6124520</v>
      </c>
      <c r="CL1665">
        <v>5737287</v>
      </c>
      <c r="CM1665">
        <v>5332144</v>
      </c>
      <c r="CN1665">
        <v>5046010</v>
      </c>
      <c r="CO1665">
        <v>5482268</v>
      </c>
      <c r="CP1665">
        <v>3170881</v>
      </c>
      <c r="CQ1665">
        <v>4852380</v>
      </c>
      <c r="CR1665">
        <v>3775026</v>
      </c>
      <c r="CS1665">
        <v>3266775</v>
      </c>
      <c r="CT1665">
        <v>4599168</v>
      </c>
      <c r="CU1665">
        <v>4027843</v>
      </c>
      <c r="CV1665">
        <v>2784996</v>
      </c>
      <c r="CW1665">
        <v>4445859</v>
      </c>
      <c r="CX1665">
        <v>5418727</v>
      </c>
      <c r="CY1665">
        <v>4353001</v>
      </c>
      <c r="CZ1665">
        <v>5740092</v>
      </c>
      <c r="DA1665">
        <v>7011086</v>
      </c>
      <c r="DB1665">
        <v>4577871</v>
      </c>
      <c r="DC1665">
        <v>4217522</v>
      </c>
      <c r="DD1665">
        <v>4821575</v>
      </c>
      <c r="DE1665">
        <v>3467790</v>
      </c>
      <c r="DF1665">
        <v>4969424</v>
      </c>
      <c r="DG1665">
        <v>4509877</v>
      </c>
      <c r="DH1665">
        <v>4687685</v>
      </c>
      <c r="DI1665">
        <v>4426052</v>
      </c>
      <c r="DJ1665">
        <v>6276674</v>
      </c>
      <c r="DK1665">
        <v>4417898</v>
      </c>
      <c r="DL1665">
        <v>5334691</v>
      </c>
      <c r="DM1665">
        <v>5666789</v>
      </c>
      <c r="DN1665">
        <v>3861853</v>
      </c>
      <c r="DO1665">
        <v>4200030</v>
      </c>
      <c r="DP1665">
        <v>3683059</v>
      </c>
      <c r="DQ1665">
        <v>6061385</v>
      </c>
      <c r="DR1665">
        <v>5608693</v>
      </c>
      <c r="DS1665">
        <v>5448785</v>
      </c>
      <c r="DT1665">
        <v>5949609</v>
      </c>
      <c r="DU1665">
        <v>3654069</v>
      </c>
      <c r="DV1665">
        <v>4267014</v>
      </c>
      <c r="DW1665">
        <v>3155323</v>
      </c>
      <c r="DX1665">
        <v>5095685</v>
      </c>
      <c r="DY1665">
        <v>7360044</v>
      </c>
      <c r="DZ1665">
        <v>13133164</v>
      </c>
      <c r="EA1665">
        <v>9154004</v>
      </c>
      <c r="EB1665">
        <v>13121574</v>
      </c>
      <c r="EC1665">
        <v>7820233</v>
      </c>
      <c r="ED1665">
        <v>8017665</v>
      </c>
      <c r="EE1665">
        <v>7864418</v>
      </c>
      <c r="EF1665">
        <v>7523945</v>
      </c>
      <c r="EG1665">
        <v>8125558</v>
      </c>
      <c r="EH1665">
        <v>14177764</v>
      </c>
      <c r="EI1665">
        <v>7624595</v>
      </c>
      <c r="EJ1665">
        <v>7035283</v>
      </c>
      <c r="EK1665">
        <v>13990171</v>
      </c>
      <c r="EL1665">
        <v>7744747</v>
      </c>
      <c r="EM1665">
        <v>8091334</v>
      </c>
      <c r="EN1665">
        <v>7396144</v>
      </c>
      <c r="EO1665">
        <v>5783898</v>
      </c>
      <c r="EP1665">
        <v>6871278</v>
      </c>
      <c r="EQ1665">
        <v>8905788</v>
      </c>
      <c r="ER1665">
        <v>8014708</v>
      </c>
      <c r="ES1665">
        <v>9873208</v>
      </c>
      <c r="ET1665">
        <v>10341465</v>
      </c>
      <c r="EU1665">
        <v>6377523</v>
      </c>
      <c r="EV1665">
        <v>7750632</v>
      </c>
      <c r="EW1665">
        <v>9456502</v>
      </c>
      <c r="EX1665">
        <v>6759710</v>
      </c>
      <c r="EY1665">
        <v>5775413</v>
      </c>
      <c r="EZ1665">
        <v>8017920</v>
      </c>
      <c r="FA1665">
        <v>7377781</v>
      </c>
      <c r="FB1665">
        <v>8735920</v>
      </c>
      <c r="FC1665">
        <v>9014301</v>
      </c>
      <c r="FD1665">
        <v>12203135</v>
      </c>
      <c r="FE1665">
        <v>8371089</v>
      </c>
      <c r="FF1665">
        <v>11244134</v>
      </c>
      <c r="FG1665">
        <v>6084473</v>
      </c>
      <c r="FH1665">
        <v>7305348</v>
      </c>
      <c r="FI1665">
        <v>6239095</v>
      </c>
      <c r="FJ1665">
        <v>6346198</v>
      </c>
      <c r="FK1665">
        <v>6290940</v>
      </c>
      <c r="FL1665">
        <v>6337900</v>
      </c>
      <c r="FM1665">
        <v>6923934</v>
      </c>
    </row>
    <row r="1666" spans="1:169" x14ac:dyDescent="0.25">
      <c r="A1666" s="5" t="s">
        <v>833</v>
      </c>
      <c r="B1666" t="s">
        <v>1166</v>
      </c>
      <c r="C1666" t="s">
        <v>1196</v>
      </c>
      <c r="D1666" s="2">
        <f>_xll.BDH(A1666, "volume", B1666, C1666, "Direction", "H", "Period", "M","cols=120;rows=2")</f>
        <v>39843</v>
      </c>
      <c r="E1666" s="2">
        <v>39871</v>
      </c>
      <c r="F1666" s="2">
        <v>39903</v>
      </c>
      <c r="G1666" s="2">
        <v>39933</v>
      </c>
      <c r="H1666" s="2">
        <v>39962</v>
      </c>
      <c r="I1666" s="2">
        <v>39994</v>
      </c>
      <c r="J1666" s="2">
        <v>40025</v>
      </c>
      <c r="K1666" s="2">
        <v>40056</v>
      </c>
      <c r="L1666" s="2">
        <v>40086</v>
      </c>
      <c r="M1666" s="2">
        <v>40116</v>
      </c>
      <c r="N1666" s="2">
        <v>40147</v>
      </c>
      <c r="O1666" s="2">
        <v>40178</v>
      </c>
      <c r="P1666" s="2">
        <v>40207</v>
      </c>
      <c r="Q1666" s="2">
        <v>40235</v>
      </c>
      <c r="R1666" s="2">
        <v>40268</v>
      </c>
      <c r="S1666" s="2">
        <v>40298</v>
      </c>
      <c r="T1666" s="2">
        <v>40329</v>
      </c>
      <c r="U1666" s="2">
        <v>40359</v>
      </c>
      <c r="V1666" s="2">
        <v>40389</v>
      </c>
      <c r="W1666" s="2">
        <v>40421</v>
      </c>
      <c r="X1666" s="2">
        <v>40451</v>
      </c>
      <c r="Y1666" s="2">
        <v>40480</v>
      </c>
      <c r="Z1666" s="2">
        <v>40512</v>
      </c>
      <c r="AA1666" s="2">
        <v>40543</v>
      </c>
      <c r="AB1666" s="2">
        <v>40574</v>
      </c>
      <c r="AC1666" s="2">
        <v>40602</v>
      </c>
      <c r="AD1666" s="2">
        <v>40633</v>
      </c>
      <c r="AE1666" s="2">
        <v>40662</v>
      </c>
      <c r="AF1666" s="2">
        <v>40694</v>
      </c>
      <c r="AG1666" s="2">
        <v>40724</v>
      </c>
      <c r="AH1666" s="2">
        <v>40753</v>
      </c>
      <c r="AI1666" s="2">
        <v>40786</v>
      </c>
      <c r="AJ1666" s="2">
        <v>40816</v>
      </c>
      <c r="AK1666" s="2">
        <v>40847</v>
      </c>
      <c r="AL1666" s="2">
        <v>40877</v>
      </c>
      <c r="AM1666" s="2">
        <v>40907</v>
      </c>
      <c r="AN1666" s="2">
        <v>40939</v>
      </c>
      <c r="AO1666" s="2">
        <v>40968</v>
      </c>
      <c r="AP1666" s="2">
        <v>40998</v>
      </c>
      <c r="AQ1666" s="2">
        <v>41029</v>
      </c>
      <c r="AR1666" s="2">
        <v>41060</v>
      </c>
      <c r="AS1666" s="2">
        <v>41089</v>
      </c>
      <c r="AT1666" s="2">
        <v>41121</v>
      </c>
      <c r="AU1666" s="2">
        <v>41152</v>
      </c>
      <c r="AV1666" s="2">
        <v>41180</v>
      </c>
      <c r="AW1666" s="2">
        <v>41213</v>
      </c>
      <c r="AX1666" s="2">
        <v>41243</v>
      </c>
      <c r="AY1666" s="2">
        <v>41274</v>
      </c>
      <c r="AZ1666" s="2">
        <v>41305</v>
      </c>
      <c r="BA1666" s="2">
        <v>41333</v>
      </c>
      <c r="BB1666" s="2">
        <v>41362</v>
      </c>
      <c r="BC1666" s="2">
        <v>41394</v>
      </c>
      <c r="BD1666" s="2">
        <v>41425</v>
      </c>
      <c r="BE1666" s="2">
        <v>41453</v>
      </c>
      <c r="BF1666" s="2">
        <v>41486</v>
      </c>
      <c r="BG1666" s="2">
        <v>41516</v>
      </c>
      <c r="BH1666" s="2">
        <v>41547</v>
      </c>
      <c r="BI1666" s="2">
        <v>41578</v>
      </c>
      <c r="BJ1666" s="2">
        <v>41607</v>
      </c>
      <c r="BK1666" s="2">
        <v>41639</v>
      </c>
      <c r="BL1666" s="2">
        <v>41670</v>
      </c>
      <c r="BM1666" s="2">
        <v>41698</v>
      </c>
      <c r="BN1666" s="2">
        <v>41729</v>
      </c>
      <c r="BO1666" s="2">
        <v>41759</v>
      </c>
      <c r="BP1666" s="2">
        <v>41789</v>
      </c>
      <c r="BQ1666" s="2">
        <v>41820</v>
      </c>
      <c r="BR1666" s="2">
        <v>41851</v>
      </c>
      <c r="BS1666" s="2">
        <v>41880</v>
      </c>
      <c r="BT1666" s="2">
        <v>41912</v>
      </c>
      <c r="BU1666" s="2">
        <v>41943</v>
      </c>
      <c r="BV1666" s="2">
        <v>41971</v>
      </c>
      <c r="BW1666" s="2">
        <v>42004</v>
      </c>
      <c r="BX1666" s="2">
        <v>42034</v>
      </c>
      <c r="BY1666" s="2">
        <v>42062</v>
      </c>
      <c r="BZ1666" s="2">
        <v>42094</v>
      </c>
      <c r="CA1666" s="2">
        <v>42124</v>
      </c>
      <c r="CB1666" s="2">
        <v>42153</v>
      </c>
      <c r="CC1666" s="2">
        <v>42185</v>
      </c>
      <c r="CD1666" s="2">
        <v>42216</v>
      </c>
      <c r="CE1666" s="2">
        <v>42247</v>
      </c>
      <c r="CF1666" s="2">
        <v>42277</v>
      </c>
      <c r="CG1666" s="2">
        <v>42307</v>
      </c>
      <c r="CH1666" s="2">
        <v>42338</v>
      </c>
      <c r="CI1666" s="2">
        <v>42369</v>
      </c>
      <c r="CJ1666" s="2">
        <v>42398</v>
      </c>
      <c r="CK1666" s="2">
        <v>42429</v>
      </c>
      <c r="CL1666" s="2">
        <v>42460</v>
      </c>
      <c r="CM1666" s="2">
        <v>42489</v>
      </c>
      <c r="CN1666" s="2">
        <v>42521</v>
      </c>
      <c r="CO1666" s="2">
        <v>42551</v>
      </c>
      <c r="CP1666" s="2">
        <v>42580</v>
      </c>
      <c r="CQ1666" s="2">
        <v>42613</v>
      </c>
      <c r="CR1666" s="2">
        <v>42643</v>
      </c>
      <c r="CS1666" s="2">
        <v>42674</v>
      </c>
      <c r="CT1666" s="2">
        <v>42704</v>
      </c>
      <c r="CU1666" s="2">
        <v>42734</v>
      </c>
      <c r="CV1666" s="2">
        <v>42766</v>
      </c>
      <c r="CW1666" s="2">
        <v>42794</v>
      </c>
      <c r="CX1666" s="2">
        <v>42825</v>
      </c>
      <c r="CY1666" s="2">
        <v>42853</v>
      </c>
      <c r="CZ1666" s="2">
        <v>42886</v>
      </c>
      <c r="DA1666" s="2">
        <v>42916</v>
      </c>
      <c r="DB1666" s="2">
        <v>42947</v>
      </c>
      <c r="DC1666" s="2">
        <v>42978</v>
      </c>
      <c r="DD1666" s="2">
        <v>43007</v>
      </c>
      <c r="DE1666" s="2">
        <v>43039</v>
      </c>
      <c r="DF1666" s="2">
        <v>43069</v>
      </c>
      <c r="DG1666" s="2">
        <v>43098</v>
      </c>
      <c r="DH1666" s="2">
        <v>43131</v>
      </c>
      <c r="DI1666" s="2">
        <v>43159</v>
      </c>
      <c r="DJ1666" s="2">
        <v>43189</v>
      </c>
      <c r="DK1666" s="2">
        <v>43220</v>
      </c>
      <c r="DL1666" s="2">
        <v>43251</v>
      </c>
      <c r="DM1666" s="2">
        <v>43280</v>
      </c>
      <c r="DN1666" s="2">
        <v>43312</v>
      </c>
      <c r="DO1666" s="2">
        <v>43343</v>
      </c>
      <c r="DP1666" s="2">
        <v>43371</v>
      </c>
      <c r="DQ1666" s="2">
        <v>43404</v>
      </c>
      <c r="DR1666" s="2">
        <v>43434</v>
      </c>
      <c r="DS1666" s="2">
        <v>43465</v>
      </c>
    </row>
    <row r="1667" spans="1:169" x14ac:dyDescent="0.25">
      <c r="D1667" s="3">
        <v>9493307</v>
      </c>
      <c r="E1667">
        <v>10310642</v>
      </c>
      <c r="F1667">
        <v>10801910</v>
      </c>
      <c r="G1667">
        <v>8326137</v>
      </c>
      <c r="H1667">
        <v>8592777</v>
      </c>
      <c r="I1667">
        <v>6988971</v>
      </c>
      <c r="J1667">
        <v>5650841</v>
      </c>
      <c r="K1667">
        <v>4885608</v>
      </c>
      <c r="L1667">
        <v>6995767</v>
      </c>
      <c r="M1667">
        <v>8083243</v>
      </c>
      <c r="N1667">
        <v>5668383</v>
      </c>
      <c r="O1667">
        <v>5537124</v>
      </c>
      <c r="P1667">
        <v>4556145</v>
      </c>
      <c r="Q1667">
        <v>6857570</v>
      </c>
      <c r="R1667">
        <v>4970482</v>
      </c>
      <c r="S1667">
        <v>5005349</v>
      </c>
      <c r="T1667">
        <v>6498494</v>
      </c>
      <c r="U1667">
        <v>8520694</v>
      </c>
      <c r="V1667">
        <v>7583078</v>
      </c>
      <c r="W1667">
        <v>5263450</v>
      </c>
      <c r="X1667">
        <v>4025311</v>
      </c>
      <c r="Y1667">
        <v>3221991</v>
      </c>
      <c r="Z1667">
        <v>3356474</v>
      </c>
      <c r="AA1667">
        <v>4396207</v>
      </c>
      <c r="AB1667">
        <v>3445615</v>
      </c>
      <c r="AC1667">
        <v>3979282</v>
      </c>
      <c r="AD1667">
        <v>4116138</v>
      </c>
      <c r="AE1667">
        <v>3661188</v>
      </c>
      <c r="AF1667">
        <v>4213030</v>
      </c>
      <c r="AG1667">
        <v>3950417</v>
      </c>
      <c r="AH1667">
        <v>3378590</v>
      </c>
      <c r="AI1667">
        <v>6812051</v>
      </c>
      <c r="AJ1667">
        <v>4736841</v>
      </c>
      <c r="AK1667">
        <v>3777937</v>
      </c>
      <c r="AL1667">
        <v>4798624</v>
      </c>
      <c r="AM1667">
        <v>3032024</v>
      </c>
      <c r="AN1667">
        <v>3455266</v>
      </c>
      <c r="AO1667">
        <v>3248527</v>
      </c>
      <c r="AP1667">
        <v>3192928</v>
      </c>
      <c r="AQ1667">
        <v>3152111</v>
      </c>
      <c r="AR1667">
        <v>3813481</v>
      </c>
      <c r="AS1667">
        <v>3924243</v>
      </c>
      <c r="AT1667">
        <v>3474971</v>
      </c>
      <c r="AU1667">
        <v>2778024</v>
      </c>
      <c r="AV1667">
        <v>2606688</v>
      </c>
      <c r="AW1667">
        <v>3345885</v>
      </c>
      <c r="AX1667">
        <v>3574449</v>
      </c>
      <c r="AY1667">
        <v>3053548</v>
      </c>
      <c r="AZ1667">
        <v>2757321</v>
      </c>
      <c r="BA1667">
        <v>3962336</v>
      </c>
      <c r="BB1667">
        <v>3314623</v>
      </c>
      <c r="BC1667">
        <v>3301304</v>
      </c>
      <c r="BD1667">
        <v>3173712</v>
      </c>
      <c r="BE1667">
        <v>3551911</v>
      </c>
      <c r="BF1667">
        <v>2549297</v>
      </c>
      <c r="BG1667">
        <v>2008218</v>
      </c>
      <c r="BH1667">
        <v>2096991</v>
      </c>
      <c r="BI1667">
        <v>3019276</v>
      </c>
      <c r="BJ1667">
        <v>1756209</v>
      </c>
      <c r="BK1667">
        <v>3106817</v>
      </c>
      <c r="BL1667">
        <v>4407859</v>
      </c>
      <c r="BM1667">
        <v>4153019</v>
      </c>
      <c r="BN1667">
        <v>3699847</v>
      </c>
      <c r="BO1667">
        <v>3783763</v>
      </c>
      <c r="BP1667">
        <v>3325920</v>
      </c>
      <c r="BQ1667">
        <v>2958038</v>
      </c>
      <c r="BR1667">
        <v>2748495</v>
      </c>
      <c r="BS1667">
        <v>2060905</v>
      </c>
      <c r="BT1667">
        <v>2746232</v>
      </c>
      <c r="BU1667">
        <v>4600833</v>
      </c>
      <c r="BV1667">
        <v>2943045</v>
      </c>
      <c r="BW1667">
        <v>3879346</v>
      </c>
      <c r="BX1667">
        <v>3326151</v>
      </c>
      <c r="BY1667">
        <v>3650982</v>
      </c>
      <c r="BZ1667">
        <v>3882188</v>
      </c>
      <c r="CA1667">
        <v>3658196</v>
      </c>
      <c r="CB1667">
        <v>3338931</v>
      </c>
      <c r="CC1667">
        <v>3358651</v>
      </c>
      <c r="CD1667">
        <v>6120815</v>
      </c>
      <c r="CE1667">
        <v>4984684</v>
      </c>
      <c r="CF1667">
        <v>7046089</v>
      </c>
      <c r="CG1667">
        <v>9045393</v>
      </c>
      <c r="CH1667">
        <v>7446948</v>
      </c>
      <c r="CI1667">
        <v>6641010</v>
      </c>
      <c r="CJ1667">
        <v>4627891</v>
      </c>
      <c r="CK1667">
        <v>7371109</v>
      </c>
      <c r="CL1667">
        <v>6562066</v>
      </c>
      <c r="CM1667">
        <v>8354652</v>
      </c>
      <c r="CN1667">
        <v>12292086</v>
      </c>
      <c r="CO1667">
        <v>7545875</v>
      </c>
      <c r="CP1667">
        <v>8036269</v>
      </c>
      <c r="CQ1667">
        <v>8674548</v>
      </c>
      <c r="CR1667">
        <v>9347146</v>
      </c>
      <c r="CS1667">
        <v>10939348</v>
      </c>
      <c r="CT1667">
        <v>9182246</v>
      </c>
      <c r="CU1667">
        <v>9332799</v>
      </c>
      <c r="CV1667">
        <v>7163659</v>
      </c>
      <c r="CW1667">
        <v>9081671</v>
      </c>
      <c r="CX1667">
        <v>7035971</v>
      </c>
      <c r="CY1667">
        <v>4876117</v>
      </c>
      <c r="CZ1667">
        <v>5548939</v>
      </c>
      <c r="DA1667">
        <v>6522244</v>
      </c>
      <c r="DB1667">
        <v>4857606</v>
      </c>
      <c r="DC1667">
        <v>7424560</v>
      </c>
      <c r="DD1667">
        <v>4975880</v>
      </c>
      <c r="DE1667">
        <v>4229520</v>
      </c>
      <c r="DF1667">
        <v>7539366</v>
      </c>
      <c r="DG1667">
        <v>5669723</v>
      </c>
      <c r="DH1667">
        <v>5182376</v>
      </c>
      <c r="DI1667">
        <v>9672990</v>
      </c>
      <c r="DJ1667">
        <v>6911653</v>
      </c>
      <c r="DK1667">
        <v>6882491</v>
      </c>
      <c r="DL1667">
        <v>6377733</v>
      </c>
      <c r="DM1667">
        <v>5577455</v>
      </c>
      <c r="DN1667">
        <v>6036537</v>
      </c>
      <c r="DO1667">
        <v>6859360</v>
      </c>
      <c r="DP1667">
        <v>6155675</v>
      </c>
      <c r="DQ1667">
        <v>8667593</v>
      </c>
      <c r="DR1667">
        <v>22680313</v>
      </c>
      <c r="DS1667">
        <v>10282871</v>
      </c>
    </row>
    <row r="1668" spans="1:169" x14ac:dyDescent="0.25">
      <c r="A1668" s="5" t="s">
        <v>834</v>
      </c>
      <c r="B1668" t="s">
        <v>1166</v>
      </c>
      <c r="C1668" t="s">
        <v>1199</v>
      </c>
      <c r="D1668" s="2">
        <f>_xll.BDH(A1668, "volume", B1668, C1668, "Direction", "H", "Period", "M","cols=166;rows=2")</f>
        <v>39843</v>
      </c>
      <c r="E1668" s="2">
        <v>39871</v>
      </c>
      <c r="F1668" s="2">
        <v>39903</v>
      </c>
      <c r="G1668" s="2">
        <v>39933</v>
      </c>
      <c r="H1668" s="2">
        <v>39962</v>
      </c>
      <c r="I1668" s="2">
        <v>39994</v>
      </c>
      <c r="J1668" s="2">
        <v>40025</v>
      </c>
      <c r="K1668" s="2">
        <v>40056</v>
      </c>
      <c r="L1668" s="2">
        <v>40086</v>
      </c>
      <c r="M1668" s="2">
        <v>40116</v>
      </c>
      <c r="N1668" s="2">
        <v>40147</v>
      </c>
      <c r="O1668" s="2">
        <v>40178</v>
      </c>
      <c r="P1668" s="2">
        <v>40207</v>
      </c>
      <c r="Q1668" s="2">
        <v>40235</v>
      </c>
      <c r="R1668" s="2">
        <v>40268</v>
      </c>
      <c r="S1668" s="2">
        <v>40298</v>
      </c>
      <c r="T1668" s="2">
        <v>40329</v>
      </c>
      <c r="U1668" s="2">
        <v>40359</v>
      </c>
      <c r="V1668" s="2">
        <v>40389</v>
      </c>
      <c r="W1668" s="2">
        <v>40421</v>
      </c>
      <c r="X1668" s="2">
        <v>40451</v>
      </c>
      <c r="Y1668" s="2">
        <v>40480</v>
      </c>
      <c r="Z1668" s="2">
        <v>40512</v>
      </c>
      <c r="AA1668" s="2">
        <v>40543</v>
      </c>
      <c r="AB1668" s="2">
        <v>40574</v>
      </c>
      <c r="AC1668" s="2">
        <v>40602</v>
      </c>
      <c r="AD1668" s="2">
        <v>40633</v>
      </c>
      <c r="AE1668" s="2">
        <v>40662</v>
      </c>
      <c r="AF1668" s="2">
        <v>40694</v>
      </c>
      <c r="AG1668" s="2">
        <v>40724</v>
      </c>
      <c r="AH1668" s="2">
        <v>40753</v>
      </c>
      <c r="AI1668" s="2">
        <v>40786</v>
      </c>
      <c r="AJ1668" s="2">
        <v>40816</v>
      </c>
      <c r="AK1668" s="2">
        <v>40847</v>
      </c>
      <c r="AL1668" s="2">
        <v>40877</v>
      </c>
      <c r="AM1668" s="2">
        <v>40907</v>
      </c>
      <c r="AN1668" s="2">
        <v>40939</v>
      </c>
      <c r="AO1668" s="2">
        <v>40968</v>
      </c>
      <c r="AP1668" s="2">
        <v>40998</v>
      </c>
      <c r="AQ1668" s="2">
        <v>41029</v>
      </c>
      <c r="AR1668" s="2">
        <v>41060</v>
      </c>
      <c r="AS1668" s="2">
        <v>41089</v>
      </c>
      <c r="AT1668" s="2">
        <v>41121</v>
      </c>
      <c r="AU1668" s="2">
        <v>41152</v>
      </c>
      <c r="AV1668" s="2">
        <v>41180</v>
      </c>
      <c r="AW1668" s="2">
        <v>41213</v>
      </c>
      <c r="AX1668" s="2">
        <v>41243</v>
      </c>
      <c r="AY1668" s="2">
        <v>41274</v>
      </c>
      <c r="AZ1668" s="2">
        <v>41305</v>
      </c>
      <c r="BA1668" s="2">
        <v>41333</v>
      </c>
      <c r="BB1668" s="2">
        <v>41362</v>
      </c>
      <c r="BC1668" s="2">
        <v>41394</v>
      </c>
      <c r="BD1668" s="2">
        <v>41425</v>
      </c>
      <c r="BE1668" s="2">
        <v>41453</v>
      </c>
      <c r="BF1668" s="2">
        <v>41486</v>
      </c>
      <c r="BG1668" s="2">
        <v>41516</v>
      </c>
      <c r="BH1668" s="2">
        <v>41547</v>
      </c>
      <c r="BI1668" s="2">
        <v>41578</v>
      </c>
      <c r="BJ1668" s="2">
        <v>41607</v>
      </c>
      <c r="BK1668" s="2">
        <v>41639</v>
      </c>
      <c r="BL1668" s="2">
        <v>41670</v>
      </c>
      <c r="BM1668" s="2">
        <v>41698</v>
      </c>
      <c r="BN1668" s="2">
        <v>41729</v>
      </c>
      <c r="BO1668" s="2">
        <v>41759</v>
      </c>
      <c r="BP1668" s="2">
        <v>41789</v>
      </c>
      <c r="BQ1668" s="2">
        <v>41820</v>
      </c>
      <c r="BR1668" s="2">
        <v>41851</v>
      </c>
      <c r="BS1668" s="2">
        <v>41880</v>
      </c>
      <c r="BT1668" s="2">
        <v>41912</v>
      </c>
      <c r="BU1668" s="2">
        <v>41943</v>
      </c>
      <c r="BV1668" s="2">
        <v>41971</v>
      </c>
      <c r="BW1668" s="2">
        <v>42004</v>
      </c>
      <c r="BX1668" s="2">
        <v>42034</v>
      </c>
      <c r="BY1668" s="2">
        <v>42062</v>
      </c>
      <c r="BZ1668" s="2">
        <v>42094</v>
      </c>
      <c r="CA1668" s="2">
        <v>42124</v>
      </c>
      <c r="CB1668" s="2">
        <v>42153</v>
      </c>
      <c r="CC1668" s="2">
        <v>42185</v>
      </c>
      <c r="CD1668" s="2">
        <v>42216</v>
      </c>
      <c r="CE1668" s="2">
        <v>42247</v>
      </c>
      <c r="CF1668" s="2">
        <v>42277</v>
      </c>
      <c r="CG1668" s="2">
        <v>42307</v>
      </c>
      <c r="CH1668" s="2">
        <v>42338</v>
      </c>
      <c r="CI1668" s="2">
        <v>42369</v>
      </c>
      <c r="CJ1668" s="2">
        <v>42398</v>
      </c>
      <c r="CK1668" s="2">
        <v>42429</v>
      </c>
      <c r="CL1668" s="2">
        <v>42460</v>
      </c>
      <c r="CM1668" s="2">
        <v>42489</v>
      </c>
      <c r="CN1668" s="2">
        <v>42521</v>
      </c>
      <c r="CO1668" s="2">
        <v>42551</v>
      </c>
      <c r="CP1668" s="2">
        <v>42580</v>
      </c>
      <c r="CQ1668" s="2">
        <v>42613</v>
      </c>
      <c r="CR1668" s="2">
        <v>42643</v>
      </c>
      <c r="CS1668" s="2">
        <v>42674</v>
      </c>
      <c r="CT1668" s="2">
        <v>42704</v>
      </c>
      <c r="CU1668" s="2">
        <v>42734</v>
      </c>
      <c r="CV1668" s="2">
        <v>42766</v>
      </c>
      <c r="CW1668" s="2">
        <v>42794</v>
      </c>
      <c r="CX1668" s="2">
        <v>42825</v>
      </c>
      <c r="CY1668" s="2">
        <v>42853</v>
      </c>
      <c r="CZ1668" s="2">
        <v>42886</v>
      </c>
      <c r="DA1668" s="2">
        <v>42916</v>
      </c>
      <c r="DB1668" s="2">
        <v>42947</v>
      </c>
      <c r="DC1668" s="2">
        <v>42978</v>
      </c>
      <c r="DD1668" s="2">
        <v>43007</v>
      </c>
      <c r="DE1668" s="2">
        <v>43039</v>
      </c>
      <c r="DF1668" s="2">
        <v>43069</v>
      </c>
      <c r="DG1668" s="2">
        <v>43098</v>
      </c>
      <c r="DH1668" s="2">
        <v>43131</v>
      </c>
      <c r="DI1668" s="2">
        <v>43159</v>
      </c>
      <c r="DJ1668" s="2">
        <v>43189</v>
      </c>
      <c r="DK1668" s="2">
        <v>43220</v>
      </c>
      <c r="DL1668" s="2">
        <v>43251</v>
      </c>
      <c r="DM1668" s="2">
        <v>43280</v>
      </c>
      <c r="DN1668" s="2">
        <v>43312</v>
      </c>
      <c r="DO1668" s="2">
        <v>43343</v>
      </c>
      <c r="DP1668" s="2">
        <v>43371</v>
      </c>
      <c r="DQ1668" s="2">
        <v>43404</v>
      </c>
      <c r="DR1668" s="2">
        <v>43434</v>
      </c>
      <c r="DS1668" s="2">
        <v>43465</v>
      </c>
      <c r="DT1668" s="2">
        <v>43496</v>
      </c>
      <c r="DU1668" s="2">
        <v>43524</v>
      </c>
      <c r="DV1668" s="2">
        <v>43553</v>
      </c>
      <c r="DW1668" s="2">
        <v>43585</v>
      </c>
      <c r="DX1668" s="2">
        <v>43616</v>
      </c>
      <c r="DY1668" s="2">
        <v>43644</v>
      </c>
      <c r="DZ1668" s="2">
        <v>43677</v>
      </c>
      <c r="EA1668" s="2">
        <v>43707</v>
      </c>
      <c r="EB1668" s="2">
        <v>43738</v>
      </c>
      <c r="EC1668" s="2">
        <v>43769</v>
      </c>
      <c r="ED1668" s="2">
        <v>43798</v>
      </c>
      <c r="EE1668" s="2">
        <v>43830</v>
      </c>
      <c r="EF1668" s="2">
        <v>43861</v>
      </c>
      <c r="EG1668" s="2">
        <v>43889</v>
      </c>
      <c r="EH1668" s="2">
        <v>43921</v>
      </c>
      <c r="EI1668" s="2">
        <v>43951</v>
      </c>
      <c r="EJ1668" s="2">
        <v>43980</v>
      </c>
      <c r="EK1668" s="2">
        <v>44012</v>
      </c>
      <c r="EL1668" s="2">
        <v>44043</v>
      </c>
      <c r="EM1668" s="2">
        <v>44074</v>
      </c>
      <c r="EN1668" s="2">
        <v>44104</v>
      </c>
      <c r="EO1668" s="2">
        <v>44134</v>
      </c>
      <c r="EP1668" s="2">
        <v>44165</v>
      </c>
      <c r="EQ1668" s="2">
        <v>44196</v>
      </c>
      <c r="ER1668" s="2">
        <v>44225</v>
      </c>
      <c r="ES1668" s="2">
        <v>44253</v>
      </c>
      <c r="ET1668" s="2">
        <v>44286</v>
      </c>
      <c r="EU1668" s="2">
        <v>44316</v>
      </c>
      <c r="EV1668" s="2">
        <v>44347</v>
      </c>
      <c r="EW1668" s="2">
        <v>44377</v>
      </c>
      <c r="EX1668" s="2">
        <v>44407</v>
      </c>
      <c r="EY1668" s="2">
        <v>44439</v>
      </c>
      <c r="EZ1668" s="2">
        <v>44469</v>
      </c>
      <c r="FA1668" s="2">
        <v>44498</v>
      </c>
      <c r="FB1668" s="2">
        <v>44530</v>
      </c>
      <c r="FC1668" s="2">
        <v>44561</v>
      </c>
      <c r="FD1668" s="2">
        <v>44592</v>
      </c>
      <c r="FE1668" s="2">
        <v>44620</v>
      </c>
      <c r="FF1668" s="2">
        <v>44651</v>
      </c>
      <c r="FG1668" s="2">
        <v>44680</v>
      </c>
      <c r="FH1668" s="2">
        <v>44712</v>
      </c>
      <c r="FI1668" s="2">
        <v>44742</v>
      </c>
      <c r="FJ1668" s="2">
        <v>44771</v>
      </c>
      <c r="FK1668" s="2">
        <v>44804</v>
      </c>
      <c r="FL1668" s="2">
        <v>44834</v>
      </c>
      <c r="FM1668" s="2">
        <v>44865</v>
      </c>
    </row>
    <row r="1669" spans="1:169" x14ac:dyDescent="0.25">
      <c r="D1669" s="3">
        <v>55822800</v>
      </c>
      <c r="E1669">
        <v>47782400</v>
      </c>
      <c r="F1669">
        <v>57348400</v>
      </c>
      <c r="G1669">
        <v>56720800</v>
      </c>
      <c r="H1669">
        <v>41029600</v>
      </c>
      <c r="I1669">
        <v>31360800</v>
      </c>
      <c r="J1669">
        <v>41791200</v>
      </c>
      <c r="K1669">
        <v>27648800</v>
      </c>
      <c r="L1669">
        <v>29019200</v>
      </c>
      <c r="M1669">
        <v>47158800</v>
      </c>
      <c r="N1669">
        <v>27985200</v>
      </c>
      <c r="O1669">
        <v>30333200</v>
      </c>
      <c r="P1669">
        <v>28681600</v>
      </c>
      <c r="Q1669">
        <v>26148400</v>
      </c>
      <c r="R1669">
        <v>47032400</v>
      </c>
      <c r="S1669">
        <v>36902000</v>
      </c>
      <c r="T1669">
        <v>48426800</v>
      </c>
      <c r="U1669">
        <v>37365600</v>
      </c>
      <c r="V1669">
        <v>36450400</v>
      </c>
      <c r="W1669">
        <v>38164800</v>
      </c>
      <c r="X1669">
        <v>35736496</v>
      </c>
      <c r="Y1669">
        <v>33064368</v>
      </c>
      <c r="Z1669">
        <v>26485188</v>
      </c>
      <c r="AA1669">
        <v>19658492</v>
      </c>
      <c r="AB1669">
        <v>36084616</v>
      </c>
      <c r="AC1669">
        <v>28975704</v>
      </c>
      <c r="AD1669">
        <v>38443496</v>
      </c>
      <c r="AE1669">
        <v>33735976</v>
      </c>
      <c r="AF1669">
        <v>28340596</v>
      </c>
      <c r="AG1669">
        <v>34199892</v>
      </c>
      <c r="AH1669">
        <v>28983936</v>
      </c>
      <c r="AI1669">
        <v>64915552</v>
      </c>
      <c r="AJ1669">
        <v>47178692</v>
      </c>
      <c r="AK1669">
        <v>52000872</v>
      </c>
      <c r="AL1669">
        <v>37316740</v>
      </c>
      <c r="AM1669">
        <v>31514052</v>
      </c>
      <c r="AN1669">
        <v>25050076</v>
      </c>
      <c r="AO1669">
        <v>18380916</v>
      </c>
      <c r="AP1669">
        <v>18440388</v>
      </c>
      <c r="AQ1669">
        <v>24486224</v>
      </c>
      <c r="AR1669">
        <v>18581340</v>
      </c>
      <c r="AS1669">
        <v>18341504</v>
      </c>
      <c r="AT1669">
        <v>23663000</v>
      </c>
      <c r="AU1669">
        <v>15175560</v>
      </c>
      <c r="AV1669">
        <v>12493032</v>
      </c>
      <c r="AW1669">
        <v>17723684</v>
      </c>
      <c r="AX1669">
        <v>11719968</v>
      </c>
      <c r="AY1669">
        <v>10536392</v>
      </c>
      <c r="AZ1669">
        <v>19087460</v>
      </c>
      <c r="BA1669">
        <v>13930840</v>
      </c>
      <c r="BB1669">
        <v>11655888</v>
      </c>
      <c r="BC1669">
        <v>17028932</v>
      </c>
      <c r="BD1669">
        <v>19509364</v>
      </c>
      <c r="BE1669">
        <v>15286484</v>
      </c>
      <c r="BF1669">
        <v>20257992</v>
      </c>
      <c r="BG1669">
        <v>13197252</v>
      </c>
      <c r="BH1669">
        <v>12707376</v>
      </c>
      <c r="BI1669">
        <v>15925780</v>
      </c>
      <c r="BJ1669">
        <v>11142268</v>
      </c>
      <c r="BK1669">
        <v>14685344</v>
      </c>
      <c r="BL1669">
        <v>18119652</v>
      </c>
      <c r="BM1669">
        <v>14276280</v>
      </c>
      <c r="BN1669">
        <v>15233356</v>
      </c>
      <c r="BO1669">
        <v>15008604</v>
      </c>
      <c r="BP1669">
        <v>15830052</v>
      </c>
      <c r="BQ1669">
        <v>10697984</v>
      </c>
      <c r="BR1669">
        <v>12316228</v>
      </c>
      <c r="BS1669">
        <v>15708248</v>
      </c>
      <c r="BT1669">
        <v>14234068</v>
      </c>
      <c r="BU1669">
        <v>22598102</v>
      </c>
      <c r="BV1669">
        <v>11687104</v>
      </c>
      <c r="BW1669">
        <v>13352706</v>
      </c>
      <c r="BX1669">
        <v>13307594</v>
      </c>
      <c r="BY1669">
        <v>10965818</v>
      </c>
      <c r="BZ1669">
        <v>18618216</v>
      </c>
      <c r="CA1669">
        <v>14394946</v>
      </c>
      <c r="CB1669">
        <v>10490848</v>
      </c>
      <c r="CC1669">
        <v>15225538</v>
      </c>
      <c r="CD1669">
        <v>15872920</v>
      </c>
      <c r="CE1669">
        <v>16002516</v>
      </c>
      <c r="CF1669">
        <v>22366726</v>
      </c>
      <c r="CG1669">
        <v>18624830</v>
      </c>
      <c r="CH1669">
        <v>12944266</v>
      </c>
      <c r="CI1669">
        <v>13888362</v>
      </c>
      <c r="CJ1669">
        <v>24503550</v>
      </c>
      <c r="CK1669">
        <v>18332472</v>
      </c>
      <c r="CL1669">
        <v>17258096</v>
      </c>
      <c r="CM1669">
        <v>18103832</v>
      </c>
      <c r="CN1669">
        <v>17127936</v>
      </c>
      <c r="CO1669">
        <v>20382364</v>
      </c>
      <c r="CP1669">
        <v>17666786</v>
      </c>
      <c r="CQ1669">
        <v>18173198</v>
      </c>
      <c r="CR1669">
        <v>21439120</v>
      </c>
      <c r="CS1669">
        <v>20297590</v>
      </c>
      <c r="CT1669">
        <v>18971434</v>
      </c>
      <c r="CU1669">
        <v>15318616</v>
      </c>
      <c r="CV1669">
        <v>13991244</v>
      </c>
      <c r="CW1669">
        <v>18045524</v>
      </c>
      <c r="CX1669">
        <v>16055868</v>
      </c>
      <c r="CY1669">
        <v>12380618</v>
      </c>
      <c r="CZ1669">
        <v>14735154</v>
      </c>
      <c r="DA1669">
        <v>19070554</v>
      </c>
      <c r="DB1669">
        <v>14491886</v>
      </c>
      <c r="DC1669">
        <v>19583434</v>
      </c>
      <c r="DD1669">
        <v>14036902</v>
      </c>
      <c r="DE1669">
        <v>17075348</v>
      </c>
      <c r="DF1669">
        <v>20471562</v>
      </c>
      <c r="DG1669">
        <v>15464624</v>
      </c>
      <c r="DH1669">
        <v>21205390</v>
      </c>
      <c r="DI1669">
        <v>21168880</v>
      </c>
      <c r="DJ1669">
        <v>16086048</v>
      </c>
      <c r="DK1669">
        <v>19128812</v>
      </c>
      <c r="DL1669">
        <v>15988184</v>
      </c>
      <c r="DM1669">
        <v>18157190</v>
      </c>
      <c r="DN1669">
        <v>12028412</v>
      </c>
      <c r="DO1669">
        <v>13010218</v>
      </c>
      <c r="DP1669">
        <v>15589292</v>
      </c>
      <c r="DQ1669">
        <v>23694526</v>
      </c>
      <c r="DR1669">
        <v>17076756</v>
      </c>
      <c r="DS1669">
        <v>19313670</v>
      </c>
      <c r="DT1669">
        <v>18005590</v>
      </c>
      <c r="DU1669">
        <v>13281488</v>
      </c>
      <c r="DV1669">
        <v>12323752</v>
      </c>
      <c r="DW1669">
        <v>13651068</v>
      </c>
      <c r="DX1669">
        <v>17659604</v>
      </c>
      <c r="DY1669">
        <v>15895900</v>
      </c>
      <c r="DZ1669">
        <v>15302166</v>
      </c>
      <c r="EA1669">
        <v>16185244</v>
      </c>
      <c r="EB1669">
        <v>15270792</v>
      </c>
      <c r="EC1669">
        <v>16496340</v>
      </c>
      <c r="ED1669">
        <v>14801366</v>
      </c>
      <c r="EE1669">
        <v>14528304</v>
      </c>
      <c r="EF1669">
        <v>16489642</v>
      </c>
      <c r="EG1669">
        <v>19545684</v>
      </c>
      <c r="EH1669">
        <v>38062358</v>
      </c>
      <c r="EI1669">
        <v>25095158</v>
      </c>
      <c r="EJ1669">
        <v>14763514</v>
      </c>
      <c r="EK1669">
        <v>23009174</v>
      </c>
      <c r="EL1669">
        <v>16545510</v>
      </c>
      <c r="EM1669">
        <v>13129818</v>
      </c>
      <c r="EN1669">
        <v>20817096</v>
      </c>
      <c r="EO1669">
        <v>18868638</v>
      </c>
      <c r="EP1669">
        <v>15899922</v>
      </c>
      <c r="EQ1669">
        <v>18375328</v>
      </c>
      <c r="ER1669">
        <v>16554726</v>
      </c>
      <c r="ES1669">
        <v>17175914</v>
      </c>
      <c r="ET1669">
        <v>22652903</v>
      </c>
      <c r="EU1669">
        <v>21556900</v>
      </c>
      <c r="EV1669">
        <v>16950828</v>
      </c>
      <c r="EW1669">
        <v>19330328</v>
      </c>
      <c r="EX1669">
        <v>22994486</v>
      </c>
      <c r="EY1669">
        <v>16010287</v>
      </c>
      <c r="EZ1669">
        <v>18790968</v>
      </c>
      <c r="FA1669">
        <v>14975034</v>
      </c>
      <c r="FB1669">
        <v>16177540</v>
      </c>
      <c r="FC1669">
        <v>17017715</v>
      </c>
      <c r="FD1669">
        <v>19366178</v>
      </c>
      <c r="FE1669">
        <v>21105457</v>
      </c>
      <c r="FF1669">
        <v>27839091</v>
      </c>
      <c r="FG1669">
        <v>20138583</v>
      </c>
      <c r="FH1669">
        <v>18069467</v>
      </c>
      <c r="FI1669">
        <v>18765065</v>
      </c>
      <c r="FJ1669">
        <v>14423490</v>
      </c>
      <c r="FK1669">
        <v>13748303</v>
      </c>
      <c r="FL1669">
        <v>18200708</v>
      </c>
      <c r="FM1669">
        <v>20721404</v>
      </c>
    </row>
    <row r="1670" spans="1:169" x14ac:dyDescent="0.25">
      <c r="A1670" s="5" t="s">
        <v>835</v>
      </c>
      <c r="B1670" t="s">
        <v>1166</v>
      </c>
      <c r="C1670" t="s">
        <v>1199</v>
      </c>
      <c r="D1670" s="2">
        <f>_xll.BDH(A1670, "volume", B1670, C1670, "Direction", "H", "Period", "M","cols=166;rows=2")</f>
        <v>39843</v>
      </c>
      <c r="E1670" s="2">
        <v>39871</v>
      </c>
      <c r="F1670" s="2">
        <v>39903</v>
      </c>
      <c r="G1670" s="2">
        <v>39933</v>
      </c>
      <c r="H1670" s="2">
        <v>39962</v>
      </c>
      <c r="I1670" s="2">
        <v>39994</v>
      </c>
      <c r="J1670" s="2">
        <v>40025</v>
      </c>
      <c r="K1670" s="2">
        <v>40056</v>
      </c>
      <c r="L1670" s="2">
        <v>40086</v>
      </c>
      <c r="M1670" s="2">
        <v>40116</v>
      </c>
      <c r="N1670" s="2">
        <v>40147</v>
      </c>
      <c r="O1670" s="2">
        <v>40178</v>
      </c>
      <c r="P1670" s="2">
        <v>40207</v>
      </c>
      <c r="Q1670" s="2">
        <v>40235</v>
      </c>
      <c r="R1670" s="2">
        <v>40268</v>
      </c>
      <c r="S1670" s="2">
        <v>40298</v>
      </c>
      <c r="T1670" s="2">
        <v>40329</v>
      </c>
      <c r="U1670" s="2">
        <v>40359</v>
      </c>
      <c r="V1670" s="2">
        <v>40389</v>
      </c>
      <c r="W1670" s="2">
        <v>40421</v>
      </c>
      <c r="X1670" s="2">
        <v>40451</v>
      </c>
      <c r="Y1670" s="2">
        <v>40480</v>
      </c>
      <c r="Z1670" s="2">
        <v>40512</v>
      </c>
      <c r="AA1670" s="2">
        <v>40543</v>
      </c>
      <c r="AB1670" s="2">
        <v>40574</v>
      </c>
      <c r="AC1670" s="2">
        <v>40602</v>
      </c>
      <c r="AD1670" s="2">
        <v>40633</v>
      </c>
      <c r="AE1670" s="2">
        <v>40662</v>
      </c>
      <c r="AF1670" s="2">
        <v>40694</v>
      </c>
      <c r="AG1670" s="2">
        <v>40724</v>
      </c>
      <c r="AH1670" s="2">
        <v>40753</v>
      </c>
      <c r="AI1670" s="2">
        <v>40786</v>
      </c>
      <c r="AJ1670" s="2">
        <v>40816</v>
      </c>
      <c r="AK1670" s="2">
        <v>40847</v>
      </c>
      <c r="AL1670" s="2">
        <v>40877</v>
      </c>
      <c r="AM1670" s="2">
        <v>40907</v>
      </c>
      <c r="AN1670" s="2">
        <v>40939</v>
      </c>
      <c r="AO1670" s="2">
        <v>40968</v>
      </c>
      <c r="AP1670" s="2">
        <v>40998</v>
      </c>
      <c r="AQ1670" s="2">
        <v>41029</v>
      </c>
      <c r="AR1670" s="2">
        <v>41060</v>
      </c>
      <c r="AS1670" s="2">
        <v>41089</v>
      </c>
      <c r="AT1670" s="2">
        <v>41121</v>
      </c>
      <c r="AU1670" s="2">
        <v>41152</v>
      </c>
      <c r="AV1670" s="2">
        <v>41180</v>
      </c>
      <c r="AW1670" s="2">
        <v>41213</v>
      </c>
      <c r="AX1670" s="2">
        <v>41243</v>
      </c>
      <c r="AY1670" s="2">
        <v>41274</v>
      </c>
      <c r="AZ1670" s="2">
        <v>41305</v>
      </c>
      <c r="BA1670" s="2">
        <v>41333</v>
      </c>
      <c r="BB1670" s="2">
        <v>41362</v>
      </c>
      <c r="BC1670" s="2">
        <v>41394</v>
      </c>
      <c r="BD1670" s="2">
        <v>41425</v>
      </c>
      <c r="BE1670" s="2">
        <v>41453</v>
      </c>
      <c r="BF1670" s="2">
        <v>41486</v>
      </c>
      <c r="BG1670" s="2">
        <v>41516</v>
      </c>
      <c r="BH1670" s="2">
        <v>41547</v>
      </c>
      <c r="BI1670" s="2">
        <v>41578</v>
      </c>
      <c r="BJ1670" s="2">
        <v>41607</v>
      </c>
      <c r="BK1670" s="2">
        <v>41639</v>
      </c>
      <c r="BL1670" s="2">
        <v>41670</v>
      </c>
      <c r="BM1670" s="2">
        <v>41698</v>
      </c>
      <c r="BN1670" s="2">
        <v>41729</v>
      </c>
      <c r="BO1670" s="2">
        <v>41759</v>
      </c>
      <c r="BP1670" s="2">
        <v>41789</v>
      </c>
      <c r="BQ1670" s="2">
        <v>41820</v>
      </c>
      <c r="BR1670" s="2">
        <v>41851</v>
      </c>
      <c r="BS1670" s="2">
        <v>41880</v>
      </c>
      <c r="BT1670" s="2">
        <v>41912</v>
      </c>
      <c r="BU1670" s="2">
        <v>41943</v>
      </c>
      <c r="BV1670" s="2">
        <v>41971</v>
      </c>
      <c r="BW1670" s="2">
        <v>42004</v>
      </c>
      <c r="BX1670" s="2">
        <v>42034</v>
      </c>
      <c r="BY1670" s="2">
        <v>42062</v>
      </c>
      <c r="BZ1670" s="2">
        <v>42094</v>
      </c>
      <c r="CA1670" s="2">
        <v>42124</v>
      </c>
      <c r="CB1670" s="2">
        <v>42153</v>
      </c>
      <c r="CC1670" s="2">
        <v>42185</v>
      </c>
      <c r="CD1670" s="2">
        <v>42216</v>
      </c>
      <c r="CE1670" s="2">
        <v>42247</v>
      </c>
      <c r="CF1670" s="2">
        <v>42277</v>
      </c>
      <c r="CG1670" s="2">
        <v>42307</v>
      </c>
      <c r="CH1670" s="2">
        <v>42338</v>
      </c>
      <c r="CI1670" s="2">
        <v>42369</v>
      </c>
      <c r="CJ1670" s="2">
        <v>42398</v>
      </c>
      <c r="CK1670" s="2">
        <v>42429</v>
      </c>
      <c r="CL1670" s="2">
        <v>42460</v>
      </c>
      <c r="CM1670" s="2">
        <v>42489</v>
      </c>
      <c r="CN1670" s="2">
        <v>42521</v>
      </c>
      <c r="CO1670" s="2">
        <v>42551</v>
      </c>
      <c r="CP1670" s="2">
        <v>42580</v>
      </c>
      <c r="CQ1670" s="2">
        <v>42613</v>
      </c>
      <c r="CR1670" s="2">
        <v>42643</v>
      </c>
      <c r="CS1670" s="2">
        <v>42674</v>
      </c>
      <c r="CT1670" s="2">
        <v>42704</v>
      </c>
      <c r="CU1670" s="2">
        <v>42734</v>
      </c>
      <c r="CV1670" s="2">
        <v>42766</v>
      </c>
      <c r="CW1670" s="2">
        <v>42794</v>
      </c>
      <c r="CX1670" s="2">
        <v>42825</v>
      </c>
      <c r="CY1670" s="2">
        <v>42853</v>
      </c>
      <c r="CZ1670" s="2">
        <v>42886</v>
      </c>
      <c r="DA1670" s="2">
        <v>42916</v>
      </c>
      <c r="DB1670" s="2">
        <v>42947</v>
      </c>
      <c r="DC1670" s="2">
        <v>42978</v>
      </c>
      <c r="DD1670" s="2">
        <v>43007</v>
      </c>
      <c r="DE1670" s="2">
        <v>43039</v>
      </c>
      <c r="DF1670" s="2">
        <v>43069</v>
      </c>
      <c r="DG1670" s="2">
        <v>43098</v>
      </c>
      <c r="DH1670" s="2">
        <v>43131</v>
      </c>
      <c r="DI1670" s="2">
        <v>43159</v>
      </c>
      <c r="DJ1670" s="2">
        <v>43189</v>
      </c>
      <c r="DK1670" s="2">
        <v>43220</v>
      </c>
      <c r="DL1670" s="2">
        <v>43251</v>
      </c>
      <c r="DM1670" s="2">
        <v>43280</v>
      </c>
      <c r="DN1670" s="2">
        <v>43312</v>
      </c>
      <c r="DO1670" s="2">
        <v>43343</v>
      </c>
      <c r="DP1670" s="2">
        <v>43371</v>
      </c>
      <c r="DQ1670" s="2">
        <v>43404</v>
      </c>
      <c r="DR1670" s="2">
        <v>43434</v>
      </c>
      <c r="DS1670" s="2">
        <v>43465</v>
      </c>
      <c r="DT1670" s="2">
        <v>43496</v>
      </c>
      <c r="DU1670" s="2">
        <v>43524</v>
      </c>
      <c r="DV1670" s="2">
        <v>43553</v>
      </c>
      <c r="DW1670" s="2">
        <v>43585</v>
      </c>
      <c r="DX1670" s="2">
        <v>43616</v>
      </c>
      <c r="DY1670" s="2">
        <v>43644</v>
      </c>
      <c r="DZ1670" s="2">
        <v>43677</v>
      </c>
      <c r="EA1670" s="2">
        <v>43707</v>
      </c>
      <c r="EB1670" s="2">
        <v>43738</v>
      </c>
      <c r="EC1670" s="2">
        <v>43769</v>
      </c>
      <c r="ED1670" s="2">
        <v>43798</v>
      </c>
      <c r="EE1670" s="2">
        <v>43830</v>
      </c>
      <c r="EF1670" s="2">
        <v>43861</v>
      </c>
      <c r="EG1670" s="2">
        <v>43889</v>
      </c>
      <c r="EH1670" s="2">
        <v>43921</v>
      </c>
      <c r="EI1670" s="2">
        <v>43951</v>
      </c>
      <c r="EJ1670" s="2">
        <v>43980</v>
      </c>
      <c r="EK1670" s="2">
        <v>44012</v>
      </c>
      <c r="EL1670" s="2">
        <v>44043</v>
      </c>
      <c r="EM1670" s="2">
        <v>44074</v>
      </c>
      <c r="EN1670" s="2">
        <v>44104</v>
      </c>
      <c r="EO1670" s="2">
        <v>44134</v>
      </c>
      <c r="EP1670" s="2">
        <v>44165</v>
      </c>
      <c r="EQ1670" s="2">
        <v>44196</v>
      </c>
      <c r="ER1670" s="2">
        <v>44225</v>
      </c>
      <c r="ES1670" s="2">
        <v>44253</v>
      </c>
      <c r="ET1670" s="2">
        <v>44286</v>
      </c>
      <c r="EU1670" s="2">
        <v>44316</v>
      </c>
      <c r="EV1670" s="2">
        <v>44347</v>
      </c>
      <c r="EW1670" s="2">
        <v>44377</v>
      </c>
      <c r="EX1670" s="2">
        <v>44407</v>
      </c>
      <c r="EY1670" s="2">
        <v>44439</v>
      </c>
      <c r="EZ1670" s="2">
        <v>44469</v>
      </c>
      <c r="FA1670" s="2">
        <v>44498</v>
      </c>
      <c r="FB1670" s="2">
        <v>44530</v>
      </c>
      <c r="FC1670" s="2">
        <v>44561</v>
      </c>
      <c r="FD1670" s="2">
        <v>44592</v>
      </c>
      <c r="FE1670" s="2">
        <v>44620</v>
      </c>
      <c r="FF1670" s="2">
        <v>44651</v>
      </c>
      <c r="FG1670" s="2">
        <v>44680</v>
      </c>
      <c r="FH1670" s="2">
        <v>44712</v>
      </c>
      <c r="FI1670" s="2">
        <v>44742</v>
      </c>
      <c r="FJ1670" s="2">
        <v>44771</v>
      </c>
      <c r="FK1670" s="2">
        <v>44804</v>
      </c>
      <c r="FL1670" s="2">
        <v>44834</v>
      </c>
      <c r="FM1670" s="2">
        <v>44865</v>
      </c>
    </row>
    <row r="1671" spans="1:169" x14ac:dyDescent="0.25">
      <c r="D1671" s="3">
        <v>92138709</v>
      </c>
      <c r="E1671">
        <v>92311221</v>
      </c>
      <c r="F1671">
        <v>99151479</v>
      </c>
      <c r="G1671">
        <v>84866325</v>
      </c>
      <c r="H1671">
        <v>93067863</v>
      </c>
      <c r="I1671">
        <v>55828065</v>
      </c>
      <c r="J1671">
        <v>63732888</v>
      </c>
      <c r="K1671">
        <v>45802194</v>
      </c>
      <c r="L1671">
        <v>50679477</v>
      </c>
      <c r="M1671">
        <v>69090219</v>
      </c>
      <c r="N1671">
        <v>66838683</v>
      </c>
      <c r="O1671">
        <v>44597790</v>
      </c>
      <c r="P1671">
        <v>43222383</v>
      </c>
      <c r="Q1671">
        <v>58050783</v>
      </c>
      <c r="R1671">
        <v>61241796</v>
      </c>
      <c r="S1671">
        <v>68836584</v>
      </c>
      <c r="T1671">
        <v>93953844</v>
      </c>
      <c r="U1671">
        <v>57160995</v>
      </c>
      <c r="V1671">
        <v>52560195</v>
      </c>
      <c r="W1671">
        <v>62873079</v>
      </c>
      <c r="X1671">
        <v>39520467</v>
      </c>
      <c r="Y1671">
        <v>39028428</v>
      </c>
      <c r="Z1671">
        <v>39352143</v>
      </c>
      <c r="AA1671">
        <v>48387846</v>
      </c>
      <c r="AB1671">
        <v>37174692</v>
      </c>
      <c r="AC1671">
        <v>79874976</v>
      </c>
      <c r="AD1671">
        <v>48037515</v>
      </c>
      <c r="AE1671">
        <v>48568590</v>
      </c>
      <c r="AF1671">
        <v>46701753</v>
      </c>
      <c r="AG1671">
        <v>43254408</v>
      </c>
      <c r="AH1671">
        <v>41650971</v>
      </c>
      <c r="AI1671">
        <v>76523574</v>
      </c>
      <c r="AJ1671">
        <v>70448892</v>
      </c>
      <c r="AK1671">
        <v>65047968</v>
      </c>
      <c r="AL1671">
        <v>59398929</v>
      </c>
      <c r="AM1671">
        <v>35060130</v>
      </c>
      <c r="AN1671">
        <v>32284368</v>
      </c>
      <c r="AO1671">
        <v>43080786</v>
      </c>
      <c r="AP1671">
        <v>35350644</v>
      </c>
      <c r="AQ1671">
        <v>47171310</v>
      </c>
      <c r="AR1671">
        <v>81409521</v>
      </c>
      <c r="AS1671">
        <v>50542410</v>
      </c>
      <c r="AT1671">
        <v>33206655</v>
      </c>
      <c r="AU1671">
        <v>30607185</v>
      </c>
      <c r="AV1671">
        <v>24492552</v>
      </c>
      <c r="AW1671">
        <v>25946763</v>
      </c>
      <c r="AX1671">
        <v>24387696</v>
      </c>
      <c r="AY1671">
        <v>31542201</v>
      </c>
      <c r="AZ1671">
        <v>23198034</v>
      </c>
      <c r="BA1671">
        <v>32087946</v>
      </c>
      <c r="BB1671">
        <v>25040790</v>
      </c>
      <c r="BC1671">
        <v>47385126</v>
      </c>
      <c r="BD1671">
        <v>27386775</v>
      </c>
      <c r="BE1671">
        <v>29612085</v>
      </c>
      <c r="BF1671">
        <v>22748742</v>
      </c>
      <c r="BG1671">
        <v>29851029</v>
      </c>
      <c r="BH1671">
        <v>30793089</v>
      </c>
      <c r="BI1671">
        <v>27532026</v>
      </c>
      <c r="BJ1671">
        <v>22077282</v>
      </c>
      <c r="BK1671">
        <v>25668198</v>
      </c>
      <c r="BL1671">
        <v>26770581</v>
      </c>
      <c r="BM1671">
        <v>26707734</v>
      </c>
      <c r="BN1671">
        <v>34426863</v>
      </c>
      <c r="BO1671">
        <v>58538538</v>
      </c>
      <c r="BP1671">
        <v>28207395</v>
      </c>
      <c r="BQ1671">
        <v>31465878</v>
      </c>
      <c r="BR1671">
        <v>30335649</v>
      </c>
      <c r="BS1671">
        <v>21373980</v>
      </c>
      <c r="BT1671">
        <v>20633808</v>
      </c>
      <c r="BU1671">
        <v>28340328</v>
      </c>
      <c r="BV1671">
        <v>14308239</v>
      </c>
      <c r="BW1671">
        <v>22809240</v>
      </c>
      <c r="BX1671">
        <v>23750673</v>
      </c>
      <c r="BY1671">
        <v>20139099</v>
      </c>
      <c r="BZ1671">
        <v>26171790</v>
      </c>
      <c r="CA1671">
        <v>24939267</v>
      </c>
      <c r="CB1671">
        <v>17759361</v>
      </c>
      <c r="CC1671">
        <v>21148653</v>
      </c>
      <c r="CD1671">
        <v>22324110</v>
      </c>
      <c r="CE1671">
        <v>45198024</v>
      </c>
      <c r="CF1671">
        <v>30817140</v>
      </c>
      <c r="CG1671">
        <v>26811216</v>
      </c>
      <c r="CH1671">
        <v>31049424</v>
      </c>
      <c r="CI1671">
        <v>33054096</v>
      </c>
      <c r="CJ1671">
        <v>33973659</v>
      </c>
      <c r="CK1671">
        <v>33948744</v>
      </c>
      <c r="CL1671">
        <v>38216211</v>
      </c>
      <c r="CM1671">
        <v>25795881</v>
      </c>
      <c r="CN1671">
        <v>20728395</v>
      </c>
      <c r="CO1671">
        <v>26152839</v>
      </c>
      <c r="CP1671">
        <v>16881048</v>
      </c>
      <c r="CQ1671">
        <v>18961869</v>
      </c>
      <c r="CR1671">
        <v>19803762</v>
      </c>
      <c r="CS1671">
        <v>19208517</v>
      </c>
      <c r="CT1671">
        <v>23256108</v>
      </c>
      <c r="CU1671">
        <v>21391833</v>
      </c>
      <c r="CV1671">
        <v>17235927</v>
      </c>
      <c r="CW1671">
        <v>24051924</v>
      </c>
      <c r="CX1671">
        <v>28433175</v>
      </c>
      <c r="CY1671">
        <v>19874535</v>
      </c>
      <c r="CZ1671">
        <v>23077944</v>
      </c>
      <c r="DA1671">
        <v>24533841</v>
      </c>
      <c r="DB1671">
        <v>19230714</v>
      </c>
      <c r="DC1671">
        <v>18703992</v>
      </c>
      <c r="DD1671">
        <v>21687900</v>
      </c>
      <c r="DE1671">
        <v>36092445</v>
      </c>
      <c r="DF1671">
        <v>22090140</v>
      </c>
      <c r="DG1671">
        <v>20066787</v>
      </c>
      <c r="DH1671">
        <v>23217630</v>
      </c>
      <c r="DI1671">
        <v>31968429</v>
      </c>
      <c r="DJ1671">
        <v>20768877</v>
      </c>
      <c r="DK1671">
        <v>26266353</v>
      </c>
      <c r="DL1671">
        <v>29133708</v>
      </c>
      <c r="DM1671">
        <v>26348514</v>
      </c>
      <c r="DN1671">
        <v>20856936</v>
      </c>
      <c r="DO1671">
        <v>17958906</v>
      </c>
      <c r="DP1671">
        <v>21475557</v>
      </c>
      <c r="DQ1671">
        <v>32774694</v>
      </c>
      <c r="DR1671">
        <v>23976324</v>
      </c>
      <c r="DS1671">
        <v>22096482</v>
      </c>
      <c r="DT1671">
        <v>23055657</v>
      </c>
      <c r="DU1671">
        <v>17936445</v>
      </c>
      <c r="DV1671">
        <v>24620151</v>
      </c>
      <c r="DW1671">
        <v>18475704</v>
      </c>
      <c r="DX1671">
        <v>15673062</v>
      </c>
      <c r="DY1671">
        <v>17089887</v>
      </c>
      <c r="DZ1671">
        <v>25928196</v>
      </c>
      <c r="EA1671">
        <v>20473104</v>
      </c>
      <c r="EB1671">
        <v>18784170</v>
      </c>
      <c r="EC1671">
        <v>19971789</v>
      </c>
      <c r="ED1671">
        <v>24759372</v>
      </c>
      <c r="EE1671">
        <v>16700124</v>
      </c>
      <c r="EF1671">
        <v>20922201</v>
      </c>
      <c r="EG1671">
        <v>28531701</v>
      </c>
      <c r="EH1671">
        <v>48003315</v>
      </c>
      <c r="EI1671">
        <v>25521939</v>
      </c>
      <c r="EJ1671">
        <v>21012450</v>
      </c>
      <c r="EK1671">
        <v>23558538</v>
      </c>
      <c r="EL1671">
        <v>20833605</v>
      </c>
      <c r="EM1671">
        <v>19210713</v>
      </c>
      <c r="EN1671">
        <v>26531244</v>
      </c>
      <c r="EO1671">
        <v>19888461</v>
      </c>
      <c r="EP1671">
        <v>19967280</v>
      </c>
      <c r="EQ1671">
        <v>26715132</v>
      </c>
      <c r="ER1671">
        <v>28324800</v>
      </c>
      <c r="ES1671">
        <v>17885184</v>
      </c>
      <c r="ET1671">
        <v>32536920</v>
      </c>
      <c r="EU1671">
        <v>19078839</v>
      </c>
      <c r="EV1671">
        <v>19553151</v>
      </c>
      <c r="EW1671">
        <v>25941648</v>
      </c>
      <c r="EX1671">
        <v>22255458</v>
      </c>
      <c r="EY1671">
        <v>14940219</v>
      </c>
      <c r="EZ1671">
        <v>17706429</v>
      </c>
      <c r="FA1671">
        <v>22350939</v>
      </c>
      <c r="FB1671">
        <v>18350883</v>
      </c>
      <c r="FC1671">
        <v>18999651</v>
      </c>
      <c r="FD1671">
        <v>30312183</v>
      </c>
      <c r="FE1671">
        <v>22634700</v>
      </c>
      <c r="FF1671">
        <v>25060437</v>
      </c>
      <c r="FG1671">
        <v>23280441</v>
      </c>
      <c r="FH1671">
        <v>29765223</v>
      </c>
      <c r="FI1671">
        <v>31734357</v>
      </c>
      <c r="FJ1671">
        <v>22417053</v>
      </c>
      <c r="FK1671">
        <v>19700266</v>
      </c>
      <c r="FL1671">
        <v>18375061</v>
      </c>
      <c r="FM1671">
        <v>17976396</v>
      </c>
    </row>
    <row r="1672" spans="1:169" x14ac:dyDescent="0.25">
      <c r="A1672" s="5" t="s">
        <v>836</v>
      </c>
      <c r="B1672" t="s">
        <v>1166</v>
      </c>
      <c r="C1672" t="s">
        <v>1199</v>
      </c>
      <c r="D1672" s="2">
        <f>_xll.BDH(A1672, "volume", B1672, C1672, "Direction", "H", "Period", "M","cols=166;rows=2")</f>
        <v>39843</v>
      </c>
      <c r="E1672" s="2">
        <v>39871</v>
      </c>
      <c r="F1672" s="2">
        <v>39903</v>
      </c>
      <c r="G1672" s="2">
        <v>39933</v>
      </c>
      <c r="H1672" s="2">
        <v>39962</v>
      </c>
      <c r="I1672" s="2">
        <v>39994</v>
      </c>
      <c r="J1672" s="2">
        <v>40025</v>
      </c>
      <c r="K1672" s="2">
        <v>40056</v>
      </c>
      <c r="L1672" s="2">
        <v>40086</v>
      </c>
      <c r="M1672" s="2">
        <v>40116</v>
      </c>
      <c r="N1672" s="2">
        <v>40147</v>
      </c>
      <c r="O1672" s="2">
        <v>40178</v>
      </c>
      <c r="P1672" s="2">
        <v>40207</v>
      </c>
      <c r="Q1672" s="2">
        <v>40235</v>
      </c>
      <c r="R1672" s="2">
        <v>40268</v>
      </c>
      <c r="S1672" s="2">
        <v>40298</v>
      </c>
      <c r="T1672" s="2">
        <v>40329</v>
      </c>
      <c r="U1672" s="2">
        <v>40359</v>
      </c>
      <c r="V1672" s="2">
        <v>40389</v>
      </c>
      <c r="W1672" s="2">
        <v>40421</v>
      </c>
      <c r="X1672" s="2">
        <v>40451</v>
      </c>
      <c r="Y1672" s="2">
        <v>40480</v>
      </c>
      <c r="Z1672" s="2">
        <v>40512</v>
      </c>
      <c r="AA1672" s="2">
        <v>40543</v>
      </c>
      <c r="AB1672" s="2">
        <v>40574</v>
      </c>
      <c r="AC1672" s="2">
        <v>40602</v>
      </c>
      <c r="AD1672" s="2">
        <v>40633</v>
      </c>
      <c r="AE1672" s="2">
        <v>40662</v>
      </c>
      <c r="AF1672" s="2">
        <v>40694</v>
      </c>
      <c r="AG1672" s="2">
        <v>40724</v>
      </c>
      <c r="AH1672" s="2">
        <v>40753</v>
      </c>
      <c r="AI1672" s="2">
        <v>40786</v>
      </c>
      <c r="AJ1672" s="2">
        <v>40816</v>
      </c>
      <c r="AK1672" s="2">
        <v>40847</v>
      </c>
      <c r="AL1672" s="2">
        <v>40877</v>
      </c>
      <c r="AM1672" s="2">
        <v>40907</v>
      </c>
      <c r="AN1672" s="2">
        <v>40939</v>
      </c>
      <c r="AO1672" s="2">
        <v>40968</v>
      </c>
      <c r="AP1672" s="2">
        <v>40998</v>
      </c>
      <c r="AQ1672" s="2">
        <v>41029</v>
      </c>
      <c r="AR1672" s="2">
        <v>41060</v>
      </c>
      <c r="AS1672" s="2">
        <v>41089</v>
      </c>
      <c r="AT1672" s="2">
        <v>41121</v>
      </c>
      <c r="AU1672" s="2">
        <v>41152</v>
      </c>
      <c r="AV1672" s="2">
        <v>41180</v>
      </c>
      <c r="AW1672" s="2">
        <v>41213</v>
      </c>
      <c r="AX1672" s="2">
        <v>41243</v>
      </c>
      <c r="AY1672" s="2">
        <v>41274</v>
      </c>
      <c r="AZ1672" s="2">
        <v>41305</v>
      </c>
      <c r="BA1672" s="2">
        <v>41333</v>
      </c>
      <c r="BB1672" s="2">
        <v>41362</v>
      </c>
      <c r="BC1672" s="2">
        <v>41394</v>
      </c>
      <c r="BD1672" s="2">
        <v>41425</v>
      </c>
      <c r="BE1672" s="2">
        <v>41453</v>
      </c>
      <c r="BF1672" s="2">
        <v>41486</v>
      </c>
      <c r="BG1672" s="2">
        <v>41516</v>
      </c>
      <c r="BH1672" s="2">
        <v>41547</v>
      </c>
      <c r="BI1672" s="2">
        <v>41578</v>
      </c>
      <c r="BJ1672" s="2">
        <v>41607</v>
      </c>
      <c r="BK1672" s="2">
        <v>41639</v>
      </c>
      <c r="BL1672" s="2">
        <v>41670</v>
      </c>
      <c r="BM1672" s="2">
        <v>41698</v>
      </c>
      <c r="BN1672" s="2">
        <v>41729</v>
      </c>
      <c r="BO1672" s="2">
        <v>41759</v>
      </c>
      <c r="BP1672" s="2">
        <v>41789</v>
      </c>
      <c r="BQ1672" s="2">
        <v>41820</v>
      </c>
      <c r="BR1672" s="2">
        <v>41851</v>
      </c>
      <c r="BS1672" s="2">
        <v>41880</v>
      </c>
      <c r="BT1672" s="2">
        <v>41912</v>
      </c>
      <c r="BU1672" s="2">
        <v>41943</v>
      </c>
      <c r="BV1672" s="2">
        <v>41971</v>
      </c>
      <c r="BW1672" s="2">
        <v>42004</v>
      </c>
      <c r="BX1672" s="2">
        <v>42034</v>
      </c>
      <c r="BY1672" s="2">
        <v>42062</v>
      </c>
      <c r="BZ1672" s="2">
        <v>42094</v>
      </c>
      <c r="CA1672" s="2">
        <v>42124</v>
      </c>
      <c r="CB1672" s="2">
        <v>42153</v>
      </c>
      <c r="CC1672" s="2">
        <v>42185</v>
      </c>
      <c r="CD1672" s="2">
        <v>42216</v>
      </c>
      <c r="CE1672" s="2">
        <v>42247</v>
      </c>
      <c r="CF1672" s="2">
        <v>42277</v>
      </c>
      <c r="CG1672" s="2">
        <v>42307</v>
      </c>
      <c r="CH1672" s="2">
        <v>42338</v>
      </c>
      <c r="CI1672" s="2">
        <v>42369</v>
      </c>
      <c r="CJ1672" s="2">
        <v>42398</v>
      </c>
      <c r="CK1672" s="2">
        <v>42429</v>
      </c>
      <c r="CL1672" s="2">
        <v>42460</v>
      </c>
      <c r="CM1672" s="2">
        <v>42489</v>
      </c>
      <c r="CN1672" s="2">
        <v>42521</v>
      </c>
      <c r="CO1672" s="2">
        <v>42551</v>
      </c>
      <c r="CP1672" s="2">
        <v>42580</v>
      </c>
      <c r="CQ1672" s="2">
        <v>42613</v>
      </c>
      <c r="CR1672" s="2">
        <v>42643</v>
      </c>
      <c r="CS1672" s="2">
        <v>42674</v>
      </c>
      <c r="CT1672" s="2">
        <v>42704</v>
      </c>
      <c r="CU1672" s="2">
        <v>42734</v>
      </c>
      <c r="CV1672" s="2">
        <v>42766</v>
      </c>
      <c r="CW1672" s="2">
        <v>42794</v>
      </c>
      <c r="CX1672" s="2">
        <v>42825</v>
      </c>
      <c r="CY1672" s="2">
        <v>42853</v>
      </c>
      <c r="CZ1672" s="2">
        <v>42886</v>
      </c>
      <c r="DA1672" s="2">
        <v>42916</v>
      </c>
      <c r="DB1672" s="2">
        <v>42947</v>
      </c>
      <c r="DC1672" s="2">
        <v>42978</v>
      </c>
      <c r="DD1672" s="2">
        <v>43007</v>
      </c>
      <c r="DE1672" s="2">
        <v>43039</v>
      </c>
      <c r="DF1672" s="2">
        <v>43069</v>
      </c>
      <c r="DG1672" s="2">
        <v>43098</v>
      </c>
      <c r="DH1672" s="2">
        <v>43131</v>
      </c>
      <c r="DI1672" s="2">
        <v>43159</v>
      </c>
      <c r="DJ1672" s="2">
        <v>43189</v>
      </c>
      <c r="DK1672" s="2">
        <v>43220</v>
      </c>
      <c r="DL1672" s="2">
        <v>43251</v>
      </c>
      <c r="DM1672" s="2">
        <v>43280</v>
      </c>
      <c r="DN1672" s="2">
        <v>43312</v>
      </c>
      <c r="DO1672" s="2">
        <v>43343</v>
      </c>
      <c r="DP1672" s="2">
        <v>43371</v>
      </c>
      <c r="DQ1672" s="2">
        <v>43404</v>
      </c>
      <c r="DR1672" s="2">
        <v>43434</v>
      </c>
      <c r="DS1672" s="2">
        <v>43465</v>
      </c>
      <c r="DT1672" s="2">
        <v>43496</v>
      </c>
      <c r="DU1672" s="2">
        <v>43524</v>
      </c>
      <c r="DV1672" s="2">
        <v>43553</v>
      </c>
      <c r="DW1672" s="2">
        <v>43585</v>
      </c>
      <c r="DX1672" s="2">
        <v>43616</v>
      </c>
      <c r="DY1672" s="2">
        <v>43644</v>
      </c>
      <c r="DZ1672" s="2">
        <v>43677</v>
      </c>
      <c r="EA1672" s="2">
        <v>43707</v>
      </c>
      <c r="EB1672" s="2">
        <v>43738</v>
      </c>
      <c r="EC1672" s="2">
        <v>43769</v>
      </c>
      <c r="ED1672" s="2">
        <v>43798</v>
      </c>
      <c r="EE1672" s="2">
        <v>43830</v>
      </c>
      <c r="EF1672" s="2">
        <v>43861</v>
      </c>
      <c r="EG1672" s="2">
        <v>43889</v>
      </c>
      <c r="EH1672" s="2">
        <v>43921</v>
      </c>
      <c r="EI1672" s="2">
        <v>43951</v>
      </c>
      <c r="EJ1672" s="2">
        <v>43980</v>
      </c>
      <c r="EK1672" s="2">
        <v>44012</v>
      </c>
      <c r="EL1672" s="2">
        <v>44043</v>
      </c>
      <c r="EM1672" s="2">
        <v>44074</v>
      </c>
      <c r="EN1672" s="2">
        <v>44104</v>
      </c>
      <c r="EO1672" s="2">
        <v>44134</v>
      </c>
      <c r="EP1672" s="2">
        <v>44165</v>
      </c>
      <c r="EQ1672" s="2">
        <v>44196</v>
      </c>
      <c r="ER1672" s="2">
        <v>44225</v>
      </c>
      <c r="ES1672" s="2">
        <v>44253</v>
      </c>
      <c r="ET1672" s="2">
        <v>44286</v>
      </c>
      <c r="EU1672" s="2">
        <v>44316</v>
      </c>
      <c r="EV1672" s="2">
        <v>44347</v>
      </c>
      <c r="EW1672" s="2">
        <v>44377</v>
      </c>
      <c r="EX1672" s="2">
        <v>44407</v>
      </c>
      <c r="EY1672" s="2">
        <v>44439</v>
      </c>
      <c r="EZ1672" s="2">
        <v>44469</v>
      </c>
      <c r="FA1672" s="2">
        <v>44498</v>
      </c>
      <c r="FB1672" s="2">
        <v>44530</v>
      </c>
      <c r="FC1672" s="2">
        <v>44561</v>
      </c>
      <c r="FD1672" s="2">
        <v>44592</v>
      </c>
      <c r="FE1672" s="2">
        <v>44620</v>
      </c>
      <c r="FF1672" s="2">
        <v>44651</v>
      </c>
      <c r="FG1672" s="2">
        <v>44680</v>
      </c>
      <c r="FH1672" s="2">
        <v>44712</v>
      </c>
      <c r="FI1672" s="2">
        <v>44742</v>
      </c>
      <c r="FJ1672" s="2">
        <v>44771</v>
      </c>
      <c r="FK1672" s="2">
        <v>44804</v>
      </c>
      <c r="FL1672" s="2">
        <v>44834</v>
      </c>
      <c r="FM1672" s="2">
        <v>44865</v>
      </c>
    </row>
    <row r="1673" spans="1:169" x14ac:dyDescent="0.25">
      <c r="D1673" s="3">
        <v>44224000</v>
      </c>
      <c r="E1673">
        <v>49783100</v>
      </c>
      <c r="F1673">
        <v>77681100</v>
      </c>
      <c r="G1673">
        <v>66596800</v>
      </c>
      <c r="H1673">
        <v>50934700</v>
      </c>
      <c r="I1673">
        <v>33512400</v>
      </c>
      <c r="J1673">
        <v>27500400</v>
      </c>
      <c r="K1673">
        <v>36720300</v>
      </c>
      <c r="L1673">
        <v>29088500</v>
      </c>
      <c r="M1673">
        <v>28068900</v>
      </c>
      <c r="N1673">
        <v>23575900</v>
      </c>
      <c r="O1673">
        <v>24461400</v>
      </c>
      <c r="P1673">
        <v>24660600</v>
      </c>
      <c r="Q1673">
        <v>27445900</v>
      </c>
      <c r="R1673">
        <v>23826900</v>
      </c>
      <c r="S1673">
        <v>22317300</v>
      </c>
      <c r="T1673">
        <v>32271300</v>
      </c>
      <c r="U1673">
        <v>34194600</v>
      </c>
      <c r="V1673">
        <v>25904400</v>
      </c>
      <c r="W1673">
        <v>25051100</v>
      </c>
      <c r="X1673">
        <v>18740831</v>
      </c>
      <c r="Y1673">
        <v>14892501</v>
      </c>
      <c r="Z1673">
        <v>24933965</v>
      </c>
      <c r="AA1673">
        <v>38462478</v>
      </c>
      <c r="AB1673">
        <v>22991944</v>
      </c>
      <c r="AC1673">
        <v>18377933</v>
      </c>
      <c r="AD1673">
        <v>36086040</v>
      </c>
      <c r="AE1673">
        <v>15058200</v>
      </c>
      <c r="AF1673">
        <v>18390959</v>
      </c>
      <c r="AG1673">
        <v>20405231</v>
      </c>
      <c r="AH1673">
        <v>15124114</v>
      </c>
      <c r="AI1673">
        <v>38250180</v>
      </c>
      <c r="AJ1673">
        <v>24564443</v>
      </c>
      <c r="AK1673">
        <v>24612077</v>
      </c>
      <c r="AL1673">
        <v>18154422</v>
      </c>
      <c r="AM1673">
        <v>14426638</v>
      </c>
      <c r="AN1673">
        <v>16891730</v>
      </c>
      <c r="AO1673">
        <v>15759885</v>
      </c>
      <c r="AP1673">
        <v>16666052</v>
      </c>
      <c r="AQ1673">
        <v>12716236</v>
      </c>
      <c r="AR1673">
        <v>14201045</v>
      </c>
      <c r="AS1673">
        <v>18077238</v>
      </c>
      <c r="AT1673">
        <v>14195055</v>
      </c>
      <c r="AU1673">
        <v>13081186</v>
      </c>
      <c r="AV1673">
        <v>13453091</v>
      </c>
      <c r="AW1673">
        <v>19093539</v>
      </c>
      <c r="AX1673">
        <v>17298240</v>
      </c>
      <c r="AY1673">
        <v>13473359</v>
      </c>
      <c r="AZ1673">
        <v>12387274</v>
      </c>
      <c r="BA1673">
        <v>13290562</v>
      </c>
      <c r="BB1673">
        <v>13090321</v>
      </c>
      <c r="BC1673">
        <v>13039102</v>
      </c>
      <c r="BD1673">
        <v>19164507</v>
      </c>
      <c r="BE1673">
        <v>22491543</v>
      </c>
      <c r="BF1673">
        <v>16838020</v>
      </c>
      <c r="BG1673">
        <v>20414136</v>
      </c>
      <c r="BH1673">
        <v>18935534</v>
      </c>
      <c r="BI1673">
        <v>21339622</v>
      </c>
      <c r="BJ1673">
        <v>13938617</v>
      </c>
      <c r="BK1673">
        <v>14620348</v>
      </c>
      <c r="BL1673">
        <v>15953189</v>
      </c>
      <c r="BM1673">
        <v>13163690</v>
      </c>
      <c r="BN1673">
        <v>14757330</v>
      </c>
      <c r="BO1673">
        <v>16600746</v>
      </c>
      <c r="BP1673">
        <v>12665549</v>
      </c>
      <c r="BQ1673">
        <v>14371726</v>
      </c>
      <c r="BR1673">
        <v>10326894</v>
      </c>
      <c r="BS1673">
        <v>10048690</v>
      </c>
      <c r="BT1673">
        <v>14440425</v>
      </c>
      <c r="BU1673">
        <v>14305292</v>
      </c>
      <c r="BV1673">
        <v>10249946</v>
      </c>
      <c r="BW1673">
        <v>15021898</v>
      </c>
      <c r="BX1673">
        <v>19054250</v>
      </c>
      <c r="BY1673">
        <v>17788911</v>
      </c>
      <c r="BZ1673">
        <v>18714790</v>
      </c>
      <c r="CA1673">
        <v>18945890</v>
      </c>
      <c r="CB1673">
        <v>19165767</v>
      </c>
      <c r="CC1673">
        <v>21018671</v>
      </c>
      <c r="CD1673">
        <v>17857377</v>
      </c>
      <c r="CE1673">
        <v>23143468</v>
      </c>
      <c r="CF1673">
        <v>20328577</v>
      </c>
      <c r="CG1673">
        <v>18845185</v>
      </c>
      <c r="CH1673">
        <v>18912566</v>
      </c>
      <c r="CI1673">
        <v>18706809</v>
      </c>
      <c r="CJ1673">
        <v>22754725</v>
      </c>
      <c r="CK1673">
        <v>27626619</v>
      </c>
      <c r="CL1673">
        <v>21780017</v>
      </c>
      <c r="CM1673">
        <v>23221676</v>
      </c>
      <c r="CN1673">
        <v>23668402</v>
      </c>
      <c r="CO1673">
        <v>19478410</v>
      </c>
      <c r="CP1673">
        <v>18747946</v>
      </c>
      <c r="CQ1673">
        <v>18018209</v>
      </c>
      <c r="CR1673">
        <v>19442851</v>
      </c>
      <c r="CS1673">
        <v>16310791</v>
      </c>
      <c r="CT1673">
        <v>26512547</v>
      </c>
      <c r="CU1673">
        <v>23275067</v>
      </c>
      <c r="CV1673">
        <v>36575331</v>
      </c>
      <c r="CW1673">
        <v>15076707</v>
      </c>
      <c r="CX1673">
        <v>20153805</v>
      </c>
      <c r="CY1673">
        <v>17487328</v>
      </c>
      <c r="CZ1673">
        <v>19534444</v>
      </c>
      <c r="DA1673">
        <v>18873704</v>
      </c>
      <c r="DB1673">
        <v>17902049</v>
      </c>
      <c r="DC1673">
        <v>17557462</v>
      </c>
      <c r="DD1673">
        <v>23665757</v>
      </c>
      <c r="DE1673">
        <v>16423829</v>
      </c>
      <c r="DF1673">
        <v>16988908</v>
      </c>
      <c r="DG1673">
        <v>23093700</v>
      </c>
      <c r="DH1673">
        <v>19303081</v>
      </c>
      <c r="DI1673">
        <v>26658841</v>
      </c>
      <c r="DJ1673">
        <v>25226033</v>
      </c>
      <c r="DK1673">
        <v>17931052</v>
      </c>
      <c r="DL1673">
        <v>20683558</v>
      </c>
      <c r="DM1673">
        <v>21255368</v>
      </c>
      <c r="DN1673">
        <v>19670772</v>
      </c>
      <c r="DO1673">
        <v>14561605</v>
      </c>
      <c r="DP1673">
        <v>15374577</v>
      </c>
      <c r="DQ1673">
        <v>19242413</v>
      </c>
      <c r="DR1673">
        <v>19598524</v>
      </c>
      <c r="DS1673">
        <v>25270436</v>
      </c>
      <c r="DT1673">
        <v>18757474</v>
      </c>
      <c r="DU1673">
        <v>15136037</v>
      </c>
      <c r="DV1673">
        <v>20538618</v>
      </c>
      <c r="DW1673">
        <v>15783815</v>
      </c>
      <c r="DX1673">
        <v>17818137</v>
      </c>
      <c r="DY1673">
        <v>19000373</v>
      </c>
      <c r="DZ1673">
        <v>12553527</v>
      </c>
      <c r="EA1673">
        <v>16322750</v>
      </c>
      <c r="EB1673">
        <v>19951634</v>
      </c>
      <c r="EC1673">
        <v>17288001</v>
      </c>
      <c r="ED1673">
        <v>32965394</v>
      </c>
      <c r="EE1673">
        <v>20412468</v>
      </c>
      <c r="EF1673">
        <v>19976446</v>
      </c>
      <c r="EG1673">
        <v>22109236</v>
      </c>
      <c r="EH1673">
        <v>38941107</v>
      </c>
      <c r="EI1673">
        <v>21879494</v>
      </c>
      <c r="EJ1673">
        <v>29485972</v>
      </c>
      <c r="EK1673">
        <v>36609479</v>
      </c>
      <c r="EL1673">
        <v>18584647</v>
      </c>
      <c r="EM1673">
        <v>20632723</v>
      </c>
      <c r="EN1673">
        <v>24548352</v>
      </c>
      <c r="EO1673">
        <v>20279784</v>
      </c>
      <c r="EP1673">
        <v>22382913</v>
      </c>
      <c r="EQ1673">
        <v>21625202</v>
      </c>
      <c r="ER1673">
        <v>18782521</v>
      </c>
      <c r="ES1673">
        <v>19336546</v>
      </c>
      <c r="ET1673">
        <v>25413933</v>
      </c>
      <c r="EU1673">
        <v>20142015</v>
      </c>
      <c r="EV1673">
        <v>20444766</v>
      </c>
      <c r="EW1673">
        <v>28470887</v>
      </c>
      <c r="EX1673">
        <v>25019662</v>
      </c>
      <c r="EY1673">
        <v>23592765</v>
      </c>
      <c r="EZ1673">
        <v>27384648</v>
      </c>
      <c r="FA1673">
        <v>19707942</v>
      </c>
      <c r="FB1673">
        <v>21609563</v>
      </c>
      <c r="FC1673">
        <v>22477010</v>
      </c>
      <c r="FD1673">
        <v>25797315</v>
      </c>
      <c r="FE1673">
        <v>37863001</v>
      </c>
      <c r="FF1673">
        <v>29952989</v>
      </c>
      <c r="FG1673">
        <v>19838893</v>
      </c>
      <c r="FH1673">
        <v>37595427</v>
      </c>
      <c r="FI1673">
        <v>35876781</v>
      </c>
      <c r="FJ1673">
        <v>24467218</v>
      </c>
      <c r="FK1673">
        <v>26966281</v>
      </c>
      <c r="FL1673">
        <v>32016821</v>
      </c>
      <c r="FM1673">
        <v>34096096</v>
      </c>
    </row>
    <row r="1674" spans="1:169" x14ac:dyDescent="0.25">
      <c r="A1674" s="5" t="s">
        <v>837</v>
      </c>
      <c r="B1674" t="s">
        <v>1166</v>
      </c>
      <c r="C1674" t="s">
        <v>1199</v>
      </c>
      <c r="D1674" s="2">
        <f>_xll.BDH(A1674, "volume", B1674, C1674, "Direction", "H", "Period", "M","cols=166;rows=2")</f>
        <v>39843</v>
      </c>
      <c r="E1674" s="2">
        <v>39871</v>
      </c>
      <c r="F1674" s="2">
        <v>39903</v>
      </c>
      <c r="G1674" s="2">
        <v>39933</v>
      </c>
      <c r="H1674" s="2">
        <v>39962</v>
      </c>
      <c r="I1674" s="2">
        <v>39994</v>
      </c>
      <c r="J1674" s="2">
        <v>40025</v>
      </c>
      <c r="K1674" s="2">
        <v>40056</v>
      </c>
      <c r="L1674" s="2">
        <v>40086</v>
      </c>
      <c r="M1674" s="2">
        <v>40116</v>
      </c>
      <c r="N1674" s="2">
        <v>40147</v>
      </c>
      <c r="O1674" s="2">
        <v>40178</v>
      </c>
      <c r="P1674" s="2">
        <v>40207</v>
      </c>
      <c r="Q1674" s="2">
        <v>40235</v>
      </c>
      <c r="R1674" s="2">
        <v>40268</v>
      </c>
      <c r="S1674" s="2">
        <v>40298</v>
      </c>
      <c r="T1674" s="2">
        <v>40329</v>
      </c>
      <c r="U1674" s="2">
        <v>40359</v>
      </c>
      <c r="V1674" s="2">
        <v>40389</v>
      </c>
      <c r="W1674" s="2">
        <v>40421</v>
      </c>
      <c r="X1674" s="2">
        <v>40451</v>
      </c>
      <c r="Y1674" s="2">
        <v>40480</v>
      </c>
      <c r="Z1674" s="2">
        <v>40512</v>
      </c>
      <c r="AA1674" s="2">
        <v>40543</v>
      </c>
      <c r="AB1674" s="2">
        <v>40574</v>
      </c>
      <c r="AC1674" s="2">
        <v>40602</v>
      </c>
      <c r="AD1674" s="2">
        <v>40633</v>
      </c>
      <c r="AE1674" s="2">
        <v>40662</v>
      </c>
      <c r="AF1674" s="2">
        <v>40694</v>
      </c>
      <c r="AG1674" s="2">
        <v>40724</v>
      </c>
      <c r="AH1674" s="2">
        <v>40753</v>
      </c>
      <c r="AI1674" s="2">
        <v>40786</v>
      </c>
      <c r="AJ1674" s="2">
        <v>40816</v>
      </c>
      <c r="AK1674" s="2">
        <v>40847</v>
      </c>
      <c r="AL1674" s="2">
        <v>40877</v>
      </c>
      <c r="AM1674" s="2">
        <v>40907</v>
      </c>
      <c r="AN1674" s="2">
        <v>40939</v>
      </c>
      <c r="AO1674" s="2">
        <v>40968</v>
      </c>
      <c r="AP1674" s="2">
        <v>40998</v>
      </c>
      <c r="AQ1674" s="2">
        <v>41029</v>
      </c>
      <c r="AR1674" s="2">
        <v>41060</v>
      </c>
      <c r="AS1674" s="2">
        <v>41089</v>
      </c>
      <c r="AT1674" s="2">
        <v>41121</v>
      </c>
      <c r="AU1674" s="2">
        <v>41152</v>
      </c>
      <c r="AV1674" s="2">
        <v>41180</v>
      </c>
      <c r="AW1674" s="2">
        <v>41213</v>
      </c>
      <c r="AX1674" s="2">
        <v>41243</v>
      </c>
      <c r="AY1674" s="2">
        <v>41274</v>
      </c>
      <c r="AZ1674" s="2">
        <v>41305</v>
      </c>
      <c r="BA1674" s="2">
        <v>41333</v>
      </c>
      <c r="BB1674" s="2">
        <v>41362</v>
      </c>
      <c r="BC1674" s="2">
        <v>41394</v>
      </c>
      <c r="BD1674" s="2">
        <v>41425</v>
      </c>
      <c r="BE1674" s="2">
        <v>41453</v>
      </c>
      <c r="BF1674" s="2">
        <v>41486</v>
      </c>
      <c r="BG1674" s="2">
        <v>41516</v>
      </c>
      <c r="BH1674" s="2">
        <v>41547</v>
      </c>
      <c r="BI1674" s="2">
        <v>41578</v>
      </c>
      <c r="BJ1674" s="2">
        <v>41607</v>
      </c>
      <c r="BK1674" s="2">
        <v>41639</v>
      </c>
      <c r="BL1674" s="2">
        <v>41670</v>
      </c>
      <c r="BM1674" s="2">
        <v>41698</v>
      </c>
      <c r="BN1674" s="2">
        <v>41729</v>
      </c>
      <c r="BO1674" s="2">
        <v>41759</v>
      </c>
      <c r="BP1674" s="2">
        <v>41789</v>
      </c>
      <c r="BQ1674" s="2">
        <v>41820</v>
      </c>
      <c r="BR1674" s="2">
        <v>41851</v>
      </c>
      <c r="BS1674" s="2">
        <v>41880</v>
      </c>
      <c r="BT1674" s="2">
        <v>41912</v>
      </c>
      <c r="BU1674" s="2">
        <v>41943</v>
      </c>
      <c r="BV1674" s="2">
        <v>41971</v>
      </c>
      <c r="BW1674" s="2">
        <v>42004</v>
      </c>
      <c r="BX1674" s="2">
        <v>42034</v>
      </c>
      <c r="BY1674" s="2">
        <v>42062</v>
      </c>
      <c r="BZ1674" s="2">
        <v>42094</v>
      </c>
      <c r="CA1674" s="2">
        <v>42124</v>
      </c>
      <c r="CB1674" s="2">
        <v>42153</v>
      </c>
      <c r="CC1674" s="2">
        <v>42185</v>
      </c>
      <c r="CD1674" s="2">
        <v>42216</v>
      </c>
      <c r="CE1674" s="2">
        <v>42247</v>
      </c>
      <c r="CF1674" s="2">
        <v>42277</v>
      </c>
      <c r="CG1674" s="2">
        <v>42307</v>
      </c>
      <c r="CH1674" s="2">
        <v>42338</v>
      </c>
      <c r="CI1674" s="2">
        <v>42369</v>
      </c>
      <c r="CJ1674" s="2">
        <v>42398</v>
      </c>
      <c r="CK1674" s="2">
        <v>42429</v>
      </c>
      <c r="CL1674" s="2">
        <v>42460</v>
      </c>
      <c r="CM1674" s="2">
        <v>42489</v>
      </c>
      <c r="CN1674" s="2">
        <v>42521</v>
      </c>
      <c r="CO1674" s="2">
        <v>42551</v>
      </c>
      <c r="CP1674" s="2">
        <v>42580</v>
      </c>
      <c r="CQ1674" s="2">
        <v>42613</v>
      </c>
      <c r="CR1674" s="2">
        <v>42643</v>
      </c>
      <c r="CS1674" s="2">
        <v>42674</v>
      </c>
      <c r="CT1674" s="2">
        <v>42704</v>
      </c>
      <c r="CU1674" s="2">
        <v>42734</v>
      </c>
      <c r="CV1674" s="2">
        <v>42766</v>
      </c>
      <c r="CW1674" s="2">
        <v>42794</v>
      </c>
      <c r="CX1674" s="2">
        <v>42825</v>
      </c>
      <c r="CY1674" s="2">
        <v>42853</v>
      </c>
      <c r="CZ1674" s="2">
        <v>42886</v>
      </c>
      <c r="DA1674" s="2">
        <v>42916</v>
      </c>
      <c r="DB1674" s="2">
        <v>42947</v>
      </c>
      <c r="DC1674" s="2">
        <v>42978</v>
      </c>
      <c r="DD1674" s="2">
        <v>43007</v>
      </c>
      <c r="DE1674" s="2">
        <v>43039</v>
      </c>
      <c r="DF1674" s="2">
        <v>43069</v>
      </c>
      <c r="DG1674" s="2">
        <v>43098</v>
      </c>
      <c r="DH1674" s="2">
        <v>43131</v>
      </c>
      <c r="DI1674" s="2">
        <v>43159</v>
      </c>
      <c r="DJ1674" s="2">
        <v>43189</v>
      </c>
      <c r="DK1674" s="2">
        <v>43220</v>
      </c>
      <c r="DL1674" s="2">
        <v>43251</v>
      </c>
      <c r="DM1674" s="2">
        <v>43280</v>
      </c>
      <c r="DN1674" s="2">
        <v>43312</v>
      </c>
      <c r="DO1674" s="2">
        <v>43343</v>
      </c>
      <c r="DP1674" s="2">
        <v>43371</v>
      </c>
      <c r="DQ1674" s="2">
        <v>43404</v>
      </c>
      <c r="DR1674" s="2">
        <v>43434</v>
      </c>
      <c r="DS1674" s="2">
        <v>43465</v>
      </c>
      <c r="DT1674" s="2">
        <v>43496</v>
      </c>
      <c r="DU1674" s="2">
        <v>43524</v>
      </c>
      <c r="DV1674" s="2">
        <v>43553</v>
      </c>
      <c r="DW1674" s="2">
        <v>43585</v>
      </c>
      <c r="DX1674" s="2">
        <v>43616</v>
      </c>
      <c r="DY1674" s="2">
        <v>43644</v>
      </c>
      <c r="DZ1674" s="2">
        <v>43677</v>
      </c>
      <c r="EA1674" s="2">
        <v>43707</v>
      </c>
      <c r="EB1674" s="2">
        <v>43738</v>
      </c>
      <c r="EC1674" s="2">
        <v>43769</v>
      </c>
      <c r="ED1674" s="2">
        <v>43798</v>
      </c>
      <c r="EE1674" s="2">
        <v>43830</v>
      </c>
      <c r="EF1674" s="2">
        <v>43861</v>
      </c>
      <c r="EG1674" s="2">
        <v>43889</v>
      </c>
      <c r="EH1674" s="2">
        <v>43921</v>
      </c>
      <c r="EI1674" s="2">
        <v>43951</v>
      </c>
      <c r="EJ1674" s="2">
        <v>43980</v>
      </c>
      <c r="EK1674" s="2">
        <v>44012</v>
      </c>
      <c r="EL1674" s="2">
        <v>44043</v>
      </c>
      <c r="EM1674" s="2">
        <v>44074</v>
      </c>
      <c r="EN1674" s="2">
        <v>44104</v>
      </c>
      <c r="EO1674" s="2">
        <v>44134</v>
      </c>
      <c r="EP1674" s="2">
        <v>44165</v>
      </c>
      <c r="EQ1674" s="2">
        <v>44196</v>
      </c>
      <c r="ER1674" s="2">
        <v>44225</v>
      </c>
      <c r="ES1674" s="2">
        <v>44253</v>
      </c>
      <c r="ET1674" s="2">
        <v>44286</v>
      </c>
      <c r="EU1674" s="2">
        <v>44316</v>
      </c>
      <c r="EV1674" s="2">
        <v>44347</v>
      </c>
      <c r="EW1674" s="2">
        <v>44377</v>
      </c>
      <c r="EX1674" s="2">
        <v>44407</v>
      </c>
      <c r="EY1674" s="2">
        <v>44439</v>
      </c>
      <c r="EZ1674" s="2">
        <v>44469</v>
      </c>
      <c r="FA1674" s="2">
        <v>44498</v>
      </c>
      <c r="FB1674" s="2">
        <v>44530</v>
      </c>
      <c r="FC1674" s="2">
        <v>44561</v>
      </c>
      <c r="FD1674" s="2">
        <v>44592</v>
      </c>
      <c r="FE1674" s="2">
        <v>44620</v>
      </c>
      <c r="FF1674" s="2">
        <v>44651</v>
      </c>
      <c r="FG1674" s="2">
        <v>44680</v>
      </c>
      <c r="FH1674" s="2">
        <v>44712</v>
      </c>
      <c r="FI1674" s="2">
        <v>44742</v>
      </c>
      <c r="FJ1674" s="2">
        <v>44771</v>
      </c>
      <c r="FK1674" s="2">
        <v>44804</v>
      </c>
      <c r="FL1674" s="2">
        <v>44834</v>
      </c>
      <c r="FM1674" s="2">
        <v>44865</v>
      </c>
    </row>
    <row r="1675" spans="1:169" x14ac:dyDescent="0.25">
      <c r="D1675" s="3">
        <v>11445000</v>
      </c>
      <c r="E1675">
        <v>9725600</v>
      </c>
      <c r="F1675">
        <v>10330100</v>
      </c>
      <c r="G1675">
        <v>7360400</v>
      </c>
      <c r="H1675">
        <v>6621100</v>
      </c>
      <c r="I1675">
        <v>9034900</v>
      </c>
      <c r="J1675">
        <v>6522200</v>
      </c>
      <c r="K1675">
        <v>6717100</v>
      </c>
      <c r="L1675">
        <v>7272600</v>
      </c>
      <c r="M1675">
        <v>5825000</v>
      </c>
      <c r="N1675">
        <v>6489500</v>
      </c>
      <c r="O1675">
        <v>7196200</v>
      </c>
      <c r="P1675">
        <v>4632100</v>
      </c>
      <c r="Q1675">
        <v>5865100</v>
      </c>
      <c r="R1675">
        <v>5692300</v>
      </c>
      <c r="S1675">
        <v>5179100</v>
      </c>
      <c r="T1675">
        <v>9227000</v>
      </c>
      <c r="U1675">
        <v>9834800</v>
      </c>
      <c r="V1675">
        <v>5624600</v>
      </c>
      <c r="W1675">
        <v>6547100</v>
      </c>
      <c r="X1675">
        <v>4507483</v>
      </c>
      <c r="Y1675">
        <v>4809548</v>
      </c>
      <c r="Z1675">
        <v>4868675</v>
      </c>
      <c r="AA1675">
        <v>3938042</v>
      </c>
      <c r="AB1675">
        <v>4707042</v>
      </c>
      <c r="AC1675">
        <v>4925725</v>
      </c>
      <c r="AD1675">
        <v>5785779</v>
      </c>
      <c r="AE1675">
        <v>3452008</v>
      </c>
      <c r="AF1675">
        <v>3482301</v>
      </c>
      <c r="AG1675">
        <v>7208688</v>
      </c>
      <c r="AH1675">
        <v>4277367</v>
      </c>
      <c r="AI1675">
        <v>7445041</v>
      </c>
      <c r="AJ1675">
        <v>4413933</v>
      </c>
      <c r="AK1675">
        <v>3590984</v>
      </c>
      <c r="AL1675">
        <v>5976811</v>
      </c>
      <c r="AM1675">
        <v>3400707</v>
      </c>
      <c r="AN1675">
        <v>2868912</v>
      </c>
      <c r="AO1675">
        <v>4664615</v>
      </c>
      <c r="AP1675">
        <v>4952817</v>
      </c>
      <c r="AQ1675">
        <v>4023406</v>
      </c>
      <c r="AR1675">
        <v>4235607</v>
      </c>
      <c r="AS1675">
        <v>5090482</v>
      </c>
      <c r="AT1675">
        <v>3490812</v>
      </c>
      <c r="AU1675">
        <v>4363168</v>
      </c>
      <c r="AV1675">
        <v>3873462</v>
      </c>
      <c r="AW1675">
        <v>3585992</v>
      </c>
      <c r="AX1675">
        <v>3229464</v>
      </c>
      <c r="AY1675">
        <v>3169702</v>
      </c>
      <c r="AZ1675">
        <v>3193088</v>
      </c>
      <c r="BA1675">
        <v>3669610</v>
      </c>
      <c r="BB1675">
        <v>3163988</v>
      </c>
      <c r="BC1675">
        <v>3020666</v>
      </c>
      <c r="BD1675">
        <v>2953194</v>
      </c>
      <c r="BE1675">
        <v>4083813</v>
      </c>
      <c r="BF1675">
        <v>3075013</v>
      </c>
      <c r="BG1675">
        <v>2680910</v>
      </c>
      <c r="BH1675">
        <v>3340510</v>
      </c>
      <c r="BI1675">
        <v>3017488</v>
      </c>
      <c r="BJ1675">
        <v>2992775</v>
      </c>
      <c r="BK1675">
        <v>3453512</v>
      </c>
      <c r="BL1675">
        <v>4365842</v>
      </c>
      <c r="BM1675">
        <v>5796408</v>
      </c>
      <c r="BN1675">
        <v>4363223</v>
      </c>
      <c r="BO1675">
        <v>3213923</v>
      </c>
      <c r="BP1675">
        <v>3150163</v>
      </c>
      <c r="BQ1675">
        <v>3866353</v>
      </c>
      <c r="BR1675">
        <v>2421168</v>
      </c>
      <c r="BS1675">
        <v>2368477</v>
      </c>
      <c r="BT1675">
        <v>2565127</v>
      </c>
      <c r="BU1675">
        <v>3150664</v>
      </c>
      <c r="BV1675">
        <v>2938426</v>
      </c>
      <c r="BW1675">
        <v>3435248</v>
      </c>
      <c r="BX1675">
        <v>2941615</v>
      </c>
      <c r="BY1675">
        <v>4688018</v>
      </c>
      <c r="BZ1675">
        <v>3954942</v>
      </c>
      <c r="CA1675">
        <v>3317483</v>
      </c>
      <c r="CB1675">
        <v>2357014</v>
      </c>
      <c r="CC1675">
        <v>5750057</v>
      </c>
      <c r="CD1675">
        <v>4571715</v>
      </c>
      <c r="CE1675">
        <v>4748796</v>
      </c>
      <c r="CF1675">
        <v>6173700</v>
      </c>
      <c r="CG1675">
        <v>6243472</v>
      </c>
      <c r="CH1675">
        <v>4020838</v>
      </c>
      <c r="CI1675">
        <v>4020434</v>
      </c>
      <c r="CJ1675">
        <v>3838377</v>
      </c>
      <c r="CK1675">
        <v>4499356</v>
      </c>
      <c r="CL1675">
        <v>4592749</v>
      </c>
      <c r="CM1675">
        <v>4329502</v>
      </c>
      <c r="CN1675">
        <v>3736160</v>
      </c>
      <c r="CO1675">
        <v>7654100</v>
      </c>
      <c r="CP1675">
        <v>5263439</v>
      </c>
      <c r="CQ1675">
        <v>6945136</v>
      </c>
      <c r="CR1675">
        <v>5511310</v>
      </c>
      <c r="CS1675">
        <v>3984807</v>
      </c>
      <c r="CT1675">
        <v>5567826</v>
      </c>
      <c r="CU1675">
        <v>3778169</v>
      </c>
      <c r="CV1675">
        <v>5014579</v>
      </c>
      <c r="CW1675">
        <v>7690578</v>
      </c>
      <c r="CX1675">
        <v>9090880</v>
      </c>
      <c r="CY1675">
        <v>5281220</v>
      </c>
      <c r="CZ1675">
        <v>4366154</v>
      </c>
      <c r="DA1675">
        <v>5677729</v>
      </c>
      <c r="DB1675">
        <v>4639850</v>
      </c>
      <c r="DC1675">
        <v>6532573</v>
      </c>
      <c r="DD1675">
        <v>6764531</v>
      </c>
      <c r="DE1675">
        <v>5846891</v>
      </c>
      <c r="DF1675">
        <v>6155681</v>
      </c>
      <c r="DG1675">
        <v>5170875</v>
      </c>
      <c r="DH1675">
        <v>6778135</v>
      </c>
      <c r="DI1675">
        <v>5346233</v>
      </c>
      <c r="DJ1675">
        <v>6181651</v>
      </c>
      <c r="DK1675">
        <v>5542389</v>
      </c>
      <c r="DL1675">
        <v>5935743</v>
      </c>
      <c r="DM1675">
        <v>10321897</v>
      </c>
      <c r="DN1675">
        <v>4959301</v>
      </c>
      <c r="DO1675">
        <v>6222023</v>
      </c>
      <c r="DP1675">
        <v>4626067</v>
      </c>
      <c r="DQ1675">
        <v>5765399</v>
      </c>
      <c r="DR1675">
        <v>6750438</v>
      </c>
      <c r="DS1675">
        <v>6799208</v>
      </c>
      <c r="DT1675">
        <v>4422653</v>
      </c>
      <c r="DU1675">
        <v>5011936</v>
      </c>
      <c r="DV1675">
        <v>7185818</v>
      </c>
      <c r="DW1675">
        <v>4061198</v>
      </c>
      <c r="DX1675">
        <v>3886422</v>
      </c>
      <c r="DY1675">
        <v>4980521</v>
      </c>
      <c r="DZ1675">
        <v>4476987</v>
      </c>
      <c r="EA1675">
        <v>5849661</v>
      </c>
      <c r="EB1675">
        <v>4545872</v>
      </c>
      <c r="EC1675">
        <v>4425092</v>
      </c>
      <c r="ED1675">
        <v>6887574</v>
      </c>
      <c r="EE1675">
        <v>6453267</v>
      </c>
      <c r="EF1675">
        <v>7334165</v>
      </c>
      <c r="EG1675">
        <v>5774994</v>
      </c>
      <c r="EH1675">
        <v>10290863</v>
      </c>
      <c r="EI1675">
        <v>8759703</v>
      </c>
      <c r="EJ1675">
        <v>7081276</v>
      </c>
      <c r="EK1675">
        <v>7967167</v>
      </c>
      <c r="EL1675">
        <v>4840886</v>
      </c>
      <c r="EM1675">
        <v>4860645</v>
      </c>
      <c r="EN1675">
        <v>5565434</v>
      </c>
      <c r="EO1675">
        <v>4884592</v>
      </c>
      <c r="EP1675">
        <v>4998190</v>
      </c>
      <c r="EQ1675">
        <v>6757744</v>
      </c>
      <c r="ER1675">
        <v>7267850</v>
      </c>
      <c r="ES1675">
        <v>5685148</v>
      </c>
      <c r="ET1675">
        <v>9022508</v>
      </c>
      <c r="EU1675">
        <v>6670301</v>
      </c>
      <c r="EV1675">
        <v>5735241</v>
      </c>
      <c r="EW1675">
        <v>6626173</v>
      </c>
      <c r="EX1675">
        <v>5890272</v>
      </c>
      <c r="EY1675">
        <v>5963077</v>
      </c>
      <c r="EZ1675">
        <v>7171605</v>
      </c>
      <c r="FA1675">
        <v>5486408</v>
      </c>
      <c r="FB1675">
        <v>6348372</v>
      </c>
      <c r="FC1675">
        <v>6341834</v>
      </c>
      <c r="FD1675">
        <v>6619606</v>
      </c>
      <c r="FE1675">
        <v>5234533</v>
      </c>
      <c r="FF1675">
        <v>9258795</v>
      </c>
      <c r="FG1675">
        <v>5811575</v>
      </c>
      <c r="FH1675">
        <v>8492282</v>
      </c>
      <c r="FI1675">
        <v>8441748</v>
      </c>
      <c r="FJ1675">
        <v>5692929</v>
      </c>
      <c r="FK1675">
        <v>7277863</v>
      </c>
      <c r="FL1675">
        <v>6637432</v>
      </c>
      <c r="FM1675">
        <v>5555928</v>
      </c>
    </row>
    <row r="1676" spans="1:169" x14ac:dyDescent="0.25">
      <c r="A1676" s="5" t="s">
        <v>838</v>
      </c>
      <c r="B1676" t="s">
        <v>1166</v>
      </c>
      <c r="C1676" t="s">
        <v>1192</v>
      </c>
      <c r="D1676" s="2">
        <f>_xll.BDH(A1676, "volume", B1676, C1676, "Direction", "H", "Period", "M","cols=78;rows=2")</f>
        <v>39843</v>
      </c>
      <c r="E1676" s="2">
        <v>39871</v>
      </c>
      <c r="F1676" s="2">
        <v>39903</v>
      </c>
      <c r="G1676" s="2">
        <v>39933</v>
      </c>
      <c r="H1676" s="2">
        <v>39962</v>
      </c>
      <c r="I1676" s="2">
        <v>39994</v>
      </c>
      <c r="J1676" s="2">
        <v>40025</v>
      </c>
      <c r="K1676" s="2">
        <v>40056</v>
      </c>
      <c r="L1676" s="2">
        <v>40086</v>
      </c>
      <c r="M1676" s="2">
        <v>40116</v>
      </c>
      <c r="N1676" s="2">
        <v>40147</v>
      </c>
      <c r="O1676" s="2">
        <v>40178</v>
      </c>
      <c r="P1676" s="2">
        <v>40207</v>
      </c>
      <c r="Q1676" s="2">
        <v>40235</v>
      </c>
      <c r="R1676" s="2">
        <v>40268</v>
      </c>
      <c r="S1676" s="2">
        <v>40298</v>
      </c>
      <c r="T1676" s="2">
        <v>40329</v>
      </c>
      <c r="U1676" s="2">
        <v>40359</v>
      </c>
      <c r="V1676" s="2">
        <v>40389</v>
      </c>
      <c r="W1676" s="2">
        <v>40421</v>
      </c>
      <c r="X1676" s="2">
        <v>40451</v>
      </c>
      <c r="Y1676" s="2">
        <v>40480</v>
      </c>
      <c r="Z1676" s="2">
        <v>40512</v>
      </c>
      <c r="AA1676" s="2">
        <v>40543</v>
      </c>
      <c r="AB1676" s="2">
        <v>40574</v>
      </c>
      <c r="AC1676" s="2">
        <v>40602</v>
      </c>
      <c r="AD1676" s="2">
        <v>40633</v>
      </c>
      <c r="AE1676" s="2">
        <v>40662</v>
      </c>
      <c r="AF1676" s="2">
        <v>40694</v>
      </c>
      <c r="AG1676" s="2">
        <v>40724</v>
      </c>
      <c r="AH1676" s="2">
        <v>40753</v>
      </c>
      <c r="AI1676" s="2">
        <v>40786</v>
      </c>
      <c r="AJ1676" s="2">
        <v>40816</v>
      </c>
      <c r="AK1676" s="2">
        <v>40847</v>
      </c>
      <c r="AL1676" s="2">
        <v>40877</v>
      </c>
      <c r="AM1676" s="2">
        <v>40907</v>
      </c>
      <c r="AN1676" s="2">
        <v>40939</v>
      </c>
      <c r="AO1676" s="2">
        <v>40968</v>
      </c>
      <c r="AP1676" s="2">
        <v>40998</v>
      </c>
      <c r="AQ1676" s="2">
        <v>41029</v>
      </c>
      <c r="AR1676" s="2">
        <v>41060</v>
      </c>
      <c r="AS1676" s="2">
        <v>41089</v>
      </c>
      <c r="AT1676" s="2">
        <v>41121</v>
      </c>
      <c r="AU1676" s="2">
        <v>41152</v>
      </c>
      <c r="AV1676" s="2">
        <v>41180</v>
      </c>
      <c r="AW1676" s="2">
        <v>41213</v>
      </c>
      <c r="AX1676" s="2">
        <v>41243</v>
      </c>
      <c r="AY1676" s="2">
        <v>41274</v>
      </c>
      <c r="AZ1676" s="2">
        <v>41305</v>
      </c>
      <c r="BA1676" s="2">
        <v>41333</v>
      </c>
      <c r="BB1676" s="2">
        <v>41362</v>
      </c>
      <c r="BC1676" s="2">
        <v>41394</v>
      </c>
      <c r="BD1676" s="2">
        <v>41425</v>
      </c>
      <c r="BE1676" s="2">
        <v>41453</v>
      </c>
      <c r="BF1676" s="2">
        <v>41486</v>
      </c>
      <c r="BG1676" s="2">
        <v>41516</v>
      </c>
      <c r="BH1676" s="2">
        <v>41547</v>
      </c>
      <c r="BI1676" s="2">
        <v>41578</v>
      </c>
      <c r="BJ1676" s="2">
        <v>41607</v>
      </c>
      <c r="BK1676" s="2">
        <v>41639</v>
      </c>
      <c r="BL1676" s="2">
        <v>41670</v>
      </c>
      <c r="BM1676" s="2">
        <v>41698</v>
      </c>
      <c r="BN1676" s="2">
        <v>41729</v>
      </c>
      <c r="BO1676" s="2">
        <v>41759</v>
      </c>
      <c r="BP1676" s="2">
        <v>41789</v>
      </c>
      <c r="BQ1676" s="2">
        <v>41820</v>
      </c>
      <c r="BR1676" s="2">
        <v>41851</v>
      </c>
      <c r="BS1676" s="2">
        <v>41880</v>
      </c>
      <c r="BT1676" s="2">
        <v>41912</v>
      </c>
      <c r="BU1676" s="2">
        <v>41943</v>
      </c>
      <c r="BV1676" s="2">
        <v>41971</v>
      </c>
      <c r="BW1676" s="2">
        <v>42004</v>
      </c>
      <c r="BX1676" s="2">
        <v>42034</v>
      </c>
      <c r="BY1676" s="2">
        <v>42062</v>
      </c>
      <c r="BZ1676" s="2">
        <v>42094</v>
      </c>
      <c r="CA1676" s="2">
        <v>42124</v>
      </c>
      <c r="CB1676" s="2">
        <v>42153</v>
      </c>
      <c r="CC1676" s="2">
        <v>42185</v>
      </c>
    </row>
    <row r="1677" spans="1:169" x14ac:dyDescent="0.25">
      <c r="D1677" s="3">
        <v>37431300</v>
      </c>
      <c r="E1677">
        <v>43453200</v>
      </c>
      <c r="F1677">
        <v>47301600</v>
      </c>
      <c r="G1677">
        <v>38085900</v>
      </c>
      <c r="H1677">
        <v>35295600</v>
      </c>
      <c r="I1677">
        <v>38321700</v>
      </c>
      <c r="J1677">
        <v>29335500</v>
      </c>
      <c r="K1677">
        <v>28787100</v>
      </c>
      <c r="L1677">
        <v>41464800</v>
      </c>
      <c r="M1677">
        <v>42273300</v>
      </c>
      <c r="N1677">
        <v>31718400</v>
      </c>
      <c r="O1677">
        <v>27178500</v>
      </c>
      <c r="P1677">
        <v>25438500</v>
      </c>
      <c r="Q1677">
        <v>24666600</v>
      </c>
      <c r="R1677">
        <v>30996000</v>
      </c>
      <c r="S1677">
        <v>27123900</v>
      </c>
      <c r="T1677">
        <v>48133800</v>
      </c>
      <c r="U1677">
        <v>41920500</v>
      </c>
      <c r="V1677">
        <v>33910200</v>
      </c>
      <c r="W1677">
        <v>36679500</v>
      </c>
      <c r="X1677">
        <v>32466888</v>
      </c>
      <c r="Y1677">
        <v>25337523</v>
      </c>
      <c r="Z1677">
        <v>24756093</v>
      </c>
      <c r="AA1677">
        <v>24298173</v>
      </c>
      <c r="AB1677">
        <v>32005896</v>
      </c>
      <c r="AC1677">
        <v>28890789</v>
      </c>
      <c r="AD1677">
        <v>48596043</v>
      </c>
      <c r="AE1677">
        <v>21142095</v>
      </c>
      <c r="AF1677">
        <v>22694556</v>
      </c>
      <c r="AG1677">
        <v>38580828</v>
      </c>
      <c r="AH1677">
        <v>22644195</v>
      </c>
      <c r="AI1677">
        <v>39149916</v>
      </c>
      <c r="AJ1677">
        <v>35475984</v>
      </c>
      <c r="AK1677">
        <v>38066667</v>
      </c>
      <c r="AL1677">
        <v>17411811</v>
      </c>
      <c r="AM1677">
        <v>18013638</v>
      </c>
      <c r="AN1677">
        <v>18673455</v>
      </c>
      <c r="AO1677">
        <v>18342699</v>
      </c>
      <c r="AP1677">
        <v>19919439</v>
      </c>
      <c r="AQ1677">
        <v>15742896</v>
      </c>
      <c r="AR1677">
        <v>20136777</v>
      </c>
      <c r="AS1677">
        <v>19802061</v>
      </c>
      <c r="AT1677">
        <v>14211822</v>
      </c>
      <c r="AU1677">
        <v>16858287</v>
      </c>
      <c r="AV1677">
        <v>18927207</v>
      </c>
      <c r="AW1677">
        <v>16918179</v>
      </c>
      <c r="AX1677">
        <v>14791560</v>
      </c>
      <c r="AY1677">
        <v>14363433</v>
      </c>
      <c r="AZ1677">
        <v>14899924</v>
      </c>
      <c r="BA1677">
        <v>13030490</v>
      </c>
      <c r="BB1677">
        <v>15238961</v>
      </c>
      <c r="BC1677">
        <v>13497996</v>
      </c>
      <c r="BD1677">
        <v>14893785</v>
      </c>
      <c r="BE1677">
        <v>24248061</v>
      </c>
      <c r="BF1677">
        <v>20350350</v>
      </c>
      <c r="BG1677">
        <v>16522637</v>
      </c>
      <c r="BH1677">
        <v>14486743</v>
      </c>
      <c r="BI1677">
        <v>18317670</v>
      </c>
      <c r="BJ1677">
        <v>12426924</v>
      </c>
      <c r="BK1677">
        <v>21398014</v>
      </c>
      <c r="BL1677">
        <v>15387676</v>
      </c>
      <c r="BM1677">
        <v>17822098</v>
      </c>
      <c r="BN1677">
        <v>20571747</v>
      </c>
      <c r="BO1677">
        <v>14606101</v>
      </c>
      <c r="BP1677">
        <v>16694059</v>
      </c>
      <c r="BQ1677">
        <v>12882330</v>
      </c>
      <c r="BR1677">
        <v>23523326</v>
      </c>
      <c r="BS1677">
        <v>12097626</v>
      </c>
      <c r="BT1677">
        <v>10109209</v>
      </c>
      <c r="BU1677">
        <v>12500580</v>
      </c>
      <c r="BV1677">
        <v>9455625</v>
      </c>
      <c r="BW1677">
        <v>14237103</v>
      </c>
      <c r="BX1677">
        <v>14505283</v>
      </c>
      <c r="BY1677">
        <v>11293824</v>
      </c>
      <c r="BZ1677">
        <v>22954493</v>
      </c>
      <c r="CA1677">
        <v>27720174</v>
      </c>
      <c r="CB1677">
        <v>21251039</v>
      </c>
      <c r="CC1677">
        <v>28456618</v>
      </c>
    </row>
    <row r="1678" spans="1:169" x14ac:dyDescent="0.25">
      <c r="A1678" s="5" t="s">
        <v>839</v>
      </c>
      <c r="B1678" t="s">
        <v>1166</v>
      </c>
      <c r="C1678" t="s">
        <v>1199</v>
      </c>
      <c r="D1678" s="2">
        <f>_xll.BDH(A1678, "volume", B1678, C1678, "Direction", "H", "Period", "M","cols=166;rows=2")</f>
        <v>39843</v>
      </c>
      <c r="E1678" s="2">
        <v>39871</v>
      </c>
      <c r="F1678" s="2">
        <v>39903</v>
      </c>
      <c r="G1678" s="2">
        <v>39933</v>
      </c>
      <c r="H1678" s="2">
        <v>39962</v>
      </c>
      <c r="I1678" s="2">
        <v>39994</v>
      </c>
      <c r="J1678" s="2">
        <v>40025</v>
      </c>
      <c r="K1678" s="2">
        <v>40056</v>
      </c>
      <c r="L1678" s="2">
        <v>40086</v>
      </c>
      <c r="M1678" s="2">
        <v>40116</v>
      </c>
      <c r="N1678" s="2">
        <v>40147</v>
      </c>
      <c r="O1678" s="2">
        <v>40178</v>
      </c>
      <c r="P1678" s="2">
        <v>40207</v>
      </c>
      <c r="Q1678" s="2">
        <v>40235</v>
      </c>
      <c r="R1678" s="2">
        <v>40268</v>
      </c>
      <c r="S1678" s="2">
        <v>40298</v>
      </c>
      <c r="T1678" s="2">
        <v>40329</v>
      </c>
      <c r="U1678" s="2">
        <v>40359</v>
      </c>
      <c r="V1678" s="2">
        <v>40389</v>
      </c>
      <c r="W1678" s="2">
        <v>40421</v>
      </c>
      <c r="X1678" s="2">
        <v>40451</v>
      </c>
      <c r="Y1678" s="2">
        <v>40480</v>
      </c>
      <c r="Z1678" s="2">
        <v>40512</v>
      </c>
      <c r="AA1678" s="2">
        <v>40543</v>
      </c>
      <c r="AB1678" s="2">
        <v>40574</v>
      </c>
      <c r="AC1678" s="2">
        <v>40602</v>
      </c>
      <c r="AD1678" s="2">
        <v>40633</v>
      </c>
      <c r="AE1678" s="2">
        <v>40662</v>
      </c>
      <c r="AF1678" s="2">
        <v>40694</v>
      </c>
      <c r="AG1678" s="2">
        <v>40724</v>
      </c>
      <c r="AH1678" s="2">
        <v>40753</v>
      </c>
      <c r="AI1678" s="2">
        <v>40786</v>
      </c>
      <c r="AJ1678" s="2">
        <v>40816</v>
      </c>
      <c r="AK1678" s="2">
        <v>40847</v>
      </c>
      <c r="AL1678" s="2">
        <v>40877</v>
      </c>
      <c r="AM1678" s="2">
        <v>40907</v>
      </c>
      <c r="AN1678" s="2">
        <v>40939</v>
      </c>
      <c r="AO1678" s="2">
        <v>40968</v>
      </c>
      <c r="AP1678" s="2">
        <v>40998</v>
      </c>
      <c r="AQ1678" s="2">
        <v>41029</v>
      </c>
      <c r="AR1678" s="2">
        <v>41060</v>
      </c>
      <c r="AS1678" s="2">
        <v>41089</v>
      </c>
      <c r="AT1678" s="2">
        <v>41121</v>
      </c>
      <c r="AU1678" s="2">
        <v>41152</v>
      </c>
      <c r="AV1678" s="2">
        <v>41180</v>
      </c>
      <c r="AW1678" s="2">
        <v>41213</v>
      </c>
      <c r="AX1678" s="2">
        <v>41243</v>
      </c>
      <c r="AY1678" s="2">
        <v>41274</v>
      </c>
      <c r="AZ1678" s="2">
        <v>41305</v>
      </c>
      <c r="BA1678" s="2">
        <v>41333</v>
      </c>
      <c r="BB1678" s="2">
        <v>41362</v>
      </c>
      <c r="BC1678" s="2">
        <v>41394</v>
      </c>
      <c r="BD1678" s="2">
        <v>41425</v>
      </c>
      <c r="BE1678" s="2">
        <v>41453</v>
      </c>
      <c r="BF1678" s="2">
        <v>41486</v>
      </c>
      <c r="BG1678" s="2">
        <v>41516</v>
      </c>
      <c r="BH1678" s="2">
        <v>41547</v>
      </c>
      <c r="BI1678" s="2">
        <v>41578</v>
      </c>
      <c r="BJ1678" s="2">
        <v>41607</v>
      </c>
      <c r="BK1678" s="2">
        <v>41639</v>
      </c>
      <c r="BL1678" s="2">
        <v>41670</v>
      </c>
      <c r="BM1678" s="2">
        <v>41698</v>
      </c>
      <c r="BN1678" s="2">
        <v>41729</v>
      </c>
      <c r="BO1678" s="2">
        <v>41759</v>
      </c>
      <c r="BP1678" s="2">
        <v>41789</v>
      </c>
      <c r="BQ1678" s="2">
        <v>41820</v>
      </c>
      <c r="BR1678" s="2">
        <v>41851</v>
      </c>
      <c r="BS1678" s="2">
        <v>41880</v>
      </c>
      <c r="BT1678" s="2">
        <v>41912</v>
      </c>
      <c r="BU1678" s="2">
        <v>41943</v>
      </c>
      <c r="BV1678" s="2">
        <v>41971</v>
      </c>
      <c r="BW1678" s="2">
        <v>42004</v>
      </c>
      <c r="BX1678" s="2">
        <v>42034</v>
      </c>
      <c r="BY1678" s="2">
        <v>42062</v>
      </c>
      <c r="BZ1678" s="2">
        <v>42094</v>
      </c>
      <c r="CA1678" s="2">
        <v>42124</v>
      </c>
      <c r="CB1678" s="2">
        <v>42153</v>
      </c>
      <c r="CC1678" s="2">
        <v>42185</v>
      </c>
      <c r="CD1678" s="2">
        <v>42216</v>
      </c>
      <c r="CE1678" s="2">
        <v>42247</v>
      </c>
      <c r="CF1678" s="2">
        <v>42277</v>
      </c>
      <c r="CG1678" s="2">
        <v>42307</v>
      </c>
      <c r="CH1678" s="2">
        <v>42338</v>
      </c>
      <c r="CI1678" s="2">
        <v>42369</v>
      </c>
      <c r="CJ1678" s="2">
        <v>42398</v>
      </c>
      <c r="CK1678" s="2">
        <v>42429</v>
      </c>
      <c r="CL1678" s="2">
        <v>42460</v>
      </c>
      <c r="CM1678" s="2">
        <v>42489</v>
      </c>
      <c r="CN1678" s="2">
        <v>42521</v>
      </c>
      <c r="CO1678" s="2">
        <v>42551</v>
      </c>
      <c r="CP1678" s="2">
        <v>42580</v>
      </c>
      <c r="CQ1678" s="2">
        <v>42613</v>
      </c>
      <c r="CR1678" s="2">
        <v>42643</v>
      </c>
      <c r="CS1678" s="2">
        <v>42674</v>
      </c>
      <c r="CT1678" s="2">
        <v>42704</v>
      </c>
      <c r="CU1678" s="2">
        <v>42734</v>
      </c>
      <c r="CV1678" s="2">
        <v>42766</v>
      </c>
      <c r="CW1678" s="2">
        <v>42794</v>
      </c>
      <c r="CX1678" s="2">
        <v>42825</v>
      </c>
      <c r="CY1678" s="2">
        <v>42853</v>
      </c>
      <c r="CZ1678" s="2">
        <v>42886</v>
      </c>
      <c r="DA1678" s="2">
        <v>42916</v>
      </c>
      <c r="DB1678" s="2">
        <v>42947</v>
      </c>
      <c r="DC1678" s="2">
        <v>42978</v>
      </c>
      <c r="DD1678" s="2">
        <v>43007</v>
      </c>
      <c r="DE1678" s="2">
        <v>43039</v>
      </c>
      <c r="DF1678" s="2">
        <v>43069</v>
      </c>
      <c r="DG1678" s="2">
        <v>43098</v>
      </c>
      <c r="DH1678" s="2">
        <v>43131</v>
      </c>
      <c r="DI1678" s="2">
        <v>43159</v>
      </c>
      <c r="DJ1678" s="2">
        <v>43189</v>
      </c>
      <c r="DK1678" s="2">
        <v>43220</v>
      </c>
      <c r="DL1678" s="2">
        <v>43251</v>
      </c>
      <c r="DM1678" s="2">
        <v>43280</v>
      </c>
      <c r="DN1678" s="2">
        <v>43312</v>
      </c>
      <c r="DO1678" s="2">
        <v>43343</v>
      </c>
      <c r="DP1678" s="2">
        <v>43371</v>
      </c>
      <c r="DQ1678" s="2">
        <v>43404</v>
      </c>
      <c r="DR1678" s="2">
        <v>43434</v>
      </c>
      <c r="DS1678" s="2">
        <v>43465</v>
      </c>
      <c r="DT1678" s="2">
        <v>43496</v>
      </c>
      <c r="DU1678" s="2">
        <v>43524</v>
      </c>
      <c r="DV1678" s="2">
        <v>43553</v>
      </c>
      <c r="DW1678" s="2">
        <v>43585</v>
      </c>
      <c r="DX1678" s="2">
        <v>43616</v>
      </c>
      <c r="DY1678" s="2">
        <v>43644</v>
      </c>
      <c r="DZ1678" s="2">
        <v>43677</v>
      </c>
      <c r="EA1678" s="2">
        <v>43707</v>
      </c>
      <c r="EB1678" s="2">
        <v>43738</v>
      </c>
      <c r="EC1678" s="2">
        <v>43769</v>
      </c>
      <c r="ED1678" s="2">
        <v>43798</v>
      </c>
      <c r="EE1678" s="2">
        <v>43830</v>
      </c>
      <c r="EF1678" s="2">
        <v>43861</v>
      </c>
      <c r="EG1678" s="2">
        <v>43889</v>
      </c>
      <c r="EH1678" s="2">
        <v>43921</v>
      </c>
      <c r="EI1678" s="2">
        <v>43951</v>
      </c>
      <c r="EJ1678" s="2">
        <v>43980</v>
      </c>
      <c r="EK1678" s="2">
        <v>44012</v>
      </c>
      <c r="EL1678" s="2">
        <v>44043</v>
      </c>
      <c r="EM1678" s="2">
        <v>44074</v>
      </c>
      <c r="EN1678" s="2">
        <v>44104</v>
      </c>
      <c r="EO1678" s="2">
        <v>44134</v>
      </c>
      <c r="EP1678" s="2">
        <v>44165</v>
      </c>
      <c r="EQ1678" s="2">
        <v>44196</v>
      </c>
      <c r="ER1678" s="2">
        <v>44225</v>
      </c>
      <c r="ES1678" s="2">
        <v>44253</v>
      </c>
      <c r="ET1678" s="2">
        <v>44286</v>
      </c>
      <c r="EU1678" s="2">
        <v>44316</v>
      </c>
      <c r="EV1678" s="2">
        <v>44347</v>
      </c>
      <c r="EW1678" s="2">
        <v>44377</v>
      </c>
      <c r="EX1678" s="2">
        <v>44407</v>
      </c>
      <c r="EY1678" s="2">
        <v>44439</v>
      </c>
      <c r="EZ1678" s="2">
        <v>44469</v>
      </c>
      <c r="FA1678" s="2">
        <v>44498</v>
      </c>
      <c r="FB1678" s="2">
        <v>44530</v>
      </c>
      <c r="FC1678" s="2">
        <v>44561</v>
      </c>
      <c r="FD1678" s="2">
        <v>44592</v>
      </c>
      <c r="FE1678" s="2">
        <v>44620</v>
      </c>
      <c r="FF1678" s="2">
        <v>44651</v>
      </c>
      <c r="FG1678" s="2">
        <v>44680</v>
      </c>
      <c r="FH1678" s="2">
        <v>44712</v>
      </c>
      <c r="FI1678" s="2">
        <v>44742</v>
      </c>
      <c r="FJ1678" s="2">
        <v>44771</v>
      </c>
      <c r="FK1678" s="2">
        <v>44804</v>
      </c>
      <c r="FL1678" s="2">
        <v>44834</v>
      </c>
      <c r="FM1678" s="2">
        <v>44865</v>
      </c>
    </row>
    <row r="1679" spans="1:169" x14ac:dyDescent="0.25">
      <c r="D1679" s="3">
        <v>14917600</v>
      </c>
      <c r="E1679">
        <v>19619000</v>
      </c>
      <c r="F1679">
        <v>21078500</v>
      </c>
      <c r="G1679">
        <v>17409200</v>
      </c>
      <c r="H1679">
        <v>15233700</v>
      </c>
      <c r="I1679">
        <v>16316200</v>
      </c>
      <c r="J1679">
        <v>13368200</v>
      </c>
      <c r="K1679">
        <v>10724800</v>
      </c>
      <c r="L1679">
        <v>13448900</v>
      </c>
      <c r="M1679">
        <v>14367600</v>
      </c>
      <c r="N1679">
        <v>8800200</v>
      </c>
      <c r="O1679">
        <v>9319300</v>
      </c>
      <c r="P1679">
        <v>9795200</v>
      </c>
      <c r="Q1679">
        <v>13104000</v>
      </c>
      <c r="R1679">
        <v>12825700</v>
      </c>
      <c r="S1679">
        <v>13322000</v>
      </c>
      <c r="T1679">
        <v>21073400</v>
      </c>
      <c r="U1679">
        <v>19505800</v>
      </c>
      <c r="V1679">
        <v>14317900</v>
      </c>
      <c r="W1679">
        <v>10652500</v>
      </c>
      <c r="X1679">
        <v>10528865</v>
      </c>
      <c r="Y1679">
        <v>10047899</v>
      </c>
      <c r="Z1679">
        <v>7013400</v>
      </c>
      <c r="AA1679">
        <v>6359555</v>
      </c>
      <c r="AB1679">
        <v>6552843</v>
      </c>
      <c r="AC1679">
        <v>6565540</v>
      </c>
      <c r="AD1679">
        <v>7708848</v>
      </c>
      <c r="AE1679">
        <v>5971184</v>
      </c>
      <c r="AF1679">
        <v>11107481</v>
      </c>
      <c r="AG1679">
        <v>9667806</v>
      </c>
      <c r="AH1679">
        <v>7956547</v>
      </c>
      <c r="AI1679">
        <v>13795132</v>
      </c>
      <c r="AJ1679">
        <v>9299918</v>
      </c>
      <c r="AK1679">
        <v>9274882</v>
      </c>
      <c r="AL1679">
        <v>10626852</v>
      </c>
      <c r="AM1679">
        <v>7764817</v>
      </c>
      <c r="AN1679">
        <v>8094563</v>
      </c>
      <c r="AO1679">
        <v>7857190</v>
      </c>
      <c r="AP1679">
        <v>8506611</v>
      </c>
      <c r="AQ1679">
        <v>6768340</v>
      </c>
      <c r="AR1679">
        <v>9998362</v>
      </c>
      <c r="AS1679">
        <v>12515486</v>
      </c>
      <c r="AT1679">
        <v>7705959</v>
      </c>
      <c r="AU1679">
        <v>7435522</v>
      </c>
      <c r="AV1679">
        <v>7890664</v>
      </c>
      <c r="AW1679">
        <v>6660243</v>
      </c>
      <c r="AX1679">
        <v>6912546</v>
      </c>
      <c r="AY1679">
        <v>5663783</v>
      </c>
      <c r="AZ1679">
        <v>6811520</v>
      </c>
      <c r="BA1679">
        <v>10574154</v>
      </c>
      <c r="BB1679">
        <v>6331059</v>
      </c>
      <c r="BC1679">
        <v>5773137</v>
      </c>
      <c r="BD1679">
        <v>6648495</v>
      </c>
      <c r="BE1679">
        <v>7229471</v>
      </c>
      <c r="BF1679">
        <v>4690837</v>
      </c>
      <c r="BG1679">
        <v>5144858</v>
      </c>
      <c r="BH1679">
        <v>4453236</v>
      </c>
      <c r="BI1679">
        <v>7595689</v>
      </c>
      <c r="BJ1679">
        <v>8791592</v>
      </c>
      <c r="BK1679">
        <v>6198057</v>
      </c>
      <c r="BL1679">
        <v>6219877</v>
      </c>
      <c r="BM1679">
        <v>6345862</v>
      </c>
      <c r="BN1679">
        <v>5527253</v>
      </c>
      <c r="BO1679">
        <v>5823418</v>
      </c>
      <c r="BP1679">
        <v>4706462</v>
      </c>
      <c r="BQ1679">
        <v>6007038</v>
      </c>
      <c r="BR1679">
        <v>4098298</v>
      </c>
      <c r="BS1679">
        <v>4695341</v>
      </c>
      <c r="BT1679">
        <v>4959840</v>
      </c>
      <c r="BU1679">
        <v>8756496</v>
      </c>
      <c r="BV1679">
        <v>8173113</v>
      </c>
      <c r="BW1679">
        <v>11168391</v>
      </c>
      <c r="BX1679">
        <v>8542454</v>
      </c>
      <c r="BY1679">
        <v>8328829</v>
      </c>
      <c r="BZ1679">
        <v>7602180</v>
      </c>
      <c r="CA1679">
        <v>5817923</v>
      </c>
      <c r="CB1679">
        <v>9137599</v>
      </c>
      <c r="CC1679">
        <v>8712849</v>
      </c>
      <c r="CD1679">
        <v>9907485</v>
      </c>
      <c r="CE1679">
        <v>10321360</v>
      </c>
      <c r="CF1679">
        <v>8161087</v>
      </c>
      <c r="CG1679">
        <v>10750538</v>
      </c>
      <c r="CH1679">
        <v>6609670</v>
      </c>
      <c r="CI1679">
        <v>10467681</v>
      </c>
      <c r="CJ1679">
        <v>15583143</v>
      </c>
      <c r="CK1679">
        <v>11134544</v>
      </c>
      <c r="CL1679">
        <v>11688695</v>
      </c>
      <c r="CM1679">
        <v>10029685</v>
      </c>
      <c r="CN1679">
        <v>7388693</v>
      </c>
      <c r="CO1679">
        <v>12223839</v>
      </c>
      <c r="CP1679">
        <v>9552103</v>
      </c>
      <c r="CQ1679">
        <v>9851787</v>
      </c>
      <c r="CR1679">
        <v>9734768</v>
      </c>
      <c r="CS1679">
        <v>6799136</v>
      </c>
      <c r="CT1679">
        <v>8912558</v>
      </c>
      <c r="CU1679">
        <v>7240033</v>
      </c>
      <c r="CV1679">
        <v>6528815</v>
      </c>
      <c r="CW1679">
        <v>8774107</v>
      </c>
      <c r="CX1679">
        <v>11942976</v>
      </c>
      <c r="CY1679">
        <v>7851170</v>
      </c>
      <c r="CZ1679">
        <v>9166182</v>
      </c>
      <c r="DA1679">
        <v>9208623</v>
      </c>
      <c r="DB1679">
        <v>5951325</v>
      </c>
      <c r="DC1679">
        <v>13823116</v>
      </c>
      <c r="DD1679">
        <v>8312184</v>
      </c>
      <c r="DE1679">
        <v>8645724</v>
      </c>
      <c r="DF1679">
        <v>9399761</v>
      </c>
      <c r="DG1679">
        <v>6831480</v>
      </c>
      <c r="DH1679">
        <v>7651076</v>
      </c>
      <c r="DI1679">
        <v>8163911</v>
      </c>
      <c r="DJ1679">
        <v>8029463</v>
      </c>
      <c r="DK1679">
        <v>7973843</v>
      </c>
      <c r="DL1679">
        <v>7416697</v>
      </c>
      <c r="DM1679">
        <v>9026805</v>
      </c>
      <c r="DN1679">
        <v>6227852</v>
      </c>
      <c r="DO1679">
        <v>6175656</v>
      </c>
      <c r="DP1679">
        <v>6690702</v>
      </c>
      <c r="DQ1679">
        <v>8837915</v>
      </c>
      <c r="DR1679">
        <v>7931326</v>
      </c>
      <c r="DS1679">
        <v>9997126</v>
      </c>
      <c r="DT1679">
        <v>8451585</v>
      </c>
      <c r="DU1679">
        <v>8271410</v>
      </c>
      <c r="DV1679">
        <v>9069668</v>
      </c>
      <c r="DW1679">
        <v>8018463</v>
      </c>
      <c r="DX1679">
        <v>8323975</v>
      </c>
      <c r="DY1679">
        <v>7550090</v>
      </c>
      <c r="DZ1679">
        <v>6733428</v>
      </c>
      <c r="EA1679">
        <v>10423441</v>
      </c>
      <c r="EB1679">
        <v>7776276</v>
      </c>
      <c r="EC1679">
        <v>9084615</v>
      </c>
      <c r="ED1679">
        <v>7030963</v>
      </c>
      <c r="EE1679">
        <v>8419103</v>
      </c>
      <c r="EF1679">
        <v>9074030</v>
      </c>
      <c r="EG1679">
        <v>10040217</v>
      </c>
      <c r="EH1679">
        <v>23326837</v>
      </c>
      <c r="EI1679">
        <v>13439661</v>
      </c>
      <c r="EJ1679">
        <v>10379540</v>
      </c>
      <c r="EK1679">
        <v>17264809</v>
      </c>
      <c r="EL1679">
        <v>8340852</v>
      </c>
      <c r="EM1679">
        <v>7315574</v>
      </c>
      <c r="EN1679">
        <v>10961059</v>
      </c>
      <c r="EO1679">
        <v>10989531</v>
      </c>
      <c r="EP1679">
        <v>10840810</v>
      </c>
      <c r="EQ1679">
        <v>10637689</v>
      </c>
      <c r="ER1679">
        <v>20921600</v>
      </c>
      <c r="ES1679">
        <v>13144680</v>
      </c>
      <c r="ET1679">
        <v>18186271</v>
      </c>
      <c r="EU1679">
        <v>11759076</v>
      </c>
      <c r="EV1679">
        <v>13835724</v>
      </c>
      <c r="EW1679">
        <v>19928447</v>
      </c>
      <c r="EX1679">
        <v>11418343</v>
      </c>
      <c r="EY1679">
        <v>11226507</v>
      </c>
      <c r="EZ1679">
        <v>12195657</v>
      </c>
      <c r="FA1679">
        <v>11301244</v>
      </c>
      <c r="FB1679">
        <v>12807351</v>
      </c>
      <c r="FC1679">
        <v>12907958</v>
      </c>
      <c r="FD1679">
        <v>13453787</v>
      </c>
      <c r="FE1679">
        <v>12451256</v>
      </c>
      <c r="FF1679">
        <v>21217237</v>
      </c>
      <c r="FG1679">
        <v>9299688</v>
      </c>
      <c r="FH1679">
        <v>12879036</v>
      </c>
      <c r="FI1679">
        <v>22501116</v>
      </c>
      <c r="FJ1679">
        <v>11390937</v>
      </c>
      <c r="FK1679">
        <v>11917574</v>
      </c>
      <c r="FL1679">
        <v>14947615</v>
      </c>
      <c r="FM1679">
        <v>11464127</v>
      </c>
    </row>
    <row r="1680" spans="1:169" x14ac:dyDescent="0.25">
      <c r="A1680" s="5" t="s">
        <v>840</v>
      </c>
      <c r="B1680" t="s">
        <v>1166</v>
      </c>
      <c r="C1680" t="s">
        <v>1194</v>
      </c>
      <c r="D1680" s="2">
        <f>_xll.BDH(A1680, "volume", B1680, C1680, "Direction", "H", "Period", "M","cols=108;rows=2")</f>
        <v>39843</v>
      </c>
      <c r="E1680" s="2">
        <v>39871</v>
      </c>
      <c r="F1680" s="2">
        <v>39903</v>
      </c>
      <c r="G1680" s="2">
        <v>39933</v>
      </c>
      <c r="H1680" s="2">
        <v>39962</v>
      </c>
      <c r="I1680" s="2">
        <v>39994</v>
      </c>
      <c r="J1680" s="2">
        <v>40025</v>
      </c>
      <c r="K1680" s="2">
        <v>40056</v>
      </c>
      <c r="L1680" s="2">
        <v>40086</v>
      </c>
      <c r="M1680" s="2">
        <v>40116</v>
      </c>
      <c r="N1680" s="2">
        <v>40147</v>
      </c>
      <c r="O1680" s="2">
        <v>40178</v>
      </c>
      <c r="P1680" s="2">
        <v>40207</v>
      </c>
      <c r="Q1680" s="2">
        <v>40235</v>
      </c>
      <c r="R1680" s="2">
        <v>40268</v>
      </c>
      <c r="S1680" s="2">
        <v>40298</v>
      </c>
      <c r="T1680" s="2">
        <v>40329</v>
      </c>
      <c r="U1680" s="2">
        <v>40359</v>
      </c>
      <c r="V1680" s="2">
        <v>40389</v>
      </c>
      <c r="W1680" s="2">
        <v>40421</v>
      </c>
      <c r="X1680" s="2">
        <v>40451</v>
      </c>
      <c r="Y1680" s="2">
        <v>40480</v>
      </c>
      <c r="Z1680" s="2">
        <v>40512</v>
      </c>
      <c r="AA1680" s="2">
        <v>40543</v>
      </c>
      <c r="AB1680" s="2">
        <v>40574</v>
      </c>
      <c r="AC1680" s="2">
        <v>40602</v>
      </c>
      <c r="AD1680" s="2">
        <v>40633</v>
      </c>
      <c r="AE1680" s="2">
        <v>40662</v>
      </c>
      <c r="AF1680" s="2">
        <v>40694</v>
      </c>
      <c r="AG1680" s="2">
        <v>40724</v>
      </c>
      <c r="AH1680" s="2">
        <v>40753</v>
      </c>
      <c r="AI1680" s="2">
        <v>40786</v>
      </c>
      <c r="AJ1680" s="2">
        <v>40816</v>
      </c>
      <c r="AK1680" s="2">
        <v>40847</v>
      </c>
      <c r="AL1680" s="2">
        <v>40877</v>
      </c>
      <c r="AM1680" s="2">
        <v>40907</v>
      </c>
      <c r="AN1680" s="2">
        <v>40939</v>
      </c>
      <c r="AO1680" s="2">
        <v>40968</v>
      </c>
      <c r="AP1680" s="2">
        <v>40998</v>
      </c>
      <c r="AQ1680" s="2">
        <v>41029</v>
      </c>
      <c r="AR1680" s="2">
        <v>41060</v>
      </c>
      <c r="AS1680" s="2">
        <v>41089</v>
      </c>
      <c r="AT1680" s="2">
        <v>41121</v>
      </c>
      <c r="AU1680" s="2">
        <v>41152</v>
      </c>
      <c r="AV1680" s="2">
        <v>41180</v>
      </c>
      <c r="AW1680" s="2">
        <v>41213</v>
      </c>
      <c r="AX1680" s="2">
        <v>41243</v>
      </c>
      <c r="AY1680" s="2">
        <v>41274</v>
      </c>
      <c r="AZ1680" s="2">
        <v>41305</v>
      </c>
      <c r="BA1680" s="2">
        <v>41333</v>
      </c>
      <c r="BB1680" s="2">
        <v>41362</v>
      </c>
      <c r="BC1680" s="2">
        <v>41394</v>
      </c>
      <c r="BD1680" s="2">
        <v>41425</v>
      </c>
      <c r="BE1680" s="2">
        <v>41453</v>
      </c>
      <c r="BF1680" s="2">
        <v>41486</v>
      </c>
      <c r="BG1680" s="2">
        <v>41516</v>
      </c>
      <c r="BH1680" s="2">
        <v>41547</v>
      </c>
      <c r="BI1680" s="2">
        <v>41578</v>
      </c>
      <c r="BJ1680" s="2">
        <v>41607</v>
      </c>
      <c r="BK1680" s="2">
        <v>41639</v>
      </c>
      <c r="BL1680" s="2">
        <v>41670</v>
      </c>
      <c r="BM1680" s="2">
        <v>41698</v>
      </c>
      <c r="BN1680" s="2">
        <v>41729</v>
      </c>
      <c r="BO1680" s="2">
        <v>41759</v>
      </c>
      <c r="BP1680" s="2">
        <v>41789</v>
      </c>
      <c r="BQ1680" s="2">
        <v>41820</v>
      </c>
      <c r="BR1680" s="2">
        <v>41851</v>
      </c>
      <c r="BS1680" s="2">
        <v>41880</v>
      </c>
      <c r="BT1680" s="2">
        <v>41912</v>
      </c>
      <c r="BU1680" s="2">
        <v>41943</v>
      </c>
      <c r="BV1680" s="2">
        <v>41971</v>
      </c>
      <c r="BW1680" s="2">
        <v>42004</v>
      </c>
      <c r="BX1680" s="2">
        <v>42034</v>
      </c>
      <c r="BY1680" s="2">
        <v>42062</v>
      </c>
      <c r="BZ1680" s="2">
        <v>42094</v>
      </c>
      <c r="CA1680" s="2">
        <v>42124</v>
      </c>
      <c r="CB1680" s="2">
        <v>42153</v>
      </c>
      <c r="CC1680" s="2">
        <v>42185</v>
      </c>
      <c r="CD1680" s="2">
        <v>42216</v>
      </c>
      <c r="CE1680" s="2">
        <v>42247</v>
      </c>
      <c r="CF1680" s="2">
        <v>42277</v>
      </c>
      <c r="CG1680" s="2">
        <v>42307</v>
      </c>
      <c r="CH1680" s="2">
        <v>42338</v>
      </c>
      <c r="CI1680" s="2">
        <v>42369</v>
      </c>
      <c r="CJ1680" s="2">
        <v>42398</v>
      </c>
      <c r="CK1680" s="2">
        <v>42429</v>
      </c>
      <c r="CL1680" s="2">
        <v>42460</v>
      </c>
      <c r="CM1680" s="2">
        <v>42489</v>
      </c>
      <c r="CN1680" s="2">
        <v>42521</v>
      </c>
      <c r="CO1680" s="2">
        <v>42551</v>
      </c>
      <c r="CP1680" s="2">
        <v>42580</v>
      </c>
      <c r="CQ1680" s="2">
        <v>42613</v>
      </c>
      <c r="CR1680" s="2">
        <v>42643</v>
      </c>
      <c r="CS1680" s="2">
        <v>42674</v>
      </c>
      <c r="CT1680" s="2">
        <v>42704</v>
      </c>
      <c r="CU1680" s="2">
        <v>42734</v>
      </c>
      <c r="CV1680" s="2">
        <v>42766</v>
      </c>
      <c r="CW1680" s="2">
        <v>42794</v>
      </c>
      <c r="CX1680" s="2">
        <v>42825</v>
      </c>
      <c r="CY1680" s="2">
        <v>42853</v>
      </c>
      <c r="CZ1680" s="2">
        <v>42886</v>
      </c>
      <c r="DA1680" s="2">
        <v>42916</v>
      </c>
      <c r="DB1680" s="2">
        <v>42947</v>
      </c>
      <c r="DC1680" s="2">
        <v>42978</v>
      </c>
      <c r="DD1680" s="2">
        <v>43007</v>
      </c>
      <c r="DE1680" s="2">
        <v>43039</v>
      </c>
      <c r="DF1680" s="2">
        <v>43069</v>
      </c>
      <c r="DG1680" s="2">
        <v>43098</v>
      </c>
    </row>
    <row r="1681" spans="1:169" x14ac:dyDescent="0.25">
      <c r="D1681" s="3">
        <v>4286900</v>
      </c>
      <c r="E1681">
        <v>4082500</v>
      </c>
      <c r="F1681">
        <v>5573400</v>
      </c>
      <c r="G1681">
        <v>4900300</v>
      </c>
      <c r="H1681">
        <v>3665800</v>
      </c>
      <c r="I1681">
        <v>3811100</v>
      </c>
      <c r="J1681">
        <v>3276500</v>
      </c>
      <c r="K1681">
        <v>3595900</v>
      </c>
      <c r="L1681">
        <v>3877500</v>
      </c>
      <c r="M1681">
        <v>3196800</v>
      </c>
      <c r="N1681">
        <v>2093300</v>
      </c>
      <c r="O1681">
        <v>2211600</v>
      </c>
      <c r="P1681">
        <v>2133200</v>
      </c>
      <c r="Q1681">
        <v>3583200</v>
      </c>
      <c r="R1681">
        <v>2764200</v>
      </c>
      <c r="S1681">
        <v>2432900</v>
      </c>
      <c r="T1681">
        <v>3918900</v>
      </c>
      <c r="U1681">
        <v>2939600</v>
      </c>
      <c r="V1681">
        <v>3027000</v>
      </c>
      <c r="W1681">
        <v>2794200</v>
      </c>
      <c r="X1681">
        <v>2394451</v>
      </c>
      <c r="Y1681">
        <v>2288419</v>
      </c>
      <c r="Z1681">
        <v>1807011</v>
      </c>
      <c r="AA1681">
        <v>1792560</v>
      </c>
      <c r="AB1681">
        <v>1906149</v>
      </c>
      <c r="AC1681">
        <v>1791846</v>
      </c>
      <c r="AD1681">
        <v>2288016</v>
      </c>
      <c r="AE1681">
        <v>1896173</v>
      </c>
      <c r="AF1681">
        <v>1966600</v>
      </c>
      <c r="AG1681">
        <v>2541869</v>
      </c>
      <c r="AH1681">
        <v>2025462</v>
      </c>
      <c r="AI1681">
        <v>5272057</v>
      </c>
      <c r="AJ1681">
        <v>3200301</v>
      </c>
      <c r="AK1681">
        <v>3232958</v>
      </c>
      <c r="AL1681">
        <v>3386064</v>
      </c>
      <c r="AM1681">
        <v>2423648</v>
      </c>
      <c r="AN1681">
        <v>1841882</v>
      </c>
      <c r="AO1681">
        <v>2579608</v>
      </c>
      <c r="AP1681">
        <v>2774035</v>
      </c>
      <c r="AQ1681">
        <v>2385308</v>
      </c>
      <c r="AR1681">
        <v>5045554</v>
      </c>
      <c r="AS1681">
        <v>3284911</v>
      </c>
      <c r="AT1681">
        <v>2451134</v>
      </c>
      <c r="AU1681">
        <v>4035643</v>
      </c>
      <c r="AV1681">
        <v>2229556</v>
      </c>
      <c r="AW1681">
        <v>2563131</v>
      </c>
      <c r="AX1681">
        <v>3864783</v>
      </c>
      <c r="AY1681">
        <v>1939524</v>
      </c>
      <c r="AZ1681">
        <v>1796686</v>
      </c>
      <c r="BA1681">
        <v>2467899</v>
      </c>
      <c r="BB1681">
        <v>2633611</v>
      </c>
      <c r="BC1681">
        <v>2003674</v>
      </c>
      <c r="BD1681">
        <v>3728032</v>
      </c>
      <c r="BE1681">
        <v>2159338</v>
      </c>
      <c r="BF1681">
        <v>2852790</v>
      </c>
      <c r="BG1681">
        <v>1954402</v>
      </c>
      <c r="BH1681">
        <v>1638229</v>
      </c>
      <c r="BI1681">
        <v>1732161</v>
      </c>
      <c r="BJ1681">
        <v>1994813</v>
      </c>
      <c r="BK1681">
        <v>1873431</v>
      </c>
      <c r="BL1681">
        <v>2109024</v>
      </c>
      <c r="BM1681">
        <v>2798545</v>
      </c>
      <c r="BN1681">
        <v>2370103</v>
      </c>
      <c r="BO1681">
        <v>2205729</v>
      </c>
      <c r="BP1681">
        <v>1641952</v>
      </c>
      <c r="BQ1681">
        <v>2205832</v>
      </c>
      <c r="BR1681">
        <v>1276464</v>
      </c>
      <c r="BS1681">
        <v>1231548</v>
      </c>
      <c r="BT1681">
        <v>1690486</v>
      </c>
      <c r="BU1681">
        <v>1900995</v>
      </c>
      <c r="BV1681">
        <v>859063</v>
      </c>
      <c r="BW1681">
        <v>1540265</v>
      </c>
      <c r="BX1681">
        <v>1044970</v>
      </c>
      <c r="BY1681">
        <v>1345947</v>
      </c>
      <c r="BZ1681">
        <v>1313620</v>
      </c>
      <c r="CA1681">
        <v>944352</v>
      </c>
      <c r="CB1681">
        <v>1021409</v>
      </c>
      <c r="CC1681">
        <v>1037580</v>
      </c>
      <c r="CD1681">
        <v>1004758</v>
      </c>
      <c r="CE1681">
        <v>1165651</v>
      </c>
      <c r="CF1681">
        <v>1369676</v>
      </c>
      <c r="CG1681">
        <v>714185</v>
      </c>
      <c r="CH1681">
        <v>836317</v>
      </c>
      <c r="CI1681">
        <v>955051</v>
      </c>
      <c r="CJ1681">
        <v>1156930</v>
      </c>
      <c r="CK1681">
        <v>1434538</v>
      </c>
      <c r="CL1681">
        <v>1034770</v>
      </c>
      <c r="CM1681">
        <v>991742</v>
      </c>
      <c r="CN1681">
        <v>1866249</v>
      </c>
      <c r="CO1681">
        <v>1716462</v>
      </c>
      <c r="CP1681">
        <v>1042577</v>
      </c>
      <c r="CQ1681">
        <v>1485323</v>
      </c>
      <c r="CR1681">
        <v>1131183</v>
      </c>
      <c r="CS1681">
        <v>1139500</v>
      </c>
      <c r="CT1681">
        <v>1825565</v>
      </c>
      <c r="CU1681">
        <v>1303788</v>
      </c>
      <c r="CV1681">
        <v>1009889</v>
      </c>
      <c r="CW1681">
        <v>2537344</v>
      </c>
      <c r="CX1681">
        <v>1848624</v>
      </c>
      <c r="CY1681">
        <v>5006859</v>
      </c>
      <c r="CZ1681">
        <v>3598862</v>
      </c>
      <c r="DA1681">
        <v>2587648</v>
      </c>
      <c r="DB1681">
        <v>1226418</v>
      </c>
      <c r="DC1681">
        <v>1479101</v>
      </c>
      <c r="DD1681">
        <v>1210860</v>
      </c>
      <c r="DE1681">
        <v>1205480</v>
      </c>
      <c r="DF1681">
        <v>1132883</v>
      </c>
      <c r="DG1681">
        <v>1568776</v>
      </c>
    </row>
    <row r="1682" spans="1:169" x14ac:dyDescent="0.25">
      <c r="A1682" s="5" t="s">
        <v>841</v>
      </c>
      <c r="B1682" t="s">
        <v>1166</v>
      </c>
      <c r="C1682" t="s">
        <v>1196</v>
      </c>
      <c r="D1682" s="2">
        <f>_xll.BDH(A1682, "volume", B1682, C1682, "Direction", "H", "Period", "M","cols=119;rows=2")</f>
        <v>39843</v>
      </c>
      <c r="E1682" s="2">
        <v>39871</v>
      </c>
      <c r="F1682" s="2">
        <v>39903</v>
      </c>
      <c r="G1682" s="2">
        <v>39933</v>
      </c>
      <c r="H1682" s="2">
        <v>39962</v>
      </c>
      <c r="I1682" s="2">
        <v>39994</v>
      </c>
      <c r="J1682" s="2">
        <v>40025</v>
      </c>
      <c r="K1682" s="2">
        <v>40056</v>
      </c>
      <c r="L1682" s="2">
        <v>40086</v>
      </c>
      <c r="M1682" s="2">
        <v>40116</v>
      </c>
      <c r="N1682" s="2">
        <v>40147</v>
      </c>
      <c r="O1682" s="2">
        <v>40178</v>
      </c>
      <c r="P1682" s="2">
        <v>40207</v>
      </c>
      <c r="Q1682" s="2">
        <v>40235</v>
      </c>
      <c r="R1682" s="2">
        <v>40268</v>
      </c>
      <c r="S1682" s="2">
        <v>40298</v>
      </c>
      <c r="T1682" s="2">
        <v>40329</v>
      </c>
      <c r="U1682" s="2">
        <v>40359</v>
      </c>
      <c r="V1682" s="2">
        <v>40389</v>
      </c>
      <c r="W1682" s="2">
        <v>40421</v>
      </c>
      <c r="X1682" s="2">
        <v>40451</v>
      </c>
      <c r="Y1682" s="2">
        <v>40480</v>
      </c>
      <c r="Z1682" s="2">
        <v>40512</v>
      </c>
      <c r="AA1682" s="2">
        <v>40543</v>
      </c>
      <c r="AB1682" s="2">
        <v>40574</v>
      </c>
      <c r="AC1682" s="2">
        <v>40602</v>
      </c>
      <c r="AD1682" s="2">
        <v>40633</v>
      </c>
      <c r="AE1682" s="2">
        <v>40662</v>
      </c>
      <c r="AF1682" s="2">
        <v>40694</v>
      </c>
      <c r="AG1682" s="2">
        <v>40724</v>
      </c>
      <c r="AH1682" s="2">
        <v>40753</v>
      </c>
      <c r="AI1682" s="2">
        <v>40786</v>
      </c>
      <c r="AJ1682" s="2">
        <v>40816</v>
      </c>
      <c r="AK1682" s="2">
        <v>40847</v>
      </c>
      <c r="AL1682" s="2">
        <v>40877</v>
      </c>
      <c r="AM1682" s="2">
        <v>40907</v>
      </c>
      <c r="AN1682" s="2">
        <v>40939</v>
      </c>
      <c r="AO1682" s="2">
        <v>40968</v>
      </c>
      <c r="AP1682" s="2">
        <v>40998</v>
      </c>
      <c r="AQ1682" s="2">
        <v>41029</v>
      </c>
      <c r="AR1682" s="2">
        <v>41060</v>
      </c>
      <c r="AS1682" s="2">
        <v>41089</v>
      </c>
      <c r="AT1682" s="2">
        <v>41121</v>
      </c>
      <c r="AU1682" s="2">
        <v>41152</v>
      </c>
      <c r="AV1682" s="2">
        <v>41180</v>
      </c>
      <c r="AW1682" s="2">
        <v>41213</v>
      </c>
      <c r="AX1682" s="2">
        <v>41243</v>
      </c>
      <c r="AY1682" s="2">
        <v>41274</v>
      </c>
      <c r="AZ1682" s="2">
        <v>41305</v>
      </c>
      <c r="BA1682" s="2">
        <v>41333</v>
      </c>
      <c r="BB1682" s="2">
        <v>41362</v>
      </c>
      <c r="BC1682" s="2">
        <v>41394</v>
      </c>
      <c r="BD1682" s="2">
        <v>41425</v>
      </c>
      <c r="BE1682" s="2">
        <v>41453</v>
      </c>
      <c r="BF1682" s="2">
        <v>41486</v>
      </c>
      <c r="BG1682" s="2">
        <v>41516</v>
      </c>
      <c r="BH1682" s="2">
        <v>41547</v>
      </c>
      <c r="BI1682" s="2">
        <v>41578</v>
      </c>
      <c r="BJ1682" s="2">
        <v>41607</v>
      </c>
      <c r="BK1682" s="2">
        <v>41639</v>
      </c>
      <c r="BL1682" s="2">
        <v>41670</v>
      </c>
      <c r="BM1682" s="2">
        <v>41698</v>
      </c>
      <c r="BN1682" s="2">
        <v>41729</v>
      </c>
      <c r="BO1682" s="2">
        <v>41759</v>
      </c>
      <c r="BP1682" s="2">
        <v>41789</v>
      </c>
      <c r="BQ1682" s="2">
        <v>41820</v>
      </c>
      <c r="BR1682" s="2">
        <v>41851</v>
      </c>
      <c r="BS1682" s="2">
        <v>41880</v>
      </c>
      <c r="BT1682" s="2">
        <v>41912</v>
      </c>
      <c r="BU1682" s="2">
        <v>41943</v>
      </c>
      <c r="BV1682" s="2">
        <v>41971</v>
      </c>
      <c r="BW1682" s="2">
        <v>42004</v>
      </c>
      <c r="BX1682" s="2">
        <v>42034</v>
      </c>
      <c r="BY1682" s="2">
        <v>42062</v>
      </c>
      <c r="BZ1682" s="2">
        <v>42094</v>
      </c>
      <c r="CA1682" s="2">
        <v>42124</v>
      </c>
      <c r="CB1682" s="2">
        <v>42153</v>
      </c>
      <c r="CC1682" s="2">
        <v>42185</v>
      </c>
      <c r="CD1682" s="2">
        <v>42216</v>
      </c>
      <c r="CE1682" s="2">
        <v>42247</v>
      </c>
      <c r="CF1682" s="2">
        <v>42277</v>
      </c>
      <c r="CG1682" s="2">
        <v>42307</v>
      </c>
      <c r="CH1682" s="2">
        <v>42338</v>
      </c>
      <c r="CI1682" s="2">
        <v>42369</v>
      </c>
      <c r="CJ1682" s="2">
        <v>42398</v>
      </c>
      <c r="CK1682" s="2">
        <v>42429</v>
      </c>
      <c r="CL1682" s="2">
        <v>42460</v>
      </c>
      <c r="CM1682" s="2">
        <v>42489</v>
      </c>
      <c r="CN1682" s="2">
        <v>42521</v>
      </c>
      <c r="CO1682" s="2">
        <v>42551</v>
      </c>
      <c r="CP1682" s="2">
        <v>42580</v>
      </c>
      <c r="CQ1682" s="2">
        <v>42613</v>
      </c>
      <c r="CR1682" s="2">
        <v>42643</v>
      </c>
      <c r="CS1682" s="2">
        <v>42674</v>
      </c>
      <c r="CT1682" s="2">
        <v>42704</v>
      </c>
      <c r="CU1682" s="2">
        <v>42734</v>
      </c>
      <c r="CV1682" s="2">
        <v>42766</v>
      </c>
      <c r="CW1682" s="2">
        <v>42794</v>
      </c>
      <c r="CX1682" s="2">
        <v>42825</v>
      </c>
      <c r="CY1682" s="2">
        <v>42853</v>
      </c>
      <c r="CZ1682" s="2">
        <v>42886</v>
      </c>
      <c r="DA1682" s="2">
        <v>42916</v>
      </c>
      <c r="DB1682" s="2">
        <v>42947</v>
      </c>
      <c r="DC1682" s="2">
        <v>42978</v>
      </c>
      <c r="DD1682" s="2">
        <v>43007</v>
      </c>
      <c r="DE1682" s="2">
        <v>43039</v>
      </c>
      <c r="DF1682" s="2">
        <v>43069</v>
      </c>
      <c r="DG1682" s="2">
        <v>43098</v>
      </c>
      <c r="DH1682" s="2">
        <v>43131</v>
      </c>
      <c r="DI1682" s="2">
        <v>43159</v>
      </c>
      <c r="DJ1682" s="2">
        <v>43189</v>
      </c>
      <c r="DK1682" s="2">
        <v>43220</v>
      </c>
      <c r="DL1682" s="2">
        <v>43251</v>
      </c>
      <c r="DM1682" s="2">
        <v>43280</v>
      </c>
      <c r="DN1682" s="2">
        <v>43312</v>
      </c>
      <c r="DO1682" s="2">
        <v>43343</v>
      </c>
      <c r="DP1682" s="2">
        <v>43371</v>
      </c>
      <c r="DQ1682" s="2">
        <v>43404</v>
      </c>
      <c r="DR1682" s="2">
        <v>43434</v>
      </c>
    </row>
    <row r="1683" spans="1:169" x14ac:dyDescent="0.25">
      <c r="D1683" s="3">
        <v>51460530</v>
      </c>
      <c r="E1683">
        <v>55765615</v>
      </c>
      <c r="F1683">
        <v>62476940</v>
      </c>
      <c r="G1683">
        <v>50359394</v>
      </c>
      <c r="H1683">
        <v>47080778</v>
      </c>
      <c r="I1683">
        <v>38408539</v>
      </c>
      <c r="J1683">
        <v>46754174</v>
      </c>
      <c r="K1683">
        <v>41371303</v>
      </c>
      <c r="L1683">
        <v>53339723</v>
      </c>
      <c r="M1683">
        <v>48496796</v>
      </c>
      <c r="N1683">
        <v>31787055</v>
      </c>
      <c r="O1683">
        <v>42240673</v>
      </c>
      <c r="P1683">
        <v>36722700</v>
      </c>
      <c r="Q1683">
        <v>29623046</v>
      </c>
      <c r="R1683">
        <v>33690612</v>
      </c>
      <c r="S1683">
        <v>37811704</v>
      </c>
      <c r="T1683">
        <v>53054095</v>
      </c>
      <c r="U1683">
        <v>39429694</v>
      </c>
      <c r="V1683">
        <v>41380182</v>
      </c>
      <c r="W1683">
        <v>30863627</v>
      </c>
      <c r="X1683">
        <v>31088570</v>
      </c>
      <c r="Y1683">
        <v>31468457</v>
      </c>
      <c r="Z1683">
        <v>24435530</v>
      </c>
      <c r="AA1683">
        <v>19466694</v>
      </c>
      <c r="AB1683">
        <v>25091320</v>
      </c>
      <c r="AC1683">
        <v>26158643</v>
      </c>
      <c r="AD1683">
        <v>41674814</v>
      </c>
      <c r="AE1683">
        <v>22796348</v>
      </c>
      <c r="AF1683">
        <v>36486080</v>
      </c>
      <c r="AG1683">
        <v>38337287</v>
      </c>
      <c r="AH1683">
        <v>32435035</v>
      </c>
      <c r="AI1683">
        <v>50647743</v>
      </c>
      <c r="AJ1683">
        <v>34855713</v>
      </c>
      <c r="AK1683">
        <v>29691862</v>
      </c>
      <c r="AL1683">
        <v>24504694</v>
      </c>
      <c r="AM1683">
        <v>21936619</v>
      </c>
      <c r="AN1683">
        <v>31903241</v>
      </c>
      <c r="AO1683">
        <v>26063394</v>
      </c>
      <c r="AP1683">
        <v>24787013</v>
      </c>
      <c r="AQ1683">
        <v>25043980</v>
      </c>
      <c r="AR1683">
        <v>43101247</v>
      </c>
      <c r="AS1683">
        <v>29808336</v>
      </c>
      <c r="AT1683">
        <v>27514885</v>
      </c>
      <c r="AU1683">
        <v>23784559</v>
      </c>
      <c r="AV1683">
        <v>18671379</v>
      </c>
      <c r="AW1683">
        <v>22982166</v>
      </c>
      <c r="AX1683">
        <v>23611077</v>
      </c>
      <c r="AY1683">
        <v>26831341</v>
      </c>
      <c r="AZ1683">
        <v>27348883</v>
      </c>
      <c r="BA1683">
        <v>18968898</v>
      </c>
      <c r="BB1683">
        <v>16968752</v>
      </c>
      <c r="BC1683">
        <v>20481994</v>
      </c>
      <c r="BD1683">
        <v>24019203</v>
      </c>
      <c r="BE1683">
        <v>26460024</v>
      </c>
      <c r="BF1683">
        <v>19489349</v>
      </c>
      <c r="BG1683">
        <v>17285625</v>
      </c>
      <c r="BH1683">
        <v>15513494</v>
      </c>
      <c r="BI1683">
        <v>19827085</v>
      </c>
      <c r="BJ1683">
        <v>16919846</v>
      </c>
      <c r="BK1683">
        <v>18041702</v>
      </c>
      <c r="BL1683">
        <v>23792339</v>
      </c>
      <c r="BM1683">
        <v>19103268</v>
      </c>
      <c r="BN1683">
        <v>22240026</v>
      </c>
      <c r="BO1683">
        <v>20342716</v>
      </c>
      <c r="BP1683">
        <v>20249112</v>
      </c>
      <c r="BQ1683">
        <v>20324978</v>
      </c>
      <c r="BR1683">
        <v>20181253</v>
      </c>
      <c r="BS1683">
        <v>12335663</v>
      </c>
      <c r="BT1683">
        <v>16929706</v>
      </c>
      <c r="BU1683">
        <v>26543366</v>
      </c>
      <c r="BV1683">
        <v>14456528</v>
      </c>
      <c r="BW1683">
        <v>20736739</v>
      </c>
      <c r="BX1683">
        <v>24088936</v>
      </c>
      <c r="BY1683">
        <v>15418575</v>
      </c>
      <c r="BZ1683">
        <v>20176334</v>
      </c>
      <c r="CA1683">
        <v>15215679</v>
      </c>
      <c r="CB1683">
        <v>17283320</v>
      </c>
      <c r="CC1683">
        <v>20245327</v>
      </c>
      <c r="CD1683">
        <v>17351923</v>
      </c>
      <c r="CE1683">
        <v>22734395</v>
      </c>
      <c r="CF1683">
        <v>19814018</v>
      </c>
      <c r="CG1683">
        <v>18559506</v>
      </c>
      <c r="CH1683">
        <v>15777519</v>
      </c>
      <c r="CI1683">
        <v>20250150</v>
      </c>
      <c r="CJ1683">
        <v>22592622</v>
      </c>
      <c r="CK1683">
        <v>23118158</v>
      </c>
      <c r="CL1683">
        <v>17154990</v>
      </c>
      <c r="CM1683">
        <v>16441750</v>
      </c>
      <c r="CN1683">
        <v>21104624</v>
      </c>
      <c r="CO1683">
        <v>17717675</v>
      </c>
      <c r="CP1683">
        <v>15096774</v>
      </c>
      <c r="CQ1683">
        <v>13267980</v>
      </c>
      <c r="CR1683">
        <v>19415315</v>
      </c>
      <c r="CS1683">
        <v>14821495</v>
      </c>
      <c r="CT1683">
        <v>17852271</v>
      </c>
      <c r="CU1683">
        <v>18848139</v>
      </c>
      <c r="CV1683">
        <v>20122798</v>
      </c>
      <c r="CW1683">
        <v>16595248</v>
      </c>
      <c r="CX1683">
        <v>21871978</v>
      </c>
      <c r="CY1683">
        <v>12934461</v>
      </c>
      <c r="CZ1683">
        <v>20605677</v>
      </c>
      <c r="DA1683">
        <v>30362309</v>
      </c>
      <c r="DB1683">
        <v>20806156</v>
      </c>
      <c r="DC1683">
        <v>19497417</v>
      </c>
      <c r="DD1683">
        <v>11639681</v>
      </c>
      <c r="DE1683">
        <v>12717330</v>
      </c>
      <c r="DF1683">
        <v>12036316</v>
      </c>
      <c r="DG1683">
        <v>11647482</v>
      </c>
      <c r="DH1683">
        <v>16577109</v>
      </c>
      <c r="DI1683">
        <v>22637412</v>
      </c>
      <c r="DJ1683">
        <v>20884829</v>
      </c>
      <c r="DK1683">
        <v>17476715</v>
      </c>
      <c r="DL1683">
        <v>19317902</v>
      </c>
      <c r="DM1683">
        <v>19112930</v>
      </c>
      <c r="DN1683">
        <v>42971964</v>
      </c>
      <c r="DO1683">
        <v>28671279</v>
      </c>
      <c r="DP1683">
        <v>16119239</v>
      </c>
      <c r="DQ1683">
        <v>32837602</v>
      </c>
      <c r="DR1683">
        <v>12351512</v>
      </c>
    </row>
    <row r="1684" spans="1:169" x14ac:dyDescent="0.25">
      <c r="A1684" s="5" t="s">
        <v>842</v>
      </c>
      <c r="B1684" t="s">
        <v>1166</v>
      </c>
      <c r="C1684" t="s">
        <v>1199</v>
      </c>
      <c r="D1684" s="2">
        <f>_xll.BDH(A1684, "volume", B1684, C1684, "Direction", "H", "Period", "M","cols=166;rows=2")</f>
        <v>39843</v>
      </c>
      <c r="E1684" s="2">
        <v>39871</v>
      </c>
      <c r="F1684" s="2">
        <v>39903</v>
      </c>
      <c r="G1684" s="2">
        <v>39933</v>
      </c>
      <c r="H1684" s="2">
        <v>39962</v>
      </c>
      <c r="I1684" s="2">
        <v>39994</v>
      </c>
      <c r="J1684" s="2">
        <v>40025</v>
      </c>
      <c r="K1684" s="2">
        <v>40056</v>
      </c>
      <c r="L1684" s="2">
        <v>40086</v>
      </c>
      <c r="M1684" s="2">
        <v>40116</v>
      </c>
      <c r="N1684" s="2">
        <v>40147</v>
      </c>
      <c r="O1684" s="2">
        <v>40178</v>
      </c>
      <c r="P1684" s="2">
        <v>40207</v>
      </c>
      <c r="Q1684" s="2">
        <v>40235</v>
      </c>
      <c r="R1684" s="2">
        <v>40268</v>
      </c>
      <c r="S1684" s="2">
        <v>40298</v>
      </c>
      <c r="T1684" s="2">
        <v>40329</v>
      </c>
      <c r="U1684" s="2">
        <v>40359</v>
      </c>
      <c r="V1684" s="2">
        <v>40389</v>
      </c>
      <c r="W1684" s="2">
        <v>40421</v>
      </c>
      <c r="X1684" s="2">
        <v>40451</v>
      </c>
      <c r="Y1684" s="2">
        <v>40480</v>
      </c>
      <c r="Z1684" s="2">
        <v>40512</v>
      </c>
      <c r="AA1684" s="2">
        <v>40543</v>
      </c>
      <c r="AB1684" s="2">
        <v>40574</v>
      </c>
      <c r="AC1684" s="2">
        <v>40602</v>
      </c>
      <c r="AD1684" s="2">
        <v>40633</v>
      </c>
      <c r="AE1684" s="2">
        <v>40662</v>
      </c>
      <c r="AF1684" s="2">
        <v>40694</v>
      </c>
      <c r="AG1684" s="2">
        <v>40724</v>
      </c>
      <c r="AH1684" s="2">
        <v>40753</v>
      </c>
      <c r="AI1684" s="2">
        <v>40786</v>
      </c>
      <c r="AJ1684" s="2">
        <v>40816</v>
      </c>
      <c r="AK1684" s="2">
        <v>40847</v>
      </c>
      <c r="AL1684" s="2">
        <v>40877</v>
      </c>
      <c r="AM1684" s="2">
        <v>40907</v>
      </c>
      <c r="AN1684" s="2">
        <v>40939</v>
      </c>
      <c r="AO1684" s="2">
        <v>40968</v>
      </c>
      <c r="AP1684" s="2">
        <v>40998</v>
      </c>
      <c r="AQ1684" s="2">
        <v>41029</v>
      </c>
      <c r="AR1684" s="2">
        <v>41060</v>
      </c>
      <c r="AS1684" s="2">
        <v>41089</v>
      </c>
      <c r="AT1684" s="2">
        <v>41121</v>
      </c>
      <c r="AU1684" s="2">
        <v>41152</v>
      </c>
      <c r="AV1684" s="2">
        <v>41180</v>
      </c>
      <c r="AW1684" s="2">
        <v>41213</v>
      </c>
      <c r="AX1684" s="2">
        <v>41243</v>
      </c>
      <c r="AY1684" s="2">
        <v>41274</v>
      </c>
      <c r="AZ1684" s="2">
        <v>41305</v>
      </c>
      <c r="BA1684" s="2">
        <v>41333</v>
      </c>
      <c r="BB1684" s="2">
        <v>41362</v>
      </c>
      <c r="BC1684" s="2">
        <v>41394</v>
      </c>
      <c r="BD1684" s="2">
        <v>41425</v>
      </c>
      <c r="BE1684" s="2">
        <v>41453</v>
      </c>
      <c r="BF1684" s="2">
        <v>41486</v>
      </c>
      <c r="BG1684" s="2">
        <v>41516</v>
      </c>
      <c r="BH1684" s="2">
        <v>41547</v>
      </c>
      <c r="BI1684" s="2">
        <v>41578</v>
      </c>
      <c r="BJ1684" s="2">
        <v>41607</v>
      </c>
      <c r="BK1684" s="2">
        <v>41639</v>
      </c>
      <c r="BL1684" s="2">
        <v>41670</v>
      </c>
      <c r="BM1684" s="2">
        <v>41698</v>
      </c>
      <c r="BN1684" s="2">
        <v>41729</v>
      </c>
      <c r="BO1684" s="2">
        <v>41759</v>
      </c>
      <c r="BP1684" s="2">
        <v>41789</v>
      </c>
      <c r="BQ1684" s="2">
        <v>41820</v>
      </c>
      <c r="BR1684" s="2">
        <v>41851</v>
      </c>
      <c r="BS1684" s="2">
        <v>41880</v>
      </c>
      <c r="BT1684" s="2">
        <v>41912</v>
      </c>
      <c r="BU1684" s="2">
        <v>41943</v>
      </c>
      <c r="BV1684" s="2">
        <v>41971</v>
      </c>
      <c r="BW1684" s="2">
        <v>42004</v>
      </c>
      <c r="BX1684" s="2">
        <v>42034</v>
      </c>
      <c r="BY1684" s="2">
        <v>42062</v>
      </c>
      <c r="BZ1684" s="2">
        <v>42094</v>
      </c>
      <c r="CA1684" s="2">
        <v>42124</v>
      </c>
      <c r="CB1684" s="2">
        <v>42153</v>
      </c>
      <c r="CC1684" s="2">
        <v>42185</v>
      </c>
      <c r="CD1684" s="2">
        <v>42216</v>
      </c>
      <c r="CE1684" s="2">
        <v>42247</v>
      </c>
      <c r="CF1684" s="2">
        <v>42277</v>
      </c>
      <c r="CG1684" s="2">
        <v>42307</v>
      </c>
      <c r="CH1684" s="2">
        <v>42338</v>
      </c>
      <c r="CI1684" s="2">
        <v>42369</v>
      </c>
      <c r="CJ1684" s="2">
        <v>42398</v>
      </c>
      <c r="CK1684" s="2">
        <v>42429</v>
      </c>
      <c r="CL1684" s="2">
        <v>42460</v>
      </c>
      <c r="CM1684" s="2">
        <v>42489</v>
      </c>
      <c r="CN1684" s="2">
        <v>42521</v>
      </c>
      <c r="CO1684" s="2">
        <v>42551</v>
      </c>
      <c r="CP1684" s="2">
        <v>42580</v>
      </c>
      <c r="CQ1684" s="2">
        <v>42613</v>
      </c>
      <c r="CR1684" s="2">
        <v>42643</v>
      </c>
      <c r="CS1684" s="2">
        <v>42674</v>
      </c>
      <c r="CT1684" s="2">
        <v>42704</v>
      </c>
      <c r="CU1684" s="2">
        <v>42734</v>
      </c>
      <c r="CV1684" s="2">
        <v>42766</v>
      </c>
      <c r="CW1684" s="2">
        <v>42794</v>
      </c>
      <c r="CX1684" s="2">
        <v>42825</v>
      </c>
      <c r="CY1684" s="2">
        <v>42853</v>
      </c>
      <c r="CZ1684" s="2">
        <v>42886</v>
      </c>
      <c r="DA1684" s="2">
        <v>42916</v>
      </c>
      <c r="DB1684" s="2">
        <v>42947</v>
      </c>
      <c r="DC1684" s="2">
        <v>42978</v>
      </c>
      <c r="DD1684" s="2">
        <v>43007</v>
      </c>
      <c r="DE1684" s="2">
        <v>43039</v>
      </c>
      <c r="DF1684" s="2">
        <v>43069</v>
      </c>
      <c r="DG1684" s="2">
        <v>43098</v>
      </c>
      <c r="DH1684" s="2">
        <v>43131</v>
      </c>
      <c r="DI1684" s="2">
        <v>43159</v>
      </c>
      <c r="DJ1684" s="2">
        <v>43189</v>
      </c>
      <c r="DK1684" s="2">
        <v>43220</v>
      </c>
      <c r="DL1684" s="2">
        <v>43251</v>
      </c>
      <c r="DM1684" s="2">
        <v>43280</v>
      </c>
      <c r="DN1684" s="2">
        <v>43312</v>
      </c>
      <c r="DO1684" s="2">
        <v>43343</v>
      </c>
      <c r="DP1684" s="2">
        <v>43371</v>
      </c>
      <c r="DQ1684" s="2">
        <v>43404</v>
      </c>
      <c r="DR1684" s="2">
        <v>43434</v>
      </c>
      <c r="DS1684" s="2">
        <v>43465</v>
      </c>
      <c r="DT1684" s="2">
        <v>43496</v>
      </c>
      <c r="DU1684" s="2">
        <v>43524</v>
      </c>
      <c r="DV1684" s="2">
        <v>43553</v>
      </c>
      <c r="DW1684" s="2">
        <v>43585</v>
      </c>
      <c r="DX1684" s="2">
        <v>43616</v>
      </c>
      <c r="DY1684" s="2">
        <v>43644</v>
      </c>
      <c r="DZ1684" s="2">
        <v>43677</v>
      </c>
      <c r="EA1684" s="2">
        <v>43707</v>
      </c>
      <c r="EB1684" s="2">
        <v>43738</v>
      </c>
      <c r="EC1684" s="2">
        <v>43769</v>
      </c>
      <c r="ED1684" s="2">
        <v>43798</v>
      </c>
      <c r="EE1684" s="2">
        <v>43830</v>
      </c>
      <c r="EF1684" s="2">
        <v>43861</v>
      </c>
      <c r="EG1684" s="2">
        <v>43889</v>
      </c>
      <c r="EH1684" s="2">
        <v>43921</v>
      </c>
      <c r="EI1684" s="2">
        <v>43951</v>
      </c>
      <c r="EJ1684" s="2">
        <v>43980</v>
      </c>
      <c r="EK1684" s="2">
        <v>44012</v>
      </c>
      <c r="EL1684" s="2">
        <v>44043</v>
      </c>
      <c r="EM1684" s="2">
        <v>44074</v>
      </c>
      <c r="EN1684" s="2">
        <v>44104</v>
      </c>
      <c r="EO1684" s="2">
        <v>44134</v>
      </c>
      <c r="EP1684" s="2">
        <v>44165</v>
      </c>
      <c r="EQ1684" s="2">
        <v>44196</v>
      </c>
      <c r="ER1684" s="2">
        <v>44225</v>
      </c>
      <c r="ES1684" s="2">
        <v>44253</v>
      </c>
      <c r="ET1684" s="2">
        <v>44286</v>
      </c>
      <c r="EU1684" s="2">
        <v>44316</v>
      </c>
      <c r="EV1684" s="2">
        <v>44347</v>
      </c>
      <c r="EW1684" s="2">
        <v>44377</v>
      </c>
      <c r="EX1684" s="2">
        <v>44407</v>
      </c>
      <c r="EY1684" s="2">
        <v>44439</v>
      </c>
      <c r="EZ1684" s="2">
        <v>44469</v>
      </c>
      <c r="FA1684" s="2">
        <v>44498</v>
      </c>
      <c r="FB1684" s="2">
        <v>44530</v>
      </c>
      <c r="FC1684" s="2">
        <v>44561</v>
      </c>
      <c r="FD1684" s="2">
        <v>44592</v>
      </c>
      <c r="FE1684" s="2">
        <v>44620</v>
      </c>
      <c r="FF1684" s="2">
        <v>44651</v>
      </c>
      <c r="FG1684" s="2">
        <v>44680</v>
      </c>
      <c r="FH1684" s="2">
        <v>44712</v>
      </c>
      <c r="FI1684" s="2">
        <v>44742</v>
      </c>
      <c r="FJ1684" s="2">
        <v>44771</v>
      </c>
      <c r="FK1684" s="2">
        <v>44804</v>
      </c>
      <c r="FL1684" s="2">
        <v>44834</v>
      </c>
      <c r="FM1684" s="2">
        <v>44865</v>
      </c>
    </row>
    <row r="1685" spans="1:169" x14ac:dyDescent="0.25">
      <c r="D1685" s="3">
        <v>19520080</v>
      </c>
      <c r="E1685">
        <v>23008349</v>
      </c>
      <c r="F1685">
        <v>26163353</v>
      </c>
      <c r="G1685">
        <v>30598826</v>
      </c>
      <c r="H1685">
        <v>27098819</v>
      </c>
      <c r="I1685">
        <v>24730331</v>
      </c>
      <c r="J1685">
        <v>30802995</v>
      </c>
      <c r="K1685">
        <v>28592001</v>
      </c>
      <c r="L1685">
        <v>31638196</v>
      </c>
      <c r="M1685">
        <v>40186839</v>
      </c>
      <c r="N1685">
        <v>27371072</v>
      </c>
      <c r="O1685">
        <v>16824341</v>
      </c>
      <c r="P1685">
        <v>18479001</v>
      </c>
      <c r="Q1685">
        <v>17764923</v>
      </c>
      <c r="R1685">
        <v>21336149</v>
      </c>
      <c r="S1685">
        <v>22130968</v>
      </c>
      <c r="T1685">
        <v>23026427</v>
      </c>
      <c r="U1685">
        <v>20997215</v>
      </c>
      <c r="V1685">
        <v>19425686</v>
      </c>
      <c r="W1685">
        <v>17707519</v>
      </c>
      <c r="X1685">
        <v>19226976</v>
      </c>
      <c r="Y1685">
        <v>20524266</v>
      </c>
      <c r="Z1685">
        <v>21461447</v>
      </c>
      <c r="AA1685">
        <v>14951403</v>
      </c>
      <c r="AB1685">
        <v>13815154</v>
      </c>
      <c r="AC1685">
        <v>12531785</v>
      </c>
      <c r="AD1685">
        <v>15190044</v>
      </c>
      <c r="AE1685">
        <v>14566030</v>
      </c>
      <c r="AF1685">
        <v>13727594</v>
      </c>
      <c r="AG1685">
        <v>14462618</v>
      </c>
      <c r="AH1685">
        <v>11835916</v>
      </c>
      <c r="AI1685">
        <v>18433395</v>
      </c>
      <c r="AJ1685">
        <v>19254470</v>
      </c>
      <c r="AK1685">
        <v>25857689</v>
      </c>
      <c r="AL1685">
        <v>15684204</v>
      </c>
      <c r="AM1685">
        <v>11337008</v>
      </c>
      <c r="AN1685">
        <v>13455091</v>
      </c>
      <c r="AO1685">
        <v>17592576</v>
      </c>
      <c r="AP1685">
        <v>15445089</v>
      </c>
      <c r="AQ1685">
        <v>11151898</v>
      </c>
      <c r="AR1685">
        <v>16305270</v>
      </c>
      <c r="AS1685">
        <v>14288743</v>
      </c>
      <c r="AT1685">
        <v>14475952</v>
      </c>
      <c r="AU1685">
        <v>10501589</v>
      </c>
      <c r="AV1685">
        <v>10127690</v>
      </c>
      <c r="AW1685">
        <v>10341536</v>
      </c>
      <c r="AX1685">
        <v>10155451</v>
      </c>
      <c r="AY1685">
        <v>7910625</v>
      </c>
      <c r="AZ1685">
        <v>8935386</v>
      </c>
      <c r="BA1685">
        <v>8472058</v>
      </c>
      <c r="BB1685">
        <v>6367214</v>
      </c>
      <c r="BC1685">
        <v>9498469</v>
      </c>
      <c r="BD1685">
        <v>7450073</v>
      </c>
      <c r="BE1685">
        <v>9111400</v>
      </c>
      <c r="BF1685">
        <v>8436010</v>
      </c>
      <c r="BG1685">
        <v>6401089</v>
      </c>
      <c r="BH1685">
        <v>6187390</v>
      </c>
      <c r="BI1685">
        <v>8955949</v>
      </c>
      <c r="BJ1685">
        <v>6007514</v>
      </c>
      <c r="BK1685">
        <v>8072677</v>
      </c>
      <c r="BL1685">
        <v>12221651</v>
      </c>
      <c r="BM1685">
        <v>10518011</v>
      </c>
      <c r="BN1685">
        <v>9849625</v>
      </c>
      <c r="BO1685">
        <v>13247620</v>
      </c>
      <c r="BP1685">
        <v>15110716</v>
      </c>
      <c r="BQ1685">
        <v>10488019</v>
      </c>
      <c r="BR1685">
        <v>9763622</v>
      </c>
      <c r="BS1685">
        <v>9849213</v>
      </c>
      <c r="BT1685">
        <v>15951438</v>
      </c>
      <c r="BU1685">
        <v>16101123</v>
      </c>
      <c r="BV1685">
        <v>9591331</v>
      </c>
      <c r="BW1685">
        <v>15263236</v>
      </c>
      <c r="BX1685">
        <v>12019576</v>
      </c>
      <c r="BY1685">
        <v>12357340</v>
      </c>
      <c r="BZ1685">
        <v>15993849</v>
      </c>
      <c r="CA1685">
        <v>16768569</v>
      </c>
      <c r="CB1685">
        <v>13587821</v>
      </c>
      <c r="CC1685">
        <v>18605103</v>
      </c>
      <c r="CD1685">
        <v>17654165</v>
      </c>
      <c r="CE1685">
        <v>19636997</v>
      </c>
      <c r="CF1685">
        <v>25803553</v>
      </c>
      <c r="CG1685">
        <v>40705482</v>
      </c>
      <c r="CH1685">
        <v>18608397</v>
      </c>
      <c r="CI1685">
        <v>25906937</v>
      </c>
      <c r="CJ1685">
        <v>25646591</v>
      </c>
      <c r="CK1685">
        <v>24976557</v>
      </c>
      <c r="CL1685">
        <v>21203591</v>
      </c>
      <c r="CM1685">
        <v>22219387</v>
      </c>
      <c r="CN1685">
        <v>16716799</v>
      </c>
      <c r="CO1685">
        <v>17228376</v>
      </c>
      <c r="CP1685">
        <v>16335210</v>
      </c>
      <c r="CQ1685">
        <v>17846061</v>
      </c>
      <c r="CR1685">
        <v>23781107</v>
      </c>
      <c r="CS1685">
        <v>13230310</v>
      </c>
      <c r="CT1685">
        <v>19438270</v>
      </c>
      <c r="CU1685">
        <v>18986517</v>
      </c>
      <c r="CV1685">
        <v>14932125</v>
      </c>
      <c r="CW1685">
        <v>11561117</v>
      </c>
      <c r="CX1685">
        <v>18613314</v>
      </c>
      <c r="CY1685">
        <v>15755659</v>
      </c>
      <c r="CZ1685">
        <v>13529482</v>
      </c>
      <c r="DA1685">
        <v>12485530</v>
      </c>
      <c r="DB1685">
        <v>14634041</v>
      </c>
      <c r="DC1685">
        <v>13445153</v>
      </c>
      <c r="DD1685">
        <v>9606691</v>
      </c>
      <c r="DE1685">
        <v>12782855</v>
      </c>
      <c r="DF1685">
        <v>8401968</v>
      </c>
      <c r="DG1685">
        <v>8001918</v>
      </c>
      <c r="DH1685">
        <v>31063694</v>
      </c>
      <c r="DI1685">
        <v>22550974</v>
      </c>
      <c r="DJ1685">
        <v>22344065</v>
      </c>
      <c r="DK1685">
        <v>15413484</v>
      </c>
      <c r="DL1685">
        <v>12268511</v>
      </c>
      <c r="DM1685">
        <v>20598556</v>
      </c>
      <c r="DN1685">
        <v>13832225</v>
      </c>
      <c r="DO1685">
        <v>17095337</v>
      </c>
      <c r="DP1685">
        <v>17696167</v>
      </c>
      <c r="DQ1685">
        <v>20487206</v>
      </c>
      <c r="DR1685">
        <v>23943334</v>
      </c>
      <c r="DS1685">
        <v>21420975</v>
      </c>
      <c r="DT1685">
        <v>18553547</v>
      </c>
      <c r="DU1685">
        <v>12623834</v>
      </c>
      <c r="DV1685">
        <v>11055321</v>
      </c>
      <c r="DW1685">
        <v>14819638</v>
      </c>
      <c r="DX1685">
        <v>16840246</v>
      </c>
      <c r="DY1685">
        <v>12271951</v>
      </c>
      <c r="DZ1685">
        <v>11797130</v>
      </c>
      <c r="EA1685">
        <v>17815340</v>
      </c>
      <c r="EB1685">
        <v>12082703</v>
      </c>
      <c r="EC1685">
        <v>12436497</v>
      </c>
      <c r="ED1685">
        <v>9521423</v>
      </c>
      <c r="EE1685">
        <v>13424322</v>
      </c>
      <c r="EF1685">
        <v>17654688</v>
      </c>
      <c r="EG1685">
        <v>18973277</v>
      </c>
      <c r="EH1685">
        <v>51473466</v>
      </c>
      <c r="EI1685">
        <v>40673313</v>
      </c>
      <c r="EJ1685">
        <v>27655131</v>
      </c>
      <c r="EK1685">
        <v>39193245</v>
      </c>
      <c r="EL1685">
        <v>33191180</v>
      </c>
      <c r="EM1685">
        <v>29567082</v>
      </c>
      <c r="EN1685">
        <v>26376719</v>
      </c>
      <c r="EO1685">
        <v>22610809</v>
      </c>
      <c r="EP1685">
        <v>23645560</v>
      </c>
      <c r="EQ1685">
        <v>15352894</v>
      </c>
      <c r="ER1685">
        <v>17493636</v>
      </c>
      <c r="ES1685">
        <v>21486853</v>
      </c>
      <c r="ET1685">
        <v>17163434</v>
      </c>
      <c r="EU1685">
        <v>13565133</v>
      </c>
      <c r="EV1685">
        <v>14032619</v>
      </c>
      <c r="EW1685">
        <v>14449117</v>
      </c>
      <c r="EX1685">
        <v>18023161</v>
      </c>
      <c r="EY1685">
        <v>22038236</v>
      </c>
      <c r="EZ1685">
        <v>34047575</v>
      </c>
      <c r="FA1685">
        <v>17988143</v>
      </c>
      <c r="FB1685">
        <v>22223129</v>
      </c>
      <c r="FC1685">
        <v>22843512</v>
      </c>
      <c r="FD1685">
        <v>21380998</v>
      </c>
      <c r="FE1685">
        <v>20335002</v>
      </c>
      <c r="FF1685">
        <v>27361573</v>
      </c>
      <c r="FG1685">
        <v>17424856</v>
      </c>
      <c r="FH1685">
        <v>26761168</v>
      </c>
      <c r="FI1685">
        <v>23468068</v>
      </c>
      <c r="FJ1685">
        <v>17655232</v>
      </c>
      <c r="FK1685">
        <v>15274365</v>
      </c>
      <c r="FL1685">
        <v>23551318</v>
      </c>
      <c r="FM1685">
        <v>31618566</v>
      </c>
    </row>
    <row r="1686" spans="1:169" x14ac:dyDescent="0.25">
      <c r="A1686" s="5" t="s">
        <v>843</v>
      </c>
      <c r="B1686" t="s">
        <v>1166</v>
      </c>
      <c r="C1686" t="s">
        <v>1194</v>
      </c>
      <c r="D1686" s="2">
        <f>_xll.BDH(A1686, "volume", B1686, C1686, "Direction", "H", "Period", "M","cols=108;rows=2")</f>
        <v>39843</v>
      </c>
      <c r="E1686" s="2">
        <v>39871</v>
      </c>
      <c r="F1686" s="2">
        <v>39903</v>
      </c>
      <c r="G1686" s="2">
        <v>39933</v>
      </c>
      <c r="H1686" s="2">
        <v>39962</v>
      </c>
      <c r="I1686" s="2">
        <v>39994</v>
      </c>
      <c r="J1686" s="2">
        <v>40025</v>
      </c>
      <c r="K1686" s="2">
        <v>40056</v>
      </c>
      <c r="L1686" s="2">
        <v>40086</v>
      </c>
      <c r="M1686" s="2">
        <v>40116</v>
      </c>
      <c r="N1686" s="2">
        <v>40147</v>
      </c>
      <c r="O1686" s="2">
        <v>40178</v>
      </c>
      <c r="P1686" s="2">
        <v>40207</v>
      </c>
      <c r="Q1686" s="2">
        <v>40235</v>
      </c>
      <c r="R1686" s="2">
        <v>40268</v>
      </c>
      <c r="S1686" s="2">
        <v>40298</v>
      </c>
      <c r="T1686" s="2">
        <v>40329</v>
      </c>
      <c r="U1686" s="2">
        <v>40359</v>
      </c>
      <c r="V1686" s="2">
        <v>40389</v>
      </c>
      <c r="W1686" s="2">
        <v>40421</v>
      </c>
      <c r="X1686" s="2">
        <v>40451</v>
      </c>
      <c r="Y1686" s="2">
        <v>40480</v>
      </c>
      <c r="Z1686" s="2">
        <v>40512</v>
      </c>
      <c r="AA1686" s="2">
        <v>40543</v>
      </c>
      <c r="AB1686" s="2">
        <v>40574</v>
      </c>
      <c r="AC1686" s="2">
        <v>40602</v>
      </c>
      <c r="AD1686" s="2">
        <v>40633</v>
      </c>
      <c r="AE1686" s="2">
        <v>40662</v>
      </c>
      <c r="AF1686" s="2">
        <v>40694</v>
      </c>
      <c r="AG1686" s="2">
        <v>40724</v>
      </c>
      <c r="AH1686" s="2">
        <v>40753</v>
      </c>
      <c r="AI1686" s="2">
        <v>40786</v>
      </c>
      <c r="AJ1686" s="2">
        <v>40816</v>
      </c>
      <c r="AK1686" s="2">
        <v>40847</v>
      </c>
      <c r="AL1686" s="2">
        <v>40877</v>
      </c>
      <c r="AM1686" s="2">
        <v>40907</v>
      </c>
      <c r="AN1686" s="2">
        <v>40939</v>
      </c>
      <c r="AO1686" s="2">
        <v>40968</v>
      </c>
      <c r="AP1686" s="2">
        <v>40998</v>
      </c>
      <c r="AQ1686" s="2">
        <v>41029</v>
      </c>
      <c r="AR1686" s="2">
        <v>41060</v>
      </c>
      <c r="AS1686" s="2">
        <v>41089</v>
      </c>
      <c r="AT1686" s="2">
        <v>41121</v>
      </c>
      <c r="AU1686" s="2">
        <v>41152</v>
      </c>
      <c r="AV1686" s="2">
        <v>41180</v>
      </c>
      <c r="AW1686" s="2">
        <v>41213</v>
      </c>
      <c r="AX1686" s="2">
        <v>41243</v>
      </c>
      <c r="AY1686" s="2">
        <v>41274</v>
      </c>
      <c r="AZ1686" s="2">
        <v>41305</v>
      </c>
      <c r="BA1686" s="2">
        <v>41333</v>
      </c>
      <c r="BB1686" s="2">
        <v>41362</v>
      </c>
      <c r="BC1686" s="2">
        <v>41394</v>
      </c>
      <c r="BD1686" s="2">
        <v>41425</v>
      </c>
      <c r="BE1686" s="2">
        <v>41453</v>
      </c>
      <c r="BF1686" s="2">
        <v>41486</v>
      </c>
      <c r="BG1686" s="2">
        <v>41516</v>
      </c>
      <c r="BH1686" s="2">
        <v>41547</v>
      </c>
      <c r="BI1686" s="2">
        <v>41578</v>
      </c>
      <c r="BJ1686" s="2">
        <v>41607</v>
      </c>
      <c r="BK1686" s="2">
        <v>41639</v>
      </c>
      <c r="BL1686" s="2">
        <v>41670</v>
      </c>
      <c r="BM1686" s="2">
        <v>41698</v>
      </c>
      <c r="BN1686" s="2">
        <v>41729</v>
      </c>
      <c r="BO1686" s="2">
        <v>41759</v>
      </c>
      <c r="BP1686" s="2">
        <v>41789</v>
      </c>
      <c r="BQ1686" s="2">
        <v>41820</v>
      </c>
      <c r="BR1686" s="2">
        <v>41851</v>
      </c>
      <c r="BS1686" s="2">
        <v>41880</v>
      </c>
      <c r="BT1686" s="2">
        <v>41912</v>
      </c>
      <c r="BU1686" s="2">
        <v>41943</v>
      </c>
      <c r="BV1686" s="2">
        <v>41971</v>
      </c>
      <c r="BW1686" s="2">
        <v>42004</v>
      </c>
      <c r="BX1686" s="2">
        <v>42034</v>
      </c>
      <c r="BY1686" s="2">
        <v>42062</v>
      </c>
      <c r="BZ1686" s="2">
        <v>42094</v>
      </c>
      <c r="CA1686" s="2">
        <v>42124</v>
      </c>
      <c r="CB1686" s="2">
        <v>42153</v>
      </c>
      <c r="CC1686" s="2">
        <v>42185</v>
      </c>
      <c r="CD1686" s="2">
        <v>42216</v>
      </c>
      <c r="CE1686" s="2">
        <v>42247</v>
      </c>
      <c r="CF1686" s="2">
        <v>42277</v>
      </c>
      <c r="CG1686" s="2">
        <v>42307</v>
      </c>
      <c r="CH1686" s="2">
        <v>42338</v>
      </c>
      <c r="CI1686" s="2">
        <v>42369</v>
      </c>
      <c r="CJ1686" s="2">
        <v>42398</v>
      </c>
      <c r="CK1686" s="2">
        <v>42429</v>
      </c>
      <c r="CL1686" s="2">
        <v>42460</v>
      </c>
      <c r="CM1686" s="2">
        <v>42489</v>
      </c>
      <c r="CN1686" s="2">
        <v>42521</v>
      </c>
      <c r="CO1686" s="2">
        <v>42551</v>
      </c>
      <c r="CP1686" s="2">
        <v>42580</v>
      </c>
      <c r="CQ1686" s="2">
        <v>42613</v>
      </c>
      <c r="CR1686" s="2">
        <v>42643</v>
      </c>
      <c r="CS1686" s="2">
        <v>42674</v>
      </c>
      <c r="CT1686" s="2">
        <v>42704</v>
      </c>
      <c r="CU1686" s="2">
        <v>42734</v>
      </c>
      <c r="CV1686" s="2">
        <v>42766</v>
      </c>
      <c r="CW1686" s="2">
        <v>42794</v>
      </c>
      <c r="CX1686" s="2">
        <v>42825</v>
      </c>
      <c r="CY1686" s="2">
        <v>42853</v>
      </c>
      <c r="CZ1686" s="2">
        <v>42886</v>
      </c>
      <c r="DA1686" s="2">
        <v>42916</v>
      </c>
      <c r="DB1686" s="2">
        <v>42947</v>
      </c>
      <c r="DC1686" s="2">
        <v>42978</v>
      </c>
      <c r="DD1686" s="2">
        <v>43007</v>
      </c>
      <c r="DE1686" s="2">
        <v>43039</v>
      </c>
      <c r="DF1686" s="2">
        <v>43069</v>
      </c>
      <c r="DG1686" s="2">
        <v>43098</v>
      </c>
    </row>
    <row r="1687" spans="1:169" x14ac:dyDescent="0.25">
      <c r="D1687" s="3">
        <v>41112000</v>
      </c>
      <c r="E1687">
        <v>33013900</v>
      </c>
      <c r="F1687">
        <v>40149000</v>
      </c>
      <c r="G1687">
        <v>32411300</v>
      </c>
      <c r="H1687">
        <v>29025300</v>
      </c>
      <c r="I1687">
        <v>30142600</v>
      </c>
      <c r="J1687">
        <v>27338000</v>
      </c>
      <c r="K1687">
        <v>28446800</v>
      </c>
      <c r="L1687">
        <v>32060700</v>
      </c>
      <c r="M1687">
        <v>27162300</v>
      </c>
      <c r="N1687">
        <v>27351100</v>
      </c>
      <c r="O1687">
        <v>30522300</v>
      </c>
      <c r="P1687">
        <v>22035000</v>
      </c>
      <c r="Q1687">
        <v>29264000</v>
      </c>
      <c r="R1687">
        <v>44654000</v>
      </c>
      <c r="S1687">
        <v>32358400</v>
      </c>
      <c r="T1687">
        <v>37054700</v>
      </c>
      <c r="U1687">
        <v>38389000</v>
      </c>
      <c r="V1687">
        <v>31152200</v>
      </c>
      <c r="W1687">
        <v>31486800</v>
      </c>
      <c r="X1687">
        <v>25838008</v>
      </c>
      <c r="Y1687">
        <v>22752595</v>
      </c>
      <c r="Z1687">
        <v>27456338</v>
      </c>
      <c r="AA1687">
        <v>28150421</v>
      </c>
      <c r="AB1687">
        <v>25930613</v>
      </c>
      <c r="AC1687">
        <v>28202007</v>
      </c>
      <c r="AD1687">
        <v>37432818</v>
      </c>
      <c r="AE1687">
        <v>30345145</v>
      </c>
      <c r="AF1687">
        <v>27766436</v>
      </c>
      <c r="AG1687">
        <v>31287210</v>
      </c>
      <c r="AH1687">
        <v>31101249</v>
      </c>
      <c r="AI1687">
        <v>64466763</v>
      </c>
      <c r="AJ1687">
        <v>46297136</v>
      </c>
      <c r="AK1687">
        <v>41668568</v>
      </c>
      <c r="AL1687">
        <v>32096413</v>
      </c>
      <c r="AM1687">
        <v>28696308</v>
      </c>
      <c r="AN1687">
        <v>41030579</v>
      </c>
      <c r="AO1687">
        <v>37678860</v>
      </c>
      <c r="AP1687">
        <v>30698625</v>
      </c>
      <c r="AQ1687">
        <v>33481474</v>
      </c>
      <c r="AR1687">
        <v>40088549</v>
      </c>
      <c r="AS1687">
        <v>40500472</v>
      </c>
      <c r="AT1687">
        <v>28628764</v>
      </c>
      <c r="AU1687">
        <v>26484010</v>
      </c>
      <c r="AV1687">
        <v>20942734</v>
      </c>
      <c r="AW1687">
        <v>19144042</v>
      </c>
      <c r="AX1687">
        <v>25248381</v>
      </c>
      <c r="AY1687">
        <v>18944565</v>
      </c>
      <c r="AZ1687">
        <v>18302273</v>
      </c>
      <c r="BA1687">
        <v>20495307</v>
      </c>
      <c r="BB1687">
        <v>23746812</v>
      </c>
      <c r="BC1687">
        <v>26188098</v>
      </c>
      <c r="BD1687">
        <v>20790320</v>
      </c>
      <c r="BE1687">
        <v>17808072</v>
      </c>
      <c r="BF1687">
        <v>13866375</v>
      </c>
      <c r="BG1687">
        <v>13455359</v>
      </c>
      <c r="BH1687">
        <v>13917548</v>
      </c>
      <c r="BI1687">
        <v>16372222</v>
      </c>
      <c r="BJ1687">
        <v>15100462</v>
      </c>
      <c r="BK1687">
        <v>13884523</v>
      </c>
      <c r="BL1687">
        <v>13989427</v>
      </c>
      <c r="BM1687">
        <v>16480306</v>
      </c>
      <c r="BN1687">
        <v>16925543</v>
      </c>
      <c r="BO1687">
        <v>16453745</v>
      </c>
      <c r="BP1687">
        <v>17513683</v>
      </c>
      <c r="BQ1687">
        <v>16048234</v>
      </c>
      <c r="BR1687">
        <v>17205638</v>
      </c>
      <c r="BS1687">
        <v>16696731</v>
      </c>
      <c r="BT1687">
        <v>15719844</v>
      </c>
      <c r="BU1687">
        <v>33879435</v>
      </c>
      <c r="BV1687">
        <v>24332385</v>
      </c>
      <c r="BW1687">
        <v>37119210</v>
      </c>
      <c r="BX1687">
        <v>59001245</v>
      </c>
      <c r="BY1687">
        <v>33000956</v>
      </c>
      <c r="BZ1687">
        <v>41300391</v>
      </c>
      <c r="CA1687">
        <v>40675217</v>
      </c>
      <c r="CB1687">
        <v>38259297</v>
      </c>
      <c r="CC1687">
        <v>36477228</v>
      </c>
      <c r="CD1687">
        <v>44143953</v>
      </c>
      <c r="CE1687">
        <v>54779620</v>
      </c>
      <c r="CF1687">
        <v>64500500</v>
      </c>
      <c r="CG1687">
        <v>72699968</v>
      </c>
      <c r="CH1687">
        <v>65084280</v>
      </c>
      <c r="CI1687">
        <v>103125204</v>
      </c>
      <c r="CJ1687">
        <v>79550707</v>
      </c>
      <c r="CK1687">
        <v>77006033</v>
      </c>
      <c r="CL1687">
        <v>94721104</v>
      </c>
      <c r="CM1687">
        <v>102895112</v>
      </c>
      <c r="CN1687">
        <v>73023918</v>
      </c>
      <c r="CO1687">
        <v>110039737</v>
      </c>
      <c r="CP1687">
        <v>90076932</v>
      </c>
      <c r="CQ1687">
        <v>61955608</v>
      </c>
      <c r="CR1687">
        <v>63399635</v>
      </c>
      <c r="CS1687">
        <v>88243382</v>
      </c>
      <c r="CT1687">
        <v>89910539</v>
      </c>
      <c r="CU1687">
        <v>65000886</v>
      </c>
      <c r="CV1687">
        <v>68901006</v>
      </c>
      <c r="CW1687">
        <v>63429733</v>
      </c>
      <c r="CX1687">
        <v>73367406</v>
      </c>
      <c r="CY1687">
        <v>153075414</v>
      </c>
      <c r="CZ1687">
        <v>110775657</v>
      </c>
      <c r="DA1687">
        <v>103434568</v>
      </c>
      <c r="DB1687">
        <v>77559721</v>
      </c>
      <c r="DC1687">
        <v>83068519</v>
      </c>
      <c r="DD1687">
        <v>83307119</v>
      </c>
      <c r="DE1687">
        <v>72749948</v>
      </c>
      <c r="DF1687">
        <v>76608768</v>
      </c>
      <c r="DG1687">
        <v>88152712</v>
      </c>
    </row>
    <row r="1688" spans="1:169" x14ac:dyDescent="0.25">
      <c r="A1688" s="5" t="s">
        <v>844</v>
      </c>
      <c r="B1688" t="s">
        <v>1166</v>
      </c>
      <c r="C1688" t="s">
        <v>1199</v>
      </c>
      <c r="D1688" s="2">
        <f>_xll.BDH(A1688, "volume", B1688, C1688, "Direction", "H", "Period", "M","cols=166;rows=2")</f>
        <v>39843</v>
      </c>
      <c r="E1688" s="2">
        <v>39871</v>
      </c>
      <c r="F1688" s="2">
        <v>39903</v>
      </c>
      <c r="G1688" s="2">
        <v>39933</v>
      </c>
      <c r="H1688" s="2">
        <v>39962</v>
      </c>
      <c r="I1688" s="2">
        <v>39994</v>
      </c>
      <c r="J1688" s="2">
        <v>40025</v>
      </c>
      <c r="K1688" s="2">
        <v>40056</v>
      </c>
      <c r="L1688" s="2">
        <v>40086</v>
      </c>
      <c r="M1688" s="2">
        <v>40116</v>
      </c>
      <c r="N1688" s="2">
        <v>40147</v>
      </c>
      <c r="O1688" s="2">
        <v>40178</v>
      </c>
      <c r="P1688" s="2">
        <v>40207</v>
      </c>
      <c r="Q1688" s="2">
        <v>40235</v>
      </c>
      <c r="R1688" s="2">
        <v>40268</v>
      </c>
      <c r="S1688" s="2">
        <v>40298</v>
      </c>
      <c r="T1688" s="2">
        <v>40329</v>
      </c>
      <c r="U1688" s="2">
        <v>40359</v>
      </c>
      <c r="V1688" s="2">
        <v>40389</v>
      </c>
      <c r="W1688" s="2">
        <v>40421</v>
      </c>
      <c r="X1688" s="2">
        <v>40451</v>
      </c>
      <c r="Y1688" s="2">
        <v>40480</v>
      </c>
      <c r="Z1688" s="2">
        <v>40512</v>
      </c>
      <c r="AA1688" s="2">
        <v>40543</v>
      </c>
      <c r="AB1688" s="2">
        <v>40574</v>
      </c>
      <c r="AC1688" s="2">
        <v>40602</v>
      </c>
      <c r="AD1688" s="2">
        <v>40633</v>
      </c>
      <c r="AE1688" s="2">
        <v>40662</v>
      </c>
      <c r="AF1688" s="2">
        <v>40694</v>
      </c>
      <c r="AG1688" s="2">
        <v>40724</v>
      </c>
      <c r="AH1688" s="2">
        <v>40753</v>
      </c>
      <c r="AI1688" s="2">
        <v>40786</v>
      </c>
      <c r="AJ1688" s="2">
        <v>40816</v>
      </c>
      <c r="AK1688" s="2">
        <v>40847</v>
      </c>
      <c r="AL1688" s="2">
        <v>40877</v>
      </c>
      <c r="AM1688" s="2">
        <v>40907</v>
      </c>
      <c r="AN1688" s="2">
        <v>40939</v>
      </c>
      <c r="AO1688" s="2">
        <v>40968</v>
      </c>
      <c r="AP1688" s="2">
        <v>40998</v>
      </c>
      <c r="AQ1688" s="2">
        <v>41029</v>
      </c>
      <c r="AR1688" s="2">
        <v>41060</v>
      </c>
      <c r="AS1688" s="2">
        <v>41089</v>
      </c>
      <c r="AT1688" s="2">
        <v>41121</v>
      </c>
      <c r="AU1688" s="2">
        <v>41152</v>
      </c>
      <c r="AV1688" s="2">
        <v>41180</v>
      </c>
      <c r="AW1688" s="2">
        <v>41213</v>
      </c>
      <c r="AX1688" s="2">
        <v>41243</v>
      </c>
      <c r="AY1688" s="2">
        <v>41274</v>
      </c>
      <c r="AZ1688" s="2">
        <v>41305</v>
      </c>
      <c r="BA1688" s="2">
        <v>41333</v>
      </c>
      <c r="BB1688" s="2">
        <v>41362</v>
      </c>
      <c r="BC1688" s="2">
        <v>41394</v>
      </c>
      <c r="BD1688" s="2">
        <v>41425</v>
      </c>
      <c r="BE1688" s="2">
        <v>41453</v>
      </c>
      <c r="BF1688" s="2">
        <v>41486</v>
      </c>
      <c r="BG1688" s="2">
        <v>41516</v>
      </c>
      <c r="BH1688" s="2">
        <v>41547</v>
      </c>
      <c r="BI1688" s="2">
        <v>41578</v>
      </c>
      <c r="BJ1688" s="2">
        <v>41607</v>
      </c>
      <c r="BK1688" s="2">
        <v>41639</v>
      </c>
      <c r="BL1688" s="2">
        <v>41670</v>
      </c>
      <c r="BM1688" s="2">
        <v>41698</v>
      </c>
      <c r="BN1688" s="2">
        <v>41729</v>
      </c>
      <c r="BO1688" s="2">
        <v>41759</v>
      </c>
      <c r="BP1688" s="2">
        <v>41789</v>
      </c>
      <c r="BQ1688" s="2">
        <v>41820</v>
      </c>
      <c r="BR1688" s="2">
        <v>41851</v>
      </c>
      <c r="BS1688" s="2">
        <v>41880</v>
      </c>
      <c r="BT1688" s="2">
        <v>41912</v>
      </c>
      <c r="BU1688" s="2">
        <v>41943</v>
      </c>
      <c r="BV1688" s="2">
        <v>41971</v>
      </c>
      <c r="BW1688" s="2">
        <v>42004</v>
      </c>
      <c r="BX1688" s="2">
        <v>42034</v>
      </c>
      <c r="BY1688" s="2">
        <v>42062</v>
      </c>
      <c r="BZ1688" s="2">
        <v>42094</v>
      </c>
      <c r="CA1688" s="2">
        <v>42124</v>
      </c>
      <c r="CB1688" s="2">
        <v>42153</v>
      </c>
      <c r="CC1688" s="2">
        <v>42185</v>
      </c>
      <c r="CD1688" s="2">
        <v>42216</v>
      </c>
      <c r="CE1688" s="2">
        <v>42247</v>
      </c>
      <c r="CF1688" s="2">
        <v>42277</v>
      </c>
      <c r="CG1688" s="2">
        <v>42307</v>
      </c>
      <c r="CH1688" s="2">
        <v>42338</v>
      </c>
      <c r="CI1688" s="2">
        <v>42369</v>
      </c>
      <c r="CJ1688" s="2">
        <v>42398</v>
      </c>
      <c r="CK1688" s="2">
        <v>42429</v>
      </c>
      <c r="CL1688" s="2">
        <v>42460</v>
      </c>
      <c r="CM1688" s="2">
        <v>42489</v>
      </c>
      <c r="CN1688" s="2">
        <v>42521</v>
      </c>
      <c r="CO1688" s="2">
        <v>42551</v>
      </c>
      <c r="CP1688" s="2">
        <v>42580</v>
      </c>
      <c r="CQ1688" s="2">
        <v>42613</v>
      </c>
      <c r="CR1688" s="2">
        <v>42643</v>
      </c>
      <c r="CS1688" s="2">
        <v>42674</v>
      </c>
      <c r="CT1688" s="2">
        <v>42704</v>
      </c>
      <c r="CU1688" s="2">
        <v>42734</v>
      </c>
      <c r="CV1688" s="2">
        <v>42766</v>
      </c>
      <c r="CW1688" s="2">
        <v>42794</v>
      </c>
      <c r="CX1688" s="2">
        <v>42825</v>
      </c>
      <c r="CY1688" s="2">
        <v>42853</v>
      </c>
      <c r="CZ1688" s="2">
        <v>42886</v>
      </c>
      <c r="DA1688" s="2">
        <v>42916</v>
      </c>
      <c r="DB1688" s="2">
        <v>42947</v>
      </c>
      <c r="DC1688" s="2">
        <v>42978</v>
      </c>
      <c r="DD1688" s="2">
        <v>43007</v>
      </c>
      <c r="DE1688" s="2">
        <v>43039</v>
      </c>
      <c r="DF1688" s="2">
        <v>43069</v>
      </c>
      <c r="DG1688" s="2">
        <v>43098</v>
      </c>
      <c r="DH1688" s="2">
        <v>43131</v>
      </c>
      <c r="DI1688" s="2">
        <v>43159</v>
      </c>
      <c r="DJ1688" s="2">
        <v>43189</v>
      </c>
      <c r="DK1688" s="2">
        <v>43220</v>
      </c>
      <c r="DL1688" s="2">
        <v>43251</v>
      </c>
      <c r="DM1688" s="2">
        <v>43280</v>
      </c>
      <c r="DN1688" s="2">
        <v>43312</v>
      </c>
      <c r="DO1688" s="2">
        <v>43343</v>
      </c>
      <c r="DP1688" s="2">
        <v>43371</v>
      </c>
      <c r="DQ1688" s="2">
        <v>43404</v>
      </c>
      <c r="DR1688" s="2">
        <v>43434</v>
      </c>
      <c r="DS1688" s="2">
        <v>43465</v>
      </c>
      <c r="DT1688" s="2">
        <v>43496</v>
      </c>
      <c r="DU1688" s="2">
        <v>43524</v>
      </c>
      <c r="DV1688" s="2">
        <v>43553</v>
      </c>
      <c r="DW1688" s="2">
        <v>43585</v>
      </c>
      <c r="DX1688" s="2">
        <v>43616</v>
      </c>
      <c r="DY1688" s="2">
        <v>43644</v>
      </c>
      <c r="DZ1688" s="2">
        <v>43677</v>
      </c>
      <c r="EA1688" s="2">
        <v>43707</v>
      </c>
      <c r="EB1688" s="2">
        <v>43738</v>
      </c>
      <c r="EC1688" s="2">
        <v>43769</v>
      </c>
      <c r="ED1688" s="2">
        <v>43798</v>
      </c>
      <c r="EE1688" s="2">
        <v>43830</v>
      </c>
      <c r="EF1688" s="2">
        <v>43861</v>
      </c>
      <c r="EG1688" s="2">
        <v>43889</v>
      </c>
      <c r="EH1688" s="2">
        <v>43921</v>
      </c>
      <c r="EI1688" s="2">
        <v>43951</v>
      </c>
      <c r="EJ1688" s="2">
        <v>43980</v>
      </c>
      <c r="EK1688" s="2">
        <v>44012</v>
      </c>
      <c r="EL1688" s="2">
        <v>44043</v>
      </c>
      <c r="EM1688" s="2">
        <v>44074</v>
      </c>
      <c r="EN1688" s="2">
        <v>44104</v>
      </c>
      <c r="EO1688" s="2">
        <v>44134</v>
      </c>
      <c r="EP1688" s="2">
        <v>44165</v>
      </c>
      <c r="EQ1688" s="2">
        <v>44196</v>
      </c>
      <c r="ER1688" s="2">
        <v>44225</v>
      </c>
      <c r="ES1688" s="2">
        <v>44253</v>
      </c>
      <c r="ET1688" s="2">
        <v>44286</v>
      </c>
      <c r="EU1688" s="2">
        <v>44316</v>
      </c>
      <c r="EV1688" s="2">
        <v>44347</v>
      </c>
      <c r="EW1688" s="2">
        <v>44377</v>
      </c>
      <c r="EX1688" s="2">
        <v>44407</v>
      </c>
      <c r="EY1688" s="2">
        <v>44439</v>
      </c>
      <c r="EZ1688" s="2">
        <v>44469</v>
      </c>
      <c r="FA1688" s="2">
        <v>44498</v>
      </c>
      <c r="FB1688" s="2">
        <v>44530</v>
      </c>
      <c r="FC1688" s="2">
        <v>44561</v>
      </c>
      <c r="FD1688" s="2">
        <v>44592</v>
      </c>
      <c r="FE1688" s="2">
        <v>44620</v>
      </c>
      <c r="FF1688" s="2">
        <v>44651</v>
      </c>
      <c r="FG1688" s="2">
        <v>44680</v>
      </c>
      <c r="FH1688" s="2">
        <v>44712</v>
      </c>
      <c r="FI1688" s="2">
        <v>44742</v>
      </c>
      <c r="FJ1688" s="2">
        <v>44771</v>
      </c>
      <c r="FK1688" s="2">
        <v>44804</v>
      </c>
      <c r="FL1688" s="2">
        <v>44834</v>
      </c>
      <c r="FM1688" s="2">
        <v>44865</v>
      </c>
    </row>
    <row r="1689" spans="1:169" x14ac:dyDescent="0.25">
      <c r="D1689" s="3">
        <v>27063600</v>
      </c>
      <c r="E1689">
        <v>26988200</v>
      </c>
      <c r="F1689">
        <v>44820100</v>
      </c>
      <c r="G1689">
        <v>36428800</v>
      </c>
      <c r="H1689">
        <v>38866600</v>
      </c>
      <c r="I1689">
        <v>30588700</v>
      </c>
      <c r="J1689">
        <v>24265300</v>
      </c>
      <c r="K1689">
        <v>21163100</v>
      </c>
      <c r="L1689">
        <v>26464600</v>
      </c>
      <c r="M1689">
        <v>36799200</v>
      </c>
      <c r="N1689">
        <v>24067900</v>
      </c>
      <c r="O1689">
        <v>19968000</v>
      </c>
      <c r="P1689">
        <v>20889300</v>
      </c>
      <c r="Q1689">
        <v>24592200</v>
      </c>
      <c r="R1689">
        <v>30975000</v>
      </c>
      <c r="S1689">
        <v>26855700</v>
      </c>
      <c r="T1689">
        <v>33679600</v>
      </c>
      <c r="U1689">
        <v>36500200</v>
      </c>
      <c r="V1689">
        <v>18818300</v>
      </c>
      <c r="W1689">
        <v>16945000</v>
      </c>
      <c r="X1689">
        <v>18381982</v>
      </c>
      <c r="Y1689">
        <v>20639473</v>
      </c>
      <c r="Z1689">
        <v>23831701</v>
      </c>
      <c r="AA1689">
        <v>15646919</v>
      </c>
      <c r="AB1689">
        <v>24255242</v>
      </c>
      <c r="AC1689">
        <v>19280864</v>
      </c>
      <c r="AD1689">
        <v>23851366</v>
      </c>
      <c r="AE1689">
        <v>18294679</v>
      </c>
      <c r="AF1689">
        <v>26161407</v>
      </c>
      <c r="AG1689">
        <v>25705357</v>
      </c>
      <c r="AH1689">
        <v>21102010</v>
      </c>
      <c r="AI1689">
        <v>43307214</v>
      </c>
      <c r="AJ1689">
        <v>38458999</v>
      </c>
      <c r="AK1689">
        <v>35967225</v>
      </c>
      <c r="AL1689">
        <v>25704933</v>
      </c>
      <c r="AM1689">
        <v>18899872</v>
      </c>
      <c r="AN1689">
        <v>16920745</v>
      </c>
      <c r="AO1689">
        <v>16213946</v>
      </c>
      <c r="AP1689">
        <v>18953001</v>
      </c>
      <c r="AQ1689">
        <v>20281483</v>
      </c>
      <c r="AR1689">
        <v>24202732</v>
      </c>
      <c r="AS1689">
        <v>22103654</v>
      </c>
      <c r="AT1689">
        <v>21841428</v>
      </c>
      <c r="AU1689">
        <v>17735048</v>
      </c>
      <c r="AV1689">
        <v>14277731</v>
      </c>
      <c r="AW1689">
        <v>17234634</v>
      </c>
      <c r="AX1689">
        <v>18259246</v>
      </c>
      <c r="AY1689">
        <v>14053015</v>
      </c>
      <c r="AZ1689">
        <v>14517279</v>
      </c>
      <c r="BA1689">
        <v>17059076</v>
      </c>
      <c r="BB1689">
        <v>16041450</v>
      </c>
      <c r="BC1689">
        <v>16673719</v>
      </c>
      <c r="BD1689">
        <v>18968626</v>
      </c>
      <c r="BE1689">
        <v>21331689</v>
      </c>
      <c r="BF1689">
        <v>19653103</v>
      </c>
      <c r="BG1689">
        <v>19454201</v>
      </c>
      <c r="BH1689">
        <v>17629631</v>
      </c>
      <c r="BI1689">
        <v>24170569</v>
      </c>
      <c r="BJ1689">
        <v>17061106</v>
      </c>
      <c r="BK1689">
        <v>14808346</v>
      </c>
      <c r="BL1689">
        <v>14408687</v>
      </c>
      <c r="BM1689">
        <v>15705483</v>
      </c>
      <c r="BN1689">
        <v>17429189</v>
      </c>
      <c r="BO1689">
        <v>15942235</v>
      </c>
      <c r="BP1689">
        <v>12707040</v>
      </c>
      <c r="BQ1689">
        <v>12499144</v>
      </c>
      <c r="BR1689">
        <v>9238190</v>
      </c>
      <c r="BS1689">
        <v>11729447</v>
      </c>
      <c r="BT1689">
        <v>10981709</v>
      </c>
      <c r="BU1689">
        <v>15731664</v>
      </c>
      <c r="BV1689">
        <v>9429251</v>
      </c>
      <c r="BW1689">
        <v>14456267</v>
      </c>
      <c r="BX1689">
        <v>17487135</v>
      </c>
      <c r="BY1689">
        <v>14516981</v>
      </c>
      <c r="BZ1689">
        <v>17994419</v>
      </c>
      <c r="CA1689">
        <v>11676018</v>
      </c>
      <c r="CB1689">
        <v>10855524</v>
      </c>
      <c r="CC1689">
        <v>18576340</v>
      </c>
      <c r="CD1689">
        <v>14846704</v>
      </c>
      <c r="CE1689">
        <v>20071921</v>
      </c>
      <c r="CF1689">
        <v>26583938</v>
      </c>
      <c r="CG1689">
        <v>23110660</v>
      </c>
      <c r="CH1689">
        <v>17387542</v>
      </c>
      <c r="CI1689">
        <v>23285580</v>
      </c>
      <c r="CJ1689">
        <v>28917023</v>
      </c>
      <c r="CK1689">
        <v>32583583</v>
      </c>
      <c r="CL1689">
        <v>28173596</v>
      </c>
      <c r="CM1689">
        <v>23867411</v>
      </c>
      <c r="CN1689">
        <v>24526750</v>
      </c>
      <c r="CO1689">
        <v>37572015</v>
      </c>
      <c r="CP1689">
        <v>23224381</v>
      </c>
      <c r="CQ1689">
        <v>19802548</v>
      </c>
      <c r="CR1689">
        <v>25796848</v>
      </c>
      <c r="CS1689">
        <v>21642897</v>
      </c>
      <c r="CT1689">
        <v>20231556</v>
      </c>
      <c r="CU1689">
        <v>16981557</v>
      </c>
      <c r="CV1689">
        <v>18231366</v>
      </c>
      <c r="CW1689">
        <v>16820795</v>
      </c>
      <c r="CX1689">
        <v>21074337</v>
      </c>
      <c r="CY1689">
        <v>18014167</v>
      </c>
      <c r="CZ1689">
        <v>15217841</v>
      </c>
      <c r="DA1689">
        <v>18694399</v>
      </c>
      <c r="DB1689">
        <v>17180763</v>
      </c>
      <c r="DC1689">
        <v>14717158</v>
      </c>
      <c r="DD1689">
        <v>13146912</v>
      </c>
      <c r="DE1689">
        <v>14850067</v>
      </c>
      <c r="DF1689">
        <v>13003526</v>
      </c>
      <c r="DG1689">
        <v>13711650</v>
      </c>
      <c r="DH1689">
        <v>16121425</v>
      </c>
      <c r="DI1689">
        <v>19378335</v>
      </c>
      <c r="DJ1689">
        <v>26689027</v>
      </c>
      <c r="DK1689">
        <v>20655242</v>
      </c>
      <c r="DL1689">
        <v>20151655</v>
      </c>
      <c r="DM1689">
        <v>26161346</v>
      </c>
      <c r="DN1689">
        <v>22828188</v>
      </c>
      <c r="DO1689">
        <v>23774690</v>
      </c>
      <c r="DP1689">
        <v>25652233</v>
      </c>
      <c r="DQ1689">
        <v>42830326</v>
      </c>
      <c r="DR1689">
        <v>32118275</v>
      </c>
      <c r="DS1689">
        <v>31601116</v>
      </c>
      <c r="DT1689">
        <v>29239246</v>
      </c>
      <c r="DU1689">
        <v>20357520</v>
      </c>
      <c r="DV1689">
        <v>29300126</v>
      </c>
      <c r="DW1689">
        <v>20127614</v>
      </c>
      <c r="DX1689">
        <v>21509186</v>
      </c>
      <c r="DY1689">
        <v>21424928</v>
      </c>
      <c r="DZ1689">
        <v>29305544</v>
      </c>
      <c r="EA1689">
        <v>28271023</v>
      </c>
      <c r="EB1689">
        <v>26275289</v>
      </c>
      <c r="EC1689">
        <v>26497692</v>
      </c>
      <c r="ED1689">
        <v>17670058</v>
      </c>
      <c r="EE1689">
        <v>27538519</v>
      </c>
      <c r="EF1689">
        <v>24798149</v>
      </c>
      <c r="EG1689">
        <v>26128972</v>
      </c>
      <c r="EH1689">
        <v>53960897</v>
      </c>
      <c r="EI1689">
        <v>43168224</v>
      </c>
      <c r="EJ1689">
        <v>36995651</v>
      </c>
      <c r="EK1689">
        <v>53414055</v>
      </c>
      <c r="EL1689">
        <v>31554832</v>
      </c>
      <c r="EM1689">
        <v>22641727</v>
      </c>
      <c r="EN1689">
        <v>46084819</v>
      </c>
      <c r="EO1689">
        <v>32781585</v>
      </c>
      <c r="EP1689">
        <v>30689217</v>
      </c>
      <c r="EQ1689">
        <v>44139809</v>
      </c>
      <c r="ER1689">
        <v>33252797</v>
      </c>
      <c r="ES1689">
        <v>21471158</v>
      </c>
      <c r="ET1689">
        <v>41514566</v>
      </c>
      <c r="EU1689">
        <v>23346253</v>
      </c>
      <c r="EV1689">
        <v>26775018</v>
      </c>
      <c r="EW1689">
        <v>28681901</v>
      </c>
      <c r="EX1689">
        <v>27309716</v>
      </c>
      <c r="EY1689">
        <v>21258384</v>
      </c>
      <c r="EZ1689">
        <v>34480248</v>
      </c>
      <c r="FA1689">
        <v>24529573</v>
      </c>
      <c r="FB1689">
        <v>19851947</v>
      </c>
      <c r="FC1689">
        <v>26304494</v>
      </c>
      <c r="FD1689">
        <v>25878519</v>
      </c>
      <c r="FE1689">
        <v>24110179</v>
      </c>
      <c r="FF1689">
        <v>35423628</v>
      </c>
      <c r="FG1689">
        <v>20758166</v>
      </c>
      <c r="FH1689">
        <v>21661496</v>
      </c>
      <c r="FI1689">
        <v>26566440</v>
      </c>
      <c r="FJ1689">
        <v>27204985</v>
      </c>
      <c r="FK1689">
        <v>19746352</v>
      </c>
      <c r="FL1689">
        <v>41262285</v>
      </c>
      <c r="FM1689">
        <v>28654920</v>
      </c>
    </row>
    <row r="1690" spans="1:169" x14ac:dyDescent="0.25">
      <c r="A1690" s="5" t="s">
        <v>845</v>
      </c>
      <c r="B1690" t="s">
        <v>1167</v>
      </c>
      <c r="C1690" t="s">
        <v>1199</v>
      </c>
      <c r="D1690" s="2">
        <f>_xll.BDH(A1690, "volume", B1690, C1690, "Direction", "H", "Period", "M","cols=154;rows=2")</f>
        <v>40207</v>
      </c>
      <c r="E1690" s="2">
        <v>40235</v>
      </c>
      <c r="F1690" s="2">
        <v>40268</v>
      </c>
      <c r="G1690" s="2">
        <v>40298</v>
      </c>
      <c r="H1690" s="2">
        <v>40329</v>
      </c>
      <c r="I1690" s="2">
        <v>40359</v>
      </c>
      <c r="J1690" s="2">
        <v>40389</v>
      </c>
      <c r="K1690" s="2">
        <v>40421</v>
      </c>
      <c r="L1690" s="2">
        <v>40451</v>
      </c>
      <c r="M1690" s="2">
        <v>40480</v>
      </c>
      <c r="N1690" s="2">
        <v>40512</v>
      </c>
      <c r="O1690" s="2">
        <v>40543</v>
      </c>
      <c r="P1690" s="2">
        <v>40574</v>
      </c>
      <c r="Q1690" s="2">
        <v>40602</v>
      </c>
      <c r="R1690" s="2">
        <v>40633</v>
      </c>
      <c r="S1690" s="2">
        <v>40662</v>
      </c>
      <c r="T1690" s="2">
        <v>40694</v>
      </c>
      <c r="U1690" s="2">
        <v>40724</v>
      </c>
      <c r="V1690" s="2">
        <v>40753</v>
      </c>
      <c r="W1690" s="2">
        <v>40786</v>
      </c>
      <c r="X1690" s="2">
        <v>40816</v>
      </c>
      <c r="Y1690" s="2">
        <v>40847</v>
      </c>
      <c r="Z1690" s="2">
        <v>40877</v>
      </c>
      <c r="AA1690" s="2">
        <v>40907</v>
      </c>
      <c r="AB1690" s="2">
        <v>40939</v>
      </c>
      <c r="AC1690" s="2">
        <v>40968</v>
      </c>
      <c r="AD1690" s="2">
        <v>40998</v>
      </c>
      <c r="AE1690" s="2">
        <v>41029</v>
      </c>
      <c r="AF1690" s="2">
        <v>41060</v>
      </c>
      <c r="AG1690" s="2">
        <v>41089</v>
      </c>
      <c r="AH1690" s="2">
        <v>41121</v>
      </c>
      <c r="AI1690" s="2">
        <v>41152</v>
      </c>
      <c r="AJ1690" s="2">
        <v>41180</v>
      </c>
      <c r="AK1690" s="2">
        <v>41213</v>
      </c>
      <c r="AL1690" s="2">
        <v>41243</v>
      </c>
      <c r="AM1690" s="2">
        <v>41274</v>
      </c>
      <c r="AN1690" s="2">
        <v>41305</v>
      </c>
      <c r="AO1690" s="2">
        <v>41333</v>
      </c>
      <c r="AP1690" s="2">
        <v>41362</v>
      </c>
      <c r="AQ1690" s="2">
        <v>41394</v>
      </c>
      <c r="AR1690" s="2">
        <v>41425</v>
      </c>
      <c r="AS1690" s="2">
        <v>41453</v>
      </c>
      <c r="AT1690" s="2">
        <v>41486</v>
      </c>
      <c r="AU1690" s="2">
        <v>41516</v>
      </c>
      <c r="AV1690" s="2">
        <v>41547</v>
      </c>
      <c r="AW1690" s="2">
        <v>41578</v>
      </c>
      <c r="AX1690" s="2">
        <v>41607</v>
      </c>
      <c r="AY1690" s="2">
        <v>41639</v>
      </c>
      <c r="AZ1690" s="2">
        <v>41670</v>
      </c>
      <c r="BA1690" s="2">
        <v>41698</v>
      </c>
      <c r="BB1690" s="2">
        <v>41729</v>
      </c>
      <c r="BC1690" s="2">
        <v>41759</v>
      </c>
      <c r="BD1690" s="2">
        <v>41789</v>
      </c>
      <c r="BE1690" s="2">
        <v>41820</v>
      </c>
      <c r="BF1690" s="2">
        <v>41851</v>
      </c>
      <c r="BG1690" s="2">
        <v>41880</v>
      </c>
      <c r="BH1690" s="2">
        <v>41912</v>
      </c>
      <c r="BI1690" s="2">
        <v>41943</v>
      </c>
      <c r="BJ1690" s="2">
        <v>41971</v>
      </c>
      <c r="BK1690" s="2">
        <v>42004</v>
      </c>
      <c r="BL1690" s="2">
        <v>42034</v>
      </c>
      <c r="BM1690" s="2">
        <v>42062</v>
      </c>
      <c r="BN1690" s="2">
        <v>42094</v>
      </c>
      <c r="BO1690" s="2">
        <v>42124</v>
      </c>
      <c r="BP1690" s="2">
        <v>42153</v>
      </c>
      <c r="BQ1690" s="2">
        <v>42185</v>
      </c>
      <c r="BR1690" s="2">
        <v>42216</v>
      </c>
      <c r="BS1690" s="2">
        <v>42247</v>
      </c>
      <c r="BT1690" s="2">
        <v>42277</v>
      </c>
      <c r="BU1690" s="2">
        <v>42307</v>
      </c>
      <c r="BV1690" s="2">
        <v>42338</v>
      </c>
      <c r="BW1690" s="2">
        <v>42369</v>
      </c>
      <c r="BX1690" s="2">
        <v>42398</v>
      </c>
      <c r="BY1690" s="2">
        <v>42429</v>
      </c>
      <c r="BZ1690" s="2">
        <v>42460</v>
      </c>
      <c r="CA1690" s="2">
        <v>42489</v>
      </c>
      <c r="CB1690" s="2">
        <v>42521</v>
      </c>
      <c r="CC1690" s="2">
        <v>42551</v>
      </c>
      <c r="CD1690" s="2">
        <v>42580</v>
      </c>
      <c r="CE1690" s="2">
        <v>42613</v>
      </c>
      <c r="CF1690" s="2">
        <v>42643</v>
      </c>
      <c r="CG1690" s="2">
        <v>42674</v>
      </c>
      <c r="CH1690" s="2">
        <v>42704</v>
      </c>
      <c r="CI1690" s="2">
        <v>42734</v>
      </c>
      <c r="CJ1690" s="2">
        <v>42766</v>
      </c>
      <c r="CK1690" s="2">
        <v>42794</v>
      </c>
      <c r="CL1690" s="2">
        <v>42825</v>
      </c>
      <c r="CM1690" s="2">
        <v>42853</v>
      </c>
      <c r="CN1690" s="2">
        <v>42886</v>
      </c>
      <c r="CO1690" s="2">
        <v>42916</v>
      </c>
      <c r="CP1690" s="2">
        <v>42947</v>
      </c>
      <c r="CQ1690" s="2">
        <v>42978</v>
      </c>
      <c r="CR1690" s="2">
        <v>43007</v>
      </c>
      <c r="CS1690" s="2">
        <v>43039</v>
      </c>
      <c r="CT1690" s="2">
        <v>43069</v>
      </c>
      <c r="CU1690" s="2">
        <v>43098</v>
      </c>
      <c r="CV1690" s="2">
        <v>43131</v>
      </c>
      <c r="CW1690" s="2">
        <v>43159</v>
      </c>
      <c r="CX1690" s="2">
        <v>43189</v>
      </c>
      <c r="CY1690" s="2">
        <v>43220</v>
      </c>
      <c r="CZ1690" s="2">
        <v>43251</v>
      </c>
      <c r="DA1690" s="2">
        <v>43280</v>
      </c>
      <c r="DB1690" s="2">
        <v>43312</v>
      </c>
      <c r="DC1690" s="2">
        <v>43343</v>
      </c>
      <c r="DD1690" s="2">
        <v>43371</v>
      </c>
      <c r="DE1690" s="2">
        <v>43404</v>
      </c>
      <c r="DF1690" s="2">
        <v>43434</v>
      </c>
      <c r="DG1690" s="2">
        <v>43465</v>
      </c>
      <c r="DH1690" s="2">
        <v>43496</v>
      </c>
      <c r="DI1690" s="2">
        <v>43524</v>
      </c>
      <c r="DJ1690" s="2">
        <v>43553</v>
      </c>
      <c r="DK1690" s="2">
        <v>43585</v>
      </c>
      <c r="DL1690" s="2">
        <v>43616</v>
      </c>
      <c r="DM1690" s="2">
        <v>43644</v>
      </c>
      <c r="DN1690" s="2">
        <v>43677</v>
      </c>
      <c r="DO1690" s="2">
        <v>43707</v>
      </c>
      <c r="DP1690" s="2">
        <v>43738</v>
      </c>
      <c r="DQ1690" s="2">
        <v>43769</v>
      </c>
      <c r="DR1690" s="2">
        <v>43798</v>
      </c>
      <c r="DS1690" s="2">
        <v>43830</v>
      </c>
      <c r="DT1690" s="2">
        <v>43861</v>
      </c>
      <c r="DU1690" s="2">
        <v>43889</v>
      </c>
      <c r="DV1690" s="2">
        <v>43921</v>
      </c>
      <c r="DW1690" s="2">
        <v>43951</v>
      </c>
      <c r="DX1690" s="2">
        <v>43980</v>
      </c>
      <c r="DY1690" s="2">
        <v>44012</v>
      </c>
      <c r="DZ1690" s="2">
        <v>44043</v>
      </c>
      <c r="EA1690" s="2">
        <v>44074</v>
      </c>
      <c r="EB1690" s="2">
        <v>44104</v>
      </c>
      <c r="EC1690" s="2">
        <v>44134</v>
      </c>
      <c r="ED1690" s="2">
        <v>44165</v>
      </c>
      <c r="EE1690" s="2">
        <v>44196</v>
      </c>
      <c r="EF1690" s="2">
        <v>44225</v>
      </c>
      <c r="EG1690" s="2">
        <v>44253</v>
      </c>
      <c r="EH1690" s="2">
        <v>44286</v>
      </c>
      <c r="EI1690" s="2">
        <v>44316</v>
      </c>
      <c r="EJ1690" s="2">
        <v>44347</v>
      </c>
      <c r="EK1690" s="2">
        <v>44377</v>
      </c>
      <c r="EL1690" s="2">
        <v>44407</v>
      </c>
      <c r="EM1690" s="2">
        <v>44439</v>
      </c>
      <c r="EN1690" s="2">
        <v>44469</v>
      </c>
      <c r="EO1690" s="2">
        <v>44498</v>
      </c>
      <c r="EP1690" s="2">
        <v>44530</v>
      </c>
      <c r="EQ1690" s="2">
        <v>44561</v>
      </c>
      <c r="ER1690" s="2">
        <v>44592</v>
      </c>
      <c r="ES1690" s="2">
        <v>44620</v>
      </c>
      <c r="ET1690" s="2">
        <v>44651</v>
      </c>
      <c r="EU1690" s="2">
        <v>44680</v>
      </c>
      <c r="EV1690" s="2">
        <v>44712</v>
      </c>
      <c r="EW1690" s="2">
        <v>44742</v>
      </c>
      <c r="EX1690" s="2">
        <v>44771</v>
      </c>
      <c r="EY1690" s="2">
        <v>44804</v>
      </c>
      <c r="EZ1690" s="2">
        <v>44834</v>
      </c>
      <c r="FA1690" s="2">
        <v>44865</v>
      </c>
    </row>
    <row r="1691" spans="1:169" x14ac:dyDescent="0.25">
      <c r="D1691" s="3">
        <v>21822100</v>
      </c>
      <c r="E1691">
        <v>27841900</v>
      </c>
      <c r="F1691">
        <v>25707000</v>
      </c>
      <c r="G1691">
        <v>29148400</v>
      </c>
      <c r="H1691">
        <v>34278700</v>
      </c>
      <c r="I1691">
        <v>42000500</v>
      </c>
      <c r="J1691">
        <v>42162000</v>
      </c>
      <c r="K1691">
        <v>36186000</v>
      </c>
      <c r="L1691">
        <v>37969365</v>
      </c>
      <c r="M1691">
        <v>50721942</v>
      </c>
      <c r="N1691">
        <v>39049660</v>
      </c>
      <c r="O1691">
        <v>26840521</v>
      </c>
      <c r="P1691">
        <v>35178446</v>
      </c>
      <c r="Q1691">
        <v>37438100</v>
      </c>
      <c r="R1691">
        <v>47566035</v>
      </c>
      <c r="S1691">
        <v>39933246</v>
      </c>
      <c r="T1691">
        <v>39655333</v>
      </c>
      <c r="U1691">
        <v>64982732</v>
      </c>
      <c r="V1691">
        <v>54083267</v>
      </c>
      <c r="W1691">
        <v>84006246</v>
      </c>
      <c r="X1691">
        <v>64448377</v>
      </c>
      <c r="Y1691">
        <v>66960028</v>
      </c>
      <c r="Z1691">
        <v>44312566</v>
      </c>
      <c r="AA1691">
        <v>42784547</v>
      </c>
      <c r="AB1691">
        <v>49123953</v>
      </c>
      <c r="AC1691">
        <v>44957789</v>
      </c>
      <c r="AD1691">
        <v>46239614</v>
      </c>
      <c r="AE1691">
        <v>50450565</v>
      </c>
      <c r="AF1691">
        <v>46417671</v>
      </c>
      <c r="AG1691">
        <v>40818228</v>
      </c>
      <c r="AH1691">
        <v>36538562</v>
      </c>
      <c r="AI1691">
        <v>51562059</v>
      </c>
      <c r="AJ1691">
        <v>25968713</v>
      </c>
      <c r="AK1691">
        <v>30687047</v>
      </c>
      <c r="AL1691">
        <v>31879653</v>
      </c>
      <c r="AM1691">
        <v>27736085</v>
      </c>
      <c r="AN1691">
        <v>27395342</v>
      </c>
      <c r="AO1691">
        <v>21256048</v>
      </c>
      <c r="AP1691">
        <v>31778396</v>
      </c>
      <c r="AQ1691">
        <v>34116553</v>
      </c>
      <c r="AR1691">
        <v>29122628</v>
      </c>
      <c r="AS1691">
        <v>33817111</v>
      </c>
      <c r="AT1691">
        <v>25251680</v>
      </c>
      <c r="AU1691">
        <v>22915600</v>
      </c>
      <c r="AV1691">
        <v>24229744</v>
      </c>
      <c r="AW1691">
        <v>31500485</v>
      </c>
      <c r="AX1691">
        <v>29776231</v>
      </c>
      <c r="AY1691">
        <v>28928176</v>
      </c>
      <c r="AZ1691">
        <v>34205083</v>
      </c>
      <c r="BA1691">
        <v>39349524</v>
      </c>
      <c r="BB1691">
        <v>39156822</v>
      </c>
      <c r="BC1691">
        <v>40877102</v>
      </c>
      <c r="BD1691">
        <v>31785321</v>
      </c>
      <c r="BE1691">
        <v>28782647</v>
      </c>
      <c r="BF1691">
        <v>28973551</v>
      </c>
      <c r="BG1691">
        <v>26882364</v>
      </c>
      <c r="BH1691">
        <v>26063733</v>
      </c>
      <c r="BI1691">
        <v>36771283</v>
      </c>
      <c r="BJ1691">
        <v>23586908</v>
      </c>
      <c r="BK1691">
        <v>25362011</v>
      </c>
      <c r="BL1691">
        <v>25420251</v>
      </c>
      <c r="BM1691">
        <v>17516355</v>
      </c>
      <c r="BN1691">
        <v>32266253</v>
      </c>
      <c r="BO1691">
        <v>31565335</v>
      </c>
      <c r="BP1691">
        <v>22628834</v>
      </c>
      <c r="BQ1691">
        <v>29557756</v>
      </c>
      <c r="BR1691">
        <v>28306348</v>
      </c>
      <c r="BS1691">
        <v>25067403</v>
      </c>
      <c r="BT1691">
        <v>28075904</v>
      </c>
      <c r="BU1691">
        <v>37121688</v>
      </c>
      <c r="BV1691">
        <v>25176621</v>
      </c>
      <c r="BW1691">
        <v>31842679</v>
      </c>
      <c r="BX1691">
        <v>35695796</v>
      </c>
      <c r="BY1691">
        <v>34462774</v>
      </c>
      <c r="BZ1691">
        <v>28224546</v>
      </c>
      <c r="CA1691">
        <v>34980904</v>
      </c>
      <c r="CB1691">
        <v>21691139</v>
      </c>
      <c r="CC1691">
        <v>22412789</v>
      </c>
      <c r="CD1691">
        <v>19148764</v>
      </c>
      <c r="CE1691">
        <v>21017923</v>
      </c>
      <c r="CF1691">
        <v>25153876</v>
      </c>
      <c r="CG1691">
        <v>28553043</v>
      </c>
      <c r="CH1691">
        <v>26341024</v>
      </c>
      <c r="CI1691">
        <v>22186771</v>
      </c>
      <c r="CJ1691">
        <v>21285996</v>
      </c>
      <c r="CK1691">
        <v>20608350</v>
      </c>
      <c r="CL1691">
        <v>23637827</v>
      </c>
      <c r="CM1691">
        <v>27933087</v>
      </c>
      <c r="CN1691">
        <v>34875713</v>
      </c>
      <c r="CO1691">
        <v>34087322</v>
      </c>
      <c r="CP1691">
        <v>23755183</v>
      </c>
      <c r="CQ1691">
        <v>21062681</v>
      </c>
      <c r="CR1691">
        <v>18682194</v>
      </c>
      <c r="CS1691">
        <v>33030621</v>
      </c>
      <c r="CT1691">
        <v>42506949</v>
      </c>
      <c r="CU1691">
        <v>27619466</v>
      </c>
      <c r="CV1691">
        <v>24815243</v>
      </c>
      <c r="CW1691">
        <v>26681353</v>
      </c>
      <c r="CX1691">
        <v>31675110</v>
      </c>
      <c r="CY1691">
        <v>24614350</v>
      </c>
      <c r="CZ1691">
        <v>42289661</v>
      </c>
      <c r="DA1691">
        <v>39936470</v>
      </c>
      <c r="DB1691">
        <v>27288916</v>
      </c>
      <c r="DC1691">
        <v>23703926</v>
      </c>
      <c r="DD1691">
        <v>29926701</v>
      </c>
      <c r="DE1691">
        <v>29217897</v>
      </c>
      <c r="DF1691">
        <v>24760373</v>
      </c>
      <c r="DG1691">
        <v>24726508</v>
      </c>
      <c r="DH1691">
        <v>19055993</v>
      </c>
      <c r="DI1691">
        <v>18059870</v>
      </c>
      <c r="DJ1691">
        <v>24440487</v>
      </c>
      <c r="DK1691">
        <v>18341794</v>
      </c>
      <c r="DL1691">
        <v>23206269</v>
      </c>
      <c r="DM1691">
        <v>24340557</v>
      </c>
      <c r="DN1691">
        <v>18288324</v>
      </c>
      <c r="DO1691">
        <v>17450121</v>
      </c>
      <c r="DP1691">
        <v>19965755</v>
      </c>
      <c r="DQ1691">
        <v>19190708</v>
      </c>
      <c r="DR1691">
        <v>24609652</v>
      </c>
      <c r="DS1691">
        <v>23897534</v>
      </c>
      <c r="DT1691">
        <v>24341431</v>
      </c>
      <c r="DU1691">
        <v>32391301</v>
      </c>
      <c r="DV1691">
        <v>35632405</v>
      </c>
      <c r="DW1691">
        <v>26272080</v>
      </c>
      <c r="DX1691">
        <v>23876877</v>
      </c>
      <c r="DY1691">
        <v>22735124</v>
      </c>
      <c r="DZ1691">
        <v>18606814</v>
      </c>
      <c r="EA1691">
        <v>19326341</v>
      </c>
      <c r="EB1691">
        <v>25129937</v>
      </c>
      <c r="EC1691">
        <v>22423329</v>
      </c>
      <c r="ED1691">
        <v>18931000</v>
      </c>
      <c r="EE1691">
        <v>31575260</v>
      </c>
      <c r="EF1691">
        <v>33293182</v>
      </c>
      <c r="EG1691">
        <v>30500244</v>
      </c>
      <c r="EH1691">
        <v>31483920</v>
      </c>
      <c r="EI1691">
        <v>27426734</v>
      </c>
      <c r="EJ1691">
        <v>31366742</v>
      </c>
      <c r="EK1691">
        <v>24233412</v>
      </c>
      <c r="EL1691">
        <v>22302408</v>
      </c>
      <c r="EM1691">
        <v>18683364</v>
      </c>
      <c r="EN1691">
        <v>17949558</v>
      </c>
      <c r="EO1691">
        <v>18819188</v>
      </c>
      <c r="EP1691">
        <v>24297711</v>
      </c>
      <c r="EQ1691">
        <v>31082640</v>
      </c>
      <c r="ER1691">
        <v>29359986</v>
      </c>
      <c r="ES1691">
        <v>22778609</v>
      </c>
      <c r="ET1691">
        <v>28973430</v>
      </c>
      <c r="EU1691">
        <v>24792436</v>
      </c>
      <c r="EV1691">
        <v>32294191</v>
      </c>
      <c r="EW1691">
        <v>27211479</v>
      </c>
      <c r="EX1691">
        <v>26493467</v>
      </c>
      <c r="EY1691">
        <v>22890982</v>
      </c>
      <c r="EZ1691">
        <v>23851706</v>
      </c>
      <c r="FA1691">
        <v>25978524</v>
      </c>
    </row>
    <row r="1692" spans="1:169" x14ac:dyDescent="0.25">
      <c r="A1692" s="5" t="s">
        <v>846</v>
      </c>
      <c r="B1692" t="s">
        <v>1167</v>
      </c>
      <c r="C1692" t="s">
        <v>1184</v>
      </c>
      <c r="D1692" s="2">
        <f>_xll.BDH(A1692, "volume", B1692, C1692, "Direction", "H", "Period", "M","cols=45;rows=2")</f>
        <v>40207</v>
      </c>
      <c r="E1692" s="2">
        <v>40235</v>
      </c>
      <c r="F1692" s="2">
        <v>40268</v>
      </c>
      <c r="G1692" s="2">
        <v>40298</v>
      </c>
      <c r="H1692" s="2">
        <v>40329</v>
      </c>
      <c r="I1692" s="2">
        <v>40359</v>
      </c>
      <c r="J1692" s="2">
        <v>40389</v>
      </c>
      <c r="K1692" s="2">
        <v>40421</v>
      </c>
      <c r="L1692" s="2">
        <v>40451</v>
      </c>
      <c r="M1692" s="2">
        <v>40480</v>
      </c>
      <c r="N1692" s="2">
        <v>40512</v>
      </c>
      <c r="O1692" s="2">
        <v>40543</v>
      </c>
      <c r="P1692" s="2">
        <v>40574</v>
      </c>
      <c r="Q1692" s="2">
        <v>40602</v>
      </c>
      <c r="R1692" s="2">
        <v>40633</v>
      </c>
      <c r="S1692" s="2">
        <v>40662</v>
      </c>
      <c r="T1692" s="2">
        <v>40694</v>
      </c>
      <c r="U1692" s="2">
        <v>40724</v>
      </c>
      <c r="V1692" s="2">
        <v>40753</v>
      </c>
      <c r="W1692" s="2">
        <v>40786</v>
      </c>
      <c r="X1692" s="2">
        <v>40816</v>
      </c>
      <c r="Y1692" s="2">
        <v>40847</v>
      </c>
      <c r="Z1692" s="2">
        <v>40877</v>
      </c>
      <c r="AA1692" s="2">
        <v>40907</v>
      </c>
      <c r="AB1692" s="2">
        <v>40939</v>
      </c>
      <c r="AC1692" s="2">
        <v>40968</v>
      </c>
      <c r="AD1692" s="2">
        <v>40998</v>
      </c>
      <c r="AE1692" s="2">
        <v>41029</v>
      </c>
      <c r="AF1692" s="2">
        <v>41060</v>
      </c>
      <c r="AG1692" s="2">
        <v>41089</v>
      </c>
      <c r="AH1692" s="2">
        <v>41121</v>
      </c>
      <c r="AI1692" s="2">
        <v>41152</v>
      </c>
      <c r="AJ1692" s="2">
        <v>41180</v>
      </c>
      <c r="AK1692" s="2">
        <v>41213</v>
      </c>
      <c r="AL1692" s="2">
        <v>41243</v>
      </c>
      <c r="AM1692" s="2">
        <v>41274</v>
      </c>
      <c r="AN1692" s="2">
        <v>41305</v>
      </c>
      <c r="AO1692" s="2">
        <v>41333</v>
      </c>
      <c r="AP1692" s="2">
        <v>41362</v>
      </c>
      <c r="AQ1692" s="2">
        <v>41394</v>
      </c>
      <c r="AR1692" s="2">
        <v>41425</v>
      </c>
      <c r="AS1692" s="2">
        <v>41453</v>
      </c>
      <c r="AT1692" s="2">
        <v>41486</v>
      </c>
      <c r="AU1692" s="2">
        <v>41516</v>
      </c>
      <c r="AV1692" s="2">
        <v>41547</v>
      </c>
    </row>
    <row r="1693" spans="1:169" x14ac:dyDescent="0.25">
      <c r="D1693" s="3">
        <v>15394900</v>
      </c>
      <c r="E1693">
        <v>16302321</v>
      </c>
      <c r="F1693">
        <v>19518359</v>
      </c>
      <c r="G1693">
        <v>18934702</v>
      </c>
      <c r="H1693">
        <v>30310769</v>
      </c>
      <c r="I1693">
        <v>18560372</v>
      </c>
      <c r="J1693">
        <v>16896646</v>
      </c>
      <c r="K1693">
        <v>21161946</v>
      </c>
      <c r="L1693">
        <v>15805083</v>
      </c>
      <c r="M1693">
        <v>26080603</v>
      </c>
      <c r="N1693">
        <v>13561365</v>
      </c>
      <c r="O1693">
        <v>14187847</v>
      </c>
      <c r="P1693">
        <v>11968474</v>
      </c>
      <c r="Q1693">
        <v>11335132</v>
      </c>
      <c r="R1693">
        <v>12258625</v>
      </c>
      <c r="S1693">
        <v>9677714</v>
      </c>
      <c r="T1693">
        <v>16083142</v>
      </c>
      <c r="U1693">
        <v>13245643</v>
      </c>
      <c r="V1693">
        <v>16112136</v>
      </c>
      <c r="W1693">
        <v>28103522</v>
      </c>
      <c r="X1693">
        <v>15768712</v>
      </c>
      <c r="Y1693">
        <v>23909792</v>
      </c>
      <c r="Z1693">
        <v>13808641</v>
      </c>
      <c r="AA1693">
        <v>11868283</v>
      </c>
      <c r="AB1693">
        <v>16952261</v>
      </c>
      <c r="AC1693">
        <v>17931731</v>
      </c>
      <c r="AD1693">
        <v>15803115</v>
      </c>
      <c r="AE1693">
        <v>14762763</v>
      </c>
      <c r="AF1693">
        <v>24068340</v>
      </c>
      <c r="AG1693">
        <v>13245790</v>
      </c>
      <c r="AH1693">
        <v>10602179</v>
      </c>
      <c r="AI1693">
        <v>11252107</v>
      </c>
      <c r="AJ1693">
        <v>7535975</v>
      </c>
      <c r="AK1693">
        <v>10423640</v>
      </c>
      <c r="AL1693">
        <v>8749105</v>
      </c>
      <c r="AM1693">
        <v>9688530</v>
      </c>
      <c r="AN1693">
        <v>10647792</v>
      </c>
      <c r="AO1693">
        <v>10463743</v>
      </c>
      <c r="AP1693">
        <v>11371830</v>
      </c>
      <c r="AQ1693">
        <v>12933496</v>
      </c>
      <c r="AR1693">
        <v>19044476</v>
      </c>
      <c r="AS1693">
        <v>10505449</v>
      </c>
      <c r="AT1693">
        <v>10649313</v>
      </c>
      <c r="AU1693">
        <v>4966301</v>
      </c>
      <c r="AV1693">
        <v>11377626</v>
      </c>
    </row>
    <row r="1694" spans="1:169" x14ac:dyDescent="0.25">
      <c r="A1694" s="5" t="s">
        <v>847</v>
      </c>
      <c r="B1694" t="s">
        <v>1167</v>
      </c>
      <c r="C1694" t="s">
        <v>1199</v>
      </c>
      <c r="D1694" s="2">
        <f>_xll.BDH(A1694, "volume", B1694, C1694, "Direction", "H", "Period", "M","cols=154;rows=2")</f>
        <v>40207</v>
      </c>
      <c r="E1694" s="2">
        <v>40235</v>
      </c>
      <c r="F1694" s="2">
        <v>40268</v>
      </c>
      <c r="G1694" s="2">
        <v>40298</v>
      </c>
      <c r="H1694" s="2">
        <v>40329</v>
      </c>
      <c r="I1694" s="2">
        <v>40359</v>
      </c>
      <c r="J1694" s="2">
        <v>40389</v>
      </c>
      <c r="K1694" s="2">
        <v>40421</v>
      </c>
      <c r="L1694" s="2">
        <v>40451</v>
      </c>
      <c r="M1694" s="2">
        <v>40480</v>
      </c>
      <c r="N1694" s="2">
        <v>40512</v>
      </c>
      <c r="O1694" s="2">
        <v>40543</v>
      </c>
      <c r="P1694" s="2">
        <v>40574</v>
      </c>
      <c r="Q1694" s="2">
        <v>40602</v>
      </c>
      <c r="R1694" s="2">
        <v>40633</v>
      </c>
      <c r="S1694" s="2">
        <v>40662</v>
      </c>
      <c r="T1694" s="2">
        <v>40694</v>
      </c>
      <c r="U1694" s="2">
        <v>40724</v>
      </c>
      <c r="V1694" s="2">
        <v>40753</v>
      </c>
      <c r="W1694" s="2">
        <v>40786</v>
      </c>
      <c r="X1694" s="2">
        <v>40816</v>
      </c>
      <c r="Y1694" s="2">
        <v>40847</v>
      </c>
      <c r="Z1694" s="2">
        <v>40877</v>
      </c>
      <c r="AA1694" s="2">
        <v>40907</v>
      </c>
      <c r="AB1694" s="2">
        <v>40939</v>
      </c>
      <c r="AC1694" s="2">
        <v>40968</v>
      </c>
      <c r="AD1694" s="2">
        <v>40998</v>
      </c>
      <c r="AE1694" s="2">
        <v>41029</v>
      </c>
      <c r="AF1694" s="2">
        <v>41060</v>
      </c>
      <c r="AG1694" s="2">
        <v>41089</v>
      </c>
      <c r="AH1694" s="2">
        <v>41121</v>
      </c>
      <c r="AI1694" s="2">
        <v>41152</v>
      </c>
      <c r="AJ1694" s="2">
        <v>41180</v>
      </c>
      <c r="AK1694" s="2">
        <v>41213</v>
      </c>
      <c r="AL1694" s="2">
        <v>41243</v>
      </c>
      <c r="AM1694" s="2">
        <v>41274</v>
      </c>
      <c r="AN1694" s="2">
        <v>41305</v>
      </c>
      <c r="AO1694" s="2">
        <v>41333</v>
      </c>
      <c r="AP1694" s="2">
        <v>41362</v>
      </c>
      <c r="AQ1694" s="2">
        <v>41394</v>
      </c>
      <c r="AR1694" s="2">
        <v>41425</v>
      </c>
      <c r="AS1694" s="2">
        <v>41453</v>
      </c>
      <c r="AT1694" s="2">
        <v>41486</v>
      </c>
      <c r="AU1694" s="2">
        <v>41516</v>
      </c>
      <c r="AV1694" s="2">
        <v>41547</v>
      </c>
      <c r="AW1694" s="2">
        <v>41578</v>
      </c>
      <c r="AX1694" s="2">
        <v>41607</v>
      </c>
      <c r="AY1694" s="2">
        <v>41639</v>
      </c>
      <c r="AZ1694" s="2">
        <v>41670</v>
      </c>
      <c r="BA1694" s="2">
        <v>41698</v>
      </c>
      <c r="BB1694" s="2">
        <v>41729</v>
      </c>
      <c r="BC1694" s="2">
        <v>41759</v>
      </c>
      <c r="BD1694" s="2">
        <v>41789</v>
      </c>
      <c r="BE1694" s="2">
        <v>41820</v>
      </c>
      <c r="BF1694" s="2">
        <v>41851</v>
      </c>
      <c r="BG1694" s="2">
        <v>41880</v>
      </c>
      <c r="BH1694" s="2">
        <v>41912</v>
      </c>
      <c r="BI1694" s="2">
        <v>41943</v>
      </c>
      <c r="BJ1694" s="2">
        <v>41971</v>
      </c>
      <c r="BK1694" s="2">
        <v>42004</v>
      </c>
      <c r="BL1694" s="2">
        <v>42034</v>
      </c>
      <c r="BM1694" s="2">
        <v>42062</v>
      </c>
      <c r="BN1694" s="2">
        <v>42094</v>
      </c>
      <c r="BO1694" s="2">
        <v>42124</v>
      </c>
      <c r="BP1694" s="2">
        <v>42153</v>
      </c>
      <c r="BQ1694" s="2">
        <v>42185</v>
      </c>
      <c r="BR1694" s="2">
        <v>42216</v>
      </c>
      <c r="BS1694" s="2">
        <v>42247</v>
      </c>
      <c r="BT1694" s="2">
        <v>42277</v>
      </c>
      <c r="BU1694" s="2">
        <v>42307</v>
      </c>
      <c r="BV1694" s="2">
        <v>42338</v>
      </c>
      <c r="BW1694" s="2">
        <v>42369</v>
      </c>
      <c r="BX1694" s="2">
        <v>42398</v>
      </c>
      <c r="BY1694" s="2">
        <v>42429</v>
      </c>
      <c r="BZ1694" s="2">
        <v>42460</v>
      </c>
      <c r="CA1694" s="2">
        <v>42489</v>
      </c>
      <c r="CB1694" s="2">
        <v>42521</v>
      </c>
      <c r="CC1694" s="2">
        <v>42551</v>
      </c>
      <c r="CD1694" s="2">
        <v>42580</v>
      </c>
      <c r="CE1694" s="2">
        <v>42613</v>
      </c>
      <c r="CF1694" s="2">
        <v>42643</v>
      </c>
      <c r="CG1694" s="2">
        <v>42674</v>
      </c>
      <c r="CH1694" s="2">
        <v>42704</v>
      </c>
      <c r="CI1694" s="2">
        <v>42734</v>
      </c>
      <c r="CJ1694" s="2">
        <v>42766</v>
      </c>
      <c r="CK1694" s="2">
        <v>42794</v>
      </c>
      <c r="CL1694" s="2">
        <v>42825</v>
      </c>
      <c r="CM1694" s="2">
        <v>42853</v>
      </c>
      <c r="CN1694" s="2">
        <v>42886</v>
      </c>
      <c r="CO1694" s="2">
        <v>42916</v>
      </c>
      <c r="CP1694" s="2">
        <v>42947</v>
      </c>
      <c r="CQ1694" s="2">
        <v>42978</v>
      </c>
      <c r="CR1694" s="2">
        <v>43007</v>
      </c>
      <c r="CS1694" s="2">
        <v>43039</v>
      </c>
      <c r="CT1694" s="2">
        <v>43069</v>
      </c>
      <c r="CU1694" s="2">
        <v>43098</v>
      </c>
      <c r="CV1694" s="2">
        <v>43131</v>
      </c>
      <c r="CW1694" s="2">
        <v>43159</v>
      </c>
      <c r="CX1694" s="2">
        <v>43189</v>
      </c>
      <c r="CY1694" s="2">
        <v>43220</v>
      </c>
      <c r="CZ1694" s="2">
        <v>43251</v>
      </c>
      <c r="DA1694" s="2">
        <v>43280</v>
      </c>
      <c r="DB1694" s="2">
        <v>43312</v>
      </c>
      <c r="DC1694" s="2">
        <v>43343</v>
      </c>
      <c r="DD1694" s="2">
        <v>43371</v>
      </c>
      <c r="DE1694" s="2">
        <v>43404</v>
      </c>
      <c r="DF1694" s="2">
        <v>43434</v>
      </c>
      <c r="DG1694" s="2">
        <v>43465</v>
      </c>
      <c r="DH1694" s="2">
        <v>43496</v>
      </c>
      <c r="DI1694" s="2">
        <v>43524</v>
      </c>
      <c r="DJ1694" s="2">
        <v>43553</v>
      </c>
      <c r="DK1694" s="2">
        <v>43585</v>
      </c>
      <c r="DL1694" s="2">
        <v>43616</v>
      </c>
      <c r="DM1694" s="2">
        <v>43644</v>
      </c>
      <c r="DN1694" s="2">
        <v>43677</v>
      </c>
      <c r="DO1694" s="2">
        <v>43707</v>
      </c>
      <c r="DP1694" s="2">
        <v>43738</v>
      </c>
      <c r="DQ1694" s="2">
        <v>43769</v>
      </c>
      <c r="DR1694" s="2">
        <v>43798</v>
      </c>
      <c r="DS1694" s="2">
        <v>43830</v>
      </c>
      <c r="DT1694" s="2">
        <v>43861</v>
      </c>
      <c r="DU1694" s="2">
        <v>43889</v>
      </c>
      <c r="DV1694" s="2">
        <v>43921</v>
      </c>
      <c r="DW1694" s="2">
        <v>43951</v>
      </c>
      <c r="DX1694" s="2">
        <v>43980</v>
      </c>
      <c r="DY1694" s="2">
        <v>44012</v>
      </c>
      <c r="DZ1694" s="2">
        <v>44043</v>
      </c>
      <c r="EA1694" s="2">
        <v>44074</v>
      </c>
      <c r="EB1694" s="2">
        <v>44104</v>
      </c>
      <c r="EC1694" s="2">
        <v>44134</v>
      </c>
      <c r="ED1694" s="2">
        <v>44165</v>
      </c>
      <c r="EE1694" s="2">
        <v>44196</v>
      </c>
      <c r="EF1694" s="2">
        <v>44225</v>
      </c>
      <c r="EG1694" s="2">
        <v>44253</v>
      </c>
      <c r="EH1694" s="2">
        <v>44286</v>
      </c>
      <c r="EI1694" s="2">
        <v>44316</v>
      </c>
      <c r="EJ1694" s="2">
        <v>44347</v>
      </c>
      <c r="EK1694" s="2">
        <v>44377</v>
      </c>
      <c r="EL1694" s="2">
        <v>44407</v>
      </c>
      <c r="EM1694" s="2">
        <v>44439</v>
      </c>
      <c r="EN1694" s="2">
        <v>44469</v>
      </c>
      <c r="EO1694" s="2">
        <v>44498</v>
      </c>
      <c r="EP1694" s="2">
        <v>44530</v>
      </c>
      <c r="EQ1694" s="2">
        <v>44561</v>
      </c>
      <c r="ER1694" s="2">
        <v>44592</v>
      </c>
      <c r="ES1694" s="2">
        <v>44620</v>
      </c>
      <c r="ET1694" s="2">
        <v>44651</v>
      </c>
      <c r="EU1694" s="2">
        <v>44680</v>
      </c>
      <c r="EV1694" s="2">
        <v>44712</v>
      </c>
      <c r="EW1694" s="2">
        <v>44742</v>
      </c>
      <c r="EX1694" s="2">
        <v>44771</v>
      </c>
      <c r="EY1694" s="2">
        <v>44804</v>
      </c>
      <c r="EZ1694" s="2">
        <v>44834</v>
      </c>
      <c r="FA1694" s="2">
        <v>44865</v>
      </c>
    </row>
    <row r="1695" spans="1:169" x14ac:dyDescent="0.25">
      <c r="D1695" s="3">
        <v>18972200</v>
      </c>
      <c r="E1695">
        <v>14334600</v>
      </c>
      <c r="F1695">
        <v>13661800</v>
      </c>
      <c r="G1695">
        <v>14983800</v>
      </c>
      <c r="H1695">
        <v>25749600</v>
      </c>
      <c r="I1695">
        <v>19441800</v>
      </c>
      <c r="J1695">
        <v>12339000</v>
      </c>
      <c r="K1695">
        <v>16732600</v>
      </c>
      <c r="L1695">
        <v>14577500</v>
      </c>
      <c r="M1695">
        <v>12270700</v>
      </c>
      <c r="N1695">
        <v>18814133</v>
      </c>
      <c r="O1695">
        <v>14095277</v>
      </c>
      <c r="P1695">
        <v>15787750</v>
      </c>
      <c r="Q1695">
        <v>16151080</v>
      </c>
      <c r="R1695">
        <v>16351455</v>
      </c>
      <c r="S1695">
        <v>12173838</v>
      </c>
      <c r="T1695">
        <v>18098124</v>
      </c>
      <c r="U1695">
        <v>18740964</v>
      </c>
      <c r="V1695">
        <v>11258221</v>
      </c>
      <c r="W1695">
        <v>31980208</v>
      </c>
      <c r="X1695">
        <v>21314948</v>
      </c>
      <c r="Y1695">
        <v>18284510</v>
      </c>
      <c r="Z1695">
        <v>22666035</v>
      </c>
      <c r="AA1695">
        <v>12075181</v>
      </c>
      <c r="AB1695">
        <v>8133506</v>
      </c>
      <c r="AC1695">
        <v>9053894</v>
      </c>
      <c r="AD1695">
        <v>11367033</v>
      </c>
      <c r="AE1695">
        <v>11650154</v>
      </c>
      <c r="AF1695">
        <v>14213685</v>
      </c>
      <c r="AG1695">
        <v>14714978</v>
      </c>
      <c r="AH1695">
        <v>11017432</v>
      </c>
      <c r="AI1695">
        <v>10539525</v>
      </c>
      <c r="AJ1695">
        <v>9380885</v>
      </c>
      <c r="AK1695">
        <v>11990408</v>
      </c>
      <c r="AL1695">
        <v>13674926</v>
      </c>
      <c r="AM1695">
        <v>10503695</v>
      </c>
      <c r="AN1695">
        <v>9593998</v>
      </c>
      <c r="AO1695">
        <v>10232264</v>
      </c>
      <c r="AP1695">
        <v>7568063</v>
      </c>
      <c r="AQ1695">
        <v>10786004</v>
      </c>
      <c r="AR1695">
        <v>10965819</v>
      </c>
      <c r="AS1695">
        <v>13877763</v>
      </c>
      <c r="AT1695">
        <v>9330586</v>
      </c>
      <c r="AU1695">
        <v>10617240</v>
      </c>
      <c r="AV1695">
        <v>10077722</v>
      </c>
      <c r="AW1695">
        <v>11438237</v>
      </c>
      <c r="AX1695">
        <v>9788090</v>
      </c>
      <c r="AY1695">
        <v>8897571</v>
      </c>
      <c r="AZ1695">
        <v>7786910</v>
      </c>
      <c r="BA1695">
        <v>8772515</v>
      </c>
      <c r="BB1695">
        <v>10716807</v>
      </c>
      <c r="BC1695">
        <v>10258846</v>
      </c>
      <c r="BD1695">
        <v>10926401</v>
      </c>
      <c r="BE1695">
        <v>8493606</v>
      </c>
      <c r="BF1695">
        <v>7268433</v>
      </c>
      <c r="BG1695">
        <v>7466080</v>
      </c>
      <c r="BH1695">
        <v>6245262</v>
      </c>
      <c r="BI1695">
        <v>10236019</v>
      </c>
      <c r="BJ1695">
        <v>7896196</v>
      </c>
      <c r="BK1695">
        <v>15101156</v>
      </c>
      <c r="BL1695">
        <v>12738246</v>
      </c>
      <c r="BM1695">
        <v>10501928</v>
      </c>
      <c r="BN1695">
        <v>10355214</v>
      </c>
      <c r="BO1695">
        <v>8518557</v>
      </c>
      <c r="BP1695">
        <v>10757774</v>
      </c>
      <c r="BQ1695">
        <v>12498079</v>
      </c>
      <c r="BR1695">
        <v>12633766</v>
      </c>
      <c r="BS1695">
        <v>23955669</v>
      </c>
      <c r="BT1695">
        <v>24061859</v>
      </c>
      <c r="BU1695">
        <v>28372675</v>
      </c>
      <c r="BV1695">
        <v>27079980</v>
      </c>
      <c r="BW1695">
        <v>23490984</v>
      </c>
      <c r="BX1695">
        <v>24419326</v>
      </c>
      <c r="BY1695">
        <v>22934047</v>
      </c>
      <c r="BZ1695">
        <v>17786728</v>
      </c>
      <c r="CA1695">
        <v>14315527</v>
      </c>
      <c r="CB1695">
        <v>20999837</v>
      </c>
      <c r="CC1695">
        <v>15188563</v>
      </c>
      <c r="CD1695">
        <v>9222774</v>
      </c>
      <c r="CE1695">
        <v>13917266</v>
      </c>
      <c r="CF1695">
        <v>12494345</v>
      </c>
      <c r="CG1695">
        <v>11681061</v>
      </c>
      <c r="CH1695">
        <v>16861992</v>
      </c>
      <c r="CI1695">
        <v>12475438</v>
      </c>
      <c r="CJ1695">
        <v>10118286</v>
      </c>
      <c r="CK1695">
        <v>9985284</v>
      </c>
      <c r="CL1695">
        <v>9889008</v>
      </c>
      <c r="CM1695">
        <v>8405233</v>
      </c>
      <c r="CN1695">
        <v>10953167</v>
      </c>
      <c r="CO1695">
        <v>10709403</v>
      </c>
      <c r="CP1695">
        <v>9403029</v>
      </c>
      <c r="CQ1695">
        <v>10880627</v>
      </c>
      <c r="CR1695">
        <v>7871440</v>
      </c>
      <c r="CS1695">
        <v>6022170</v>
      </c>
      <c r="CT1695">
        <v>8137841</v>
      </c>
      <c r="CU1695">
        <v>8298098</v>
      </c>
      <c r="CV1695">
        <v>6998598</v>
      </c>
      <c r="CW1695">
        <v>8335027</v>
      </c>
      <c r="CX1695">
        <v>10566188</v>
      </c>
      <c r="CY1695">
        <v>7099487</v>
      </c>
      <c r="CZ1695">
        <v>7408592</v>
      </c>
      <c r="DA1695">
        <v>6861062</v>
      </c>
      <c r="DB1695">
        <v>6247865</v>
      </c>
      <c r="DC1695">
        <v>7238121</v>
      </c>
      <c r="DD1695">
        <v>6561810</v>
      </c>
      <c r="DE1695">
        <v>8857535</v>
      </c>
      <c r="DF1695">
        <v>7568967</v>
      </c>
      <c r="DG1695">
        <v>9289603</v>
      </c>
      <c r="DH1695">
        <v>8193422</v>
      </c>
      <c r="DI1695">
        <v>7800061</v>
      </c>
      <c r="DJ1695">
        <v>8661884</v>
      </c>
      <c r="DK1695">
        <v>7346519</v>
      </c>
      <c r="DL1695">
        <v>8637162</v>
      </c>
      <c r="DM1695">
        <v>8737274</v>
      </c>
      <c r="DN1695">
        <v>6181819</v>
      </c>
      <c r="DO1695">
        <v>8992979</v>
      </c>
      <c r="DP1695">
        <v>7536167</v>
      </c>
      <c r="DQ1695">
        <v>8090366</v>
      </c>
      <c r="DR1695">
        <v>7685552</v>
      </c>
      <c r="DS1695">
        <v>9731401</v>
      </c>
      <c r="DT1695">
        <v>8476771</v>
      </c>
      <c r="DU1695">
        <v>8705463</v>
      </c>
      <c r="DV1695">
        <v>18317505</v>
      </c>
      <c r="DW1695">
        <v>9298646</v>
      </c>
      <c r="DX1695">
        <v>6209720</v>
      </c>
      <c r="DY1695">
        <v>9499792</v>
      </c>
      <c r="DZ1695">
        <v>5383534</v>
      </c>
      <c r="EA1695">
        <v>7036849</v>
      </c>
      <c r="EB1695">
        <v>7328706</v>
      </c>
      <c r="EC1695">
        <v>7498724</v>
      </c>
      <c r="ED1695">
        <v>6793051</v>
      </c>
      <c r="EE1695">
        <v>8270056</v>
      </c>
      <c r="EF1695">
        <v>6991794</v>
      </c>
      <c r="EG1695">
        <v>5749184</v>
      </c>
      <c r="EH1695">
        <v>9293404</v>
      </c>
      <c r="EI1695">
        <v>6267182</v>
      </c>
      <c r="EJ1695">
        <v>6270302</v>
      </c>
      <c r="EK1695">
        <v>8015202</v>
      </c>
      <c r="EL1695">
        <v>5459285</v>
      </c>
      <c r="EM1695">
        <v>5996055</v>
      </c>
      <c r="EN1695">
        <v>8482431</v>
      </c>
      <c r="EO1695">
        <v>6421535</v>
      </c>
      <c r="EP1695">
        <v>5721444</v>
      </c>
      <c r="EQ1695">
        <v>6371652</v>
      </c>
      <c r="ER1695">
        <v>6528455</v>
      </c>
      <c r="ES1695">
        <v>5907883</v>
      </c>
      <c r="ET1695">
        <v>9641217</v>
      </c>
      <c r="EU1695">
        <v>7646648</v>
      </c>
      <c r="EV1695">
        <v>13294517</v>
      </c>
      <c r="EW1695">
        <v>9213164</v>
      </c>
      <c r="EX1695">
        <v>5845665</v>
      </c>
      <c r="EY1695">
        <v>6183128</v>
      </c>
      <c r="EZ1695">
        <v>10001506</v>
      </c>
      <c r="FA1695">
        <v>5171595</v>
      </c>
    </row>
    <row r="1696" spans="1:169" x14ac:dyDescent="0.25">
      <c r="A1696" s="5" t="s">
        <v>848</v>
      </c>
      <c r="B1696" t="s">
        <v>1167</v>
      </c>
      <c r="C1696" t="s">
        <v>1199</v>
      </c>
      <c r="D1696" s="2">
        <f>_xll.BDH(A1696, "volume", B1696, C1696, "Direction", "H", "Period", "M","cols=154;rows=2")</f>
        <v>40207</v>
      </c>
      <c r="E1696" s="2">
        <v>40235</v>
      </c>
      <c r="F1696" s="2">
        <v>40268</v>
      </c>
      <c r="G1696" s="2">
        <v>40298</v>
      </c>
      <c r="H1696" s="2">
        <v>40329</v>
      </c>
      <c r="I1696" s="2">
        <v>40359</v>
      </c>
      <c r="J1696" s="2">
        <v>40389</v>
      </c>
      <c r="K1696" s="2">
        <v>40421</v>
      </c>
      <c r="L1696" s="2">
        <v>40451</v>
      </c>
      <c r="M1696" s="2">
        <v>40480</v>
      </c>
      <c r="N1696" s="2">
        <v>40512</v>
      </c>
      <c r="O1696" s="2">
        <v>40543</v>
      </c>
      <c r="P1696" s="2">
        <v>40574</v>
      </c>
      <c r="Q1696" s="2">
        <v>40602</v>
      </c>
      <c r="R1696" s="2">
        <v>40633</v>
      </c>
      <c r="S1696" s="2">
        <v>40662</v>
      </c>
      <c r="T1696" s="2">
        <v>40694</v>
      </c>
      <c r="U1696" s="2">
        <v>40724</v>
      </c>
      <c r="V1696" s="2">
        <v>40753</v>
      </c>
      <c r="W1696" s="2">
        <v>40786</v>
      </c>
      <c r="X1696" s="2">
        <v>40816</v>
      </c>
      <c r="Y1696" s="2">
        <v>40847</v>
      </c>
      <c r="Z1696" s="2">
        <v>40877</v>
      </c>
      <c r="AA1696" s="2">
        <v>40907</v>
      </c>
      <c r="AB1696" s="2">
        <v>40939</v>
      </c>
      <c r="AC1696" s="2">
        <v>40968</v>
      </c>
      <c r="AD1696" s="2">
        <v>40998</v>
      </c>
      <c r="AE1696" s="2">
        <v>41029</v>
      </c>
      <c r="AF1696" s="2">
        <v>41060</v>
      </c>
      <c r="AG1696" s="2">
        <v>41089</v>
      </c>
      <c r="AH1696" s="2">
        <v>41121</v>
      </c>
      <c r="AI1696" s="2">
        <v>41152</v>
      </c>
      <c r="AJ1696" s="2">
        <v>41180</v>
      </c>
      <c r="AK1696" s="2">
        <v>41213</v>
      </c>
      <c r="AL1696" s="2">
        <v>41243</v>
      </c>
      <c r="AM1696" s="2">
        <v>41274</v>
      </c>
      <c r="AN1696" s="2">
        <v>41305</v>
      </c>
      <c r="AO1696" s="2">
        <v>41333</v>
      </c>
      <c r="AP1696" s="2">
        <v>41362</v>
      </c>
      <c r="AQ1696" s="2">
        <v>41394</v>
      </c>
      <c r="AR1696" s="2">
        <v>41425</v>
      </c>
      <c r="AS1696" s="2">
        <v>41453</v>
      </c>
      <c r="AT1696" s="2">
        <v>41486</v>
      </c>
      <c r="AU1696" s="2">
        <v>41516</v>
      </c>
      <c r="AV1696" s="2">
        <v>41547</v>
      </c>
      <c r="AW1696" s="2">
        <v>41578</v>
      </c>
      <c r="AX1696" s="2">
        <v>41607</v>
      </c>
      <c r="AY1696" s="2">
        <v>41639</v>
      </c>
      <c r="AZ1696" s="2">
        <v>41670</v>
      </c>
      <c r="BA1696" s="2">
        <v>41698</v>
      </c>
      <c r="BB1696" s="2">
        <v>41729</v>
      </c>
      <c r="BC1696" s="2">
        <v>41759</v>
      </c>
      <c r="BD1696" s="2">
        <v>41789</v>
      </c>
      <c r="BE1696" s="2">
        <v>41820</v>
      </c>
      <c r="BF1696" s="2">
        <v>41851</v>
      </c>
      <c r="BG1696" s="2">
        <v>41880</v>
      </c>
      <c r="BH1696" s="2">
        <v>41912</v>
      </c>
      <c r="BI1696" s="2">
        <v>41943</v>
      </c>
      <c r="BJ1696" s="2">
        <v>41971</v>
      </c>
      <c r="BK1696" s="2">
        <v>42004</v>
      </c>
      <c r="BL1696" s="2">
        <v>42034</v>
      </c>
      <c r="BM1696" s="2">
        <v>42062</v>
      </c>
      <c r="BN1696" s="2">
        <v>42094</v>
      </c>
      <c r="BO1696" s="2">
        <v>42124</v>
      </c>
      <c r="BP1696" s="2">
        <v>42153</v>
      </c>
      <c r="BQ1696" s="2">
        <v>42185</v>
      </c>
      <c r="BR1696" s="2">
        <v>42216</v>
      </c>
      <c r="BS1696" s="2">
        <v>42247</v>
      </c>
      <c r="BT1696" s="2">
        <v>42277</v>
      </c>
      <c r="BU1696" s="2">
        <v>42307</v>
      </c>
      <c r="BV1696" s="2">
        <v>42338</v>
      </c>
      <c r="BW1696" s="2">
        <v>42369</v>
      </c>
      <c r="BX1696" s="2">
        <v>42398</v>
      </c>
      <c r="BY1696" s="2">
        <v>42429</v>
      </c>
      <c r="BZ1696" s="2">
        <v>42460</v>
      </c>
      <c r="CA1696" s="2">
        <v>42489</v>
      </c>
      <c r="CB1696" s="2">
        <v>42521</v>
      </c>
      <c r="CC1696" s="2">
        <v>42551</v>
      </c>
      <c r="CD1696" s="2">
        <v>42580</v>
      </c>
      <c r="CE1696" s="2">
        <v>42613</v>
      </c>
      <c r="CF1696" s="2">
        <v>42643</v>
      </c>
      <c r="CG1696" s="2">
        <v>42674</v>
      </c>
      <c r="CH1696" s="2">
        <v>42704</v>
      </c>
      <c r="CI1696" s="2">
        <v>42734</v>
      </c>
      <c r="CJ1696" s="2">
        <v>42766</v>
      </c>
      <c r="CK1696" s="2">
        <v>42794</v>
      </c>
      <c r="CL1696" s="2">
        <v>42825</v>
      </c>
      <c r="CM1696" s="2">
        <v>42853</v>
      </c>
      <c r="CN1696" s="2">
        <v>42886</v>
      </c>
      <c r="CO1696" s="2">
        <v>42916</v>
      </c>
      <c r="CP1696" s="2">
        <v>42947</v>
      </c>
      <c r="CQ1696" s="2">
        <v>42978</v>
      </c>
      <c r="CR1696" s="2">
        <v>43007</v>
      </c>
      <c r="CS1696" s="2">
        <v>43039</v>
      </c>
      <c r="CT1696" s="2">
        <v>43069</v>
      </c>
      <c r="CU1696" s="2">
        <v>43098</v>
      </c>
      <c r="CV1696" s="2">
        <v>43131</v>
      </c>
      <c r="CW1696" s="2">
        <v>43159</v>
      </c>
      <c r="CX1696" s="2">
        <v>43189</v>
      </c>
      <c r="CY1696" s="2">
        <v>43220</v>
      </c>
      <c r="CZ1696" s="2">
        <v>43251</v>
      </c>
      <c r="DA1696" s="2">
        <v>43280</v>
      </c>
      <c r="DB1696" s="2">
        <v>43312</v>
      </c>
      <c r="DC1696" s="2">
        <v>43343</v>
      </c>
      <c r="DD1696" s="2">
        <v>43371</v>
      </c>
      <c r="DE1696" s="2">
        <v>43404</v>
      </c>
      <c r="DF1696" s="2">
        <v>43434</v>
      </c>
      <c r="DG1696" s="2">
        <v>43465</v>
      </c>
      <c r="DH1696" s="2">
        <v>43496</v>
      </c>
      <c r="DI1696" s="2">
        <v>43524</v>
      </c>
      <c r="DJ1696" s="2">
        <v>43553</v>
      </c>
      <c r="DK1696" s="2">
        <v>43585</v>
      </c>
      <c r="DL1696" s="2">
        <v>43616</v>
      </c>
      <c r="DM1696" s="2">
        <v>43644</v>
      </c>
      <c r="DN1696" s="2">
        <v>43677</v>
      </c>
      <c r="DO1696" s="2">
        <v>43707</v>
      </c>
      <c r="DP1696" s="2">
        <v>43738</v>
      </c>
      <c r="DQ1696" s="2">
        <v>43769</v>
      </c>
      <c r="DR1696" s="2">
        <v>43798</v>
      </c>
      <c r="DS1696" s="2">
        <v>43830</v>
      </c>
      <c r="DT1696" s="2">
        <v>43861</v>
      </c>
      <c r="DU1696" s="2">
        <v>43889</v>
      </c>
      <c r="DV1696" s="2">
        <v>43921</v>
      </c>
      <c r="DW1696" s="2">
        <v>43951</v>
      </c>
      <c r="DX1696" s="2">
        <v>43980</v>
      </c>
      <c r="DY1696" s="2">
        <v>44012</v>
      </c>
      <c r="DZ1696" s="2">
        <v>44043</v>
      </c>
      <c r="EA1696" s="2">
        <v>44074</v>
      </c>
      <c r="EB1696" s="2">
        <v>44104</v>
      </c>
      <c r="EC1696" s="2">
        <v>44134</v>
      </c>
      <c r="ED1696" s="2">
        <v>44165</v>
      </c>
      <c r="EE1696" s="2">
        <v>44196</v>
      </c>
      <c r="EF1696" s="2">
        <v>44225</v>
      </c>
      <c r="EG1696" s="2">
        <v>44253</v>
      </c>
      <c r="EH1696" s="2">
        <v>44286</v>
      </c>
      <c r="EI1696" s="2">
        <v>44316</v>
      </c>
      <c r="EJ1696" s="2">
        <v>44347</v>
      </c>
      <c r="EK1696" s="2">
        <v>44377</v>
      </c>
      <c r="EL1696" s="2">
        <v>44407</v>
      </c>
      <c r="EM1696" s="2">
        <v>44439</v>
      </c>
      <c r="EN1696" s="2">
        <v>44469</v>
      </c>
      <c r="EO1696" s="2">
        <v>44498</v>
      </c>
      <c r="EP1696" s="2">
        <v>44530</v>
      </c>
      <c r="EQ1696" s="2">
        <v>44561</v>
      </c>
      <c r="ER1696" s="2">
        <v>44592</v>
      </c>
      <c r="ES1696" s="2">
        <v>44620</v>
      </c>
      <c r="ET1696" s="2">
        <v>44651</v>
      </c>
      <c r="EU1696" s="2">
        <v>44680</v>
      </c>
      <c r="EV1696" s="2">
        <v>44712</v>
      </c>
      <c r="EW1696" s="2">
        <v>44742</v>
      </c>
      <c r="EX1696" s="2">
        <v>44771</v>
      </c>
      <c r="EY1696" s="2">
        <v>44804</v>
      </c>
      <c r="EZ1696" s="2">
        <v>44834</v>
      </c>
      <c r="FA1696" s="2">
        <v>44865</v>
      </c>
    </row>
    <row r="1697" spans="1:157" x14ac:dyDescent="0.25">
      <c r="D1697" s="3">
        <v>10487800</v>
      </c>
      <c r="E1697">
        <v>12060400</v>
      </c>
      <c r="F1697">
        <v>10024700</v>
      </c>
      <c r="G1697">
        <v>11743500</v>
      </c>
      <c r="H1697">
        <v>18287600</v>
      </c>
      <c r="I1697">
        <v>17108000</v>
      </c>
      <c r="J1697">
        <v>17460300</v>
      </c>
      <c r="K1697">
        <v>12899300</v>
      </c>
      <c r="L1697">
        <v>12678526</v>
      </c>
      <c r="M1697">
        <v>9192056</v>
      </c>
      <c r="N1697">
        <v>11905144</v>
      </c>
      <c r="O1697">
        <v>18576195</v>
      </c>
      <c r="P1697">
        <v>9869528</v>
      </c>
      <c r="Q1697">
        <v>8487931</v>
      </c>
      <c r="R1697">
        <v>28118082</v>
      </c>
      <c r="S1697">
        <v>10819292</v>
      </c>
      <c r="T1697">
        <v>12875265</v>
      </c>
      <c r="U1697">
        <v>11796171</v>
      </c>
      <c r="V1697">
        <v>9023924</v>
      </c>
      <c r="W1697">
        <v>26587531</v>
      </c>
      <c r="X1697">
        <v>15296422</v>
      </c>
      <c r="Y1697">
        <v>16301264</v>
      </c>
      <c r="Z1697">
        <v>19752499</v>
      </c>
      <c r="AA1697">
        <v>11652956</v>
      </c>
      <c r="AB1697">
        <v>10173954</v>
      </c>
      <c r="AC1697">
        <v>17314844</v>
      </c>
      <c r="AD1697">
        <v>14219237</v>
      </c>
      <c r="AE1697">
        <v>9095372</v>
      </c>
      <c r="AF1697">
        <v>9542890</v>
      </c>
      <c r="AG1697">
        <v>9901005</v>
      </c>
      <c r="AH1697">
        <v>9082586</v>
      </c>
      <c r="AI1697">
        <v>15186825</v>
      </c>
      <c r="AJ1697">
        <v>21661542</v>
      </c>
      <c r="AK1697">
        <v>10182981</v>
      </c>
      <c r="AL1697">
        <v>14911446</v>
      </c>
      <c r="AM1697">
        <v>11028058</v>
      </c>
      <c r="AN1697">
        <v>9366644</v>
      </c>
      <c r="AO1697">
        <v>8942440</v>
      </c>
      <c r="AP1697">
        <v>9382374</v>
      </c>
      <c r="AQ1697">
        <v>8887145</v>
      </c>
      <c r="AR1697">
        <v>19198555</v>
      </c>
      <c r="AS1697">
        <v>14130306</v>
      </c>
      <c r="AT1697">
        <v>10103749</v>
      </c>
      <c r="AU1697">
        <v>13628149</v>
      </c>
      <c r="AV1697">
        <v>10628247</v>
      </c>
      <c r="AW1697">
        <v>10741469</v>
      </c>
      <c r="AX1697">
        <v>10354912</v>
      </c>
      <c r="AY1697">
        <v>12224063</v>
      </c>
      <c r="AZ1697">
        <v>12395958</v>
      </c>
      <c r="BA1697">
        <v>8821400</v>
      </c>
      <c r="BB1697">
        <v>9325997</v>
      </c>
      <c r="BC1697">
        <v>10134219</v>
      </c>
      <c r="BD1697">
        <v>13485693</v>
      </c>
      <c r="BE1697">
        <v>16585939</v>
      </c>
      <c r="BF1697">
        <v>11885263</v>
      </c>
      <c r="BG1697">
        <v>13536523</v>
      </c>
      <c r="BH1697">
        <v>17038164</v>
      </c>
      <c r="BI1697">
        <v>16402047</v>
      </c>
      <c r="BJ1697">
        <v>12324492</v>
      </c>
      <c r="BK1697">
        <v>16666969</v>
      </c>
      <c r="BL1697">
        <v>16689325</v>
      </c>
      <c r="BM1697">
        <v>19126604</v>
      </c>
      <c r="BN1697">
        <v>22506246</v>
      </c>
      <c r="BO1697">
        <v>12500866</v>
      </c>
      <c r="BP1697">
        <v>13756659</v>
      </c>
      <c r="BQ1697">
        <v>15590915</v>
      </c>
      <c r="BR1697">
        <v>14515867</v>
      </c>
      <c r="BS1697">
        <v>19054339</v>
      </c>
      <c r="BT1697">
        <v>16559185</v>
      </c>
      <c r="BU1697">
        <v>15017270</v>
      </c>
      <c r="BV1697">
        <v>16364291</v>
      </c>
      <c r="BW1697">
        <v>15351849</v>
      </c>
      <c r="BX1697">
        <v>17929453</v>
      </c>
      <c r="BY1697">
        <v>20237880</v>
      </c>
      <c r="BZ1697">
        <v>13658899</v>
      </c>
      <c r="CA1697">
        <v>10221135</v>
      </c>
      <c r="CB1697">
        <v>14580174</v>
      </c>
      <c r="CC1697">
        <v>18315590</v>
      </c>
      <c r="CD1697">
        <v>9296414</v>
      </c>
      <c r="CE1697">
        <v>11204145</v>
      </c>
      <c r="CF1697">
        <v>12033968</v>
      </c>
      <c r="CG1697">
        <v>10742851</v>
      </c>
      <c r="CH1697">
        <v>15818822</v>
      </c>
      <c r="CI1697">
        <v>12241487</v>
      </c>
      <c r="CJ1697">
        <v>10534369</v>
      </c>
      <c r="CK1697">
        <v>9583741</v>
      </c>
      <c r="CL1697">
        <v>11939915</v>
      </c>
      <c r="CM1697">
        <v>9816106</v>
      </c>
      <c r="CN1697">
        <v>10680169</v>
      </c>
      <c r="CO1697">
        <v>10448029</v>
      </c>
      <c r="CP1697">
        <v>7039336</v>
      </c>
      <c r="CQ1697">
        <v>9287604</v>
      </c>
      <c r="CR1697">
        <v>11141225</v>
      </c>
      <c r="CS1697">
        <v>10417246</v>
      </c>
      <c r="CT1697">
        <v>8841132</v>
      </c>
      <c r="CU1697">
        <v>12303464</v>
      </c>
      <c r="CV1697">
        <v>14487463</v>
      </c>
      <c r="CW1697">
        <v>16378827</v>
      </c>
      <c r="CX1697">
        <v>13979453</v>
      </c>
      <c r="CY1697">
        <v>12958890</v>
      </c>
      <c r="CZ1697">
        <v>14196957</v>
      </c>
      <c r="DA1697">
        <v>12336046</v>
      </c>
      <c r="DB1697">
        <v>10133789</v>
      </c>
      <c r="DC1697">
        <v>9348874</v>
      </c>
      <c r="DD1697">
        <v>10547891</v>
      </c>
      <c r="DE1697">
        <v>13106908</v>
      </c>
      <c r="DF1697">
        <v>9994242</v>
      </c>
      <c r="DG1697">
        <v>15046028</v>
      </c>
      <c r="DH1697">
        <v>12622837</v>
      </c>
      <c r="DI1697">
        <v>13282310</v>
      </c>
      <c r="DJ1697">
        <v>15672088</v>
      </c>
      <c r="DK1697">
        <v>9758232</v>
      </c>
      <c r="DL1697">
        <v>9573850</v>
      </c>
      <c r="DM1697">
        <v>18442961</v>
      </c>
      <c r="DN1697">
        <v>10451399</v>
      </c>
      <c r="DO1697">
        <v>13488196</v>
      </c>
      <c r="DP1697">
        <v>13283918</v>
      </c>
      <c r="DQ1697">
        <v>12410986</v>
      </c>
      <c r="DR1697">
        <v>14273322</v>
      </c>
      <c r="DS1697">
        <v>18388909</v>
      </c>
      <c r="DT1697">
        <v>12837173</v>
      </c>
      <c r="DU1697">
        <v>13881520</v>
      </c>
      <c r="DV1697">
        <v>38522954</v>
      </c>
      <c r="DW1697">
        <v>18731457</v>
      </c>
      <c r="DX1697">
        <v>22971050</v>
      </c>
      <c r="DY1697">
        <v>23975069</v>
      </c>
      <c r="DZ1697">
        <v>13626635</v>
      </c>
      <c r="EA1697">
        <v>14325313</v>
      </c>
      <c r="EB1697">
        <v>23359592</v>
      </c>
      <c r="EC1697">
        <v>14709291</v>
      </c>
      <c r="ED1697">
        <v>14361532</v>
      </c>
      <c r="EE1697">
        <v>22870140</v>
      </c>
      <c r="EF1697">
        <v>13138509</v>
      </c>
      <c r="EG1697">
        <v>14370423</v>
      </c>
      <c r="EH1697">
        <v>17066551</v>
      </c>
      <c r="EI1697">
        <v>13680389</v>
      </c>
      <c r="EJ1697">
        <v>12446902</v>
      </c>
      <c r="EK1697">
        <v>19698655</v>
      </c>
      <c r="EL1697">
        <v>12437610</v>
      </c>
      <c r="EM1697">
        <v>12734552</v>
      </c>
      <c r="EN1697">
        <v>14846639</v>
      </c>
      <c r="EO1697">
        <v>11353107</v>
      </c>
      <c r="EP1697">
        <v>15704123</v>
      </c>
      <c r="EQ1697">
        <v>22364001</v>
      </c>
      <c r="ER1697">
        <v>21894592</v>
      </c>
      <c r="ES1697">
        <v>19683197</v>
      </c>
      <c r="ET1697">
        <v>20548511</v>
      </c>
      <c r="EU1697">
        <v>15728958</v>
      </c>
      <c r="EV1697">
        <v>21397594</v>
      </c>
      <c r="EW1697">
        <v>23328326</v>
      </c>
      <c r="EX1697">
        <v>15996356</v>
      </c>
      <c r="EY1697">
        <v>20322033</v>
      </c>
      <c r="EZ1697">
        <v>22840574</v>
      </c>
      <c r="FA1697">
        <v>19236911</v>
      </c>
    </row>
    <row r="1698" spans="1:157" x14ac:dyDescent="0.25">
      <c r="A1698" s="5" t="s">
        <v>849</v>
      </c>
      <c r="B1698" t="s">
        <v>1167</v>
      </c>
      <c r="C1698" t="s">
        <v>1202</v>
      </c>
      <c r="D1698" s="2">
        <f>_xll.BDH(A1698, "volume", B1698, C1698, "Direction", "H", "Period", "M","cols=137;rows=2")</f>
        <v>40207</v>
      </c>
      <c r="E1698" s="2">
        <v>40235</v>
      </c>
      <c r="F1698" s="2">
        <v>40268</v>
      </c>
      <c r="G1698" s="2">
        <v>40298</v>
      </c>
      <c r="H1698" s="2">
        <v>40329</v>
      </c>
      <c r="I1698" s="2">
        <v>40359</v>
      </c>
      <c r="J1698" s="2">
        <v>40389</v>
      </c>
      <c r="K1698" s="2">
        <v>40421</v>
      </c>
      <c r="L1698" s="2">
        <v>40451</v>
      </c>
      <c r="M1698" s="2">
        <v>40480</v>
      </c>
      <c r="N1698" s="2">
        <v>40512</v>
      </c>
      <c r="O1698" s="2">
        <v>40543</v>
      </c>
      <c r="P1698" s="2">
        <v>40574</v>
      </c>
      <c r="Q1698" s="2">
        <v>40602</v>
      </c>
      <c r="R1698" s="2">
        <v>40633</v>
      </c>
      <c r="S1698" s="2">
        <v>40662</v>
      </c>
      <c r="T1698" s="2">
        <v>40694</v>
      </c>
      <c r="U1698" s="2">
        <v>40724</v>
      </c>
      <c r="V1698" s="2">
        <v>40753</v>
      </c>
      <c r="W1698" s="2">
        <v>40786</v>
      </c>
      <c r="X1698" s="2">
        <v>40816</v>
      </c>
      <c r="Y1698" s="2">
        <v>40847</v>
      </c>
      <c r="Z1698" s="2">
        <v>40877</v>
      </c>
      <c r="AA1698" s="2">
        <v>40907</v>
      </c>
      <c r="AB1698" s="2">
        <v>40939</v>
      </c>
      <c r="AC1698" s="2">
        <v>40968</v>
      </c>
      <c r="AD1698" s="2">
        <v>40998</v>
      </c>
      <c r="AE1698" s="2">
        <v>41029</v>
      </c>
      <c r="AF1698" s="2">
        <v>41060</v>
      </c>
      <c r="AG1698" s="2">
        <v>41089</v>
      </c>
      <c r="AH1698" s="2">
        <v>41121</v>
      </c>
      <c r="AI1698" s="2">
        <v>41152</v>
      </c>
      <c r="AJ1698" s="2">
        <v>41180</v>
      </c>
      <c r="AK1698" s="2">
        <v>41213</v>
      </c>
      <c r="AL1698" s="2">
        <v>41243</v>
      </c>
      <c r="AM1698" s="2">
        <v>41274</v>
      </c>
      <c r="AN1698" s="2">
        <v>41305</v>
      </c>
      <c r="AO1698" s="2">
        <v>41333</v>
      </c>
      <c r="AP1698" s="2">
        <v>41362</v>
      </c>
      <c r="AQ1698" s="2">
        <v>41394</v>
      </c>
      <c r="AR1698" s="2">
        <v>41425</v>
      </c>
      <c r="AS1698" s="2">
        <v>41453</v>
      </c>
      <c r="AT1698" s="2">
        <v>41486</v>
      </c>
      <c r="AU1698" s="2">
        <v>41516</v>
      </c>
      <c r="AV1698" s="2">
        <v>41547</v>
      </c>
      <c r="AW1698" s="2">
        <v>41578</v>
      </c>
      <c r="AX1698" s="2">
        <v>41607</v>
      </c>
      <c r="AY1698" s="2">
        <v>41639</v>
      </c>
      <c r="AZ1698" s="2">
        <v>41670</v>
      </c>
      <c r="BA1698" s="2">
        <v>41698</v>
      </c>
      <c r="BB1698" s="2">
        <v>41729</v>
      </c>
      <c r="BC1698" s="2">
        <v>41759</v>
      </c>
      <c r="BD1698" s="2">
        <v>41789</v>
      </c>
      <c r="BE1698" s="2">
        <v>41820</v>
      </c>
      <c r="BF1698" s="2">
        <v>41851</v>
      </c>
      <c r="BG1698" s="2">
        <v>41880</v>
      </c>
      <c r="BH1698" s="2">
        <v>41912</v>
      </c>
      <c r="BI1698" s="2">
        <v>41943</v>
      </c>
      <c r="BJ1698" s="2">
        <v>41971</v>
      </c>
      <c r="BK1698" s="2">
        <v>42004</v>
      </c>
      <c r="BL1698" s="2">
        <v>42034</v>
      </c>
      <c r="BM1698" s="2">
        <v>42062</v>
      </c>
      <c r="BN1698" s="2">
        <v>42094</v>
      </c>
      <c r="BO1698" s="2">
        <v>42124</v>
      </c>
      <c r="BP1698" s="2">
        <v>42153</v>
      </c>
      <c r="BQ1698" s="2">
        <v>42185</v>
      </c>
      <c r="BR1698" s="2">
        <v>42216</v>
      </c>
      <c r="BS1698" s="2">
        <v>42247</v>
      </c>
      <c r="BT1698" s="2">
        <v>42277</v>
      </c>
      <c r="BU1698" s="2">
        <v>42307</v>
      </c>
      <c r="BV1698" s="2">
        <v>42338</v>
      </c>
      <c r="BW1698" s="2">
        <v>42369</v>
      </c>
      <c r="BX1698" s="2">
        <v>42398</v>
      </c>
      <c r="BY1698" s="2">
        <v>42429</v>
      </c>
      <c r="BZ1698" s="2">
        <v>42460</v>
      </c>
      <c r="CA1698" s="2">
        <v>42489</v>
      </c>
      <c r="CB1698" s="2">
        <v>42521</v>
      </c>
      <c r="CC1698" s="2">
        <v>42551</v>
      </c>
      <c r="CD1698" s="2">
        <v>42580</v>
      </c>
      <c r="CE1698" s="2">
        <v>42613</v>
      </c>
      <c r="CF1698" s="2">
        <v>42643</v>
      </c>
      <c r="CG1698" s="2">
        <v>42674</v>
      </c>
      <c r="CH1698" s="2">
        <v>42704</v>
      </c>
      <c r="CI1698" s="2">
        <v>42734</v>
      </c>
      <c r="CJ1698" s="2">
        <v>42766</v>
      </c>
      <c r="CK1698" s="2">
        <v>42794</v>
      </c>
      <c r="CL1698" s="2">
        <v>42825</v>
      </c>
      <c r="CM1698" s="2">
        <v>42853</v>
      </c>
      <c r="CN1698" s="2">
        <v>42886</v>
      </c>
      <c r="CO1698" s="2">
        <v>42916</v>
      </c>
      <c r="CP1698" s="2">
        <v>42947</v>
      </c>
      <c r="CQ1698" s="2">
        <v>42978</v>
      </c>
      <c r="CR1698" s="2">
        <v>43007</v>
      </c>
      <c r="CS1698" s="2">
        <v>43039</v>
      </c>
      <c r="CT1698" s="2">
        <v>43069</v>
      </c>
      <c r="CU1698" s="2">
        <v>43098</v>
      </c>
      <c r="CV1698" s="2">
        <v>43131</v>
      </c>
      <c r="CW1698" s="2">
        <v>43159</v>
      </c>
      <c r="CX1698" s="2">
        <v>43189</v>
      </c>
      <c r="CY1698" s="2">
        <v>43220</v>
      </c>
      <c r="CZ1698" s="2">
        <v>43251</v>
      </c>
      <c r="DA1698" s="2">
        <v>43280</v>
      </c>
      <c r="DB1698" s="2">
        <v>43312</v>
      </c>
      <c r="DC1698" s="2">
        <v>43343</v>
      </c>
      <c r="DD1698" s="2">
        <v>43371</v>
      </c>
      <c r="DE1698" s="2">
        <v>43404</v>
      </c>
      <c r="DF1698" s="2">
        <v>43434</v>
      </c>
      <c r="DG1698" s="2">
        <v>43465</v>
      </c>
      <c r="DH1698" s="2">
        <v>43496</v>
      </c>
      <c r="DI1698" s="2">
        <v>43524</v>
      </c>
      <c r="DJ1698" s="2">
        <v>43553</v>
      </c>
      <c r="DK1698" s="2">
        <v>43585</v>
      </c>
      <c r="DL1698" s="2">
        <v>43616</v>
      </c>
      <c r="DM1698" s="2">
        <v>43644</v>
      </c>
      <c r="DN1698" s="2">
        <v>43677</v>
      </c>
      <c r="DO1698" s="2">
        <v>43707</v>
      </c>
      <c r="DP1698" s="2">
        <v>43738</v>
      </c>
      <c r="DQ1698" s="2">
        <v>43769</v>
      </c>
      <c r="DR1698" s="2">
        <v>43798</v>
      </c>
      <c r="DS1698" s="2">
        <v>43830</v>
      </c>
      <c r="DT1698" s="2">
        <v>43861</v>
      </c>
      <c r="DU1698" s="2">
        <v>43889</v>
      </c>
      <c r="DV1698" s="2">
        <v>43921</v>
      </c>
      <c r="DW1698" s="2">
        <v>43951</v>
      </c>
      <c r="DX1698" s="2">
        <v>43980</v>
      </c>
      <c r="DY1698" s="2">
        <v>44012</v>
      </c>
      <c r="DZ1698" s="2">
        <v>44043</v>
      </c>
      <c r="EA1698" s="2">
        <v>44074</v>
      </c>
      <c r="EB1698" s="2">
        <v>44104</v>
      </c>
      <c r="EC1698" s="2">
        <v>44134</v>
      </c>
      <c r="ED1698" s="2">
        <v>44165</v>
      </c>
      <c r="EE1698" s="2">
        <v>44196</v>
      </c>
      <c r="EF1698" s="2">
        <v>44225</v>
      </c>
      <c r="EG1698" s="2">
        <v>44253</v>
      </c>
      <c r="EH1698" s="2">
        <v>44286</v>
      </c>
      <c r="EI1698" s="2">
        <v>44316</v>
      </c>
      <c r="EJ1698" s="2">
        <v>44347</v>
      </c>
    </row>
    <row r="1699" spans="1:157" x14ac:dyDescent="0.25">
      <c r="D1699" s="3">
        <v>14029877</v>
      </c>
      <c r="E1699">
        <v>16318365</v>
      </c>
      <c r="F1699">
        <v>16441758</v>
      </c>
      <c r="G1699">
        <v>15521137</v>
      </c>
      <c r="H1699">
        <v>15202228</v>
      </c>
      <c r="I1699">
        <v>13945002</v>
      </c>
      <c r="J1699">
        <v>15099614</v>
      </c>
      <c r="K1699">
        <v>15491408</v>
      </c>
      <c r="L1699">
        <v>12340898</v>
      </c>
      <c r="M1699">
        <v>14324215</v>
      </c>
      <c r="N1699">
        <v>8763515</v>
      </c>
      <c r="O1699">
        <v>11444464</v>
      </c>
      <c r="P1699">
        <v>8846341</v>
      </c>
      <c r="Q1699">
        <v>9179431</v>
      </c>
      <c r="R1699">
        <v>8889648</v>
      </c>
      <c r="S1699">
        <v>6841885</v>
      </c>
      <c r="T1699">
        <v>8351640</v>
      </c>
      <c r="U1699">
        <v>8980178</v>
      </c>
      <c r="V1699">
        <v>11248949</v>
      </c>
      <c r="W1699">
        <v>16991849</v>
      </c>
      <c r="X1699">
        <v>10234697</v>
      </c>
      <c r="Y1699">
        <v>9425213</v>
      </c>
      <c r="Z1699">
        <v>8069554</v>
      </c>
      <c r="AA1699">
        <v>8186524</v>
      </c>
      <c r="AB1699">
        <v>4565657</v>
      </c>
      <c r="AC1699">
        <v>7885524</v>
      </c>
      <c r="AD1699">
        <v>7478775</v>
      </c>
      <c r="AE1699">
        <v>7871900</v>
      </c>
      <c r="AF1699">
        <v>9115619</v>
      </c>
      <c r="AG1699">
        <v>12771457</v>
      </c>
      <c r="AH1699">
        <v>11954257</v>
      </c>
      <c r="AI1699">
        <v>8660467</v>
      </c>
      <c r="AJ1699">
        <v>5871511</v>
      </c>
      <c r="AK1699">
        <v>7147963</v>
      </c>
      <c r="AL1699">
        <v>6790203</v>
      </c>
      <c r="AM1699">
        <v>5402062</v>
      </c>
      <c r="AN1699">
        <v>6569061</v>
      </c>
      <c r="AO1699">
        <v>8109383</v>
      </c>
      <c r="AP1699">
        <v>10471545</v>
      </c>
      <c r="AQ1699">
        <v>9808659</v>
      </c>
      <c r="AR1699">
        <v>7941168</v>
      </c>
      <c r="AS1699">
        <v>8906344</v>
      </c>
      <c r="AT1699">
        <v>8486542</v>
      </c>
      <c r="AU1699">
        <v>7975718</v>
      </c>
      <c r="AV1699">
        <v>5895521</v>
      </c>
      <c r="AW1699">
        <v>10959960</v>
      </c>
      <c r="AX1699">
        <v>5121372</v>
      </c>
      <c r="AY1699">
        <v>6302777</v>
      </c>
      <c r="AZ1699">
        <v>11037837</v>
      </c>
      <c r="BA1699">
        <v>9062164</v>
      </c>
      <c r="BB1699">
        <v>9783909</v>
      </c>
      <c r="BC1699">
        <v>10559920</v>
      </c>
      <c r="BD1699">
        <v>6684509</v>
      </c>
      <c r="BE1699">
        <v>5174252</v>
      </c>
      <c r="BF1699">
        <v>7238643</v>
      </c>
      <c r="BG1699">
        <v>5079153</v>
      </c>
      <c r="BH1699">
        <v>4632972</v>
      </c>
      <c r="BI1699">
        <v>8627481</v>
      </c>
      <c r="BJ1699">
        <v>5279282</v>
      </c>
      <c r="BK1699">
        <v>8183253</v>
      </c>
      <c r="BL1699">
        <v>5934055</v>
      </c>
      <c r="BM1699">
        <v>5506464</v>
      </c>
      <c r="BN1699">
        <v>5722194</v>
      </c>
      <c r="BO1699">
        <v>5439768</v>
      </c>
      <c r="BP1699">
        <v>6090149</v>
      </c>
      <c r="BQ1699">
        <v>5037157</v>
      </c>
      <c r="BR1699">
        <v>5039895</v>
      </c>
      <c r="BS1699">
        <v>6623496</v>
      </c>
      <c r="BT1699">
        <v>6718269</v>
      </c>
      <c r="BU1699">
        <v>6992336</v>
      </c>
      <c r="BV1699">
        <v>7665979</v>
      </c>
      <c r="BW1699">
        <v>7246157</v>
      </c>
      <c r="BX1699">
        <v>13946910</v>
      </c>
      <c r="BY1699">
        <v>9075150</v>
      </c>
      <c r="BZ1699">
        <v>6142086</v>
      </c>
      <c r="CA1699">
        <v>7297786</v>
      </c>
      <c r="CB1699">
        <v>5590775</v>
      </c>
      <c r="CC1699">
        <v>6678881</v>
      </c>
      <c r="CD1699">
        <v>5637404</v>
      </c>
      <c r="CE1699">
        <v>7023987</v>
      </c>
      <c r="CF1699">
        <v>5417373</v>
      </c>
      <c r="CG1699">
        <v>5882927</v>
      </c>
      <c r="CH1699">
        <v>6612697</v>
      </c>
      <c r="CI1699">
        <v>5033633</v>
      </c>
      <c r="CJ1699">
        <v>5482437</v>
      </c>
      <c r="CK1699">
        <v>6865320</v>
      </c>
      <c r="CL1699">
        <v>5180188</v>
      </c>
      <c r="CM1699">
        <v>5842017</v>
      </c>
      <c r="CN1699">
        <v>5748683</v>
      </c>
      <c r="CO1699">
        <v>9003780</v>
      </c>
      <c r="CP1699">
        <v>9549216</v>
      </c>
      <c r="CQ1699">
        <v>6564319</v>
      </c>
      <c r="CR1699">
        <v>8752246</v>
      </c>
      <c r="CS1699">
        <v>9013408</v>
      </c>
      <c r="CT1699">
        <v>7907183</v>
      </c>
      <c r="CU1699">
        <v>7206197</v>
      </c>
      <c r="CV1699">
        <v>7229922</v>
      </c>
      <c r="CW1699">
        <v>8776019</v>
      </c>
      <c r="CX1699">
        <v>9273907</v>
      </c>
      <c r="CY1699">
        <v>7947043</v>
      </c>
      <c r="CZ1699">
        <v>8197087</v>
      </c>
      <c r="DA1699">
        <v>7979264</v>
      </c>
      <c r="DB1699">
        <v>8307919</v>
      </c>
      <c r="DC1699">
        <v>7111015</v>
      </c>
      <c r="DD1699">
        <v>6433195</v>
      </c>
      <c r="DE1699">
        <v>8851080</v>
      </c>
      <c r="DF1699">
        <v>12647269</v>
      </c>
      <c r="DG1699">
        <v>9341225</v>
      </c>
      <c r="DH1699">
        <v>8939196</v>
      </c>
      <c r="DI1699">
        <v>7706909</v>
      </c>
      <c r="DJ1699">
        <v>9324801</v>
      </c>
      <c r="DK1699">
        <v>7862605</v>
      </c>
      <c r="DL1699">
        <v>7225749</v>
      </c>
      <c r="DM1699">
        <v>6094683</v>
      </c>
      <c r="DN1699">
        <v>8042034</v>
      </c>
      <c r="DO1699">
        <v>8796064</v>
      </c>
      <c r="DP1699">
        <v>5956108</v>
      </c>
      <c r="DQ1699">
        <v>5807005</v>
      </c>
      <c r="DR1699">
        <v>5099691</v>
      </c>
      <c r="DS1699">
        <v>5242249</v>
      </c>
      <c r="DT1699">
        <v>4864971</v>
      </c>
      <c r="DU1699">
        <v>7757968</v>
      </c>
      <c r="DV1699">
        <v>22453010</v>
      </c>
      <c r="DW1699">
        <v>16968142</v>
      </c>
      <c r="DX1699">
        <v>14872509</v>
      </c>
      <c r="DY1699">
        <v>16446814</v>
      </c>
      <c r="DZ1699">
        <v>10094368</v>
      </c>
      <c r="EA1699">
        <v>13240201</v>
      </c>
      <c r="EB1699">
        <v>12248668</v>
      </c>
      <c r="EC1699">
        <v>8443946</v>
      </c>
      <c r="ED1699">
        <v>18424176</v>
      </c>
      <c r="EE1699">
        <v>10977131</v>
      </c>
      <c r="EF1699">
        <v>25296598</v>
      </c>
      <c r="EG1699">
        <v>8571113</v>
      </c>
      <c r="EH1699">
        <v>13574333</v>
      </c>
      <c r="EI1699">
        <v>10124363</v>
      </c>
      <c r="EJ1699">
        <v>14653996</v>
      </c>
    </row>
    <row r="1700" spans="1:157" x14ac:dyDescent="0.25">
      <c r="A1700" s="5" t="s">
        <v>850</v>
      </c>
      <c r="B1700" t="s">
        <v>1167</v>
      </c>
      <c r="C1700" t="s">
        <v>1192</v>
      </c>
      <c r="D1700" s="2">
        <f>_xll.BDH(A1700, "volume", B1700, C1700, "Direction", "H", "Period", "M","cols=72;rows=2")</f>
        <v>40207</v>
      </c>
      <c r="E1700" s="2">
        <v>40235</v>
      </c>
      <c r="F1700" s="2">
        <v>40268</v>
      </c>
      <c r="G1700" s="2">
        <v>40298</v>
      </c>
      <c r="H1700" s="2">
        <v>40329</v>
      </c>
      <c r="I1700" s="2">
        <v>40359</v>
      </c>
      <c r="J1700" s="2">
        <v>40389</v>
      </c>
      <c r="K1700" s="2">
        <v>40421</v>
      </c>
      <c r="L1700" s="2">
        <v>40451</v>
      </c>
      <c r="M1700" s="2">
        <v>40480</v>
      </c>
      <c r="N1700" s="2">
        <v>40512</v>
      </c>
      <c r="O1700" s="2">
        <v>40543</v>
      </c>
      <c r="P1700" s="2">
        <v>40574</v>
      </c>
      <c r="Q1700" s="2">
        <v>40602</v>
      </c>
      <c r="R1700" s="2">
        <v>40633</v>
      </c>
      <c r="S1700" s="2">
        <v>40662</v>
      </c>
      <c r="T1700" s="2">
        <v>40694</v>
      </c>
      <c r="U1700" s="2">
        <v>40724</v>
      </c>
      <c r="V1700" s="2">
        <v>40753</v>
      </c>
      <c r="W1700" s="2">
        <v>40786</v>
      </c>
      <c r="X1700" s="2">
        <v>40816</v>
      </c>
      <c r="Y1700" s="2">
        <v>40847</v>
      </c>
      <c r="Z1700" s="2">
        <v>40877</v>
      </c>
      <c r="AA1700" s="2">
        <v>40907</v>
      </c>
      <c r="AB1700" s="2">
        <v>40939</v>
      </c>
      <c r="AC1700" s="2">
        <v>40968</v>
      </c>
      <c r="AD1700" s="2">
        <v>40998</v>
      </c>
      <c r="AE1700" s="2">
        <v>41029</v>
      </c>
      <c r="AF1700" s="2">
        <v>41060</v>
      </c>
      <c r="AG1700" s="2">
        <v>41089</v>
      </c>
      <c r="AH1700" s="2">
        <v>41121</v>
      </c>
      <c r="AI1700" s="2">
        <v>41152</v>
      </c>
      <c r="AJ1700" s="2">
        <v>41180</v>
      </c>
      <c r="AK1700" s="2">
        <v>41213</v>
      </c>
      <c r="AL1700" s="2">
        <v>41243</v>
      </c>
      <c r="AM1700" s="2">
        <v>41274</v>
      </c>
      <c r="AN1700" s="2">
        <v>41305</v>
      </c>
      <c r="AO1700" s="2">
        <v>41333</v>
      </c>
      <c r="AP1700" s="2">
        <v>41362</v>
      </c>
      <c r="AQ1700" s="2">
        <v>41394</v>
      </c>
      <c r="AR1700" s="2">
        <v>41425</v>
      </c>
      <c r="AS1700" s="2">
        <v>41453</v>
      </c>
      <c r="AT1700" s="2">
        <v>41486</v>
      </c>
      <c r="AU1700" s="2">
        <v>41516</v>
      </c>
      <c r="AV1700" s="2">
        <v>41547</v>
      </c>
      <c r="AW1700" s="2">
        <v>41578</v>
      </c>
      <c r="AX1700" s="2">
        <v>41607</v>
      </c>
      <c r="AY1700" s="2">
        <v>41639</v>
      </c>
      <c r="AZ1700" s="2">
        <v>41670</v>
      </c>
      <c r="BA1700" s="2">
        <v>41698</v>
      </c>
      <c r="BB1700" s="2">
        <v>41729</v>
      </c>
      <c r="BC1700" s="2">
        <v>41759</v>
      </c>
      <c r="BD1700" s="2">
        <v>41789</v>
      </c>
      <c r="BE1700" s="2">
        <v>41820</v>
      </c>
      <c r="BF1700" s="2">
        <v>41851</v>
      </c>
      <c r="BG1700" s="2">
        <v>41880</v>
      </c>
      <c r="BH1700" s="2">
        <v>41912</v>
      </c>
      <c r="BI1700" s="2">
        <v>41943</v>
      </c>
      <c r="BJ1700" s="2">
        <v>41971</v>
      </c>
      <c r="BK1700" s="2">
        <v>42004</v>
      </c>
      <c r="BL1700" s="2">
        <v>42034</v>
      </c>
      <c r="BM1700" s="2">
        <v>42062</v>
      </c>
      <c r="BN1700" s="2">
        <v>42094</v>
      </c>
      <c r="BO1700" s="2">
        <v>42124</v>
      </c>
      <c r="BP1700" s="2">
        <v>42153</v>
      </c>
      <c r="BQ1700" s="2">
        <v>42185</v>
      </c>
      <c r="BR1700" s="2">
        <v>42216</v>
      </c>
      <c r="BS1700" s="2">
        <v>42247</v>
      </c>
      <c r="BT1700" s="2">
        <v>42277</v>
      </c>
      <c r="BU1700" s="2">
        <v>42307</v>
      </c>
      <c r="BV1700" s="2">
        <v>42338</v>
      </c>
      <c r="BW1700" s="2">
        <v>42369</v>
      </c>
    </row>
    <row r="1701" spans="1:157" x14ac:dyDescent="0.25">
      <c r="D1701" s="3">
        <v>758695</v>
      </c>
      <c r="E1701">
        <v>899083</v>
      </c>
      <c r="F1701">
        <v>1084309</v>
      </c>
      <c r="G1701">
        <v>566527</v>
      </c>
      <c r="H1701">
        <v>1207667</v>
      </c>
      <c r="I1701">
        <v>909221</v>
      </c>
      <c r="J1701">
        <v>760734</v>
      </c>
      <c r="K1701">
        <v>875272</v>
      </c>
      <c r="L1701">
        <v>828534</v>
      </c>
      <c r="M1701">
        <v>598342</v>
      </c>
      <c r="N1701">
        <v>775378</v>
      </c>
      <c r="O1701">
        <v>837987</v>
      </c>
      <c r="P1701">
        <v>961095</v>
      </c>
      <c r="Q1701">
        <v>906332</v>
      </c>
      <c r="R1701">
        <v>1562084</v>
      </c>
      <c r="S1701">
        <v>595252</v>
      </c>
      <c r="T1701">
        <v>1106830</v>
      </c>
      <c r="U1701">
        <v>927280</v>
      </c>
      <c r="V1701">
        <v>708805</v>
      </c>
      <c r="W1701">
        <v>2110625</v>
      </c>
      <c r="X1701">
        <v>1416174</v>
      </c>
      <c r="Y1701">
        <v>1261816</v>
      </c>
      <c r="Z1701">
        <v>1524346</v>
      </c>
      <c r="AA1701">
        <v>1333947</v>
      </c>
      <c r="AB1701">
        <v>1117063</v>
      </c>
      <c r="AC1701">
        <v>999198</v>
      </c>
      <c r="AD1701">
        <v>995377</v>
      </c>
      <c r="AE1701">
        <v>863401</v>
      </c>
      <c r="AF1701">
        <v>1753142</v>
      </c>
      <c r="AG1701">
        <v>1466091</v>
      </c>
      <c r="AH1701">
        <v>1121724</v>
      </c>
      <c r="AI1701">
        <v>1533094</v>
      </c>
      <c r="AJ1701">
        <v>1051020</v>
      </c>
      <c r="AK1701">
        <v>985722</v>
      </c>
      <c r="AL1701">
        <v>1419354</v>
      </c>
      <c r="AM1701">
        <v>1101378</v>
      </c>
      <c r="AN1701">
        <v>1294132</v>
      </c>
      <c r="AO1701">
        <v>1300530</v>
      </c>
      <c r="AP1701">
        <v>1359711</v>
      </c>
      <c r="AQ1701">
        <v>1184227</v>
      </c>
      <c r="AR1701">
        <v>1230609</v>
      </c>
      <c r="AS1701">
        <v>1278103</v>
      </c>
      <c r="AT1701">
        <v>1248257</v>
      </c>
      <c r="AU1701">
        <v>892401</v>
      </c>
      <c r="AV1701">
        <v>697500</v>
      </c>
      <c r="AW1701">
        <v>896115</v>
      </c>
      <c r="AX1701">
        <v>880177</v>
      </c>
      <c r="AY1701">
        <v>854755</v>
      </c>
      <c r="AZ1701">
        <v>918065</v>
      </c>
      <c r="BA1701">
        <v>1096682</v>
      </c>
      <c r="BB1701">
        <v>1243937</v>
      </c>
      <c r="BC1701">
        <v>1685010</v>
      </c>
      <c r="BD1701">
        <v>1406777</v>
      </c>
      <c r="BE1701">
        <v>1058089</v>
      </c>
      <c r="BF1701">
        <v>1997564</v>
      </c>
      <c r="BG1701">
        <v>1188065</v>
      </c>
      <c r="BH1701">
        <v>1049886</v>
      </c>
      <c r="BI1701">
        <v>1511455</v>
      </c>
      <c r="BJ1701">
        <v>1065185</v>
      </c>
      <c r="BK1701">
        <v>1577936</v>
      </c>
      <c r="BL1701">
        <v>1315254</v>
      </c>
      <c r="BM1701">
        <v>1062054</v>
      </c>
      <c r="BN1701">
        <v>1337895</v>
      </c>
      <c r="BO1701">
        <v>5671187</v>
      </c>
      <c r="BP1701">
        <v>7717318</v>
      </c>
      <c r="BQ1701">
        <v>7374940</v>
      </c>
      <c r="BR1701">
        <v>4111201</v>
      </c>
      <c r="BS1701">
        <v>4983034</v>
      </c>
      <c r="BT1701">
        <v>3452610</v>
      </c>
      <c r="BU1701">
        <v>2363256</v>
      </c>
      <c r="BV1701">
        <v>2234990</v>
      </c>
      <c r="BW1701">
        <v>2633826</v>
      </c>
    </row>
    <row r="1702" spans="1:157" x14ac:dyDescent="0.25">
      <c r="A1702" s="5" t="s">
        <v>851</v>
      </c>
      <c r="B1702" t="s">
        <v>1167</v>
      </c>
      <c r="C1702" t="s">
        <v>1193</v>
      </c>
      <c r="D1702" s="2">
        <f>_xll.BDH(A1702, "volume", B1702, C1702, "Direction", "H", "Period", "M","cols=77;rows=2")</f>
        <v>40207</v>
      </c>
      <c r="E1702" s="2">
        <v>40235</v>
      </c>
      <c r="F1702" s="2">
        <v>40268</v>
      </c>
      <c r="G1702" s="2">
        <v>40298</v>
      </c>
      <c r="H1702" s="2">
        <v>40329</v>
      </c>
      <c r="I1702" s="2">
        <v>40359</v>
      </c>
      <c r="J1702" s="2">
        <v>40389</v>
      </c>
      <c r="K1702" s="2">
        <v>40421</v>
      </c>
      <c r="L1702" s="2">
        <v>40451</v>
      </c>
      <c r="M1702" s="2">
        <v>40480</v>
      </c>
      <c r="N1702" s="2">
        <v>40512</v>
      </c>
      <c r="O1702" s="2">
        <v>40543</v>
      </c>
      <c r="P1702" s="2">
        <v>40574</v>
      </c>
      <c r="Q1702" s="2">
        <v>40602</v>
      </c>
      <c r="R1702" s="2">
        <v>40633</v>
      </c>
      <c r="S1702" s="2">
        <v>40662</v>
      </c>
      <c r="T1702" s="2">
        <v>40694</v>
      </c>
      <c r="U1702" s="2">
        <v>40724</v>
      </c>
      <c r="V1702" s="2">
        <v>40753</v>
      </c>
      <c r="W1702" s="2">
        <v>40786</v>
      </c>
      <c r="X1702" s="2">
        <v>40816</v>
      </c>
      <c r="Y1702" s="2">
        <v>40847</v>
      </c>
      <c r="Z1702" s="2">
        <v>40877</v>
      </c>
      <c r="AA1702" s="2">
        <v>40907</v>
      </c>
      <c r="AB1702" s="2">
        <v>40939</v>
      </c>
      <c r="AC1702" s="2">
        <v>40968</v>
      </c>
      <c r="AD1702" s="2">
        <v>40998</v>
      </c>
      <c r="AE1702" s="2">
        <v>41029</v>
      </c>
      <c r="AF1702" s="2">
        <v>41060</v>
      </c>
      <c r="AG1702" s="2">
        <v>41089</v>
      </c>
      <c r="AH1702" s="2">
        <v>41121</v>
      </c>
      <c r="AI1702" s="2">
        <v>41152</v>
      </c>
      <c r="AJ1702" s="2">
        <v>41180</v>
      </c>
      <c r="AK1702" s="2">
        <v>41213</v>
      </c>
      <c r="AL1702" s="2">
        <v>41243</v>
      </c>
      <c r="AM1702" s="2">
        <v>41274</v>
      </c>
      <c r="AN1702" s="2">
        <v>41305</v>
      </c>
      <c r="AO1702" s="2">
        <v>41333</v>
      </c>
      <c r="AP1702" s="2">
        <v>41362</v>
      </c>
      <c r="AQ1702" s="2">
        <v>41394</v>
      </c>
      <c r="AR1702" s="2">
        <v>41425</v>
      </c>
      <c r="AS1702" s="2">
        <v>41453</v>
      </c>
      <c r="AT1702" s="2">
        <v>41486</v>
      </c>
      <c r="AU1702" s="2">
        <v>41516</v>
      </c>
      <c r="AV1702" s="2">
        <v>41547</v>
      </c>
      <c r="AW1702" s="2">
        <v>41578</v>
      </c>
      <c r="AX1702" s="2">
        <v>41607</v>
      </c>
      <c r="AY1702" s="2">
        <v>41639</v>
      </c>
      <c r="AZ1702" s="2">
        <v>41670</v>
      </c>
      <c r="BA1702" s="2">
        <v>41698</v>
      </c>
      <c r="BB1702" s="2">
        <v>41729</v>
      </c>
      <c r="BC1702" s="2">
        <v>41759</v>
      </c>
      <c r="BD1702" s="2">
        <v>41789</v>
      </c>
      <c r="BE1702" s="2">
        <v>41820</v>
      </c>
      <c r="BF1702" s="2">
        <v>41851</v>
      </c>
      <c r="BG1702" s="2">
        <v>41880</v>
      </c>
      <c r="BH1702" s="2">
        <v>41912</v>
      </c>
      <c r="BI1702" s="2">
        <v>41943</v>
      </c>
      <c r="BJ1702" s="2">
        <v>41971</v>
      </c>
      <c r="BK1702" s="2">
        <v>42004</v>
      </c>
      <c r="BL1702" s="2">
        <v>42034</v>
      </c>
      <c r="BM1702" s="2">
        <v>42062</v>
      </c>
      <c r="BN1702" s="2">
        <v>42094</v>
      </c>
      <c r="BO1702" s="2">
        <v>42124</v>
      </c>
      <c r="BP1702" s="2">
        <v>42153</v>
      </c>
      <c r="BQ1702" s="2">
        <v>42185</v>
      </c>
      <c r="BR1702" s="2">
        <v>42216</v>
      </c>
      <c r="BS1702" s="2">
        <v>42247</v>
      </c>
      <c r="BT1702" s="2">
        <v>42277</v>
      </c>
      <c r="BU1702" s="2">
        <v>42307</v>
      </c>
      <c r="BV1702" s="2">
        <v>42338</v>
      </c>
      <c r="BW1702" s="2">
        <v>42369</v>
      </c>
      <c r="BX1702" s="2">
        <v>42398</v>
      </c>
      <c r="BY1702" s="2">
        <v>42429</v>
      </c>
      <c r="BZ1702" s="2">
        <v>42460</v>
      </c>
      <c r="CA1702" s="2">
        <v>42489</v>
      </c>
      <c r="CB1702" s="2">
        <v>42521</v>
      </c>
    </row>
    <row r="1703" spans="1:157" x14ac:dyDescent="0.25">
      <c r="D1703" s="3">
        <v>16425200</v>
      </c>
      <c r="E1703">
        <v>16619700</v>
      </c>
      <c r="F1703">
        <v>15312500</v>
      </c>
      <c r="G1703">
        <v>14966900</v>
      </c>
      <c r="H1703">
        <v>25768000</v>
      </c>
      <c r="I1703">
        <v>20667400</v>
      </c>
      <c r="J1703">
        <v>15295600</v>
      </c>
      <c r="K1703">
        <v>17186500</v>
      </c>
      <c r="L1703">
        <v>19511589</v>
      </c>
      <c r="M1703">
        <v>13487405</v>
      </c>
      <c r="N1703">
        <v>15115416</v>
      </c>
      <c r="O1703">
        <v>13628511</v>
      </c>
      <c r="P1703">
        <v>14029089</v>
      </c>
      <c r="Q1703">
        <v>13019476</v>
      </c>
      <c r="R1703">
        <v>17627089</v>
      </c>
      <c r="S1703">
        <v>10743018</v>
      </c>
      <c r="T1703">
        <v>14512428</v>
      </c>
      <c r="U1703">
        <v>13146507</v>
      </c>
      <c r="V1703">
        <v>9424377</v>
      </c>
      <c r="W1703">
        <v>21578595</v>
      </c>
      <c r="X1703">
        <v>17276069</v>
      </c>
      <c r="Y1703">
        <v>16035506</v>
      </c>
      <c r="Z1703">
        <v>18883727</v>
      </c>
      <c r="AA1703">
        <v>13001185</v>
      </c>
      <c r="AB1703">
        <v>12446183</v>
      </c>
      <c r="AC1703">
        <v>10681171</v>
      </c>
      <c r="AD1703">
        <v>8722407</v>
      </c>
      <c r="AE1703">
        <v>6881316</v>
      </c>
      <c r="AF1703">
        <v>9975167</v>
      </c>
      <c r="AG1703">
        <v>10931927</v>
      </c>
      <c r="AH1703">
        <v>9191522</v>
      </c>
      <c r="AI1703">
        <v>9698269</v>
      </c>
      <c r="AJ1703">
        <v>9418456</v>
      </c>
      <c r="AK1703">
        <v>8299082</v>
      </c>
      <c r="AL1703">
        <v>12038681</v>
      </c>
      <c r="AM1703">
        <v>9680858</v>
      </c>
      <c r="AN1703">
        <v>9468540</v>
      </c>
      <c r="AO1703">
        <v>13572069</v>
      </c>
      <c r="AP1703">
        <v>10473751</v>
      </c>
      <c r="AQ1703">
        <v>13495598</v>
      </c>
      <c r="AR1703">
        <v>9080148</v>
      </c>
      <c r="AS1703">
        <v>12705065</v>
      </c>
      <c r="AT1703">
        <v>11331235</v>
      </c>
      <c r="AU1703">
        <v>8629072</v>
      </c>
      <c r="AV1703">
        <v>8404733</v>
      </c>
      <c r="AW1703">
        <v>9846659</v>
      </c>
      <c r="AX1703">
        <v>12038535</v>
      </c>
      <c r="AY1703">
        <v>11110209</v>
      </c>
      <c r="AZ1703">
        <v>10175993</v>
      </c>
      <c r="BA1703">
        <v>12914916</v>
      </c>
      <c r="BB1703">
        <v>9297087</v>
      </c>
      <c r="BC1703">
        <v>9293484</v>
      </c>
      <c r="BD1703">
        <v>5086521</v>
      </c>
      <c r="BE1703">
        <v>5322984</v>
      </c>
      <c r="BF1703">
        <v>6076056</v>
      </c>
      <c r="BG1703">
        <v>5136420</v>
      </c>
      <c r="BH1703">
        <v>7697104</v>
      </c>
      <c r="BI1703">
        <v>10814148</v>
      </c>
      <c r="BJ1703">
        <v>11303714</v>
      </c>
      <c r="BK1703">
        <v>7713939</v>
      </c>
      <c r="BL1703">
        <v>7512499</v>
      </c>
      <c r="BM1703">
        <v>7901567</v>
      </c>
      <c r="BN1703">
        <v>9179351</v>
      </c>
      <c r="BO1703">
        <v>15050983</v>
      </c>
      <c r="BP1703">
        <v>12742968</v>
      </c>
      <c r="BQ1703">
        <v>11181228</v>
      </c>
      <c r="BR1703">
        <v>9199069</v>
      </c>
      <c r="BS1703">
        <v>7132759</v>
      </c>
      <c r="BT1703">
        <v>8070297</v>
      </c>
      <c r="BU1703">
        <v>6948228</v>
      </c>
      <c r="BV1703">
        <v>4494638</v>
      </c>
      <c r="BW1703">
        <v>6006913</v>
      </c>
      <c r="BX1703">
        <v>6678219</v>
      </c>
      <c r="BY1703">
        <v>8132292</v>
      </c>
      <c r="BZ1703">
        <v>10081947</v>
      </c>
      <c r="CA1703">
        <v>10369508</v>
      </c>
      <c r="CB1703">
        <v>31372509</v>
      </c>
    </row>
    <row r="1704" spans="1:157" x14ac:dyDescent="0.25">
      <c r="A1704" s="5" t="s">
        <v>852</v>
      </c>
      <c r="B1704" t="s">
        <v>1167</v>
      </c>
      <c r="C1704" t="s">
        <v>1184</v>
      </c>
      <c r="D1704" s="2">
        <f>_xll.BDH(A1704, "volume", B1704, C1704, "Direction", "H", "Period", "M","cols=48;rows=2")</f>
        <v>40207</v>
      </c>
      <c r="E1704" s="2">
        <v>40235</v>
      </c>
      <c r="F1704" s="2">
        <v>40268</v>
      </c>
      <c r="G1704" s="2">
        <v>40298</v>
      </c>
      <c r="H1704" s="2">
        <v>40329</v>
      </c>
      <c r="I1704" s="2">
        <v>40359</v>
      </c>
      <c r="J1704" s="2">
        <v>40389</v>
      </c>
      <c r="K1704" s="2">
        <v>40421</v>
      </c>
      <c r="L1704" s="2">
        <v>40451</v>
      </c>
      <c r="M1704" s="2">
        <v>40480</v>
      </c>
      <c r="N1704" s="2">
        <v>40512</v>
      </c>
      <c r="O1704" s="2">
        <v>40543</v>
      </c>
      <c r="P1704" s="2">
        <v>40574</v>
      </c>
      <c r="Q1704" s="2">
        <v>40602</v>
      </c>
      <c r="R1704" s="2">
        <v>40633</v>
      </c>
      <c r="S1704" s="2">
        <v>40662</v>
      </c>
      <c r="T1704" s="2">
        <v>40694</v>
      </c>
      <c r="U1704" s="2">
        <v>40724</v>
      </c>
      <c r="V1704" s="2">
        <v>40753</v>
      </c>
      <c r="W1704" s="2">
        <v>40786</v>
      </c>
      <c r="X1704" s="2">
        <v>40816</v>
      </c>
      <c r="Y1704" s="2">
        <v>40847</v>
      </c>
      <c r="Z1704" s="2">
        <v>40877</v>
      </c>
      <c r="AA1704" s="2">
        <v>40907</v>
      </c>
      <c r="AB1704" s="2">
        <v>40939</v>
      </c>
      <c r="AC1704" s="2">
        <v>40968</v>
      </c>
      <c r="AD1704" s="2">
        <v>40998</v>
      </c>
      <c r="AE1704" s="2">
        <v>41029</v>
      </c>
      <c r="AF1704" s="2">
        <v>41060</v>
      </c>
      <c r="AG1704" s="2">
        <v>41089</v>
      </c>
      <c r="AH1704" s="2">
        <v>41121</v>
      </c>
      <c r="AI1704" s="2">
        <v>41152</v>
      </c>
      <c r="AJ1704" s="2">
        <v>41180</v>
      </c>
      <c r="AK1704" s="2">
        <v>41213</v>
      </c>
      <c r="AL1704" s="2">
        <v>41243</v>
      </c>
      <c r="AM1704" s="2">
        <v>41274</v>
      </c>
      <c r="AN1704" s="2">
        <v>41305</v>
      </c>
      <c r="AO1704" s="2">
        <v>41333</v>
      </c>
      <c r="AP1704" s="2">
        <v>41362</v>
      </c>
      <c r="AQ1704" s="2">
        <v>41394</v>
      </c>
      <c r="AR1704" s="2">
        <v>41425</v>
      </c>
      <c r="AS1704" s="2">
        <v>41453</v>
      </c>
      <c r="AT1704" s="2">
        <v>41486</v>
      </c>
      <c r="AU1704" s="2">
        <v>41516</v>
      </c>
      <c r="AV1704" s="2">
        <v>41547</v>
      </c>
      <c r="AW1704" s="2">
        <v>41578</v>
      </c>
      <c r="AX1704" s="2">
        <v>41607</v>
      </c>
      <c r="AY1704" s="2">
        <v>41639</v>
      </c>
    </row>
    <row r="1705" spans="1:157" x14ac:dyDescent="0.25">
      <c r="D1705" s="3">
        <v>4753325</v>
      </c>
      <c r="E1705">
        <v>6953925</v>
      </c>
      <c r="F1705">
        <v>5532200</v>
      </c>
      <c r="G1705">
        <v>8303650</v>
      </c>
      <c r="H1705">
        <v>6319650</v>
      </c>
      <c r="I1705">
        <v>6680400</v>
      </c>
      <c r="J1705">
        <v>3731250</v>
      </c>
      <c r="K1705">
        <v>3882300</v>
      </c>
      <c r="L1705">
        <v>3547312</v>
      </c>
      <c r="M1705">
        <v>3329321</v>
      </c>
      <c r="N1705">
        <v>2828327</v>
      </c>
      <c r="O1705">
        <v>4147815</v>
      </c>
      <c r="P1705">
        <v>3505715</v>
      </c>
      <c r="Q1705">
        <v>4002318</v>
      </c>
      <c r="R1705">
        <v>3961679</v>
      </c>
      <c r="S1705">
        <v>2713432</v>
      </c>
      <c r="T1705">
        <v>2256936</v>
      </c>
      <c r="U1705">
        <v>4311843</v>
      </c>
      <c r="V1705">
        <v>3413906</v>
      </c>
      <c r="W1705">
        <v>5597841</v>
      </c>
      <c r="X1705">
        <v>6078180</v>
      </c>
      <c r="Y1705">
        <v>3348203</v>
      </c>
      <c r="Z1705">
        <v>3823179</v>
      </c>
      <c r="AA1705">
        <v>3455318</v>
      </c>
      <c r="AB1705">
        <v>2898091</v>
      </c>
      <c r="AC1705">
        <v>2750356</v>
      </c>
      <c r="AD1705">
        <v>4457968</v>
      </c>
      <c r="AE1705">
        <v>3281836</v>
      </c>
      <c r="AF1705">
        <v>3978344</v>
      </c>
      <c r="AG1705">
        <v>5418417</v>
      </c>
      <c r="AH1705">
        <v>4425956</v>
      </c>
      <c r="AI1705">
        <v>3719739</v>
      </c>
      <c r="AJ1705">
        <v>3501330</v>
      </c>
      <c r="AK1705">
        <v>3395240</v>
      </c>
      <c r="AL1705">
        <v>2847126</v>
      </c>
      <c r="AM1705">
        <v>3756098</v>
      </c>
      <c r="AN1705">
        <v>3866114</v>
      </c>
      <c r="AO1705">
        <v>3258452</v>
      </c>
      <c r="AP1705">
        <v>4078848</v>
      </c>
      <c r="AQ1705">
        <v>5077067</v>
      </c>
      <c r="AR1705">
        <v>4436231</v>
      </c>
      <c r="AS1705">
        <v>4794392</v>
      </c>
      <c r="AT1705">
        <v>3518525</v>
      </c>
      <c r="AU1705">
        <v>2672181</v>
      </c>
      <c r="AV1705">
        <v>10889681</v>
      </c>
      <c r="AW1705">
        <v>5137149</v>
      </c>
      <c r="AX1705">
        <v>2361274</v>
      </c>
      <c r="AY1705">
        <v>5344639</v>
      </c>
    </row>
    <row r="1706" spans="1:157" x14ac:dyDescent="0.25">
      <c r="A1706" s="5" t="s">
        <v>853</v>
      </c>
      <c r="B1706" t="s">
        <v>1167</v>
      </c>
      <c r="C1706" t="s">
        <v>1192</v>
      </c>
      <c r="D1706" s="2">
        <f>_xll.BDH(A1706, "volume", B1706, C1706, "Direction", "H", "Period", "M","cols=72;rows=2")</f>
        <v>40207</v>
      </c>
      <c r="E1706" s="2">
        <v>40235</v>
      </c>
      <c r="F1706" s="2">
        <v>40268</v>
      </c>
      <c r="G1706" s="2">
        <v>40298</v>
      </c>
      <c r="H1706" s="2">
        <v>40329</v>
      </c>
      <c r="I1706" s="2">
        <v>40359</v>
      </c>
      <c r="J1706" s="2">
        <v>40389</v>
      </c>
      <c r="K1706" s="2">
        <v>40421</v>
      </c>
      <c r="L1706" s="2">
        <v>40451</v>
      </c>
      <c r="M1706" s="2">
        <v>40480</v>
      </c>
      <c r="N1706" s="2">
        <v>40512</v>
      </c>
      <c r="O1706" s="2">
        <v>40543</v>
      </c>
      <c r="P1706" s="2">
        <v>40574</v>
      </c>
      <c r="Q1706" s="2">
        <v>40602</v>
      </c>
      <c r="R1706" s="2">
        <v>40633</v>
      </c>
      <c r="S1706" s="2">
        <v>40662</v>
      </c>
      <c r="T1706" s="2">
        <v>40694</v>
      </c>
      <c r="U1706" s="2">
        <v>40724</v>
      </c>
      <c r="V1706" s="2">
        <v>40753</v>
      </c>
      <c r="W1706" s="2">
        <v>40786</v>
      </c>
      <c r="X1706" s="2">
        <v>40816</v>
      </c>
      <c r="Y1706" s="2">
        <v>40847</v>
      </c>
      <c r="Z1706" s="2">
        <v>40877</v>
      </c>
      <c r="AA1706" s="2">
        <v>40907</v>
      </c>
      <c r="AB1706" s="2">
        <v>40939</v>
      </c>
      <c r="AC1706" s="2">
        <v>40968</v>
      </c>
      <c r="AD1706" s="2">
        <v>40998</v>
      </c>
      <c r="AE1706" s="2">
        <v>41029</v>
      </c>
      <c r="AF1706" s="2">
        <v>41060</v>
      </c>
      <c r="AG1706" s="2">
        <v>41089</v>
      </c>
      <c r="AH1706" s="2">
        <v>41121</v>
      </c>
      <c r="AI1706" s="2">
        <v>41152</v>
      </c>
      <c r="AJ1706" s="2">
        <v>41180</v>
      </c>
      <c r="AK1706" s="2">
        <v>41213</v>
      </c>
      <c r="AL1706" s="2">
        <v>41243</v>
      </c>
      <c r="AM1706" s="2">
        <v>41274</v>
      </c>
      <c r="AN1706" s="2">
        <v>41305</v>
      </c>
      <c r="AO1706" s="2">
        <v>41333</v>
      </c>
      <c r="AP1706" s="2">
        <v>41362</v>
      </c>
      <c r="AQ1706" s="2">
        <v>41394</v>
      </c>
      <c r="AR1706" s="2">
        <v>41425</v>
      </c>
      <c r="AS1706" s="2">
        <v>41453</v>
      </c>
      <c r="AT1706" s="2">
        <v>41486</v>
      </c>
      <c r="AU1706" s="2">
        <v>41516</v>
      </c>
      <c r="AV1706" s="2">
        <v>41547</v>
      </c>
      <c r="AW1706" s="2">
        <v>41578</v>
      </c>
      <c r="AX1706" s="2">
        <v>41607</v>
      </c>
      <c r="AY1706" s="2">
        <v>41639</v>
      </c>
      <c r="AZ1706" s="2">
        <v>41670</v>
      </c>
      <c r="BA1706" s="2">
        <v>41698</v>
      </c>
      <c r="BB1706" s="2">
        <v>41729</v>
      </c>
      <c r="BC1706" s="2">
        <v>41759</v>
      </c>
      <c r="BD1706" s="2">
        <v>41789</v>
      </c>
      <c r="BE1706" s="2">
        <v>41820</v>
      </c>
      <c r="BF1706" s="2">
        <v>41851</v>
      </c>
      <c r="BG1706" s="2">
        <v>41880</v>
      </c>
      <c r="BH1706" s="2">
        <v>41912</v>
      </c>
      <c r="BI1706" s="2">
        <v>41943</v>
      </c>
      <c r="BJ1706" s="2">
        <v>41971</v>
      </c>
      <c r="BK1706" s="2">
        <v>42004</v>
      </c>
      <c r="BL1706" s="2">
        <v>42034</v>
      </c>
      <c r="BM1706" s="2">
        <v>42062</v>
      </c>
      <c r="BN1706" s="2">
        <v>42094</v>
      </c>
      <c r="BO1706" s="2">
        <v>42124</v>
      </c>
      <c r="BP1706" s="2">
        <v>42153</v>
      </c>
      <c r="BQ1706" s="2">
        <v>42185</v>
      </c>
      <c r="BR1706" s="2">
        <v>42216</v>
      </c>
      <c r="BS1706" s="2">
        <v>42247</v>
      </c>
      <c r="BT1706" s="2">
        <v>42277</v>
      </c>
      <c r="BU1706" s="2">
        <v>42307</v>
      </c>
      <c r="BV1706" s="2">
        <v>42338</v>
      </c>
      <c r="BW1706" s="2">
        <v>42369</v>
      </c>
    </row>
    <row r="1707" spans="1:157" x14ac:dyDescent="0.25">
      <c r="D1707" s="3">
        <v>20552200</v>
      </c>
      <c r="E1707">
        <v>29691800</v>
      </c>
      <c r="F1707">
        <v>82825800</v>
      </c>
      <c r="G1707">
        <v>29823500</v>
      </c>
      <c r="H1707">
        <v>55568200</v>
      </c>
      <c r="I1707">
        <v>34806800</v>
      </c>
      <c r="J1707">
        <v>20725300</v>
      </c>
      <c r="K1707">
        <v>19157500</v>
      </c>
      <c r="L1707">
        <v>17544902</v>
      </c>
      <c r="M1707">
        <v>17067425</v>
      </c>
      <c r="N1707">
        <v>18211645</v>
      </c>
      <c r="O1707">
        <v>16588942</v>
      </c>
      <c r="P1707">
        <v>21297668</v>
      </c>
      <c r="Q1707">
        <v>26047689</v>
      </c>
      <c r="R1707">
        <v>27026307</v>
      </c>
      <c r="S1707">
        <v>22030780</v>
      </c>
      <c r="T1707">
        <v>30376300</v>
      </c>
      <c r="U1707">
        <v>25623932</v>
      </c>
      <c r="V1707">
        <v>17049630</v>
      </c>
      <c r="W1707">
        <v>36929488</v>
      </c>
      <c r="X1707">
        <v>30075318</v>
      </c>
      <c r="Y1707">
        <v>32321097</v>
      </c>
      <c r="Z1707">
        <v>26462212</v>
      </c>
      <c r="AA1707">
        <v>17990172</v>
      </c>
      <c r="AB1707">
        <v>26162137</v>
      </c>
      <c r="AC1707">
        <v>21842483</v>
      </c>
      <c r="AD1707">
        <v>19433950</v>
      </c>
      <c r="AE1707">
        <v>18700436</v>
      </c>
      <c r="AF1707">
        <v>28627064</v>
      </c>
      <c r="AG1707">
        <v>28734759</v>
      </c>
      <c r="AH1707">
        <v>30577568</v>
      </c>
      <c r="AI1707">
        <v>20848578</v>
      </c>
      <c r="AJ1707">
        <v>21662858</v>
      </c>
      <c r="AK1707">
        <v>19577552</v>
      </c>
      <c r="AL1707">
        <v>25711893</v>
      </c>
      <c r="AM1707">
        <v>14381349</v>
      </c>
      <c r="AN1707">
        <v>15309026</v>
      </c>
      <c r="AO1707">
        <v>13878909</v>
      </c>
      <c r="AP1707">
        <v>15721435</v>
      </c>
      <c r="AQ1707">
        <v>18921290</v>
      </c>
      <c r="AR1707">
        <v>20389145</v>
      </c>
      <c r="AS1707">
        <v>20151933</v>
      </c>
      <c r="AT1707">
        <v>27541498</v>
      </c>
      <c r="AU1707">
        <v>23339206</v>
      </c>
      <c r="AV1707">
        <v>21765576</v>
      </c>
      <c r="AW1707">
        <v>23019220</v>
      </c>
      <c r="AX1707">
        <v>29165375</v>
      </c>
      <c r="AY1707">
        <v>24209782</v>
      </c>
      <c r="AZ1707">
        <v>26826737</v>
      </c>
      <c r="BA1707">
        <v>23276408</v>
      </c>
      <c r="BB1707">
        <v>22433938</v>
      </c>
      <c r="BC1707">
        <v>20675596</v>
      </c>
      <c r="BD1707">
        <v>16760563</v>
      </c>
      <c r="BE1707">
        <v>18350677</v>
      </c>
      <c r="BF1707">
        <v>17964360</v>
      </c>
      <c r="BG1707">
        <v>17477401</v>
      </c>
      <c r="BH1707">
        <v>21113741</v>
      </c>
      <c r="BI1707">
        <v>36524892</v>
      </c>
      <c r="BJ1707">
        <v>46468135</v>
      </c>
      <c r="BK1707">
        <v>75294181</v>
      </c>
      <c r="BL1707">
        <v>48380221</v>
      </c>
      <c r="BM1707">
        <v>67761003</v>
      </c>
      <c r="BN1707">
        <v>85452127</v>
      </c>
      <c r="BO1707">
        <v>59190353</v>
      </c>
      <c r="BP1707">
        <v>41221999</v>
      </c>
      <c r="BQ1707">
        <v>47668535</v>
      </c>
      <c r="BR1707">
        <v>53353829</v>
      </c>
      <c r="BS1707">
        <v>51616227</v>
      </c>
      <c r="BT1707">
        <v>52040504</v>
      </c>
      <c r="BU1707">
        <v>57482609</v>
      </c>
      <c r="BV1707">
        <v>48051091</v>
      </c>
      <c r="BW1707">
        <v>59265277</v>
      </c>
    </row>
    <row r="1708" spans="1:157" x14ac:dyDescent="0.25">
      <c r="A1708" s="5" t="s">
        <v>854</v>
      </c>
      <c r="B1708" t="s">
        <v>1167</v>
      </c>
      <c r="C1708" t="s">
        <v>1199</v>
      </c>
      <c r="D1708" s="2">
        <f>_xll.BDH(A1708, "volume", B1708, C1708, "Direction", "H", "Period", "M","cols=154;rows=2")</f>
        <v>40207</v>
      </c>
      <c r="E1708" s="2">
        <v>40235</v>
      </c>
      <c r="F1708" s="2">
        <v>40268</v>
      </c>
      <c r="G1708" s="2">
        <v>40298</v>
      </c>
      <c r="H1708" s="2">
        <v>40329</v>
      </c>
      <c r="I1708" s="2">
        <v>40359</v>
      </c>
      <c r="J1708" s="2">
        <v>40389</v>
      </c>
      <c r="K1708" s="2">
        <v>40421</v>
      </c>
      <c r="L1708" s="2">
        <v>40451</v>
      </c>
      <c r="M1708" s="2">
        <v>40480</v>
      </c>
      <c r="N1708" s="2">
        <v>40512</v>
      </c>
      <c r="O1708" s="2">
        <v>40543</v>
      </c>
      <c r="P1708" s="2">
        <v>40574</v>
      </c>
      <c r="Q1708" s="2">
        <v>40602</v>
      </c>
      <c r="R1708" s="2">
        <v>40633</v>
      </c>
      <c r="S1708" s="2">
        <v>40662</v>
      </c>
      <c r="T1708" s="2">
        <v>40694</v>
      </c>
      <c r="U1708" s="2">
        <v>40724</v>
      </c>
      <c r="V1708" s="2">
        <v>40753</v>
      </c>
      <c r="W1708" s="2">
        <v>40786</v>
      </c>
      <c r="X1708" s="2">
        <v>40816</v>
      </c>
      <c r="Y1708" s="2">
        <v>40847</v>
      </c>
      <c r="Z1708" s="2">
        <v>40877</v>
      </c>
      <c r="AA1708" s="2">
        <v>40907</v>
      </c>
      <c r="AB1708" s="2">
        <v>40939</v>
      </c>
      <c r="AC1708" s="2">
        <v>40968</v>
      </c>
      <c r="AD1708" s="2">
        <v>40998</v>
      </c>
      <c r="AE1708" s="2">
        <v>41029</v>
      </c>
      <c r="AF1708" s="2">
        <v>41060</v>
      </c>
      <c r="AG1708" s="2">
        <v>41089</v>
      </c>
      <c r="AH1708" s="2">
        <v>41121</v>
      </c>
      <c r="AI1708" s="2">
        <v>41152</v>
      </c>
      <c r="AJ1708" s="2">
        <v>41180</v>
      </c>
      <c r="AK1708" s="2">
        <v>41213</v>
      </c>
      <c r="AL1708" s="2">
        <v>41243</v>
      </c>
      <c r="AM1708" s="2">
        <v>41274</v>
      </c>
      <c r="AN1708" s="2">
        <v>41305</v>
      </c>
      <c r="AO1708" s="2">
        <v>41333</v>
      </c>
      <c r="AP1708" s="2">
        <v>41362</v>
      </c>
      <c r="AQ1708" s="2">
        <v>41394</v>
      </c>
      <c r="AR1708" s="2">
        <v>41425</v>
      </c>
      <c r="AS1708" s="2">
        <v>41453</v>
      </c>
      <c r="AT1708" s="2">
        <v>41486</v>
      </c>
      <c r="AU1708" s="2">
        <v>41516</v>
      </c>
      <c r="AV1708" s="2">
        <v>41547</v>
      </c>
      <c r="AW1708" s="2">
        <v>41578</v>
      </c>
      <c r="AX1708" s="2">
        <v>41607</v>
      </c>
      <c r="AY1708" s="2">
        <v>41639</v>
      </c>
      <c r="AZ1708" s="2">
        <v>41670</v>
      </c>
      <c r="BA1708" s="2">
        <v>41698</v>
      </c>
      <c r="BB1708" s="2">
        <v>41729</v>
      </c>
      <c r="BC1708" s="2">
        <v>41759</v>
      </c>
      <c r="BD1708" s="2">
        <v>41789</v>
      </c>
      <c r="BE1708" s="2">
        <v>41820</v>
      </c>
      <c r="BF1708" s="2">
        <v>41851</v>
      </c>
      <c r="BG1708" s="2">
        <v>41880</v>
      </c>
      <c r="BH1708" s="2">
        <v>41912</v>
      </c>
      <c r="BI1708" s="2">
        <v>41943</v>
      </c>
      <c r="BJ1708" s="2">
        <v>41971</v>
      </c>
      <c r="BK1708" s="2">
        <v>42004</v>
      </c>
      <c r="BL1708" s="2">
        <v>42034</v>
      </c>
      <c r="BM1708" s="2">
        <v>42062</v>
      </c>
      <c r="BN1708" s="2">
        <v>42094</v>
      </c>
      <c r="BO1708" s="2">
        <v>42124</v>
      </c>
      <c r="BP1708" s="2">
        <v>42153</v>
      </c>
      <c r="BQ1708" s="2">
        <v>42185</v>
      </c>
      <c r="BR1708" s="2">
        <v>42216</v>
      </c>
      <c r="BS1708" s="2">
        <v>42247</v>
      </c>
      <c r="BT1708" s="2">
        <v>42277</v>
      </c>
      <c r="BU1708" s="2">
        <v>42307</v>
      </c>
      <c r="BV1708" s="2">
        <v>42338</v>
      </c>
      <c r="BW1708" s="2">
        <v>42369</v>
      </c>
      <c r="BX1708" s="2">
        <v>42398</v>
      </c>
      <c r="BY1708" s="2">
        <v>42429</v>
      </c>
      <c r="BZ1708" s="2">
        <v>42460</v>
      </c>
      <c r="CA1708" s="2">
        <v>42489</v>
      </c>
      <c r="CB1708" s="2">
        <v>42521</v>
      </c>
      <c r="CC1708" s="2">
        <v>42551</v>
      </c>
      <c r="CD1708" s="2">
        <v>42580</v>
      </c>
      <c r="CE1708" s="2">
        <v>42613</v>
      </c>
      <c r="CF1708" s="2">
        <v>42643</v>
      </c>
      <c r="CG1708" s="2">
        <v>42674</v>
      </c>
      <c r="CH1708" s="2">
        <v>42704</v>
      </c>
      <c r="CI1708" s="2">
        <v>42734</v>
      </c>
      <c r="CJ1708" s="2">
        <v>42766</v>
      </c>
      <c r="CK1708" s="2">
        <v>42794</v>
      </c>
      <c r="CL1708" s="2">
        <v>42825</v>
      </c>
      <c r="CM1708" s="2">
        <v>42853</v>
      </c>
      <c r="CN1708" s="2">
        <v>42886</v>
      </c>
      <c r="CO1708" s="2">
        <v>42916</v>
      </c>
      <c r="CP1708" s="2">
        <v>42947</v>
      </c>
      <c r="CQ1708" s="2">
        <v>42978</v>
      </c>
      <c r="CR1708" s="2">
        <v>43007</v>
      </c>
      <c r="CS1708" s="2">
        <v>43039</v>
      </c>
      <c r="CT1708" s="2">
        <v>43069</v>
      </c>
      <c r="CU1708" s="2">
        <v>43098</v>
      </c>
      <c r="CV1708" s="2">
        <v>43131</v>
      </c>
      <c r="CW1708" s="2">
        <v>43159</v>
      </c>
      <c r="CX1708" s="2">
        <v>43189</v>
      </c>
      <c r="CY1708" s="2">
        <v>43220</v>
      </c>
      <c r="CZ1708" s="2">
        <v>43251</v>
      </c>
      <c r="DA1708" s="2">
        <v>43280</v>
      </c>
      <c r="DB1708" s="2">
        <v>43312</v>
      </c>
      <c r="DC1708" s="2">
        <v>43343</v>
      </c>
      <c r="DD1708" s="2">
        <v>43371</v>
      </c>
      <c r="DE1708" s="2">
        <v>43404</v>
      </c>
      <c r="DF1708" s="2">
        <v>43434</v>
      </c>
      <c r="DG1708" s="2">
        <v>43465</v>
      </c>
      <c r="DH1708" s="2">
        <v>43496</v>
      </c>
      <c r="DI1708" s="2">
        <v>43524</v>
      </c>
      <c r="DJ1708" s="2">
        <v>43553</v>
      </c>
      <c r="DK1708" s="2">
        <v>43585</v>
      </c>
      <c r="DL1708" s="2">
        <v>43616</v>
      </c>
      <c r="DM1708" s="2">
        <v>43644</v>
      </c>
      <c r="DN1708" s="2">
        <v>43677</v>
      </c>
      <c r="DO1708" s="2">
        <v>43707</v>
      </c>
      <c r="DP1708" s="2">
        <v>43738</v>
      </c>
      <c r="DQ1708" s="2">
        <v>43769</v>
      </c>
      <c r="DR1708" s="2">
        <v>43798</v>
      </c>
      <c r="DS1708" s="2">
        <v>43830</v>
      </c>
      <c r="DT1708" s="2">
        <v>43861</v>
      </c>
      <c r="DU1708" s="2">
        <v>43889</v>
      </c>
      <c r="DV1708" s="2">
        <v>43921</v>
      </c>
      <c r="DW1708" s="2">
        <v>43951</v>
      </c>
      <c r="DX1708" s="2">
        <v>43980</v>
      </c>
      <c r="DY1708" s="2">
        <v>44012</v>
      </c>
      <c r="DZ1708" s="2">
        <v>44043</v>
      </c>
      <c r="EA1708" s="2">
        <v>44074</v>
      </c>
      <c r="EB1708" s="2">
        <v>44104</v>
      </c>
      <c r="EC1708" s="2">
        <v>44134</v>
      </c>
      <c r="ED1708" s="2">
        <v>44165</v>
      </c>
      <c r="EE1708" s="2">
        <v>44196</v>
      </c>
      <c r="EF1708" s="2">
        <v>44225</v>
      </c>
      <c r="EG1708" s="2">
        <v>44253</v>
      </c>
      <c r="EH1708" s="2">
        <v>44286</v>
      </c>
      <c r="EI1708" s="2">
        <v>44316</v>
      </c>
      <c r="EJ1708" s="2">
        <v>44347</v>
      </c>
      <c r="EK1708" s="2">
        <v>44377</v>
      </c>
      <c r="EL1708" s="2">
        <v>44407</v>
      </c>
      <c r="EM1708" s="2">
        <v>44439</v>
      </c>
      <c r="EN1708" s="2">
        <v>44469</v>
      </c>
      <c r="EO1708" s="2">
        <v>44498</v>
      </c>
      <c r="EP1708" s="2">
        <v>44530</v>
      </c>
      <c r="EQ1708" s="2">
        <v>44561</v>
      </c>
      <c r="ER1708" s="2">
        <v>44592</v>
      </c>
      <c r="ES1708" s="2">
        <v>44620</v>
      </c>
      <c r="ET1708" s="2">
        <v>44651</v>
      </c>
      <c r="EU1708" s="2">
        <v>44680</v>
      </c>
      <c r="EV1708" s="2">
        <v>44712</v>
      </c>
      <c r="EW1708" s="2">
        <v>44742</v>
      </c>
      <c r="EX1708" s="2">
        <v>44771</v>
      </c>
      <c r="EY1708" s="2">
        <v>44804</v>
      </c>
      <c r="EZ1708" s="2">
        <v>44834</v>
      </c>
      <c r="FA1708" s="2">
        <v>44865</v>
      </c>
    </row>
    <row r="1709" spans="1:157" x14ac:dyDescent="0.25">
      <c r="D1709" s="3">
        <v>9462100</v>
      </c>
      <c r="E1709">
        <v>8961900</v>
      </c>
      <c r="F1709">
        <v>8045000</v>
      </c>
      <c r="G1709">
        <v>8107000</v>
      </c>
      <c r="H1709">
        <v>13171000</v>
      </c>
      <c r="I1709">
        <v>11278800</v>
      </c>
      <c r="J1709">
        <v>10472700</v>
      </c>
      <c r="K1709">
        <v>11784300</v>
      </c>
      <c r="L1709">
        <v>11755234</v>
      </c>
      <c r="M1709">
        <v>12805216</v>
      </c>
      <c r="N1709">
        <v>11597757</v>
      </c>
      <c r="O1709">
        <v>9037367</v>
      </c>
      <c r="P1709">
        <v>12421416</v>
      </c>
      <c r="Q1709">
        <v>9862036</v>
      </c>
      <c r="R1709">
        <v>12371238</v>
      </c>
      <c r="S1709">
        <v>10060376</v>
      </c>
      <c r="T1709">
        <v>10386400</v>
      </c>
      <c r="U1709">
        <v>11921417</v>
      </c>
      <c r="V1709">
        <v>9666449</v>
      </c>
      <c r="W1709">
        <v>18770795</v>
      </c>
      <c r="X1709">
        <v>11416978</v>
      </c>
      <c r="Y1709">
        <v>14230103</v>
      </c>
      <c r="Z1709">
        <v>11877619</v>
      </c>
      <c r="AA1709">
        <v>10828144</v>
      </c>
      <c r="AB1709">
        <v>9818322</v>
      </c>
      <c r="AC1709">
        <v>9132224</v>
      </c>
      <c r="AD1709">
        <v>10661052</v>
      </c>
      <c r="AE1709">
        <v>25181320</v>
      </c>
      <c r="AF1709">
        <v>12772549</v>
      </c>
      <c r="AG1709">
        <v>11010509</v>
      </c>
      <c r="AH1709">
        <v>7716878</v>
      </c>
      <c r="AI1709">
        <v>7454680</v>
      </c>
      <c r="AJ1709">
        <v>7405670</v>
      </c>
      <c r="AK1709">
        <v>8227976</v>
      </c>
      <c r="AL1709">
        <v>7185553</v>
      </c>
      <c r="AM1709">
        <v>8253004</v>
      </c>
      <c r="AN1709">
        <v>10719978</v>
      </c>
      <c r="AO1709">
        <v>7122674</v>
      </c>
      <c r="AP1709">
        <v>6696042</v>
      </c>
      <c r="AQ1709">
        <v>7811206</v>
      </c>
      <c r="AR1709">
        <v>8762681</v>
      </c>
      <c r="AS1709">
        <v>9588291</v>
      </c>
      <c r="AT1709">
        <v>7474599</v>
      </c>
      <c r="AU1709">
        <v>7754135</v>
      </c>
      <c r="AV1709">
        <v>8167401</v>
      </c>
      <c r="AW1709">
        <v>7809502</v>
      </c>
      <c r="AX1709">
        <v>7764574</v>
      </c>
      <c r="AY1709">
        <v>9789726</v>
      </c>
      <c r="AZ1709">
        <v>9399933</v>
      </c>
      <c r="BA1709">
        <v>7689525</v>
      </c>
      <c r="BB1709">
        <v>7940082</v>
      </c>
      <c r="BC1709">
        <v>7420653</v>
      </c>
      <c r="BD1709">
        <v>6835075</v>
      </c>
      <c r="BE1709">
        <v>7660084</v>
      </c>
      <c r="BF1709">
        <v>6123621</v>
      </c>
      <c r="BG1709">
        <v>7266520</v>
      </c>
      <c r="BH1709">
        <v>7998732</v>
      </c>
      <c r="BI1709">
        <v>12486359</v>
      </c>
      <c r="BJ1709">
        <v>8851145</v>
      </c>
      <c r="BK1709">
        <v>11635042</v>
      </c>
      <c r="BL1709">
        <v>9784654</v>
      </c>
      <c r="BM1709">
        <v>8778069</v>
      </c>
      <c r="BN1709">
        <v>8053859</v>
      </c>
      <c r="BO1709">
        <v>6879783</v>
      </c>
      <c r="BP1709">
        <v>9390806</v>
      </c>
      <c r="BQ1709">
        <v>10339913</v>
      </c>
      <c r="BR1709">
        <v>13786884</v>
      </c>
      <c r="BS1709">
        <v>12692871</v>
      </c>
      <c r="BT1709">
        <v>15924008</v>
      </c>
      <c r="BU1709">
        <v>12250645</v>
      </c>
      <c r="BV1709">
        <v>12411974</v>
      </c>
      <c r="BW1709">
        <v>11601853</v>
      </c>
      <c r="BX1709">
        <v>14051954</v>
      </c>
      <c r="BY1709">
        <v>14538096</v>
      </c>
      <c r="BZ1709">
        <v>14964869</v>
      </c>
      <c r="CA1709">
        <v>12707160</v>
      </c>
      <c r="CB1709">
        <v>14773594</v>
      </c>
      <c r="CC1709">
        <v>13635530</v>
      </c>
      <c r="CD1709">
        <v>11577479</v>
      </c>
      <c r="CE1709">
        <v>11560654</v>
      </c>
      <c r="CF1709">
        <v>13211239</v>
      </c>
      <c r="CG1709">
        <v>11980323</v>
      </c>
      <c r="CH1709">
        <v>13206247</v>
      </c>
      <c r="CI1709">
        <v>10897783</v>
      </c>
      <c r="CJ1709">
        <v>9489585</v>
      </c>
      <c r="CK1709">
        <v>8091169</v>
      </c>
      <c r="CL1709">
        <v>12763044</v>
      </c>
      <c r="CM1709">
        <v>8198030</v>
      </c>
      <c r="CN1709">
        <v>8371806</v>
      </c>
      <c r="CO1709">
        <v>11102066</v>
      </c>
      <c r="CP1709">
        <v>7709631</v>
      </c>
      <c r="CQ1709">
        <v>9377067</v>
      </c>
      <c r="CR1709">
        <v>10513688</v>
      </c>
      <c r="CS1709">
        <v>10377133</v>
      </c>
      <c r="CT1709">
        <v>11274831</v>
      </c>
      <c r="CU1709">
        <v>11579890</v>
      </c>
      <c r="CV1709">
        <v>15757259</v>
      </c>
      <c r="CW1709">
        <v>14395838</v>
      </c>
      <c r="CX1709">
        <v>13124460</v>
      </c>
      <c r="CY1709">
        <v>10543900</v>
      </c>
      <c r="CZ1709">
        <v>12585661</v>
      </c>
      <c r="DA1709">
        <v>14882653</v>
      </c>
      <c r="DB1709">
        <v>10462440</v>
      </c>
      <c r="DC1709">
        <v>7207991</v>
      </c>
      <c r="DD1709">
        <v>8475468</v>
      </c>
      <c r="DE1709">
        <v>11309923</v>
      </c>
      <c r="DF1709">
        <v>11231525</v>
      </c>
      <c r="DG1709">
        <v>13002651</v>
      </c>
      <c r="DH1709">
        <v>10895272</v>
      </c>
      <c r="DI1709">
        <v>9659309</v>
      </c>
      <c r="DJ1709">
        <v>15665822</v>
      </c>
      <c r="DK1709">
        <v>9375586</v>
      </c>
      <c r="DL1709">
        <v>9117259</v>
      </c>
      <c r="DM1709">
        <v>12925533</v>
      </c>
      <c r="DN1709">
        <v>10497797</v>
      </c>
      <c r="DO1709">
        <v>10240477</v>
      </c>
      <c r="DP1709">
        <v>12354120</v>
      </c>
      <c r="DQ1709">
        <v>10696576</v>
      </c>
      <c r="DR1709">
        <v>10727969</v>
      </c>
      <c r="DS1709">
        <v>11560186</v>
      </c>
      <c r="DT1709">
        <v>15840078</v>
      </c>
      <c r="DU1709">
        <v>12191092</v>
      </c>
      <c r="DV1709">
        <v>23511055</v>
      </c>
      <c r="DW1709">
        <v>12993721</v>
      </c>
      <c r="DX1709">
        <v>11580319</v>
      </c>
      <c r="DY1709">
        <v>14095959</v>
      </c>
      <c r="DZ1709">
        <v>8954795</v>
      </c>
      <c r="EA1709">
        <v>7669473</v>
      </c>
      <c r="EB1709">
        <v>11171559</v>
      </c>
      <c r="EC1709">
        <v>9442348</v>
      </c>
      <c r="ED1709">
        <v>9147737</v>
      </c>
      <c r="EE1709">
        <v>12466231</v>
      </c>
      <c r="EF1709">
        <v>11017434</v>
      </c>
      <c r="EG1709">
        <v>8420727</v>
      </c>
      <c r="EH1709">
        <v>13147291</v>
      </c>
      <c r="EI1709">
        <v>10510049</v>
      </c>
      <c r="EJ1709">
        <v>11551154</v>
      </c>
      <c r="EK1709">
        <v>13272319</v>
      </c>
      <c r="EL1709">
        <v>12081326</v>
      </c>
      <c r="EM1709">
        <v>10587458</v>
      </c>
      <c r="EN1709">
        <v>11572471</v>
      </c>
      <c r="EO1709">
        <v>10681862</v>
      </c>
      <c r="EP1709">
        <v>9546176</v>
      </c>
      <c r="EQ1709">
        <v>10990092</v>
      </c>
      <c r="ER1709">
        <v>11713312</v>
      </c>
      <c r="ES1709">
        <v>15890992</v>
      </c>
      <c r="ET1709">
        <v>18656456</v>
      </c>
      <c r="EU1709">
        <v>10796283</v>
      </c>
      <c r="EV1709">
        <v>12769476</v>
      </c>
      <c r="EW1709">
        <v>13215964</v>
      </c>
      <c r="EX1709">
        <v>10779484</v>
      </c>
      <c r="EY1709">
        <v>10692537</v>
      </c>
      <c r="EZ1709">
        <v>13792082</v>
      </c>
      <c r="FA1709">
        <v>15175782</v>
      </c>
    </row>
    <row r="1710" spans="1:157" x14ac:dyDescent="0.25">
      <c r="A1710" s="5" t="s">
        <v>855</v>
      </c>
      <c r="B1710" t="s">
        <v>1167</v>
      </c>
      <c r="C1710" t="s">
        <v>1192</v>
      </c>
      <c r="D1710" s="2">
        <f>_xll.BDH(A1710, "volume", B1710, C1710, "Direction", "H", "Period", "M","cols=63;rows=2")</f>
        <v>40207</v>
      </c>
      <c r="E1710" s="2">
        <v>40235</v>
      </c>
      <c r="F1710" s="2">
        <v>40268</v>
      </c>
      <c r="G1710" s="2">
        <v>40298</v>
      </c>
      <c r="H1710" s="2">
        <v>40329</v>
      </c>
      <c r="I1710" s="2">
        <v>40359</v>
      </c>
      <c r="J1710" s="2">
        <v>40389</v>
      </c>
      <c r="K1710" s="2">
        <v>40421</v>
      </c>
      <c r="L1710" s="2">
        <v>40451</v>
      </c>
      <c r="M1710" s="2">
        <v>40480</v>
      </c>
      <c r="N1710" s="2">
        <v>40512</v>
      </c>
      <c r="O1710" s="2">
        <v>40543</v>
      </c>
      <c r="P1710" s="2">
        <v>40574</v>
      </c>
      <c r="Q1710" s="2">
        <v>40602</v>
      </c>
      <c r="R1710" s="2">
        <v>40633</v>
      </c>
      <c r="S1710" s="2">
        <v>40662</v>
      </c>
      <c r="T1710" s="2">
        <v>40694</v>
      </c>
      <c r="U1710" s="2">
        <v>40724</v>
      </c>
      <c r="V1710" s="2">
        <v>40753</v>
      </c>
      <c r="W1710" s="2">
        <v>40786</v>
      </c>
      <c r="X1710" s="2">
        <v>40816</v>
      </c>
      <c r="Y1710" s="2">
        <v>40847</v>
      </c>
      <c r="Z1710" s="2">
        <v>40877</v>
      </c>
      <c r="AA1710" s="2">
        <v>40907</v>
      </c>
      <c r="AB1710" s="2">
        <v>40939</v>
      </c>
      <c r="AC1710" s="2">
        <v>40968</v>
      </c>
      <c r="AD1710" s="2">
        <v>40998</v>
      </c>
      <c r="AE1710" s="2">
        <v>41029</v>
      </c>
      <c r="AF1710" s="2">
        <v>41060</v>
      </c>
      <c r="AG1710" s="2">
        <v>41089</v>
      </c>
      <c r="AH1710" s="2">
        <v>41121</v>
      </c>
      <c r="AI1710" s="2">
        <v>41152</v>
      </c>
      <c r="AJ1710" s="2">
        <v>41180</v>
      </c>
      <c r="AK1710" s="2">
        <v>41213</v>
      </c>
      <c r="AL1710" s="2">
        <v>41243</v>
      </c>
      <c r="AM1710" s="2">
        <v>41274</v>
      </c>
      <c r="AN1710" s="2">
        <v>41305</v>
      </c>
      <c r="AO1710" s="2">
        <v>41333</v>
      </c>
      <c r="AP1710" s="2">
        <v>41362</v>
      </c>
      <c r="AQ1710" s="2">
        <v>41394</v>
      </c>
      <c r="AR1710" s="2">
        <v>41425</v>
      </c>
      <c r="AS1710" s="2">
        <v>41453</v>
      </c>
      <c r="AT1710" s="2">
        <v>41486</v>
      </c>
      <c r="AU1710" s="2">
        <v>41516</v>
      </c>
      <c r="AV1710" s="2">
        <v>41547</v>
      </c>
      <c r="AW1710" s="2">
        <v>41578</v>
      </c>
      <c r="AX1710" s="2">
        <v>41607</v>
      </c>
      <c r="AY1710" s="2">
        <v>41639</v>
      </c>
      <c r="AZ1710" s="2">
        <v>41670</v>
      </c>
      <c r="BA1710" s="2">
        <v>41698</v>
      </c>
      <c r="BB1710" s="2">
        <v>41729</v>
      </c>
      <c r="BC1710" s="2">
        <v>41759</v>
      </c>
      <c r="BD1710" s="2">
        <v>41789</v>
      </c>
      <c r="BE1710" s="2">
        <v>41820</v>
      </c>
      <c r="BF1710" s="2">
        <v>41851</v>
      </c>
      <c r="BG1710" s="2">
        <v>41880</v>
      </c>
      <c r="BH1710" s="2">
        <v>41912</v>
      </c>
      <c r="BI1710" s="2">
        <v>41943</v>
      </c>
      <c r="BJ1710" s="2">
        <v>41971</v>
      </c>
      <c r="BK1710" s="2">
        <v>42004</v>
      </c>
      <c r="BL1710" s="2">
        <v>42034</v>
      </c>
      <c r="BM1710" s="2">
        <v>42062</v>
      </c>
      <c r="BN1710" s="2">
        <v>42094</v>
      </c>
    </row>
    <row r="1711" spans="1:157" x14ac:dyDescent="0.25">
      <c r="D1711" s="3">
        <v>7444100</v>
      </c>
      <c r="E1711">
        <v>7704100</v>
      </c>
      <c r="F1711">
        <v>6697200</v>
      </c>
      <c r="G1711">
        <v>5774000</v>
      </c>
      <c r="H1711">
        <v>11062300</v>
      </c>
      <c r="I1711">
        <v>11129100</v>
      </c>
      <c r="J1711">
        <v>11607700</v>
      </c>
      <c r="K1711">
        <v>12387800</v>
      </c>
      <c r="L1711">
        <v>18561760</v>
      </c>
      <c r="M1711">
        <v>10129037</v>
      </c>
      <c r="N1711">
        <v>11255109</v>
      </c>
      <c r="O1711">
        <v>12118559</v>
      </c>
      <c r="P1711">
        <v>9691931</v>
      </c>
      <c r="Q1711">
        <v>8737330</v>
      </c>
      <c r="R1711">
        <v>8799673</v>
      </c>
      <c r="S1711">
        <v>8807704</v>
      </c>
      <c r="T1711">
        <v>9334683</v>
      </c>
      <c r="U1711">
        <v>12457840</v>
      </c>
      <c r="V1711">
        <v>6968854</v>
      </c>
      <c r="W1711">
        <v>18835058</v>
      </c>
      <c r="X1711">
        <v>10705637</v>
      </c>
      <c r="Y1711">
        <v>9513548</v>
      </c>
      <c r="Z1711">
        <v>11043155</v>
      </c>
      <c r="AA1711">
        <v>8693416</v>
      </c>
      <c r="AB1711">
        <v>11116273</v>
      </c>
      <c r="AC1711">
        <v>10115262</v>
      </c>
      <c r="AD1711">
        <v>7705336</v>
      </c>
      <c r="AE1711">
        <v>8738563</v>
      </c>
      <c r="AF1711">
        <v>11701636</v>
      </c>
      <c r="AG1711">
        <v>7366462</v>
      </c>
      <c r="AH1711">
        <v>7137906</v>
      </c>
      <c r="AI1711">
        <v>9511713</v>
      </c>
      <c r="AJ1711">
        <v>8567762</v>
      </c>
      <c r="AK1711">
        <v>5823239</v>
      </c>
      <c r="AL1711">
        <v>7197464</v>
      </c>
      <c r="AM1711">
        <v>4562488</v>
      </c>
      <c r="AN1711">
        <v>5605332</v>
      </c>
      <c r="AO1711">
        <v>8592430</v>
      </c>
      <c r="AP1711">
        <v>6522910</v>
      </c>
      <c r="AQ1711">
        <v>7542092</v>
      </c>
      <c r="AR1711">
        <v>12304480</v>
      </c>
      <c r="AS1711">
        <v>14295611</v>
      </c>
      <c r="AT1711">
        <v>7836931</v>
      </c>
      <c r="AU1711">
        <v>11194384</v>
      </c>
      <c r="AV1711">
        <v>9384619</v>
      </c>
      <c r="AW1711">
        <v>7399120</v>
      </c>
      <c r="AX1711">
        <v>6763055</v>
      </c>
      <c r="AY1711">
        <v>7034941</v>
      </c>
      <c r="AZ1711">
        <v>7452392</v>
      </c>
      <c r="BA1711">
        <v>7309026</v>
      </c>
      <c r="BB1711">
        <v>5949958</v>
      </c>
      <c r="BC1711">
        <v>7097871</v>
      </c>
      <c r="BD1711">
        <v>8598863</v>
      </c>
      <c r="BE1711">
        <v>6869890</v>
      </c>
      <c r="BF1711">
        <v>5160714</v>
      </c>
      <c r="BG1711">
        <v>7153477</v>
      </c>
      <c r="BH1711">
        <v>6794570</v>
      </c>
      <c r="BI1711">
        <v>21892837</v>
      </c>
      <c r="BJ1711">
        <v>7250331</v>
      </c>
      <c r="BK1711">
        <v>10173441</v>
      </c>
      <c r="BL1711">
        <v>10051062</v>
      </c>
      <c r="BM1711">
        <v>9171261</v>
      </c>
      <c r="BN1711">
        <v>14798557</v>
      </c>
    </row>
    <row r="1712" spans="1:157" x14ac:dyDescent="0.25">
      <c r="A1712" s="5" t="s">
        <v>856</v>
      </c>
      <c r="B1712" t="s">
        <v>1167</v>
      </c>
      <c r="C1712" t="s">
        <v>1202</v>
      </c>
      <c r="D1712" s="2">
        <f>_xll.BDH(A1712, "volume", B1712, C1712, "Direction", "H", "Period", "M","cols=144;rows=2")</f>
        <v>40207</v>
      </c>
      <c r="E1712" s="2">
        <v>40235</v>
      </c>
      <c r="F1712" s="2">
        <v>40268</v>
      </c>
      <c r="G1712" s="2">
        <v>40298</v>
      </c>
      <c r="H1712" s="2">
        <v>40329</v>
      </c>
      <c r="I1712" s="2">
        <v>40359</v>
      </c>
      <c r="J1712" s="2">
        <v>40389</v>
      </c>
      <c r="K1712" s="2">
        <v>40421</v>
      </c>
      <c r="L1712" s="2">
        <v>40451</v>
      </c>
      <c r="M1712" s="2">
        <v>40480</v>
      </c>
      <c r="N1712" s="2">
        <v>40512</v>
      </c>
      <c r="O1712" s="2">
        <v>40543</v>
      </c>
      <c r="P1712" s="2">
        <v>40574</v>
      </c>
      <c r="Q1712" s="2">
        <v>40602</v>
      </c>
      <c r="R1712" s="2">
        <v>40633</v>
      </c>
      <c r="S1712" s="2">
        <v>40662</v>
      </c>
      <c r="T1712" s="2">
        <v>40694</v>
      </c>
      <c r="U1712" s="2">
        <v>40724</v>
      </c>
      <c r="V1712" s="2">
        <v>40753</v>
      </c>
      <c r="W1712" s="2">
        <v>40786</v>
      </c>
      <c r="X1712" s="2">
        <v>40816</v>
      </c>
      <c r="Y1712" s="2">
        <v>40847</v>
      </c>
      <c r="Z1712" s="2">
        <v>40877</v>
      </c>
      <c r="AA1712" s="2">
        <v>40907</v>
      </c>
      <c r="AB1712" s="2">
        <v>40939</v>
      </c>
      <c r="AC1712" s="2">
        <v>40968</v>
      </c>
      <c r="AD1712" s="2">
        <v>40998</v>
      </c>
      <c r="AE1712" s="2">
        <v>41029</v>
      </c>
      <c r="AF1712" s="2">
        <v>41060</v>
      </c>
      <c r="AG1712" s="2">
        <v>41089</v>
      </c>
      <c r="AH1712" s="2">
        <v>41121</v>
      </c>
      <c r="AI1712" s="2">
        <v>41152</v>
      </c>
      <c r="AJ1712" s="2">
        <v>41180</v>
      </c>
      <c r="AK1712" s="2">
        <v>41213</v>
      </c>
      <c r="AL1712" s="2">
        <v>41243</v>
      </c>
      <c r="AM1712" s="2">
        <v>41274</v>
      </c>
      <c r="AN1712" s="2">
        <v>41305</v>
      </c>
      <c r="AO1712" s="2">
        <v>41333</v>
      </c>
      <c r="AP1712" s="2">
        <v>41362</v>
      </c>
      <c r="AQ1712" s="2">
        <v>41394</v>
      </c>
      <c r="AR1712" s="2">
        <v>41425</v>
      </c>
      <c r="AS1712" s="2">
        <v>41453</v>
      </c>
      <c r="AT1712" s="2">
        <v>41486</v>
      </c>
      <c r="AU1712" s="2">
        <v>41516</v>
      </c>
      <c r="AV1712" s="2">
        <v>41547</v>
      </c>
      <c r="AW1712" s="2">
        <v>41578</v>
      </c>
      <c r="AX1712" s="2">
        <v>41607</v>
      </c>
      <c r="AY1712" s="2">
        <v>41639</v>
      </c>
      <c r="AZ1712" s="2">
        <v>41670</v>
      </c>
      <c r="BA1712" s="2">
        <v>41698</v>
      </c>
      <c r="BB1712" s="2">
        <v>41729</v>
      </c>
      <c r="BC1712" s="2">
        <v>41759</v>
      </c>
      <c r="BD1712" s="2">
        <v>41789</v>
      </c>
      <c r="BE1712" s="2">
        <v>41820</v>
      </c>
      <c r="BF1712" s="2">
        <v>41851</v>
      </c>
      <c r="BG1712" s="2">
        <v>41880</v>
      </c>
      <c r="BH1712" s="2">
        <v>41912</v>
      </c>
      <c r="BI1712" s="2">
        <v>41943</v>
      </c>
      <c r="BJ1712" s="2">
        <v>41971</v>
      </c>
      <c r="BK1712" s="2">
        <v>42004</v>
      </c>
      <c r="BL1712" s="2">
        <v>42034</v>
      </c>
      <c r="BM1712" s="2">
        <v>42062</v>
      </c>
      <c r="BN1712" s="2">
        <v>42094</v>
      </c>
      <c r="BO1712" s="2">
        <v>42124</v>
      </c>
      <c r="BP1712" s="2">
        <v>42153</v>
      </c>
      <c r="BQ1712" s="2">
        <v>42185</v>
      </c>
      <c r="BR1712" s="2">
        <v>42216</v>
      </c>
      <c r="BS1712" s="2">
        <v>42247</v>
      </c>
      <c r="BT1712" s="2">
        <v>42277</v>
      </c>
      <c r="BU1712" s="2">
        <v>42307</v>
      </c>
      <c r="BV1712" s="2">
        <v>42338</v>
      </c>
      <c r="BW1712" s="2">
        <v>42369</v>
      </c>
      <c r="BX1712" s="2">
        <v>42398</v>
      </c>
      <c r="BY1712" s="2">
        <v>42429</v>
      </c>
      <c r="BZ1712" s="2">
        <v>42460</v>
      </c>
      <c r="CA1712" s="2">
        <v>42489</v>
      </c>
      <c r="CB1712" s="2">
        <v>42521</v>
      </c>
      <c r="CC1712" s="2">
        <v>42551</v>
      </c>
      <c r="CD1712" s="2">
        <v>42580</v>
      </c>
      <c r="CE1712" s="2">
        <v>42613</v>
      </c>
      <c r="CF1712" s="2">
        <v>42643</v>
      </c>
      <c r="CG1712" s="2">
        <v>42674</v>
      </c>
      <c r="CH1712" s="2">
        <v>42704</v>
      </c>
      <c r="CI1712" s="2">
        <v>42734</v>
      </c>
      <c r="CJ1712" s="2">
        <v>42766</v>
      </c>
      <c r="CK1712" s="2">
        <v>42794</v>
      </c>
      <c r="CL1712" s="2">
        <v>42825</v>
      </c>
      <c r="CM1712" s="2">
        <v>42853</v>
      </c>
      <c r="CN1712" s="2">
        <v>42886</v>
      </c>
      <c r="CO1712" s="2">
        <v>42916</v>
      </c>
      <c r="CP1712" s="2">
        <v>42947</v>
      </c>
      <c r="CQ1712" s="2">
        <v>42978</v>
      </c>
      <c r="CR1712" s="2">
        <v>43007</v>
      </c>
      <c r="CS1712" s="2">
        <v>43039</v>
      </c>
      <c r="CT1712" s="2">
        <v>43069</v>
      </c>
      <c r="CU1712" s="2">
        <v>43098</v>
      </c>
      <c r="CV1712" s="2">
        <v>43131</v>
      </c>
      <c r="CW1712" s="2">
        <v>43159</v>
      </c>
      <c r="CX1712" s="2">
        <v>43189</v>
      </c>
      <c r="CY1712" s="2">
        <v>43220</v>
      </c>
      <c r="CZ1712" s="2">
        <v>43251</v>
      </c>
      <c r="DA1712" s="2">
        <v>43280</v>
      </c>
      <c r="DB1712" s="2">
        <v>43312</v>
      </c>
      <c r="DC1712" s="2">
        <v>43343</v>
      </c>
      <c r="DD1712" s="2">
        <v>43371</v>
      </c>
      <c r="DE1712" s="2">
        <v>43404</v>
      </c>
      <c r="DF1712" s="2">
        <v>43434</v>
      </c>
      <c r="DG1712" s="2">
        <v>43465</v>
      </c>
      <c r="DH1712" s="2">
        <v>43496</v>
      </c>
      <c r="DI1712" s="2">
        <v>43524</v>
      </c>
      <c r="DJ1712" s="2">
        <v>43553</v>
      </c>
      <c r="DK1712" s="2">
        <v>43585</v>
      </c>
      <c r="DL1712" s="2">
        <v>43616</v>
      </c>
      <c r="DM1712" s="2">
        <v>43644</v>
      </c>
      <c r="DN1712" s="2">
        <v>43677</v>
      </c>
      <c r="DO1712" s="2">
        <v>43707</v>
      </c>
      <c r="DP1712" s="2">
        <v>43738</v>
      </c>
      <c r="DQ1712" s="2">
        <v>43769</v>
      </c>
      <c r="DR1712" s="2">
        <v>43798</v>
      </c>
      <c r="DS1712" s="2">
        <v>43830</v>
      </c>
      <c r="DT1712" s="2">
        <v>43861</v>
      </c>
      <c r="DU1712" s="2">
        <v>43889</v>
      </c>
      <c r="DV1712" s="2">
        <v>43921</v>
      </c>
      <c r="DW1712" s="2">
        <v>43951</v>
      </c>
      <c r="DX1712" s="2">
        <v>43980</v>
      </c>
      <c r="DY1712" s="2">
        <v>44012</v>
      </c>
      <c r="DZ1712" s="2">
        <v>44043</v>
      </c>
      <c r="EA1712" s="2">
        <v>44074</v>
      </c>
      <c r="EB1712" s="2">
        <v>44104</v>
      </c>
      <c r="EC1712" s="2">
        <v>44134</v>
      </c>
      <c r="ED1712" s="2">
        <v>44165</v>
      </c>
      <c r="EE1712" s="2">
        <v>44196</v>
      </c>
      <c r="EF1712" s="2">
        <v>44225</v>
      </c>
      <c r="EG1712" s="2">
        <v>44253</v>
      </c>
      <c r="EH1712" s="2">
        <v>44286</v>
      </c>
      <c r="EI1712" s="2">
        <v>44316</v>
      </c>
      <c r="EJ1712" s="2">
        <v>44347</v>
      </c>
      <c r="EK1712" s="2">
        <v>44377</v>
      </c>
      <c r="EL1712" s="2">
        <v>44407</v>
      </c>
      <c r="EM1712" s="2">
        <v>44439</v>
      </c>
      <c r="EN1712" s="2">
        <v>44469</v>
      </c>
      <c r="EO1712" s="2">
        <v>44498</v>
      </c>
      <c r="EP1712" s="2">
        <v>44530</v>
      </c>
      <c r="EQ1712" s="2">
        <v>44561</v>
      </c>
    </row>
    <row r="1713" spans="1:157" x14ac:dyDescent="0.25">
      <c r="D1713" s="3">
        <v>16543800</v>
      </c>
      <c r="E1713">
        <v>22700600</v>
      </c>
      <c r="F1713">
        <v>19706800</v>
      </c>
      <c r="G1713">
        <v>19210000</v>
      </c>
      <c r="H1713">
        <v>36368000</v>
      </c>
      <c r="I1713">
        <v>39689800</v>
      </c>
      <c r="J1713">
        <v>24720000</v>
      </c>
      <c r="K1713">
        <v>15001200</v>
      </c>
      <c r="L1713">
        <v>18663296</v>
      </c>
      <c r="M1713">
        <v>18372750</v>
      </c>
      <c r="N1713">
        <v>13369298</v>
      </c>
      <c r="O1713">
        <v>11490024</v>
      </c>
      <c r="P1713">
        <v>9928910</v>
      </c>
      <c r="Q1713">
        <v>12385592</v>
      </c>
      <c r="R1713">
        <v>11641414</v>
      </c>
      <c r="S1713">
        <v>10433720</v>
      </c>
      <c r="T1713">
        <v>17491883</v>
      </c>
      <c r="U1713">
        <v>13875724</v>
      </c>
      <c r="V1713">
        <v>11657355</v>
      </c>
      <c r="W1713">
        <v>20522198</v>
      </c>
      <c r="X1713">
        <v>15181974</v>
      </c>
      <c r="Y1713">
        <v>16077088</v>
      </c>
      <c r="Z1713">
        <v>14978896</v>
      </c>
      <c r="AA1713">
        <v>13499221</v>
      </c>
      <c r="AB1713">
        <v>10504818</v>
      </c>
      <c r="AC1713">
        <v>11513670</v>
      </c>
      <c r="AD1713">
        <v>13670578</v>
      </c>
      <c r="AE1713">
        <v>12811203</v>
      </c>
      <c r="AF1713">
        <v>14215310</v>
      </c>
      <c r="AG1713">
        <v>14442510</v>
      </c>
      <c r="AH1713">
        <v>13242008</v>
      </c>
      <c r="AI1713">
        <v>8752836</v>
      </c>
      <c r="AJ1713">
        <v>7186991</v>
      </c>
      <c r="AK1713">
        <v>11074223</v>
      </c>
      <c r="AL1713">
        <v>9601304</v>
      </c>
      <c r="AM1713">
        <v>7592033</v>
      </c>
      <c r="AN1713">
        <v>8530795</v>
      </c>
      <c r="AO1713">
        <v>10064552</v>
      </c>
      <c r="AP1713">
        <v>7698070</v>
      </c>
      <c r="AQ1713">
        <v>12177000</v>
      </c>
      <c r="AR1713">
        <v>7335900</v>
      </c>
      <c r="AS1713">
        <v>8573778</v>
      </c>
      <c r="AT1713">
        <v>11244694</v>
      </c>
      <c r="AU1713">
        <v>6985764</v>
      </c>
      <c r="AV1713">
        <v>6806366</v>
      </c>
      <c r="AW1713">
        <v>11178857</v>
      </c>
      <c r="AX1713">
        <v>8470532</v>
      </c>
      <c r="AY1713">
        <v>8791184</v>
      </c>
      <c r="AZ1713">
        <v>7939198</v>
      </c>
      <c r="BA1713">
        <v>8814336</v>
      </c>
      <c r="BB1713">
        <v>7683412</v>
      </c>
      <c r="BC1713">
        <v>8801821</v>
      </c>
      <c r="BD1713">
        <v>7252676</v>
      </c>
      <c r="BE1713">
        <v>8248468</v>
      </c>
      <c r="BF1713">
        <v>7543884</v>
      </c>
      <c r="BG1713">
        <v>5534887</v>
      </c>
      <c r="BH1713">
        <v>9048755</v>
      </c>
      <c r="BI1713">
        <v>12837872</v>
      </c>
      <c r="BJ1713">
        <v>9448423</v>
      </c>
      <c r="BK1713">
        <v>16377744</v>
      </c>
      <c r="BL1713">
        <v>18853091</v>
      </c>
      <c r="BM1713">
        <v>20342442</v>
      </c>
      <c r="BN1713">
        <v>25804233</v>
      </c>
      <c r="BO1713">
        <v>19837140</v>
      </c>
      <c r="BP1713">
        <v>14644164</v>
      </c>
      <c r="BQ1713">
        <v>13872381</v>
      </c>
      <c r="BR1713">
        <v>23544918</v>
      </c>
      <c r="BS1713">
        <v>25050923</v>
      </c>
      <c r="BT1713">
        <v>23961901</v>
      </c>
      <c r="BU1713">
        <v>25294826</v>
      </c>
      <c r="BV1713">
        <v>12622729</v>
      </c>
      <c r="BW1713">
        <v>24870335</v>
      </c>
      <c r="BX1713">
        <v>31338152</v>
      </c>
      <c r="BY1713">
        <v>37411546</v>
      </c>
      <c r="BZ1713">
        <v>27366040</v>
      </c>
      <c r="CA1713">
        <v>23360374</v>
      </c>
      <c r="CB1713">
        <v>23196034</v>
      </c>
      <c r="CC1713">
        <v>24879701</v>
      </c>
      <c r="CD1713">
        <v>19793959</v>
      </c>
      <c r="CE1713">
        <v>20673371</v>
      </c>
      <c r="CF1713">
        <v>21244645</v>
      </c>
      <c r="CG1713">
        <v>23115001</v>
      </c>
      <c r="CH1713">
        <v>23554285</v>
      </c>
      <c r="CI1713">
        <v>22371200</v>
      </c>
      <c r="CJ1713">
        <v>80433808</v>
      </c>
      <c r="CK1713">
        <v>20065093</v>
      </c>
      <c r="CL1713">
        <v>28442149</v>
      </c>
      <c r="CM1713">
        <v>16736252</v>
      </c>
      <c r="CN1713">
        <v>17920423</v>
      </c>
      <c r="CO1713">
        <v>21063508</v>
      </c>
      <c r="CP1713">
        <v>16571813</v>
      </c>
      <c r="CQ1713">
        <v>13385992</v>
      </c>
      <c r="CR1713">
        <v>20001983</v>
      </c>
      <c r="CS1713">
        <v>17412629</v>
      </c>
      <c r="CT1713">
        <v>19103518</v>
      </c>
      <c r="CU1713">
        <v>17419174</v>
      </c>
      <c r="CV1713">
        <v>18967662</v>
      </c>
      <c r="CW1713">
        <v>23581353</v>
      </c>
      <c r="CX1713">
        <v>20639797</v>
      </c>
      <c r="CY1713">
        <v>19728438</v>
      </c>
      <c r="CZ1713">
        <v>23616647</v>
      </c>
      <c r="DA1713">
        <v>26867675</v>
      </c>
      <c r="DB1713">
        <v>26654608</v>
      </c>
      <c r="DC1713">
        <v>17273490</v>
      </c>
      <c r="DD1713">
        <v>15983379</v>
      </c>
      <c r="DE1713">
        <v>22441541</v>
      </c>
      <c r="DF1713">
        <v>21154041</v>
      </c>
      <c r="DG1713">
        <v>29328424</v>
      </c>
      <c r="DH1713">
        <v>22984350</v>
      </c>
      <c r="DI1713">
        <v>17140668</v>
      </c>
      <c r="DJ1713">
        <v>22785202</v>
      </c>
      <c r="DK1713">
        <v>19226032</v>
      </c>
      <c r="DL1713">
        <v>20746345</v>
      </c>
      <c r="DM1713">
        <v>18349245</v>
      </c>
      <c r="DN1713">
        <v>18829743</v>
      </c>
      <c r="DO1713">
        <v>22887405</v>
      </c>
      <c r="DP1713">
        <v>25270356</v>
      </c>
      <c r="DQ1713">
        <v>25262307</v>
      </c>
      <c r="DR1713">
        <v>17997205</v>
      </c>
      <c r="DS1713">
        <v>19449214</v>
      </c>
      <c r="DT1713">
        <v>23923085</v>
      </c>
      <c r="DU1713">
        <v>24447105</v>
      </c>
      <c r="DV1713">
        <v>44607094</v>
      </c>
      <c r="DW1713">
        <v>22695397</v>
      </c>
      <c r="DX1713">
        <v>38198523</v>
      </c>
      <c r="DY1713">
        <v>37301057</v>
      </c>
      <c r="DZ1713">
        <v>26473919</v>
      </c>
      <c r="EA1713">
        <v>21171127</v>
      </c>
      <c r="EB1713">
        <v>26889687</v>
      </c>
      <c r="EC1713">
        <v>28692235</v>
      </c>
      <c r="ED1713">
        <v>30254622</v>
      </c>
      <c r="EE1713">
        <v>26542441</v>
      </c>
      <c r="EF1713">
        <v>33048129</v>
      </c>
      <c r="EG1713">
        <v>104163862</v>
      </c>
      <c r="EH1713">
        <v>35543113</v>
      </c>
      <c r="EI1713">
        <v>19532776</v>
      </c>
      <c r="EJ1713">
        <v>19044224</v>
      </c>
      <c r="EK1713">
        <v>28265181</v>
      </c>
      <c r="EL1713">
        <v>19338862</v>
      </c>
      <c r="EM1713">
        <v>14830145</v>
      </c>
      <c r="EN1713">
        <v>19707163</v>
      </c>
      <c r="EO1713">
        <v>18613213</v>
      </c>
      <c r="EP1713">
        <v>15594556</v>
      </c>
      <c r="EQ1713">
        <v>17104225</v>
      </c>
    </row>
    <row r="1714" spans="1:157" x14ac:dyDescent="0.25">
      <c r="A1714" s="5" t="s">
        <v>857</v>
      </c>
      <c r="B1714" t="s">
        <v>1167</v>
      </c>
      <c r="C1714" t="s">
        <v>1199</v>
      </c>
      <c r="D1714" s="2">
        <f>_xll.BDH(A1714, "volume", B1714, C1714, "Direction", "H", "Period", "M","cols=154;rows=2")</f>
        <v>40207</v>
      </c>
      <c r="E1714" s="2">
        <v>40235</v>
      </c>
      <c r="F1714" s="2">
        <v>40268</v>
      </c>
      <c r="G1714" s="2">
        <v>40298</v>
      </c>
      <c r="H1714" s="2">
        <v>40329</v>
      </c>
      <c r="I1714" s="2">
        <v>40359</v>
      </c>
      <c r="J1714" s="2">
        <v>40389</v>
      </c>
      <c r="K1714" s="2">
        <v>40421</v>
      </c>
      <c r="L1714" s="2">
        <v>40451</v>
      </c>
      <c r="M1714" s="2">
        <v>40480</v>
      </c>
      <c r="N1714" s="2">
        <v>40512</v>
      </c>
      <c r="O1714" s="2">
        <v>40543</v>
      </c>
      <c r="P1714" s="2">
        <v>40574</v>
      </c>
      <c r="Q1714" s="2">
        <v>40602</v>
      </c>
      <c r="R1714" s="2">
        <v>40633</v>
      </c>
      <c r="S1714" s="2">
        <v>40662</v>
      </c>
      <c r="T1714" s="2">
        <v>40694</v>
      </c>
      <c r="U1714" s="2">
        <v>40724</v>
      </c>
      <c r="V1714" s="2">
        <v>40753</v>
      </c>
      <c r="W1714" s="2">
        <v>40786</v>
      </c>
      <c r="X1714" s="2">
        <v>40816</v>
      </c>
      <c r="Y1714" s="2">
        <v>40847</v>
      </c>
      <c r="Z1714" s="2">
        <v>40877</v>
      </c>
      <c r="AA1714" s="2">
        <v>40907</v>
      </c>
      <c r="AB1714" s="2">
        <v>40939</v>
      </c>
      <c r="AC1714" s="2">
        <v>40968</v>
      </c>
      <c r="AD1714" s="2">
        <v>40998</v>
      </c>
      <c r="AE1714" s="2">
        <v>41029</v>
      </c>
      <c r="AF1714" s="2">
        <v>41060</v>
      </c>
      <c r="AG1714" s="2">
        <v>41089</v>
      </c>
      <c r="AH1714" s="2">
        <v>41121</v>
      </c>
      <c r="AI1714" s="2">
        <v>41152</v>
      </c>
      <c r="AJ1714" s="2">
        <v>41180</v>
      </c>
      <c r="AK1714" s="2">
        <v>41213</v>
      </c>
      <c r="AL1714" s="2">
        <v>41243</v>
      </c>
      <c r="AM1714" s="2">
        <v>41274</v>
      </c>
      <c r="AN1714" s="2">
        <v>41305</v>
      </c>
      <c r="AO1714" s="2">
        <v>41333</v>
      </c>
      <c r="AP1714" s="2">
        <v>41362</v>
      </c>
      <c r="AQ1714" s="2">
        <v>41394</v>
      </c>
      <c r="AR1714" s="2">
        <v>41425</v>
      </c>
      <c r="AS1714" s="2">
        <v>41453</v>
      </c>
      <c r="AT1714" s="2">
        <v>41486</v>
      </c>
      <c r="AU1714" s="2">
        <v>41516</v>
      </c>
      <c r="AV1714" s="2">
        <v>41547</v>
      </c>
      <c r="AW1714" s="2">
        <v>41578</v>
      </c>
      <c r="AX1714" s="2">
        <v>41607</v>
      </c>
      <c r="AY1714" s="2">
        <v>41639</v>
      </c>
      <c r="AZ1714" s="2">
        <v>41670</v>
      </c>
      <c r="BA1714" s="2">
        <v>41698</v>
      </c>
      <c r="BB1714" s="2">
        <v>41729</v>
      </c>
      <c r="BC1714" s="2">
        <v>41759</v>
      </c>
      <c r="BD1714" s="2">
        <v>41789</v>
      </c>
      <c r="BE1714" s="2">
        <v>41820</v>
      </c>
      <c r="BF1714" s="2">
        <v>41851</v>
      </c>
      <c r="BG1714" s="2">
        <v>41880</v>
      </c>
      <c r="BH1714" s="2">
        <v>41912</v>
      </c>
      <c r="BI1714" s="2">
        <v>41943</v>
      </c>
      <c r="BJ1714" s="2">
        <v>41971</v>
      </c>
      <c r="BK1714" s="2">
        <v>42004</v>
      </c>
      <c r="BL1714" s="2">
        <v>42034</v>
      </c>
      <c r="BM1714" s="2">
        <v>42062</v>
      </c>
      <c r="BN1714" s="2">
        <v>42094</v>
      </c>
      <c r="BO1714" s="2">
        <v>42124</v>
      </c>
      <c r="BP1714" s="2">
        <v>42153</v>
      </c>
      <c r="BQ1714" s="2">
        <v>42185</v>
      </c>
      <c r="BR1714" s="2">
        <v>42216</v>
      </c>
      <c r="BS1714" s="2">
        <v>42247</v>
      </c>
      <c r="BT1714" s="2">
        <v>42277</v>
      </c>
      <c r="BU1714" s="2">
        <v>42307</v>
      </c>
      <c r="BV1714" s="2">
        <v>42338</v>
      </c>
      <c r="BW1714" s="2">
        <v>42369</v>
      </c>
      <c r="BX1714" s="2">
        <v>42398</v>
      </c>
      <c r="BY1714" s="2">
        <v>42429</v>
      </c>
      <c r="BZ1714" s="2">
        <v>42460</v>
      </c>
      <c r="CA1714" s="2">
        <v>42489</v>
      </c>
      <c r="CB1714" s="2">
        <v>42521</v>
      </c>
      <c r="CC1714" s="2">
        <v>42551</v>
      </c>
      <c r="CD1714" s="2">
        <v>42580</v>
      </c>
      <c r="CE1714" s="2">
        <v>42613</v>
      </c>
      <c r="CF1714" s="2">
        <v>42643</v>
      </c>
      <c r="CG1714" s="2">
        <v>42674</v>
      </c>
      <c r="CH1714" s="2">
        <v>42704</v>
      </c>
      <c r="CI1714" s="2">
        <v>42734</v>
      </c>
      <c r="CJ1714" s="2">
        <v>42766</v>
      </c>
      <c r="CK1714" s="2">
        <v>42794</v>
      </c>
      <c r="CL1714" s="2">
        <v>42825</v>
      </c>
      <c r="CM1714" s="2">
        <v>42853</v>
      </c>
      <c r="CN1714" s="2">
        <v>42886</v>
      </c>
      <c r="CO1714" s="2">
        <v>42916</v>
      </c>
      <c r="CP1714" s="2">
        <v>42947</v>
      </c>
      <c r="CQ1714" s="2">
        <v>42978</v>
      </c>
      <c r="CR1714" s="2">
        <v>43007</v>
      </c>
      <c r="CS1714" s="2">
        <v>43039</v>
      </c>
      <c r="CT1714" s="2">
        <v>43069</v>
      </c>
      <c r="CU1714" s="2">
        <v>43098</v>
      </c>
      <c r="CV1714" s="2">
        <v>43131</v>
      </c>
      <c r="CW1714" s="2">
        <v>43159</v>
      </c>
      <c r="CX1714" s="2">
        <v>43189</v>
      </c>
      <c r="CY1714" s="2">
        <v>43220</v>
      </c>
      <c r="CZ1714" s="2">
        <v>43251</v>
      </c>
      <c r="DA1714" s="2">
        <v>43280</v>
      </c>
      <c r="DB1714" s="2">
        <v>43312</v>
      </c>
      <c r="DC1714" s="2">
        <v>43343</v>
      </c>
      <c r="DD1714" s="2">
        <v>43371</v>
      </c>
      <c r="DE1714" s="2">
        <v>43404</v>
      </c>
      <c r="DF1714" s="2">
        <v>43434</v>
      </c>
      <c r="DG1714" s="2">
        <v>43465</v>
      </c>
      <c r="DH1714" s="2">
        <v>43496</v>
      </c>
      <c r="DI1714" s="2">
        <v>43524</v>
      </c>
      <c r="DJ1714" s="2">
        <v>43553</v>
      </c>
      <c r="DK1714" s="2">
        <v>43585</v>
      </c>
      <c r="DL1714" s="2">
        <v>43616</v>
      </c>
      <c r="DM1714" s="2">
        <v>43644</v>
      </c>
      <c r="DN1714" s="2">
        <v>43677</v>
      </c>
      <c r="DO1714" s="2">
        <v>43707</v>
      </c>
      <c r="DP1714" s="2">
        <v>43738</v>
      </c>
      <c r="DQ1714" s="2">
        <v>43769</v>
      </c>
      <c r="DR1714" s="2">
        <v>43798</v>
      </c>
      <c r="DS1714" s="2">
        <v>43830</v>
      </c>
      <c r="DT1714" s="2">
        <v>43861</v>
      </c>
      <c r="DU1714" s="2">
        <v>43889</v>
      </c>
      <c r="DV1714" s="2">
        <v>43921</v>
      </c>
      <c r="DW1714" s="2">
        <v>43951</v>
      </c>
      <c r="DX1714" s="2">
        <v>43980</v>
      </c>
      <c r="DY1714" s="2">
        <v>44012</v>
      </c>
      <c r="DZ1714" s="2">
        <v>44043</v>
      </c>
      <c r="EA1714" s="2">
        <v>44074</v>
      </c>
      <c r="EB1714" s="2">
        <v>44104</v>
      </c>
      <c r="EC1714" s="2">
        <v>44134</v>
      </c>
      <c r="ED1714" s="2">
        <v>44165</v>
      </c>
      <c r="EE1714" s="2">
        <v>44196</v>
      </c>
      <c r="EF1714" s="2">
        <v>44225</v>
      </c>
      <c r="EG1714" s="2">
        <v>44253</v>
      </c>
      <c r="EH1714" s="2">
        <v>44286</v>
      </c>
      <c r="EI1714" s="2">
        <v>44316</v>
      </c>
      <c r="EJ1714" s="2">
        <v>44347</v>
      </c>
      <c r="EK1714" s="2">
        <v>44377</v>
      </c>
      <c r="EL1714" s="2">
        <v>44407</v>
      </c>
      <c r="EM1714" s="2">
        <v>44439</v>
      </c>
      <c r="EN1714" s="2">
        <v>44469</v>
      </c>
      <c r="EO1714" s="2">
        <v>44498</v>
      </c>
      <c r="EP1714" s="2">
        <v>44530</v>
      </c>
      <c r="EQ1714" s="2">
        <v>44561</v>
      </c>
      <c r="ER1714" s="2">
        <v>44592</v>
      </c>
      <c r="ES1714" s="2">
        <v>44620</v>
      </c>
      <c r="ET1714" s="2">
        <v>44651</v>
      </c>
      <c r="EU1714" s="2">
        <v>44680</v>
      </c>
      <c r="EV1714" s="2">
        <v>44712</v>
      </c>
      <c r="EW1714" s="2">
        <v>44742</v>
      </c>
      <c r="EX1714" s="2">
        <v>44771</v>
      </c>
      <c r="EY1714" s="2">
        <v>44804</v>
      </c>
      <c r="EZ1714" s="2">
        <v>44834</v>
      </c>
      <c r="FA1714" s="2">
        <v>44865</v>
      </c>
    </row>
    <row r="1715" spans="1:157" x14ac:dyDescent="0.25">
      <c r="D1715" s="3">
        <v>9751980</v>
      </c>
      <c r="E1715">
        <v>14788293</v>
      </c>
      <c r="F1715">
        <v>11317373</v>
      </c>
      <c r="G1715">
        <v>11455320</v>
      </c>
      <c r="H1715">
        <v>15100982</v>
      </c>
      <c r="I1715">
        <v>10395305</v>
      </c>
      <c r="J1715">
        <v>10804196</v>
      </c>
      <c r="K1715">
        <v>10110569</v>
      </c>
      <c r="L1715">
        <v>7654392</v>
      </c>
      <c r="M1715">
        <v>8075045</v>
      </c>
      <c r="N1715">
        <v>7727527</v>
      </c>
      <c r="O1715">
        <v>8852455</v>
      </c>
      <c r="P1715">
        <v>8049217</v>
      </c>
      <c r="Q1715">
        <v>8274852</v>
      </c>
      <c r="R1715">
        <v>6524603</v>
      </c>
      <c r="S1715">
        <v>7393928</v>
      </c>
      <c r="T1715">
        <v>8569606</v>
      </c>
      <c r="U1715">
        <v>10261993</v>
      </c>
      <c r="V1715">
        <v>10417928</v>
      </c>
      <c r="W1715">
        <v>20382380</v>
      </c>
      <c r="X1715">
        <v>11524807</v>
      </c>
      <c r="Y1715">
        <v>8311871</v>
      </c>
      <c r="Z1715">
        <v>7388693</v>
      </c>
      <c r="AA1715">
        <v>6922329</v>
      </c>
      <c r="AB1715">
        <v>6498466</v>
      </c>
      <c r="AC1715">
        <v>7639159</v>
      </c>
      <c r="AD1715">
        <v>6517532</v>
      </c>
      <c r="AE1715">
        <v>7796785</v>
      </c>
      <c r="AF1715">
        <v>10880215</v>
      </c>
      <c r="AG1715">
        <v>13155871</v>
      </c>
      <c r="AH1715">
        <v>13269417</v>
      </c>
      <c r="AI1715">
        <v>9557835</v>
      </c>
      <c r="AJ1715">
        <v>10169797</v>
      </c>
      <c r="AK1715">
        <v>11328649</v>
      </c>
      <c r="AL1715">
        <v>10685700</v>
      </c>
      <c r="AM1715">
        <v>9140439</v>
      </c>
      <c r="AN1715">
        <v>7931633</v>
      </c>
      <c r="AO1715">
        <v>8188269</v>
      </c>
      <c r="AP1715">
        <v>6055184</v>
      </c>
      <c r="AQ1715">
        <v>6476299</v>
      </c>
      <c r="AR1715">
        <v>4617789</v>
      </c>
      <c r="AS1715">
        <v>4603539</v>
      </c>
      <c r="AT1715">
        <v>5160992</v>
      </c>
      <c r="AU1715">
        <v>4057849</v>
      </c>
      <c r="AV1715">
        <v>4284379</v>
      </c>
      <c r="AW1715">
        <v>6448013</v>
      </c>
      <c r="AX1715">
        <v>3648831</v>
      </c>
      <c r="AY1715">
        <v>5293396</v>
      </c>
      <c r="AZ1715">
        <v>5773951</v>
      </c>
      <c r="BA1715">
        <v>7377830</v>
      </c>
      <c r="BB1715">
        <v>4962296</v>
      </c>
      <c r="BC1715">
        <v>6026644</v>
      </c>
      <c r="BD1715">
        <v>4927166</v>
      </c>
      <c r="BE1715">
        <v>4104240</v>
      </c>
      <c r="BF1715">
        <v>5110916</v>
      </c>
      <c r="BG1715">
        <v>3987440</v>
      </c>
      <c r="BH1715">
        <v>4468973</v>
      </c>
      <c r="BI1715">
        <v>7136002</v>
      </c>
      <c r="BJ1715">
        <v>5335241</v>
      </c>
      <c r="BK1715">
        <v>6373684</v>
      </c>
      <c r="BL1715">
        <v>6503935</v>
      </c>
      <c r="BM1715">
        <v>5379184</v>
      </c>
      <c r="BN1715">
        <v>4991821</v>
      </c>
      <c r="BO1715">
        <v>4577245</v>
      </c>
      <c r="BP1715">
        <v>3716243</v>
      </c>
      <c r="BQ1715">
        <v>4093914</v>
      </c>
      <c r="BR1715">
        <v>4425308</v>
      </c>
      <c r="BS1715">
        <v>5875887</v>
      </c>
      <c r="BT1715">
        <v>7189814</v>
      </c>
      <c r="BU1715">
        <v>5580927</v>
      </c>
      <c r="BV1715">
        <v>4535823</v>
      </c>
      <c r="BW1715">
        <v>7849990</v>
      </c>
      <c r="BX1715">
        <v>7194708</v>
      </c>
      <c r="BY1715">
        <v>8594081</v>
      </c>
      <c r="BZ1715">
        <v>6549019</v>
      </c>
      <c r="CA1715">
        <v>5745574</v>
      </c>
      <c r="CB1715">
        <v>6083368</v>
      </c>
      <c r="CC1715">
        <v>5839835</v>
      </c>
      <c r="CD1715">
        <v>5197710</v>
      </c>
      <c r="CE1715">
        <v>4732329</v>
      </c>
      <c r="CF1715">
        <v>6722903</v>
      </c>
      <c r="CG1715">
        <v>7191054</v>
      </c>
      <c r="CH1715">
        <v>6924822</v>
      </c>
      <c r="CI1715">
        <v>5346327</v>
      </c>
      <c r="CJ1715">
        <v>6021927</v>
      </c>
      <c r="CK1715">
        <v>7742713</v>
      </c>
      <c r="CL1715">
        <v>7444346</v>
      </c>
      <c r="CM1715">
        <v>8603424</v>
      </c>
      <c r="CN1715">
        <v>11410620</v>
      </c>
      <c r="CO1715">
        <v>11410893</v>
      </c>
      <c r="CP1715">
        <v>19800862</v>
      </c>
      <c r="CQ1715">
        <v>13035586</v>
      </c>
      <c r="CR1715">
        <v>9487140</v>
      </c>
      <c r="CS1715">
        <v>9175550</v>
      </c>
      <c r="CT1715">
        <v>7629885</v>
      </c>
      <c r="CU1715">
        <v>8275954</v>
      </c>
      <c r="CV1715">
        <v>7410322</v>
      </c>
      <c r="CW1715">
        <v>9267113</v>
      </c>
      <c r="CX1715">
        <v>6984630</v>
      </c>
      <c r="CY1715">
        <v>9103783</v>
      </c>
      <c r="CZ1715">
        <v>7016275</v>
      </c>
      <c r="DA1715">
        <v>6595269</v>
      </c>
      <c r="DB1715">
        <v>5915674</v>
      </c>
      <c r="DC1715">
        <v>4883630</v>
      </c>
      <c r="DD1715">
        <v>4867616</v>
      </c>
      <c r="DE1715">
        <v>6962738</v>
      </c>
      <c r="DF1715">
        <v>6212635</v>
      </c>
      <c r="DG1715">
        <v>6110311</v>
      </c>
      <c r="DH1715">
        <v>6065350</v>
      </c>
      <c r="DI1715">
        <v>5718526</v>
      </c>
      <c r="DJ1715">
        <v>4992351</v>
      </c>
      <c r="DK1715">
        <v>5169307</v>
      </c>
      <c r="DL1715">
        <v>7025071</v>
      </c>
      <c r="DM1715">
        <v>4779140</v>
      </c>
      <c r="DN1715">
        <v>5426043</v>
      </c>
      <c r="DO1715">
        <v>5915621</v>
      </c>
      <c r="DP1715">
        <v>4670123</v>
      </c>
      <c r="DQ1715">
        <v>4406081</v>
      </c>
      <c r="DR1715">
        <v>3353607</v>
      </c>
      <c r="DS1715">
        <v>3720211</v>
      </c>
      <c r="DT1715">
        <v>5101118</v>
      </c>
      <c r="DU1715">
        <v>8037107</v>
      </c>
      <c r="DV1715">
        <v>11543510</v>
      </c>
      <c r="DW1715">
        <v>6484370</v>
      </c>
      <c r="DX1715">
        <v>4851429</v>
      </c>
      <c r="DY1715">
        <v>5738408</v>
      </c>
      <c r="DZ1715">
        <v>5655669</v>
      </c>
      <c r="EA1715">
        <v>4552193</v>
      </c>
      <c r="EB1715">
        <v>5287692</v>
      </c>
      <c r="EC1715">
        <v>4471554</v>
      </c>
      <c r="ED1715">
        <v>4412887</v>
      </c>
      <c r="EE1715">
        <v>5773666</v>
      </c>
      <c r="EF1715">
        <v>5454196</v>
      </c>
      <c r="EG1715">
        <v>5435553</v>
      </c>
      <c r="EH1715">
        <v>5943584</v>
      </c>
      <c r="EI1715">
        <v>4250791</v>
      </c>
      <c r="EJ1715">
        <v>4230123</v>
      </c>
      <c r="EK1715">
        <v>5098828</v>
      </c>
      <c r="EL1715">
        <v>3443334</v>
      </c>
      <c r="EM1715">
        <v>3757953</v>
      </c>
      <c r="EN1715">
        <v>4280923</v>
      </c>
      <c r="EO1715">
        <v>3772697</v>
      </c>
      <c r="EP1715">
        <v>3494975</v>
      </c>
      <c r="EQ1715">
        <v>4055922</v>
      </c>
      <c r="ER1715">
        <v>4408791</v>
      </c>
      <c r="ES1715">
        <v>5222976</v>
      </c>
      <c r="ET1715">
        <v>6159786</v>
      </c>
      <c r="EU1715">
        <v>4813842</v>
      </c>
      <c r="EV1715">
        <v>6930954</v>
      </c>
      <c r="EW1715">
        <v>5817173</v>
      </c>
      <c r="EX1715">
        <v>4093559</v>
      </c>
      <c r="EY1715">
        <v>4133123</v>
      </c>
      <c r="EZ1715">
        <v>5097014</v>
      </c>
      <c r="FA1715">
        <v>4358320</v>
      </c>
    </row>
    <row r="1716" spans="1:157" x14ac:dyDescent="0.25">
      <c r="A1716" s="5" t="s">
        <v>858</v>
      </c>
      <c r="B1716" t="s">
        <v>1167</v>
      </c>
      <c r="C1716" t="s">
        <v>1199</v>
      </c>
      <c r="D1716" s="2">
        <f>_xll.BDH(A1716, "volume", B1716, C1716, "Direction", "H", "Period", "M","cols=154;rows=2")</f>
        <v>40207</v>
      </c>
      <c r="E1716" s="2">
        <v>40235</v>
      </c>
      <c r="F1716" s="2">
        <v>40268</v>
      </c>
      <c r="G1716" s="2">
        <v>40298</v>
      </c>
      <c r="H1716" s="2">
        <v>40329</v>
      </c>
      <c r="I1716" s="2">
        <v>40359</v>
      </c>
      <c r="J1716" s="2">
        <v>40389</v>
      </c>
      <c r="K1716" s="2">
        <v>40421</v>
      </c>
      <c r="L1716" s="2">
        <v>40451</v>
      </c>
      <c r="M1716" s="2">
        <v>40480</v>
      </c>
      <c r="N1716" s="2">
        <v>40512</v>
      </c>
      <c r="O1716" s="2">
        <v>40543</v>
      </c>
      <c r="P1716" s="2">
        <v>40574</v>
      </c>
      <c r="Q1716" s="2">
        <v>40602</v>
      </c>
      <c r="R1716" s="2">
        <v>40633</v>
      </c>
      <c r="S1716" s="2">
        <v>40662</v>
      </c>
      <c r="T1716" s="2">
        <v>40694</v>
      </c>
      <c r="U1716" s="2">
        <v>40724</v>
      </c>
      <c r="V1716" s="2">
        <v>40753</v>
      </c>
      <c r="W1716" s="2">
        <v>40786</v>
      </c>
      <c r="X1716" s="2">
        <v>40816</v>
      </c>
      <c r="Y1716" s="2">
        <v>40847</v>
      </c>
      <c r="Z1716" s="2">
        <v>40877</v>
      </c>
      <c r="AA1716" s="2">
        <v>40907</v>
      </c>
      <c r="AB1716" s="2">
        <v>40939</v>
      </c>
      <c r="AC1716" s="2">
        <v>40968</v>
      </c>
      <c r="AD1716" s="2">
        <v>40998</v>
      </c>
      <c r="AE1716" s="2">
        <v>41029</v>
      </c>
      <c r="AF1716" s="2">
        <v>41060</v>
      </c>
      <c r="AG1716" s="2">
        <v>41089</v>
      </c>
      <c r="AH1716" s="2">
        <v>41121</v>
      </c>
      <c r="AI1716" s="2">
        <v>41152</v>
      </c>
      <c r="AJ1716" s="2">
        <v>41180</v>
      </c>
      <c r="AK1716" s="2">
        <v>41213</v>
      </c>
      <c r="AL1716" s="2">
        <v>41243</v>
      </c>
      <c r="AM1716" s="2">
        <v>41274</v>
      </c>
      <c r="AN1716" s="2">
        <v>41305</v>
      </c>
      <c r="AO1716" s="2">
        <v>41333</v>
      </c>
      <c r="AP1716" s="2">
        <v>41362</v>
      </c>
      <c r="AQ1716" s="2">
        <v>41394</v>
      </c>
      <c r="AR1716" s="2">
        <v>41425</v>
      </c>
      <c r="AS1716" s="2">
        <v>41453</v>
      </c>
      <c r="AT1716" s="2">
        <v>41486</v>
      </c>
      <c r="AU1716" s="2">
        <v>41516</v>
      </c>
      <c r="AV1716" s="2">
        <v>41547</v>
      </c>
      <c r="AW1716" s="2">
        <v>41578</v>
      </c>
      <c r="AX1716" s="2">
        <v>41607</v>
      </c>
      <c r="AY1716" s="2">
        <v>41639</v>
      </c>
      <c r="AZ1716" s="2">
        <v>41670</v>
      </c>
      <c r="BA1716" s="2">
        <v>41698</v>
      </c>
      <c r="BB1716" s="2">
        <v>41729</v>
      </c>
      <c r="BC1716" s="2">
        <v>41759</v>
      </c>
      <c r="BD1716" s="2">
        <v>41789</v>
      </c>
      <c r="BE1716" s="2">
        <v>41820</v>
      </c>
      <c r="BF1716" s="2">
        <v>41851</v>
      </c>
      <c r="BG1716" s="2">
        <v>41880</v>
      </c>
      <c r="BH1716" s="2">
        <v>41912</v>
      </c>
      <c r="BI1716" s="2">
        <v>41943</v>
      </c>
      <c r="BJ1716" s="2">
        <v>41971</v>
      </c>
      <c r="BK1716" s="2">
        <v>42004</v>
      </c>
      <c r="BL1716" s="2">
        <v>42034</v>
      </c>
      <c r="BM1716" s="2">
        <v>42062</v>
      </c>
      <c r="BN1716" s="2">
        <v>42094</v>
      </c>
      <c r="BO1716" s="2">
        <v>42124</v>
      </c>
      <c r="BP1716" s="2">
        <v>42153</v>
      </c>
      <c r="BQ1716" s="2">
        <v>42185</v>
      </c>
      <c r="BR1716" s="2">
        <v>42216</v>
      </c>
      <c r="BS1716" s="2">
        <v>42247</v>
      </c>
      <c r="BT1716" s="2">
        <v>42277</v>
      </c>
      <c r="BU1716" s="2">
        <v>42307</v>
      </c>
      <c r="BV1716" s="2">
        <v>42338</v>
      </c>
      <c r="BW1716" s="2">
        <v>42369</v>
      </c>
      <c r="BX1716" s="2">
        <v>42398</v>
      </c>
      <c r="BY1716" s="2">
        <v>42429</v>
      </c>
      <c r="BZ1716" s="2">
        <v>42460</v>
      </c>
      <c r="CA1716" s="2">
        <v>42489</v>
      </c>
      <c r="CB1716" s="2">
        <v>42521</v>
      </c>
      <c r="CC1716" s="2">
        <v>42551</v>
      </c>
      <c r="CD1716" s="2">
        <v>42580</v>
      </c>
      <c r="CE1716" s="2">
        <v>42613</v>
      </c>
      <c r="CF1716" s="2">
        <v>42643</v>
      </c>
      <c r="CG1716" s="2">
        <v>42674</v>
      </c>
      <c r="CH1716" s="2">
        <v>42704</v>
      </c>
      <c r="CI1716" s="2">
        <v>42734</v>
      </c>
      <c r="CJ1716" s="2">
        <v>42766</v>
      </c>
      <c r="CK1716" s="2">
        <v>42794</v>
      </c>
      <c r="CL1716" s="2">
        <v>42825</v>
      </c>
      <c r="CM1716" s="2">
        <v>42853</v>
      </c>
      <c r="CN1716" s="2">
        <v>42886</v>
      </c>
      <c r="CO1716" s="2">
        <v>42916</v>
      </c>
      <c r="CP1716" s="2">
        <v>42947</v>
      </c>
      <c r="CQ1716" s="2">
        <v>42978</v>
      </c>
      <c r="CR1716" s="2">
        <v>43007</v>
      </c>
      <c r="CS1716" s="2">
        <v>43039</v>
      </c>
      <c r="CT1716" s="2">
        <v>43069</v>
      </c>
      <c r="CU1716" s="2">
        <v>43098</v>
      </c>
      <c r="CV1716" s="2">
        <v>43131</v>
      </c>
      <c r="CW1716" s="2">
        <v>43159</v>
      </c>
      <c r="CX1716" s="2">
        <v>43189</v>
      </c>
      <c r="CY1716" s="2">
        <v>43220</v>
      </c>
      <c r="CZ1716" s="2">
        <v>43251</v>
      </c>
      <c r="DA1716" s="2">
        <v>43280</v>
      </c>
      <c r="DB1716" s="2">
        <v>43312</v>
      </c>
      <c r="DC1716" s="2">
        <v>43343</v>
      </c>
      <c r="DD1716" s="2">
        <v>43371</v>
      </c>
      <c r="DE1716" s="2">
        <v>43404</v>
      </c>
      <c r="DF1716" s="2">
        <v>43434</v>
      </c>
      <c r="DG1716" s="2">
        <v>43465</v>
      </c>
      <c r="DH1716" s="2">
        <v>43496</v>
      </c>
      <c r="DI1716" s="2">
        <v>43524</v>
      </c>
      <c r="DJ1716" s="2">
        <v>43553</v>
      </c>
      <c r="DK1716" s="2">
        <v>43585</v>
      </c>
      <c r="DL1716" s="2">
        <v>43616</v>
      </c>
      <c r="DM1716" s="2">
        <v>43644</v>
      </c>
      <c r="DN1716" s="2">
        <v>43677</v>
      </c>
      <c r="DO1716" s="2">
        <v>43707</v>
      </c>
      <c r="DP1716" s="2">
        <v>43738</v>
      </c>
      <c r="DQ1716" s="2">
        <v>43769</v>
      </c>
      <c r="DR1716" s="2">
        <v>43798</v>
      </c>
      <c r="DS1716" s="2">
        <v>43830</v>
      </c>
      <c r="DT1716" s="2">
        <v>43861</v>
      </c>
      <c r="DU1716" s="2">
        <v>43889</v>
      </c>
      <c r="DV1716" s="2">
        <v>43921</v>
      </c>
      <c r="DW1716" s="2">
        <v>43951</v>
      </c>
      <c r="DX1716" s="2">
        <v>43980</v>
      </c>
      <c r="DY1716" s="2">
        <v>44012</v>
      </c>
      <c r="DZ1716" s="2">
        <v>44043</v>
      </c>
      <c r="EA1716" s="2">
        <v>44074</v>
      </c>
      <c r="EB1716" s="2">
        <v>44104</v>
      </c>
      <c r="EC1716" s="2">
        <v>44134</v>
      </c>
      <c r="ED1716" s="2">
        <v>44165</v>
      </c>
      <c r="EE1716" s="2">
        <v>44196</v>
      </c>
      <c r="EF1716" s="2">
        <v>44225</v>
      </c>
      <c r="EG1716" s="2">
        <v>44253</v>
      </c>
      <c r="EH1716" s="2">
        <v>44286</v>
      </c>
      <c r="EI1716" s="2">
        <v>44316</v>
      </c>
      <c r="EJ1716" s="2">
        <v>44347</v>
      </c>
      <c r="EK1716" s="2">
        <v>44377</v>
      </c>
      <c r="EL1716" s="2">
        <v>44407</v>
      </c>
      <c r="EM1716" s="2">
        <v>44439</v>
      </c>
      <c r="EN1716" s="2">
        <v>44469</v>
      </c>
      <c r="EO1716" s="2">
        <v>44498</v>
      </c>
      <c r="EP1716" s="2">
        <v>44530</v>
      </c>
      <c r="EQ1716" s="2">
        <v>44561</v>
      </c>
      <c r="ER1716" s="2">
        <v>44592</v>
      </c>
      <c r="ES1716" s="2">
        <v>44620</v>
      </c>
      <c r="ET1716" s="2">
        <v>44651</v>
      </c>
      <c r="EU1716" s="2">
        <v>44680</v>
      </c>
      <c r="EV1716" s="2">
        <v>44712</v>
      </c>
      <c r="EW1716" s="2">
        <v>44742</v>
      </c>
      <c r="EX1716" s="2">
        <v>44771</v>
      </c>
      <c r="EY1716" s="2">
        <v>44804</v>
      </c>
      <c r="EZ1716" s="2">
        <v>44834</v>
      </c>
      <c r="FA1716" s="2">
        <v>44865</v>
      </c>
    </row>
    <row r="1717" spans="1:157" x14ac:dyDescent="0.25">
      <c r="D1717" s="3">
        <v>4523100</v>
      </c>
      <c r="E1717">
        <v>4671500</v>
      </c>
      <c r="F1717">
        <v>4541000</v>
      </c>
      <c r="G1717">
        <v>4115500</v>
      </c>
      <c r="H1717">
        <v>5994800</v>
      </c>
      <c r="I1717">
        <v>4563900</v>
      </c>
      <c r="J1717">
        <v>5114000</v>
      </c>
      <c r="K1717">
        <v>3932300</v>
      </c>
      <c r="L1717">
        <v>4540603</v>
      </c>
      <c r="M1717">
        <v>4449166</v>
      </c>
      <c r="N1717">
        <v>3638076</v>
      </c>
      <c r="O1717">
        <v>4939710</v>
      </c>
      <c r="P1717">
        <v>4307222</v>
      </c>
      <c r="Q1717">
        <v>3752503</v>
      </c>
      <c r="R1717">
        <v>4399090</v>
      </c>
      <c r="S1717">
        <v>3858060</v>
      </c>
      <c r="T1717">
        <v>3480114</v>
      </c>
      <c r="U1717">
        <v>4289834</v>
      </c>
      <c r="V1717">
        <v>3661040</v>
      </c>
      <c r="W1717">
        <v>5713985</v>
      </c>
      <c r="X1717">
        <v>4297956</v>
      </c>
      <c r="Y1717">
        <v>4371797</v>
      </c>
      <c r="Z1717">
        <v>3442819</v>
      </c>
      <c r="AA1717">
        <v>3053666</v>
      </c>
      <c r="AB1717">
        <v>2365248</v>
      </c>
      <c r="AC1717">
        <v>3289538</v>
      </c>
      <c r="AD1717">
        <v>3882797</v>
      </c>
      <c r="AE1717">
        <v>3336677</v>
      </c>
      <c r="AF1717">
        <v>2963425</v>
      </c>
      <c r="AG1717">
        <v>2987361</v>
      </c>
      <c r="AH1717">
        <v>3327501</v>
      </c>
      <c r="AI1717">
        <v>2718063</v>
      </c>
      <c r="AJ1717">
        <v>2621811</v>
      </c>
      <c r="AK1717">
        <v>3211299</v>
      </c>
      <c r="AL1717">
        <v>2503353</v>
      </c>
      <c r="AM1717">
        <v>2475629</v>
      </c>
      <c r="AN1717">
        <v>2739943</v>
      </c>
      <c r="AO1717">
        <v>2096444</v>
      </c>
      <c r="AP1717">
        <v>2109578</v>
      </c>
      <c r="AQ1717">
        <v>2704997</v>
      </c>
      <c r="AR1717">
        <v>2792944</v>
      </c>
      <c r="AS1717">
        <v>3246341</v>
      </c>
      <c r="AT1717">
        <v>2414250</v>
      </c>
      <c r="AU1717">
        <v>2551088</v>
      </c>
      <c r="AV1717">
        <v>2081478</v>
      </c>
      <c r="AW1717">
        <v>2665054</v>
      </c>
      <c r="AX1717">
        <v>2686410</v>
      </c>
      <c r="AY1717">
        <v>2460712</v>
      </c>
      <c r="AZ1717">
        <v>2590947</v>
      </c>
      <c r="BA1717">
        <v>2779819</v>
      </c>
      <c r="BB1717">
        <v>2962683</v>
      </c>
      <c r="BC1717">
        <v>2750476</v>
      </c>
      <c r="BD1717">
        <v>2096959</v>
      </c>
      <c r="BE1717">
        <v>2319565</v>
      </c>
      <c r="BF1717">
        <v>2200556</v>
      </c>
      <c r="BG1717">
        <v>1541490</v>
      </c>
      <c r="BH1717">
        <v>1757727</v>
      </c>
      <c r="BI1717">
        <v>2531833</v>
      </c>
      <c r="BJ1717">
        <v>1521595</v>
      </c>
      <c r="BK1717">
        <v>2278961</v>
      </c>
      <c r="BL1717">
        <v>2420929</v>
      </c>
      <c r="BM1717">
        <v>1650385</v>
      </c>
      <c r="BN1717">
        <v>2278450</v>
      </c>
      <c r="BO1717">
        <v>2520214</v>
      </c>
      <c r="BP1717">
        <v>2029547</v>
      </c>
      <c r="BQ1717">
        <v>1929236</v>
      </c>
      <c r="BR1717">
        <v>1890875</v>
      </c>
      <c r="BS1717">
        <v>2014449</v>
      </c>
      <c r="BT1717">
        <v>2649676</v>
      </c>
      <c r="BU1717">
        <v>2465846</v>
      </c>
      <c r="BV1717">
        <v>1572938</v>
      </c>
      <c r="BW1717">
        <v>2202967</v>
      </c>
      <c r="BX1717">
        <v>2454986</v>
      </c>
      <c r="BY1717">
        <v>2696863</v>
      </c>
      <c r="BZ1717">
        <v>2446757</v>
      </c>
      <c r="CA1717">
        <v>2259276</v>
      </c>
      <c r="CB1717">
        <v>3378685</v>
      </c>
      <c r="CC1717">
        <v>2892412</v>
      </c>
      <c r="CD1717">
        <v>3262137</v>
      </c>
      <c r="CE1717">
        <v>2504505</v>
      </c>
      <c r="CF1717">
        <v>2222288</v>
      </c>
      <c r="CG1717">
        <v>2866771</v>
      </c>
      <c r="CH1717">
        <v>3357339</v>
      </c>
      <c r="CI1717">
        <v>4009148</v>
      </c>
      <c r="CJ1717">
        <v>2859945</v>
      </c>
      <c r="CK1717">
        <v>3026776</v>
      </c>
      <c r="CL1717">
        <v>2956317</v>
      </c>
      <c r="CM1717">
        <v>2321678</v>
      </c>
      <c r="CN1717">
        <v>2588732</v>
      </c>
      <c r="CO1717">
        <v>2530461</v>
      </c>
      <c r="CP1717">
        <v>1961720</v>
      </c>
      <c r="CQ1717">
        <v>2004740</v>
      </c>
      <c r="CR1717">
        <v>2004922</v>
      </c>
      <c r="CS1717">
        <v>2061082</v>
      </c>
      <c r="CT1717">
        <v>1819279</v>
      </c>
      <c r="CU1717">
        <v>2972571</v>
      </c>
      <c r="CV1717">
        <v>3007517</v>
      </c>
      <c r="CW1717">
        <v>2897924</v>
      </c>
      <c r="CX1717">
        <v>2786797</v>
      </c>
      <c r="CY1717">
        <v>3460663</v>
      </c>
      <c r="CZ1717">
        <v>2872862</v>
      </c>
      <c r="DA1717">
        <v>3306933</v>
      </c>
      <c r="DB1717">
        <v>2652524</v>
      </c>
      <c r="DC1717">
        <v>2396523</v>
      </c>
      <c r="DD1717">
        <v>2598733</v>
      </c>
      <c r="DE1717">
        <v>3778894</v>
      </c>
      <c r="DF1717">
        <v>2510778</v>
      </c>
      <c r="DG1717">
        <v>2942438</v>
      </c>
      <c r="DH1717">
        <v>2392302</v>
      </c>
      <c r="DI1717">
        <v>2406122</v>
      </c>
      <c r="DJ1717">
        <v>2508123</v>
      </c>
      <c r="DK1717">
        <v>2172863</v>
      </c>
      <c r="DL1717">
        <v>2138272</v>
      </c>
      <c r="DM1717">
        <v>4690822</v>
      </c>
      <c r="DN1717">
        <v>2812449</v>
      </c>
      <c r="DO1717">
        <v>3052333</v>
      </c>
      <c r="DP1717">
        <v>4621789</v>
      </c>
      <c r="DQ1717">
        <v>3848381</v>
      </c>
      <c r="DR1717">
        <v>3420669</v>
      </c>
      <c r="DS1717">
        <v>3332179</v>
      </c>
      <c r="DT1717">
        <v>3507905</v>
      </c>
      <c r="DU1717">
        <v>3179237</v>
      </c>
      <c r="DV1717">
        <v>5319554</v>
      </c>
      <c r="DW1717">
        <v>3237639</v>
      </c>
      <c r="DX1717">
        <v>3880092</v>
      </c>
      <c r="DY1717">
        <v>4285660</v>
      </c>
      <c r="DZ1717">
        <v>2896502</v>
      </c>
      <c r="EA1717">
        <v>2571002</v>
      </c>
      <c r="EB1717">
        <v>3118824</v>
      </c>
      <c r="EC1717">
        <v>3520004</v>
      </c>
      <c r="ED1717">
        <v>3175481</v>
      </c>
      <c r="EE1717">
        <v>3239628</v>
      </c>
      <c r="EF1717">
        <v>3457627</v>
      </c>
      <c r="EG1717">
        <v>3556677</v>
      </c>
      <c r="EH1717">
        <v>4681294</v>
      </c>
      <c r="EI1717">
        <v>2756880</v>
      </c>
      <c r="EJ1717">
        <v>2845265</v>
      </c>
      <c r="EK1717">
        <v>2960055</v>
      </c>
      <c r="EL1717">
        <v>2546933</v>
      </c>
      <c r="EM1717">
        <v>2376505</v>
      </c>
      <c r="EN1717">
        <v>2347971</v>
      </c>
      <c r="EO1717">
        <v>2630773</v>
      </c>
      <c r="EP1717">
        <v>2908116</v>
      </c>
      <c r="EQ1717">
        <v>3139081</v>
      </c>
      <c r="ER1717">
        <v>3353276</v>
      </c>
      <c r="ES1717">
        <v>3417519</v>
      </c>
      <c r="ET1717">
        <v>3719569</v>
      </c>
      <c r="EU1717">
        <v>4171613</v>
      </c>
      <c r="EV1717">
        <v>5240476</v>
      </c>
      <c r="EW1717">
        <v>4938352</v>
      </c>
      <c r="EX1717">
        <v>2968237</v>
      </c>
      <c r="EY1717">
        <v>2927741</v>
      </c>
      <c r="EZ1717">
        <v>4109853</v>
      </c>
      <c r="FA1717">
        <v>4134065</v>
      </c>
    </row>
    <row r="1718" spans="1:157" x14ac:dyDescent="0.25">
      <c r="A1718" s="5" t="s">
        <v>859</v>
      </c>
      <c r="B1718" t="s">
        <v>1167</v>
      </c>
      <c r="C1718" t="s">
        <v>1199</v>
      </c>
      <c r="D1718" s="2">
        <f>_xll.BDH(A1718, "volume", B1718, C1718, "Direction", "H", "Period", "M","cols=154;rows=2")</f>
        <v>40207</v>
      </c>
      <c r="E1718" s="2">
        <v>40235</v>
      </c>
      <c r="F1718" s="2">
        <v>40268</v>
      </c>
      <c r="G1718" s="2">
        <v>40298</v>
      </c>
      <c r="H1718" s="2">
        <v>40329</v>
      </c>
      <c r="I1718" s="2">
        <v>40359</v>
      </c>
      <c r="J1718" s="2">
        <v>40389</v>
      </c>
      <c r="K1718" s="2">
        <v>40421</v>
      </c>
      <c r="L1718" s="2">
        <v>40451</v>
      </c>
      <c r="M1718" s="2">
        <v>40480</v>
      </c>
      <c r="N1718" s="2">
        <v>40512</v>
      </c>
      <c r="O1718" s="2">
        <v>40543</v>
      </c>
      <c r="P1718" s="2">
        <v>40574</v>
      </c>
      <c r="Q1718" s="2">
        <v>40602</v>
      </c>
      <c r="R1718" s="2">
        <v>40633</v>
      </c>
      <c r="S1718" s="2">
        <v>40662</v>
      </c>
      <c r="T1718" s="2">
        <v>40694</v>
      </c>
      <c r="U1718" s="2">
        <v>40724</v>
      </c>
      <c r="V1718" s="2">
        <v>40753</v>
      </c>
      <c r="W1718" s="2">
        <v>40786</v>
      </c>
      <c r="X1718" s="2">
        <v>40816</v>
      </c>
      <c r="Y1718" s="2">
        <v>40847</v>
      </c>
      <c r="Z1718" s="2">
        <v>40877</v>
      </c>
      <c r="AA1718" s="2">
        <v>40907</v>
      </c>
      <c r="AB1718" s="2">
        <v>40939</v>
      </c>
      <c r="AC1718" s="2">
        <v>40968</v>
      </c>
      <c r="AD1718" s="2">
        <v>40998</v>
      </c>
      <c r="AE1718" s="2">
        <v>41029</v>
      </c>
      <c r="AF1718" s="2">
        <v>41060</v>
      </c>
      <c r="AG1718" s="2">
        <v>41089</v>
      </c>
      <c r="AH1718" s="2">
        <v>41121</v>
      </c>
      <c r="AI1718" s="2">
        <v>41152</v>
      </c>
      <c r="AJ1718" s="2">
        <v>41180</v>
      </c>
      <c r="AK1718" s="2">
        <v>41213</v>
      </c>
      <c r="AL1718" s="2">
        <v>41243</v>
      </c>
      <c r="AM1718" s="2">
        <v>41274</v>
      </c>
      <c r="AN1718" s="2">
        <v>41305</v>
      </c>
      <c r="AO1718" s="2">
        <v>41333</v>
      </c>
      <c r="AP1718" s="2">
        <v>41362</v>
      </c>
      <c r="AQ1718" s="2">
        <v>41394</v>
      </c>
      <c r="AR1718" s="2">
        <v>41425</v>
      </c>
      <c r="AS1718" s="2">
        <v>41453</v>
      </c>
      <c r="AT1718" s="2">
        <v>41486</v>
      </c>
      <c r="AU1718" s="2">
        <v>41516</v>
      </c>
      <c r="AV1718" s="2">
        <v>41547</v>
      </c>
      <c r="AW1718" s="2">
        <v>41578</v>
      </c>
      <c r="AX1718" s="2">
        <v>41607</v>
      </c>
      <c r="AY1718" s="2">
        <v>41639</v>
      </c>
      <c r="AZ1718" s="2">
        <v>41670</v>
      </c>
      <c r="BA1718" s="2">
        <v>41698</v>
      </c>
      <c r="BB1718" s="2">
        <v>41729</v>
      </c>
      <c r="BC1718" s="2">
        <v>41759</v>
      </c>
      <c r="BD1718" s="2">
        <v>41789</v>
      </c>
      <c r="BE1718" s="2">
        <v>41820</v>
      </c>
      <c r="BF1718" s="2">
        <v>41851</v>
      </c>
      <c r="BG1718" s="2">
        <v>41880</v>
      </c>
      <c r="BH1718" s="2">
        <v>41912</v>
      </c>
      <c r="BI1718" s="2">
        <v>41943</v>
      </c>
      <c r="BJ1718" s="2">
        <v>41971</v>
      </c>
      <c r="BK1718" s="2">
        <v>42004</v>
      </c>
      <c r="BL1718" s="2">
        <v>42034</v>
      </c>
      <c r="BM1718" s="2">
        <v>42062</v>
      </c>
      <c r="BN1718" s="2">
        <v>42094</v>
      </c>
      <c r="BO1718" s="2">
        <v>42124</v>
      </c>
      <c r="BP1718" s="2">
        <v>42153</v>
      </c>
      <c r="BQ1718" s="2">
        <v>42185</v>
      </c>
      <c r="BR1718" s="2">
        <v>42216</v>
      </c>
      <c r="BS1718" s="2">
        <v>42247</v>
      </c>
      <c r="BT1718" s="2">
        <v>42277</v>
      </c>
      <c r="BU1718" s="2">
        <v>42307</v>
      </c>
      <c r="BV1718" s="2">
        <v>42338</v>
      </c>
      <c r="BW1718" s="2">
        <v>42369</v>
      </c>
      <c r="BX1718" s="2">
        <v>42398</v>
      </c>
      <c r="BY1718" s="2">
        <v>42429</v>
      </c>
      <c r="BZ1718" s="2">
        <v>42460</v>
      </c>
      <c r="CA1718" s="2">
        <v>42489</v>
      </c>
      <c r="CB1718" s="2">
        <v>42521</v>
      </c>
      <c r="CC1718" s="2">
        <v>42551</v>
      </c>
      <c r="CD1718" s="2">
        <v>42580</v>
      </c>
      <c r="CE1718" s="2">
        <v>42613</v>
      </c>
      <c r="CF1718" s="2">
        <v>42643</v>
      </c>
      <c r="CG1718" s="2">
        <v>42674</v>
      </c>
      <c r="CH1718" s="2">
        <v>42704</v>
      </c>
      <c r="CI1718" s="2">
        <v>42734</v>
      </c>
      <c r="CJ1718" s="2">
        <v>42766</v>
      </c>
      <c r="CK1718" s="2">
        <v>42794</v>
      </c>
      <c r="CL1718" s="2">
        <v>42825</v>
      </c>
      <c r="CM1718" s="2">
        <v>42853</v>
      </c>
      <c r="CN1718" s="2">
        <v>42886</v>
      </c>
      <c r="CO1718" s="2">
        <v>42916</v>
      </c>
      <c r="CP1718" s="2">
        <v>42947</v>
      </c>
      <c r="CQ1718" s="2">
        <v>42978</v>
      </c>
      <c r="CR1718" s="2">
        <v>43007</v>
      </c>
      <c r="CS1718" s="2">
        <v>43039</v>
      </c>
      <c r="CT1718" s="2">
        <v>43069</v>
      </c>
      <c r="CU1718" s="2">
        <v>43098</v>
      </c>
      <c r="CV1718" s="2">
        <v>43131</v>
      </c>
      <c r="CW1718" s="2">
        <v>43159</v>
      </c>
      <c r="CX1718" s="2">
        <v>43189</v>
      </c>
      <c r="CY1718" s="2">
        <v>43220</v>
      </c>
      <c r="CZ1718" s="2">
        <v>43251</v>
      </c>
      <c r="DA1718" s="2">
        <v>43280</v>
      </c>
      <c r="DB1718" s="2">
        <v>43312</v>
      </c>
      <c r="DC1718" s="2">
        <v>43343</v>
      </c>
      <c r="DD1718" s="2">
        <v>43371</v>
      </c>
      <c r="DE1718" s="2">
        <v>43404</v>
      </c>
      <c r="DF1718" s="2">
        <v>43434</v>
      </c>
      <c r="DG1718" s="2">
        <v>43465</v>
      </c>
      <c r="DH1718" s="2">
        <v>43496</v>
      </c>
      <c r="DI1718" s="2">
        <v>43524</v>
      </c>
      <c r="DJ1718" s="2">
        <v>43553</v>
      </c>
      <c r="DK1718" s="2">
        <v>43585</v>
      </c>
      <c r="DL1718" s="2">
        <v>43616</v>
      </c>
      <c r="DM1718" s="2">
        <v>43644</v>
      </c>
      <c r="DN1718" s="2">
        <v>43677</v>
      </c>
      <c r="DO1718" s="2">
        <v>43707</v>
      </c>
      <c r="DP1718" s="2">
        <v>43738</v>
      </c>
      <c r="DQ1718" s="2">
        <v>43769</v>
      </c>
      <c r="DR1718" s="2">
        <v>43798</v>
      </c>
      <c r="DS1718" s="2">
        <v>43830</v>
      </c>
      <c r="DT1718" s="2">
        <v>43861</v>
      </c>
      <c r="DU1718" s="2">
        <v>43889</v>
      </c>
      <c r="DV1718" s="2">
        <v>43921</v>
      </c>
      <c r="DW1718" s="2">
        <v>43951</v>
      </c>
      <c r="DX1718" s="2">
        <v>43980</v>
      </c>
      <c r="DY1718" s="2">
        <v>44012</v>
      </c>
      <c r="DZ1718" s="2">
        <v>44043</v>
      </c>
      <c r="EA1718" s="2">
        <v>44074</v>
      </c>
      <c r="EB1718" s="2">
        <v>44104</v>
      </c>
      <c r="EC1718" s="2">
        <v>44134</v>
      </c>
      <c r="ED1718" s="2">
        <v>44165</v>
      </c>
      <c r="EE1718" s="2">
        <v>44196</v>
      </c>
      <c r="EF1718" s="2">
        <v>44225</v>
      </c>
      <c r="EG1718" s="2">
        <v>44253</v>
      </c>
      <c r="EH1718" s="2">
        <v>44286</v>
      </c>
      <c r="EI1718" s="2">
        <v>44316</v>
      </c>
      <c r="EJ1718" s="2">
        <v>44347</v>
      </c>
      <c r="EK1718" s="2">
        <v>44377</v>
      </c>
      <c r="EL1718" s="2">
        <v>44407</v>
      </c>
      <c r="EM1718" s="2">
        <v>44439</v>
      </c>
      <c r="EN1718" s="2">
        <v>44469</v>
      </c>
      <c r="EO1718" s="2">
        <v>44498</v>
      </c>
      <c r="EP1718" s="2">
        <v>44530</v>
      </c>
      <c r="EQ1718" s="2">
        <v>44561</v>
      </c>
      <c r="ER1718" s="2">
        <v>44592</v>
      </c>
      <c r="ES1718" s="2">
        <v>44620</v>
      </c>
      <c r="ET1718" s="2">
        <v>44651</v>
      </c>
      <c r="EU1718" s="2">
        <v>44680</v>
      </c>
      <c r="EV1718" s="2">
        <v>44712</v>
      </c>
      <c r="EW1718" s="2">
        <v>44742</v>
      </c>
      <c r="EX1718" s="2">
        <v>44771</v>
      </c>
      <c r="EY1718" s="2">
        <v>44804</v>
      </c>
      <c r="EZ1718" s="2">
        <v>44834</v>
      </c>
      <c r="FA1718" s="2">
        <v>44865</v>
      </c>
    </row>
    <row r="1719" spans="1:157" x14ac:dyDescent="0.25">
      <c r="D1719" s="3">
        <v>14007200</v>
      </c>
      <c r="E1719">
        <v>18748400</v>
      </c>
      <c r="F1719">
        <v>17564400</v>
      </c>
      <c r="G1719">
        <v>20696800</v>
      </c>
      <c r="H1719">
        <v>26931600</v>
      </c>
      <c r="I1719">
        <v>20458400</v>
      </c>
      <c r="J1719">
        <v>17822400</v>
      </c>
      <c r="K1719">
        <v>19087600</v>
      </c>
      <c r="L1719">
        <v>14871000</v>
      </c>
      <c r="M1719">
        <v>14955400</v>
      </c>
      <c r="N1719">
        <v>16837012</v>
      </c>
      <c r="O1719">
        <v>15774960</v>
      </c>
      <c r="P1719">
        <v>12950916</v>
      </c>
      <c r="Q1719">
        <v>13673588</v>
      </c>
      <c r="R1719">
        <v>15273958</v>
      </c>
      <c r="S1719">
        <v>10053546</v>
      </c>
      <c r="T1719">
        <v>16839184</v>
      </c>
      <c r="U1719">
        <v>17779844</v>
      </c>
      <c r="V1719">
        <v>12597568</v>
      </c>
      <c r="W1719">
        <v>25789598</v>
      </c>
      <c r="X1719">
        <v>18562680</v>
      </c>
      <c r="Y1719">
        <v>12107444</v>
      </c>
      <c r="Z1719">
        <v>12758366</v>
      </c>
      <c r="AA1719">
        <v>21487578</v>
      </c>
      <c r="AB1719">
        <v>9800340</v>
      </c>
      <c r="AC1719">
        <v>9867024</v>
      </c>
      <c r="AD1719">
        <v>10340688</v>
      </c>
      <c r="AE1719">
        <v>10622032</v>
      </c>
      <c r="AF1719">
        <v>13591120</v>
      </c>
      <c r="AG1719">
        <v>11735234</v>
      </c>
      <c r="AH1719">
        <v>24926458</v>
      </c>
      <c r="AI1719">
        <v>12228812</v>
      </c>
      <c r="AJ1719">
        <v>8655908</v>
      </c>
      <c r="AK1719">
        <v>9997108</v>
      </c>
      <c r="AL1719">
        <v>12607426</v>
      </c>
      <c r="AM1719">
        <v>9197456</v>
      </c>
      <c r="AN1719">
        <v>14313878</v>
      </c>
      <c r="AO1719">
        <v>8650400</v>
      </c>
      <c r="AP1719">
        <v>10994140</v>
      </c>
      <c r="AQ1719">
        <v>13033770</v>
      </c>
      <c r="AR1719">
        <v>12618182</v>
      </c>
      <c r="AS1719">
        <v>13794910</v>
      </c>
      <c r="AT1719">
        <v>11266656</v>
      </c>
      <c r="AU1719">
        <v>7963784</v>
      </c>
      <c r="AV1719">
        <v>6709706</v>
      </c>
      <c r="AW1719">
        <v>8383276</v>
      </c>
      <c r="AX1719">
        <v>8691624</v>
      </c>
      <c r="AY1719">
        <v>9212592</v>
      </c>
      <c r="AZ1719">
        <v>10853066</v>
      </c>
      <c r="BA1719">
        <v>11417204</v>
      </c>
      <c r="BB1719">
        <v>9422000</v>
      </c>
      <c r="BC1719">
        <v>8170662</v>
      </c>
      <c r="BD1719">
        <v>8829312</v>
      </c>
      <c r="BE1719">
        <v>8913388</v>
      </c>
      <c r="BF1719">
        <v>9521588</v>
      </c>
      <c r="BG1719">
        <v>9789390</v>
      </c>
      <c r="BH1719">
        <v>8223964</v>
      </c>
      <c r="BI1719">
        <v>10848500</v>
      </c>
      <c r="BJ1719">
        <v>10898328</v>
      </c>
      <c r="BK1719">
        <v>8895006</v>
      </c>
      <c r="BL1719">
        <v>9297744</v>
      </c>
      <c r="BM1719">
        <v>10125040</v>
      </c>
      <c r="BN1719">
        <v>9831330</v>
      </c>
      <c r="BO1719">
        <v>10363696</v>
      </c>
      <c r="BP1719">
        <v>12172164</v>
      </c>
      <c r="BQ1719">
        <v>10352830</v>
      </c>
      <c r="BR1719">
        <v>10340484</v>
      </c>
      <c r="BS1719">
        <v>14332734</v>
      </c>
      <c r="BT1719">
        <v>16840168</v>
      </c>
      <c r="BU1719">
        <v>18930972</v>
      </c>
      <c r="BV1719">
        <v>13912266</v>
      </c>
      <c r="BW1719">
        <v>20246908</v>
      </c>
      <c r="BX1719">
        <v>19783822</v>
      </c>
      <c r="BY1719">
        <v>21095128</v>
      </c>
      <c r="BZ1719">
        <v>13696952</v>
      </c>
      <c r="CA1719">
        <v>22110852</v>
      </c>
      <c r="CB1719">
        <v>24341326</v>
      </c>
      <c r="CC1719">
        <v>21488848</v>
      </c>
      <c r="CD1719">
        <v>15722398</v>
      </c>
      <c r="CE1719">
        <v>19287921</v>
      </c>
      <c r="CF1719">
        <v>15991366</v>
      </c>
      <c r="CG1719">
        <v>13342245</v>
      </c>
      <c r="CH1719">
        <v>20238065</v>
      </c>
      <c r="CI1719">
        <v>14840722</v>
      </c>
      <c r="CJ1719">
        <v>16906403</v>
      </c>
      <c r="CK1719">
        <v>15307193</v>
      </c>
      <c r="CL1719">
        <v>14927281</v>
      </c>
      <c r="CM1719">
        <v>10803514</v>
      </c>
      <c r="CN1719">
        <v>14934266</v>
      </c>
      <c r="CO1719">
        <v>16904597</v>
      </c>
      <c r="CP1719">
        <v>11853491</v>
      </c>
      <c r="CQ1719">
        <v>16083504</v>
      </c>
      <c r="CR1719">
        <v>14476542</v>
      </c>
      <c r="CS1719">
        <v>14816258</v>
      </c>
      <c r="CT1719">
        <v>16925825</v>
      </c>
      <c r="CU1719">
        <v>11242277</v>
      </c>
      <c r="CV1719">
        <v>14659493</v>
      </c>
      <c r="CW1719">
        <v>16732974</v>
      </c>
      <c r="CX1719">
        <v>15897197</v>
      </c>
      <c r="CY1719">
        <v>16841066</v>
      </c>
      <c r="CZ1719">
        <v>14300676</v>
      </c>
      <c r="DA1719">
        <v>14239251</v>
      </c>
      <c r="DB1719">
        <v>13267698</v>
      </c>
      <c r="DC1719">
        <v>14156988</v>
      </c>
      <c r="DD1719">
        <v>11800538</v>
      </c>
      <c r="DE1719">
        <v>16790997</v>
      </c>
      <c r="DF1719">
        <v>20028175</v>
      </c>
      <c r="DG1719">
        <v>18691652</v>
      </c>
      <c r="DH1719">
        <v>15384720</v>
      </c>
      <c r="DI1719">
        <v>16123948</v>
      </c>
      <c r="DJ1719">
        <v>14806494</v>
      </c>
      <c r="DK1719">
        <v>18163117</v>
      </c>
      <c r="DL1719">
        <v>19670437</v>
      </c>
      <c r="DM1719">
        <v>16056333</v>
      </c>
      <c r="DN1719">
        <v>12677461</v>
      </c>
      <c r="DO1719">
        <v>16663037</v>
      </c>
      <c r="DP1719">
        <v>12223916</v>
      </c>
      <c r="DQ1719">
        <v>14819472</v>
      </c>
      <c r="DR1719">
        <v>16757270</v>
      </c>
      <c r="DS1719">
        <v>16901563</v>
      </c>
      <c r="DT1719">
        <v>17361073</v>
      </c>
      <c r="DU1719">
        <v>17037166</v>
      </c>
      <c r="DV1719">
        <v>28057333</v>
      </c>
      <c r="DW1719">
        <v>20689530</v>
      </c>
      <c r="DX1719">
        <v>13886546</v>
      </c>
      <c r="DY1719">
        <v>14102599</v>
      </c>
      <c r="DZ1719">
        <v>10904482</v>
      </c>
      <c r="EA1719">
        <v>9016520</v>
      </c>
      <c r="EB1719">
        <v>11109118</v>
      </c>
      <c r="EC1719">
        <v>13440236</v>
      </c>
      <c r="ED1719">
        <v>11802847</v>
      </c>
      <c r="EE1719">
        <v>12260397</v>
      </c>
      <c r="EF1719">
        <v>21991946</v>
      </c>
      <c r="EG1719">
        <v>16539538</v>
      </c>
      <c r="EH1719">
        <v>15109701</v>
      </c>
      <c r="EI1719">
        <v>12585665</v>
      </c>
      <c r="EJ1719">
        <v>14771524</v>
      </c>
      <c r="EK1719">
        <v>13521421</v>
      </c>
      <c r="EL1719">
        <v>10232870</v>
      </c>
      <c r="EM1719">
        <v>9649624</v>
      </c>
      <c r="EN1719">
        <v>18930127</v>
      </c>
      <c r="EO1719">
        <v>13019449</v>
      </c>
      <c r="EP1719">
        <v>12276852</v>
      </c>
      <c r="EQ1719">
        <v>15354611</v>
      </c>
      <c r="ER1719">
        <v>15463033</v>
      </c>
      <c r="ES1719">
        <v>12255404</v>
      </c>
      <c r="ET1719">
        <v>16301481</v>
      </c>
      <c r="EU1719">
        <v>11922491</v>
      </c>
      <c r="EV1719">
        <v>14581465</v>
      </c>
      <c r="EW1719">
        <v>16159918</v>
      </c>
      <c r="EX1719">
        <v>9542983</v>
      </c>
      <c r="EY1719">
        <v>11002442</v>
      </c>
      <c r="EZ1719">
        <v>15405926</v>
      </c>
      <c r="FA1719">
        <v>12419171</v>
      </c>
    </row>
    <row r="1720" spans="1:157" x14ac:dyDescent="0.25">
      <c r="A1720" s="5" t="s">
        <v>860</v>
      </c>
      <c r="B1720" t="s">
        <v>1167</v>
      </c>
      <c r="C1720" t="s">
        <v>1199</v>
      </c>
      <c r="D1720" s="2">
        <f>_xll.BDH(A1720, "volume", B1720, C1720, "Direction", "H", "Period", "M","cols=154;rows=2")</f>
        <v>40207</v>
      </c>
      <c r="E1720" s="2">
        <v>40235</v>
      </c>
      <c r="F1720" s="2">
        <v>40268</v>
      </c>
      <c r="G1720" s="2">
        <v>40298</v>
      </c>
      <c r="H1720" s="2">
        <v>40329</v>
      </c>
      <c r="I1720" s="2">
        <v>40359</v>
      </c>
      <c r="J1720" s="2">
        <v>40389</v>
      </c>
      <c r="K1720" s="2">
        <v>40421</v>
      </c>
      <c r="L1720" s="2">
        <v>40451</v>
      </c>
      <c r="M1720" s="2">
        <v>40480</v>
      </c>
      <c r="N1720" s="2">
        <v>40512</v>
      </c>
      <c r="O1720" s="2">
        <v>40543</v>
      </c>
      <c r="P1720" s="2">
        <v>40574</v>
      </c>
      <c r="Q1720" s="2">
        <v>40602</v>
      </c>
      <c r="R1720" s="2">
        <v>40633</v>
      </c>
      <c r="S1720" s="2">
        <v>40662</v>
      </c>
      <c r="T1720" s="2">
        <v>40694</v>
      </c>
      <c r="U1720" s="2">
        <v>40724</v>
      </c>
      <c r="V1720" s="2">
        <v>40753</v>
      </c>
      <c r="W1720" s="2">
        <v>40786</v>
      </c>
      <c r="X1720" s="2">
        <v>40816</v>
      </c>
      <c r="Y1720" s="2">
        <v>40847</v>
      </c>
      <c r="Z1720" s="2">
        <v>40877</v>
      </c>
      <c r="AA1720" s="2">
        <v>40907</v>
      </c>
      <c r="AB1720" s="2">
        <v>40939</v>
      </c>
      <c r="AC1720" s="2">
        <v>40968</v>
      </c>
      <c r="AD1720" s="2">
        <v>40998</v>
      </c>
      <c r="AE1720" s="2">
        <v>41029</v>
      </c>
      <c r="AF1720" s="2">
        <v>41060</v>
      </c>
      <c r="AG1720" s="2">
        <v>41089</v>
      </c>
      <c r="AH1720" s="2">
        <v>41121</v>
      </c>
      <c r="AI1720" s="2">
        <v>41152</v>
      </c>
      <c r="AJ1720" s="2">
        <v>41180</v>
      </c>
      <c r="AK1720" s="2">
        <v>41213</v>
      </c>
      <c r="AL1720" s="2">
        <v>41243</v>
      </c>
      <c r="AM1720" s="2">
        <v>41274</v>
      </c>
      <c r="AN1720" s="2">
        <v>41305</v>
      </c>
      <c r="AO1720" s="2">
        <v>41333</v>
      </c>
      <c r="AP1720" s="2">
        <v>41362</v>
      </c>
      <c r="AQ1720" s="2">
        <v>41394</v>
      </c>
      <c r="AR1720" s="2">
        <v>41425</v>
      </c>
      <c r="AS1720" s="2">
        <v>41453</v>
      </c>
      <c r="AT1720" s="2">
        <v>41486</v>
      </c>
      <c r="AU1720" s="2">
        <v>41516</v>
      </c>
      <c r="AV1720" s="2">
        <v>41547</v>
      </c>
      <c r="AW1720" s="2">
        <v>41578</v>
      </c>
      <c r="AX1720" s="2">
        <v>41607</v>
      </c>
      <c r="AY1720" s="2">
        <v>41639</v>
      </c>
      <c r="AZ1720" s="2">
        <v>41670</v>
      </c>
      <c r="BA1720" s="2">
        <v>41698</v>
      </c>
      <c r="BB1720" s="2">
        <v>41729</v>
      </c>
      <c r="BC1720" s="2">
        <v>41759</v>
      </c>
      <c r="BD1720" s="2">
        <v>41789</v>
      </c>
      <c r="BE1720" s="2">
        <v>41820</v>
      </c>
      <c r="BF1720" s="2">
        <v>41851</v>
      </c>
      <c r="BG1720" s="2">
        <v>41880</v>
      </c>
      <c r="BH1720" s="2">
        <v>41912</v>
      </c>
      <c r="BI1720" s="2">
        <v>41943</v>
      </c>
      <c r="BJ1720" s="2">
        <v>41971</v>
      </c>
      <c r="BK1720" s="2">
        <v>42004</v>
      </c>
      <c r="BL1720" s="2">
        <v>42034</v>
      </c>
      <c r="BM1720" s="2">
        <v>42062</v>
      </c>
      <c r="BN1720" s="2">
        <v>42094</v>
      </c>
      <c r="BO1720" s="2">
        <v>42124</v>
      </c>
      <c r="BP1720" s="2">
        <v>42153</v>
      </c>
      <c r="BQ1720" s="2">
        <v>42185</v>
      </c>
      <c r="BR1720" s="2">
        <v>42216</v>
      </c>
      <c r="BS1720" s="2">
        <v>42247</v>
      </c>
      <c r="BT1720" s="2">
        <v>42277</v>
      </c>
      <c r="BU1720" s="2">
        <v>42307</v>
      </c>
      <c r="BV1720" s="2">
        <v>42338</v>
      </c>
      <c r="BW1720" s="2">
        <v>42369</v>
      </c>
      <c r="BX1720" s="2">
        <v>42398</v>
      </c>
      <c r="BY1720" s="2">
        <v>42429</v>
      </c>
      <c r="BZ1720" s="2">
        <v>42460</v>
      </c>
      <c r="CA1720" s="2">
        <v>42489</v>
      </c>
      <c r="CB1720" s="2">
        <v>42521</v>
      </c>
      <c r="CC1720" s="2">
        <v>42551</v>
      </c>
      <c r="CD1720" s="2">
        <v>42580</v>
      </c>
      <c r="CE1720" s="2">
        <v>42613</v>
      </c>
      <c r="CF1720" s="2">
        <v>42643</v>
      </c>
      <c r="CG1720" s="2">
        <v>42674</v>
      </c>
      <c r="CH1720" s="2">
        <v>42704</v>
      </c>
      <c r="CI1720" s="2">
        <v>42734</v>
      </c>
      <c r="CJ1720" s="2">
        <v>42766</v>
      </c>
      <c r="CK1720" s="2">
        <v>42794</v>
      </c>
      <c r="CL1720" s="2">
        <v>42825</v>
      </c>
      <c r="CM1720" s="2">
        <v>42853</v>
      </c>
      <c r="CN1720" s="2">
        <v>42886</v>
      </c>
      <c r="CO1720" s="2">
        <v>42916</v>
      </c>
      <c r="CP1720" s="2">
        <v>42947</v>
      </c>
      <c r="CQ1720" s="2">
        <v>42978</v>
      </c>
      <c r="CR1720" s="2">
        <v>43007</v>
      </c>
      <c r="CS1720" s="2">
        <v>43039</v>
      </c>
      <c r="CT1720" s="2">
        <v>43069</v>
      </c>
      <c r="CU1720" s="2">
        <v>43098</v>
      </c>
      <c r="CV1720" s="2">
        <v>43131</v>
      </c>
      <c r="CW1720" s="2">
        <v>43159</v>
      </c>
      <c r="CX1720" s="2">
        <v>43189</v>
      </c>
      <c r="CY1720" s="2">
        <v>43220</v>
      </c>
      <c r="CZ1720" s="2">
        <v>43251</v>
      </c>
      <c r="DA1720" s="2">
        <v>43280</v>
      </c>
      <c r="DB1720" s="2">
        <v>43312</v>
      </c>
      <c r="DC1720" s="2">
        <v>43343</v>
      </c>
      <c r="DD1720" s="2">
        <v>43371</v>
      </c>
      <c r="DE1720" s="2">
        <v>43404</v>
      </c>
      <c r="DF1720" s="2">
        <v>43434</v>
      </c>
      <c r="DG1720" s="2">
        <v>43465</v>
      </c>
      <c r="DH1720" s="2">
        <v>43496</v>
      </c>
      <c r="DI1720" s="2">
        <v>43524</v>
      </c>
      <c r="DJ1720" s="2">
        <v>43553</v>
      </c>
      <c r="DK1720" s="2">
        <v>43585</v>
      </c>
      <c r="DL1720" s="2">
        <v>43616</v>
      </c>
      <c r="DM1720" s="2">
        <v>43644</v>
      </c>
      <c r="DN1720" s="2">
        <v>43677</v>
      </c>
      <c r="DO1720" s="2">
        <v>43707</v>
      </c>
      <c r="DP1720" s="2">
        <v>43738</v>
      </c>
      <c r="DQ1720" s="2">
        <v>43769</v>
      </c>
      <c r="DR1720" s="2">
        <v>43798</v>
      </c>
      <c r="DS1720" s="2">
        <v>43830</v>
      </c>
      <c r="DT1720" s="2">
        <v>43861</v>
      </c>
      <c r="DU1720" s="2">
        <v>43889</v>
      </c>
      <c r="DV1720" s="2">
        <v>43921</v>
      </c>
      <c r="DW1720" s="2">
        <v>43951</v>
      </c>
      <c r="DX1720" s="2">
        <v>43980</v>
      </c>
      <c r="DY1720" s="2">
        <v>44012</v>
      </c>
      <c r="DZ1720" s="2">
        <v>44043</v>
      </c>
      <c r="EA1720" s="2">
        <v>44074</v>
      </c>
      <c r="EB1720" s="2">
        <v>44104</v>
      </c>
      <c r="EC1720" s="2">
        <v>44134</v>
      </c>
      <c r="ED1720" s="2">
        <v>44165</v>
      </c>
      <c r="EE1720" s="2">
        <v>44196</v>
      </c>
      <c r="EF1720" s="2">
        <v>44225</v>
      </c>
      <c r="EG1720" s="2">
        <v>44253</v>
      </c>
      <c r="EH1720" s="2">
        <v>44286</v>
      </c>
      <c r="EI1720" s="2">
        <v>44316</v>
      </c>
      <c r="EJ1720" s="2">
        <v>44347</v>
      </c>
      <c r="EK1720" s="2">
        <v>44377</v>
      </c>
      <c r="EL1720" s="2">
        <v>44407</v>
      </c>
      <c r="EM1720" s="2">
        <v>44439</v>
      </c>
      <c r="EN1720" s="2">
        <v>44469</v>
      </c>
      <c r="EO1720" s="2">
        <v>44498</v>
      </c>
      <c r="EP1720" s="2">
        <v>44530</v>
      </c>
      <c r="EQ1720" s="2">
        <v>44561</v>
      </c>
      <c r="ER1720" s="2">
        <v>44592</v>
      </c>
      <c r="ES1720" s="2">
        <v>44620</v>
      </c>
      <c r="ET1720" s="2">
        <v>44651</v>
      </c>
      <c r="EU1720" s="2">
        <v>44680</v>
      </c>
      <c r="EV1720" s="2">
        <v>44712</v>
      </c>
      <c r="EW1720" s="2">
        <v>44742</v>
      </c>
      <c r="EX1720" s="2">
        <v>44771</v>
      </c>
      <c r="EY1720" s="2">
        <v>44804</v>
      </c>
      <c r="EZ1720" s="2">
        <v>44834</v>
      </c>
      <c r="FA1720" s="2">
        <v>44865</v>
      </c>
    </row>
    <row r="1721" spans="1:157" x14ac:dyDescent="0.25">
      <c r="D1721" s="3">
        <v>9078684</v>
      </c>
      <c r="E1721">
        <v>11454636</v>
      </c>
      <c r="F1721">
        <v>9553431</v>
      </c>
      <c r="G1721">
        <v>10299762</v>
      </c>
      <c r="H1721">
        <v>12831472</v>
      </c>
      <c r="I1721">
        <v>12278963</v>
      </c>
      <c r="J1721">
        <v>10322413</v>
      </c>
      <c r="K1721">
        <v>11941175</v>
      </c>
      <c r="L1721">
        <v>27703054</v>
      </c>
      <c r="M1721">
        <v>23296094</v>
      </c>
      <c r="N1721">
        <v>11153591</v>
      </c>
      <c r="O1721">
        <v>9956467</v>
      </c>
      <c r="P1721">
        <v>9107646</v>
      </c>
      <c r="Q1721">
        <v>10352287</v>
      </c>
      <c r="R1721">
        <v>19988953</v>
      </c>
      <c r="S1721">
        <v>20949999</v>
      </c>
      <c r="T1721">
        <v>13480689</v>
      </c>
      <c r="U1721">
        <v>11028361</v>
      </c>
      <c r="V1721">
        <v>10484244</v>
      </c>
      <c r="W1721">
        <v>20024077</v>
      </c>
      <c r="X1721">
        <v>11715008</v>
      </c>
      <c r="Y1721">
        <v>14769038</v>
      </c>
      <c r="Z1721">
        <v>13721929</v>
      </c>
      <c r="AA1721">
        <v>11086686</v>
      </c>
      <c r="AB1721">
        <v>7025115</v>
      </c>
      <c r="AC1721">
        <v>10444603</v>
      </c>
      <c r="AD1721">
        <v>11734726</v>
      </c>
      <c r="AE1721">
        <v>11638251</v>
      </c>
      <c r="AF1721">
        <v>12558792</v>
      </c>
      <c r="AG1721">
        <v>14194000</v>
      </c>
      <c r="AH1721">
        <v>7355195</v>
      </c>
      <c r="AI1721">
        <v>6408904</v>
      </c>
      <c r="AJ1721">
        <v>8240893</v>
      </c>
      <c r="AK1721">
        <v>8178996</v>
      </c>
      <c r="AL1721">
        <v>8714475</v>
      </c>
      <c r="AM1721">
        <v>7776406</v>
      </c>
      <c r="AN1721">
        <v>5765020</v>
      </c>
      <c r="AO1721">
        <v>4976123</v>
      </c>
      <c r="AP1721">
        <v>5462031</v>
      </c>
      <c r="AQ1721">
        <v>4455057</v>
      </c>
      <c r="AR1721">
        <v>5729543</v>
      </c>
      <c r="AS1721">
        <v>14301193</v>
      </c>
      <c r="AT1721">
        <v>8739581</v>
      </c>
      <c r="AU1721">
        <v>7951073</v>
      </c>
      <c r="AV1721">
        <v>9791779</v>
      </c>
      <c r="AW1721">
        <v>8434058</v>
      </c>
      <c r="AX1721">
        <v>9873855</v>
      </c>
      <c r="AY1721">
        <v>8233804</v>
      </c>
      <c r="AZ1721">
        <v>11331929</v>
      </c>
      <c r="BA1721">
        <v>8106810</v>
      </c>
      <c r="BB1721">
        <v>9172310</v>
      </c>
      <c r="BC1721">
        <v>9857018</v>
      </c>
      <c r="BD1721">
        <v>9976415</v>
      </c>
      <c r="BE1721">
        <v>11289368</v>
      </c>
      <c r="BF1721">
        <v>8160925</v>
      </c>
      <c r="BG1721">
        <v>6186682</v>
      </c>
      <c r="BH1721">
        <v>11185470</v>
      </c>
      <c r="BI1721">
        <v>11999588</v>
      </c>
      <c r="BJ1721">
        <v>24750141</v>
      </c>
      <c r="BK1721">
        <v>10661960</v>
      </c>
      <c r="BL1721">
        <v>7453444</v>
      </c>
      <c r="BM1721">
        <v>6423814</v>
      </c>
      <c r="BN1721">
        <v>9876745</v>
      </c>
      <c r="BO1721">
        <v>9410266</v>
      </c>
      <c r="BP1721">
        <v>10624978</v>
      </c>
      <c r="BQ1721">
        <v>13902997</v>
      </c>
      <c r="BR1721">
        <v>9181186</v>
      </c>
      <c r="BS1721">
        <v>9079472</v>
      </c>
      <c r="BT1721">
        <v>9304212</v>
      </c>
      <c r="BU1721">
        <v>8309371</v>
      </c>
      <c r="BV1721">
        <v>6279191</v>
      </c>
      <c r="BW1721">
        <v>7583407</v>
      </c>
      <c r="BX1721">
        <v>8124029</v>
      </c>
      <c r="BY1721">
        <v>8527675</v>
      </c>
      <c r="BZ1721">
        <v>8665556</v>
      </c>
      <c r="CA1721">
        <v>17476598</v>
      </c>
      <c r="CB1721">
        <v>22340709</v>
      </c>
      <c r="CC1721">
        <v>15100183</v>
      </c>
      <c r="CD1721">
        <v>9340774</v>
      </c>
      <c r="CE1721">
        <v>12825917</v>
      </c>
      <c r="CF1721">
        <v>13585784</v>
      </c>
      <c r="CG1721">
        <v>10332583</v>
      </c>
      <c r="CH1721">
        <v>11080167</v>
      </c>
      <c r="CI1721">
        <v>11135312</v>
      </c>
      <c r="CJ1721">
        <v>9162564</v>
      </c>
      <c r="CK1721">
        <v>8280187</v>
      </c>
      <c r="CL1721">
        <v>9664704</v>
      </c>
      <c r="CM1721">
        <v>6748369</v>
      </c>
      <c r="CN1721">
        <v>8017607</v>
      </c>
      <c r="CO1721">
        <v>9019126</v>
      </c>
      <c r="CP1721">
        <v>6087329</v>
      </c>
      <c r="CQ1721">
        <v>8104016</v>
      </c>
      <c r="CR1721">
        <v>10497045</v>
      </c>
      <c r="CS1721">
        <v>7235487</v>
      </c>
      <c r="CT1721">
        <v>6468709</v>
      </c>
      <c r="CU1721">
        <v>13855457</v>
      </c>
      <c r="CV1721">
        <v>10204788</v>
      </c>
      <c r="CW1721">
        <v>10634345</v>
      </c>
      <c r="CX1721">
        <v>11391827</v>
      </c>
      <c r="CY1721">
        <v>8370769</v>
      </c>
      <c r="CZ1721">
        <v>8691707</v>
      </c>
      <c r="DA1721">
        <v>12156301</v>
      </c>
      <c r="DB1721">
        <v>13164552</v>
      </c>
      <c r="DC1721">
        <v>9339719</v>
      </c>
      <c r="DD1721">
        <v>9581803</v>
      </c>
      <c r="DE1721">
        <v>13425481</v>
      </c>
      <c r="DF1721">
        <v>9488123</v>
      </c>
      <c r="DG1721">
        <v>11539325</v>
      </c>
      <c r="DH1721">
        <v>10189679</v>
      </c>
      <c r="DI1721">
        <v>12856064</v>
      </c>
      <c r="DJ1721">
        <v>13397371</v>
      </c>
      <c r="DK1721">
        <v>13594145</v>
      </c>
      <c r="DL1721">
        <v>15529565</v>
      </c>
      <c r="DM1721">
        <v>16187604</v>
      </c>
      <c r="DN1721">
        <v>15771765</v>
      </c>
      <c r="DO1721">
        <v>11962854</v>
      </c>
      <c r="DP1721">
        <v>14116202</v>
      </c>
      <c r="DQ1721">
        <v>11358128</v>
      </c>
      <c r="DR1721">
        <v>12025038</v>
      </c>
      <c r="DS1721">
        <v>14657280</v>
      </c>
      <c r="DT1721">
        <v>16742697</v>
      </c>
      <c r="DU1721">
        <v>16702829</v>
      </c>
      <c r="DV1721">
        <v>26434133</v>
      </c>
      <c r="DW1721">
        <v>15734868</v>
      </c>
      <c r="DX1721">
        <v>14053365</v>
      </c>
      <c r="DY1721">
        <v>22676083</v>
      </c>
      <c r="DZ1721">
        <v>12420108</v>
      </c>
      <c r="EA1721">
        <v>11664041</v>
      </c>
      <c r="EB1721">
        <v>14106126</v>
      </c>
      <c r="EC1721">
        <v>11899461</v>
      </c>
      <c r="ED1721">
        <v>18482901</v>
      </c>
      <c r="EE1721">
        <v>17714745</v>
      </c>
      <c r="EF1721">
        <v>19129052</v>
      </c>
      <c r="EG1721">
        <v>13621303</v>
      </c>
      <c r="EH1721">
        <v>13856733</v>
      </c>
      <c r="EI1721">
        <v>10966238</v>
      </c>
      <c r="EJ1721">
        <v>13568751</v>
      </c>
      <c r="EK1721">
        <v>15103691</v>
      </c>
      <c r="EL1721">
        <v>11603301</v>
      </c>
      <c r="EM1721">
        <v>8766443</v>
      </c>
      <c r="EN1721">
        <v>11217418</v>
      </c>
      <c r="EO1721">
        <v>9187420</v>
      </c>
      <c r="EP1721">
        <v>10271267</v>
      </c>
      <c r="EQ1721">
        <v>13007810</v>
      </c>
      <c r="ER1721">
        <v>19839293</v>
      </c>
      <c r="ES1721">
        <v>12061961</v>
      </c>
      <c r="ET1721">
        <v>16992569</v>
      </c>
      <c r="EU1721">
        <v>9624482</v>
      </c>
      <c r="EV1721">
        <v>15164023</v>
      </c>
      <c r="EW1721">
        <v>11997112</v>
      </c>
      <c r="EX1721">
        <v>13684755</v>
      </c>
      <c r="EY1721">
        <v>10558589</v>
      </c>
      <c r="EZ1721">
        <v>16500511</v>
      </c>
      <c r="FA1721">
        <v>10647731</v>
      </c>
    </row>
    <row r="1722" spans="1:157" x14ac:dyDescent="0.25">
      <c r="A1722" s="5" t="s">
        <v>861</v>
      </c>
      <c r="B1722" t="s">
        <v>1167</v>
      </c>
      <c r="C1722" t="s">
        <v>1201</v>
      </c>
      <c r="D1722" s="2">
        <f>_xll.BDH(A1722, "volume", B1722, C1722, "Direction", "H", "Period", "M","cols=115;rows=2")</f>
        <v>40207</v>
      </c>
      <c r="E1722" s="2">
        <v>40235</v>
      </c>
      <c r="F1722" s="2">
        <v>40268</v>
      </c>
      <c r="G1722" s="2">
        <v>40298</v>
      </c>
      <c r="H1722" s="2">
        <v>40329</v>
      </c>
      <c r="I1722" s="2">
        <v>40359</v>
      </c>
      <c r="J1722" s="2">
        <v>40389</v>
      </c>
      <c r="K1722" s="2">
        <v>40421</v>
      </c>
      <c r="L1722" s="2">
        <v>40451</v>
      </c>
      <c r="M1722" s="2">
        <v>40480</v>
      </c>
      <c r="N1722" s="2">
        <v>40512</v>
      </c>
      <c r="O1722" s="2">
        <v>40543</v>
      </c>
      <c r="P1722" s="2">
        <v>40574</v>
      </c>
      <c r="Q1722" s="2">
        <v>40602</v>
      </c>
      <c r="R1722" s="2">
        <v>40633</v>
      </c>
      <c r="S1722" s="2">
        <v>40662</v>
      </c>
      <c r="T1722" s="2">
        <v>40694</v>
      </c>
      <c r="U1722" s="2">
        <v>40724</v>
      </c>
      <c r="V1722" s="2">
        <v>40753</v>
      </c>
      <c r="W1722" s="2">
        <v>40786</v>
      </c>
      <c r="X1722" s="2">
        <v>40816</v>
      </c>
      <c r="Y1722" s="2">
        <v>40847</v>
      </c>
      <c r="Z1722" s="2">
        <v>40877</v>
      </c>
      <c r="AA1722" s="2">
        <v>40907</v>
      </c>
      <c r="AB1722" s="2">
        <v>40939</v>
      </c>
      <c r="AC1722" s="2">
        <v>40968</v>
      </c>
      <c r="AD1722" s="2">
        <v>40998</v>
      </c>
      <c r="AE1722" s="2">
        <v>41029</v>
      </c>
      <c r="AF1722" s="2">
        <v>41060</v>
      </c>
      <c r="AG1722" s="2">
        <v>41089</v>
      </c>
      <c r="AH1722" s="2">
        <v>41121</v>
      </c>
      <c r="AI1722" s="2">
        <v>41152</v>
      </c>
      <c r="AJ1722" s="2">
        <v>41180</v>
      </c>
      <c r="AK1722" s="2">
        <v>41213</v>
      </c>
      <c r="AL1722" s="2">
        <v>41243</v>
      </c>
      <c r="AM1722" s="2">
        <v>41274</v>
      </c>
      <c r="AN1722" s="2">
        <v>41305</v>
      </c>
      <c r="AO1722" s="2">
        <v>41333</v>
      </c>
      <c r="AP1722" s="2">
        <v>41362</v>
      </c>
      <c r="AQ1722" s="2">
        <v>41394</v>
      </c>
      <c r="AR1722" s="2">
        <v>41425</v>
      </c>
      <c r="AS1722" s="2">
        <v>41453</v>
      </c>
      <c r="AT1722" s="2">
        <v>41486</v>
      </c>
      <c r="AU1722" s="2">
        <v>41516</v>
      </c>
      <c r="AV1722" s="2">
        <v>41547</v>
      </c>
      <c r="AW1722" s="2">
        <v>41578</v>
      </c>
      <c r="AX1722" s="2">
        <v>41607</v>
      </c>
      <c r="AY1722" s="2">
        <v>41639</v>
      </c>
      <c r="AZ1722" s="2">
        <v>41670</v>
      </c>
      <c r="BA1722" s="2">
        <v>41698</v>
      </c>
      <c r="BB1722" s="2">
        <v>41729</v>
      </c>
      <c r="BC1722" s="2">
        <v>41759</v>
      </c>
      <c r="BD1722" s="2">
        <v>41789</v>
      </c>
      <c r="BE1722" s="2">
        <v>41820</v>
      </c>
      <c r="BF1722" s="2">
        <v>41851</v>
      </c>
      <c r="BG1722" s="2">
        <v>41880</v>
      </c>
      <c r="BH1722" s="2">
        <v>41912</v>
      </c>
      <c r="BI1722" s="2">
        <v>41943</v>
      </c>
      <c r="BJ1722" s="2">
        <v>41971</v>
      </c>
      <c r="BK1722" s="2">
        <v>42004</v>
      </c>
      <c r="BL1722" s="2">
        <v>42034</v>
      </c>
      <c r="BM1722" s="2">
        <v>42062</v>
      </c>
      <c r="BN1722" s="2">
        <v>42094</v>
      </c>
      <c r="BO1722" s="2">
        <v>42124</v>
      </c>
      <c r="BP1722" s="2">
        <v>42153</v>
      </c>
      <c r="BQ1722" s="2">
        <v>42185</v>
      </c>
      <c r="BR1722" s="2">
        <v>42216</v>
      </c>
      <c r="BS1722" s="2">
        <v>42247</v>
      </c>
      <c r="BT1722" s="2">
        <v>42277</v>
      </c>
      <c r="BU1722" s="2">
        <v>42307</v>
      </c>
      <c r="BV1722" s="2">
        <v>42338</v>
      </c>
      <c r="BW1722" s="2">
        <v>42369</v>
      </c>
      <c r="BX1722" s="2">
        <v>42398</v>
      </c>
      <c r="BY1722" s="2">
        <v>42429</v>
      </c>
      <c r="BZ1722" s="2">
        <v>42460</v>
      </c>
      <c r="CA1722" s="2">
        <v>42489</v>
      </c>
      <c r="CB1722" s="2">
        <v>42521</v>
      </c>
      <c r="CC1722" s="2">
        <v>42551</v>
      </c>
      <c r="CD1722" s="2">
        <v>42580</v>
      </c>
      <c r="CE1722" s="2">
        <v>42613</v>
      </c>
      <c r="CF1722" s="2">
        <v>42643</v>
      </c>
      <c r="CG1722" s="2">
        <v>42674</v>
      </c>
      <c r="CH1722" s="2">
        <v>42704</v>
      </c>
      <c r="CI1722" s="2">
        <v>42734</v>
      </c>
      <c r="CJ1722" s="2">
        <v>42766</v>
      </c>
      <c r="CK1722" s="2">
        <v>42794</v>
      </c>
      <c r="CL1722" s="2">
        <v>42825</v>
      </c>
      <c r="CM1722" s="2">
        <v>42853</v>
      </c>
      <c r="CN1722" s="2">
        <v>42886</v>
      </c>
      <c r="CO1722" s="2">
        <v>42916</v>
      </c>
      <c r="CP1722" s="2">
        <v>42947</v>
      </c>
      <c r="CQ1722" s="2">
        <v>42978</v>
      </c>
      <c r="CR1722" s="2">
        <v>43007</v>
      </c>
      <c r="CS1722" s="2">
        <v>43039</v>
      </c>
      <c r="CT1722" s="2">
        <v>43069</v>
      </c>
      <c r="CU1722" s="2">
        <v>43098</v>
      </c>
      <c r="CV1722" s="2">
        <v>43131</v>
      </c>
      <c r="CW1722" s="2">
        <v>43159</v>
      </c>
      <c r="CX1722" s="2">
        <v>43189</v>
      </c>
      <c r="CY1722" s="2">
        <v>43220</v>
      </c>
      <c r="CZ1722" s="2">
        <v>43251</v>
      </c>
      <c r="DA1722" s="2">
        <v>43280</v>
      </c>
      <c r="DB1722" s="2">
        <v>43312</v>
      </c>
      <c r="DC1722" s="2">
        <v>43343</v>
      </c>
      <c r="DD1722" s="2">
        <v>43371</v>
      </c>
      <c r="DE1722" s="2">
        <v>43404</v>
      </c>
      <c r="DF1722" s="2">
        <v>43434</v>
      </c>
      <c r="DG1722" s="2">
        <v>43465</v>
      </c>
      <c r="DH1722" s="2">
        <v>43496</v>
      </c>
      <c r="DI1722" s="2">
        <v>43524</v>
      </c>
      <c r="DJ1722" s="2">
        <v>43553</v>
      </c>
      <c r="DK1722" s="2">
        <v>43585</v>
      </c>
      <c r="DL1722" s="2">
        <v>43616</v>
      </c>
      <c r="DM1722" s="2">
        <v>43644</v>
      </c>
      <c r="DN1722" s="2">
        <v>43677</v>
      </c>
    </row>
    <row r="1723" spans="1:157" x14ac:dyDescent="0.25">
      <c r="D1723" s="3">
        <v>12347000</v>
      </c>
      <c r="E1723">
        <v>9878400</v>
      </c>
      <c r="F1723">
        <v>17640800</v>
      </c>
      <c r="G1723">
        <v>15182200</v>
      </c>
      <c r="H1723">
        <v>19795400</v>
      </c>
      <c r="I1723">
        <v>20264500</v>
      </c>
      <c r="J1723">
        <v>18111900</v>
      </c>
      <c r="K1723">
        <v>17998900</v>
      </c>
      <c r="L1723">
        <v>20703358</v>
      </c>
      <c r="M1723">
        <v>17246953</v>
      </c>
      <c r="N1723">
        <v>10959153</v>
      </c>
      <c r="O1723">
        <v>14182611</v>
      </c>
      <c r="P1723">
        <v>12460832</v>
      </c>
      <c r="Q1723">
        <v>10484253</v>
      </c>
      <c r="R1723">
        <v>16801057</v>
      </c>
      <c r="S1723">
        <v>11242849</v>
      </c>
      <c r="T1723">
        <v>11469637</v>
      </c>
      <c r="U1723">
        <v>15235537</v>
      </c>
      <c r="V1723">
        <v>10768820</v>
      </c>
      <c r="W1723">
        <v>24386090</v>
      </c>
      <c r="X1723">
        <v>17865818</v>
      </c>
      <c r="Y1723">
        <v>15103912</v>
      </c>
      <c r="Z1723">
        <v>10786468</v>
      </c>
      <c r="AA1723">
        <v>15079517</v>
      </c>
      <c r="AB1723">
        <v>10087582</v>
      </c>
      <c r="AC1723">
        <v>6535660</v>
      </c>
      <c r="AD1723">
        <v>11251722</v>
      </c>
      <c r="AE1723">
        <v>9824734</v>
      </c>
      <c r="AF1723">
        <v>10875725</v>
      </c>
      <c r="AG1723">
        <v>13912010</v>
      </c>
      <c r="AH1723">
        <v>10023844</v>
      </c>
      <c r="AI1723">
        <v>8723653</v>
      </c>
      <c r="AJ1723">
        <v>9799573</v>
      </c>
      <c r="AK1723">
        <v>9540196</v>
      </c>
      <c r="AL1723">
        <v>7979054</v>
      </c>
      <c r="AM1723">
        <v>7846794</v>
      </c>
      <c r="AN1723">
        <v>7250675</v>
      </c>
      <c r="AO1723">
        <v>8527102</v>
      </c>
      <c r="AP1723">
        <v>10754245</v>
      </c>
      <c r="AQ1723">
        <v>9280267</v>
      </c>
      <c r="AR1723">
        <v>9580662</v>
      </c>
      <c r="AS1723">
        <v>12680146</v>
      </c>
      <c r="AT1723">
        <v>6337774</v>
      </c>
      <c r="AU1723">
        <v>4851177</v>
      </c>
      <c r="AV1723">
        <v>7642057</v>
      </c>
      <c r="AW1723">
        <v>11218257</v>
      </c>
      <c r="AX1723">
        <v>6964153</v>
      </c>
      <c r="AY1723">
        <v>9132138</v>
      </c>
      <c r="AZ1723">
        <v>7615145</v>
      </c>
      <c r="BA1723">
        <v>4950968</v>
      </c>
      <c r="BB1723">
        <v>7968683</v>
      </c>
      <c r="BC1723">
        <v>10652131</v>
      </c>
      <c r="BD1723">
        <v>5954635</v>
      </c>
      <c r="BE1723">
        <v>9100964</v>
      </c>
      <c r="BF1723">
        <v>6717251</v>
      </c>
      <c r="BG1723">
        <v>5163506</v>
      </c>
      <c r="BH1723">
        <v>7009115</v>
      </c>
      <c r="BI1723">
        <v>10747812</v>
      </c>
      <c r="BJ1723">
        <v>7164427</v>
      </c>
      <c r="BK1723">
        <v>11197865</v>
      </c>
      <c r="BL1723">
        <v>7782100</v>
      </c>
      <c r="BM1723">
        <v>5780237</v>
      </c>
      <c r="BN1723">
        <v>9198509</v>
      </c>
      <c r="BO1723">
        <v>5794569</v>
      </c>
      <c r="BP1723">
        <v>5554828</v>
      </c>
      <c r="BQ1723">
        <v>10615901</v>
      </c>
      <c r="BR1723">
        <v>6838734</v>
      </c>
      <c r="BS1723">
        <v>5716224</v>
      </c>
      <c r="BT1723">
        <v>7592977</v>
      </c>
      <c r="BU1723">
        <v>7122312</v>
      </c>
      <c r="BV1723">
        <v>5797204</v>
      </c>
      <c r="BW1723">
        <v>8693262</v>
      </c>
      <c r="BX1723">
        <v>7925952</v>
      </c>
      <c r="BY1723">
        <v>7943829</v>
      </c>
      <c r="BZ1723">
        <v>7780508</v>
      </c>
      <c r="CA1723">
        <v>6001519</v>
      </c>
      <c r="CB1723">
        <v>5142712</v>
      </c>
      <c r="CC1723">
        <v>8890045</v>
      </c>
      <c r="CD1723">
        <v>6354891</v>
      </c>
      <c r="CE1723">
        <v>6614048</v>
      </c>
      <c r="CF1723">
        <v>11786401</v>
      </c>
      <c r="CG1723">
        <v>7699042</v>
      </c>
      <c r="CH1723">
        <v>6189193</v>
      </c>
      <c r="CI1723">
        <v>10865547</v>
      </c>
      <c r="CJ1723">
        <v>9323426</v>
      </c>
      <c r="CK1723">
        <v>7832745</v>
      </c>
      <c r="CL1723">
        <v>11251378</v>
      </c>
      <c r="CM1723">
        <v>7529929</v>
      </c>
      <c r="CN1723">
        <v>7034542</v>
      </c>
      <c r="CO1723">
        <v>11218693</v>
      </c>
      <c r="CP1723">
        <v>5420348</v>
      </c>
      <c r="CQ1723">
        <v>8300504</v>
      </c>
      <c r="CR1723">
        <v>7650577</v>
      </c>
      <c r="CS1723">
        <v>7938014</v>
      </c>
      <c r="CT1723">
        <v>7132554</v>
      </c>
      <c r="CU1723">
        <v>10903787</v>
      </c>
      <c r="CV1723">
        <v>8154196</v>
      </c>
      <c r="CW1723">
        <v>8579074</v>
      </c>
      <c r="CX1723">
        <v>10359418</v>
      </c>
      <c r="CY1723">
        <v>7887341</v>
      </c>
      <c r="CZ1723">
        <v>7691817</v>
      </c>
      <c r="DA1723">
        <v>12510888</v>
      </c>
      <c r="DB1723">
        <v>9415704</v>
      </c>
      <c r="DC1723">
        <v>6799113</v>
      </c>
      <c r="DD1723">
        <v>9684915</v>
      </c>
      <c r="DE1723">
        <v>14678197</v>
      </c>
      <c r="DF1723">
        <v>12948921</v>
      </c>
      <c r="DG1723">
        <v>12435949</v>
      </c>
      <c r="DH1723">
        <v>11268255</v>
      </c>
      <c r="DI1723">
        <v>7321292</v>
      </c>
      <c r="DJ1723">
        <v>6877938</v>
      </c>
      <c r="DK1723">
        <v>6677298</v>
      </c>
      <c r="DL1723">
        <v>7166105</v>
      </c>
      <c r="DM1723">
        <v>8713394</v>
      </c>
      <c r="DN1723">
        <v>2084056</v>
      </c>
    </row>
    <row r="1724" spans="1:157" x14ac:dyDescent="0.25">
      <c r="A1724" s="5" t="s">
        <v>862</v>
      </c>
      <c r="B1724" t="s">
        <v>1167</v>
      </c>
      <c r="C1724" t="s">
        <v>1199</v>
      </c>
      <c r="D1724" s="2">
        <f>_xll.BDH(A1724, "volume", B1724, C1724, "Direction", "H", "Period", "M","cols=154;rows=2")</f>
        <v>40207</v>
      </c>
      <c r="E1724" s="2">
        <v>40235</v>
      </c>
      <c r="F1724" s="2">
        <v>40268</v>
      </c>
      <c r="G1724" s="2">
        <v>40298</v>
      </c>
      <c r="H1724" s="2">
        <v>40329</v>
      </c>
      <c r="I1724" s="2">
        <v>40359</v>
      </c>
      <c r="J1724" s="2">
        <v>40389</v>
      </c>
      <c r="K1724" s="2">
        <v>40421</v>
      </c>
      <c r="L1724" s="2">
        <v>40451</v>
      </c>
      <c r="M1724" s="2">
        <v>40480</v>
      </c>
      <c r="N1724" s="2">
        <v>40512</v>
      </c>
      <c r="O1724" s="2">
        <v>40543</v>
      </c>
      <c r="P1724" s="2">
        <v>40574</v>
      </c>
      <c r="Q1724" s="2">
        <v>40602</v>
      </c>
      <c r="R1724" s="2">
        <v>40633</v>
      </c>
      <c r="S1724" s="2">
        <v>40662</v>
      </c>
      <c r="T1724" s="2">
        <v>40694</v>
      </c>
      <c r="U1724" s="2">
        <v>40724</v>
      </c>
      <c r="V1724" s="2">
        <v>40753</v>
      </c>
      <c r="W1724" s="2">
        <v>40786</v>
      </c>
      <c r="X1724" s="2">
        <v>40816</v>
      </c>
      <c r="Y1724" s="2">
        <v>40847</v>
      </c>
      <c r="Z1724" s="2">
        <v>40877</v>
      </c>
      <c r="AA1724" s="2">
        <v>40907</v>
      </c>
      <c r="AB1724" s="2">
        <v>40939</v>
      </c>
      <c r="AC1724" s="2">
        <v>40968</v>
      </c>
      <c r="AD1724" s="2">
        <v>40998</v>
      </c>
      <c r="AE1724" s="2">
        <v>41029</v>
      </c>
      <c r="AF1724" s="2">
        <v>41060</v>
      </c>
      <c r="AG1724" s="2">
        <v>41089</v>
      </c>
      <c r="AH1724" s="2">
        <v>41121</v>
      </c>
      <c r="AI1724" s="2">
        <v>41152</v>
      </c>
      <c r="AJ1724" s="2">
        <v>41180</v>
      </c>
      <c r="AK1724" s="2">
        <v>41213</v>
      </c>
      <c r="AL1724" s="2">
        <v>41243</v>
      </c>
      <c r="AM1724" s="2">
        <v>41274</v>
      </c>
      <c r="AN1724" s="2">
        <v>41305</v>
      </c>
      <c r="AO1724" s="2">
        <v>41333</v>
      </c>
      <c r="AP1724" s="2">
        <v>41362</v>
      </c>
      <c r="AQ1724" s="2">
        <v>41394</v>
      </c>
      <c r="AR1724" s="2">
        <v>41425</v>
      </c>
      <c r="AS1724" s="2">
        <v>41453</v>
      </c>
      <c r="AT1724" s="2">
        <v>41486</v>
      </c>
      <c r="AU1724" s="2">
        <v>41516</v>
      </c>
      <c r="AV1724" s="2">
        <v>41547</v>
      </c>
      <c r="AW1724" s="2">
        <v>41578</v>
      </c>
      <c r="AX1724" s="2">
        <v>41607</v>
      </c>
      <c r="AY1724" s="2">
        <v>41639</v>
      </c>
      <c r="AZ1724" s="2">
        <v>41670</v>
      </c>
      <c r="BA1724" s="2">
        <v>41698</v>
      </c>
      <c r="BB1724" s="2">
        <v>41729</v>
      </c>
      <c r="BC1724" s="2">
        <v>41759</v>
      </c>
      <c r="BD1724" s="2">
        <v>41789</v>
      </c>
      <c r="BE1724" s="2">
        <v>41820</v>
      </c>
      <c r="BF1724" s="2">
        <v>41851</v>
      </c>
      <c r="BG1724" s="2">
        <v>41880</v>
      </c>
      <c r="BH1724" s="2">
        <v>41912</v>
      </c>
      <c r="BI1724" s="2">
        <v>41943</v>
      </c>
      <c r="BJ1724" s="2">
        <v>41971</v>
      </c>
      <c r="BK1724" s="2">
        <v>42004</v>
      </c>
      <c r="BL1724" s="2">
        <v>42034</v>
      </c>
      <c r="BM1724" s="2">
        <v>42062</v>
      </c>
      <c r="BN1724" s="2">
        <v>42094</v>
      </c>
      <c r="BO1724" s="2">
        <v>42124</v>
      </c>
      <c r="BP1724" s="2">
        <v>42153</v>
      </c>
      <c r="BQ1724" s="2">
        <v>42185</v>
      </c>
      <c r="BR1724" s="2">
        <v>42216</v>
      </c>
      <c r="BS1724" s="2">
        <v>42247</v>
      </c>
      <c r="BT1724" s="2">
        <v>42277</v>
      </c>
      <c r="BU1724" s="2">
        <v>42307</v>
      </c>
      <c r="BV1724" s="2">
        <v>42338</v>
      </c>
      <c r="BW1724" s="2">
        <v>42369</v>
      </c>
      <c r="BX1724" s="2">
        <v>42398</v>
      </c>
      <c r="BY1724" s="2">
        <v>42429</v>
      </c>
      <c r="BZ1724" s="2">
        <v>42460</v>
      </c>
      <c r="CA1724" s="2">
        <v>42489</v>
      </c>
      <c r="CB1724" s="2">
        <v>42521</v>
      </c>
      <c r="CC1724" s="2">
        <v>42551</v>
      </c>
      <c r="CD1724" s="2">
        <v>42580</v>
      </c>
      <c r="CE1724" s="2">
        <v>42613</v>
      </c>
      <c r="CF1724" s="2">
        <v>42643</v>
      </c>
      <c r="CG1724" s="2">
        <v>42674</v>
      </c>
      <c r="CH1724" s="2">
        <v>42704</v>
      </c>
      <c r="CI1724" s="2">
        <v>42734</v>
      </c>
      <c r="CJ1724" s="2">
        <v>42766</v>
      </c>
      <c r="CK1724" s="2">
        <v>42794</v>
      </c>
      <c r="CL1724" s="2">
        <v>42825</v>
      </c>
      <c r="CM1724" s="2">
        <v>42853</v>
      </c>
      <c r="CN1724" s="2">
        <v>42886</v>
      </c>
      <c r="CO1724" s="2">
        <v>42916</v>
      </c>
      <c r="CP1724" s="2">
        <v>42947</v>
      </c>
      <c r="CQ1724" s="2">
        <v>42978</v>
      </c>
      <c r="CR1724" s="2">
        <v>43007</v>
      </c>
      <c r="CS1724" s="2">
        <v>43039</v>
      </c>
      <c r="CT1724" s="2">
        <v>43069</v>
      </c>
      <c r="CU1724" s="2">
        <v>43098</v>
      </c>
      <c r="CV1724" s="2">
        <v>43131</v>
      </c>
      <c r="CW1724" s="2">
        <v>43159</v>
      </c>
      <c r="CX1724" s="2">
        <v>43189</v>
      </c>
      <c r="CY1724" s="2">
        <v>43220</v>
      </c>
      <c r="CZ1724" s="2">
        <v>43251</v>
      </c>
      <c r="DA1724" s="2">
        <v>43280</v>
      </c>
      <c r="DB1724" s="2">
        <v>43312</v>
      </c>
      <c r="DC1724" s="2">
        <v>43343</v>
      </c>
      <c r="DD1724" s="2">
        <v>43371</v>
      </c>
      <c r="DE1724" s="2">
        <v>43404</v>
      </c>
      <c r="DF1724" s="2">
        <v>43434</v>
      </c>
      <c r="DG1724" s="2">
        <v>43465</v>
      </c>
      <c r="DH1724" s="2">
        <v>43496</v>
      </c>
      <c r="DI1724" s="2">
        <v>43524</v>
      </c>
      <c r="DJ1724" s="2">
        <v>43553</v>
      </c>
      <c r="DK1724" s="2">
        <v>43585</v>
      </c>
      <c r="DL1724" s="2">
        <v>43616</v>
      </c>
      <c r="DM1724" s="2">
        <v>43644</v>
      </c>
      <c r="DN1724" s="2">
        <v>43677</v>
      </c>
      <c r="DO1724" s="2">
        <v>43707</v>
      </c>
      <c r="DP1724" s="2">
        <v>43738</v>
      </c>
      <c r="DQ1724" s="2">
        <v>43769</v>
      </c>
      <c r="DR1724" s="2">
        <v>43798</v>
      </c>
      <c r="DS1724" s="2">
        <v>43830</v>
      </c>
      <c r="DT1724" s="2">
        <v>43861</v>
      </c>
      <c r="DU1724" s="2">
        <v>43889</v>
      </c>
      <c r="DV1724" s="2">
        <v>43921</v>
      </c>
      <c r="DW1724" s="2">
        <v>43951</v>
      </c>
      <c r="DX1724" s="2">
        <v>43980</v>
      </c>
      <c r="DY1724" s="2">
        <v>44012</v>
      </c>
      <c r="DZ1724" s="2">
        <v>44043</v>
      </c>
      <c r="EA1724" s="2">
        <v>44074</v>
      </c>
      <c r="EB1724" s="2">
        <v>44104</v>
      </c>
      <c r="EC1724" s="2">
        <v>44134</v>
      </c>
      <c r="ED1724" s="2">
        <v>44165</v>
      </c>
      <c r="EE1724" s="2">
        <v>44196</v>
      </c>
      <c r="EF1724" s="2">
        <v>44225</v>
      </c>
      <c r="EG1724" s="2">
        <v>44253</v>
      </c>
      <c r="EH1724" s="2">
        <v>44286</v>
      </c>
      <c r="EI1724" s="2">
        <v>44316</v>
      </c>
      <c r="EJ1724" s="2">
        <v>44347</v>
      </c>
      <c r="EK1724" s="2">
        <v>44377</v>
      </c>
      <c r="EL1724" s="2">
        <v>44407</v>
      </c>
      <c r="EM1724" s="2">
        <v>44439</v>
      </c>
      <c r="EN1724" s="2">
        <v>44469</v>
      </c>
      <c r="EO1724" s="2">
        <v>44498</v>
      </c>
      <c r="EP1724" s="2">
        <v>44530</v>
      </c>
      <c r="EQ1724" s="2">
        <v>44561</v>
      </c>
      <c r="ER1724" s="2">
        <v>44592</v>
      </c>
      <c r="ES1724" s="2">
        <v>44620</v>
      </c>
      <c r="ET1724" s="2">
        <v>44651</v>
      </c>
      <c r="EU1724" s="2">
        <v>44680</v>
      </c>
      <c r="EV1724" s="2">
        <v>44712</v>
      </c>
      <c r="EW1724" s="2">
        <v>44742</v>
      </c>
      <c r="EX1724" s="2">
        <v>44771</v>
      </c>
      <c r="EY1724" s="2">
        <v>44804</v>
      </c>
      <c r="EZ1724" s="2">
        <v>44834</v>
      </c>
      <c r="FA1724" s="2">
        <v>44865</v>
      </c>
    </row>
    <row r="1725" spans="1:157" x14ac:dyDescent="0.25">
      <c r="D1725" s="3">
        <v>10138400</v>
      </c>
      <c r="E1725">
        <v>11458500</v>
      </c>
      <c r="F1725">
        <v>12333000</v>
      </c>
      <c r="G1725">
        <v>15202500</v>
      </c>
      <c r="H1725">
        <v>19657900</v>
      </c>
      <c r="I1725">
        <v>18739700</v>
      </c>
      <c r="J1725">
        <v>17189800</v>
      </c>
      <c r="K1725">
        <v>11875800</v>
      </c>
      <c r="L1725">
        <v>10176235</v>
      </c>
      <c r="M1725">
        <v>9583619</v>
      </c>
      <c r="N1725">
        <v>9662780</v>
      </c>
      <c r="O1725">
        <v>11694647</v>
      </c>
      <c r="P1725">
        <v>8172574</v>
      </c>
      <c r="Q1725">
        <v>10038148</v>
      </c>
      <c r="R1725">
        <v>14536150</v>
      </c>
      <c r="S1725">
        <v>8878231</v>
      </c>
      <c r="T1725">
        <v>11319229</v>
      </c>
      <c r="U1725">
        <v>13777705</v>
      </c>
      <c r="V1725">
        <v>30658759</v>
      </c>
      <c r="W1725">
        <v>25826435</v>
      </c>
      <c r="X1725">
        <v>17428653</v>
      </c>
      <c r="Y1725">
        <v>16973689</v>
      </c>
      <c r="Z1725">
        <v>13828256</v>
      </c>
      <c r="AA1725">
        <v>11954637</v>
      </c>
      <c r="AB1725">
        <v>15072648</v>
      </c>
      <c r="AC1725">
        <v>9828791</v>
      </c>
      <c r="AD1725">
        <v>11212357</v>
      </c>
      <c r="AE1725">
        <v>10894337</v>
      </c>
      <c r="AF1725">
        <v>10757459</v>
      </c>
      <c r="AG1725">
        <v>12763201</v>
      </c>
      <c r="AH1725">
        <v>9084498</v>
      </c>
      <c r="AI1725">
        <v>9893369</v>
      </c>
      <c r="AJ1725">
        <v>10716093</v>
      </c>
      <c r="AK1725">
        <v>9029156</v>
      </c>
      <c r="AL1725">
        <v>9345355</v>
      </c>
      <c r="AM1725">
        <v>8958963</v>
      </c>
      <c r="AN1725">
        <v>8846909</v>
      </c>
      <c r="AO1725">
        <v>8783094</v>
      </c>
      <c r="AP1725">
        <v>8541387</v>
      </c>
      <c r="AQ1725">
        <v>9124507</v>
      </c>
      <c r="AR1725">
        <v>12705663</v>
      </c>
      <c r="AS1725">
        <v>11824083</v>
      </c>
      <c r="AT1725">
        <v>8572507</v>
      </c>
      <c r="AU1725">
        <v>10768609</v>
      </c>
      <c r="AV1725">
        <v>10757675</v>
      </c>
      <c r="AW1725">
        <v>8733494</v>
      </c>
      <c r="AX1725">
        <v>7011520</v>
      </c>
      <c r="AY1725">
        <v>10492765</v>
      </c>
      <c r="AZ1725">
        <v>11005419</v>
      </c>
      <c r="BA1725">
        <v>9299918</v>
      </c>
      <c r="BB1725">
        <v>7993484</v>
      </c>
      <c r="BC1725">
        <v>9400011</v>
      </c>
      <c r="BD1725">
        <v>10071490</v>
      </c>
      <c r="BE1725">
        <v>13455188</v>
      </c>
      <c r="BF1725">
        <v>11882866</v>
      </c>
      <c r="BG1725">
        <v>8290835</v>
      </c>
      <c r="BH1725">
        <v>13683502</v>
      </c>
      <c r="BI1725">
        <v>17213655</v>
      </c>
      <c r="BJ1725">
        <v>10901998</v>
      </c>
      <c r="BK1725">
        <v>16570811</v>
      </c>
      <c r="BL1725">
        <v>23796266</v>
      </c>
      <c r="BM1725">
        <v>17153259</v>
      </c>
      <c r="BN1725">
        <v>19055521</v>
      </c>
      <c r="BO1725">
        <v>12163323</v>
      </c>
      <c r="BP1725">
        <v>13551909</v>
      </c>
      <c r="BQ1725">
        <v>16893681</v>
      </c>
      <c r="BR1725">
        <v>17382893</v>
      </c>
      <c r="BS1725">
        <v>22758457</v>
      </c>
      <c r="BT1725">
        <v>19045626</v>
      </c>
      <c r="BU1725">
        <v>18404045</v>
      </c>
      <c r="BV1725">
        <v>18270227</v>
      </c>
      <c r="BW1725">
        <v>17507150</v>
      </c>
      <c r="BX1725">
        <v>17811903</v>
      </c>
      <c r="BY1725">
        <v>18134761</v>
      </c>
      <c r="BZ1725">
        <v>17501868</v>
      </c>
      <c r="CA1725">
        <v>11021342</v>
      </c>
      <c r="CB1725">
        <v>10875848</v>
      </c>
      <c r="CC1725">
        <v>12428574</v>
      </c>
      <c r="CD1725">
        <v>11294628</v>
      </c>
      <c r="CE1725">
        <v>9664756</v>
      </c>
      <c r="CF1725">
        <v>15229029</v>
      </c>
      <c r="CG1725">
        <v>10196519</v>
      </c>
      <c r="CH1725">
        <v>14536749</v>
      </c>
      <c r="CI1725">
        <v>11442133</v>
      </c>
      <c r="CJ1725">
        <v>9538946</v>
      </c>
      <c r="CK1725">
        <v>8017761</v>
      </c>
      <c r="CL1725">
        <v>12122572</v>
      </c>
      <c r="CM1725">
        <v>7688858</v>
      </c>
      <c r="CN1725">
        <v>10289798</v>
      </c>
      <c r="CO1725">
        <v>10266485</v>
      </c>
      <c r="CP1725">
        <v>6935679</v>
      </c>
      <c r="CQ1725">
        <v>8908367</v>
      </c>
      <c r="CR1725">
        <v>8431698</v>
      </c>
      <c r="CS1725">
        <v>10170600</v>
      </c>
      <c r="CT1725">
        <v>7425346</v>
      </c>
      <c r="CU1725">
        <v>10172210</v>
      </c>
      <c r="CV1725">
        <v>14202643</v>
      </c>
      <c r="CW1725">
        <v>14146026</v>
      </c>
      <c r="CX1725">
        <v>17657132</v>
      </c>
      <c r="CY1725">
        <v>13025597</v>
      </c>
      <c r="CZ1725">
        <v>14279139</v>
      </c>
      <c r="DA1725">
        <v>13692473</v>
      </c>
      <c r="DB1725">
        <v>12421814</v>
      </c>
      <c r="DC1725">
        <v>9401198</v>
      </c>
      <c r="DD1725">
        <v>11339765</v>
      </c>
      <c r="DE1725">
        <v>15221650</v>
      </c>
      <c r="DF1725">
        <v>11037635</v>
      </c>
      <c r="DG1725">
        <v>14185090</v>
      </c>
      <c r="DH1725">
        <v>13579861</v>
      </c>
      <c r="DI1725">
        <v>11044509</v>
      </c>
      <c r="DJ1725">
        <v>12062991</v>
      </c>
      <c r="DK1725">
        <v>10915217</v>
      </c>
      <c r="DL1725">
        <v>9252830</v>
      </c>
      <c r="DM1725">
        <v>21374857</v>
      </c>
      <c r="DN1725">
        <v>11066700</v>
      </c>
      <c r="DO1725">
        <v>11327015</v>
      </c>
      <c r="DP1725">
        <v>12382456</v>
      </c>
      <c r="DQ1725">
        <v>13634391</v>
      </c>
      <c r="DR1725">
        <v>14227312</v>
      </c>
      <c r="DS1725">
        <v>14550287</v>
      </c>
      <c r="DT1725">
        <v>14356935</v>
      </c>
      <c r="DU1725">
        <v>14485108</v>
      </c>
      <c r="DV1725">
        <v>43522133</v>
      </c>
      <c r="DW1725">
        <v>20570521</v>
      </c>
      <c r="DX1725">
        <v>21066377</v>
      </c>
      <c r="DY1725">
        <v>31516365</v>
      </c>
      <c r="DZ1725">
        <v>17721610</v>
      </c>
      <c r="EA1725">
        <v>15475371</v>
      </c>
      <c r="EB1725">
        <v>22384236</v>
      </c>
      <c r="EC1725">
        <v>14899947</v>
      </c>
      <c r="ED1725">
        <v>15929781</v>
      </c>
      <c r="EE1725">
        <v>15260938</v>
      </c>
      <c r="EF1725">
        <v>13817672</v>
      </c>
      <c r="EG1725">
        <v>12420643</v>
      </c>
      <c r="EH1725">
        <v>18435706</v>
      </c>
      <c r="EI1725">
        <v>15048473</v>
      </c>
      <c r="EJ1725">
        <v>11851554</v>
      </c>
      <c r="EK1725">
        <v>15277884</v>
      </c>
      <c r="EL1725">
        <v>14799125</v>
      </c>
      <c r="EM1725">
        <v>12038385</v>
      </c>
      <c r="EN1725">
        <v>18648777</v>
      </c>
      <c r="EO1725">
        <v>10846294</v>
      </c>
      <c r="EP1725">
        <v>15418143</v>
      </c>
      <c r="EQ1725">
        <v>16785554</v>
      </c>
      <c r="ER1725">
        <v>17101045</v>
      </c>
      <c r="ES1725">
        <v>16223769</v>
      </c>
      <c r="ET1725">
        <v>22289051</v>
      </c>
      <c r="EU1725">
        <v>14483518</v>
      </c>
      <c r="EV1725">
        <v>19064564</v>
      </c>
      <c r="EW1725">
        <v>15276138</v>
      </c>
      <c r="EX1725">
        <v>12026714</v>
      </c>
      <c r="EY1725">
        <v>15551685</v>
      </c>
      <c r="EZ1725">
        <v>15897291</v>
      </c>
      <c r="FA1725">
        <v>15729245</v>
      </c>
    </row>
    <row r="1726" spans="1:157" x14ac:dyDescent="0.25">
      <c r="A1726" s="5" t="s">
        <v>863</v>
      </c>
      <c r="B1726" t="s">
        <v>1167</v>
      </c>
      <c r="C1726" t="s">
        <v>1193</v>
      </c>
      <c r="D1726" s="2">
        <f>_xll.BDH(A1726, "volume", B1726, C1726, "Direction", "H", "Period", "M","cols=77;rows=2")</f>
        <v>40207</v>
      </c>
      <c r="E1726" s="2">
        <v>40235</v>
      </c>
      <c r="F1726" s="2">
        <v>40268</v>
      </c>
      <c r="G1726" s="2">
        <v>40298</v>
      </c>
      <c r="H1726" s="2">
        <v>40329</v>
      </c>
      <c r="I1726" s="2">
        <v>40359</v>
      </c>
      <c r="J1726" s="2">
        <v>40389</v>
      </c>
      <c r="K1726" s="2">
        <v>40421</v>
      </c>
      <c r="L1726" s="2">
        <v>40451</v>
      </c>
      <c r="M1726" s="2">
        <v>40480</v>
      </c>
      <c r="N1726" s="2">
        <v>40512</v>
      </c>
      <c r="O1726" s="2">
        <v>40543</v>
      </c>
      <c r="P1726" s="2">
        <v>40574</v>
      </c>
      <c r="Q1726" s="2">
        <v>40602</v>
      </c>
      <c r="R1726" s="2">
        <v>40633</v>
      </c>
      <c r="S1726" s="2">
        <v>40662</v>
      </c>
      <c r="T1726" s="2">
        <v>40694</v>
      </c>
      <c r="U1726" s="2">
        <v>40724</v>
      </c>
      <c r="V1726" s="2">
        <v>40753</v>
      </c>
      <c r="W1726" s="2">
        <v>40786</v>
      </c>
      <c r="X1726" s="2">
        <v>40816</v>
      </c>
      <c r="Y1726" s="2">
        <v>40847</v>
      </c>
      <c r="Z1726" s="2">
        <v>40877</v>
      </c>
      <c r="AA1726" s="2">
        <v>40907</v>
      </c>
      <c r="AB1726" s="2">
        <v>40939</v>
      </c>
      <c r="AC1726" s="2">
        <v>40968</v>
      </c>
      <c r="AD1726" s="2">
        <v>40998</v>
      </c>
      <c r="AE1726" s="2">
        <v>41029</v>
      </c>
      <c r="AF1726" s="2">
        <v>41060</v>
      </c>
      <c r="AG1726" s="2">
        <v>41089</v>
      </c>
      <c r="AH1726" s="2">
        <v>41121</v>
      </c>
      <c r="AI1726" s="2">
        <v>41152</v>
      </c>
      <c r="AJ1726" s="2">
        <v>41180</v>
      </c>
      <c r="AK1726" s="2">
        <v>41213</v>
      </c>
      <c r="AL1726" s="2">
        <v>41243</v>
      </c>
      <c r="AM1726" s="2">
        <v>41274</v>
      </c>
      <c r="AN1726" s="2">
        <v>41305</v>
      </c>
      <c r="AO1726" s="2">
        <v>41333</v>
      </c>
      <c r="AP1726" s="2">
        <v>41362</v>
      </c>
      <c r="AQ1726" s="2">
        <v>41394</v>
      </c>
      <c r="AR1726" s="2">
        <v>41425</v>
      </c>
      <c r="AS1726" s="2">
        <v>41453</v>
      </c>
      <c r="AT1726" s="2">
        <v>41486</v>
      </c>
      <c r="AU1726" s="2">
        <v>41516</v>
      </c>
      <c r="AV1726" s="2">
        <v>41547</v>
      </c>
      <c r="AW1726" s="2">
        <v>41578</v>
      </c>
      <c r="AX1726" s="2">
        <v>41607</v>
      </c>
      <c r="AY1726" s="2">
        <v>41639</v>
      </c>
      <c r="AZ1726" s="2">
        <v>41670</v>
      </c>
      <c r="BA1726" s="2">
        <v>41698</v>
      </c>
      <c r="BB1726" s="2">
        <v>41729</v>
      </c>
      <c r="BC1726" s="2">
        <v>41759</v>
      </c>
      <c r="BD1726" s="2">
        <v>41789</v>
      </c>
      <c r="BE1726" s="2">
        <v>41820</v>
      </c>
      <c r="BF1726" s="2">
        <v>41851</v>
      </c>
      <c r="BG1726" s="2">
        <v>41880</v>
      </c>
      <c r="BH1726" s="2">
        <v>41912</v>
      </c>
      <c r="BI1726" s="2">
        <v>41943</v>
      </c>
      <c r="BJ1726" s="2">
        <v>41971</v>
      </c>
      <c r="BK1726" s="2">
        <v>42004</v>
      </c>
      <c r="BL1726" s="2">
        <v>42034</v>
      </c>
      <c r="BM1726" s="2">
        <v>42062</v>
      </c>
      <c r="BN1726" s="2">
        <v>42094</v>
      </c>
      <c r="BO1726" s="2">
        <v>42124</v>
      </c>
      <c r="BP1726" s="2">
        <v>42153</v>
      </c>
      <c r="BQ1726" s="2">
        <v>42185</v>
      </c>
      <c r="BR1726" s="2">
        <v>42216</v>
      </c>
      <c r="BS1726" s="2">
        <v>42247</v>
      </c>
      <c r="BT1726" s="2">
        <v>42277</v>
      </c>
      <c r="BU1726" s="2">
        <v>42307</v>
      </c>
      <c r="BV1726" s="2">
        <v>42338</v>
      </c>
      <c r="BW1726" s="2">
        <v>42369</v>
      </c>
      <c r="BX1726" s="2">
        <v>42398</v>
      </c>
      <c r="BY1726" s="2">
        <v>42429</v>
      </c>
      <c r="BZ1726" s="2">
        <v>42460</v>
      </c>
      <c r="CA1726" s="2">
        <v>42489</v>
      </c>
      <c r="CB1726" s="2">
        <v>42521</v>
      </c>
    </row>
    <row r="1727" spans="1:157" x14ac:dyDescent="0.25">
      <c r="D1727" s="3">
        <v>4818700</v>
      </c>
      <c r="E1727">
        <v>16450800</v>
      </c>
      <c r="F1727">
        <v>7664700</v>
      </c>
      <c r="G1727">
        <v>5304600</v>
      </c>
      <c r="H1727">
        <v>11241500</v>
      </c>
      <c r="I1727">
        <v>5923900</v>
      </c>
      <c r="J1727">
        <v>6049300</v>
      </c>
      <c r="K1727">
        <v>4433200</v>
      </c>
      <c r="L1727">
        <v>9440204</v>
      </c>
      <c r="M1727">
        <v>4730713</v>
      </c>
      <c r="N1727">
        <v>7106275</v>
      </c>
      <c r="O1727">
        <v>11052114</v>
      </c>
      <c r="P1727">
        <v>4139885</v>
      </c>
      <c r="Q1727">
        <v>7537181</v>
      </c>
      <c r="R1727">
        <v>6996126</v>
      </c>
      <c r="S1727">
        <v>4460037</v>
      </c>
      <c r="T1727">
        <v>5585388</v>
      </c>
      <c r="U1727">
        <v>5904193</v>
      </c>
      <c r="V1727">
        <v>4342473</v>
      </c>
      <c r="W1727">
        <v>7182248</v>
      </c>
      <c r="X1727">
        <v>4905664</v>
      </c>
      <c r="Y1727">
        <v>4556884</v>
      </c>
      <c r="Z1727">
        <v>4072820</v>
      </c>
      <c r="AA1727">
        <v>3428418</v>
      </c>
      <c r="AB1727">
        <v>3427483</v>
      </c>
      <c r="AC1727">
        <v>2803226</v>
      </c>
      <c r="AD1727">
        <v>3017499</v>
      </c>
      <c r="AE1727">
        <v>2603616</v>
      </c>
      <c r="AF1727">
        <v>3658788</v>
      </c>
      <c r="AG1727">
        <v>3675249</v>
      </c>
      <c r="AH1727">
        <v>3422504</v>
      </c>
      <c r="AI1727">
        <v>2504893</v>
      </c>
      <c r="AJ1727">
        <v>3088883</v>
      </c>
      <c r="AK1727">
        <v>2624276</v>
      </c>
      <c r="AL1727">
        <v>2877787</v>
      </c>
      <c r="AM1727">
        <v>2657621</v>
      </c>
      <c r="AN1727">
        <v>2549643</v>
      </c>
      <c r="AO1727">
        <v>1818901</v>
      </c>
      <c r="AP1727">
        <v>2521089</v>
      </c>
      <c r="AQ1727">
        <v>2121078</v>
      </c>
      <c r="AR1727">
        <v>2145449</v>
      </c>
      <c r="AS1727">
        <v>3496402</v>
      </c>
      <c r="AT1727">
        <v>2170162</v>
      </c>
      <c r="AU1727">
        <v>1336494</v>
      </c>
      <c r="AV1727">
        <v>1843665</v>
      </c>
      <c r="AW1727">
        <v>2493179</v>
      </c>
      <c r="AX1727">
        <v>1348084</v>
      </c>
      <c r="AY1727">
        <v>1950543</v>
      </c>
      <c r="AZ1727">
        <v>3154442</v>
      </c>
      <c r="BA1727">
        <v>1919891</v>
      </c>
      <c r="BB1727">
        <v>3143868</v>
      </c>
      <c r="BC1727">
        <v>2894587</v>
      </c>
      <c r="BD1727">
        <v>2588336</v>
      </c>
      <c r="BE1727">
        <v>2922744</v>
      </c>
      <c r="BF1727">
        <v>2060079</v>
      </c>
      <c r="BG1727">
        <v>2006086</v>
      </c>
      <c r="BH1727">
        <v>1485203</v>
      </c>
      <c r="BI1727">
        <v>2337522</v>
      </c>
      <c r="BJ1727">
        <v>1169304</v>
      </c>
      <c r="BK1727">
        <v>2119793</v>
      </c>
      <c r="BL1727">
        <v>1528273</v>
      </c>
      <c r="BM1727">
        <v>2226498</v>
      </c>
      <c r="BN1727">
        <v>2843480</v>
      </c>
      <c r="BO1727">
        <v>2265592</v>
      </c>
      <c r="BP1727">
        <v>2850843</v>
      </c>
      <c r="BQ1727">
        <v>3345150</v>
      </c>
      <c r="BR1727">
        <v>2677017</v>
      </c>
      <c r="BS1727">
        <v>3803449</v>
      </c>
      <c r="BT1727">
        <v>2677333</v>
      </c>
      <c r="BU1727">
        <v>2740838</v>
      </c>
      <c r="BV1727">
        <v>7203825</v>
      </c>
      <c r="BW1727">
        <v>7169854</v>
      </c>
      <c r="BX1727">
        <v>6679941</v>
      </c>
      <c r="BY1727">
        <v>7674097</v>
      </c>
      <c r="BZ1727">
        <v>5753420</v>
      </c>
      <c r="CA1727">
        <v>5794710</v>
      </c>
      <c r="CB1727">
        <v>9047024</v>
      </c>
    </row>
    <row r="1728" spans="1:157" x14ac:dyDescent="0.25">
      <c r="A1728" s="5" t="s">
        <v>864</v>
      </c>
      <c r="B1728" t="s">
        <v>1167</v>
      </c>
      <c r="C1728" t="s">
        <v>1194</v>
      </c>
      <c r="D1728" s="2">
        <f>_xll.BDH(A1728, "volume", B1728, C1728, "Direction", "H", "Period", "M","cols=96;rows=2")</f>
        <v>40207</v>
      </c>
      <c r="E1728" s="2">
        <v>40235</v>
      </c>
      <c r="F1728" s="2">
        <v>40268</v>
      </c>
      <c r="G1728" s="2">
        <v>40298</v>
      </c>
      <c r="H1728" s="2">
        <v>40329</v>
      </c>
      <c r="I1728" s="2">
        <v>40359</v>
      </c>
      <c r="J1728" s="2">
        <v>40389</v>
      </c>
      <c r="K1728" s="2">
        <v>40421</v>
      </c>
      <c r="L1728" s="2">
        <v>40451</v>
      </c>
      <c r="M1728" s="2">
        <v>40480</v>
      </c>
      <c r="N1728" s="2">
        <v>40512</v>
      </c>
      <c r="O1728" s="2">
        <v>40543</v>
      </c>
      <c r="P1728" s="2">
        <v>40574</v>
      </c>
      <c r="Q1728" s="2">
        <v>40602</v>
      </c>
      <c r="R1728" s="2">
        <v>40633</v>
      </c>
      <c r="S1728" s="2">
        <v>40662</v>
      </c>
      <c r="T1728" s="2">
        <v>40694</v>
      </c>
      <c r="U1728" s="2">
        <v>40724</v>
      </c>
      <c r="V1728" s="2">
        <v>40753</v>
      </c>
      <c r="W1728" s="2">
        <v>40786</v>
      </c>
      <c r="X1728" s="2">
        <v>40816</v>
      </c>
      <c r="Y1728" s="2">
        <v>40847</v>
      </c>
      <c r="Z1728" s="2">
        <v>40877</v>
      </c>
      <c r="AA1728" s="2">
        <v>40907</v>
      </c>
      <c r="AB1728" s="2">
        <v>40939</v>
      </c>
      <c r="AC1728" s="2">
        <v>40968</v>
      </c>
      <c r="AD1728" s="2">
        <v>40998</v>
      </c>
      <c r="AE1728" s="2">
        <v>41029</v>
      </c>
      <c r="AF1728" s="2">
        <v>41060</v>
      </c>
      <c r="AG1728" s="2">
        <v>41089</v>
      </c>
      <c r="AH1728" s="2">
        <v>41121</v>
      </c>
      <c r="AI1728" s="2">
        <v>41152</v>
      </c>
      <c r="AJ1728" s="2">
        <v>41180</v>
      </c>
      <c r="AK1728" s="2">
        <v>41213</v>
      </c>
      <c r="AL1728" s="2">
        <v>41243</v>
      </c>
      <c r="AM1728" s="2">
        <v>41274</v>
      </c>
      <c r="AN1728" s="2">
        <v>41305</v>
      </c>
      <c r="AO1728" s="2">
        <v>41333</v>
      </c>
      <c r="AP1728" s="2">
        <v>41362</v>
      </c>
      <c r="AQ1728" s="2">
        <v>41394</v>
      </c>
      <c r="AR1728" s="2">
        <v>41425</v>
      </c>
      <c r="AS1728" s="2">
        <v>41453</v>
      </c>
      <c r="AT1728" s="2">
        <v>41486</v>
      </c>
      <c r="AU1728" s="2">
        <v>41516</v>
      </c>
      <c r="AV1728" s="2">
        <v>41547</v>
      </c>
      <c r="AW1728" s="2">
        <v>41578</v>
      </c>
      <c r="AX1728" s="2">
        <v>41607</v>
      </c>
      <c r="AY1728" s="2">
        <v>41639</v>
      </c>
      <c r="AZ1728" s="2">
        <v>41670</v>
      </c>
      <c r="BA1728" s="2">
        <v>41698</v>
      </c>
      <c r="BB1728" s="2">
        <v>41729</v>
      </c>
      <c r="BC1728" s="2">
        <v>41759</v>
      </c>
      <c r="BD1728" s="2">
        <v>41789</v>
      </c>
      <c r="BE1728" s="2">
        <v>41820</v>
      </c>
      <c r="BF1728" s="2">
        <v>41851</v>
      </c>
      <c r="BG1728" s="2">
        <v>41880</v>
      </c>
      <c r="BH1728" s="2">
        <v>41912</v>
      </c>
      <c r="BI1728" s="2">
        <v>41943</v>
      </c>
      <c r="BJ1728" s="2">
        <v>41971</v>
      </c>
      <c r="BK1728" s="2">
        <v>42004</v>
      </c>
      <c r="BL1728" s="2">
        <v>42034</v>
      </c>
      <c r="BM1728" s="2">
        <v>42062</v>
      </c>
      <c r="BN1728" s="2">
        <v>42094</v>
      </c>
      <c r="BO1728" s="2">
        <v>42124</v>
      </c>
      <c r="BP1728" s="2">
        <v>42153</v>
      </c>
      <c r="BQ1728" s="2">
        <v>42185</v>
      </c>
      <c r="BR1728" s="2">
        <v>42216</v>
      </c>
      <c r="BS1728" s="2">
        <v>42247</v>
      </c>
      <c r="BT1728" s="2">
        <v>42277</v>
      </c>
      <c r="BU1728" s="2">
        <v>42307</v>
      </c>
      <c r="BV1728" s="2">
        <v>42338</v>
      </c>
      <c r="BW1728" s="2">
        <v>42369</v>
      </c>
      <c r="BX1728" s="2">
        <v>42398</v>
      </c>
      <c r="BY1728" s="2">
        <v>42429</v>
      </c>
      <c r="BZ1728" s="2">
        <v>42460</v>
      </c>
      <c r="CA1728" s="2">
        <v>42489</v>
      </c>
      <c r="CB1728" s="2">
        <v>42521</v>
      </c>
      <c r="CC1728" s="2">
        <v>42551</v>
      </c>
      <c r="CD1728" s="2">
        <v>42580</v>
      </c>
      <c r="CE1728" s="2">
        <v>42613</v>
      </c>
      <c r="CF1728" s="2">
        <v>42643</v>
      </c>
      <c r="CG1728" s="2">
        <v>42674</v>
      </c>
      <c r="CH1728" s="2">
        <v>42704</v>
      </c>
      <c r="CI1728" s="2">
        <v>42734</v>
      </c>
      <c r="CJ1728" s="2">
        <v>42766</v>
      </c>
      <c r="CK1728" s="2">
        <v>42794</v>
      </c>
      <c r="CL1728" s="2">
        <v>42825</v>
      </c>
      <c r="CM1728" s="2">
        <v>42853</v>
      </c>
      <c r="CN1728" s="2">
        <v>42886</v>
      </c>
      <c r="CO1728" s="2">
        <v>42916</v>
      </c>
      <c r="CP1728" s="2">
        <v>42947</v>
      </c>
      <c r="CQ1728" s="2">
        <v>42978</v>
      </c>
      <c r="CR1728" s="2">
        <v>43007</v>
      </c>
      <c r="CS1728" s="2">
        <v>43039</v>
      </c>
      <c r="CT1728" s="2">
        <v>43069</v>
      </c>
      <c r="CU1728" s="2">
        <v>43098</v>
      </c>
    </row>
    <row r="1729" spans="1:157" x14ac:dyDescent="0.25">
      <c r="D1729" s="3">
        <v>22669936</v>
      </c>
      <c r="E1729">
        <v>20623669</v>
      </c>
      <c r="F1729">
        <v>17181072</v>
      </c>
      <c r="G1729">
        <v>15840829</v>
      </c>
      <c r="H1729">
        <v>17877080</v>
      </c>
      <c r="I1729">
        <v>17106374</v>
      </c>
      <c r="J1729">
        <v>13987909</v>
      </c>
      <c r="K1729">
        <v>9931179</v>
      </c>
      <c r="L1729">
        <v>11276886</v>
      </c>
      <c r="M1729">
        <v>14435977</v>
      </c>
      <c r="N1729">
        <v>16794154</v>
      </c>
      <c r="O1729">
        <v>10334886</v>
      </c>
      <c r="P1729">
        <v>10782775</v>
      </c>
      <c r="Q1729">
        <v>12439996</v>
      </c>
      <c r="R1729">
        <v>14655382</v>
      </c>
      <c r="S1729">
        <v>11270697</v>
      </c>
      <c r="T1729">
        <v>13884090</v>
      </c>
      <c r="U1729">
        <v>12348818</v>
      </c>
      <c r="V1729">
        <v>6017509</v>
      </c>
      <c r="W1729">
        <v>13307986</v>
      </c>
      <c r="X1729">
        <v>16821794</v>
      </c>
      <c r="Y1729">
        <v>27772971</v>
      </c>
      <c r="Z1729">
        <v>17939607</v>
      </c>
      <c r="AA1729">
        <v>25574975</v>
      </c>
      <c r="AB1729">
        <v>24926281</v>
      </c>
      <c r="AC1729">
        <v>30106379</v>
      </c>
      <c r="AD1729">
        <v>33259391</v>
      </c>
      <c r="AE1729">
        <v>39467655</v>
      </c>
      <c r="AF1729">
        <v>33868796</v>
      </c>
      <c r="AG1729">
        <v>38137973</v>
      </c>
      <c r="AH1729">
        <v>18681469</v>
      </c>
      <c r="AI1729">
        <v>52837024</v>
      </c>
      <c r="AJ1729">
        <v>33604575</v>
      </c>
      <c r="AK1729">
        <v>26642596</v>
      </c>
      <c r="AL1729">
        <v>22962158</v>
      </c>
      <c r="AM1729">
        <v>20611577</v>
      </c>
      <c r="AN1729">
        <v>17523073</v>
      </c>
      <c r="AO1729">
        <v>35345521</v>
      </c>
      <c r="AP1729">
        <v>22891800</v>
      </c>
      <c r="AQ1729">
        <v>51083917</v>
      </c>
      <c r="AR1729">
        <v>33410417</v>
      </c>
      <c r="AS1729">
        <v>34979793</v>
      </c>
      <c r="AT1729">
        <v>19823008</v>
      </c>
      <c r="AU1729">
        <v>22153820</v>
      </c>
      <c r="AV1729">
        <v>16232874</v>
      </c>
      <c r="AW1729">
        <v>34579138</v>
      </c>
      <c r="AX1729">
        <v>31048315</v>
      </c>
      <c r="AY1729">
        <v>17023080</v>
      </c>
      <c r="AZ1729">
        <v>22202781</v>
      </c>
      <c r="BA1729">
        <v>24385853</v>
      </c>
      <c r="BB1729">
        <v>36883116</v>
      </c>
      <c r="BC1729">
        <v>23518871</v>
      </c>
      <c r="BD1729">
        <v>18862557</v>
      </c>
      <c r="BE1729">
        <v>18647219</v>
      </c>
      <c r="BF1729">
        <v>15367392</v>
      </c>
      <c r="BG1729">
        <v>15143847</v>
      </c>
      <c r="BH1729">
        <v>12284769</v>
      </c>
      <c r="BI1729">
        <v>20844618</v>
      </c>
      <c r="BJ1729">
        <v>17968843</v>
      </c>
      <c r="BK1729">
        <v>17029622</v>
      </c>
      <c r="BL1729">
        <v>15828298</v>
      </c>
      <c r="BM1729">
        <v>28998390</v>
      </c>
      <c r="BN1729">
        <v>14687572</v>
      </c>
      <c r="BO1729">
        <v>9631986</v>
      </c>
      <c r="BP1729">
        <v>11752093</v>
      </c>
      <c r="BQ1729">
        <v>14745198</v>
      </c>
      <c r="BR1729">
        <v>13498087</v>
      </c>
      <c r="BS1729">
        <v>19375695</v>
      </c>
      <c r="BT1729">
        <v>13725636</v>
      </c>
      <c r="BU1729">
        <v>13972026</v>
      </c>
      <c r="BV1729">
        <v>12164416</v>
      </c>
      <c r="BW1729">
        <v>18342810</v>
      </c>
      <c r="BX1729">
        <v>15897817</v>
      </c>
      <c r="BY1729">
        <v>15593470</v>
      </c>
      <c r="BZ1729">
        <v>11470387</v>
      </c>
      <c r="CA1729">
        <v>14285162</v>
      </c>
      <c r="CB1729">
        <v>13061317</v>
      </c>
      <c r="CC1729">
        <v>11771430</v>
      </c>
      <c r="CD1729">
        <v>14865775</v>
      </c>
      <c r="CE1729">
        <v>25600447</v>
      </c>
      <c r="CF1729">
        <v>18418713</v>
      </c>
      <c r="CG1729">
        <v>15073503</v>
      </c>
      <c r="CH1729">
        <v>30784073</v>
      </c>
      <c r="CI1729">
        <v>15698772</v>
      </c>
      <c r="CJ1729">
        <v>12145207</v>
      </c>
      <c r="CK1729">
        <v>16899876</v>
      </c>
      <c r="CL1729">
        <v>27839748</v>
      </c>
      <c r="CM1729">
        <v>17718182</v>
      </c>
      <c r="CN1729">
        <v>27416780</v>
      </c>
      <c r="CO1729">
        <v>14836700</v>
      </c>
      <c r="CP1729">
        <v>16410871</v>
      </c>
      <c r="CQ1729">
        <v>11639225</v>
      </c>
      <c r="CR1729">
        <v>16235475</v>
      </c>
      <c r="CS1729">
        <v>18478536</v>
      </c>
      <c r="CT1729">
        <v>14116366</v>
      </c>
      <c r="CU1729">
        <v>15257013</v>
      </c>
    </row>
    <row r="1730" spans="1:157" x14ac:dyDescent="0.25">
      <c r="A1730" s="5" t="s">
        <v>865</v>
      </c>
      <c r="B1730" t="s">
        <v>1167</v>
      </c>
      <c r="C1730" t="s">
        <v>1188</v>
      </c>
      <c r="D1730" s="2">
        <f>_xll.BDH(A1730, "volume", B1730, C1730, "Direction", "H", "Period", "M","cols=29;rows=2")</f>
        <v>40207</v>
      </c>
      <c r="E1730" s="2">
        <v>40235</v>
      </c>
      <c r="F1730" s="2">
        <v>40268</v>
      </c>
      <c r="G1730" s="2">
        <v>40298</v>
      </c>
      <c r="H1730" s="2">
        <v>40329</v>
      </c>
      <c r="I1730" s="2">
        <v>40359</v>
      </c>
      <c r="J1730" s="2">
        <v>40389</v>
      </c>
      <c r="K1730" s="2">
        <v>40421</v>
      </c>
      <c r="L1730" s="2">
        <v>40451</v>
      </c>
      <c r="M1730" s="2">
        <v>40480</v>
      </c>
      <c r="N1730" s="2">
        <v>40512</v>
      </c>
      <c r="O1730" s="2">
        <v>40543</v>
      </c>
      <c r="P1730" s="2">
        <v>40574</v>
      </c>
      <c r="Q1730" s="2">
        <v>40602</v>
      </c>
      <c r="R1730" s="2">
        <v>40633</v>
      </c>
      <c r="S1730" s="2">
        <v>40662</v>
      </c>
      <c r="T1730" s="2">
        <v>40694</v>
      </c>
      <c r="U1730" s="2">
        <v>40724</v>
      </c>
      <c r="V1730" s="2">
        <v>40753</v>
      </c>
      <c r="W1730" s="2">
        <v>40786</v>
      </c>
      <c r="X1730" s="2">
        <v>40816</v>
      </c>
      <c r="Y1730" s="2">
        <v>40847</v>
      </c>
      <c r="Z1730" s="2">
        <v>40877</v>
      </c>
      <c r="AA1730" s="2">
        <v>40907</v>
      </c>
      <c r="AB1730" s="2">
        <v>40939</v>
      </c>
      <c r="AC1730" s="2">
        <v>40968</v>
      </c>
      <c r="AD1730" s="2">
        <v>40998</v>
      </c>
      <c r="AE1730" s="2">
        <v>41029</v>
      </c>
      <c r="AF1730" s="2">
        <v>41060</v>
      </c>
    </row>
    <row r="1731" spans="1:157" x14ac:dyDescent="0.25">
      <c r="D1731" s="3">
        <v>22186400</v>
      </c>
      <c r="E1731">
        <v>25914500</v>
      </c>
      <c r="F1731">
        <v>34645200</v>
      </c>
      <c r="G1731">
        <v>30435000</v>
      </c>
      <c r="H1731">
        <v>35575100</v>
      </c>
      <c r="I1731">
        <v>39466900</v>
      </c>
      <c r="J1731">
        <v>35978600</v>
      </c>
      <c r="K1731">
        <v>36253300</v>
      </c>
      <c r="L1731">
        <v>31476429</v>
      </c>
      <c r="M1731">
        <v>30794372</v>
      </c>
      <c r="N1731">
        <v>21671570</v>
      </c>
      <c r="O1731">
        <v>16347266</v>
      </c>
      <c r="P1731">
        <v>25055555</v>
      </c>
      <c r="Q1731">
        <v>20452567</v>
      </c>
      <c r="R1731">
        <v>30253554</v>
      </c>
      <c r="S1731">
        <v>20533270</v>
      </c>
      <c r="T1731">
        <v>15410759</v>
      </c>
      <c r="U1731">
        <v>19346923</v>
      </c>
      <c r="V1731">
        <v>18546257</v>
      </c>
      <c r="W1731">
        <v>34605684</v>
      </c>
      <c r="X1731">
        <v>21293348</v>
      </c>
      <c r="Y1731">
        <v>32968090</v>
      </c>
      <c r="Z1731">
        <v>27296847</v>
      </c>
      <c r="AA1731">
        <v>18696623</v>
      </c>
      <c r="AB1731">
        <v>18704044</v>
      </c>
      <c r="AC1731">
        <v>15814607</v>
      </c>
      <c r="AD1731">
        <v>22023448</v>
      </c>
      <c r="AE1731">
        <v>23877382</v>
      </c>
      <c r="AF1731">
        <v>31854969</v>
      </c>
    </row>
    <row r="1732" spans="1:157" x14ac:dyDescent="0.25">
      <c r="A1732" s="5" t="s">
        <v>866</v>
      </c>
      <c r="B1732" t="s">
        <v>1167</v>
      </c>
      <c r="C1732" t="s">
        <v>1195</v>
      </c>
      <c r="D1732" s="2">
        <f>_xll.BDH(A1732, "volume", B1732, C1732, "Direction", "H", "Period", "M","cols=60;rows=2")</f>
        <v>40207</v>
      </c>
      <c r="E1732" s="2">
        <v>40235</v>
      </c>
      <c r="F1732" s="2">
        <v>40268</v>
      </c>
      <c r="G1732" s="2">
        <v>40298</v>
      </c>
      <c r="H1732" s="2">
        <v>40329</v>
      </c>
      <c r="I1732" s="2">
        <v>40359</v>
      </c>
      <c r="J1732" s="2">
        <v>40389</v>
      </c>
      <c r="K1732" s="2">
        <v>40421</v>
      </c>
      <c r="L1732" s="2">
        <v>40451</v>
      </c>
      <c r="M1732" s="2">
        <v>40480</v>
      </c>
      <c r="N1732" s="2">
        <v>40512</v>
      </c>
      <c r="O1732" s="2">
        <v>40543</v>
      </c>
      <c r="P1732" s="2">
        <v>40574</v>
      </c>
      <c r="Q1732" s="2">
        <v>40602</v>
      </c>
      <c r="R1732" s="2">
        <v>40633</v>
      </c>
      <c r="S1732" s="2">
        <v>40662</v>
      </c>
      <c r="T1732" s="2">
        <v>40694</v>
      </c>
      <c r="U1732" s="2">
        <v>40724</v>
      </c>
      <c r="V1732" s="2">
        <v>40753</v>
      </c>
      <c r="W1732" s="2">
        <v>40786</v>
      </c>
      <c r="X1732" s="2">
        <v>40816</v>
      </c>
      <c r="Y1732" s="2">
        <v>40847</v>
      </c>
      <c r="Z1732" s="2">
        <v>40877</v>
      </c>
      <c r="AA1732" s="2">
        <v>40907</v>
      </c>
      <c r="AB1732" s="2">
        <v>40939</v>
      </c>
      <c r="AC1732" s="2">
        <v>40968</v>
      </c>
      <c r="AD1732" s="2">
        <v>40998</v>
      </c>
      <c r="AE1732" s="2">
        <v>41029</v>
      </c>
      <c r="AF1732" s="2">
        <v>41060</v>
      </c>
      <c r="AG1732" s="2">
        <v>41089</v>
      </c>
      <c r="AH1732" s="2">
        <v>41121</v>
      </c>
      <c r="AI1732" s="2">
        <v>41152</v>
      </c>
      <c r="AJ1732" s="2">
        <v>41180</v>
      </c>
      <c r="AK1732" s="2">
        <v>41213</v>
      </c>
      <c r="AL1732" s="2">
        <v>41243</v>
      </c>
      <c r="AM1732" s="2">
        <v>41274</v>
      </c>
      <c r="AN1732" s="2">
        <v>41305</v>
      </c>
      <c r="AO1732" s="2">
        <v>41333</v>
      </c>
      <c r="AP1732" s="2">
        <v>41362</v>
      </c>
      <c r="AQ1732" s="2">
        <v>41394</v>
      </c>
      <c r="AR1732" s="2">
        <v>41425</v>
      </c>
      <c r="AS1732" s="2">
        <v>41453</v>
      </c>
      <c r="AT1732" s="2">
        <v>41486</v>
      </c>
      <c r="AU1732" s="2">
        <v>41516</v>
      </c>
      <c r="AV1732" s="2">
        <v>41547</v>
      </c>
      <c r="AW1732" s="2">
        <v>41578</v>
      </c>
      <c r="AX1732" s="2">
        <v>41607</v>
      </c>
      <c r="AY1732" s="2">
        <v>41639</v>
      </c>
      <c r="AZ1732" s="2">
        <v>41670</v>
      </c>
      <c r="BA1732" s="2">
        <v>41698</v>
      </c>
      <c r="BB1732" s="2">
        <v>41729</v>
      </c>
      <c r="BC1732" s="2">
        <v>41759</v>
      </c>
      <c r="BD1732" s="2">
        <v>41789</v>
      </c>
      <c r="BE1732" s="2">
        <v>41820</v>
      </c>
      <c r="BF1732" s="2">
        <v>41851</v>
      </c>
      <c r="BG1732" s="2">
        <v>41880</v>
      </c>
      <c r="BH1732" s="2">
        <v>41912</v>
      </c>
      <c r="BI1732" s="2">
        <v>41943</v>
      </c>
      <c r="BJ1732" s="2">
        <v>41971</v>
      </c>
      <c r="BK1732" s="2">
        <v>42004</v>
      </c>
    </row>
    <row r="1733" spans="1:157" x14ac:dyDescent="0.25">
      <c r="D1733" s="3">
        <v>18103800</v>
      </c>
      <c r="E1733">
        <v>29630500</v>
      </c>
      <c r="F1733">
        <v>33815000</v>
      </c>
      <c r="G1733">
        <v>26849400</v>
      </c>
      <c r="H1733">
        <v>62816300</v>
      </c>
      <c r="I1733">
        <v>39220701</v>
      </c>
      <c r="J1733">
        <v>35302400</v>
      </c>
      <c r="K1733">
        <v>23180300</v>
      </c>
      <c r="L1733">
        <v>22548165</v>
      </c>
      <c r="M1733">
        <v>18827842</v>
      </c>
      <c r="N1733">
        <v>15525404</v>
      </c>
      <c r="O1733">
        <v>14958149</v>
      </c>
      <c r="P1733">
        <v>15867347</v>
      </c>
      <c r="Q1733">
        <v>12513106</v>
      </c>
      <c r="R1733">
        <v>18330541</v>
      </c>
      <c r="S1733">
        <v>11222314</v>
      </c>
      <c r="T1733">
        <v>16323117</v>
      </c>
      <c r="U1733">
        <v>22625469</v>
      </c>
      <c r="V1733">
        <v>13144427</v>
      </c>
      <c r="W1733">
        <v>20377829</v>
      </c>
      <c r="X1733">
        <v>18214008</v>
      </c>
      <c r="Y1733">
        <v>18856514</v>
      </c>
      <c r="Z1733">
        <v>14187060</v>
      </c>
      <c r="AA1733">
        <v>11060298</v>
      </c>
      <c r="AB1733">
        <v>10966012</v>
      </c>
      <c r="AC1733">
        <v>10866838</v>
      </c>
      <c r="AD1733">
        <v>16349353</v>
      </c>
      <c r="AE1733">
        <v>12296195</v>
      </c>
      <c r="AF1733">
        <v>15803348</v>
      </c>
      <c r="AG1733">
        <v>15380224</v>
      </c>
      <c r="AH1733">
        <v>17331971</v>
      </c>
      <c r="AI1733">
        <v>19193971</v>
      </c>
      <c r="AJ1733">
        <v>28775174</v>
      </c>
      <c r="AK1733">
        <v>25565112</v>
      </c>
      <c r="AL1733">
        <v>27153512</v>
      </c>
      <c r="AM1733">
        <v>29593308</v>
      </c>
      <c r="AN1733">
        <v>21286057</v>
      </c>
      <c r="AO1733">
        <v>32443816</v>
      </c>
      <c r="AP1733">
        <v>42684209</v>
      </c>
      <c r="AQ1733">
        <v>49101897</v>
      </c>
      <c r="AR1733">
        <v>42999572</v>
      </c>
      <c r="AS1733">
        <v>34938504</v>
      </c>
      <c r="AT1733">
        <v>25085355</v>
      </c>
      <c r="AU1733">
        <v>26606934</v>
      </c>
      <c r="AV1733">
        <v>20896449</v>
      </c>
      <c r="AW1733">
        <v>28167034</v>
      </c>
      <c r="AX1733">
        <v>23100252</v>
      </c>
      <c r="AY1733">
        <v>23686446</v>
      </c>
      <c r="AZ1733">
        <v>30358044</v>
      </c>
      <c r="BA1733">
        <v>25310205</v>
      </c>
      <c r="BB1733">
        <v>24358097</v>
      </c>
      <c r="BC1733">
        <v>29880670</v>
      </c>
      <c r="BD1733">
        <v>12408225</v>
      </c>
      <c r="BE1733">
        <v>19431438</v>
      </c>
      <c r="BF1733">
        <v>23776416</v>
      </c>
      <c r="BG1733">
        <v>16310671</v>
      </c>
      <c r="BH1733">
        <v>32446429</v>
      </c>
      <c r="BI1733">
        <v>53820196</v>
      </c>
      <c r="BJ1733">
        <v>25007595</v>
      </c>
      <c r="BK1733">
        <v>30658042</v>
      </c>
    </row>
    <row r="1734" spans="1:157" x14ac:dyDescent="0.25">
      <c r="A1734" s="5" t="s">
        <v>867</v>
      </c>
      <c r="B1734" t="s">
        <v>1167</v>
      </c>
      <c r="C1734" t="s">
        <v>1201</v>
      </c>
      <c r="D1734" s="2">
        <f>_xll.BDH(A1734, "volume", B1734, C1734, "Direction", "H", "Period", "M","cols=108;rows=2")</f>
        <v>40207</v>
      </c>
      <c r="E1734" s="2">
        <v>40235</v>
      </c>
      <c r="F1734" s="2">
        <v>40268</v>
      </c>
      <c r="G1734" s="2">
        <v>40298</v>
      </c>
      <c r="H1734" s="2">
        <v>40329</v>
      </c>
      <c r="I1734" s="2">
        <v>40359</v>
      </c>
      <c r="J1734" s="2">
        <v>40389</v>
      </c>
      <c r="K1734" s="2">
        <v>40421</v>
      </c>
      <c r="L1734" s="2">
        <v>40451</v>
      </c>
      <c r="M1734" s="2">
        <v>40480</v>
      </c>
      <c r="N1734" s="2">
        <v>40512</v>
      </c>
      <c r="O1734" s="2">
        <v>40543</v>
      </c>
      <c r="P1734" s="2">
        <v>40574</v>
      </c>
      <c r="Q1734" s="2">
        <v>40602</v>
      </c>
      <c r="R1734" s="2">
        <v>40633</v>
      </c>
      <c r="S1734" s="2">
        <v>40662</v>
      </c>
      <c r="T1734" s="2">
        <v>40694</v>
      </c>
      <c r="U1734" s="2">
        <v>40724</v>
      </c>
      <c r="V1734" s="2">
        <v>40753</v>
      </c>
      <c r="W1734" s="2">
        <v>40786</v>
      </c>
      <c r="X1734" s="2">
        <v>40816</v>
      </c>
      <c r="Y1734" s="2">
        <v>40847</v>
      </c>
      <c r="Z1734" s="2">
        <v>40877</v>
      </c>
      <c r="AA1734" s="2">
        <v>40907</v>
      </c>
      <c r="AB1734" s="2">
        <v>40939</v>
      </c>
      <c r="AC1734" s="2">
        <v>40968</v>
      </c>
      <c r="AD1734" s="2">
        <v>40998</v>
      </c>
      <c r="AE1734" s="2">
        <v>41029</v>
      </c>
      <c r="AF1734" s="2">
        <v>41060</v>
      </c>
      <c r="AG1734" s="2">
        <v>41089</v>
      </c>
      <c r="AH1734" s="2">
        <v>41121</v>
      </c>
      <c r="AI1734" s="2">
        <v>41152</v>
      </c>
      <c r="AJ1734" s="2">
        <v>41180</v>
      </c>
      <c r="AK1734" s="2">
        <v>41213</v>
      </c>
      <c r="AL1734" s="2">
        <v>41243</v>
      </c>
      <c r="AM1734" s="2">
        <v>41274</v>
      </c>
      <c r="AN1734" s="2">
        <v>41305</v>
      </c>
      <c r="AO1734" s="2">
        <v>41333</v>
      </c>
      <c r="AP1734" s="2">
        <v>41362</v>
      </c>
      <c r="AQ1734" s="2">
        <v>41394</v>
      </c>
      <c r="AR1734" s="2">
        <v>41425</v>
      </c>
      <c r="AS1734" s="2">
        <v>41453</v>
      </c>
      <c r="AT1734" s="2">
        <v>41486</v>
      </c>
      <c r="AU1734" s="2">
        <v>41516</v>
      </c>
      <c r="AV1734" s="2">
        <v>41547</v>
      </c>
      <c r="AW1734" s="2">
        <v>41578</v>
      </c>
      <c r="AX1734" s="2">
        <v>41607</v>
      </c>
      <c r="AY1734" s="2">
        <v>41639</v>
      </c>
      <c r="AZ1734" s="2">
        <v>41670</v>
      </c>
      <c r="BA1734" s="2">
        <v>41698</v>
      </c>
      <c r="BB1734" s="2">
        <v>41729</v>
      </c>
      <c r="BC1734" s="2">
        <v>41759</v>
      </c>
      <c r="BD1734" s="2">
        <v>41789</v>
      </c>
      <c r="BE1734" s="2">
        <v>41820</v>
      </c>
      <c r="BF1734" s="2">
        <v>41851</v>
      </c>
      <c r="BG1734" s="2">
        <v>41880</v>
      </c>
      <c r="BH1734" s="2">
        <v>41912</v>
      </c>
      <c r="BI1734" s="2">
        <v>41943</v>
      </c>
      <c r="BJ1734" s="2">
        <v>41971</v>
      </c>
      <c r="BK1734" s="2">
        <v>42004</v>
      </c>
      <c r="BL1734" s="2">
        <v>42034</v>
      </c>
      <c r="BM1734" s="2">
        <v>42062</v>
      </c>
      <c r="BN1734" s="2">
        <v>42094</v>
      </c>
      <c r="BO1734" s="2">
        <v>42124</v>
      </c>
      <c r="BP1734" s="2">
        <v>42153</v>
      </c>
      <c r="BQ1734" s="2">
        <v>42185</v>
      </c>
      <c r="BR1734" s="2">
        <v>42216</v>
      </c>
      <c r="BS1734" s="2">
        <v>42247</v>
      </c>
      <c r="BT1734" s="2">
        <v>42277</v>
      </c>
      <c r="BU1734" s="2">
        <v>42307</v>
      </c>
      <c r="BV1734" s="2">
        <v>42338</v>
      </c>
      <c r="BW1734" s="2">
        <v>42369</v>
      </c>
      <c r="BX1734" s="2">
        <v>42398</v>
      </c>
      <c r="BY1734" s="2">
        <v>42429</v>
      </c>
      <c r="BZ1734" s="2">
        <v>42460</v>
      </c>
      <c r="CA1734" s="2">
        <v>42489</v>
      </c>
      <c r="CB1734" s="2">
        <v>42521</v>
      </c>
      <c r="CC1734" s="2">
        <v>42551</v>
      </c>
      <c r="CD1734" s="2">
        <v>42580</v>
      </c>
      <c r="CE1734" s="2">
        <v>42613</v>
      </c>
      <c r="CF1734" s="2">
        <v>42643</v>
      </c>
      <c r="CG1734" s="2">
        <v>42674</v>
      </c>
      <c r="CH1734" s="2">
        <v>42704</v>
      </c>
      <c r="CI1734" s="2">
        <v>42734</v>
      </c>
      <c r="CJ1734" s="2">
        <v>42766</v>
      </c>
      <c r="CK1734" s="2">
        <v>42794</v>
      </c>
      <c r="CL1734" s="2">
        <v>42825</v>
      </c>
      <c r="CM1734" s="2">
        <v>42853</v>
      </c>
      <c r="CN1734" s="2">
        <v>42886</v>
      </c>
      <c r="CO1734" s="2">
        <v>42916</v>
      </c>
      <c r="CP1734" s="2">
        <v>42947</v>
      </c>
      <c r="CQ1734" s="2">
        <v>42978</v>
      </c>
      <c r="CR1734" s="2">
        <v>43007</v>
      </c>
      <c r="CS1734" s="2">
        <v>43039</v>
      </c>
      <c r="CT1734" s="2">
        <v>43069</v>
      </c>
      <c r="CU1734" s="2">
        <v>43098</v>
      </c>
      <c r="CV1734" s="2">
        <v>43131</v>
      </c>
      <c r="CW1734" s="2">
        <v>43159</v>
      </c>
      <c r="CX1734" s="2">
        <v>43189</v>
      </c>
      <c r="CY1734" s="2">
        <v>43220</v>
      </c>
      <c r="CZ1734" s="2">
        <v>43251</v>
      </c>
      <c r="DA1734" s="2">
        <v>43280</v>
      </c>
      <c r="DB1734" s="2">
        <v>43312</v>
      </c>
      <c r="DC1734" s="2">
        <v>43343</v>
      </c>
      <c r="DD1734" s="2">
        <v>43371</v>
      </c>
      <c r="DE1734" s="2">
        <v>43404</v>
      </c>
      <c r="DF1734" s="2">
        <v>43434</v>
      </c>
      <c r="DG1734" s="2">
        <v>43465</v>
      </c>
    </row>
    <row r="1735" spans="1:157" x14ac:dyDescent="0.25">
      <c r="D1735" s="3">
        <v>4462000</v>
      </c>
      <c r="E1735">
        <v>4612200</v>
      </c>
      <c r="F1735">
        <v>4902200</v>
      </c>
      <c r="G1735">
        <v>4096900</v>
      </c>
      <c r="H1735">
        <v>11637800</v>
      </c>
      <c r="I1735">
        <v>9593200</v>
      </c>
      <c r="J1735">
        <v>6161400</v>
      </c>
      <c r="K1735">
        <v>5672900</v>
      </c>
      <c r="L1735">
        <v>5298811</v>
      </c>
      <c r="M1735">
        <v>4550779</v>
      </c>
      <c r="N1735">
        <v>4730364</v>
      </c>
      <c r="O1735">
        <v>4819433</v>
      </c>
      <c r="P1735">
        <v>5082951</v>
      </c>
      <c r="Q1735">
        <v>5847293</v>
      </c>
      <c r="R1735">
        <v>6879446</v>
      </c>
      <c r="S1735">
        <v>4224161</v>
      </c>
      <c r="T1735">
        <v>4342772</v>
      </c>
      <c r="U1735">
        <v>7323832</v>
      </c>
      <c r="V1735">
        <v>5311343</v>
      </c>
      <c r="W1735">
        <v>11378522</v>
      </c>
      <c r="X1735">
        <v>6761921</v>
      </c>
      <c r="Y1735">
        <v>5389917</v>
      </c>
      <c r="Z1735">
        <v>4705546</v>
      </c>
      <c r="AA1735">
        <v>5323068</v>
      </c>
      <c r="AB1735">
        <v>4095939</v>
      </c>
      <c r="AC1735">
        <v>3506515</v>
      </c>
      <c r="AD1735">
        <v>3983477</v>
      </c>
      <c r="AE1735">
        <v>4058672</v>
      </c>
      <c r="AF1735">
        <v>3841574</v>
      </c>
      <c r="AG1735">
        <v>4919242</v>
      </c>
      <c r="AH1735">
        <v>2972124</v>
      </c>
      <c r="AI1735">
        <v>3174640</v>
      </c>
      <c r="AJ1735">
        <v>5226907</v>
      </c>
      <c r="AK1735">
        <v>2571382</v>
      </c>
      <c r="AL1735">
        <v>4409740</v>
      </c>
      <c r="AM1735">
        <v>3591721</v>
      </c>
      <c r="AN1735">
        <v>3268284</v>
      </c>
      <c r="AO1735">
        <v>3364034</v>
      </c>
      <c r="AP1735">
        <v>3234937</v>
      </c>
      <c r="AQ1735">
        <v>5083387</v>
      </c>
      <c r="AR1735">
        <v>3729122</v>
      </c>
      <c r="AS1735">
        <v>5114926</v>
      </c>
      <c r="AT1735">
        <v>3454199</v>
      </c>
      <c r="AU1735">
        <v>3084962</v>
      </c>
      <c r="AV1735">
        <v>4865032</v>
      </c>
      <c r="AW1735">
        <v>5509519</v>
      </c>
      <c r="AX1735">
        <v>4482350</v>
      </c>
      <c r="AY1735">
        <v>5322320</v>
      </c>
      <c r="AZ1735">
        <v>4391944</v>
      </c>
      <c r="BA1735">
        <v>3604931</v>
      </c>
      <c r="BB1735">
        <v>3807651</v>
      </c>
      <c r="BC1735">
        <v>4378666</v>
      </c>
      <c r="BD1735">
        <v>3917403</v>
      </c>
      <c r="BE1735">
        <v>4373786</v>
      </c>
      <c r="BF1735">
        <v>3543625</v>
      </c>
      <c r="BG1735">
        <v>4564264</v>
      </c>
      <c r="BH1735">
        <v>4271804</v>
      </c>
      <c r="BI1735">
        <v>7000010</v>
      </c>
      <c r="BJ1735">
        <v>4075762</v>
      </c>
      <c r="BK1735">
        <v>5441921</v>
      </c>
      <c r="BL1735">
        <v>4390572</v>
      </c>
      <c r="BM1735">
        <v>5422757</v>
      </c>
      <c r="BN1735">
        <v>7349945</v>
      </c>
      <c r="BO1735">
        <v>6442710</v>
      </c>
      <c r="BP1735">
        <v>7476746</v>
      </c>
      <c r="BQ1735">
        <v>7865554</v>
      </c>
      <c r="BR1735">
        <v>7561365</v>
      </c>
      <c r="BS1735">
        <v>6887709</v>
      </c>
      <c r="BT1735">
        <v>7394025</v>
      </c>
      <c r="BU1735">
        <v>7360095</v>
      </c>
      <c r="BV1735">
        <v>5041538</v>
      </c>
      <c r="BW1735">
        <v>6812914</v>
      </c>
      <c r="BX1735">
        <v>4919570</v>
      </c>
      <c r="BY1735">
        <v>6222272</v>
      </c>
      <c r="BZ1735">
        <v>6762402</v>
      </c>
      <c r="CA1735">
        <v>5066422</v>
      </c>
      <c r="CB1735">
        <v>5696389</v>
      </c>
      <c r="CC1735">
        <v>6963591</v>
      </c>
      <c r="CD1735">
        <v>5398905</v>
      </c>
      <c r="CE1735">
        <v>4658619</v>
      </c>
      <c r="CF1735">
        <v>5599545</v>
      </c>
      <c r="CG1735">
        <v>5169340</v>
      </c>
      <c r="CH1735">
        <v>4495225</v>
      </c>
      <c r="CI1735">
        <v>4549644</v>
      </c>
      <c r="CJ1735">
        <v>5232736</v>
      </c>
      <c r="CK1735">
        <v>5581691</v>
      </c>
      <c r="CL1735">
        <v>7816823</v>
      </c>
      <c r="CM1735">
        <v>6408790</v>
      </c>
      <c r="CN1735">
        <v>7764159</v>
      </c>
      <c r="CO1735">
        <v>5512213</v>
      </c>
      <c r="CP1735">
        <v>5920301</v>
      </c>
      <c r="CQ1735">
        <v>8421827</v>
      </c>
      <c r="CR1735">
        <v>9034060</v>
      </c>
      <c r="CS1735">
        <v>11709950</v>
      </c>
      <c r="CT1735">
        <v>13609716</v>
      </c>
      <c r="CU1735">
        <v>15724039</v>
      </c>
      <c r="CV1735">
        <v>19832803</v>
      </c>
      <c r="CW1735">
        <v>9579396</v>
      </c>
      <c r="CX1735">
        <v>11156406</v>
      </c>
      <c r="CY1735">
        <v>10517477</v>
      </c>
      <c r="CZ1735">
        <v>7203555</v>
      </c>
      <c r="DA1735">
        <v>10431629</v>
      </c>
      <c r="DB1735">
        <v>10002676</v>
      </c>
      <c r="DC1735">
        <v>6056037</v>
      </c>
      <c r="DD1735">
        <v>7727379</v>
      </c>
      <c r="DE1735">
        <v>7562795</v>
      </c>
      <c r="DF1735">
        <v>6366171</v>
      </c>
      <c r="DG1735">
        <v>25004610</v>
      </c>
    </row>
    <row r="1736" spans="1:157" x14ac:dyDescent="0.25">
      <c r="A1736" s="5" t="s">
        <v>371</v>
      </c>
      <c r="B1736" t="s">
        <v>1167</v>
      </c>
      <c r="C1736" t="s">
        <v>1199</v>
      </c>
      <c r="D1736" s="2">
        <f>_xll.BDH(A1736, "volume", B1736, C1736, "Direction", "H", "Period", "M","cols=154;rows=2")</f>
        <v>40207</v>
      </c>
      <c r="E1736" s="2">
        <v>40235</v>
      </c>
      <c r="F1736" s="2">
        <v>40268</v>
      </c>
      <c r="G1736" s="2">
        <v>40298</v>
      </c>
      <c r="H1736" s="2">
        <v>40329</v>
      </c>
      <c r="I1736" s="2">
        <v>40359</v>
      </c>
      <c r="J1736" s="2">
        <v>40389</v>
      </c>
      <c r="K1736" s="2">
        <v>40421</v>
      </c>
      <c r="L1736" s="2">
        <v>40451</v>
      </c>
      <c r="M1736" s="2">
        <v>40480</v>
      </c>
      <c r="N1736" s="2">
        <v>40512</v>
      </c>
      <c r="O1736" s="2">
        <v>40543</v>
      </c>
      <c r="P1736" s="2">
        <v>40574</v>
      </c>
      <c r="Q1736" s="2">
        <v>40602</v>
      </c>
      <c r="R1736" s="2">
        <v>40633</v>
      </c>
      <c r="S1736" s="2">
        <v>40662</v>
      </c>
      <c r="T1736" s="2">
        <v>40694</v>
      </c>
      <c r="U1736" s="2">
        <v>40724</v>
      </c>
      <c r="V1736" s="2">
        <v>40753</v>
      </c>
      <c r="W1736" s="2">
        <v>40786</v>
      </c>
      <c r="X1736" s="2">
        <v>40816</v>
      </c>
      <c r="Y1736" s="2">
        <v>40847</v>
      </c>
      <c r="Z1736" s="2">
        <v>40877</v>
      </c>
      <c r="AA1736" s="2">
        <v>40907</v>
      </c>
      <c r="AB1736" s="2">
        <v>40939</v>
      </c>
      <c r="AC1736" s="2">
        <v>40968</v>
      </c>
      <c r="AD1736" s="2">
        <v>40998</v>
      </c>
      <c r="AE1736" s="2">
        <v>41029</v>
      </c>
      <c r="AF1736" s="2">
        <v>41060</v>
      </c>
      <c r="AG1736" s="2">
        <v>41089</v>
      </c>
      <c r="AH1736" s="2">
        <v>41121</v>
      </c>
      <c r="AI1736" s="2">
        <v>41152</v>
      </c>
      <c r="AJ1736" s="2">
        <v>41180</v>
      </c>
      <c r="AK1736" s="2">
        <v>41213</v>
      </c>
      <c r="AL1736" s="2">
        <v>41243</v>
      </c>
      <c r="AM1736" s="2">
        <v>41274</v>
      </c>
      <c r="AN1736" s="2">
        <v>41305</v>
      </c>
      <c r="AO1736" s="2">
        <v>41333</v>
      </c>
      <c r="AP1736" s="2">
        <v>41362</v>
      </c>
      <c r="AQ1736" s="2">
        <v>41394</v>
      </c>
      <c r="AR1736" s="2">
        <v>41425</v>
      </c>
      <c r="AS1736" s="2">
        <v>41453</v>
      </c>
      <c r="AT1736" s="2">
        <v>41486</v>
      </c>
      <c r="AU1736" s="2">
        <v>41516</v>
      </c>
      <c r="AV1736" s="2">
        <v>41547</v>
      </c>
      <c r="AW1736" s="2">
        <v>41578</v>
      </c>
      <c r="AX1736" s="2">
        <v>41607</v>
      </c>
      <c r="AY1736" s="2">
        <v>41639</v>
      </c>
      <c r="AZ1736" s="2">
        <v>41670</v>
      </c>
      <c r="BA1736" s="2">
        <v>41698</v>
      </c>
      <c r="BB1736" s="2">
        <v>41729</v>
      </c>
      <c r="BC1736" s="2">
        <v>41759</v>
      </c>
      <c r="BD1736" s="2">
        <v>41789</v>
      </c>
      <c r="BE1736" s="2">
        <v>41820</v>
      </c>
      <c r="BF1736" s="2">
        <v>41851</v>
      </c>
      <c r="BG1736" s="2">
        <v>41880</v>
      </c>
      <c r="BH1736" s="2">
        <v>41912</v>
      </c>
      <c r="BI1736" s="2">
        <v>41943</v>
      </c>
      <c r="BJ1736" s="2">
        <v>41971</v>
      </c>
      <c r="BK1736" s="2">
        <v>42004</v>
      </c>
      <c r="BL1736" s="2">
        <v>42034</v>
      </c>
      <c r="BM1736" s="2">
        <v>42062</v>
      </c>
      <c r="BN1736" s="2">
        <v>42094</v>
      </c>
      <c r="BO1736" s="2">
        <v>42124</v>
      </c>
      <c r="BP1736" s="2">
        <v>42153</v>
      </c>
      <c r="BQ1736" s="2">
        <v>42185</v>
      </c>
      <c r="BR1736" s="2">
        <v>42216</v>
      </c>
      <c r="BS1736" s="2">
        <v>42247</v>
      </c>
      <c r="BT1736" s="2">
        <v>42277</v>
      </c>
      <c r="BU1736" s="2">
        <v>42307</v>
      </c>
      <c r="BV1736" s="2">
        <v>42338</v>
      </c>
      <c r="BW1736" s="2">
        <v>42369</v>
      </c>
      <c r="BX1736" s="2">
        <v>42398</v>
      </c>
      <c r="BY1736" s="2">
        <v>42429</v>
      </c>
      <c r="BZ1736" s="2">
        <v>42460</v>
      </c>
      <c r="CA1736" s="2">
        <v>42489</v>
      </c>
      <c r="CB1736" s="2">
        <v>42521</v>
      </c>
      <c r="CC1736" s="2">
        <v>42551</v>
      </c>
      <c r="CD1736" s="2">
        <v>42580</v>
      </c>
      <c r="CE1736" s="2">
        <v>42613</v>
      </c>
      <c r="CF1736" s="2">
        <v>42643</v>
      </c>
      <c r="CG1736" s="2">
        <v>42674</v>
      </c>
      <c r="CH1736" s="2">
        <v>42704</v>
      </c>
      <c r="CI1736" s="2">
        <v>42734</v>
      </c>
      <c r="CJ1736" s="2">
        <v>42766</v>
      </c>
      <c r="CK1736" s="2">
        <v>42794</v>
      </c>
      <c r="CL1736" s="2">
        <v>42825</v>
      </c>
      <c r="CM1736" s="2">
        <v>42853</v>
      </c>
      <c r="CN1736" s="2">
        <v>42886</v>
      </c>
      <c r="CO1736" s="2">
        <v>42916</v>
      </c>
      <c r="CP1736" s="2">
        <v>42947</v>
      </c>
      <c r="CQ1736" s="2">
        <v>42978</v>
      </c>
      <c r="CR1736" s="2">
        <v>43007</v>
      </c>
      <c r="CS1736" s="2">
        <v>43039</v>
      </c>
      <c r="CT1736" s="2">
        <v>43069</v>
      </c>
      <c r="CU1736" s="2">
        <v>43098</v>
      </c>
      <c r="CV1736" s="2">
        <v>43131</v>
      </c>
      <c r="CW1736" s="2">
        <v>43159</v>
      </c>
      <c r="CX1736" s="2">
        <v>43189</v>
      </c>
      <c r="CY1736" s="2">
        <v>43220</v>
      </c>
      <c r="CZ1736" s="2">
        <v>43251</v>
      </c>
      <c r="DA1736" s="2">
        <v>43280</v>
      </c>
      <c r="DB1736" s="2">
        <v>43312</v>
      </c>
      <c r="DC1736" s="2">
        <v>43343</v>
      </c>
      <c r="DD1736" s="2">
        <v>43371</v>
      </c>
      <c r="DE1736" s="2">
        <v>43404</v>
      </c>
      <c r="DF1736" s="2">
        <v>43434</v>
      </c>
      <c r="DG1736" s="2">
        <v>43465</v>
      </c>
      <c r="DH1736" s="2">
        <v>43496</v>
      </c>
      <c r="DI1736" s="2">
        <v>43524</v>
      </c>
      <c r="DJ1736" s="2">
        <v>43553</v>
      </c>
      <c r="DK1736" s="2">
        <v>43585</v>
      </c>
      <c r="DL1736" s="2">
        <v>43616</v>
      </c>
      <c r="DM1736" s="2">
        <v>43644</v>
      </c>
      <c r="DN1736" s="2">
        <v>43677</v>
      </c>
      <c r="DO1736" s="2">
        <v>43707</v>
      </c>
      <c r="DP1736" s="2">
        <v>43738</v>
      </c>
      <c r="DQ1736" s="2">
        <v>43769</v>
      </c>
      <c r="DR1736" s="2">
        <v>43798</v>
      </c>
      <c r="DS1736" s="2">
        <v>43830</v>
      </c>
      <c r="DT1736" s="2">
        <v>43861</v>
      </c>
      <c r="DU1736" s="2">
        <v>43889</v>
      </c>
      <c r="DV1736" s="2">
        <v>43921</v>
      </c>
      <c r="DW1736" s="2">
        <v>43951</v>
      </c>
      <c r="DX1736" s="2">
        <v>43980</v>
      </c>
      <c r="DY1736" s="2">
        <v>44012</v>
      </c>
      <c r="DZ1736" s="2">
        <v>44043</v>
      </c>
      <c r="EA1736" s="2">
        <v>44074</v>
      </c>
      <c r="EB1736" s="2">
        <v>44104</v>
      </c>
      <c r="EC1736" s="2">
        <v>44134</v>
      </c>
      <c r="ED1736" s="2">
        <v>44165</v>
      </c>
      <c r="EE1736" s="2">
        <v>44196</v>
      </c>
      <c r="EF1736" s="2">
        <v>44225</v>
      </c>
      <c r="EG1736" s="2">
        <v>44253</v>
      </c>
      <c r="EH1736" s="2">
        <v>44286</v>
      </c>
      <c r="EI1736" s="2">
        <v>44316</v>
      </c>
      <c r="EJ1736" s="2">
        <v>44347</v>
      </c>
      <c r="EK1736" s="2">
        <v>44377</v>
      </c>
      <c r="EL1736" s="2">
        <v>44407</v>
      </c>
      <c r="EM1736" s="2">
        <v>44439</v>
      </c>
      <c r="EN1736" s="2">
        <v>44469</v>
      </c>
      <c r="EO1736" s="2">
        <v>44498</v>
      </c>
      <c r="EP1736" s="2">
        <v>44530</v>
      </c>
      <c r="EQ1736" s="2">
        <v>44561</v>
      </c>
      <c r="ER1736" s="2">
        <v>44592</v>
      </c>
      <c r="ES1736" s="2">
        <v>44620</v>
      </c>
      <c r="ET1736" s="2">
        <v>44651</v>
      </c>
      <c r="EU1736" s="2">
        <v>44680</v>
      </c>
      <c r="EV1736" s="2">
        <v>44712</v>
      </c>
      <c r="EW1736" s="2">
        <v>44742</v>
      </c>
      <c r="EX1736" s="2">
        <v>44771</v>
      </c>
      <c r="EY1736" s="2">
        <v>44804</v>
      </c>
      <c r="EZ1736" s="2">
        <v>44834</v>
      </c>
      <c r="FA1736" s="2">
        <v>44865</v>
      </c>
    </row>
    <row r="1737" spans="1:157" x14ac:dyDescent="0.25">
      <c r="D1737" s="3">
        <v>15096500</v>
      </c>
      <c r="E1737">
        <v>15786200</v>
      </c>
      <c r="F1737">
        <v>19886600</v>
      </c>
      <c r="G1737">
        <v>12213500</v>
      </c>
      <c r="H1737">
        <v>25708300</v>
      </c>
      <c r="I1737">
        <v>14379800</v>
      </c>
      <c r="J1737">
        <v>16452800</v>
      </c>
      <c r="K1737">
        <v>12738100</v>
      </c>
      <c r="L1737">
        <v>10053573</v>
      </c>
      <c r="M1737">
        <v>13974139</v>
      </c>
      <c r="N1737">
        <v>9621358</v>
      </c>
      <c r="O1737">
        <v>8039659</v>
      </c>
      <c r="P1737">
        <v>10681092</v>
      </c>
      <c r="Q1737">
        <v>8102244</v>
      </c>
      <c r="R1737">
        <v>11677408</v>
      </c>
      <c r="S1737">
        <v>8620286</v>
      </c>
      <c r="T1737">
        <v>13000604</v>
      </c>
      <c r="U1737">
        <v>16985141</v>
      </c>
      <c r="V1737">
        <v>11882244</v>
      </c>
      <c r="W1737">
        <v>21591439</v>
      </c>
      <c r="X1737">
        <v>13783273</v>
      </c>
      <c r="Y1737">
        <v>15810288</v>
      </c>
      <c r="Z1737">
        <v>12652003</v>
      </c>
      <c r="AA1737">
        <v>12296811</v>
      </c>
      <c r="AB1737">
        <v>11824004</v>
      </c>
      <c r="AC1737">
        <v>8110470</v>
      </c>
      <c r="AD1737">
        <v>9214682</v>
      </c>
      <c r="AE1737">
        <v>12679969</v>
      </c>
      <c r="AF1737">
        <v>10284000</v>
      </c>
      <c r="AG1737">
        <v>9468973</v>
      </c>
      <c r="AH1737">
        <v>8047913</v>
      </c>
      <c r="AI1737">
        <v>7371675</v>
      </c>
      <c r="AJ1737">
        <v>9190420</v>
      </c>
      <c r="AK1737">
        <v>7153594</v>
      </c>
      <c r="AL1737">
        <v>6542680</v>
      </c>
      <c r="AM1737">
        <v>6518137</v>
      </c>
      <c r="AN1737">
        <v>6154696</v>
      </c>
      <c r="AO1737">
        <v>7142963</v>
      </c>
      <c r="AP1737">
        <v>7208083</v>
      </c>
      <c r="AQ1737">
        <v>7282520</v>
      </c>
      <c r="AR1737">
        <v>6435632</v>
      </c>
      <c r="AS1737">
        <v>6619779</v>
      </c>
      <c r="AT1737">
        <v>6473302</v>
      </c>
      <c r="AU1737">
        <v>5477834</v>
      </c>
      <c r="AV1737">
        <v>6205024</v>
      </c>
      <c r="AW1737">
        <v>6067329</v>
      </c>
      <c r="AX1737">
        <v>5425866</v>
      </c>
      <c r="AY1737">
        <v>4929759</v>
      </c>
      <c r="AZ1737">
        <v>7311545</v>
      </c>
      <c r="BA1737">
        <v>5131243</v>
      </c>
      <c r="BB1737">
        <v>6665840</v>
      </c>
      <c r="BC1737">
        <v>7078078</v>
      </c>
      <c r="BD1737">
        <v>6338989</v>
      </c>
      <c r="BE1737">
        <v>5288139</v>
      </c>
      <c r="BF1737">
        <v>5092159</v>
      </c>
      <c r="BG1737">
        <v>5299995</v>
      </c>
      <c r="BH1737">
        <v>7593084</v>
      </c>
      <c r="BI1737">
        <v>11961720</v>
      </c>
      <c r="BJ1737">
        <v>6077520</v>
      </c>
      <c r="BK1737">
        <v>8833609</v>
      </c>
      <c r="BL1737">
        <v>8592274</v>
      </c>
      <c r="BM1737">
        <v>10395387</v>
      </c>
      <c r="BN1737">
        <v>11247927</v>
      </c>
      <c r="BO1737">
        <v>10662582</v>
      </c>
      <c r="BP1737">
        <v>15688626</v>
      </c>
      <c r="BQ1737">
        <v>10581507</v>
      </c>
      <c r="BR1737">
        <v>11534035</v>
      </c>
      <c r="BS1737">
        <v>12211486</v>
      </c>
      <c r="BT1737">
        <v>15146384</v>
      </c>
      <c r="BU1737">
        <v>11262820</v>
      </c>
      <c r="BV1737">
        <v>9716600</v>
      </c>
      <c r="BW1737">
        <v>10623006</v>
      </c>
      <c r="BX1737">
        <v>13035623</v>
      </c>
      <c r="BY1737">
        <v>17263099</v>
      </c>
      <c r="BZ1737">
        <v>16229064</v>
      </c>
      <c r="CA1737">
        <v>12248065</v>
      </c>
      <c r="CB1737">
        <v>11939500</v>
      </c>
      <c r="CC1737">
        <v>14823924</v>
      </c>
      <c r="CD1737">
        <v>11373301</v>
      </c>
      <c r="CE1737">
        <v>8256491</v>
      </c>
      <c r="CF1737">
        <v>10964529</v>
      </c>
      <c r="CG1737">
        <v>11956826</v>
      </c>
      <c r="CH1737">
        <v>12875421</v>
      </c>
      <c r="CI1737">
        <v>26999937</v>
      </c>
      <c r="CJ1737">
        <v>7770169</v>
      </c>
      <c r="CK1737">
        <v>8317746</v>
      </c>
      <c r="CL1737">
        <v>8358799</v>
      </c>
      <c r="CM1737">
        <v>7815957</v>
      </c>
      <c r="CN1737">
        <v>8128157</v>
      </c>
      <c r="CO1737">
        <v>8897289</v>
      </c>
      <c r="CP1737">
        <v>7715355</v>
      </c>
      <c r="CQ1737">
        <v>8789797</v>
      </c>
      <c r="CR1737">
        <v>8947343</v>
      </c>
      <c r="CS1737">
        <v>7757323</v>
      </c>
      <c r="CT1737">
        <v>7100053</v>
      </c>
      <c r="CU1737">
        <v>7847367</v>
      </c>
      <c r="CV1737">
        <v>8306000</v>
      </c>
      <c r="CW1737">
        <v>8372589</v>
      </c>
      <c r="CX1737">
        <v>8243053</v>
      </c>
      <c r="CY1737">
        <v>8687429</v>
      </c>
      <c r="CZ1737">
        <v>8124167</v>
      </c>
      <c r="DA1737">
        <v>10088665</v>
      </c>
      <c r="DB1737">
        <v>9042247</v>
      </c>
      <c r="DC1737">
        <v>5663726</v>
      </c>
      <c r="DD1737">
        <v>6518873</v>
      </c>
      <c r="DE1737">
        <v>7591056</v>
      </c>
      <c r="DF1737">
        <v>7697338</v>
      </c>
      <c r="DG1737">
        <v>7571075</v>
      </c>
      <c r="DH1737">
        <v>5894758</v>
      </c>
      <c r="DI1737">
        <v>6736565</v>
      </c>
      <c r="DJ1737">
        <v>7284800</v>
      </c>
      <c r="DK1737">
        <v>5449858</v>
      </c>
      <c r="DL1737">
        <v>6397112</v>
      </c>
      <c r="DM1737">
        <v>5598526</v>
      </c>
      <c r="DN1737">
        <v>4665270</v>
      </c>
      <c r="DO1737">
        <v>11520708</v>
      </c>
      <c r="DP1737">
        <v>10698012</v>
      </c>
      <c r="DQ1737">
        <v>11945074</v>
      </c>
      <c r="DR1737">
        <v>8401168</v>
      </c>
      <c r="DS1737">
        <v>10510984</v>
      </c>
      <c r="DT1737">
        <v>10540719</v>
      </c>
      <c r="DU1737">
        <v>10056181</v>
      </c>
      <c r="DV1737">
        <v>16952895</v>
      </c>
      <c r="DW1737">
        <v>12233794</v>
      </c>
      <c r="DX1737">
        <v>8183212</v>
      </c>
      <c r="DY1737">
        <v>22050061</v>
      </c>
      <c r="DZ1737">
        <v>8823569</v>
      </c>
      <c r="EA1737">
        <v>6076732</v>
      </c>
      <c r="EB1737">
        <v>7977401</v>
      </c>
      <c r="EC1737">
        <v>6332209</v>
      </c>
      <c r="ED1737">
        <v>6225532</v>
      </c>
      <c r="EE1737">
        <v>6865797</v>
      </c>
      <c r="EF1737">
        <v>5094399</v>
      </c>
      <c r="EG1737">
        <v>5345699</v>
      </c>
      <c r="EH1737">
        <v>25655278</v>
      </c>
      <c r="EI1737">
        <v>7659860</v>
      </c>
      <c r="EJ1737">
        <v>6624354</v>
      </c>
      <c r="EK1737">
        <v>10453172</v>
      </c>
      <c r="EL1737">
        <v>5955177</v>
      </c>
      <c r="EM1737">
        <v>5123659</v>
      </c>
      <c r="EN1737">
        <v>7723843</v>
      </c>
      <c r="EO1737">
        <v>8555912</v>
      </c>
      <c r="EP1737">
        <v>8505047</v>
      </c>
      <c r="EQ1737">
        <v>8242334</v>
      </c>
      <c r="ER1737">
        <v>5942487</v>
      </c>
      <c r="ES1737">
        <v>5418029</v>
      </c>
      <c r="ET1737">
        <v>8197253</v>
      </c>
      <c r="EU1737">
        <v>6074487</v>
      </c>
      <c r="EV1737">
        <v>7090864</v>
      </c>
      <c r="EW1737">
        <v>8571873</v>
      </c>
      <c r="EX1737">
        <v>7233432</v>
      </c>
      <c r="EY1737">
        <v>5675115</v>
      </c>
      <c r="EZ1737">
        <v>7119957</v>
      </c>
      <c r="FA1737">
        <v>6922715</v>
      </c>
    </row>
    <row r="1738" spans="1:157" x14ac:dyDescent="0.25">
      <c r="A1738" s="5" t="s">
        <v>868</v>
      </c>
      <c r="B1738" t="s">
        <v>1167</v>
      </c>
      <c r="C1738" t="s">
        <v>1188</v>
      </c>
      <c r="D1738" s="2">
        <f>_xll.BDH(A1738, "volume", B1738, C1738, "Direction", "H", "Period", "M","cols=36;rows=2")</f>
        <v>40207</v>
      </c>
      <c r="E1738" s="2">
        <v>40235</v>
      </c>
      <c r="F1738" s="2">
        <v>40268</v>
      </c>
      <c r="G1738" s="2">
        <v>40298</v>
      </c>
      <c r="H1738" s="2">
        <v>40329</v>
      </c>
      <c r="I1738" s="2">
        <v>40359</v>
      </c>
      <c r="J1738" s="2">
        <v>40389</v>
      </c>
      <c r="K1738" s="2">
        <v>40421</v>
      </c>
      <c r="L1738" s="2">
        <v>40451</v>
      </c>
      <c r="M1738" s="2">
        <v>40480</v>
      </c>
      <c r="N1738" s="2">
        <v>40512</v>
      </c>
      <c r="O1738" s="2">
        <v>40543</v>
      </c>
      <c r="P1738" s="2">
        <v>40574</v>
      </c>
      <c r="Q1738" s="2">
        <v>40602</v>
      </c>
      <c r="R1738" s="2">
        <v>40633</v>
      </c>
      <c r="S1738" s="2">
        <v>40662</v>
      </c>
      <c r="T1738" s="2">
        <v>40694</v>
      </c>
      <c r="U1738" s="2">
        <v>40724</v>
      </c>
      <c r="V1738" s="2">
        <v>40753</v>
      </c>
      <c r="W1738" s="2">
        <v>40786</v>
      </c>
      <c r="X1738" s="2">
        <v>40816</v>
      </c>
      <c r="Y1738" s="2">
        <v>40847</v>
      </c>
      <c r="Z1738" s="2">
        <v>40877</v>
      </c>
      <c r="AA1738" s="2">
        <v>40907</v>
      </c>
      <c r="AB1738" s="2">
        <v>40939</v>
      </c>
      <c r="AC1738" s="2">
        <v>40968</v>
      </c>
      <c r="AD1738" s="2">
        <v>40998</v>
      </c>
      <c r="AE1738" s="2">
        <v>41029</v>
      </c>
      <c r="AF1738" s="2">
        <v>41060</v>
      </c>
      <c r="AG1738" s="2">
        <v>41089</v>
      </c>
      <c r="AH1738" s="2">
        <v>41121</v>
      </c>
      <c r="AI1738" s="2">
        <v>41152</v>
      </c>
      <c r="AJ1738" s="2">
        <v>41180</v>
      </c>
      <c r="AK1738" s="2">
        <v>41213</v>
      </c>
      <c r="AL1738" s="2">
        <v>41243</v>
      </c>
      <c r="AM1738" s="2">
        <v>41274</v>
      </c>
    </row>
    <row r="1739" spans="1:157" x14ac:dyDescent="0.25">
      <c r="D1739" s="3">
        <v>5519900</v>
      </c>
      <c r="E1739">
        <v>5305800</v>
      </c>
      <c r="F1739">
        <v>4874300</v>
      </c>
      <c r="G1739">
        <v>8955200</v>
      </c>
      <c r="H1739">
        <v>10282800</v>
      </c>
      <c r="I1739">
        <v>8318600</v>
      </c>
      <c r="J1739">
        <v>8257200</v>
      </c>
      <c r="K1739">
        <v>11147700</v>
      </c>
      <c r="L1739">
        <v>8650211</v>
      </c>
      <c r="M1739">
        <v>7812829</v>
      </c>
      <c r="N1739">
        <v>5100117</v>
      </c>
      <c r="O1739">
        <v>5096973</v>
      </c>
      <c r="P1739">
        <v>5847078</v>
      </c>
      <c r="Q1739">
        <v>2973160</v>
      </c>
      <c r="R1739">
        <v>3178575</v>
      </c>
      <c r="S1739">
        <v>4533507</v>
      </c>
      <c r="T1739">
        <v>3718756</v>
      </c>
      <c r="U1739">
        <v>5120322</v>
      </c>
      <c r="V1739">
        <v>4017205</v>
      </c>
      <c r="W1739">
        <v>8041388</v>
      </c>
      <c r="X1739">
        <v>6777214</v>
      </c>
      <c r="Y1739">
        <v>5540633</v>
      </c>
      <c r="Z1739">
        <v>5374015</v>
      </c>
      <c r="AA1739">
        <v>4156589</v>
      </c>
      <c r="AB1739">
        <v>5519467</v>
      </c>
      <c r="AC1739">
        <v>5593821</v>
      </c>
      <c r="AD1739">
        <v>4179678</v>
      </c>
      <c r="AE1739">
        <v>5210050</v>
      </c>
      <c r="AF1739">
        <v>4235097</v>
      </c>
      <c r="AG1739">
        <v>5406083</v>
      </c>
      <c r="AH1739">
        <v>6606898</v>
      </c>
      <c r="AI1739">
        <v>8122382</v>
      </c>
      <c r="AJ1739">
        <v>14029280</v>
      </c>
      <c r="AK1739">
        <v>9363929</v>
      </c>
      <c r="AL1739">
        <v>4546010</v>
      </c>
      <c r="AM1739">
        <v>5025300</v>
      </c>
    </row>
    <row r="1740" spans="1:157" x14ac:dyDescent="0.25">
      <c r="A1740" s="5" t="s">
        <v>869</v>
      </c>
      <c r="B1740" t="s">
        <v>1167</v>
      </c>
      <c r="C1740" t="s">
        <v>1199</v>
      </c>
      <c r="D1740" s="2">
        <f>_xll.BDH(A1740, "volume", B1740, C1740, "Direction", "H", "Period", "M","cols=154;rows=2")</f>
        <v>40207</v>
      </c>
      <c r="E1740" s="2">
        <v>40235</v>
      </c>
      <c r="F1740" s="2">
        <v>40268</v>
      </c>
      <c r="G1740" s="2">
        <v>40298</v>
      </c>
      <c r="H1740" s="2">
        <v>40329</v>
      </c>
      <c r="I1740" s="2">
        <v>40359</v>
      </c>
      <c r="J1740" s="2">
        <v>40389</v>
      </c>
      <c r="K1740" s="2">
        <v>40421</v>
      </c>
      <c r="L1740" s="2">
        <v>40451</v>
      </c>
      <c r="M1740" s="2">
        <v>40480</v>
      </c>
      <c r="N1740" s="2">
        <v>40512</v>
      </c>
      <c r="O1740" s="2">
        <v>40543</v>
      </c>
      <c r="P1740" s="2">
        <v>40574</v>
      </c>
      <c r="Q1740" s="2">
        <v>40602</v>
      </c>
      <c r="R1740" s="2">
        <v>40633</v>
      </c>
      <c r="S1740" s="2">
        <v>40662</v>
      </c>
      <c r="T1740" s="2">
        <v>40694</v>
      </c>
      <c r="U1740" s="2">
        <v>40724</v>
      </c>
      <c r="V1740" s="2">
        <v>40753</v>
      </c>
      <c r="W1740" s="2">
        <v>40786</v>
      </c>
      <c r="X1740" s="2">
        <v>40816</v>
      </c>
      <c r="Y1740" s="2">
        <v>40847</v>
      </c>
      <c r="Z1740" s="2">
        <v>40877</v>
      </c>
      <c r="AA1740" s="2">
        <v>40907</v>
      </c>
      <c r="AB1740" s="2">
        <v>40939</v>
      </c>
      <c r="AC1740" s="2">
        <v>40968</v>
      </c>
      <c r="AD1740" s="2">
        <v>40998</v>
      </c>
      <c r="AE1740" s="2">
        <v>41029</v>
      </c>
      <c r="AF1740" s="2">
        <v>41060</v>
      </c>
      <c r="AG1740" s="2">
        <v>41089</v>
      </c>
      <c r="AH1740" s="2">
        <v>41121</v>
      </c>
      <c r="AI1740" s="2">
        <v>41152</v>
      </c>
      <c r="AJ1740" s="2">
        <v>41180</v>
      </c>
      <c r="AK1740" s="2">
        <v>41213</v>
      </c>
      <c r="AL1740" s="2">
        <v>41243</v>
      </c>
      <c r="AM1740" s="2">
        <v>41274</v>
      </c>
      <c r="AN1740" s="2">
        <v>41305</v>
      </c>
      <c r="AO1740" s="2">
        <v>41333</v>
      </c>
      <c r="AP1740" s="2">
        <v>41362</v>
      </c>
      <c r="AQ1740" s="2">
        <v>41394</v>
      </c>
      <c r="AR1740" s="2">
        <v>41425</v>
      </c>
      <c r="AS1740" s="2">
        <v>41453</v>
      </c>
      <c r="AT1740" s="2">
        <v>41486</v>
      </c>
      <c r="AU1740" s="2">
        <v>41516</v>
      </c>
      <c r="AV1740" s="2">
        <v>41547</v>
      </c>
      <c r="AW1740" s="2">
        <v>41578</v>
      </c>
      <c r="AX1740" s="2">
        <v>41607</v>
      </c>
      <c r="AY1740" s="2">
        <v>41639</v>
      </c>
      <c r="AZ1740" s="2">
        <v>41670</v>
      </c>
      <c r="BA1740" s="2">
        <v>41698</v>
      </c>
      <c r="BB1740" s="2">
        <v>41729</v>
      </c>
      <c r="BC1740" s="2">
        <v>41759</v>
      </c>
      <c r="BD1740" s="2">
        <v>41789</v>
      </c>
      <c r="BE1740" s="2">
        <v>41820</v>
      </c>
      <c r="BF1740" s="2">
        <v>41851</v>
      </c>
      <c r="BG1740" s="2">
        <v>41880</v>
      </c>
      <c r="BH1740" s="2">
        <v>41912</v>
      </c>
      <c r="BI1740" s="2">
        <v>41943</v>
      </c>
      <c r="BJ1740" s="2">
        <v>41971</v>
      </c>
      <c r="BK1740" s="2">
        <v>42004</v>
      </c>
      <c r="BL1740" s="2">
        <v>42034</v>
      </c>
      <c r="BM1740" s="2">
        <v>42062</v>
      </c>
      <c r="BN1740" s="2">
        <v>42094</v>
      </c>
      <c r="BO1740" s="2">
        <v>42124</v>
      </c>
      <c r="BP1740" s="2">
        <v>42153</v>
      </c>
      <c r="BQ1740" s="2">
        <v>42185</v>
      </c>
      <c r="BR1740" s="2">
        <v>42216</v>
      </c>
      <c r="BS1740" s="2">
        <v>42247</v>
      </c>
      <c r="BT1740" s="2">
        <v>42277</v>
      </c>
      <c r="BU1740" s="2">
        <v>42307</v>
      </c>
      <c r="BV1740" s="2">
        <v>42338</v>
      </c>
      <c r="BW1740" s="2">
        <v>42369</v>
      </c>
      <c r="BX1740" s="2">
        <v>42398</v>
      </c>
      <c r="BY1740" s="2">
        <v>42429</v>
      </c>
      <c r="BZ1740" s="2">
        <v>42460</v>
      </c>
      <c r="CA1740" s="2">
        <v>42489</v>
      </c>
      <c r="CB1740" s="2">
        <v>42521</v>
      </c>
      <c r="CC1740" s="2">
        <v>42551</v>
      </c>
      <c r="CD1740" s="2">
        <v>42580</v>
      </c>
      <c r="CE1740" s="2">
        <v>42613</v>
      </c>
      <c r="CF1740" s="2">
        <v>42643</v>
      </c>
      <c r="CG1740" s="2">
        <v>42674</v>
      </c>
      <c r="CH1740" s="2">
        <v>42704</v>
      </c>
      <c r="CI1740" s="2">
        <v>42734</v>
      </c>
      <c r="CJ1740" s="2">
        <v>42766</v>
      </c>
      <c r="CK1740" s="2">
        <v>42794</v>
      </c>
      <c r="CL1740" s="2">
        <v>42825</v>
      </c>
      <c r="CM1740" s="2">
        <v>42853</v>
      </c>
      <c r="CN1740" s="2">
        <v>42886</v>
      </c>
      <c r="CO1740" s="2">
        <v>42916</v>
      </c>
      <c r="CP1740" s="2">
        <v>42947</v>
      </c>
      <c r="CQ1740" s="2">
        <v>42978</v>
      </c>
      <c r="CR1740" s="2">
        <v>43007</v>
      </c>
      <c r="CS1740" s="2">
        <v>43039</v>
      </c>
      <c r="CT1740" s="2">
        <v>43069</v>
      </c>
      <c r="CU1740" s="2">
        <v>43098</v>
      </c>
      <c r="CV1740" s="2">
        <v>43131</v>
      </c>
      <c r="CW1740" s="2">
        <v>43159</v>
      </c>
      <c r="CX1740" s="2">
        <v>43189</v>
      </c>
      <c r="CY1740" s="2">
        <v>43220</v>
      </c>
      <c r="CZ1740" s="2">
        <v>43251</v>
      </c>
      <c r="DA1740" s="2">
        <v>43280</v>
      </c>
      <c r="DB1740" s="2">
        <v>43312</v>
      </c>
      <c r="DC1740" s="2">
        <v>43343</v>
      </c>
      <c r="DD1740" s="2">
        <v>43371</v>
      </c>
      <c r="DE1740" s="2">
        <v>43404</v>
      </c>
      <c r="DF1740" s="2">
        <v>43434</v>
      </c>
      <c r="DG1740" s="2">
        <v>43465</v>
      </c>
      <c r="DH1740" s="2">
        <v>43496</v>
      </c>
      <c r="DI1740" s="2">
        <v>43524</v>
      </c>
      <c r="DJ1740" s="2">
        <v>43553</v>
      </c>
      <c r="DK1740" s="2">
        <v>43585</v>
      </c>
      <c r="DL1740" s="2">
        <v>43616</v>
      </c>
      <c r="DM1740" s="2">
        <v>43644</v>
      </c>
      <c r="DN1740" s="2">
        <v>43677</v>
      </c>
      <c r="DO1740" s="2">
        <v>43707</v>
      </c>
      <c r="DP1740" s="2">
        <v>43738</v>
      </c>
      <c r="DQ1740" s="2">
        <v>43769</v>
      </c>
      <c r="DR1740" s="2">
        <v>43798</v>
      </c>
      <c r="DS1740" s="2">
        <v>43830</v>
      </c>
      <c r="DT1740" s="2">
        <v>43861</v>
      </c>
      <c r="DU1740" s="2">
        <v>43889</v>
      </c>
      <c r="DV1740" s="2">
        <v>43921</v>
      </c>
      <c r="DW1740" s="2">
        <v>43951</v>
      </c>
      <c r="DX1740" s="2">
        <v>43980</v>
      </c>
      <c r="DY1740" s="2">
        <v>44012</v>
      </c>
      <c r="DZ1740" s="2">
        <v>44043</v>
      </c>
      <c r="EA1740" s="2">
        <v>44074</v>
      </c>
      <c r="EB1740" s="2">
        <v>44104</v>
      </c>
      <c r="EC1740" s="2">
        <v>44134</v>
      </c>
      <c r="ED1740" s="2">
        <v>44165</v>
      </c>
      <c r="EE1740" s="2">
        <v>44196</v>
      </c>
      <c r="EF1740" s="2">
        <v>44225</v>
      </c>
      <c r="EG1740" s="2">
        <v>44253</v>
      </c>
      <c r="EH1740" s="2">
        <v>44286</v>
      </c>
      <c r="EI1740" s="2">
        <v>44316</v>
      </c>
      <c r="EJ1740" s="2">
        <v>44347</v>
      </c>
      <c r="EK1740" s="2">
        <v>44377</v>
      </c>
      <c r="EL1740" s="2">
        <v>44407</v>
      </c>
      <c r="EM1740" s="2">
        <v>44439</v>
      </c>
      <c r="EN1740" s="2">
        <v>44469</v>
      </c>
      <c r="EO1740" s="2">
        <v>44498</v>
      </c>
      <c r="EP1740" s="2">
        <v>44530</v>
      </c>
      <c r="EQ1740" s="2">
        <v>44561</v>
      </c>
      <c r="ER1740" s="2">
        <v>44592</v>
      </c>
      <c r="ES1740" s="2">
        <v>44620</v>
      </c>
      <c r="ET1740" s="2">
        <v>44651</v>
      </c>
      <c r="EU1740" s="2">
        <v>44680</v>
      </c>
      <c r="EV1740" s="2">
        <v>44712</v>
      </c>
      <c r="EW1740" s="2">
        <v>44742</v>
      </c>
      <c r="EX1740" s="2">
        <v>44771</v>
      </c>
      <c r="EY1740" s="2">
        <v>44804</v>
      </c>
      <c r="EZ1740" s="2">
        <v>44834</v>
      </c>
      <c r="FA1740" s="2">
        <v>44865</v>
      </c>
    </row>
    <row r="1741" spans="1:157" x14ac:dyDescent="0.25">
      <c r="D1741" s="3">
        <v>87246400</v>
      </c>
      <c r="E1741">
        <v>102533200</v>
      </c>
      <c r="F1741">
        <v>118328000</v>
      </c>
      <c r="G1741">
        <v>84030800</v>
      </c>
      <c r="H1741">
        <v>318046400</v>
      </c>
      <c r="I1741">
        <v>249455200</v>
      </c>
      <c r="J1741">
        <v>134351200</v>
      </c>
      <c r="K1741">
        <v>138766000</v>
      </c>
      <c r="L1741">
        <v>169258556</v>
      </c>
      <c r="M1741">
        <v>110414652</v>
      </c>
      <c r="N1741">
        <v>89508100</v>
      </c>
      <c r="O1741">
        <v>168858044</v>
      </c>
      <c r="P1741">
        <v>129927072</v>
      </c>
      <c r="Q1741">
        <v>131888020</v>
      </c>
      <c r="R1741">
        <v>135707784</v>
      </c>
      <c r="S1741">
        <v>80273380</v>
      </c>
      <c r="T1741">
        <v>90144480</v>
      </c>
      <c r="U1741">
        <v>188909752</v>
      </c>
      <c r="V1741">
        <v>115188992</v>
      </c>
      <c r="W1741">
        <v>185642380</v>
      </c>
      <c r="X1741">
        <v>144237172</v>
      </c>
      <c r="Y1741">
        <v>109557372</v>
      </c>
      <c r="Z1741">
        <v>90282112</v>
      </c>
      <c r="AA1741">
        <v>74597220</v>
      </c>
      <c r="AB1741">
        <v>72626512</v>
      </c>
      <c r="AC1741">
        <v>76820200</v>
      </c>
      <c r="AD1741">
        <v>66879444</v>
      </c>
      <c r="AE1741">
        <v>64323636</v>
      </c>
      <c r="AF1741">
        <v>86529160</v>
      </c>
      <c r="AG1741">
        <v>83281432</v>
      </c>
      <c r="AH1741">
        <v>66179800</v>
      </c>
      <c r="AI1741">
        <v>50036940</v>
      </c>
      <c r="AJ1741">
        <v>61980568</v>
      </c>
      <c r="AK1741">
        <v>54070876</v>
      </c>
      <c r="AL1741">
        <v>62011268</v>
      </c>
      <c r="AM1741">
        <v>51314808</v>
      </c>
      <c r="AN1741">
        <v>54376864</v>
      </c>
      <c r="AO1741">
        <v>57035316</v>
      </c>
      <c r="AP1741">
        <v>68073336</v>
      </c>
      <c r="AQ1741">
        <v>73100704</v>
      </c>
      <c r="AR1741">
        <v>82052880</v>
      </c>
      <c r="AS1741">
        <v>76665140</v>
      </c>
      <c r="AT1741">
        <v>75009272</v>
      </c>
      <c r="AU1741">
        <v>78753800</v>
      </c>
      <c r="AV1741">
        <v>94535912</v>
      </c>
      <c r="AW1741">
        <v>82759812</v>
      </c>
      <c r="AX1741">
        <v>51793268</v>
      </c>
      <c r="AY1741">
        <v>61211896</v>
      </c>
      <c r="AZ1741">
        <v>89925956</v>
      </c>
      <c r="BA1741">
        <v>68621164</v>
      </c>
      <c r="BB1741">
        <v>67996892</v>
      </c>
      <c r="BC1741">
        <v>88804860</v>
      </c>
      <c r="BD1741">
        <v>60310644</v>
      </c>
      <c r="BE1741">
        <v>53979436</v>
      </c>
      <c r="BF1741">
        <v>47791368</v>
      </c>
      <c r="BG1741">
        <v>39576072</v>
      </c>
      <c r="BH1741">
        <v>49510540</v>
      </c>
      <c r="BI1741">
        <v>72860676</v>
      </c>
      <c r="BJ1741">
        <v>49287808</v>
      </c>
      <c r="BK1741">
        <v>49965832</v>
      </c>
      <c r="BL1741">
        <v>47504580</v>
      </c>
      <c r="BM1741">
        <v>52073828</v>
      </c>
      <c r="BN1741">
        <v>82098205</v>
      </c>
      <c r="BO1741">
        <v>44948937</v>
      </c>
      <c r="BP1741">
        <v>35648210</v>
      </c>
      <c r="BQ1741">
        <v>35622713</v>
      </c>
      <c r="BR1741">
        <v>44483822</v>
      </c>
      <c r="BS1741">
        <v>52934028</v>
      </c>
      <c r="BT1741">
        <v>65543897</v>
      </c>
      <c r="BU1741">
        <v>51755803</v>
      </c>
      <c r="BV1741">
        <v>42286253</v>
      </c>
      <c r="BW1741">
        <v>73493825</v>
      </c>
      <c r="BX1741">
        <v>66378978</v>
      </c>
      <c r="BY1741">
        <v>56526972</v>
      </c>
      <c r="BZ1741">
        <v>64900370</v>
      </c>
      <c r="CA1741">
        <v>52193103</v>
      </c>
      <c r="CB1741">
        <v>46031061</v>
      </c>
      <c r="CC1741">
        <v>66809284</v>
      </c>
      <c r="CD1741">
        <v>52956865</v>
      </c>
      <c r="CE1741">
        <v>51117821</v>
      </c>
      <c r="CF1741">
        <v>65118091</v>
      </c>
      <c r="CG1741">
        <v>65254592</v>
      </c>
      <c r="CH1741">
        <v>70555419</v>
      </c>
      <c r="CI1741">
        <v>71763504</v>
      </c>
      <c r="CJ1741">
        <v>53232216</v>
      </c>
      <c r="CK1741">
        <v>51140942</v>
      </c>
      <c r="CL1741">
        <v>62581902</v>
      </c>
      <c r="CM1741">
        <v>44933753</v>
      </c>
      <c r="CN1741">
        <v>49643687</v>
      </c>
      <c r="CO1741">
        <v>62233839</v>
      </c>
      <c r="CP1741">
        <v>40694785</v>
      </c>
      <c r="CQ1741">
        <v>49936275</v>
      </c>
      <c r="CR1741">
        <v>41543215</v>
      </c>
      <c r="CS1741">
        <v>32727127</v>
      </c>
      <c r="CT1741">
        <v>37691731</v>
      </c>
      <c r="CU1741">
        <v>57426840</v>
      </c>
      <c r="CV1741">
        <v>41544725</v>
      </c>
      <c r="CW1741">
        <v>49416531</v>
      </c>
      <c r="CX1741">
        <v>56324056</v>
      </c>
      <c r="CY1741">
        <v>45934406</v>
      </c>
      <c r="CZ1741">
        <v>43524739</v>
      </c>
      <c r="DA1741">
        <v>46930028</v>
      </c>
      <c r="DB1741">
        <v>46684811</v>
      </c>
      <c r="DC1741">
        <v>44011647</v>
      </c>
      <c r="DD1741">
        <v>55989643</v>
      </c>
      <c r="DE1741">
        <v>77732863</v>
      </c>
      <c r="DF1741">
        <v>66185821</v>
      </c>
      <c r="DG1741">
        <v>76836824</v>
      </c>
      <c r="DH1741">
        <v>54534051</v>
      </c>
      <c r="DI1741">
        <v>50583310</v>
      </c>
      <c r="DJ1741">
        <v>75572484</v>
      </c>
      <c r="DK1741">
        <v>48450396</v>
      </c>
      <c r="DL1741">
        <v>46845093</v>
      </c>
      <c r="DM1741">
        <v>60137874</v>
      </c>
      <c r="DN1741">
        <v>36721516</v>
      </c>
      <c r="DO1741">
        <v>46304100</v>
      </c>
      <c r="DP1741">
        <v>53512856</v>
      </c>
      <c r="DQ1741">
        <v>58898498</v>
      </c>
      <c r="DR1741">
        <v>53142771</v>
      </c>
      <c r="DS1741">
        <v>62182223</v>
      </c>
      <c r="DT1741">
        <v>61785115</v>
      </c>
      <c r="DU1741">
        <v>58572588</v>
      </c>
      <c r="DV1741">
        <v>115371010</v>
      </c>
      <c r="DW1741">
        <v>69157113</v>
      </c>
      <c r="DX1741">
        <v>55074305</v>
      </c>
      <c r="DY1741">
        <v>62756770</v>
      </c>
      <c r="DZ1741">
        <v>40198468</v>
      </c>
      <c r="EA1741">
        <v>42451366</v>
      </c>
      <c r="EB1741">
        <v>53844009</v>
      </c>
      <c r="EC1741">
        <v>47948852</v>
      </c>
      <c r="ED1741">
        <v>47178261</v>
      </c>
      <c r="EE1741">
        <v>71367784</v>
      </c>
      <c r="EF1741">
        <v>66705760</v>
      </c>
      <c r="EG1741">
        <v>67025653</v>
      </c>
      <c r="EH1741">
        <v>79899598</v>
      </c>
      <c r="EI1741">
        <v>55300075</v>
      </c>
      <c r="EJ1741">
        <v>43380191</v>
      </c>
      <c r="EK1741">
        <v>59282244</v>
      </c>
      <c r="EL1741">
        <v>58862256</v>
      </c>
      <c r="EM1741">
        <v>41651530</v>
      </c>
      <c r="EN1741">
        <v>54829571</v>
      </c>
      <c r="EO1741">
        <v>48418173</v>
      </c>
      <c r="EP1741">
        <v>80878793</v>
      </c>
      <c r="EQ1741">
        <v>58227288</v>
      </c>
      <c r="ER1741">
        <v>69513044</v>
      </c>
      <c r="ES1741">
        <v>58490766</v>
      </c>
      <c r="ET1741">
        <v>67949160</v>
      </c>
      <c r="EU1741">
        <v>48590678</v>
      </c>
      <c r="EV1741">
        <v>56684885</v>
      </c>
      <c r="EW1741">
        <v>45976609</v>
      </c>
      <c r="EX1741">
        <v>39704305</v>
      </c>
      <c r="EY1741">
        <v>40350520</v>
      </c>
      <c r="EZ1741">
        <v>53969241</v>
      </c>
      <c r="FA1741">
        <v>52979607</v>
      </c>
    </row>
    <row r="1742" spans="1:157" x14ac:dyDescent="0.25">
      <c r="A1742" s="5" t="s">
        <v>870</v>
      </c>
      <c r="B1742" t="s">
        <v>1167</v>
      </c>
      <c r="C1742" t="s">
        <v>1199</v>
      </c>
      <c r="D1742" s="2">
        <f>_xll.BDH(A1742, "volume", B1742, C1742, "Direction", "H", "Period", "M","cols=154;rows=2")</f>
        <v>40207</v>
      </c>
      <c r="E1742" s="2">
        <v>40235</v>
      </c>
      <c r="F1742" s="2">
        <v>40268</v>
      </c>
      <c r="G1742" s="2">
        <v>40298</v>
      </c>
      <c r="H1742" s="2">
        <v>40329</v>
      </c>
      <c r="I1742" s="2">
        <v>40359</v>
      </c>
      <c r="J1742" s="2">
        <v>40389</v>
      </c>
      <c r="K1742" s="2">
        <v>40421</v>
      </c>
      <c r="L1742" s="2">
        <v>40451</v>
      </c>
      <c r="M1742" s="2">
        <v>40480</v>
      </c>
      <c r="N1742" s="2">
        <v>40512</v>
      </c>
      <c r="O1742" s="2">
        <v>40543</v>
      </c>
      <c r="P1742" s="2">
        <v>40574</v>
      </c>
      <c r="Q1742" s="2">
        <v>40602</v>
      </c>
      <c r="R1742" s="2">
        <v>40633</v>
      </c>
      <c r="S1742" s="2">
        <v>40662</v>
      </c>
      <c r="T1742" s="2">
        <v>40694</v>
      </c>
      <c r="U1742" s="2">
        <v>40724</v>
      </c>
      <c r="V1742" s="2">
        <v>40753</v>
      </c>
      <c r="W1742" s="2">
        <v>40786</v>
      </c>
      <c r="X1742" s="2">
        <v>40816</v>
      </c>
      <c r="Y1742" s="2">
        <v>40847</v>
      </c>
      <c r="Z1742" s="2">
        <v>40877</v>
      </c>
      <c r="AA1742" s="2">
        <v>40907</v>
      </c>
      <c r="AB1742" s="2">
        <v>40939</v>
      </c>
      <c r="AC1742" s="2">
        <v>40968</v>
      </c>
      <c r="AD1742" s="2">
        <v>40998</v>
      </c>
      <c r="AE1742" s="2">
        <v>41029</v>
      </c>
      <c r="AF1742" s="2">
        <v>41060</v>
      </c>
      <c r="AG1742" s="2">
        <v>41089</v>
      </c>
      <c r="AH1742" s="2">
        <v>41121</v>
      </c>
      <c r="AI1742" s="2">
        <v>41152</v>
      </c>
      <c r="AJ1742" s="2">
        <v>41180</v>
      </c>
      <c r="AK1742" s="2">
        <v>41213</v>
      </c>
      <c r="AL1742" s="2">
        <v>41243</v>
      </c>
      <c r="AM1742" s="2">
        <v>41274</v>
      </c>
      <c r="AN1742" s="2">
        <v>41305</v>
      </c>
      <c r="AO1742" s="2">
        <v>41333</v>
      </c>
      <c r="AP1742" s="2">
        <v>41362</v>
      </c>
      <c r="AQ1742" s="2">
        <v>41394</v>
      </c>
      <c r="AR1742" s="2">
        <v>41425</v>
      </c>
      <c r="AS1742" s="2">
        <v>41453</v>
      </c>
      <c r="AT1742" s="2">
        <v>41486</v>
      </c>
      <c r="AU1742" s="2">
        <v>41516</v>
      </c>
      <c r="AV1742" s="2">
        <v>41547</v>
      </c>
      <c r="AW1742" s="2">
        <v>41578</v>
      </c>
      <c r="AX1742" s="2">
        <v>41607</v>
      </c>
      <c r="AY1742" s="2">
        <v>41639</v>
      </c>
      <c r="AZ1742" s="2">
        <v>41670</v>
      </c>
      <c r="BA1742" s="2">
        <v>41698</v>
      </c>
      <c r="BB1742" s="2">
        <v>41729</v>
      </c>
      <c r="BC1742" s="2">
        <v>41759</v>
      </c>
      <c r="BD1742" s="2">
        <v>41789</v>
      </c>
      <c r="BE1742" s="2">
        <v>41820</v>
      </c>
      <c r="BF1742" s="2">
        <v>41851</v>
      </c>
      <c r="BG1742" s="2">
        <v>41880</v>
      </c>
      <c r="BH1742" s="2">
        <v>41912</v>
      </c>
      <c r="BI1742" s="2">
        <v>41943</v>
      </c>
      <c r="BJ1742" s="2">
        <v>41971</v>
      </c>
      <c r="BK1742" s="2">
        <v>42004</v>
      </c>
      <c r="BL1742" s="2">
        <v>42034</v>
      </c>
      <c r="BM1742" s="2">
        <v>42062</v>
      </c>
      <c r="BN1742" s="2">
        <v>42094</v>
      </c>
      <c r="BO1742" s="2">
        <v>42124</v>
      </c>
      <c r="BP1742" s="2">
        <v>42153</v>
      </c>
      <c r="BQ1742" s="2">
        <v>42185</v>
      </c>
      <c r="BR1742" s="2">
        <v>42216</v>
      </c>
      <c r="BS1742" s="2">
        <v>42247</v>
      </c>
      <c r="BT1742" s="2">
        <v>42277</v>
      </c>
      <c r="BU1742" s="2">
        <v>42307</v>
      </c>
      <c r="BV1742" s="2">
        <v>42338</v>
      </c>
      <c r="BW1742" s="2">
        <v>42369</v>
      </c>
      <c r="BX1742" s="2">
        <v>42398</v>
      </c>
      <c r="BY1742" s="2">
        <v>42429</v>
      </c>
      <c r="BZ1742" s="2">
        <v>42460</v>
      </c>
      <c r="CA1742" s="2">
        <v>42489</v>
      </c>
      <c r="CB1742" s="2">
        <v>42521</v>
      </c>
      <c r="CC1742" s="2">
        <v>42551</v>
      </c>
      <c r="CD1742" s="2">
        <v>42580</v>
      </c>
      <c r="CE1742" s="2">
        <v>42613</v>
      </c>
      <c r="CF1742" s="2">
        <v>42643</v>
      </c>
      <c r="CG1742" s="2">
        <v>42674</v>
      </c>
      <c r="CH1742" s="2">
        <v>42704</v>
      </c>
      <c r="CI1742" s="2">
        <v>42734</v>
      </c>
      <c r="CJ1742" s="2">
        <v>42766</v>
      </c>
      <c r="CK1742" s="2">
        <v>42794</v>
      </c>
      <c r="CL1742" s="2">
        <v>42825</v>
      </c>
      <c r="CM1742" s="2">
        <v>42853</v>
      </c>
      <c r="CN1742" s="2">
        <v>42886</v>
      </c>
      <c r="CO1742" s="2">
        <v>42916</v>
      </c>
      <c r="CP1742" s="2">
        <v>42947</v>
      </c>
      <c r="CQ1742" s="2">
        <v>42978</v>
      </c>
      <c r="CR1742" s="2">
        <v>43007</v>
      </c>
      <c r="CS1742" s="2">
        <v>43039</v>
      </c>
      <c r="CT1742" s="2">
        <v>43069</v>
      </c>
      <c r="CU1742" s="2">
        <v>43098</v>
      </c>
      <c r="CV1742" s="2">
        <v>43131</v>
      </c>
      <c r="CW1742" s="2">
        <v>43159</v>
      </c>
      <c r="CX1742" s="2">
        <v>43189</v>
      </c>
      <c r="CY1742" s="2">
        <v>43220</v>
      </c>
      <c r="CZ1742" s="2">
        <v>43251</v>
      </c>
      <c r="DA1742" s="2">
        <v>43280</v>
      </c>
      <c r="DB1742" s="2">
        <v>43312</v>
      </c>
      <c r="DC1742" s="2">
        <v>43343</v>
      </c>
      <c r="DD1742" s="2">
        <v>43371</v>
      </c>
      <c r="DE1742" s="2">
        <v>43404</v>
      </c>
      <c r="DF1742" s="2">
        <v>43434</v>
      </c>
      <c r="DG1742" s="2">
        <v>43465</v>
      </c>
      <c r="DH1742" s="2">
        <v>43496</v>
      </c>
      <c r="DI1742" s="2">
        <v>43524</v>
      </c>
      <c r="DJ1742" s="2">
        <v>43553</v>
      </c>
      <c r="DK1742" s="2">
        <v>43585</v>
      </c>
      <c r="DL1742" s="2">
        <v>43616</v>
      </c>
      <c r="DM1742" s="2">
        <v>43644</v>
      </c>
      <c r="DN1742" s="2">
        <v>43677</v>
      </c>
      <c r="DO1742" s="2">
        <v>43707</v>
      </c>
      <c r="DP1742" s="2">
        <v>43738</v>
      </c>
      <c r="DQ1742" s="2">
        <v>43769</v>
      </c>
      <c r="DR1742" s="2">
        <v>43798</v>
      </c>
      <c r="DS1742" s="2">
        <v>43830</v>
      </c>
      <c r="DT1742" s="2">
        <v>43861</v>
      </c>
      <c r="DU1742" s="2">
        <v>43889</v>
      </c>
      <c r="DV1742" s="2">
        <v>43921</v>
      </c>
      <c r="DW1742" s="2">
        <v>43951</v>
      </c>
      <c r="DX1742" s="2">
        <v>43980</v>
      </c>
      <c r="DY1742" s="2">
        <v>44012</v>
      </c>
      <c r="DZ1742" s="2">
        <v>44043</v>
      </c>
      <c r="EA1742" s="2">
        <v>44074</v>
      </c>
      <c r="EB1742" s="2">
        <v>44104</v>
      </c>
      <c r="EC1742" s="2">
        <v>44134</v>
      </c>
      <c r="ED1742" s="2">
        <v>44165</v>
      </c>
      <c r="EE1742" s="2">
        <v>44196</v>
      </c>
      <c r="EF1742" s="2">
        <v>44225</v>
      </c>
      <c r="EG1742" s="2">
        <v>44253</v>
      </c>
      <c r="EH1742" s="2">
        <v>44286</v>
      </c>
      <c r="EI1742" s="2">
        <v>44316</v>
      </c>
      <c r="EJ1742" s="2">
        <v>44347</v>
      </c>
      <c r="EK1742" s="2">
        <v>44377</v>
      </c>
      <c r="EL1742" s="2">
        <v>44407</v>
      </c>
      <c r="EM1742" s="2">
        <v>44439</v>
      </c>
      <c r="EN1742" s="2">
        <v>44469</v>
      </c>
      <c r="EO1742" s="2">
        <v>44498</v>
      </c>
      <c r="EP1742" s="2">
        <v>44530</v>
      </c>
      <c r="EQ1742" s="2">
        <v>44561</v>
      </c>
      <c r="ER1742" s="2">
        <v>44592</v>
      </c>
      <c r="ES1742" s="2">
        <v>44620</v>
      </c>
      <c r="ET1742" s="2">
        <v>44651</v>
      </c>
      <c r="EU1742" s="2">
        <v>44680</v>
      </c>
      <c r="EV1742" s="2">
        <v>44712</v>
      </c>
      <c r="EW1742" s="2">
        <v>44742</v>
      </c>
      <c r="EX1742" s="2">
        <v>44771</v>
      </c>
      <c r="EY1742" s="2">
        <v>44804</v>
      </c>
      <c r="EZ1742" s="2">
        <v>44834</v>
      </c>
      <c r="FA1742" s="2">
        <v>44865</v>
      </c>
    </row>
    <row r="1743" spans="1:157" x14ac:dyDescent="0.25">
      <c r="D1743" s="3">
        <v>171625166</v>
      </c>
      <c r="E1743">
        <v>133418511</v>
      </c>
      <c r="F1743">
        <v>152211874</v>
      </c>
      <c r="G1743">
        <v>212153375</v>
      </c>
      <c r="H1743">
        <v>207365484</v>
      </c>
      <c r="I1743">
        <v>197251801</v>
      </c>
      <c r="J1743">
        <v>170586345</v>
      </c>
      <c r="K1743">
        <v>127809008</v>
      </c>
      <c r="L1743">
        <v>147385627</v>
      </c>
      <c r="M1743">
        <v>155964841</v>
      </c>
      <c r="N1743">
        <v>139745025</v>
      </c>
      <c r="O1743">
        <v>144263898</v>
      </c>
      <c r="P1743">
        <v>202648102</v>
      </c>
      <c r="Q1743">
        <v>184674160</v>
      </c>
      <c r="R1743">
        <v>245157246</v>
      </c>
      <c r="S1743">
        <v>163166447</v>
      </c>
      <c r="T1743">
        <v>183493709</v>
      </c>
      <c r="U1743">
        <v>252417370</v>
      </c>
      <c r="V1743">
        <v>133241008</v>
      </c>
      <c r="W1743">
        <v>197865695</v>
      </c>
      <c r="X1743">
        <v>196292104</v>
      </c>
      <c r="Y1743">
        <v>158502204</v>
      </c>
      <c r="Z1743">
        <v>158671541</v>
      </c>
      <c r="AA1743">
        <v>120591375</v>
      </c>
      <c r="AB1743">
        <v>142681014</v>
      </c>
      <c r="AC1743">
        <v>138714605</v>
      </c>
      <c r="AD1743">
        <v>183645427</v>
      </c>
      <c r="AE1743">
        <v>158421552</v>
      </c>
      <c r="AF1743">
        <v>143938047</v>
      </c>
      <c r="AG1743">
        <v>129369579</v>
      </c>
      <c r="AH1743">
        <v>155847709</v>
      </c>
      <c r="AI1743">
        <v>118421055</v>
      </c>
      <c r="AJ1743">
        <v>123211206</v>
      </c>
      <c r="AK1743">
        <v>96199852</v>
      </c>
      <c r="AL1743">
        <v>106141607</v>
      </c>
      <c r="AM1743">
        <v>97817950</v>
      </c>
      <c r="AN1743">
        <v>106783301</v>
      </c>
      <c r="AO1743">
        <v>112633043</v>
      </c>
      <c r="AP1743">
        <v>146555381</v>
      </c>
      <c r="AQ1743">
        <v>157463793</v>
      </c>
      <c r="AR1743">
        <v>146009742</v>
      </c>
      <c r="AS1743">
        <v>201087796</v>
      </c>
      <c r="AT1743">
        <v>204843039</v>
      </c>
      <c r="AU1743">
        <v>169496989</v>
      </c>
      <c r="AV1743">
        <v>186435161</v>
      </c>
      <c r="AW1743">
        <v>244631784</v>
      </c>
      <c r="AX1743">
        <v>176480340</v>
      </c>
      <c r="AY1743">
        <v>181282312</v>
      </c>
      <c r="AZ1743">
        <v>172144307</v>
      </c>
      <c r="BA1743">
        <v>156644590</v>
      </c>
      <c r="BB1743">
        <v>154129715</v>
      </c>
      <c r="BC1743">
        <v>199686488</v>
      </c>
      <c r="BD1743">
        <v>125023193</v>
      </c>
      <c r="BE1743">
        <v>154066615</v>
      </c>
      <c r="BF1743">
        <v>147802364</v>
      </c>
      <c r="BG1743">
        <v>104836616</v>
      </c>
      <c r="BH1743">
        <v>136678870</v>
      </c>
      <c r="BI1743">
        <v>197885065</v>
      </c>
      <c r="BJ1743">
        <v>87406566</v>
      </c>
      <c r="BK1743">
        <v>104502096</v>
      </c>
      <c r="BL1743">
        <v>156706934</v>
      </c>
      <c r="BM1743">
        <v>103399456</v>
      </c>
      <c r="BN1743">
        <v>124249555</v>
      </c>
      <c r="BO1743">
        <v>104938717</v>
      </c>
      <c r="BP1743">
        <v>110999418</v>
      </c>
      <c r="BQ1743">
        <v>162454782</v>
      </c>
      <c r="BR1743">
        <v>180923963</v>
      </c>
      <c r="BS1743">
        <v>141909737</v>
      </c>
      <c r="BT1743">
        <v>121070828</v>
      </c>
      <c r="BU1743">
        <v>140056998</v>
      </c>
      <c r="BV1743">
        <v>75292571</v>
      </c>
      <c r="BW1743">
        <v>112956645</v>
      </c>
      <c r="BX1743">
        <v>132373295</v>
      </c>
      <c r="BY1743">
        <v>100327625</v>
      </c>
      <c r="BZ1743">
        <v>116128928</v>
      </c>
      <c r="CA1743">
        <v>106759846</v>
      </c>
      <c r="CB1743">
        <v>117084939</v>
      </c>
      <c r="CC1743">
        <v>148905161</v>
      </c>
      <c r="CD1743">
        <v>125295678</v>
      </c>
      <c r="CE1743">
        <v>115489631</v>
      </c>
      <c r="CF1743">
        <v>120436976</v>
      </c>
      <c r="CG1743">
        <v>116024026</v>
      </c>
      <c r="CH1743">
        <v>108034542</v>
      </c>
      <c r="CI1743">
        <v>132539096</v>
      </c>
      <c r="CJ1743">
        <v>108966204</v>
      </c>
      <c r="CK1743">
        <v>118665657</v>
      </c>
      <c r="CL1743">
        <v>170180654</v>
      </c>
      <c r="CM1743">
        <v>112733168</v>
      </c>
      <c r="CN1743">
        <v>123134494</v>
      </c>
      <c r="CO1743">
        <v>193276720</v>
      </c>
      <c r="CP1743">
        <v>130437775</v>
      </c>
      <c r="CQ1743">
        <v>122558106</v>
      </c>
      <c r="CR1743">
        <v>160693821</v>
      </c>
      <c r="CS1743">
        <v>170893956</v>
      </c>
      <c r="CT1743">
        <v>149558143</v>
      </c>
      <c r="CU1743">
        <v>200772311</v>
      </c>
      <c r="CV1743">
        <v>184351952</v>
      </c>
      <c r="CW1743">
        <v>200789588</v>
      </c>
      <c r="CX1743">
        <v>319675929</v>
      </c>
      <c r="CY1743">
        <v>240500685</v>
      </c>
      <c r="CZ1743">
        <v>246119652</v>
      </c>
      <c r="DA1743">
        <v>231031197</v>
      </c>
      <c r="DB1743">
        <v>156329298</v>
      </c>
      <c r="DC1743">
        <v>153692422</v>
      </c>
      <c r="DD1743">
        <v>192104285</v>
      </c>
      <c r="DE1743">
        <v>205657042</v>
      </c>
      <c r="DF1743">
        <v>155302591</v>
      </c>
      <c r="DG1743">
        <v>192582132</v>
      </c>
      <c r="DH1743">
        <v>179869763</v>
      </c>
      <c r="DI1743">
        <v>140459650</v>
      </c>
      <c r="DJ1743">
        <v>178142400</v>
      </c>
      <c r="DK1743">
        <v>129733112</v>
      </c>
      <c r="DL1743">
        <v>164744854</v>
      </c>
      <c r="DM1743">
        <v>172064845</v>
      </c>
      <c r="DN1743">
        <v>170070632</v>
      </c>
      <c r="DO1743">
        <v>140485341</v>
      </c>
      <c r="DP1743">
        <v>133689281</v>
      </c>
      <c r="DQ1743">
        <v>103408618</v>
      </c>
      <c r="DR1743">
        <v>72984320</v>
      </c>
      <c r="DS1743">
        <v>120199219</v>
      </c>
      <c r="DT1743">
        <v>125464255</v>
      </c>
      <c r="DU1743">
        <v>136130414</v>
      </c>
      <c r="DV1743">
        <v>222861482</v>
      </c>
      <c r="DW1743">
        <v>140103265</v>
      </c>
      <c r="DX1743">
        <v>115866157</v>
      </c>
      <c r="DY1743">
        <v>145025304</v>
      </c>
      <c r="DZ1743">
        <v>110003852</v>
      </c>
      <c r="EA1743">
        <v>105064512</v>
      </c>
      <c r="EB1743">
        <v>136539138</v>
      </c>
      <c r="EC1743">
        <v>95628749</v>
      </c>
      <c r="ED1743">
        <v>93837868</v>
      </c>
      <c r="EE1743">
        <v>99074720</v>
      </c>
      <c r="EF1743">
        <v>107296023</v>
      </c>
      <c r="EG1743">
        <v>85487762</v>
      </c>
      <c r="EH1743">
        <v>146363374</v>
      </c>
      <c r="EI1743">
        <v>100458032</v>
      </c>
      <c r="EJ1743">
        <v>96583707</v>
      </c>
      <c r="EK1743">
        <v>106033324</v>
      </c>
      <c r="EL1743">
        <v>99607826</v>
      </c>
      <c r="EM1743">
        <v>119294673</v>
      </c>
      <c r="EN1743">
        <v>96134153</v>
      </c>
      <c r="EO1743">
        <v>94190331</v>
      </c>
      <c r="EP1743">
        <v>114858137</v>
      </c>
      <c r="EQ1743">
        <v>119215175</v>
      </c>
      <c r="ER1743">
        <v>116176821</v>
      </c>
      <c r="ES1743">
        <v>102045356</v>
      </c>
      <c r="ET1743">
        <v>159416599</v>
      </c>
      <c r="EU1743">
        <v>98901969</v>
      </c>
      <c r="EV1743">
        <v>103460462</v>
      </c>
      <c r="EW1743">
        <v>108425168</v>
      </c>
      <c r="EX1743">
        <v>103087675</v>
      </c>
      <c r="EY1743">
        <v>97895436</v>
      </c>
      <c r="EZ1743">
        <v>134957222</v>
      </c>
      <c r="FA1743">
        <v>128489292</v>
      </c>
    </row>
    <row r="1744" spans="1:157" x14ac:dyDescent="0.25">
      <c r="A1744" s="5" t="s">
        <v>871</v>
      </c>
      <c r="B1744" t="s">
        <v>1167</v>
      </c>
      <c r="C1744" t="s">
        <v>1199</v>
      </c>
      <c r="D1744" s="2">
        <f>_xll.BDH(A1744, "volume", B1744, C1744, "Direction", "H", "Period", "M","cols=154;rows=2")</f>
        <v>40207</v>
      </c>
      <c r="E1744" s="2">
        <v>40235</v>
      </c>
      <c r="F1744" s="2">
        <v>40268</v>
      </c>
      <c r="G1744" s="2">
        <v>40298</v>
      </c>
      <c r="H1744" s="2">
        <v>40329</v>
      </c>
      <c r="I1744" s="2">
        <v>40359</v>
      </c>
      <c r="J1744" s="2">
        <v>40389</v>
      </c>
      <c r="K1744" s="2">
        <v>40421</v>
      </c>
      <c r="L1744" s="2">
        <v>40451</v>
      </c>
      <c r="M1744" s="2">
        <v>40480</v>
      </c>
      <c r="N1744" s="2">
        <v>40512</v>
      </c>
      <c r="O1744" s="2">
        <v>40543</v>
      </c>
      <c r="P1744" s="2">
        <v>40574</v>
      </c>
      <c r="Q1744" s="2">
        <v>40602</v>
      </c>
      <c r="R1744" s="2">
        <v>40633</v>
      </c>
      <c r="S1744" s="2">
        <v>40662</v>
      </c>
      <c r="T1744" s="2">
        <v>40694</v>
      </c>
      <c r="U1744" s="2">
        <v>40724</v>
      </c>
      <c r="V1744" s="2">
        <v>40753</v>
      </c>
      <c r="W1744" s="2">
        <v>40786</v>
      </c>
      <c r="X1744" s="2">
        <v>40816</v>
      </c>
      <c r="Y1744" s="2">
        <v>40847</v>
      </c>
      <c r="Z1744" s="2">
        <v>40877</v>
      </c>
      <c r="AA1744" s="2">
        <v>40907</v>
      </c>
      <c r="AB1744" s="2">
        <v>40939</v>
      </c>
      <c r="AC1744" s="2">
        <v>40968</v>
      </c>
      <c r="AD1744" s="2">
        <v>40998</v>
      </c>
      <c r="AE1744" s="2">
        <v>41029</v>
      </c>
      <c r="AF1744" s="2">
        <v>41060</v>
      </c>
      <c r="AG1744" s="2">
        <v>41089</v>
      </c>
      <c r="AH1744" s="2">
        <v>41121</v>
      </c>
      <c r="AI1744" s="2">
        <v>41152</v>
      </c>
      <c r="AJ1744" s="2">
        <v>41180</v>
      </c>
      <c r="AK1744" s="2">
        <v>41213</v>
      </c>
      <c r="AL1744" s="2">
        <v>41243</v>
      </c>
      <c r="AM1744" s="2">
        <v>41274</v>
      </c>
      <c r="AN1744" s="2">
        <v>41305</v>
      </c>
      <c r="AO1744" s="2">
        <v>41333</v>
      </c>
      <c r="AP1744" s="2">
        <v>41362</v>
      </c>
      <c r="AQ1744" s="2">
        <v>41394</v>
      </c>
      <c r="AR1744" s="2">
        <v>41425</v>
      </c>
      <c r="AS1744" s="2">
        <v>41453</v>
      </c>
      <c r="AT1744" s="2">
        <v>41486</v>
      </c>
      <c r="AU1744" s="2">
        <v>41516</v>
      </c>
      <c r="AV1744" s="2">
        <v>41547</v>
      </c>
      <c r="AW1744" s="2">
        <v>41578</v>
      </c>
      <c r="AX1744" s="2">
        <v>41607</v>
      </c>
      <c r="AY1744" s="2">
        <v>41639</v>
      </c>
      <c r="AZ1744" s="2">
        <v>41670</v>
      </c>
      <c r="BA1744" s="2">
        <v>41698</v>
      </c>
      <c r="BB1744" s="2">
        <v>41729</v>
      </c>
      <c r="BC1744" s="2">
        <v>41759</v>
      </c>
      <c r="BD1744" s="2">
        <v>41789</v>
      </c>
      <c r="BE1744" s="2">
        <v>41820</v>
      </c>
      <c r="BF1744" s="2">
        <v>41851</v>
      </c>
      <c r="BG1744" s="2">
        <v>41880</v>
      </c>
      <c r="BH1744" s="2">
        <v>41912</v>
      </c>
      <c r="BI1744" s="2">
        <v>41943</v>
      </c>
      <c r="BJ1744" s="2">
        <v>41971</v>
      </c>
      <c r="BK1744" s="2">
        <v>42004</v>
      </c>
      <c r="BL1744" s="2">
        <v>42034</v>
      </c>
      <c r="BM1744" s="2">
        <v>42062</v>
      </c>
      <c r="BN1744" s="2">
        <v>42094</v>
      </c>
      <c r="BO1744" s="2">
        <v>42124</v>
      </c>
      <c r="BP1744" s="2">
        <v>42153</v>
      </c>
      <c r="BQ1744" s="2">
        <v>42185</v>
      </c>
      <c r="BR1744" s="2">
        <v>42216</v>
      </c>
      <c r="BS1744" s="2">
        <v>42247</v>
      </c>
      <c r="BT1744" s="2">
        <v>42277</v>
      </c>
      <c r="BU1744" s="2">
        <v>42307</v>
      </c>
      <c r="BV1744" s="2">
        <v>42338</v>
      </c>
      <c r="BW1744" s="2">
        <v>42369</v>
      </c>
      <c r="BX1744" s="2">
        <v>42398</v>
      </c>
      <c r="BY1744" s="2">
        <v>42429</v>
      </c>
      <c r="BZ1744" s="2">
        <v>42460</v>
      </c>
      <c r="CA1744" s="2">
        <v>42489</v>
      </c>
      <c r="CB1744" s="2">
        <v>42521</v>
      </c>
      <c r="CC1744" s="2">
        <v>42551</v>
      </c>
      <c r="CD1744" s="2">
        <v>42580</v>
      </c>
      <c r="CE1744" s="2">
        <v>42613</v>
      </c>
      <c r="CF1744" s="2">
        <v>42643</v>
      </c>
      <c r="CG1744" s="2">
        <v>42674</v>
      </c>
      <c r="CH1744" s="2">
        <v>42704</v>
      </c>
      <c r="CI1744" s="2">
        <v>42734</v>
      </c>
      <c r="CJ1744" s="2">
        <v>42766</v>
      </c>
      <c r="CK1744" s="2">
        <v>42794</v>
      </c>
      <c r="CL1744" s="2">
        <v>42825</v>
      </c>
      <c r="CM1744" s="2">
        <v>42853</v>
      </c>
      <c r="CN1744" s="2">
        <v>42886</v>
      </c>
      <c r="CO1744" s="2">
        <v>42916</v>
      </c>
      <c r="CP1744" s="2">
        <v>42947</v>
      </c>
      <c r="CQ1744" s="2">
        <v>42978</v>
      </c>
      <c r="CR1744" s="2">
        <v>43007</v>
      </c>
      <c r="CS1744" s="2">
        <v>43039</v>
      </c>
      <c r="CT1744" s="2">
        <v>43069</v>
      </c>
      <c r="CU1744" s="2">
        <v>43098</v>
      </c>
      <c r="CV1744" s="2">
        <v>43131</v>
      </c>
      <c r="CW1744" s="2">
        <v>43159</v>
      </c>
      <c r="CX1744" s="2">
        <v>43189</v>
      </c>
      <c r="CY1744" s="2">
        <v>43220</v>
      </c>
      <c r="CZ1744" s="2">
        <v>43251</v>
      </c>
      <c r="DA1744" s="2">
        <v>43280</v>
      </c>
      <c r="DB1744" s="2">
        <v>43312</v>
      </c>
      <c r="DC1744" s="2">
        <v>43343</v>
      </c>
      <c r="DD1744" s="2">
        <v>43371</v>
      </c>
      <c r="DE1744" s="2">
        <v>43404</v>
      </c>
      <c r="DF1744" s="2">
        <v>43434</v>
      </c>
      <c r="DG1744" s="2">
        <v>43465</v>
      </c>
      <c r="DH1744" s="2">
        <v>43496</v>
      </c>
      <c r="DI1744" s="2">
        <v>43524</v>
      </c>
      <c r="DJ1744" s="2">
        <v>43553</v>
      </c>
      <c r="DK1744" s="2">
        <v>43585</v>
      </c>
      <c r="DL1744" s="2">
        <v>43616</v>
      </c>
      <c r="DM1744" s="2">
        <v>43644</v>
      </c>
      <c r="DN1744" s="2">
        <v>43677</v>
      </c>
      <c r="DO1744" s="2">
        <v>43707</v>
      </c>
      <c r="DP1744" s="2">
        <v>43738</v>
      </c>
      <c r="DQ1744" s="2">
        <v>43769</v>
      </c>
      <c r="DR1744" s="2">
        <v>43798</v>
      </c>
      <c r="DS1744" s="2">
        <v>43830</v>
      </c>
      <c r="DT1744" s="2">
        <v>43861</v>
      </c>
      <c r="DU1744" s="2">
        <v>43889</v>
      </c>
      <c r="DV1744" s="2">
        <v>43921</v>
      </c>
      <c r="DW1744" s="2">
        <v>43951</v>
      </c>
      <c r="DX1744" s="2">
        <v>43980</v>
      </c>
      <c r="DY1744" s="2">
        <v>44012</v>
      </c>
      <c r="DZ1744" s="2">
        <v>44043</v>
      </c>
      <c r="EA1744" s="2">
        <v>44074</v>
      </c>
      <c r="EB1744" s="2">
        <v>44104</v>
      </c>
      <c r="EC1744" s="2">
        <v>44134</v>
      </c>
      <c r="ED1744" s="2">
        <v>44165</v>
      </c>
      <c r="EE1744" s="2">
        <v>44196</v>
      </c>
      <c r="EF1744" s="2">
        <v>44225</v>
      </c>
      <c r="EG1744" s="2">
        <v>44253</v>
      </c>
      <c r="EH1744" s="2">
        <v>44286</v>
      </c>
      <c r="EI1744" s="2">
        <v>44316</v>
      </c>
      <c r="EJ1744" s="2">
        <v>44347</v>
      </c>
      <c r="EK1744" s="2">
        <v>44377</v>
      </c>
      <c r="EL1744" s="2">
        <v>44407</v>
      </c>
      <c r="EM1744" s="2">
        <v>44439</v>
      </c>
      <c r="EN1744" s="2">
        <v>44469</v>
      </c>
      <c r="EO1744" s="2">
        <v>44498</v>
      </c>
      <c r="EP1744" s="2">
        <v>44530</v>
      </c>
      <c r="EQ1744" s="2">
        <v>44561</v>
      </c>
      <c r="ER1744" s="2">
        <v>44592</v>
      </c>
      <c r="ES1744" s="2">
        <v>44620</v>
      </c>
      <c r="ET1744" s="2">
        <v>44651</v>
      </c>
      <c r="EU1744" s="2">
        <v>44680</v>
      </c>
      <c r="EV1744" s="2">
        <v>44712</v>
      </c>
      <c r="EW1744" s="2">
        <v>44742</v>
      </c>
      <c r="EX1744" s="2">
        <v>44771</v>
      </c>
      <c r="EY1744" s="2">
        <v>44804</v>
      </c>
      <c r="EZ1744" s="2">
        <v>44834</v>
      </c>
      <c r="FA1744" s="2">
        <v>44865</v>
      </c>
    </row>
    <row r="1745" spans="1:157" x14ac:dyDescent="0.25">
      <c r="D1745" s="3">
        <v>77458612</v>
      </c>
      <c r="E1745">
        <v>67058028</v>
      </c>
      <c r="F1745">
        <v>88246836</v>
      </c>
      <c r="G1745">
        <v>63566432</v>
      </c>
      <c r="H1745">
        <v>70263692</v>
      </c>
      <c r="I1745">
        <v>60411580</v>
      </c>
      <c r="J1745">
        <v>66162060</v>
      </c>
      <c r="K1745">
        <v>74330040</v>
      </c>
      <c r="L1745">
        <v>49536796</v>
      </c>
      <c r="M1745">
        <v>53718552</v>
      </c>
      <c r="N1745">
        <v>49894912</v>
      </c>
      <c r="O1745">
        <v>36206280</v>
      </c>
      <c r="P1745">
        <v>31751520</v>
      </c>
      <c r="Q1745">
        <v>27238100</v>
      </c>
      <c r="R1745">
        <v>36993016</v>
      </c>
      <c r="S1745">
        <v>29952396</v>
      </c>
      <c r="T1745">
        <v>46578748</v>
      </c>
      <c r="U1745">
        <v>38927028</v>
      </c>
      <c r="V1745">
        <v>32907552</v>
      </c>
      <c r="W1745">
        <v>61881212</v>
      </c>
      <c r="X1745">
        <v>41301420</v>
      </c>
      <c r="Y1745">
        <v>37901464</v>
      </c>
      <c r="Z1745">
        <v>29441728</v>
      </c>
      <c r="AA1745">
        <v>27176124</v>
      </c>
      <c r="AB1745">
        <v>29009638</v>
      </c>
      <c r="AC1745">
        <v>22688272</v>
      </c>
      <c r="AD1745">
        <v>27494122</v>
      </c>
      <c r="AE1745">
        <v>30136626</v>
      </c>
      <c r="AF1745">
        <v>36152716</v>
      </c>
      <c r="AG1745">
        <v>32382798</v>
      </c>
      <c r="AH1745">
        <v>27281194</v>
      </c>
      <c r="AI1745">
        <v>23002394</v>
      </c>
      <c r="AJ1745">
        <v>21407416</v>
      </c>
      <c r="AK1745">
        <v>26329558</v>
      </c>
      <c r="AL1745">
        <v>39068492</v>
      </c>
      <c r="AM1745">
        <v>29118140</v>
      </c>
      <c r="AN1745">
        <v>32001340</v>
      </c>
      <c r="AO1745">
        <v>27276812</v>
      </c>
      <c r="AP1745">
        <v>32931536</v>
      </c>
      <c r="AQ1745">
        <v>29735272</v>
      </c>
      <c r="AR1745">
        <v>21954776</v>
      </c>
      <c r="AS1745">
        <v>17715548</v>
      </c>
      <c r="AT1745">
        <v>17051608</v>
      </c>
      <c r="AU1745">
        <v>23948246</v>
      </c>
      <c r="AV1745">
        <v>18631972</v>
      </c>
      <c r="AW1745">
        <v>19607854</v>
      </c>
      <c r="AX1745">
        <v>24369888</v>
      </c>
      <c r="AY1745">
        <v>28974706</v>
      </c>
      <c r="AZ1745">
        <v>33528642</v>
      </c>
      <c r="BA1745">
        <v>33223392</v>
      </c>
      <c r="BB1745">
        <v>29344868</v>
      </c>
      <c r="BC1745">
        <v>23680350</v>
      </c>
      <c r="BD1745">
        <v>28715978</v>
      </c>
      <c r="BE1745">
        <v>24007632</v>
      </c>
      <c r="BF1745">
        <v>23174394</v>
      </c>
      <c r="BG1745">
        <v>26336080</v>
      </c>
      <c r="BH1745">
        <v>21166306</v>
      </c>
      <c r="BI1745">
        <v>28709830</v>
      </c>
      <c r="BJ1745">
        <v>23527416</v>
      </c>
      <c r="BK1745">
        <v>20076312</v>
      </c>
      <c r="BL1745">
        <v>22164444</v>
      </c>
      <c r="BM1745">
        <v>16524642</v>
      </c>
      <c r="BN1745">
        <v>22231520</v>
      </c>
      <c r="BO1745">
        <v>17831650</v>
      </c>
      <c r="BP1745">
        <v>21798372</v>
      </c>
      <c r="BQ1745">
        <v>18065087</v>
      </c>
      <c r="BR1745">
        <v>16861547</v>
      </c>
      <c r="BS1745">
        <v>25478865</v>
      </c>
      <c r="BT1745">
        <v>21908659</v>
      </c>
      <c r="BU1745">
        <v>21572041</v>
      </c>
      <c r="BV1745">
        <v>25883081</v>
      </c>
      <c r="BW1745">
        <v>23349775</v>
      </c>
      <c r="BX1745">
        <v>24990465</v>
      </c>
      <c r="BY1745">
        <v>27406406</v>
      </c>
      <c r="BZ1745">
        <v>23702225</v>
      </c>
      <c r="CA1745">
        <v>17164314</v>
      </c>
      <c r="CB1745">
        <v>27137133</v>
      </c>
      <c r="CC1745">
        <v>24890788</v>
      </c>
      <c r="CD1745">
        <v>18781223</v>
      </c>
      <c r="CE1745">
        <v>23847728</v>
      </c>
      <c r="CF1745">
        <v>17309007</v>
      </c>
      <c r="CG1745">
        <v>16166416</v>
      </c>
      <c r="CH1745">
        <v>25133646</v>
      </c>
      <c r="CI1745">
        <v>25728742</v>
      </c>
      <c r="CJ1745">
        <v>15667810</v>
      </c>
      <c r="CK1745">
        <v>15961736</v>
      </c>
      <c r="CL1745">
        <v>22673570</v>
      </c>
      <c r="CM1745">
        <v>18749442</v>
      </c>
      <c r="CN1745">
        <v>26713167</v>
      </c>
      <c r="CO1745">
        <v>30430053</v>
      </c>
      <c r="CP1745">
        <v>28187566</v>
      </c>
      <c r="CQ1745">
        <v>32264500</v>
      </c>
      <c r="CR1745">
        <v>21546656</v>
      </c>
      <c r="CS1745">
        <v>18593129</v>
      </c>
      <c r="CT1745">
        <v>24283850</v>
      </c>
      <c r="CU1745">
        <v>18388431</v>
      </c>
      <c r="CV1745">
        <v>18707030</v>
      </c>
      <c r="CW1745">
        <v>21606650</v>
      </c>
      <c r="CX1745">
        <v>26796270</v>
      </c>
      <c r="CY1745">
        <v>17785939</v>
      </c>
      <c r="CZ1745">
        <v>22327405</v>
      </c>
      <c r="DA1745">
        <v>21890065</v>
      </c>
      <c r="DB1745">
        <v>15293462</v>
      </c>
      <c r="DC1745">
        <v>24215668</v>
      </c>
      <c r="DD1745">
        <v>28155404</v>
      </c>
      <c r="DE1745">
        <v>25083680</v>
      </c>
      <c r="DF1745">
        <v>30600033</v>
      </c>
      <c r="DG1745">
        <v>24772017</v>
      </c>
      <c r="DH1745">
        <v>22045813</v>
      </c>
      <c r="DI1745">
        <v>14665975</v>
      </c>
      <c r="DJ1745">
        <v>20920741</v>
      </c>
      <c r="DK1745">
        <v>14888393</v>
      </c>
      <c r="DL1745">
        <v>20512528</v>
      </c>
      <c r="DM1745">
        <v>22361154</v>
      </c>
      <c r="DN1745">
        <v>16969433</v>
      </c>
      <c r="DO1745">
        <v>18462464</v>
      </c>
      <c r="DP1745">
        <v>15733670</v>
      </c>
      <c r="DQ1745">
        <v>14882912</v>
      </c>
      <c r="DR1745">
        <v>15207269</v>
      </c>
      <c r="DS1745">
        <v>14943996</v>
      </c>
      <c r="DT1745">
        <v>17503764</v>
      </c>
      <c r="DU1745">
        <v>16057513</v>
      </c>
      <c r="DV1745">
        <v>42919358</v>
      </c>
      <c r="DW1745">
        <v>28012661</v>
      </c>
      <c r="DX1745">
        <v>20765892</v>
      </c>
      <c r="DY1745">
        <v>30165787</v>
      </c>
      <c r="DZ1745">
        <v>24905857</v>
      </c>
      <c r="EA1745">
        <v>20928287</v>
      </c>
      <c r="EB1745">
        <v>19659217</v>
      </c>
      <c r="EC1745">
        <v>15577459</v>
      </c>
      <c r="ED1745">
        <v>22142022</v>
      </c>
      <c r="EE1745">
        <v>15499984</v>
      </c>
      <c r="EF1745">
        <v>14883039</v>
      </c>
      <c r="EG1745">
        <v>12081151</v>
      </c>
      <c r="EH1745">
        <v>26496122</v>
      </c>
      <c r="EI1745">
        <v>12338632</v>
      </c>
      <c r="EJ1745">
        <v>21274767</v>
      </c>
      <c r="EK1745">
        <v>22188101</v>
      </c>
      <c r="EL1745">
        <v>14029892</v>
      </c>
      <c r="EM1745">
        <v>15070344</v>
      </c>
      <c r="EN1745">
        <v>14526729</v>
      </c>
      <c r="EO1745">
        <v>16329642</v>
      </c>
      <c r="EP1745">
        <v>18739892</v>
      </c>
      <c r="EQ1745">
        <v>16665118</v>
      </c>
      <c r="ER1745">
        <v>21801187</v>
      </c>
      <c r="ES1745">
        <v>22728729</v>
      </c>
      <c r="ET1745">
        <v>27125199</v>
      </c>
      <c r="EU1745">
        <v>23514278</v>
      </c>
      <c r="EV1745">
        <v>41226417</v>
      </c>
      <c r="EW1745">
        <v>32203130</v>
      </c>
      <c r="EX1745">
        <v>19877410</v>
      </c>
      <c r="EY1745">
        <v>23823586</v>
      </c>
      <c r="EZ1745">
        <v>22991396</v>
      </c>
      <c r="FA1745">
        <v>19769719</v>
      </c>
    </row>
    <row r="1746" spans="1:157" x14ac:dyDescent="0.25">
      <c r="A1746" s="5" t="s">
        <v>872</v>
      </c>
      <c r="B1746" t="s">
        <v>1167</v>
      </c>
      <c r="C1746" t="s">
        <v>1194</v>
      </c>
      <c r="D1746" s="2">
        <f>_xll.BDH(A1746, "volume", B1746, C1746, "Direction", "H", "Period", "M","cols=90;rows=2")</f>
        <v>40207</v>
      </c>
      <c r="E1746" s="2">
        <v>40235</v>
      </c>
      <c r="F1746" s="2">
        <v>40268</v>
      </c>
      <c r="G1746" s="2">
        <v>40298</v>
      </c>
      <c r="H1746" s="2">
        <v>40329</v>
      </c>
      <c r="I1746" s="2">
        <v>40359</v>
      </c>
      <c r="J1746" s="2">
        <v>40389</v>
      </c>
      <c r="K1746" s="2">
        <v>40421</v>
      </c>
      <c r="L1746" s="2">
        <v>40451</v>
      </c>
      <c r="M1746" s="2">
        <v>40480</v>
      </c>
      <c r="N1746" s="2">
        <v>40512</v>
      </c>
      <c r="O1746" s="2">
        <v>40543</v>
      </c>
      <c r="P1746" s="2">
        <v>40574</v>
      </c>
      <c r="Q1746" s="2">
        <v>40602</v>
      </c>
      <c r="R1746" s="2">
        <v>40633</v>
      </c>
      <c r="S1746" s="2">
        <v>40662</v>
      </c>
      <c r="T1746" s="2">
        <v>40694</v>
      </c>
      <c r="U1746" s="2">
        <v>40724</v>
      </c>
      <c r="V1746" s="2">
        <v>40753</v>
      </c>
      <c r="W1746" s="2">
        <v>40786</v>
      </c>
      <c r="X1746" s="2">
        <v>40816</v>
      </c>
      <c r="Y1746" s="2">
        <v>40847</v>
      </c>
      <c r="Z1746" s="2">
        <v>40877</v>
      </c>
      <c r="AA1746" s="2">
        <v>40907</v>
      </c>
      <c r="AB1746" s="2">
        <v>40939</v>
      </c>
      <c r="AC1746" s="2">
        <v>40968</v>
      </c>
      <c r="AD1746" s="2">
        <v>40998</v>
      </c>
      <c r="AE1746" s="2">
        <v>41029</v>
      </c>
      <c r="AF1746" s="2">
        <v>41060</v>
      </c>
      <c r="AG1746" s="2">
        <v>41089</v>
      </c>
      <c r="AH1746" s="2">
        <v>41121</v>
      </c>
      <c r="AI1746" s="2">
        <v>41152</v>
      </c>
      <c r="AJ1746" s="2">
        <v>41180</v>
      </c>
      <c r="AK1746" s="2">
        <v>41213</v>
      </c>
      <c r="AL1746" s="2">
        <v>41243</v>
      </c>
      <c r="AM1746" s="2">
        <v>41274</v>
      </c>
      <c r="AN1746" s="2">
        <v>41305</v>
      </c>
      <c r="AO1746" s="2">
        <v>41333</v>
      </c>
      <c r="AP1746" s="2">
        <v>41362</v>
      </c>
      <c r="AQ1746" s="2">
        <v>41394</v>
      </c>
      <c r="AR1746" s="2">
        <v>41425</v>
      </c>
      <c r="AS1746" s="2">
        <v>41453</v>
      </c>
      <c r="AT1746" s="2">
        <v>41486</v>
      </c>
      <c r="AU1746" s="2">
        <v>41516</v>
      </c>
      <c r="AV1746" s="2">
        <v>41547</v>
      </c>
      <c r="AW1746" s="2">
        <v>41578</v>
      </c>
      <c r="AX1746" s="2">
        <v>41607</v>
      </c>
      <c r="AY1746" s="2">
        <v>41639</v>
      </c>
      <c r="AZ1746" s="2">
        <v>41670</v>
      </c>
      <c r="BA1746" s="2">
        <v>41698</v>
      </c>
      <c r="BB1746" s="2">
        <v>41729</v>
      </c>
      <c r="BC1746" s="2">
        <v>41759</v>
      </c>
      <c r="BD1746" s="2">
        <v>41789</v>
      </c>
      <c r="BE1746" s="2">
        <v>41820</v>
      </c>
      <c r="BF1746" s="2">
        <v>41851</v>
      </c>
      <c r="BG1746" s="2">
        <v>41880</v>
      </c>
      <c r="BH1746" s="2">
        <v>41912</v>
      </c>
      <c r="BI1746" s="2">
        <v>41943</v>
      </c>
      <c r="BJ1746" s="2">
        <v>41971</v>
      </c>
      <c r="BK1746" s="2">
        <v>42004</v>
      </c>
      <c r="BL1746" s="2">
        <v>42034</v>
      </c>
      <c r="BM1746" s="2">
        <v>42062</v>
      </c>
      <c r="BN1746" s="2">
        <v>42094</v>
      </c>
      <c r="BO1746" s="2">
        <v>42124</v>
      </c>
      <c r="BP1746" s="2">
        <v>42153</v>
      </c>
      <c r="BQ1746" s="2">
        <v>42185</v>
      </c>
      <c r="BR1746" s="2">
        <v>42216</v>
      </c>
      <c r="BS1746" s="2">
        <v>42247</v>
      </c>
      <c r="BT1746" s="2">
        <v>42277</v>
      </c>
      <c r="BU1746" s="2">
        <v>42307</v>
      </c>
      <c r="BV1746" s="2">
        <v>42338</v>
      </c>
      <c r="BW1746" s="2">
        <v>42369</v>
      </c>
      <c r="BX1746" s="2">
        <v>42398</v>
      </c>
      <c r="BY1746" s="2">
        <v>42429</v>
      </c>
      <c r="BZ1746" s="2">
        <v>42460</v>
      </c>
      <c r="CA1746" s="2">
        <v>42489</v>
      </c>
      <c r="CB1746" s="2">
        <v>42521</v>
      </c>
      <c r="CC1746" s="2">
        <v>42551</v>
      </c>
      <c r="CD1746" s="2">
        <v>42580</v>
      </c>
      <c r="CE1746" s="2">
        <v>42613</v>
      </c>
      <c r="CF1746" s="2">
        <v>42643</v>
      </c>
      <c r="CG1746" s="2">
        <v>42674</v>
      </c>
      <c r="CH1746" s="2">
        <v>42704</v>
      </c>
      <c r="CI1746" s="2">
        <v>42734</v>
      </c>
      <c r="CJ1746" s="2">
        <v>42766</v>
      </c>
      <c r="CK1746" s="2">
        <v>42794</v>
      </c>
      <c r="CL1746" s="2">
        <v>42825</v>
      </c>
      <c r="CM1746" s="2">
        <v>42853</v>
      </c>
      <c r="CN1746" s="2">
        <v>42886</v>
      </c>
      <c r="CO1746" s="2">
        <v>42916</v>
      </c>
    </row>
    <row r="1747" spans="1:157" x14ac:dyDescent="0.25">
      <c r="D1747" s="3">
        <v>18071300</v>
      </c>
      <c r="E1747">
        <v>13521800</v>
      </c>
      <c r="F1747">
        <v>11070400</v>
      </c>
      <c r="G1747">
        <v>9050600</v>
      </c>
      <c r="H1747">
        <v>16714400</v>
      </c>
      <c r="I1747">
        <v>15057600</v>
      </c>
      <c r="J1747">
        <v>9502000</v>
      </c>
      <c r="K1747">
        <v>8391300</v>
      </c>
      <c r="L1747">
        <v>8337866</v>
      </c>
      <c r="M1747">
        <v>7967499</v>
      </c>
      <c r="N1747">
        <v>10191751</v>
      </c>
      <c r="O1747">
        <v>8575336</v>
      </c>
      <c r="P1747">
        <v>7797944</v>
      </c>
      <c r="Q1747">
        <v>6465687</v>
      </c>
      <c r="R1747">
        <v>7748370</v>
      </c>
      <c r="S1747">
        <v>6603604</v>
      </c>
      <c r="T1747">
        <v>6253605</v>
      </c>
      <c r="U1747">
        <v>7305292</v>
      </c>
      <c r="V1747">
        <v>6394670</v>
      </c>
      <c r="W1747">
        <v>11143523</v>
      </c>
      <c r="X1747">
        <v>7292245</v>
      </c>
      <c r="Y1747">
        <v>6555628</v>
      </c>
      <c r="Z1747">
        <v>5986363</v>
      </c>
      <c r="AA1747">
        <v>13200606</v>
      </c>
      <c r="AB1747">
        <v>9064764</v>
      </c>
      <c r="AC1747">
        <v>6281393</v>
      </c>
      <c r="AD1747">
        <v>6207951</v>
      </c>
      <c r="AE1747">
        <v>8594839</v>
      </c>
      <c r="AF1747">
        <v>7493072</v>
      </c>
      <c r="AG1747">
        <v>10581756</v>
      </c>
      <c r="AH1747">
        <v>14956515</v>
      </c>
      <c r="AI1747">
        <v>8968045</v>
      </c>
      <c r="AJ1747">
        <v>8158124</v>
      </c>
      <c r="AK1747">
        <v>9521534</v>
      </c>
      <c r="AL1747">
        <v>10144054</v>
      </c>
      <c r="AM1747">
        <v>6033882</v>
      </c>
      <c r="AN1747">
        <v>8513546</v>
      </c>
      <c r="AO1747">
        <v>8199563</v>
      </c>
      <c r="AP1747">
        <v>7456651</v>
      </c>
      <c r="AQ1747">
        <v>8115169</v>
      </c>
      <c r="AR1747">
        <v>7213131</v>
      </c>
      <c r="AS1747">
        <v>5920213</v>
      </c>
      <c r="AT1747">
        <v>11935795</v>
      </c>
      <c r="AU1747">
        <v>8398575</v>
      </c>
      <c r="AV1747">
        <v>6231838</v>
      </c>
      <c r="AW1747">
        <v>7671631</v>
      </c>
      <c r="AX1747">
        <v>6762407</v>
      </c>
      <c r="AY1747">
        <v>5400182</v>
      </c>
      <c r="AZ1747">
        <v>7681289</v>
      </c>
      <c r="BA1747">
        <v>9388124</v>
      </c>
      <c r="BB1747">
        <v>6216459</v>
      </c>
      <c r="BC1747">
        <v>8425469</v>
      </c>
      <c r="BD1747">
        <v>5491380</v>
      </c>
      <c r="BE1747">
        <v>6643740</v>
      </c>
      <c r="BF1747">
        <v>6823761</v>
      </c>
      <c r="BG1747">
        <v>5437784</v>
      </c>
      <c r="BH1747">
        <v>7353352</v>
      </c>
      <c r="BI1747">
        <v>9445282</v>
      </c>
      <c r="BJ1747">
        <v>4758393</v>
      </c>
      <c r="BK1747">
        <v>6139199</v>
      </c>
      <c r="BL1747">
        <v>6654957</v>
      </c>
      <c r="BM1747">
        <v>4599935</v>
      </c>
      <c r="BN1747">
        <v>5077786</v>
      </c>
      <c r="BO1747">
        <v>6255198</v>
      </c>
      <c r="BP1747">
        <v>5243302</v>
      </c>
      <c r="BQ1747">
        <v>10226394</v>
      </c>
      <c r="BR1747">
        <v>9052380</v>
      </c>
      <c r="BS1747">
        <v>12894698</v>
      </c>
      <c r="BT1747">
        <v>13594607</v>
      </c>
      <c r="BU1747">
        <v>16222982</v>
      </c>
      <c r="BV1747">
        <v>9669479</v>
      </c>
      <c r="BW1747">
        <v>10253996</v>
      </c>
      <c r="BX1747">
        <v>15486614</v>
      </c>
      <c r="BY1747">
        <v>12139819</v>
      </c>
      <c r="BZ1747">
        <v>12804988</v>
      </c>
      <c r="CA1747">
        <v>9593904</v>
      </c>
      <c r="CB1747">
        <v>7765508</v>
      </c>
      <c r="CC1747">
        <v>9425996</v>
      </c>
      <c r="CD1747">
        <v>7455134</v>
      </c>
      <c r="CE1747">
        <v>8208821</v>
      </c>
      <c r="CF1747">
        <v>8650619</v>
      </c>
      <c r="CG1747">
        <v>11009656</v>
      </c>
      <c r="CH1747">
        <v>11476927</v>
      </c>
      <c r="CI1747">
        <v>8352124</v>
      </c>
      <c r="CJ1747">
        <v>9138546</v>
      </c>
      <c r="CK1747">
        <v>21427090</v>
      </c>
      <c r="CL1747">
        <v>11390658</v>
      </c>
      <c r="CM1747">
        <v>9478770</v>
      </c>
      <c r="CN1747">
        <v>8154953</v>
      </c>
      <c r="CO1747">
        <v>11333686</v>
      </c>
    </row>
    <row r="1748" spans="1:157" x14ac:dyDescent="0.25">
      <c r="A1748" s="5" t="s">
        <v>873</v>
      </c>
      <c r="B1748" t="s">
        <v>1167</v>
      </c>
      <c r="C1748" t="s">
        <v>1193</v>
      </c>
      <c r="D1748" s="2">
        <f>_xll.BDH(A1748, "volume", B1748, C1748, "Direction", "H", "Period", "M","cols=84;rows=2")</f>
        <v>40207</v>
      </c>
      <c r="E1748" s="2">
        <v>40235</v>
      </c>
      <c r="F1748" s="2">
        <v>40268</v>
      </c>
      <c r="G1748" s="2">
        <v>40298</v>
      </c>
      <c r="H1748" s="2">
        <v>40329</v>
      </c>
      <c r="I1748" s="2">
        <v>40359</v>
      </c>
      <c r="J1748" s="2">
        <v>40389</v>
      </c>
      <c r="K1748" s="2">
        <v>40421</v>
      </c>
      <c r="L1748" s="2">
        <v>40451</v>
      </c>
      <c r="M1748" s="2">
        <v>40480</v>
      </c>
      <c r="N1748" s="2">
        <v>40512</v>
      </c>
      <c r="O1748" s="2">
        <v>40543</v>
      </c>
      <c r="P1748" s="2">
        <v>40574</v>
      </c>
      <c r="Q1748" s="2">
        <v>40602</v>
      </c>
      <c r="R1748" s="2">
        <v>40633</v>
      </c>
      <c r="S1748" s="2">
        <v>40662</v>
      </c>
      <c r="T1748" s="2">
        <v>40694</v>
      </c>
      <c r="U1748" s="2">
        <v>40724</v>
      </c>
      <c r="V1748" s="2">
        <v>40753</v>
      </c>
      <c r="W1748" s="2">
        <v>40786</v>
      </c>
      <c r="X1748" s="2">
        <v>40816</v>
      </c>
      <c r="Y1748" s="2">
        <v>40847</v>
      </c>
      <c r="Z1748" s="2">
        <v>40877</v>
      </c>
      <c r="AA1748" s="2">
        <v>40907</v>
      </c>
      <c r="AB1748" s="2">
        <v>40939</v>
      </c>
      <c r="AC1748" s="2">
        <v>40968</v>
      </c>
      <c r="AD1748" s="2">
        <v>40998</v>
      </c>
      <c r="AE1748" s="2">
        <v>41029</v>
      </c>
      <c r="AF1748" s="2">
        <v>41060</v>
      </c>
      <c r="AG1748" s="2">
        <v>41089</v>
      </c>
      <c r="AH1748" s="2">
        <v>41121</v>
      </c>
      <c r="AI1748" s="2">
        <v>41152</v>
      </c>
      <c r="AJ1748" s="2">
        <v>41180</v>
      </c>
      <c r="AK1748" s="2">
        <v>41213</v>
      </c>
      <c r="AL1748" s="2">
        <v>41243</v>
      </c>
      <c r="AM1748" s="2">
        <v>41274</v>
      </c>
      <c r="AN1748" s="2">
        <v>41305</v>
      </c>
      <c r="AO1748" s="2">
        <v>41333</v>
      </c>
      <c r="AP1748" s="2">
        <v>41362</v>
      </c>
      <c r="AQ1748" s="2">
        <v>41394</v>
      </c>
      <c r="AR1748" s="2">
        <v>41425</v>
      </c>
      <c r="AS1748" s="2">
        <v>41453</v>
      </c>
      <c r="AT1748" s="2">
        <v>41486</v>
      </c>
      <c r="AU1748" s="2">
        <v>41516</v>
      </c>
      <c r="AV1748" s="2">
        <v>41547</v>
      </c>
      <c r="AW1748" s="2">
        <v>41578</v>
      </c>
      <c r="AX1748" s="2">
        <v>41607</v>
      </c>
      <c r="AY1748" s="2">
        <v>41639</v>
      </c>
      <c r="AZ1748" s="2">
        <v>41670</v>
      </c>
      <c r="BA1748" s="2">
        <v>41698</v>
      </c>
      <c r="BB1748" s="2">
        <v>41729</v>
      </c>
      <c r="BC1748" s="2">
        <v>41759</v>
      </c>
      <c r="BD1748" s="2">
        <v>41789</v>
      </c>
      <c r="BE1748" s="2">
        <v>41820</v>
      </c>
      <c r="BF1748" s="2">
        <v>41851</v>
      </c>
      <c r="BG1748" s="2">
        <v>41880</v>
      </c>
      <c r="BH1748" s="2">
        <v>41912</v>
      </c>
      <c r="BI1748" s="2">
        <v>41943</v>
      </c>
      <c r="BJ1748" s="2">
        <v>41971</v>
      </c>
      <c r="BK1748" s="2">
        <v>42004</v>
      </c>
      <c r="BL1748" s="2">
        <v>42034</v>
      </c>
      <c r="BM1748" s="2">
        <v>42062</v>
      </c>
      <c r="BN1748" s="2">
        <v>42094</v>
      </c>
      <c r="BO1748" s="2">
        <v>42124</v>
      </c>
      <c r="BP1748" s="2">
        <v>42153</v>
      </c>
      <c r="BQ1748" s="2">
        <v>42185</v>
      </c>
      <c r="BR1748" s="2">
        <v>42216</v>
      </c>
      <c r="BS1748" s="2">
        <v>42247</v>
      </c>
      <c r="BT1748" s="2">
        <v>42277</v>
      </c>
      <c r="BU1748" s="2">
        <v>42307</v>
      </c>
      <c r="BV1748" s="2">
        <v>42338</v>
      </c>
      <c r="BW1748" s="2">
        <v>42369</v>
      </c>
      <c r="BX1748" s="2">
        <v>42398</v>
      </c>
      <c r="BY1748" s="2">
        <v>42429</v>
      </c>
      <c r="BZ1748" s="2">
        <v>42460</v>
      </c>
      <c r="CA1748" s="2">
        <v>42489</v>
      </c>
      <c r="CB1748" s="2">
        <v>42521</v>
      </c>
      <c r="CC1748" s="2">
        <v>42551</v>
      </c>
      <c r="CD1748" s="2">
        <v>42580</v>
      </c>
      <c r="CE1748" s="2">
        <v>42613</v>
      </c>
      <c r="CF1748" s="2">
        <v>42643</v>
      </c>
      <c r="CG1748" s="2">
        <v>42674</v>
      </c>
      <c r="CH1748" s="2">
        <v>42704</v>
      </c>
      <c r="CI1748" s="2">
        <v>42734</v>
      </c>
    </row>
    <row r="1749" spans="1:157" x14ac:dyDescent="0.25">
      <c r="D1749" s="3">
        <v>9617600</v>
      </c>
      <c r="E1749">
        <v>14727200</v>
      </c>
      <c r="F1749">
        <v>13219000</v>
      </c>
      <c r="G1749">
        <v>15323800</v>
      </c>
      <c r="H1749">
        <v>26052600</v>
      </c>
      <c r="I1749">
        <v>32080600</v>
      </c>
      <c r="J1749">
        <v>15195900</v>
      </c>
      <c r="K1749">
        <v>12965600</v>
      </c>
      <c r="L1749">
        <v>13613237</v>
      </c>
      <c r="M1749">
        <v>13980393</v>
      </c>
      <c r="N1749">
        <v>13783423</v>
      </c>
      <c r="O1749">
        <v>9938837</v>
      </c>
      <c r="P1749">
        <v>14285409</v>
      </c>
      <c r="Q1749">
        <v>13028223</v>
      </c>
      <c r="R1749">
        <v>14819058</v>
      </c>
      <c r="S1749">
        <v>10312006</v>
      </c>
      <c r="T1749">
        <v>13715316</v>
      </c>
      <c r="U1749">
        <v>15606962</v>
      </c>
      <c r="V1749">
        <v>12499137</v>
      </c>
      <c r="W1749">
        <v>21164294</v>
      </c>
      <c r="X1749">
        <v>13714561</v>
      </c>
      <c r="Y1749">
        <v>14403714</v>
      </c>
      <c r="Z1749">
        <v>12639412</v>
      </c>
      <c r="AA1749">
        <v>10126909</v>
      </c>
      <c r="AB1749">
        <v>10239038</v>
      </c>
      <c r="AC1749">
        <v>9714943</v>
      </c>
      <c r="AD1749">
        <v>10194777</v>
      </c>
      <c r="AE1749">
        <v>8692983</v>
      </c>
      <c r="AF1749">
        <v>8695279</v>
      </c>
      <c r="AG1749">
        <v>8465962</v>
      </c>
      <c r="AH1749">
        <v>10663414</v>
      </c>
      <c r="AI1749">
        <v>8129103</v>
      </c>
      <c r="AJ1749">
        <v>7445422</v>
      </c>
      <c r="AK1749">
        <v>7334563</v>
      </c>
      <c r="AL1749">
        <v>8741514</v>
      </c>
      <c r="AM1749">
        <v>6180681</v>
      </c>
      <c r="AN1749">
        <v>5459667</v>
      </c>
      <c r="AO1749">
        <v>6621361</v>
      </c>
      <c r="AP1749">
        <v>5077648</v>
      </c>
      <c r="AQ1749">
        <v>5357188</v>
      </c>
      <c r="AR1749">
        <v>5322472</v>
      </c>
      <c r="AS1749">
        <v>5688773</v>
      </c>
      <c r="AT1749">
        <v>6629664</v>
      </c>
      <c r="AU1749">
        <v>5056089</v>
      </c>
      <c r="AV1749">
        <v>5281880</v>
      </c>
      <c r="AW1749">
        <v>6238513</v>
      </c>
      <c r="AX1749">
        <v>5700464</v>
      </c>
      <c r="AY1749">
        <v>7035405</v>
      </c>
      <c r="AZ1749">
        <v>6699377</v>
      </c>
      <c r="BA1749">
        <v>9167167</v>
      </c>
      <c r="BB1749">
        <v>9276054</v>
      </c>
      <c r="BC1749">
        <v>7144290</v>
      </c>
      <c r="BD1749">
        <v>5238600</v>
      </c>
      <c r="BE1749">
        <v>6120084</v>
      </c>
      <c r="BF1749">
        <v>6186812</v>
      </c>
      <c r="BG1749">
        <v>6578030</v>
      </c>
      <c r="BH1749">
        <v>9859464</v>
      </c>
      <c r="BI1749">
        <v>12324503</v>
      </c>
      <c r="BJ1749">
        <v>8842800</v>
      </c>
      <c r="BK1749">
        <v>11833961</v>
      </c>
      <c r="BL1749">
        <v>6333164</v>
      </c>
      <c r="BM1749">
        <v>7836499</v>
      </c>
      <c r="BN1749">
        <v>10454979</v>
      </c>
      <c r="BO1749">
        <v>9150976</v>
      </c>
      <c r="BP1749">
        <v>8761637</v>
      </c>
      <c r="BQ1749">
        <v>9128574</v>
      </c>
      <c r="BR1749">
        <v>16312940</v>
      </c>
      <c r="BS1749">
        <v>23317942</v>
      </c>
      <c r="BT1749">
        <v>20584391</v>
      </c>
      <c r="BU1749">
        <v>17676984</v>
      </c>
      <c r="BV1749">
        <v>14495768</v>
      </c>
      <c r="BW1749">
        <v>14285570</v>
      </c>
      <c r="BX1749">
        <v>14587117</v>
      </c>
      <c r="BY1749">
        <v>13580899</v>
      </c>
      <c r="BZ1749">
        <v>17885429</v>
      </c>
      <c r="CA1749">
        <v>13966870</v>
      </c>
      <c r="CB1749">
        <v>13239088</v>
      </c>
      <c r="CC1749">
        <v>12792397</v>
      </c>
      <c r="CD1749">
        <v>13310563</v>
      </c>
      <c r="CE1749">
        <v>15629378</v>
      </c>
      <c r="CF1749">
        <v>35487320</v>
      </c>
      <c r="CG1749">
        <v>21638706</v>
      </c>
      <c r="CH1749">
        <v>18126535</v>
      </c>
      <c r="CI1749">
        <v>16256749</v>
      </c>
    </row>
    <row r="1750" spans="1:157" x14ac:dyDescent="0.25">
      <c r="A1750" s="5" t="s">
        <v>874</v>
      </c>
      <c r="B1750" t="s">
        <v>1167</v>
      </c>
      <c r="C1750" t="s">
        <v>1201</v>
      </c>
      <c r="D1750" s="2">
        <f>_xll.BDH(A1750, "volume", B1750, C1750, "Direction", "H", "Period", "M","cols=120;rows=2")</f>
        <v>40207</v>
      </c>
      <c r="E1750" s="2">
        <v>40235</v>
      </c>
      <c r="F1750" s="2">
        <v>40268</v>
      </c>
      <c r="G1750" s="2">
        <v>40298</v>
      </c>
      <c r="H1750" s="2">
        <v>40329</v>
      </c>
      <c r="I1750" s="2">
        <v>40359</v>
      </c>
      <c r="J1750" s="2">
        <v>40389</v>
      </c>
      <c r="K1750" s="2">
        <v>40421</v>
      </c>
      <c r="L1750" s="2">
        <v>40451</v>
      </c>
      <c r="M1750" s="2">
        <v>40480</v>
      </c>
      <c r="N1750" s="2">
        <v>40512</v>
      </c>
      <c r="O1750" s="2">
        <v>40543</v>
      </c>
      <c r="P1750" s="2">
        <v>40574</v>
      </c>
      <c r="Q1750" s="2">
        <v>40602</v>
      </c>
      <c r="R1750" s="2">
        <v>40633</v>
      </c>
      <c r="S1750" s="2">
        <v>40662</v>
      </c>
      <c r="T1750" s="2">
        <v>40694</v>
      </c>
      <c r="U1750" s="2">
        <v>40724</v>
      </c>
      <c r="V1750" s="2">
        <v>40753</v>
      </c>
      <c r="W1750" s="2">
        <v>40786</v>
      </c>
      <c r="X1750" s="2">
        <v>40816</v>
      </c>
      <c r="Y1750" s="2">
        <v>40847</v>
      </c>
      <c r="Z1750" s="2">
        <v>40877</v>
      </c>
      <c r="AA1750" s="2">
        <v>40907</v>
      </c>
      <c r="AB1750" s="2">
        <v>40939</v>
      </c>
      <c r="AC1750" s="2">
        <v>40968</v>
      </c>
      <c r="AD1750" s="2">
        <v>40998</v>
      </c>
      <c r="AE1750" s="2">
        <v>41029</v>
      </c>
      <c r="AF1750" s="2">
        <v>41060</v>
      </c>
      <c r="AG1750" s="2">
        <v>41089</v>
      </c>
      <c r="AH1750" s="2">
        <v>41121</v>
      </c>
      <c r="AI1750" s="2">
        <v>41152</v>
      </c>
      <c r="AJ1750" s="2">
        <v>41180</v>
      </c>
      <c r="AK1750" s="2">
        <v>41213</v>
      </c>
      <c r="AL1750" s="2">
        <v>41243</v>
      </c>
      <c r="AM1750" s="2">
        <v>41274</v>
      </c>
      <c r="AN1750" s="2">
        <v>41305</v>
      </c>
      <c r="AO1750" s="2">
        <v>41333</v>
      </c>
      <c r="AP1750" s="2">
        <v>41362</v>
      </c>
      <c r="AQ1750" s="2">
        <v>41394</v>
      </c>
      <c r="AR1750" s="2">
        <v>41425</v>
      </c>
      <c r="AS1750" s="2">
        <v>41453</v>
      </c>
      <c r="AT1750" s="2">
        <v>41486</v>
      </c>
      <c r="AU1750" s="2">
        <v>41516</v>
      </c>
      <c r="AV1750" s="2">
        <v>41547</v>
      </c>
      <c r="AW1750" s="2">
        <v>41578</v>
      </c>
      <c r="AX1750" s="2">
        <v>41607</v>
      </c>
      <c r="AY1750" s="2">
        <v>41639</v>
      </c>
      <c r="AZ1750" s="2">
        <v>41670</v>
      </c>
      <c r="BA1750" s="2">
        <v>41698</v>
      </c>
      <c r="BB1750" s="2">
        <v>41729</v>
      </c>
      <c r="BC1750" s="2">
        <v>41759</v>
      </c>
      <c r="BD1750" s="2">
        <v>41789</v>
      </c>
      <c r="BE1750" s="2">
        <v>41820</v>
      </c>
      <c r="BF1750" s="2">
        <v>41851</v>
      </c>
      <c r="BG1750" s="2">
        <v>41880</v>
      </c>
      <c r="BH1750" s="2">
        <v>41912</v>
      </c>
      <c r="BI1750" s="2">
        <v>41943</v>
      </c>
      <c r="BJ1750" s="2">
        <v>41971</v>
      </c>
      <c r="BK1750" s="2">
        <v>42004</v>
      </c>
      <c r="BL1750" s="2">
        <v>42034</v>
      </c>
      <c r="BM1750" s="2">
        <v>42062</v>
      </c>
      <c r="BN1750" s="2">
        <v>42094</v>
      </c>
      <c r="BO1750" s="2">
        <v>42124</v>
      </c>
      <c r="BP1750" s="2">
        <v>42153</v>
      </c>
      <c r="BQ1750" s="2">
        <v>42185</v>
      </c>
      <c r="BR1750" s="2">
        <v>42216</v>
      </c>
      <c r="BS1750" s="2">
        <v>42247</v>
      </c>
      <c r="BT1750" s="2">
        <v>42277</v>
      </c>
      <c r="BU1750" s="2">
        <v>42307</v>
      </c>
      <c r="BV1750" s="2">
        <v>42338</v>
      </c>
      <c r="BW1750" s="2">
        <v>42369</v>
      </c>
      <c r="BX1750" s="2">
        <v>42398</v>
      </c>
      <c r="BY1750" s="2">
        <v>42429</v>
      </c>
      <c r="BZ1750" s="2">
        <v>42460</v>
      </c>
      <c r="CA1750" s="2">
        <v>42489</v>
      </c>
      <c r="CB1750" s="2">
        <v>42521</v>
      </c>
      <c r="CC1750" s="2">
        <v>42551</v>
      </c>
      <c r="CD1750" s="2">
        <v>42580</v>
      </c>
      <c r="CE1750" s="2">
        <v>42613</v>
      </c>
      <c r="CF1750" s="2">
        <v>42643</v>
      </c>
      <c r="CG1750" s="2">
        <v>42674</v>
      </c>
      <c r="CH1750" s="2">
        <v>42704</v>
      </c>
      <c r="CI1750" s="2">
        <v>42734</v>
      </c>
      <c r="CJ1750" s="2">
        <v>42766</v>
      </c>
      <c r="CK1750" s="2">
        <v>42794</v>
      </c>
      <c r="CL1750" s="2">
        <v>42825</v>
      </c>
      <c r="CM1750" s="2">
        <v>42853</v>
      </c>
      <c r="CN1750" s="2">
        <v>42886</v>
      </c>
      <c r="CO1750" s="2">
        <v>42916</v>
      </c>
      <c r="CP1750" s="2">
        <v>42947</v>
      </c>
      <c r="CQ1750" s="2">
        <v>42978</v>
      </c>
      <c r="CR1750" s="2">
        <v>43007</v>
      </c>
      <c r="CS1750" s="2">
        <v>43039</v>
      </c>
      <c r="CT1750" s="2">
        <v>43069</v>
      </c>
      <c r="CU1750" s="2">
        <v>43098</v>
      </c>
      <c r="CV1750" s="2">
        <v>43131</v>
      </c>
      <c r="CW1750" s="2">
        <v>43159</v>
      </c>
      <c r="CX1750" s="2">
        <v>43189</v>
      </c>
      <c r="CY1750" s="2">
        <v>43220</v>
      </c>
      <c r="CZ1750" s="2">
        <v>43251</v>
      </c>
      <c r="DA1750" s="2">
        <v>43280</v>
      </c>
      <c r="DB1750" s="2">
        <v>43312</v>
      </c>
      <c r="DC1750" s="2">
        <v>43343</v>
      </c>
      <c r="DD1750" s="2">
        <v>43371</v>
      </c>
      <c r="DE1750" s="2">
        <v>43404</v>
      </c>
      <c r="DF1750" s="2">
        <v>43434</v>
      </c>
      <c r="DG1750" s="2">
        <v>43465</v>
      </c>
      <c r="DH1750" s="2">
        <v>43496</v>
      </c>
      <c r="DI1750" s="2">
        <v>43524</v>
      </c>
      <c r="DJ1750" s="2">
        <v>43553</v>
      </c>
      <c r="DK1750" s="2">
        <v>43585</v>
      </c>
      <c r="DL1750" s="2">
        <v>43616</v>
      </c>
      <c r="DM1750" s="2">
        <v>43644</v>
      </c>
      <c r="DN1750" s="2">
        <v>43677</v>
      </c>
      <c r="DO1750" s="2">
        <v>43707</v>
      </c>
      <c r="DP1750" s="2">
        <v>43738</v>
      </c>
      <c r="DQ1750" s="2">
        <v>43769</v>
      </c>
      <c r="DR1750" s="2">
        <v>43798</v>
      </c>
      <c r="DS1750" s="2">
        <v>43830</v>
      </c>
    </row>
    <row r="1751" spans="1:157" x14ac:dyDescent="0.25">
      <c r="D1751" s="3">
        <v>35413729</v>
      </c>
      <c r="E1751">
        <v>33148379</v>
      </c>
      <c r="F1751">
        <v>29664377</v>
      </c>
      <c r="G1751">
        <v>34103283</v>
      </c>
      <c r="H1751">
        <v>44669586</v>
      </c>
      <c r="I1751">
        <v>43325110</v>
      </c>
      <c r="J1751">
        <v>42365490</v>
      </c>
      <c r="K1751">
        <v>32844864</v>
      </c>
      <c r="L1751">
        <v>31409268</v>
      </c>
      <c r="M1751">
        <v>32866396</v>
      </c>
      <c r="N1751">
        <v>28756603</v>
      </c>
      <c r="O1751">
        <v>23451542</v>
      </c>
      <c r="P1751">
        <v>25457247</v>
      </c>
      <c r="Q1751">
        <v>22971715</v>
      </c>
      <c r="R1751">
        <v>27590264</v>
      </c>
      <c r="S1751">
        <v>28357533</v>
      </c>
      <c r="T1751">
        <v>22960904</v>
      </c>
      <c r="U1751">
        <v>25809087</v>
      </c>
      <c r="V1751">
        <v>26130533</v>
      </c>
      <c r="W1751">
        <v>34422598</v>
      </c>
      <c r="X1751">
        <v>29504710</v>
      </c>
      <c r="Y1751">
        <v>26611852</v>
      </c>
      <c r="Z1751">
        <v>19646242</v>
      </c>
      <c r="AA1751">
        <v>17932791</v>
      </c>
      <c r="AB1751">
        <v>21001773</v>
      </c>
      <c r="AC1751">
        <v>19919244</v>
      </c>
      <c r="AD1751">
        <v>16680487</v>
      </c>
      <c r="AE1751">
        <v>24036716</v>
      </c>
      <c r="AF1751">
        <v>20907271</v>
      </c>
      <c r="AG1751">
        <v>16544911</v>
      </c>
      <c r="AH1751">
        <v>25051791</v>
      </c>
      <c r="AI1751">
        <v>14139336</v>
      </c>
      <c r="AJ1751">
        <v>15125388</v>
      </c>
      <c r="AK1751">
        <v>16101896</v>
      </c>
      <c r="AL1751">
        <v>13162419</v>
      </c>
      <c r="AM1751">
        <v>14864513</v>
      </c>
      <c r="AN1751">
        <v>18799690</v>
      </c>
      <c r="AO1751">
        <v>18018416</v>
      </c>
      <c r="AP1751">
        <v>13721210</v>
      </c>
      <c r="AQ1751">
        <v>17598665</v>
      </c>
      <c r="AR1751">
        <v>11753453</v>
      </c>
      <c r="AS1751">
        <v>12854973</v>
      </c>
      <c r="AT1751">
        <v>19307774</v>
      </c>
      <c r="AU1751">
        <v>13643095</v>
      </c>
      <c r="AV1751">
        <v>12752152</v>
      </c>
      <c r="AW1751">
        <v>21026653</v>
      </c>
      <c r="AX1751">
        <v>12628810</v>
      </c>
      <c r="AY1751">
        <v>15056632</v>
      </c>
      <c r="AZ1751">
        <v>24574074</v>
      </c>
      <c r="BA1751">
        <v>30498693</v>
      </c>
      <c r="BB1751">
        <v>23956721</v>
      </c>
      <c r="BC1751">
        <v>29377546</v>
      </c>
      <c r="BD1751">
        <v>17480995</v>
      </c>
      <c r="BE1751">
        <v>13632362</v>
      </c>
      <c r="BF1751">
        <v>22484584</v>
      </c>
      <c r="BG1751">
        <v>16289945</v>
      </c>
      <c r="BH1751">
        <v>21573708</v>
      </c>
      <c r="BI1751">
        <v>38524029</v>
      </c>
      <c r="BJ1751">
        <v>17563607</v>
      </c>
      <c r="BK1751">
        <v>33348154</v>
      </c>
      <c r="BL1751">
        <v>36680328</v>
      </c>
      <c r="BM1751">
        <v>28282812</v>
      </c>
      <c r="BN1751">
        <v>37622689</v>
      </c>
      <c r="BO1751">
        <v>54586470</v>
      </c>
      <c r="BP1751">
        <v>26213360</v>
      </c>
      <c r="BQ1751">
        <v>22916369</v>
      </c>
      <c r="BR1751">
        <v>30206544</v>
      </c>
      <c r="BS1751">
        <v>37834657</v>
      </c>
      <c r="BT1751">
        <v>27020032</v>
      </c>
      <c r="BU1751">
        <v>38328737</v>
      </c>
      <c r="BV1751">
        <v>27151557</v>
      </c>
      <c r="BW1751">
        <v>36799639</v>
      </c>
      <c r="BX1751">
        <v>32779864</v>
      </c>
      <c r="BY1751">
        <v>47493026</v>
      </c>
      <c r="BZ1751">
        <v>29784963</v>
      </c>
      <c r="CA1751">
        <v>30753758</v>
      </c>
      <c r="CB1751">
        <v>20299523</v>
      </c>
      <c r="CC1751">
        <v>23544982</v>
      </c>
      <c r="CD1751">
        <v>19993489</v>
      </c>
      <c r="CE1751">
        <v>18265974</v>
      </c>
      <c r="CF1751">
        <v>21868417</v>
      </c>
      <c r="CG1751">
        <v>23609984</v>
      </c>
      <c r="CH1751">
        <v>23346247</v>
      </c>
      <c r="CI1751">
        <v>29173038</v>
      </c>
      <c r="CJ1751">
        <v>42053230</v>
      </c>
      <c r="CK1751">
        <v>33069982</v>
      </c>
      <c r="CL1751">
        <v>30833273</v>
      </c>
      <c r="CM1751">
        <v>32326790</v>
      </c>
      <c r="CN1751">
        <v>36065679</v>
      </c>
      <c r="CO1751">
        <v>48181414</v>
      </c>
      <c r="CP1751">
        <v>35859965</v>
      </c>
      <c r="CQ1751">
        <v>35197799</v>
      </c>
      <c r="CR1751">
        <v>39494701</v>
      </c>
      <c r="CS1751">
        <v>64202297</v>
      </c>
      <c r="CT1751">
        <v>66481420</v>
      </c>
      <c r="CU1751">
        <v>39458253</v>
      </c>
      <c r="CV1751">
        <v>30972663</v>
      </c>
      <c r="CW1751">
        <v>37824724</v>
      </c>
      <c r="CX1751">
        <v>37191561</v>
      </c>
      <c r="CY1751">
        <v>34489366</v>
      </c>
      <c r="CZ1751">
        <v>22472842</v>
      </c>
      <c r="DA1751">
        <v>26729589</v>
      </c>
      <c r="DB1751">
        <v>20341204</v>
      </c>
      <c r="DC1751">
        <v>17081292</v>
      </c>
      <c r="DD1751">
        <v>17485321</v>
      </c>
      <c r="DE1751">
        <v>29480670</v>
      </c>
      <c r="DF1751">
        <v>19081017</v>
      </c>
      <c r="DG1751">
        <v>30516189</v>
      </c>
      <c r="DH1751">
        <v>26077883</v>
      </c>
      <c r="DI1751">
        <v>54645221</v>
      </c>
      <c r="DJ1751">
        <v>25791613</v>
      </c>
      <c r="DK1751">
        <v>30582198</v>
      </c>
      <c r="DL1751">
        <v>51781163</v>
      </c>
      <c r="DM1751">
        <v>80747639</v>
      </c>
      <c r="DN1751">
        <v>28658952</v>
      </c>
      <c r="DO1751">
        <v>34148797</v>
      </c>
      <c r="DP1751">
        <v>23474405</v>
      </c>
      <c r="DQ1751">
        <v>27195847</v>
      </c>
      <c r="DR1751">
        <v>16128320</v>
      </c>
      <c r="DS1751">
        <v>20129133</v>
      </c>
    </row>
    <row r="1752" spans="1:157" x14ac:dyDescent="0.25">
      <c r="A1752" s="5" t="s">
        <v>875</v>
      </c>
      <c r="B1752" t="s">
        <v>1167</v>
      </c>
      <c r="C1752" t="s">
        <v>1184</v>
      </c>
      <c r="D1752" s="2">
        <f>_xll.BDH(A1752, "volume", B1752, C1752, "Direction", "H", "Period", "M","cols=48;rows=2")</f>
        <v>40207</v>
      </c>
      <c r="E1752" s="2">
        <v>40235</v>
      </c>
      <c r="F1752" s="2">
        <v>40268</v>
      </c>
      <c r="G1752" s="2">
        <v>40298</v>
      </c>
      <c r="H1752" s="2">
        <v>40329</v>
      </c>
      <c r="I1752" s="2">
        <v>40359</v>
      </c>
      <c r="J1752" s="2">
        <v>40389</v>
      </c>
      <c r="K1752" s="2">
        <v>40421</v>
      </c>
      <c r="L1752" s="2">
        <v>40451</v>
      </c>
      <c r="M1752" s="2">
        <v>40480</v>
      </c>
      <c r="N1752" s="2">
        <v>40512</v>
      </c>
      <c r="O1752" s="2">
        <v>40543</v>
      </c>
      <c r="P1752" s="2">
        <v>40574</v>
      </c>
      <c r="Q1752" s="2">
        <v>40602</v>
      </c>
      <c r="R1752" s="2">
        <v>40633</v>
      </c>
      <c r="S1752" s="2">
        <v>40662</v>
      </c>
      <c r="T1752" s="2">
        <v>40694</v>
      </c>
      <c r="U1752" s="2">
        <v>40724</v>
      </c>
      <c r="V1752" s="2">
        <v>40753</v>
      </c>
      <c r="W1752" s="2">
        <v>40786</v>
      </c>
      <c r="X1752" s="2">
        <v>40816</v>
      </c>
      <c r="Y1752" s="2">
        <v>40847</v>
      </c>
      <c r="Z1752" s="2">
        <v>40877</v>
      </c>
      <c r="AA1752" s="2">
        <v>40907</v>
      </c>
      <c r="AB1752" s="2">
        <v>40939</v>
      </c>
      <c r="AC1752" s="2">
        <v>40968</v>
      </c>
      <c r="AD1752" s="2">
        <v>40998</v>
      </c>
      <c r="AE1752" s="2">
        <v>41029</v>
      </c>
      <c r="AF1752" s="2">
        <v>41060</v>
      </c>
      <c r="AG1752" s="2">
        <v>41089</v>
      </c>
      <c r="AH1752" s="2">
        <v>41121</v>
      </c>
      <c r="AI1752" s="2">
        <v>41152</v>
      </c>
      <c r="AJ1752" s="2">
        <v>41180</v>
      </c>
      <c r="AK1752" s="2">
        <v>41213</v>
      </c>
      <c r="AL1752" s="2">
        <v>41243</v>
      </c>
      <c r="AM1752" s="2">
        <v>41274</v>
      </c>
      <c r="AN1752" s="2">
        <v>41305</v>
      </c>
      <c r="AO1752" s="2">
        <v>41333</v>
      </c>
      <c r="AP1752" s="2">
        <v>41362</v>
      </c>
      <c r="AQ1752" s="2">
        <v>41394</v>
      </c>
      <c r="AR1752" s="2">
        <v>41425</v>
      </c>
      <c r="AS1752" s="2">
        <v>41453</v>
      </c>
      <c r="AT1752" s="2">
        <v>41486</v>
      </c>
      <c r="AU1752" s="2">
        <v>41516</v>
      </c>
      <c r="AV1752" s="2">
        <v>41547</v>
      </c>
      <c r="AW1752" s="2">
        <v>41578</v>
      </c>
      <c r="AX1752" s="2">
        <v>41607</v>
      </c>
      <c r="AY1752" s="2">
        <v>41639</v>
      </c>
    </row>
    <row r="1753" spans="1:157" x14ac:dyDescent="0.25">
      <c r="D1753" s="3">
        <v>19902450</v>
      </c>
      <c r="E1753">
        <v>16202909</v>
      </c>
      <c r="F1753">
        <v>11940528</v>
      </c>
      <c r="G1753">
        <v>11045223</v>
      </c>
      <c r="H1753">
        <v>28762382</v>
      </c>
      <c r="I1753">
        <v>19048521</v>
      </c>
      <c r="J1753">
        <v>12916232</v>
      </c>
      <c r="K1753">
        <v>16476766</v>
      </c>
      <c r="L1753">
        <v>12665740</v>
      </c>
      <c r="M1753">
        <v>12632899</v>
      </c>
      <c r="N1753">
        <v>13749260</v>
      </c>
      <c r="O1753">
        <v>11072604</v>
      </c>
      <c r="P1753">
        <v>15830262</v>
      </c>
      <c r="Q1753">
        <v>11979214</v>
      </c>
      <c r="R1753">
        <v>15833077</v>
      </c>
      <c r="S1753">
        <v>10752280</v>
      </c>
      <c r="T1753">
        <v>20013084</v>
      </c>
      <c r="U1753">
        <v>13767372</v>
      </c>
      <c r="V1753">
        <v>9898358</v>
      </c>
      <c r="W1753">
        <v>29758200</v>
      </c>
      <c r="X1753">
        <v>17879588</v>
      </c>
      <c r="Y1753">
        <v>15228721</v>
      </c>
      <c r="Z1753">
        <v>11433059</v>
      </c>
      <c r="AA1753">
        <v>9750838</v>
      </c>
      <c r="AB1753">
        <v>10054477</v>
      </c>
      <c r="AC1753">
        <v>12617262</v>
      </c>
      <c r="AD1753">
        <v>10609069</v>
      </c>
      <c r="AE1753">
        <v>11392556</v>
      </c>
      <c r="AF1753">
        <v>14673799</v>
      </c>
      <c r="AG1753">
        <v>12507901</v>
      </c>
      <c r="AH1753">
        <v>15635931</v>
      </c>
      <c r="AI1753">
        <v>10507371</v>
      </c>
      <c r="AJ1753">
        <v>12342819</v>
      </c>
      <c r="AK1753">
        <v>35158154</v>
      </c>
      <c r="AL1753">
        <v>14174355</v>
      </c>
      <c r="AM1753">
        <v>11226133</v>
      </c>
      <c r="AN1753">
        <v>11761892</v>
      </c>
      <c r="AO1753">
        <v>9012748</v>
      </c>
      <c r="AP1753">
        <v>11395594</v>
      </c>
      <c r="AQ1753">
        <v>38889620</v>
      </c>
      <c r="AR1753">
        <v>20287186</v>
      </c>
      <c r="AS1753">
        <v>17378360</v>
      </c>
      <c r="AT1753">
        <v>13422338</v>
      </c>
      <c r="AU1753">
        <v>12839122</v>
      </c>
      <c r="AV1753">
        <v>12692800</v>
      </c>
      <c r="AW1753">
        <v>8644823</v>
      </c>
      <c r="AX1753">
        <v>35669056</v>
      </c>
      <c r="AY1753">
        <v>27336263</v>
      </c>
    </row>
    <row r="1754" spans="1:157" x14ac:dyDescent="0.25">
      <c r="A1754" s="5" t="s">
        <v>876</v>
      </c>
      <c r="B1754" t="s">
        <v>1167</v>
      </c>
      <c r="C1754" t="s">
        <v>1188</v>
      </c>
      <c r="D1754" s="2">
        <f>_xll.BDH(A1754, "volume", B1754, C1754, "Direction", "H", "Period", "M","cols=36;rows=2")</f>
        <v>40207</v>
      </c>
      <c r="E1754" s="2">
        <v>40235</v>
      </c>
      <c r="F1754" s="2">
        <v>40268</v>
      </c>
      <c r="G1754" s="2">
        <v>40298</v>
      </c>
      <c r="H1754" s="2">
        <v>40329</v>
      </c>
      <c r="I1754" s="2">
        <v>40359</v>
      </c>
      <c r="J1754" s="2">
        <v>40389</v>
      </c>
      <c r="K1754" s="2">
        <v>40421</v>
      </c>
      <c r="L1754" s="2">
        <v>40451</v>
      </c>
      <c r="M1754" s="2">
        <v>40480</v>
      </c>
      <c r="N1754" s="2">
        <v>40512</v>
      </c>
      <c r="O1754" s="2">
        <v>40543</v>
      </c>
      <c r="P1754" s="2">
        <v>40574</v>
      </c>
      <c r="Q1754" s="2">
        <v>40602</v>
      </c>
      <c r="R1754" s="2">
        <v>40633</v>
      </c>
      <c r="S1754" s="2">
        <v>40662</v>
      </c>
      <c r="T1754" s="2">
        <v>40694</v>
      </c>
      <c r="U1754" s="2">
        <v>40724</v>
      </c>
      <c r="V1754" s="2">
        <v>40753</v>
      </c>
      <c r="W1754" s="2">
        <v>40786</v>
      </c>
      <c r="X1754" s="2">
        <v>40816</v>
      </c>
      <c r="Y1754" s="2">
        <v>40847</v>
      </c>
      <c r="Z1754" s="2">
        <v>40877</v>
      </c>
      <c r="AA1754" s="2">
        <v>40907</v>
      </c>
      <c r="AB1754" s="2">
        <v>40939</v>
      </c>
      <c r="AC1754" s="2">
        <v>40968</v>
      </c>
      <c r="AD1754" s="2">
        <v>40998</v>
      </c>
      <c r="AE1754" s="2">
        <v>41029</v>
      </c>
      <c r="AF1754" s="2">
        <v>41060</v>
      </c>
      <c r="AG1754" s="2">
        <v>41089</v>
      </c>
      <c r="AH1754" s="2">
        <v>41121</v>
      </c>
      <c r="AI1754" s="2">
        <v>41152</v>
      </c>
      <c r="AJ1754" s="2">
        <v>41180</v>
      </c>
      <c r="AK1754" s="2">
        <v>41213</v>
      </c>
      <c r="AL1754" s="2">
        <v>41243</v>
      </c>
      <c r="AM1754" s="2">
        <v>41274</v>
      </c>
    </row>
    <row r="1755" spans="1:157" x14ac:dyDescent="0.25">
      <c r="D1755" s="3">
        <v>4427181</v>
      </c>
      <c r="E1755">
        <v>4518042</v>
      </c>
      <c r="F1755">
        <v>5158017</v>
      </c>
      <c r="G1755">
        <v>5864025</v>
      </c>
      <c r="H1755">
        <v>7409795</v>
      </c>
      <c r="I1755">
        <v>6592550</v>
      </c>
      <c r="J1755">
        <v>5446194</v>
      </c>
      <c r="K1755">
        <v>5637222</v>
      </c>
      <c r="L1755">
        <v>4258419</v>
      </c>
      <c r="M1755">
        <v>3333969</v>
      </c>
      <c r="N1755">
        <v>4361533</v>
      </c>
      <c r="O1755">
        <v>3535290</v>
      </c>
      <c r="P1755">
        <v>3712702</v>
      </c>
      <c r="Q1755">
        <v>3500027</v>
      </c>
      <c r="R1755">
        <v>4732157</v>
      </c>
      <c r="S1755">
        <v>3657899</v>
      </c>
      <c r="T1755">
        <v>5146078</v>
      </c>
      <c r="U1755">
        <v>6620995</v>
      </c>
      <c r="V1755">
        <v>4070678</v>
      </c>
      <c r="W1755">
        <v>10810240</v>
      </c>
      <c r="X1755">
        <v>6471229</v>
      </c>
      <c r="Y1755">
        <v>7019503</v>
      </c>
      <c r="Z1755">
        <v>6953687</v>
      </c>
      <c r="AA1755">
        <v>5272655</v>
      </c>
      <c r="AB1755">
        <v>8315408</v>
      </c>
      <c r="AC1755">
        <v>9554158</v>
      </c>
      <c r="AD1755">
        <v>6158875</v>
      </c>
      <c r="AE1755">
        <v>5006770</v>
      </c>
      <c r="AF1755">
        <v>5211068</v>
      </c>
      <c r="AG1755">
        <v>4062900</v>
      </c>
      <c r="AH1755">
        <v>3931240</v>
      </c>
      <c r="AI1755">
        <v>4893311</v>
      </c>
      <c r="AJ1755">
        <v>4009796</v>
      </c>
      <c r="AK1755">
        <v>4503908</v>
      </c>
      <c r="AL1755">
        <v>4885906</v>
      </c>
      <c r="AM1755">
        <v>10257280</v>
      </c>
    </row>
    <row r="1756" spans="1:157" x14ac:dyDescent="0.25">
      <c r="A1756" s="5" t="s">
        <v>877</v>
      </c>
      <c r="B1756" t="s">
        <v>1167</v>
      </c>
      <c r="C1756" t="s">
        <v>1199</v>
      </c>
      <c r="D1756" s="2">
        <f>_xll.BDH(A1756, "volume", B1756, C1756, "Direction", "H", "Period", "M","cols=154;rows=2")</f>
        <v>40207</v>
      </c>
      <c r="E1756" s="2">
        <v>40235</v>
      </c>
      <c r="F1756" s="2">
        <v>40268</v>
      </c>
      <c r="G1756" s="2">
        <v>40298</v>
      </c>
      <c r="H1756" s="2">
        <v>40329</v>
      </c>
      <c r="I1756" s="2">
        <v>40359</v>
      </c>
      <c r="J1756" s="2">
        <v>40389</v>
      </c>
      <c r="K1756" s="2">
        <v>40421</v>
      </c>
      <c r="L1756" s="2">
        <v>40451</v>
      </c>
      <c r="M1756" s="2">
        <v>40480</v>
      </c>
      <c r="N1756" s="2">
        <v>40512</v>
      </c>
      <c r="O1756" s="2">
        <v>40543</v>
      </c>
      <c r="P1756" s="2">
        <v>40574</v>
      </c>
      <c r="Q1756" s="2">
        <v>40602</v>
      </c>
      <c r="R1756" s="2">
        <v>40633</v>
      </c>
      <c r="S1756" s="2">
        <v>40662</v>
      </c>
      <c r="T1756" s="2">
        <v>40694</v>
      </c>
      <c r="U1756" s="2">
        <v>40724</v>
      </c>
      <c r="V1756" s="2">
        <v>40753</v>
      </c>
      <c r="W1756" s="2">
        <v>40786</v>
      </c>
      <c r="X1756" s="2">
        <v>40816</v>
      </c>
      <c r="Y1756" s="2">
        <v>40847</v>
      </c>
      <c r="Z1756" s="2">
        <v>40877</v>
      </c>
      <c r="AA1756" s="2">
        <v>40907</v>
      </c>
      <c r="AB1756" s="2">
        <v>40939</v>
      </c>
      <c r="AC1756" s="2">
        <v>40968</v>
      </c>
      <c r="AD1756" s="2">
        <v>40998</v>
      </c>
      <c r="AE1756" s="2">
        <v>41029</v>
      </c>
      <c r="AF1756" s="2">
        <v>41060</v>
      </c>
      <c r="AG1756" s="2">
        <v>41089</v>
      </c>
      <c r="AH1756" s="2">
        <v>41121</v>
      </c>
      <c r="AI1756" s="2">
        <v>41152</v>
      </c>
      <c r="AJ1756" s="2">
        <v>41180</v>
      </c>
      <c r="AK1756" s="2">
        <v>41213</v>
      </c>
      <c r="AL1756" s="2">
        <v>41243</v>
      </c>
      <c r="AM1756" s="2">
        <v>41274</v>
      </c>
      <c r="AN1756" s="2">
        <v>41305</v>
      </c>
      <c r="AO1756" s="2">
        <v>41333</v>
      </c>
      <c r="AP1756" s="2">
        <v>41362</v>
      </c>
      <c r="AQ1756" s="2">
        <v>41394</v>
      </c>
      <c r="AR1756" s="2">
        <v>41425</v>
      </c>
      <c r="AS1756" s="2">
        <v>41453</v>
      </c>
      <c r="AT1756" s="2">
        <v>41486</v>
      </c>
      <c r="AU1756" s="2">
        <v>41516</v>
      </c>
      <c r="AV1756" s="2">
        <v>41547</v>
      </c>
      <c r="AW1756" s="2">
        <v>41578</v>
      </c>
      <c r="AX1756" s="2">
        <v>41607</v>
      </c>
      <c r="AY1756" s="2">
        <v>41639</v>
      </c>
      <c r="AZ1756" s="2">
        <v>41670</v>
      </c>
      <c r="BA1756" s="2">
        <v>41698</v>
      </c>
      <c r="BB1756" s="2">
        <v>41729</v>
      </c>
      <c r="BC1756" s="2">
        <v>41759</v>
      </c>
      <c r="BD1756" s="2">
        <v>41789</v>
      </c>
      <c r="BE1756" s="2">
        <v>41820</v>
      </c>
      <c r="BF1756" s="2">
        <v>41851</v>
      </c>
      <c r="BG1756" s="2">
        <v>41880</v>
      </c>
      <c r="BH1756" s="2">
        <v>41912</v>
      </c>
      <c r="BI1756" s="2">
        <v>41943</v>
      </c>
      <c r="BJ1756" s="2">
        <v>41971</v>
      </c>
      <c r="BK1756" s="2">
        <v>42004</v>
      </c>
      <c r="BL1756" s="2">
        <v>42034</v>
      </c>
      <c r="BM1756" s="2">
        <v>42062</v>
      </c>
      <c r="BN1756" s="2">
        <v>42094</v>
      </c>
      <c r="BO1756" s="2">
        <v>42124</v>
      </c>
      <c r="BP1756" s="2">
        <v>42153</v>
      </c>
      <c r="BQ1756" s="2">
        <v>42185</v>
      </c>
      <c r="BR1756" s="2">
        <v>42216</v>
      </c>
      <c r="BS1756" s="2">
        <v>42247</v>
      </c>
      <c r="BT1756" s="2">
        <v>42277</v>
      </c>
      <c r="BU1756" s="2">
        <v>42307</v>
      </c>
      <c r="BV1756" s="2">
        <v>42338</v>
      </c>
      <c r="BW1756" s="2">
        <v>42369</v>
      </c>
      <c r="BX1756" s="2">
        <v>42398</v>
      </c>
      <c r="BY1756" s="2">
        <v>42429</v>
      </c>
      <c r="BZ1756" s="2">
        <v>42460</v>
      </c>
      <c r="CA1756" s="2">
        <v>42489</v>
      </c>
      <c r="CB1756" s="2">
        <v>42521</v>
      </c>
      <c r="CC1756" s="2">
        <v>42551</v>
      </c>
      <c r="CD1756" s="2">
        <v>42580</v>
      </c>
      <c r="CE1756" s="2">
        <v>42613</v>
      </c>
      <c r="CF1756" s="2">
        <v>42643</v>
      </c>
      <c r="CG1756" s="2">
        <v>42674</v>
      </c>
      <c r="CH1756" s="2">
        <v>42704</v>
      </c>
      <c r="CI1756" s="2">
        <v>42734</v>
      </c>
      <c r="CJ1756" s="2">
        <v>42766</v>
      </c>
      <c r="CK1756" s="2">
        <v>42794</v>
      </c>
      <c r="CL1756" s="2">
        <v>42825</v>
      </c>
      <c r="CM1756" s="2">
        <v>42853</v>
      </c>
      <c r="CN1756" s="2">
        <v>42886</v>
      </c>
      <c r="CO1756" s="2">
        <v>42916</v>
      </c>
      <c r="CP1756" s="2">
        <v>42947</v>
      </c>
      <c r="CQ1756" s="2">
        <v>42978</v>
      </c>
      <c r="CR1756" s="2">
        <v>43007</v>
      </c>
      <c r="CS1756" s="2">
        <v>43039</v>
      </c>
      <c r="CT1756" s="2">
        <v>43069</v>
      </c>
      <c r="CU1756" s="2">
        <v>43098</v>
      </c>
      <c r="CV1756" s="2">
        <v>43131</v>
      </c>
      <c r="CW1756" s="2">
        <v>43159</v>
      </c>
      <c r="CX1756" s="2">
        <v>43189</v>
      </c>
      <c r="CY1756" s="2">
        <v>43220</v>
      </c>
      <c r="CZ1756" s="2">
        <v>43251</v>
      </c>
      <c r="DA1756" s="2">
        <v>43280</v>
      </c>
      <c r="DB1756" s="2">
        <v>43312</v>
      </c>
      <c r="DC1756" s="2">
        <v>43343</v>
      </c>
      <c r="DD1756" s="2">
        <v>43371</v>
      </c>
      <c r="DE1756" s="2">
        <v>43404</v>
      </c>
      <c r="DF1756" s="2">
        <v>43434</v>
      </c>
      <c r="DG1756" s="2">
        <v>43465</v>
      </c>
      <c r="DH1756" s="2">
        <v>43496</v>
      </c>
      <c r="DI1756" s="2">
        <v>43524</v>
      </c>
      <c r="DJ1756" s="2">
        <v>43553</v>
      </c>
      <c r="DK1756" s="2">
        <v>43585</v>
      </c>
      <c r="DL1756" s="2">
        <v>43616</v>
      </c>
      <c r="DM1756" s="2">
        <v>43644</v>
      </c>
      <c r="DN1756" s="2">
        <v>43677</v>
      </c>
      <c r="DO1756" s="2">
        <v>43707</v>
      </c>
      <c r="DP1756" s="2">
        <v>43738</v>
      </c>
      <c r="DQ1756" s="2">
        <v>43769</v>
      </c>
      <c r="DR1756" s="2">
        <v>43798</v>
      </c>
      <c r="DS1756" s="2">
        <v>43830</v>
      </c>
      <c r="DT1756" s="2">
        <v>43861</v>
      </c>
      <c r="DU1756" s="2">
        <v>43889</v>
      </c>
      <c r="DV1756" s="2">
        <v>43921</v>
      </c>
      <c r="DW1756" s="2">
        <v>43951</v>
      </c>
      <c r="DX1756" s="2">
        <v>43980</v>
      </c>
      <c r="DY1756" s="2">
        <v>44012</v>
      </c>
      <c r="DZ1756" s="2">
        <v>44043</v>
      </c>
      <c r="EA1756" s="2">
        <v>44074</v>
      </c>
      <c r="EB1756" s="2">
        <v>44104</v>
      </c>
      <c r="EC1756" s="2">
        <v>44134</v>
      </c>
      <c r="ED1756" s="2">
        <v>44165</v>
      </c>
      <c r="EE1756" s="2">
        <v>44196</v>
      </c>
      <c r="EF1756" s="2">
        <v>44225</v>
      </c>
      <c r="EG1756" s="2">
        <v>44253</v>
      </c>
      <c r="EH1756" s="2">
        <v>44286</v>
      </c>
      <c r="EI1756" s="2">
        <v>44316</v>
      </c>
      <c r="EJ1756" s="2">
        <v>44347</v>
      </c>
      <c r="EK1756" s="2">
        <v>44377</v>
      </c>
      <c r="EL1756" s="2">
        <v>44407</v>
      </c>
      <c r="EM1756" s="2">
        <v>44439</v>
      </c>
      <c r="EN1756" s="2">
        <v>44469</v>
      </c>
      <c r="EO1756" s="2">
        <v>44498</v>
      </c>
      <c r="EP1756" s="2">
        <v>44530</v>
      </c>
      <c r="EQ1756" s="2">
        <v>44561</v>
      </c>
      <c r="ER1756" s="2">
        <v>44592</v>
      </c>
      <c r="ES1756" s="2">
        <v>44620</v>
      </c>
      <c r="ET1756" s="2">
        <v>44651</v>
      </c>
      <c r="EU1756" s="2">
        <v>44680</v>
      </c>
      <c r="EV1756" s="2">
        <v>44712</v>
      </c>
      <c r="EW1756" s="2">
        <v>44742</v>
      </c>
      <c r="EX1756" s="2">
        <v>44771</v>
      </c>
      <c r="EY1756" s="2">
        <v>44804</v>
      </c>
      <c r="EZ1756" s="2">
        <v>44834</v>
      </c>
      <c r="FA1756" s="2">
        <v>44865</v>
      </c>
    </row>
    <row r="1757" spans="1:157" x14ac:dyDescent="0.25">
      <c r="D1757" s="3">
        <v>5839650</v>
      </c>
      <c r="E1757">
        <v>8078900</v>
      </c>
      <c r="F1757">
        <v>7883130</v>
      </c>
      <c r="G1757">
        <v>5698031</v>
      </c>
      <c r="H1757">
        <v>15192674</v>
      </c>
      <c r="I1757">
        <v>9882330</v>
      </c>
      <c r="J1757">
        <v>9177614</v>
      </c>
      <c r="K1757">
        <v>11763364</v>
      </c>
      <c r="L1757">
        <v>8162669</v>
      </c>
      <c r="M1757">
        <v>7783304</v>
      </c>
      <c r="N1757">
        <v>8783371</v>
      </c>
      <c r="O1757">
        <v>6255309</v>
      </c>
      <c r="P1757">
        <v>6131681</v>
      </c>
      <c r="Q1757">
        <v>7817161</v>
      </c>
      <c r="R1757">
        <v>8926005</v>
      </c>
      <c r="S1757">
        <v>6339677</v>
      </c>
      <c r="T1757">
        <v>8634008</v>
      </c>
      <c r="U1757">
        <v>7052350</v>
      </c>
      <c r="V1757">
        <v>4204857</v>
      </c>
      <c r="W1757">
        <v>10465244</v>
      </c>
      <c r="X1757">
        <v>7424076</v>
      </c>
      <c r="Y1757">
        <v>6848791</v>
      </c>
      <c r="Z1757">
        <v>7876764</v>
      </c>
      <c r="AA1757">
        <v>5520968</v>
      </c>
      <c r="AB1757">
        <v>4149953</v>
      </c>
      <c r="AC1757">
        <v>6228542</v>
      </c>
      <c r="AD1757">
        <v>5432554</v>
      </c>
      <c r="AE1757">
        <v>6677068</v>
      </c>
      <c r="AF1757">
        <v>6553151</v>
      </c>
      <c r="AG1757">
        <v>4501980</v>
      </c>
      <c r="AH1757">
        <v>4791812</v>
      </c>
      <c r="AI1757">
        <v>7736880</v>
      </c>
      <c r="AJ1757">
        <v>4018650</v>
      </c>
      <c r="AK1757">
        <v>4992209</v>
      </c>
      <c r="AL1757">
        <v>4687770</v>
      </c>
      <c r="AM1757">
        <v>3263380</v>
      </c>
      <c r="AN1757">
        <v>3274285</v>
      </c>
      <c r="AO1757">
        <v>3201287</v>
      </c>
      <c r="AP1757">
        <v>2749212</v>
      </c>
      <c r="AQ1757">
        <v>3318461</v>
      </c>
      <c r="AR1757">
        <v>4905500</v>
      </c>
      <c r="AS1757">
        <v>2963253</v>
      </c>
      <c r="AT1757">
        <v>3573514</v>
      </c>
      <c r="AU1757">
        <v>3757990</v>
      </c>
      <c r="AV1757">
        <v>2370076</v>
      </c>
      <c r="AW1757">
        <v>3984363</v>
      </c>
      <c r="AX1757">
        <v>3550339</v>
      </c>
      <c r="AY1757">
        <v>3027252</v>
      </c>
      <c r="AZ1757">
        <v>4138072</v>
      </c>
      <c r="BA1757">
        <v>5290799</v>
      </c>
      <c r="BB1757">
        <v>5312218</v>
      </c>
      <c r="BC1757">
        <v>6750827</v>
      </c>
      <c r="BD1757">
        <v>5301563</v>
      </c>
      <c r="BE1757">
        <v>4551354</v>
      </c>
      <c r="BF1757">
        <v>4476166</v>
      </c>
      <c r="BG1757">
        <v>4431385</v>
      </c>
      <c r="BH1757">
        <v>4919607</v>
      </c>
      <c r="BI1757">
        <v>6464910</v>
      </c>
      <c r="BJ1757">
        <v>5056979</v>
      </c>
      <c r="BK1757">
        <v>4966580</v>
      </c>
      <c r="BL1757">
        <v>5302671</v>
      </c>
      <c r="BM1757">
        <v>5424452</v>
      </c>
      <c r="BN1757">
        <v>4331427</v>
      </c>
      <c r="BO1757">
        <v>3439146</v>
      </c>
      <c r="BP1757">
        <v>4446706</v>
      </c>
      <c r="BQ1757">
        <v>3949553</v>
      </c>
      <c r="BR1757">
        <v>3712251</v>
      </c>
      <c r="BS1757">
        <v>5066368</v>
      </c>
      <c r="BT1757">
        <v>4153987</v>
      </c>
      <c r="BU1757">
        <v>3952967</v>
      </c>
      <c r="BV1757">
        <v>4448030</v>
      </c>
      <c r="BW1757">
        <v>2989542</v>
      </c>
      <c r="BX1757">
        <v>4748813</v>
      </c>
      <c r="BY1757">
        <v>5411455</v>
      </c>
      <c r="BZ1757">
        <v>2939607</v>
      </c>
      <c r="CA1757">
        <v>2659317</v>
      </c>
      <c r="CB1757">
        <v>3871734</v>
      </c>
      <c r="CC1757">
        <v>5246967</v>
      </c>
      <c r="CD1757">
        <v>3230002</v>
      </c>
      <c r="CE1757">
        <v>3323010</v>
      </c>
      <c r="CF1757">
        <v>2906630</v>
      </c>
      <c r="CG1757">
        <v>2471367</v>
      </c>
      <c r="CH1757">
        <v>3873238</v>
      </c>
      <c r="CI1757">
        <v>2461293</v>
      </c>
      <c r="CJ1757">
        <v>2581452</v>
      </c>
      <c r="CK1757">
        <v>2733583</v>
      </c>
      <c r="CL1757">
        <v>2639325</v>
      </c>
      <c r="CM1757">
        <v>2395643</v>
      </c>
      <c r="CN1757">
        <v>3930396</v>
      </c>
      <c r="CO1757">
        <v>3245505</v>
      </c>
      <c r="CP1757">
        <v>2607314</v>
      </c>
      <c r="CQ1757">
        <v>4123633</v>
      </c>
      <c r="CR1757">
        <v>2783242</v>
      </c>
      <c r="CS1757">
        <v>2645262</v>
      </c>
      <c r="CT1757">
        <v>4611523</v>
      </c>
      <c r="CU1757">
        <v>2575916</v>
      </c>
      <c r="CV1757">
        <v>3218331</v>
      </c>
      <c r="CW1757">
        <v>3829345</v>
      </c>
      <c r="CX1757">
        <v>3518284</v>
      </c>
      <c r="CY1757">
        <v>2483019</v>
      </c>
      <c r="CZ1757">
        <v>3000093</v>
      </c>
      <c r="DA1757">
        <v>2622170</v>
      </c>
      <c r="DB1757">
        <v>2341897</v>
      </c>
      <c r="DC1757">
        <v>3916899</v>
      </c>
      <c r="DD1757">
        <v>2416375</v>
      </c>
      <c r="DE1757">
        <v>3033788</v>
      </c>
      <c r="DF1757">
        <v>3165310</v>
      </c>
      <c r="DG1757">
        <v>3245506</v>
      </c>
      <c r="DH1757">
        <v>3138787</v>
      </c>
      <c r="DI1757">
        <v>2716061</v>
      </c>
      <c r="DJ1757">
        <v>3948008</v>
      </c>
      <c r="DK1757">
        <v>2421939</v>
      </c>
      <c r="DL1757">
        <v>3292251</v>
      </c>
      <c r="DM1757">
        <v>3099262</v>
      </c>
      <c r="DN1757">
        <v>2048054</v>
      </c>
      <c r="DO1757">
        <v>2602738</v>
      </c>
      <c r="DP1757">
        <v>2317368</v>
      </c>
      <c r="DQ1757">
        <v>1848965</v>
      </c>
      <c r="DR1757">
        <v>2711804</v>
      </c>
      <c r="DS1757">
        <v>2042800</v>
      </c>
      <c r="DT1757">
        <v>3061332</v>
      </c>
      <c r="DU1757">
        <v>3512189</v>
      </c>
      <c r="DV1757">
        <v>6545143</v>
      </c>
      <c r="DW1757">
        <v>3930857</v>
      </c>
      <c r="DX1757">
        <v>4244452</v>
      </c>
      <c r="DY1757">
        <v>4392825</v>
      </c>
      <c r="DZ1757">
        <v>2790998</v>
      </c>
      <c r="EA1757">
        <v>2422724</v>
      </c>
      <c r="EB1757">
        <v>3121467</v>
      </c>
      <c r="EC1757">
        <v>2616331</v>
      </c>
      <c r="ED1757">
        <v>3077997</v>
      </c>
      <c r="EE1757">
        <v>2418867</v>
      </c>
      <c r="EF1757">
        <v>2823537</v>
      </c>
      <c r="EG1757">
        <v>2579629</v>
      </c>
      <c r="EH1757">
        <v>3720836</v>
      </c>
      <c r="EI1757">
        <v>2537623</v>
      </c>
      <c r="EJ1757">
        <v>2807861</v>
      </c>
      <c r="EK1757">
        <v>2330202</v>
      </c>
      <c r="EL1757">
        <v>2054315</v>
      </c>
      <c r="EM1757">
        <v>2349981</v>
      </c>
      <c r="EN1757">
        <v>2056595</v>
      </c>
      <c r="EO1757">
        <v>1617553</v>
      </c>
      <c r="EP1757">
        <v>2933766</v>
      </c>
      <c r="EQ1757">
        <v>2691459</v>
      </c>
      <c r="ER1757">
        <v>2570650</v>
      </c>
      <c r="ES1757">
        <v>3213527</v>
      </c>
      <c r="ET1757">
        <v>4218333</v>
      </c>
      <c r="EU1757">
        <v>2618104</v>
      </c>
      <c r="EV1757">
        <v>3457590</v>
      </c>
      <c r="EW1757">
        <v>3459759</v>
      </c>
      <c r="EX1757">
        <v>2488750</v>
      </c>
      <c r="EY1757">
        <v>2924465</v>
      </c>
      <c r="EZ1757">
        <v>3377040</v>
      </c>
      <c r="FA1757">
        <v>2733420</v>
      </c>
    </row>
    <row r="1758" spans="1:157" x14ac:dyDescent="0.25">
      <c r="A1758" s="5" t="s">
        <v>245</v>
      </c>
      <c r="B1758" t="s">
        <v>1167</v>
      </c>
      <c r="C1758" t="s">
        <v>1199</v>
      </c>
      <c r="D1758" s="2">
        <f>_xll.BDH(A1758, "volume", B1758, C1758, "Direction", "H", "Period", "M","cols=154;rows=2")</f>
        <v>40207</v>
      </c>
      <c r="E1758" s="2">
        <v>40235</v>
      </c>
      <c r="F1758" s="2">
        <v>40268</v>
      </c>
      <c r="G1758" s="2">
        <v>40298</v>
      </c>
      <c r="H1758" s="2">
        <v>40329</v>
      </c>
      <c r="I1758" s="2">
        <v>40359</v>
      </c>
      <c r="J1758" s="2">
        <v>40389</v>
      </c>
      <c r="K1758" s="2">
        <v>40421</v>
      </c>
      <c r="L1758" s="2">
        <v>40451</v>
      </c>
      <c r="M1758" s="2">
        <v>40480</v>
      </c>
      <c r="N1758" s="2">
        <v>40512</v>
      </c>
      <c r="O1758" s="2">
        <v>40543</v>
      </c>
      <c r="P1758" s="2">
        <v>40574</v>
      </c>
      <c r="Q1758" s="2">
        <v>40602</v>
      </c>
      <c r="R1758" s="2">
        <v>40633</v>
      </c>
      <c r="S1758" s="2">
        <v>40662</v>
      </c>
      <c r="T1758" s="2">
        <v>40694</v>
      </c>
      <c r="U1758" s="2">
        <v>40724</v>
      </c>
      <c r="V1758" s="2">
        <v>40753</v>
      </c>
      <c r="W1758" s="2">
        <v>40786</v>
      </c>
      <c r="X1758" s="2">
        <v>40816</v>
      </c>
      <c r="Y1758" s="2">
        <v>40847</v>
      </c>
      <c r="Z1758" s="2">
        <v>40877</v>
      </c>
      <c r="AA1758" s="2">
        <v>40907</v>
      </c>
      <c r="AB1758" s="2">
        <v>40939</v>
      </c>
      <c r="AC1758" s="2">
        <v>40968</v>
      </c>
      <c r="AD1758" s="2">
        <v>40998</v>
      </c>
      <c r="AE1758" s="2">
        <v>41029</v>
      </c>
      <c r="AF1758" s="2">
        <v>41060</v>
      </c>
      <c r="AG1758" s="2">
        <v>41089</v>
      </c>
      <c r="AH1758" s="2">
        <v>41121</v>
      </c>
      <c r="AI1758" s="2">
        <v>41152</v>
      </c>
      <c r="AJ1758" s="2">
        <v>41180</v>
      </c>
      <c r="AK1758" s="2">
        <v>41213</v>
      </c>
      <c r="AL1758" s="2">
        <v>41243</v>
      </c>
      <c r="AM1758" s="2">
        <v>41274</v>
      </c>
      <c r="AN1758" s="2">
        <v>41305</v>
      </c>
      <c r="AO1758" s="2">
        <v>41333</v>
      </c>
      <c r="AP1758" s="2">
        <v>41362</v>
      </c>
      <c r="AQ1758" s="2">
        <v>41394</v>
      </c>
      <c r="AR1758" s="2">
        <v>41425</v>
      </c>
      <c r="AS1758" s="2">
        <v>41453</v>
      </c>
      <c r="AT1758" s="2">
        <v>41486</v>
      </c>
      <c r="AU1758" s="2">
        <v>41516</v>
      </c>
      <c r="AV1758" s="2">
        <v>41547</v>
      </c>
      <c r="AW1758" s="2">
        <v>41578</v>
      </c>
      <c r="AX1758" s="2">
        <v>41607</v>
      </c>
      <c r="AY1758" s="2">
        <v>41639</v>
      </c>
      <c r="AZ1758" s="2">
        <v>41670</v>
      </c>
      <c r="BA1758" s="2">
        <v>41698</v>
      </c>
      <c r="BB1758" s="2">
        <v>41729</v>
      </c>
      <c r="BC1758" s="2">
        <v>41759</v>
      </c>
      <c r="BD1758" s="2">
        <v>41789</v>
      </c>
      <c r="BE1758" s="2">
        <v>41820</v>
      </c>
      <c r="BF1758" s="2">
        <v>41851</v>
      </c>
      <c r="BG1758" s="2">
        <v>41880</v>
      </c>
      <c r="BH1758" s="2">
        <v>41912</v>
      </c>
      <c r="BI1758" s="2">
        <v>41943</v>
      </c>
      <c r="BJ1758" s="2">
        <v>41971</v>
      </c>
      <c r="BK1758" s="2">
        <v>42004</v>
      </c>
      <c r="BL1758" s="2">
        <v>42034</v>
      </c>
      <c r="BM1758" s="2">
        <v>42062</v>
      </c>
      <c r="BN1758" s="2">
        <v>42094</v>
      </c>
      <c r="BO1758" s="2">
        <v>42124</v>
      </c>
      <c r="BP1758" s="2">
        <v>42153</v>
      </c>
      <c r="BQ1758" s="2">
        <v>42185</v>
      </c>
      <c r="BR1758" s="2">
        <v>42216</v>
      </c>
      <c r="BS1758" s="2">
        <v>42247</v>
      </c>
      <c r="BT1758" s="2">
        <v>42277</v>
      </c>
      <c r="BU1758" s="2">
        <v>42307</v>
      </c>
      <c r="BV1758" s="2">
        <v>42338</v>
      </c>
      <c r="BW1758" s="2">
        <v>42369</v>
      </c>
      <c r="BX1758" s="2">
        <v>42398</v>
      </c>
      <c r="BY1758" s="2">
        <v>42429</v>
      </c>
      <c r="BZ1758" s="2">
        <v>42460</v>
      </c>
      <c r="CA1758" s="2">
        <v>42489</v>
      </c>
      <c r="CB1758" s="2">
        <v>42521</v>
      </c>
      <c r="CC1758" s="2">
        <v>42551</v>
      </c>
      <c r="CD1758" s="2">
        <v>42580</v>
      </c>
      <c r="CE1758" s="2">
        <v>42613</v>
      </c>
      <c r="CF1758" s="2">
        <v>42643</v>
      </c>
      <c r="CG1758" s="2">
        <v>42674</v>
      </c>
      <c r="CH1758" s="2">
        <v>42704</v>
      </c>
      <c r="CI1758" s="2">
        <v>42734</v>
      </c>
      <c r="CJ1758" s="2">
        <v>42766</v>
      </c>
      <c r="CK1758" s="2">
        <v>42794</v>
      </c>
      <c r="CL1758" s="2">
        <v>42825</v>
      </c>
      <c r="CM1758" s="2">
        <v>42853</v>
      </c>
      <c r="CN1758" s="2">
        <v>42886</v>
      </c>
      <c r="CO1758" s="2">
        <v>42916</v>
      </c>
      <c r="CP1758" s="2">
        <v>42947</v>
      </c>
      <c r="CQ1758" s="2">
        <v>42978</v>
      </c>
      <c r="CR1758" s="2">
        <v>43007</v>
      </c>
      <c r="CS1758" s="2">
        <v>43039</v>
      </c>
      <c r="CT1758" s="2">
        <v>43069</v>
      </c>
      <c r="CU1758" s="2">
        <v>43098</v>
      </c>
      <c r="CV1758" s="2">
        <v>43131</v>
      </c>
      <c r="CW1758" s="2">
        <v>43159</v>
      </c>
      <c r="CX1758" s="2">
        <v>43189</v>
      </c>
      <c r="CY1758" s="2">
        <v>43220</v>
      </c>
      <c r="CZ1758" s="2">
        <v>43251</v>
      </c>
      <c r="DA1758" s="2">
        <v>43280</v>
      </c>
      <c r="DB1758" s="2">
        <v>43312</v>
      </c>
      <c r="DC1758" s="2">
        <v>43343</v>
      </c>
      <c r="DD1758" s="2">
        <v>43371</v>
      </c>
      <c r="DE1758" s="2">
        <v>43404</v>
      </c>
      <c r="DF1758" s="2">
        <v>43434</v>
      </c>
      <c r="DG1758" s="2">
        <v>43465</v>
      </c>
      <c r="DH1758" s="2">
        <v>43496</v>
      </c>
      <c r="DI1758" s="2">
        <v>43524</v>
      </c>
      <c r="DJ1758" s="2">
        <v>43553</v>
      </c>
      <c r="DK1758" s="2">
        <v>43585</v>
      </c>
      <c r="DL1758" s="2">
        <v>43616</v>
      </c>
      <c r="DM1758" s="2">
        <v>43644</v>
      </c>
      <c r="DN1758" s="2">
        <v>43677</v>
      </c>
      <c r="DO1758" s="2">
        <v>43707</v>
      </c>
      <c r="DP1758" s="2">
        <v>43738</v>
      </c>
      <c r="DQ1758" s="2">
        <v>43769</v>
      </c>
      <c r="DR1758" s="2">
        <v>43798</v>
      </c>
      <c r="DS1758" s="2">
        <v>43830</v>
      </c>
      <c r="DT1758" s="2">
        <v>43861</v>
      </c>
      <c r="DU1758" s="2">
        <v>43889</v>
      </c>
      <c r="DV1758" s="2">
        <v>43921</v>
      </c>
      <c r="DW1758" s="2">
        <v>43951</v>
      </c>
      <c r="DX1758" s="2">
        <v>43980</v>
      </c>
      <c r="DY1758" s="2">
        <v>44012</v>
      </c>
      <c r="DZ1758" s="2">
        <v>44043</v>
      </c>
      <c r="EA1758" s="2">
        <v>44074</v>
      </c>
      <c r="EB1758" s="2">
        <v>44104</v>
      </c>
      <c r="EC1758" s="2">
        <v>44134</v>
      </c>
      <c r="ED1758" s="2">
        <v>44165</v>
      </c>
      <c r="EE1758" s="2">
        <v>44196</v>
      </c>
      <c r="EF1758" s="2">
        <v>44225</v>
      </c>
      <c r="EG1758" s="2">
        <v>44253</v>
      </c>
      <c r="EH1758" s="2">
        <v>44286</v>
      </c>
      <c r="EI1758" s="2">
        <v>44316</v>
      </c>
      <c r="EJ1758" s="2">
        <v>44347</v>
      </c>
      <c r="EK1758" s="2">
        <v>44377</v>
      </c>
      <c r="EL1758" s="2">
        <v>44407</v>
      </c>
      <c r="EM1758" s="2">
        <v>44439</v>
      </c>
      <c r="EN1758" s="2">
        <v>44469</v>
      </c>
      <c r="EO1758" s="2">
        <v>44498</v>
      </c>
      <c r="EP1758" s="2">
        <v>44530</v>
      </c>
      <c r="EQ1758" s="2">
        <v>44561</v>
      </c>
      <c r="ER1758" s="2">
        <v>44592</v>
      </c>
      <c r="ES1758" s="2">
        <v>44620</v>
      </c>
      <c r="ET1758" s="2">
        <v>44651</v>
      </c>
      <c r="EU1758" s="2">
        <v>44680</v>
      </c>
      <c r="EV1758" s="2">
        <v>44712</v>
      </c>
      <c r="EW1758" s="2">
        <v>44742</v>
      </c>
      <c r="EX1758" s="2">
        <v>44771</v>
      </c>
      <c r="EY1758" s="2">
        <v>44804</v>
      </c>
      <c r="EZ1758" s="2">
        <v>44834</v>
      </c>
      <c r="FA1758" s="2">
        <v>44865</v>
      </c>
    </row>
    <row r="1759" spans="1:157" x14ac:dyDescent="0.25">
      <c r="D1759" s="3">
        <v>9450200</v>
      </c>
      <c r="E1759">
        <v>11373200</v>
      </c>
      <c r="F1759">
        <v>8347800</v>
      </c>
      <c r="G1759">
        <v>10450600</v>
      </c>
      <c r="H1759">
        <v>22329600</v>
      </c>
      <c r="I1759">
        <v>11438600</v>
      </c>
      <c r="J1759">
        <v>12745200</v>
      </c>
      <c r="K1759">
        <v>8078000</v>
      </c>
      <c r="L1759">
        <v>7076442</v>
      </c>
      <c r="M1759">
        <v>7883750</v>
      </c>
      <c r="N1759">
        <v>7831976</v>
      </c>
      <c r="O1759">
        <v>6898948</v>
      </c>
      <c r="P1759">
        <v>6764878</v>
      </c>
      <c r="Q1759">
        <v>7232356</v>
      </c>
      <c r="R1759">
        <v>8580414</v>
      </c>
      <c r="S1759">
        <v>6323542</v>
      </c>
      <c r="T1759">
        <v>8755476</v>
      </c>
      <c r="U1759">
        <v>10236392</v>
      </c>
      <c r="V1759">
        <v>7993684</v>
      </c>
      <c r="W1759">
        <v>13832934</v>
      </c>
      <c r="X1759">
        <v>7767660</v>
      </c>
      <c r="Y1759">
        <v>7628948</v>
      </c>
      <c r="Z1759">
        <v>7256918</v>
      </c>
      <c r="AA1759">
        <v>6396204</v>
      </c>
      <c r="AB1759">
        <v>5580284</v>
      </c>
      <c r="AC1759">
        <v>7639248</v>
      </c>
      <c r="AD1759">
        <v>6579806</v>
      </c>
      <c r="AE1759">
        <v>5345414</v>
      </c>
      <c r="AF1759">
        <v>6229906</v>
      </c>
      <c r="AG1759">
        <v>6729934</v>
      </c>
      <c r="AH1759">
        <v>4846835</v>
      </c>
      <c r="AI1759">
        <v>4283355</v>
      </c>
      <c r="AJ1759">
        <v>3442462</v>
      </c>
      <c r="AK1759">
        <v>3253616</v>
      </c>
      <c r="AL1759">
        <v>3887912</v>
      </c>
      <c r="AM1759">
        <v>4839098</v>
      </c>
      <c r="AN1759">
        <v>3497981</v>
      </c>
      <c r="AO1759">
        <v>4292998</v>
      </c>
      <c r="AP1759">
        <v>4709138</v>
      </c>
      <c r="AQ1759">
        <v>5198623</v>
      </c>
      <c r="AR1759">
        <v>4618045</v>
      </c>
      <c r="AS1759">
        <v>4622937</v>
      </c>
      <c r="AT1759">
        <v>4935818</v>
      </c>
      <c r="AU1759">
        <v>4608130</v>
      </c>
      <c r="AV1759">
        <v>3354155</v>
      </c>
      <c r="AW1759">
        <v>4271641</v>
      </c>
      <c r="AX1759">
        <v>3467224</v>
      </c>
      <c r="AY1759">
        <v>6003478</v>
      </c>
      <c r="AZ1759">
        <v>4405738</v>
      </c>
      <c r="BA1759">
        <v>5193398</v>
      </c>
      <c r="BB1759">
        <v>8745176</v>
      </c>
      <c r="BC1759">
        <v>3763239</v>
      </c>
      <c r="BD1759">
        <v>4303333</v>
      </c>
      <c r="BE1759">
        <v>5261086</v>
      </c>
      <c r="BF1759">
        <v>4675940</v>
      </c>
      <c r="BG1759">
        <v>4885421</v>
      </c>
      <c r="BH1759">
        <v>7523927</v>
      </c>
      <c r="BI1759">
        <v>11106735</v>
      </c>
      <c r="BJ1759">
        <v>5057106</v>
      </c>
      <c r="BK1759">
        <v>7190724</v>
      </c>
      <c r="BL1759">
        <v>5348145</v>
      </c>
      <c r="BM1759">
        <v>4012648</v>
      </c>
      <c r="BN1759">
        <v>4930447</v>
      </c>
      <c r="BO1759">
        <v>4903771</v>
      </c>
      <c r="BP1759">
        <v>4674449</v>
      </c>
      <c r="BQ1759">
        <v>5041667</v>
      </c>
      <c r="BR1759">
        <v>4773531</v>
      </c>
      <c r="BS1759">
        <v>5953804</v>
      </c>
      <c r="BT1759">
        <v>12144220</v>
      </c>
      <c r="BU1759">
        <v>15258446</v>
      </c>
      <c r="BV1759">
        <v>6349715</v>
      </c>
      <c r="BW1759">
        <v>7136123</v>
      </c>
      <c r="BX1759">
        <v>7721187</v>
      </c>
      <c r="BY1759">
        <v>8035087</v>
      </c>
      <c r="BZ1759">
        <v>7635822</v>
      </c>
      <c r="CA1759">
        <v>8240162</v>
      </c>
      <c r="CB1759">
        <v>10378883</v>
      </c>
      <c r="CC1759">
        <v>10018236</v>
      </c>
      <c r="CD1759">
        <v>5979689</v>
      </c>
      <c r="CE1759">
        <v>5312517</v>
      </c>
      <c r="CF1759">
        <v>6495501</v>
      </c>
      <c r="CG1759">
        <v>3542670</v>
      </c>
      <c r="CH1759">
        <v>6668352</v>
      </c>
      <c r="CI1759">
        <v>3941163</v>
      </c>
      <c r="CJ1759">
        <v>4740528</v>
      </c>
      <c r="CK1759">
        <v>5935935</v>
      </c>
      <c r="CL1759">
        <v>7801628</v>
      </c>
      <c r="CM1759">
        <v>8117601</v>
      </c>
      <c r="CN1759">
        <v>7000778</v>
      </c>
      <c r="CO1759">
        <v>5575992</v>
      </c>
      <c r="CP1759">
        <v>3807202</v>
      </c>
      <c r="CQ1759">
        <v>5902685</v>
      </c>
      <c r="CR1759">
        <v>6417643</v>
      </c>
      <c r="CS1759">
        <v>5020430</v>
      </c>
      <c r="CT1759">
        <v>5999345</v>
      </c>
      <c r="CU1759">
        <v>6553216</v>
      </c>
      <c r="CV1759">
        <v>7459490</v>
      </c>
      <c r="CW1759">
        <v>7880415</v>
      </c>
      <c r="CX1759">
        <v>7579829</v>
      </c>
      <c r="CY1759">
        <v>7009491</v>
      </c>
      <c r="CZ1759">
        <v>7636619</v>
      </c>
      <c r="DA1759">
        <v>7507816</v>
      </c>
      <c r="DB1759">
        <v>5354891</v>
      </c>
      <c r="DC1759">
        <v>4775730</v>
      </c>
      <c r="DD1759">
        <v>4685812</v>
      </c>
      <c r="DE1759">
        <v>6518901</v>
      </c>
      <c r="DF1759">
        <v>8641335</v>
      </c>
      <c r="DG1759">
        <v>6229198</v>
      </c>
      <c r="DH1759">
        <v>5163251</v>
      </c>
      <c r="DI1759">
        <v>5201297</v>
      </c>
      <c r="DJ1759">
        <v>6354986</v>
      </c>
      <c r="DK1759">
        <v>4278252</v>
      </c>
      <c r="DL1759">
        <v>7088722</v>
      </c>
      <c r="DM1759">
        <v>6674450</v>
      </c>
      <c r="DN1759">
        <v>5204578</v>
      </c>
      <c r="DO1759">
        <v>6390761</v>
      </c>
      <c r="DP1759">
        <v>6227790</v>
      </c>
      <c r="DQ1759">
        <v>6502274</v>
      </c>
      <c r="DR1759">
        <v>5008756</v>
      </c>
      <c r="DS1759">
        <v>5148829</v>
      </c>
      <c r="DT1759">
        <v>5482723</v>
      </c>
      <c r="DU1759">
        <v>6079624</v>
      </c>
      <c r="DV1759">
        <v>9088752</v>
      </c>
      <c r="DW1759">
        <v>5506325</v>
      </c>
      <c r="DX1759">
        <v>3703237</v>
      </c>
      <c r="DY1759">
        <v>5255916</v>
      </c>
      <c r="DZ1759">
        <v>4194022</v>
      </c>
      <c r="EA1759">
        <v>3903377</v>
      </c>
      <c r="EB1759">
        <v>4542591</v>
      </c>
      <c r="EC1759">
        <v>4609900</v>
      </c>
      <c r="ED1759">
        <v>3996141</v>
      </c>
      <c r="EE1759">
        <v>4532425</v>
      </c>
      <c r="EF1759">
        <v>4701345</v>
      </c>
      <c r="EG1759">
        <v>6555028</v>
      </c>
      <c r="EH1759">
        <v>7289257</v>
      </c>
      <c r="EI1759">
        <v>5178944</v>
      </c>
      <c r="EJ1759">
        <v>4996533</v>
      </c>
      <c r="EK1759">
        <v>6398822</v>
      </c>
      <c r="EL1759">
        <v>4966060</v>
      </c>
      <c r="EM1759">
        <v>7417150</v>
      </c>
      <c r="EN1759">
        <v>8908505</v>
      </c>
      <c r="EO1759">
        <v>6421258</v>
      </c>
      <c r="EP1759">
        <v>6143691</v>
      </c>
      <c r="EQ1759">
        <v>7236390</v>
      </c>
      <c r="ER1759">
        <v>4883905</v>
      </c>
      <c r="ES1759">
        <v>5300969</v>
      </c>
      <c r="ET1759">
        <v>8069462</v>
      </c>
      <c r="EU1759">
        <v>5884291</v>
      </c>
      <c r="EV1759">
        <v>8065861</v>
      </c>
      <c r="EW1759">
        <v>6320776</v>
      </c>
      <c r="EX1759">
        <v>5064602</v>
      </c>
      <c r="EY1759">
        <v>5374970</v>
      </c>
      <c r="EZ1759">
        <v>5568481</v>
      </c>
      <c r="FA1759">
        <v>5970840</v>
      </c>
    </row>
    <row r="1760" spans="1:157" x14ac:dyDescent="0.25">
      <c r="A1760" s="5" t="s">
        <v>421</v>
      </c>
      <c r="B1760" t="s">
        <v>1168</v>
      </c>
      <c r="C1760" t="s">
        <v>1199</v>
      </c>
      <c r="D1760" s="2">
        <f>_xll.BDH(A1760, "volume", B1760, C1760, "Direction", "H", "Period", "M","cols=142;rows=2")</f>
        <v>40574</v>
      </c>
      <c r="E1760" s="2">
        <v>40602</v>
      </c>
      <c r="F1760" s="2">
        <v>40633</v>
      </c>
      <c r="G1760" s="2">
        <v>40662</v>
      </c>
      <c r="H1760" s="2">
        <v>40694</v>
      </c>
      <c r="I1760" s="2">
        <v>40724</v>
      </c>
      <c r="J1760" s="2">
        <v>40753</v>
      </c>
      <c r="K1760" s="2">
        <v>40786</v>
      </c>
      <c r="L1760" s="2">
        <v>40816</v>
      </c>
      <c r="M1760" s="2">
        <v>40847</v>
      </c>
      <c r="N1760" s="2">
        <v>40877</v>
      </c>
      <c r="O1760" s="2">
        <v>40907</v>
      </c>
      <c r="P1760" s="2">
        <v>40939</v>
      </c>
      <c r="Q1760" s="2">
        <v>40968</v>
      </c>
      <c r="R1760" s="2">
        <v>40998</v>
      </c>
      <c r="S1760" s="2">
        <v>41029</v>
      </c>
      <c r="T1760" s="2">
        <v>41060</v>
      </c>
      <c r="U1760" s="2">
        <v>41089</v>
      </c>
      <c r="V1760" s="2">
        <v>41121</v>
      </c>
      <c r="W1760" s="2">
        <v>41152</v>
      </c>
      <c r="X1760" s="2">
        <v>41180</v>
      </c>
      <c r="Y1760" s="2">
        <v>41213</v>
      </c>
      <c r="Z1760" s="2">
        <v>41243</v>
      </c>
      <c r="AA1760" s="2">
        <v>41274</v>
      </c>
      <c r="AB1760" s="2">
        <v>41305</v>
      </c>
      <c r="AC1760" s="2">
        <v>41333</v>
      </c>
      <c r="AD1760" s="2">
        <v>41362</v>
      </c>
      <c r="AE1760" s="2">
        <v>41394</v>
      </c>
      <c r="AF1760" s="2">
        <v>41425</v>
      </c>
      <c r="AG1760" s="2">
        <v>41453</v>
      </c>
      <c r="AH1760" s="2">
        <v>41486</v>
      </c>
      <c r="AI1760" s="2">
        <v>41516</v>
      </c>
      <c r="AJ1760" s="2">
        <v>41547</v>
      </c>
      <c r="AK1760" s="2">
        <v>41578</v>
      </c>
      <c r="AL1760" s="2">
        <v>41607</v>
      </c>
      <c r="AM1760" s="2">
        <v>41639</v>
      </c>
      <c r="AN1760" s="2">
        <v>41670</v>
      </c>
      <c r="AO1760" s="2">
        <v>41698</v>
      </c>
      <c r="AP1760" s="2">
        <v>41729</v>
      </c>
      <c r="AQ1760" s="2">
        <v>41759</v>
      </c>
      <c r="AR1760" s="2">
        <v>41789</v>
      </c>
      <c r="AS1760" s="2">
        <v>41820</v>
      </c>
      <c r="AT1760" s="2">
        <v>41851</v>
      </c>
      <c r="AU1760" s="2">
        <v>41880</v>
      </c>
      <c r="AV1760" s="2">
        <v>41912</v>
      </c>
      <c r="AW1760" s="2">
        <v>41943</v>
      </c>
      <c r="AX1760" s="2">
        <v>41971</v>
      </c>
      <c r="AY1760" s="2">
        <v>42004</v>
      </c>
      <c r="AZ1760" s="2">
        <v>42034</v>
      </c>
      <c r="BA1760" s="2">
        <v>42062</v>
      </c>
      <c r="BB1760" s="2">
        <v>42094</v>
      </c>
      <c r="BC1760" s="2">
        <v>42124</v>
      </c>
      <c r="BD1760" s="2">
        <v>42153</v>
      </c>
      <c r="BE1760" s="2">
        <v>42185</v>
      </c>
      <c r="BF1760" s="2">
        <v>42216</v>
      </c>
      <c r="BG1760" s="2">
        <v>42247</v>
      </c>
      <c r="BH1760" s="2">
        <v>42277</v>
      </c>
      <c r="BI1760" s="2">
        <v>42307</v>
      </c>
      <c r="BJ1760" s="2">
        <v>42338</v>
      </c>
      <c r="BK1760" s="2">
        <v>42369</v>
      </c>
      <c r="BL1760" s="2">
        <v>42398</v>
      </c>
      <c r="BM1760" s="2">
        <v>42429</v>
      </c>
      <c r="BN1760" s="2">
        <v>42460</v>
      </c>
      <c r="BO1760" s="2">
        <v>42489</v>
      </c>
      <c r="BP1760" s="2">
        <v>42521</v>
      </c>
      <c r="BQ1760" s="2">
        <v>42551</v>
      </c>
      <c r="BR1760" s="2">
        <v>42580</v>
      </c>
      <c r="BS1760" s="2">
        <v>42613</v>
      </c>
      <c r="BT1760" s="2">
        <v>42643</v>
      </c>
      <c r="BU1760" s="2">
        <v>42674</v>
      </c>
      <c r="BV1760" s="2">
        <v>42704</v>
      </c>
      <c r="BW1760" s="2">
        <v>42734</v>
      </c>
      <c r="BX1760" s="2">
        <v>42766</v>
      </c>
      <c r="BY1760" s="2">
        <v>42794</v>
      </c>
      <c r="BZ1760" s="2">
        <v>42825</v>
      </c>
      <c r="CA1760" s="2">
        <v>42853</v>
      </c>
      <c r="CB1760" s="2">
        <v>42886</v>
      </c>
      <c r="CC1760" s="2">
        <v>42916</v>
      </c>
      <c r="CD1760" s="2">
        <v>42947</v>
      </c>
      <c r="CE1760" s="2">
        <v>42978</v>
      </c>
      <c r="CF1760" s="2">
        <v>43007</v>
      </c>
      <c r="CG1760" s="2">
        <v>43039</v>
      </c>
      <c r="CH1760" s="2">
        <v>43069</v>
      </c>
      <c r="CI1760" s="2">
        <v>43098</v>
      </c>
      <c r="CJ1760" s="2">
        <v>43131</v>
      </c>
      <c r="CK1760" s="2">
        <v>43159</v>
      </c>
      <c r="CL1760" s="2">
        <v>43189</v>
      </c>
      <c r="CM1760" s="2">
        <v>43220</v>
      </c>
      <c r="CN1760" s="2">
        <v>43251</v>
      </c>
      <c r="CO1760" s="2">
        <v>43280</v>
      </c>
      <c r="CP1760" s="2">
        <v>43312</v>
      </c>
      <c r="CQ1760" s="2">
        <v>43343</v>
      </c>
      <c r="CR1760" s="2">
        <v>43371</v>
      </c>
      <c r="CS1760" s="2">
        <v>43404</v>
      </c>
      <c r="CT1760" s="2">
        <v>43434</v>
      </c>
      <c r="CU1760" s="2">
        <v>43465</v>
      </c>
      <c r="CV1760" s="2">
        <v>43496</v>
      </c>
      <c r="CW1760" s="2">
        <v>43524</v>
      </c>
      <c r="CX1760" s="2">
        <v>43553</v>
      </c>
      <c r="CY1760" s="2">
        <v>43585</v>
      </c>
      <c r="CZ1760" s="2">
        <v>43616</v>
      </c>
      <c r="DA1760" s="2">
        <v>43644</v>
      </c>
      <c r="DB1760" s="2">
        <v>43677</v>
      </c>
      <c r="DC1760" s="2">
        <v>43707</v>
      </c>
      <c r="DD1760" s="2">
        <v>43738</v>
      </c>
      <c r="DE1760" s="2">
        <v>43769</v>
      </c>
      <c r="DF1760" s="2">
        <v>43798</v>
      </c>
      <c r="DG1760" s="2">
        <v>43830</v>
      </c>
      <c r="DH1760" s="2">
        <v>43861</v>
      </c>
      <c r="DI1760" s="2">
        <v>43889</v>
      </c>
      <c r="DJ1760" s="2">
        <v>43921</v>
      </c>
      <c r="DK1760" s="2">
        <v>43951</v>
      </c>
      <c r="DL1760" s="2">
        <v>43980</v>
      </c>
      <c r="DM1760" s="2">
        <v>44012</v>
      </c>
      <c r="DN1760" s="2">
        <v>44043</v>
      </c>
      <c r="DO1760" s="2">
        <v>44074</v>
      </c>
      <c r="DP1760" s="2">
        <v>44104</v>
      </c>
      <c r="DQ1760" s="2">
        <v>44134</v>
      </c>
      <c r="DR1760" s="2">
        <v>44165</v>
      </c>
      <c r="DS1760" s="2">
        <v>44196</v>
      </c>
      <c r="DT1760" s="2">
        <v>44225</v>
      </c>
      <c r="DU1760" s="2">
        <v>44253</v>
      </c>
      <c r="DV1760" s="2">
        <v>44286</v>
      </c>
      <c r="DW1760" s="2">
        <v>44316</v>
      </c>
      <c r="DX1760" s="2">
        <v>44347</v>
      </c>
      <c r="DY1760" s="2">
        <v>44377</v>
      </c>
      <c r="DZ1760" s="2">
        <v>44407</v>
      </c>
      <c r="EA1760" s="2">
        <v>44439</v>
      </c>
      <c r="EB1760" s="2">
        <v>44469</v>
      </c>
      <c r="EC1760" s="2">
        <v>44498</v>
      </c>
      <c r="ED1760" s="2">
        <v>44530</v>
      </c>
      <c r="EE1760" s="2">
        <v>44561</v>
      </c>
      <c r="EF1760" s="2">
        <v>44592</v>
      </c>
      <c r="EG1760" s="2">
        <v>44620</v>
      </c>
      <c r="EH1760" s="2">
        <v>44651</v>
      </c>
      <c r="EI1760" s="2">
        <v>44680</v>
      </c>
      <c r="EJ1760" s="2">
        <v>44712</v>
      </c>
      <c r="EK1760" s="2">
        <v>44742</v>
      </c>
      <c r="EL1760" s="2">
        <v>44771</v>
      </c>
      <c r="EM1760" s="2">
        <v>44804</v>
      </c>
      <c r="EN1760" s="2">
        <v>44834</v>
      </c>
      <c r="EO1760" s="2">
        <v>44865</v>
      </c>
    </row>
    <row r="1761" spans="1:145" x14ac:dyDescent="0.25">
      <c r="D1761" s="3">
        <v>54296356</v>
      </c>
      <c r="E1761">
        <v>45064177</v>
      </c>
      <c r="F1761">
        <v>50880781</v>
      </c>
      <c r="G1761">
        <v>35557097</v>
      </c>
      <c r="H1761">
        <v>38022388</v>
      </c>
      <c r="I1761">
        <v>54102302</v>
      </c>
      <c r="J1761">
        <v>62393955</v>
      </c>
      <c r="K1761">
        <v>124653282</v>
      </c>
      <c r="L1761">
        <v>74039176</v>
      </c>
      <c r="M1761">
        <v>69109720</v>
      </c>
      <c r="N1761">
        <v>54521928</v>
      </c>
      <c r="O1761">
        <v>48288262</v>
      </c>
      <c r="P1761">
        <v>56152490</v>
      </c>
      <c r="Q1761">
        <v>62684838</v>
      </c>
      <c r="R1761">
        <v>67425785</v>
      </c>
      <c r="S1761">
        <v>64438239</v>
      </c>
      <c r="T1761">
        <v>55109541</v>
      </c>
      <c r="U1761">
        <v>54057490</v>
      </c>
      <c r="V1761">
        <v>42124806</v>
      </c>
      <c r="W1761">
        <v>38845768</v>
      </c>
      <c r="X1761">
        <v>48479426</v>
      </c>
      <c r="Y1761">
        <v>40297337</v>
      </c>
      <c r="Z1761">
        <v>45652504</v>
      </c>
      <c r="AA1761">
        <v>38763348</v>
      </c>
      <c r="AB1761">
        <v>46492035</v>
      </c>
      <c r="AC1761">
        <v>45904600</v>
      </c>
      <c r="AD1761">
        <v>42300263</v>
      </c>
      <c r="AE1761">
        <v>46723758</v>
      </c>
      <c r="AF1761">
        <v>57247705</v>
      </c>
      <c r="AG1761">
        <v>62663304</v>
      </c>
      <c r="AH1761">
        <v>46205513</v>
      </c>
      <c r="AI1761">
        <v>31921878</v>
      </c>
      <c r="AJ1761">
        <v>43441945</v>
      </c>
      <c r="AK1761">
        <v>45698815</v>
      </c>
      <c r="AL1761">
        <v>31070893</v>
      </c>
      <c r="AM1761">
        <v>27845310</v>
      </c>
      <c r="AN1761">
        <v>31347910</v>
      </c>
      <c r="AO1761">
        <v>28014946</v>
      </c>
      <c r="AP1761">
        <v>33927658</v>
      </c>
      <c r="AQ1761">
        <v>36317747</v>
      </c>
      <c r="AR1761">
        <v>29643274</v>
      </c>
      <c r="AS1761">
        <v>29412361</v>
      </c>
      <c r="AT1761">
        <v>24485321</v>
      </c>
      <c r="AU1761">
        <v>23981253</v>
      </c>
      <c r="AV1761">
        <v>33839638</v>
      </c>
      <c r="AW1761">
        <v>46360291</v>
      </c>
      <c r="AX1761">
        <v>25201183</v>
      </c>
      <c r="AY1761">
        <v>31321157</v>
      </c>
      <c r="AZ1761">
        <v>30754575</v>
      </c>
      <c r="BA1761">
        <v>26814183</v>
      </c>
      <c r="BB1761">
        <v>37536445</v>
      </c>
      <c r="BC1761">
        <v>29886647</v>
      </c>
      <c r="BD1761">
        <v>29503593</v>
      </c>
      <c r="BE1761">
        <v>37280482</v>
      </c>
      <c r="BF1761">
        <v>33916505</v>
      </c>
      <c r="BG1761">
        <v>47561910</v>
      </c>
      <c r="BH1761">
        <v>65191543</v>
      </c>
      <c r="BI1761">
        <v>52421027</v>
      </c>
      <c r="BJ1761">
        <v>41220416</v>
      </c>
      <c r="BK1761">
        <v>44773015</v>
      </c>
      <c r="BL1761">
        <v>65659753</v>
      </c>
      <c r="BM1761">
        <v>61481647</v>
      </c>
      <c r="BN1761">
        <v>55757171</v>
      </c>
      <c r="BO1761">
        <v>50042544</v>
      </c>
      <c r="BP1761">
        <v>36875816</v>
      </c>
      <c r="BQ1761">
        <v>66143651</v>
      </c>
      <c r="BR1761">
        <v>48354679</v>
      </c>
      <c r="BS1761">
        <v>38705172</v>
      </c>
      <c r="BT1761">
        <v>41581454</v>
      </c>
      <c r="BU1761">
        <v>39214466</v>
      </c>
      <c r="BV1761">
        <v>53658570</v>
      </c>
      <c r="BW1761">
        <v>47787083</v>
      </c>
      <c r="BX1761">
        <v>39191367</v>
      </c>
      <c r="BY1761">
        <v>40853512</v>
      </c>
      <c r="BZ1761">
        <v>45148025</v>
      </c>
      <c r="CA1761">
        <v>44398570</v>
      </c>
      <c r="CB1761">
        <v>39631362</v>
      </c>
      <c r="CC1761">
        <v>43515671</v>
      </c>
      <c r="CD1761">
        <v>31599844</v>
      </c>
      <c r="CE1761">
        <v>34006957</v>
      </c>
      <c r="CF1761">
        <v>41026349</v>
      </c>
      <c r="CG1761">
        <v>36672498</v>
      </c>
      <c r="CH1761">
        <v>28591617</v>
      </c>
      <c r="CI1761">
        <v>38733656</v>
      </c>
      <c r="CJ1761">
        <v>42069951</v>
      </c>
      <c r="CK1761">
        <v>43856355</v>
      </c>
      <c r="CL1761">
        <v>47887241</v>
      </c>
      <c r="CM1761">
        <v>43527305</v>
      </c>
      <c r="CN1761">
        <v>37482860</v>
      </c>
      <c r="CO1761">
        <v>37032470</v>
      </c>
      <c r="CP1761">
        <v>33191395</v>
      </c>
      <c r="CQ1761">
        <v>31196265</v>
      </c>
      <c r="CR1761">
        <v>29661069</v>
      </c>
      <c r="CS1761">
        <v>53001440</v>
      </c>
      <c r="CT1761">
        <v>38078787</v>
      </c>
      <c r="CU1761">
        <v>44289669</v>
      </c>
      <c r="CV1761">
        <v>33087738</v>
      </c>
      <c r="CW1761">
        <v>26195206</v>
      </c>
      <c r="CX1761">
        <v>31572773</v>
      </c>
      <c r="CY1761">
        <v>29511555</v>
      </c>
      <c r="CZ1761">
        <v>45793037</v>
      </c>
      <c r="DA1761">
        <v>60432729</v>
      </c>
      <c r="DB1761">
        <v>40562743</v>
      </c>
      <c r="DC1761">
        <v>45923416</v>
      </c>
      <c r="DD1761">
        <v>39066029</v>
      </c>
      <c r="DE1761">
        <v>52742199</v>
      </c>
      <c r="DF1761">
        <v>44472337</v>
      </c>
      <c r="DG1761">
        <v>48400289</v>
      </c>
      <c r="DH1761">
        <v>43092850</v>
      </c>
      <c r="DI1761">
        <v>45965655</v>
      </c>
      <c r="DJ1761">
        <v>89389783</v>
      </c>
      <c r="DK1761">
        <v>48694826</v>
      </c>
      <c r="DL1761">
        <v>37932370</v>
      </c>
      <c r="DM1761">
        <v>63433287</v>
      </c>
      <c r="DN1761">
        <v>40818767</v>
      </c>
      <c r="DO1761">
        <v>33497994</v>
      </c>
      <c r="DP1761">
        <v>43418478</v>
      </c>
      <c r="DQ1761">
        <v>121303110</v>
      </c>
      <c r="DR1761">
        <v>66682519</v>
      </c>
      <c r="DS1761">
        <v>49673203</v>
      </c>
      <c r="DT1761">
        <v>48118475</v>
      </c>
      <c r="DU1761">
        <v>36754300</v>
      </c>
      <c r="DV1761">
        <v>46322438</v>
      </c>
      <c r="DW1761">
        <v>36817052</v>
      </c>
      <c r="DX1761">
        <v>37205947</v>
      </c>
      <c r="DY1761">
        <v>47918300</v>
      </c>
      <c r="DZ1761">
        <v>34853876</v>
      </c>
      <c r="EA1761">
        <v>27942285</v>
      </c>
      <c r="EB1761">
        <v>30446981</v>
      </c>
      <c r="EC1761">
        <v>31041657</v>
      </c>
      <c r="ED1761">
        <v>31024541</v>
      </c>
      <c r="EE1761">
        <v>42018051</v>
      </c>
      <c r="EF1761">
        <v>51334353</v>
      </c>
      <c r="EG1761">
        <v>38780816</v>
      </c>
      <c r="EH1761">
        <v>53766996</v>
      </c>
      <c r="EI1761">
        <v>50229401</v>
      </c>
      <c r="EJ1761">
        <v>49107979</v>
      </c>
      <c r="EK1761">
        <v>57570770</v>
      </c>
      <c r="EL1761">
        <v>38434739</v>
      </c>
      <c r="EM1761">
        <v>44197706</v>
      </c>
      <c r="EN1761">
        <v>46660832</v>
      </c>
      <c r="EO1761">
        <v>46977614</v>
      </c>
    </row>
    <row r="1762" spans="1:145" x14ac:dyDescent="0.25">
      <c r="A1762" s="5" t="s">
        <v>373</v>
      </c>
      <c r="B1762" t="s">
        <v>1168</v>
      </c>
      <c r="C1762" t="s">
        <v>1199</v>
      </c>
      <c r="D1762" s="2">
        <f>_xll.BDH(A1762, "volume", B1762, C1762, "Direction", "H", "Period", "M","cols=142;rows=2")</f>
        <v>40574</v>
      </c>
      <c r="E1762" s="2">
        <v>40602</v>
      </c>
      <c r="F1762" s="2">
        <v>40633</v>
      </c>
      <c r="G1762" s="2">
        <v>40662</v>
      </c>
      <c r="H1762" s="2">
        <v>40694</v>
      </c>
      <c r="I1762" s="2">
        <v>40724</v>
      </c>
      <c r="J1762" s="2">
        <v>40753</v>
      </c>
      <c r="K1762" s="2">
        <v>40786</v>
      </c>
      <c r="L1762" s="2">
        <v>40816</v>
      </c>
      <c r="M1762" s="2">
        <v>40847</v>
      </c>
      <c r="N1762" s="2">
        <v>40877</v>
      </c>
      <c r="O1762" s="2">
        <v>40907</v>
      </c>
      <c r="P1762" s="2">
        <v>40939</v>
      </c>
      <c r="Q1762" s="2">
        <v>40968</v>
      </c>
      <c r="R1762" s="2">
        <v>40998</v>
      </c>
      <c r="S1762" s="2">
        <v>41029</v>
      </c>
      <c r="T1762" s="2">
        <v>41060</v>
      </c>
      <c r="U1762" s="2">
        <v>41089</v>
      </c>
      <c r="V1762" s="2">
        <v>41121</v>
      </c>
      <c r="W1762" s="2">
        <v>41152</v>
      </c>
      <c r="X1762" s="2">
        <v>41180</v>
      </c>
      <c r="Y1762" s="2">
        <v>41213</v>
      </c>
      <c r="Z1762" s="2">
        <v>41243</v>
      </c>
      <c r="AA1762" s="2">
        <v>41274</v>
      </c>
      <c r="AB1762" s="2">
        <v>41305</v>
      </c>
      <c r="AC1762" s="2">
        <v>41333</v>
      </c>
      <c r="AD1762" s="2">
        <v>41362</v>
      </c>
      <c r="AE1762" s="2">
        <v>41394</v>
      </c>
      <c r="AF1762" s="2">
        <v>41425</v>
      </c>
      <c r="AG1762" s="2">
        <v>41453</v>
      </c>
      <c r="AH1762" s="2">
        <v>41486</v>
      </c>
      <c r="AI1762" s="2">
        <v>41516</v>
      </c>
      <c r="AJ1762" s="2">
        <v>41547</v>
      </c>
      <c r="AK1762" s="2">
        <v>41578</v>
      </c>
      <c r="AL1762" s="2">
        <v>41607</v>
      </c>
      <c r="AM1762" s="2">
        <v>41639</v>
      </c>
      <c r="AN1762" s="2">
        <v>41670</v>
      </c>
      <c r="AO1762" s="2">
        <v>41698</v>
      </c>
      <c r="AP1762" s="2">
        <v>41729</v>
      </c>
      <c r="AQ1762" s="2">
        <v>41759</v>
      </c>
      <c r="AR1762" s="2">
        <v>41789</v>
      </c>
      <c r="AS1762" s="2">
        <v>41820</v>
      </c>
      <c r="AT1762" s="2">
        <v>41851</v>
      </c>
      <c r="AU1762" s="2">
        <v>41880</v>
      </c>
      <c r="AV1762" s="2">
        <v>41912</v>
      </c>
      <c r="AW1762" s="2">
        <v>41943</v>
      </c>
      <c r="AX1762" s="2">
        <v>41971</v>
      </c>
      <c r="AY1762" s="2">
        <v>42004</v>
      </c>
      <c r="AZ1762" s="2">
        <v>42034</v>
      </c>
      <c r="BA1762" s="2">
        <v>42062</v>
      </c>
      <c r="BB1762" s="2">
        <v>42094</v>
      </c>
      <c r="BC1762" s="2">
        <v>42124</v>
      </c>
      <c r="BD1762" s="2">
        <v>42153</v>
      </c>
      <c r="BE1762" s="2">
        <v>42185</v>
      </c>
      <c r="BF1762" s="2">
        <v>42216</v>
      </c>
      <c r="BG1762" s="2">
        <v>42247</v>
      </c>
      <c r="BH1762" s="2">
        <v>42277</v>
      </c>
      <c r="BI1762" s="2">
        <v>42307</v>
      </c>
      <c r="BJ1762" s="2">
        <v>42338</v>
      </c>
      <c r="BK1762" s="2">
        <v>42369</v>
      </c>
      <c r="BL1762" s="2">
        <v>42398</v>
      </c>
      <c r="BM1762" s="2">
        <v>42429</v>
      </c>
      <c r="BN1762" s="2">
        <v>42460</v>
      </c>
      <c r="BO1762" s="2">
        <v>42489</v>
      </c>
      <c r="BP1762" s="2">
        <v>42521</v>
      </c>
      <c r="BQ1762" s="2">
        <v>42551</v>
      </c>
      <c r="BR1762" s="2">
        <v>42580</v>
      </c>
      <c r="BS1762" s="2">
        <v>42613</v>
      </c>
      <c r="BT1762" s="2">
        <v>42643</v>
      </c>
      <c r="BU1762" s="2">
        <v>42674</v>
      </c>
      <c r="BV1762" s="2">
        <v>42704</v>
      </c>
      <c r="BW1762" s="2">
        <v>42734</v>
      </c>
      <c r="BX1762" s="2">
        <v>42766</v>
      </c>
      <c r="BY1762" s="2">
        <v>42794</v>
      </c>
      <c r="BZ1762" s="2">
        <v>42825</v>
      </c>
      <c r="CA1762" s="2">
        <v>42853</v>
      </c>
      <c r="CB1762" s="2">
        <v>42886</v>
      </c>
      <c r="CC1762" s="2">
        <v>42916</v>
      </c>
      <c r="CD1762" s="2">
        <v>42947</v>
      </c>
      <c r="CE1762" s="2">
        <v>42978</v>
      </c>
      <c r="CF1762" s="2">
        <v>43007</v>
      </c>
      <c r="CG1762" s="2">
        <v>43039</v>
      </c>
      <c r="CH1762" s="2">
        <v>43069</v>
      </c>
      <c r="CI1762" s="2">
        <v>43098</v>
      </c>
      <c r="CJ1762" s="2">
        <v>43131</v>
      </c>
      <c r="CK1762" s="2">
        <v>43159</v>
      </c>
      <c r="CL1762" s="2">
        <v>43189</v>
      </c>
      <c r="CM1762" s="2">
        <v>43220</v>
      </c>
      <c r="CN1762" s="2">
        <v>43251</v>
      </c>
      <c r="CO1762" s="2">
        <v>43280</v>
      </c>
      <c r="CP1762" s="2">
        <v>43312</v>
      </c>
      <c r="CQ1762" s="2">
        <v>43343</v>
      </c>
      <c r="CR1762" s="2">
        <v>43371</v>
      </c>
      <c r="CS1762" s="2">
        <v>43404</v>
      </c>
      <c r="CT1762" s="2">
        <v>43434</v>
      </c>
      <c r="CU1762" s="2">
        <v>43465</v>
      </c>
      <c r="CV1762" s="2">
        <v>43496</v>
      </c>
      <c r="CW1762" s="2">
        <v>43524</v>
      </c>
      <c r="CX1762" s="2">
        <v>43553</v>
      </c>
      <c r="CY1762" s="2">
        <v>43585</v>
      </c>
      <c r="CZ1762" s="2">
        <v>43616</v>
      </c>
      <c r="DA1762" s="2">
        <v>43644</v>
      </c>
      <c r="DB1762" s="2">
        <v>43677</v>
      </c>
      <c r="DC1762" s="2">
        <v>43707</v>
      </c>
      <c r="DD1762" s="2">
        <v>43738</v>
      </c>
      <c r="DE1762" s="2">
        <v>43769</v>
      </c>
      <c r="DF1762" s="2">
        <v>43798</v>
      </c>
      <c r="DG1762" s="2">
        <v>43830</v>
      </c>
      <c r="DH1762" s="2">
        <v>43861</v>
      </c>
      <c r="DI1762" s="2">
        <v>43889</v>
      </c>
      <c r="DJ1762" s="2">
        <v>43921</v>
      </c>
      <c r="DK1762" s="2">
        <v>43951</v>
      </c>
      <c r="DL1762" s="2">
        <v>43980</v>
      </c>
      <c r="DM1762" s="2">
        <v>44012</v>
      </c>
      <c r="DN1762" s="2">
        <v>44043</v>
      </c>
      <c r="DO1762" s="2">
        <v>44074</v>
      </c>
      <c r="DP1762" s="2">
        <v>44104</v>
      </c>
      <c r="DQ1762" s="2">
        <v>44134</v>
      </c>
      <c r="DR1762" s="2">
        <v>44165</v>
      </c>
      <c r="DS1762" s="2">
        <v>44196</v>
      </c>
      <c r="DT1762" s="2">
        <v>44225</v>
      </c>
      <c r="DU1762" s="2">
        <v>44253</v>
      </c>
      <c r="DV1762" s="2">
        <v>44286</v>
      </c>
      <c r="DW1762" s="2">
        <v>44316</v>
      </c>
      <c r="DX1762" s="2">
        <v>44347</v>
      </c>
      <c r="DY1762" s="2">
        <v>44377</v>
      </c>
      <c r="DZ1762" s="2">
        <v>44407</v>
      </c>
      <c r="EA1762" s="2">
        <v>44439</v>
      </c>
      <c r="EB1762" s="2">
        <v>44469</v>
      </c>
      <c r="EC1762" s="2">
        <v>44498</v>
      </c>
      <c r="ED1762" s="2">
        <v>44530</v>
      </c>
      <c r="EE1762" s="2">
        <v>44561</v>
      </c>
      <c r="EF1762" s="2">
        <v>44592</v>
      </c>
      <c r="EG1762" s="2">
        <v>44620</v>
      </c>
      <c r="EH1762" s="2">
        <v>44651</v>
      </c>
      <c r="EI1762" s="2">
        <v>44680</v>
      </c>
      <c r="EJ1762" s="2">
        <v>44712</v>
      </c>
      <c r="EK1762" s="2">
        <v>44742</v>
      </c>
      <c r="EL1762" s="2">
        <v>44771</v>
      </c>
      <c r="EM1762" s="2">
        <v>44804</v>
      </c>
      <c r="EN1762" s="2">
        <v>44834</v>
      </c>
      <c r="EO1762" s="2">
        <v>44865</v>
      </c>
    </row>
    <row r="1763" spans="1:145" x14ac:dyDescent="0.25">
      <c r="D1763" s="3">
        <v>6984906</v>
      </c>
      <c r="E1763">
        <v>7782914</v>
      </c>
      <c r="F1763">
        <v>10658638</v>
      </c>
      <c r="G1763">
        <v>7567242</v>
      </c>
      <c r="H1763">
        <v>10114852</v>
      </c>
      <c r="I1763">
        <v>12125424</v>
      </c>
      <c r="J1763">
        <v>9544594</v>
      </c>
      <c r="K1763">
        <v>18395568</v>
      </c>
      <c r="L1763">
        <v>12044408</v>
      </c>
      <c r="M1763">
        <v>10332112</v>
      </c>
      <c r="N1763">
        <v>8758682</v>
      </c>
      <c r="O1763">
        <v>9677050</v>
      </c>
      <c r="P1763">
        <v>9399450</v>
      </c>
      <c r="Q1763">
        <v>9246542</v>
      </c>
      <c r="R1763">
        <v>8677786</v>
      </c>
      <c r="S1763">
        <v>8238556</v>
      </c>
      <c r="T1763">
        <v>8476578</v>
      </c>
      <c r="U1763">
        <v>10581194</v>
      </c>
      <c r="V1763">
        <v>6495744</v>
      </c>
      <c r="W1763">
        <v>6261722</v>
      </c>
      <c r="X1763">
        <v>4472957</v>
      </c>
      <c r="Y1763">
        <v>5050634</v>
      </c>
      <c r="Z1763">
        <v>8638469</v>
      </c>
      <c r="AA1763">
        <v>9614098</v>
      </c>
      <c r="AB1763">
        <v>7073891</v>
      </c>
      <c r="AC1763">
        <v>5790554</v>
      </c>
      <c r="AD1763">
        <v>5377913</v>
      </c>
      <c r="AE1763">
        <v>7017061</v>
      </c>
      <c r="AF1763">
        <v>8800996</v>
      </c>
      <c r="AG1763">
        <v>7123430</v>
      </c>
      <c r="AH1763">
        <v>9650946</v>
      </c>
      <c r="AI1763">
        <v>6747964</v>
      </c>
      <c r="AJ1763">
        <v>6061680</v>
      </c>
      <c r="AK1763">
        <v>7331842</v>
      </c>
      <c r="AL1763">
        <v>5877791</v>
      </c>
      <c r="AM1763">
        <v>5659021</v>
      </c>
      <c r="AN1763">
        <v>9020873</v>
      </c>
      <c r="AO1763">
        <v>7736975</v>
      </c>
      <c r="AP1763">
        <v>5731070</v>
      </c>
      <c r="AQ1763">
        <v>6174547</v>
      </c>
      <c r="AR1763">
        <v>5865863</v>
      </c>
      <c r="AS1763">
        <v>6403539</v>
      </c>
      <c r="AT1763">
        <v>4716722</v>
      </c>
      <c r="AU1763">
        <v>4897974</v>
      </c>
      <c r="AV1763">
        <v>5452754</v>
      </c>
      <c r="AW1763">
        <v>9916422</v>
      </c>
      <c r="AX1763">
        <v>6613483</v>
      </c>
      <c r="AY1763">
        <v>14405884</v>
      </c>
      <c r="AZ1763">
        <v>11348415</v>
      </c>
      <c r="BA1763">
        <v>9517095</v>
      </c>
      <c r="BB1763">
        <v>14940561</v>
      </c>
      <c r="BC1763">
        <v>7287802</v>
      </c>
      <c r="BD1763">
        <v>10815750</v>
      </c>
      <c r="BE1763">
        <v>12096653</v>
      </c>
      <c r="BF1763">
        <v>12321341</v>
      </c>
      <c r="BG1763">
        <v>20796749</v>
      </c>
      <c r="BH1763">
        <v>22465202</v>
      </c>
      <c r="BI1763">
        <v>14058414</v>
      </c>
      <c r="BJ1763">
        <v>11728936</v>
      </c>
      <c r="BK1763">
        <v>27721604</v>
      </c>
      <c r="BL1763">
        <v>25663189</v>
      </c>
      <c r="BM1763">
        <v>25661343</v>
      </c>
      <c r="BN1763">
        <v>21503463</v>
      </c>
      <c r="BO1763">
        <v>16973173</v>
      </c>
      <c r="BP1763">
        <v>16643173</v>
      </c>
      <c r="BQ1763">
        <v>19701754</v>
      </c>
      <c r="BR1763">
        <v>12719583</v>
      </c>
      <c r="BS1763">
        <v>11967913</v>
      </c>
      <c r="BT1763">
        <v>13434134</v>
      </c>
      <c r="BU1763">
        <v>9055446</v>
      </c>
      <c r="BV1763">
        <v>12227741</v>
      </c>
      <c r="BW1763">
        <v>11676839</v>
      </c>
      <c r="BX1763">
        <v>9277261</v>
      </c>
      <c r="BY1763">
        <v>16986028</v>
      </c>
      <c r="BZ1763">
        <v>23066254</v>
      </c>
      <c r="CA1763">
        <v>13132710</v>
      </c>
      <c r="CB1763">
        <v>16736123</v>
      </c>
      <c r="CC1763">
        <v>40762335</v>
      </c>
      <c r="CD1763">
        <v>52954760</v>
      </c>
      <c r="CE1763">
        <v>16730928</v>
      </c>
      <c r="CF1763">
        <v>29355729</v>
      </c>
      <c r="CG1763">
        <v>12888469</v>
      </c>
      <c r="CH1763">
        <v>13196455</v>
      </c>
      <c r="CI1763">
        <v>15393657</v>
      </c>
      <c r="CJ1763">
        <v>19796966</v>
      </c>
      <c r="CK1763">
        <v>14079482</v>
      </c>
      <c r="CL1763">
        <v>19202598</v>
      </c>
      <c r="CM1763">
        <v>11654872</v>
      </c>
      <c r="CN1763">
        <v>13927925</v>
      </c>
      <c r="CO1763">
        <v>16813759</v>
      </c>
      <c r="CP1763">
        <v>13167475</v>
      </c>
      <c r="CQ1763">
        <v>10427762</v>
      </c>
      <c r="CR1763">
        <v>16680353</v>
      </c>
      <c r="CS1763">
        <v>13634420</v>
      </c>
      <c r="CT1763">
        <v>12434992</v>
      </c>
      <c r="CU1763">
        <v>16759091</v>
      </c>
      <c r="CV1763">
        <v>15030906</v>
      </c>
      <c r="CW1763">
        <v>12409811</v>
      </c>
      <c r="CX1763">
        <v>16271467</v>
      </c>
      <c r="CY1763">
        <v>10365385</v>
      </c>
      <c r="CZ1763">
        <v>12996769</v>
      </c>
      <c r="DA1763">
        <v>12202688</v>
      </c>
      <c r="DB1763">
        <v>12031065</v>
      </c>
      <c r="DC1763">
        <v>12857670</v>
      </c>
      <c r="DD1763">
        <v>13317938</v>
      </c>
      <c r="DE1763">
        <v>13164014</v>
      </c>
      <c r="DF1763">
        <v>11138626</v>
      </c>
      <c r="DG1763">
        <v>13461567</v>
      </c>
      <c r="DH1763">
        <v>12690059</v>
      </c>
      <c r="DI1763">
        <v>16033076</v>
      </c>
      <c r="DJ1763">
        <v>53536295</v>
      </c>
      <c r="DK1763">
        <v>36346057</v>
      </c>
      <c r="DL1763">
        <v>23415356</v>
      </c>
      <c r="DM1763">
        <v>41717358</v>
      </c>
      <c r="DN1763">
        <v>27500362</v>
      </c>
      <c r="DO1763">
        <v>18035257</v>
      </c>
      <c r="DP1763">
        <v>24285430</v>
      </c>
      <c r="DQ1763">
        <v>21352267</v>
      </c>
      <c r="DR1763">
        <v>21502996</v>
      </c>
      <c r="DS1763">
        <v>20165020</v>
      </c>
      <c r="DT1763">
        <v>14622581</v>
      </c>
      <c r="DU1763">
        <v>13646967</v>
      </c>
      <c r="DV1763">
        <v>22599005</v>
      </c>
      <c r="DW1763">
        <v>16313348</v>
      </c>
      <c r="DX1763">
        <v>15172602</v>
      </c>
      <c r="DY1763">
        <v>18781889</v>
      </c>
      <c r="DZ1763">
        <v>13470999</v>
      </c>
      <c r="EA1763">
        <v>12072671</v>
      </c>
      <c r="EB1763">
        <v>15451806</v>
      </c>
      <c r="EC1763">
        <v>13359431</v>
      </c>
      <c r="ED1763">
        <v>15930320</v>
      </c>
      <c r="EE1763">
        <v>18174079</v>
      </c>
      <c r="EF1763">
        <v>17894937</v>
      </c>
      <c r="EG1763">
        <v>16965412</v>
      </c>
      <c r="EH1763">
        <v>24725022</v>
      </c>
      <c r="EI1763">
        <v>13282234</v>
      </c>
      <c r="EJ1763">
        <v>19025997</v>
      </c>
      <c r="EK1763">
        <v>21999841</v>
      </c>
      <c r="EL1763">
        <v>16598064</v>
      </c>
      <c r="EM1763">
        <v>17760164</v>
      </c>
      <c r="EN1763">
        <v>21741746</v>
      </c>
      <c r="EO1763">
        <v>16952641</v>
      </c>
    </row>
    <row r="1764" spans="1:145" x14ac:dyDescent="0.25">
      <c r="A1764" s="5" t="s">
        <v>463</v>
      </c>
      <c r="B1764" t="s">
        <v>1168</v>
      </c>
      <c r="C1764" t="s">
        <v>1199</v>
      </c>
      <c r="D1764" s="2">
        <f>_xll.BDH(A1764, "volume", B1764, C1764, "Direction", "H", "Period", "M","cols=142;rows=2")</f>
        <v>40574</v>
      </c>
      <c r="E1764" s="2">
        <v>40602</v>
      </c>
      <c r="F1764" s="2">
        <v>40633</v>
      </c>
      <c r="G1764" s="2">
        <v>40662</v>
      </c>
      <c r="H1764" s="2">
        <v>40694</v>
      </c>
      <c r="I1764" s="2">
        <v>40724</v>
      </c>
      <c r="J1764" s="2">
        <v>40753</v>
      </c>
      <c r="K1764" s="2">
        <v>40786</v>
      </c>
      <c r="L1764" s="2">
        <v>40816</v>
      </c>
      <c r="M1764" s="2">
        <v>40847</v>
      </c>
      <c r="N1764" s="2">
        <v>40877</v>
      </c>
      <c r="O1764" s="2">
        <v>40907</v>
      </c>
      <c r="P1764" s="2">
        <v>40939</v>
      </c>
      <c r="Q1764" s="2">
        <v>40968</v>
      </c>
      <c r="R1764" s="2">
        <v>40998</v>
      </c>
      <c r="S1764" s="2">
        <v>41029</v>
      </c>
      <c r="T1764" s="2">
        <v>41060</v>
      </c>
      <c r="U1764" s="2">
        <v>41089</v>
      </c>
      <c r="V1764" s="2">
        <v>41121</v>
      </c>
      <c r="W1764" s="2">
        <v>41152</v>
      </c>
      <c r="X1764" s="2">
        <v>41180</v>
      </c>
      <c r="Y1764" s="2">
        <v>41213</v>
      </c>
      <c r="Z1764" s="2">
        <v>41243</v>
      </c>
      <c r="AA1764" s="2">
        <v>41274</v>
      </c>
      <c r="AB1764" s="2">
        <v>41305</v>
      </c>
      <c r="AC1764" s="2">
        <v>41333</v>
      </c>
      <c r="AD1764" s="2">
        <v>41362</v>
      </c>
      <c r="AE1764" s="2">
        <v>41394</v>
      </c>
      <c r="AF1764" s="2">
        <v>41425</v>
      </c>
      <c r="AG1764" s="2">
        <v>41453</v>
      </c>
      <c r="AH1764" s="2">
        <v>41486</v>
      </c>
      <c r="AI1764" s="2">
        <v>41516</v>
      </c>
      <c r="AJ1764" s="2">
        <v>41547</v>
      </c>
      <c r="AK1764" s="2">
        <v>41578</v>
      </c>
      <c r="AL1764" s="2">
        <v>41607</v>
      </c>
      <c r="AM1764" s="2">
        <v>41639</v>
      </c>
      <c r="AN1764" s="2">
        <v>41670</v>
      </c>
      <c r="AO1764" s="2">
        <v>41698</v>
      </c>
      <c r="AP1764" s="2">
        <v>41729</v>
      </c>
      <c r="AQ1764" s="2">
        <v>41759</v>
      </c>
      <c r="AR1764" s="2">
        <v>41789</v>
      </c>
      <c r="AS1764" s="2">
        <v>41820</v>
      </c>
      <c r="AT1764" s="2">
        <v>41851</v>
      </c>
      <c r="AU1764" s="2">
        <v>41880</v>
      </c>
      <c r="AV1764" s="2">
        <v>41912</v>
      </c>
      <c r="AW1764" s="2">
        <v>41943</v>
      </c>
      <c r="AX1764" s="2">
        <v>41971</v>
      </c>
      <c r="AY1764" s="2">
        <v>42004</v>
      </c>
      <c r="AZ1764" s="2">
        <v>42034</v>
      </c>
      <c r="BA1764" s="2">
        <v>42062</v>
      </c>
      <c r="BB1764" s="2">
        <v>42094</v>
      </c>
      <c r="BC1764" s="2">
        <v>42124</v>
      </c>
      <c r="BD1764" s="2">
        <v>42153</v>
      </c>
      <c r="BE1764" s="2">
        <v>42185</v>
      </c>
      <c r="BF1764" s="2">
        <v>42216</v>
      </c>
      <c r="BG1764" s="2">
        <v>42247</v>
      </c>
      <c r="BH1764" s="2">
        <v>42277</v>
      </c>
      <c r="BI1764" s="2">
        <v>42307</v>
      </c>
      <c r="BJ1764" s="2">
        <v>42338</v>
      </c>
      <c r="BK1764" s="2">
        <v>42369</v>
      </c>
      <c r="BL1764" s="2">
        <v>42398</v>
      </c>
      <c r="BM1764" s="2">
        <v>42429</v>
      </c>
      <c r="BN1764" s="2">
        <v>42460</v>
      </c>
      <c r="BO1764" s="2">
        <v>42489</v>
      </c>
      <c r="BP1764" s="2">
        <v>42521</v>
      </c>
      <c r="BQ1764" s="2">
        <v>42551</v>
      </c>
      <c r="BR1764" s="2">
        <v>42580</v>
      </c>
      <c r="BS1764" s="2">
        <v>42613</v>
      </c>
      <c r="BT1764" s="2">
        <v>42643</v>
      </c>
      <c r="BU1764" s="2">
        <v>42674</v>
      </c>
      <c r="BV1764" s="2">
        <v>42704</v>
      </c>
      <c r="BW1764" s="2">
        <v>42734</v>
      </c>
      <c r="BX1764" s="2">
        <v>42766</v>
      </c>
      <c r="BY1764" s="2">
        <v>42794</v>
      </c>
      <c r="BZ1764" s="2">
        <v>42825</v>
      </c>
      <c r="CA1764" s="2">
        <v>42853</v>
      </c>
      <c r="CB1764" s="2">
        <v>42886</v>
      </c>
      <c r="CC1764" s="2">
        <v>42916</v>
      </c>
      <c r="CD1764" s="2">
        <v>42947</v>
      </c>
      <c r="CE1764" s="2">
        <v>42978</v>
      </c>
      <c r="CF1764" s="2">
        <v>43007</v>
      </c>
      <c r="CG1764" s="2">
        <v>43039</v>
      </c>
      <c r="CH1764" s="2">
        <v>43069</v>
      </c>
      <c r="CI1764" s="2">
        <v>43098</v>
      </c>
      <c r="CJ1764" s="2">
        <v>43131</v>
      </c>
      <c r="CK1764" s="2">
        <v>43159</v>
      </c>
      <c r="CL1764" s="2">
        <v>43189</v>
      </c>
      <c r="CM1764" s="2">
        <v>43220</v>
      </c>
      <c r="CN1764" s="2">
        <v>43251</v>
      </c>
      <c r="CO1764" s="2">
        <v>43280</v>
      </c>
      <c r="CP1764" s="2">
        <v>43312</v>
      </c>
      <c r="CQ1764" s="2">
        <v>43343</v>
      </c>
      <c r="CR1764" s="2">
        <v>43371</v>
      </c>
      <c r="CS1764" s="2">
        <v>43404</v>
      </c>
      <c r="CT1764" s="2">
        <v>43434</v>
      </c>
      <c r="CU1764" s="2">
        <v>43465</v>
      </c>
      <c r="CV1764" s="2">
        <v>43496</v>
      </c>
      <c r="CW1764" s="2">
        <v>43524</v>
      </c>
      <c r="CX1764" s="2">
        <v>43553</v>
      </c>
      <c r="CY1764" s="2">
        <v>43585</v>
      </c>
      <c r="CZ1764" s="2">
        <v>43616</v>
      </c>
      <c r="DA1764" s="2">
        <v>43644</v>
      </c>
      <c r="DB1764" s="2">
        <v>43677</v>
      </c>
      <c r="DC1764" s="2">
        <v>43707</v>
      </c>
      <c r="DD1764" s="2">
        <v>43738</v>
      </c>
      <c r="DE1764" s="2">
        <v>43769</v>
      </c>
      <c r="DF1764" s="2">
        <v>43798</v>
      </c>
      <c r="DG1764" s="2">
        <v>43830</v>
      </c>
      <c r="DH1764" s="2">
        <v>43861</v>
      </c>
      <c r="DI1764" s="2">
        <v>43889</v>
      </c>
      <c r="DJ1764" s="2">
        <v>43921</v>
      </c>
      <c r="DK1764" s="2">
        <v>43951</v>
      </c>
      <c r="DL1764" s="2">
        <v>43980</v>
      </c>
      <c r="DM1764" s="2">
        <v>44012</v>
      </c>
      <c r="DN1764" s="2">
        <v>44043</v>
      </c>
      <c r="DO1764" s="2">
        <v>44074</v>
      </c>
      <c r="DP1764" s="2">
        <v>44104</v>
      </c>
      <c r="DQ1764" s="2">
        <v>44134</v>
      </c>
      <c r="DR1764" s="2">
        <v>44165</v>
      </c>
      <c r="DS1764" s="2">
        <v>44196</v>
      </c>
      <c r="DT1764" s="2">
        <v>44225</v>
      </c>
      <c r="DU1764" s="2">
        <v>44253</v>
      </c>
      <c r="DV1764" s="2">
        <v>44286</v>
      </c>
      <c r="DW1764" s="2">
        <v>44316</v>
      </c>
      <c r="DX1764" s="2">
        <v>44347</v>
      </c>
      <c r="DY1764" s="2">
        <v>44377</v>
      </c>
      <c r="DZ1764" s="2">
        <v>44407</v>
      </c>
      <c r="EA1764" s="2">
        <v>44439</v>
      </c>
      <c r="EB1764" s="2">
        <v>44469</v>
      </c>
      <c r="EC1764" s="2">
        <v>44498</v>
      </c>
      <c r="ED1764" s="2">
        <v>44530</v>
      </c>
      <c r="EE1764" s="2">
        <v>44561</v>
      </c>
      <c r="EF1764" s="2">
        <v>44592</v>
      </c>
      <c r="EG1764" s="2">
        <v>44620</v>
      </c>
      <c r="EH1764" s="2">
        <v>44651</v>
      </c>
      <c r="EI1764" s="2">
        <v>44680</v>
      </c>
      <c r="EJ1764" s="2">
        <v>44712</v>
      </c>
      <c r="EK1764" s="2">
        <v>44742</v>
      </c>
      <c r="EL1764" s="2">
        <v>44771</v>
      </c>
      <c r="EM1764" s="2">
        <v>44804</v>
      </c>
      <c r="EN1764" s="2">
        <v>44834</v>
      </c>
      <c r="EO1764" s="2">
        <v>44865</v>
      </c>
    </row>
    <row r="1765" spans="1:145" x14ac:dyDescent="0.25">
      <c r="D1765" s="3">
        <v>17283804</v>
      </c>
      <c r="E1765">
        <v>20508884</v>
      </c>
      <c r="F1765">
        <v>18668537</v>
      </c>
      <c r="G1765">
        <v>13758431</v>
      </c>
      <c r="H1765">
        <v>14293231</v>
      </c>
      <c r="I1765">
        <v>20823518</v>
      </c>
      <c r="J1765">
        <v>19986204</v>
      </c>
      <c r="K1765">
        <v>43128538</v>
      </c>
      <c r="L1765">
        <v>31980558</v>
      </c>
      <c r="M1765">
        <v>33073186</v>
      </c>
      <c r="N1765">
        <v>31481127</v>
      </c>
      <c r="O1765">
        <v>18074618</v>
      </c>
      <c r="P1765">
        <v>17351903</v>
      </c>
      <c r="Q1765">
        <v>19444384</v>
      </c>
      <c r="R1765">
        <v>20336999</v>
      </c>
      <c r="S1765">
        <v>18293758</v>
      </c>
      <c r="T1765">
        <v>23148100</v>
      </c>
      <c r="U1765">
        <v>17883597</v>
      </c>
      <c r="V1765">
        <v>15305327</v>
      </c>
      <c r="W1765">
        <v>12521425</v>
      </c>
      <c r="X1765">
        <v>14155575</v>
      </c>
      <c r="Y1765">
        <v>11110749</v>
      </c>
      <c r="Z1765">
        <v>9539333</v>
      </c>
      <c r="AA1765">
        <v>11581890</v>
      </c>
      <c r="AB1765">
        <v>8195797</v>
      </c>
      <c r="AC1765">
        <v>8595466</v>
      </c>
      <c r="AD1765">
        <v>7856025</v>
      </c>
      <c r="AE1765">
        <v>9772981</v>
      </c>
      <c r="AF1765">
        <v>8431568</v>
      </c>
      <c r="AG1765">
        <v>13806591</v>
      </c>
      <c r="AH1765">
        <v>9376128</v>
      </c>
      <c r="AI1765">
        <v>9428911</v>
      </c>
      <c r="AJ1765">
        <v>9528755</v>
      </c>
      <c r="AK1765">
        <v>9820137</v>
      </c>
      <c r="AL1765">
        <v>11723805</v>
      </c>
      <c r="AM1765">
        <v>12204145</v>
      </c>
      <c r="AN1765">
        <v>10228442</v>
      </c>
      <c r="AO1765">
        <v>10278449</v>
      </c>
      <c r="AP1765">
        <v>11457961</v>
      </c>
      <c r="AQ1765">
        <v>12002272</v>
      </c>
      <c r="AR1765">
        <v>8124023</v>
      </c>
      <c r="AS1765">
        <v>9447404</v>
      </c>
      <c r="AT1765">
        <v>10920359</v>
      </c>
      <c r="AU1765">
        <v>9361800</v>
      </c>
      <c r="AV1765">
        <v>10193879</v>
      </c>
      <c r="AW1765">
        <v>14465277</v>
      </c>
      <c r="AX1765">
        <v>6819630</v>
      </c>
      <c r="AY1765">
        <v>9293396</v>
      </c>
      <c r="AZ1765">
        <v>9978074</v>
      </c>
      <c r="BA1765">
        <v>9719037</v>
      </c>
      <c r="BB1765">
        <v>9744683</v>
      </c>
      <c r="BC1765">
        <v>9038057</v>
      </c>
      <c r="BD1765">
        <v>8380764</v>
      </c>
      <c r="BE1765">
        <v>10661661</v>
      </c>
      <c r="BF1765">
        <v>12338634</v>
      </c>
      <c r="BG1765">
        <v>15631615</v>
      </c>
      <c r="BH1765">
        <v>20160167</v>
      </c>
      <c r="BI1765">
        <v>17884181</v>
      </c>
      <c r="BJ1765">
        <v>10727476</v>
      </c>
      <c r="BK1765">
        <v>11247982</v>
      </c>
      <c r="BL1765">
        <v>15852320</v>
      </c>
      <c r="BM1765">
        <v>16412322</v>
      </c>
      <c r="BN1765">
        <v>12632628</v>
      </c>
      <c r="BO1765">
        <v>10969390</v>
      </c>
      <c r="BP1765">
        <v>9634817</v>
      </c>
      <c r="BQ1765">
        <v>13995224</v>
      </c>
      <c r="BR1765">
        <v>11114256</v>
      </c>
      <c r="BS1765">
        <v>10000949</v>
      </c>
      <c r="BT1765">
        <v>13355636</v>
      </c>
      <c r="BU1765">
        <v>11282040</v>
      </c>
      <c r="BV1765">
        <v>13244217</v>
      </c>
      <c r="BW1765">
        <v>10683814</v>
      </c>
      <c r="BX1765">
        <v>9489825</v>
      </c>
      <c r="BY1765">
        <v>11946809</v>
      </c>
      <c r="BZ1765">
        <v>10074929</v>
      </c>
      <c r="CA1765">
        <v>10645625</v>
      </c>
      <c r="CB1765">
        <v>7648964</v>
      </c>
      <c r="CC1765">
        <v>10464200</v>
      </c>
      <c r="CD1765">
        <v>7961339</v>
      </c>
      <c r="CE1765">
        <v>9294395</v>
      </c>
      <c r="CF1765">
        <v>9215798</v>
      </c>
      <c r="CG1765">
        <v>10343002</v>
      </c>
      <c r="CH1765">
        <v>9172271</v>
      </c>
      <c r="CI1765">
        <v>8463355</v>
      </c>
      <c r="CJ1765">
        <v>7937937</v>
      </c>
      <c r="CK1765">
        <v>10465848</v>
      </c>
      <c r="CL1765">
        <v>9895178</v>
      </c>
      <c r="CM1765">
        <v>9787468</v>
      </c>
      <c r="CN1765">
        <v>8528656</v>
      </c>
      <c r="CO1765">
        <v>8699510</v>
      </c>
      <c r="CP1765">
        <v>6512007</v>
      </c>
      <c r="CQ1765">
        <v>5944529</v>
      </c>
      <c r="CR1765">
        <v>7836288</v>
      </c>
      <c r="CS1765">
        <v>10555499</v>
      </c>
      <c r="CT1765">
        <v>6557307</v>
      </c>
      <c r="CU1765">
        <v>9675111</v>
      </c>
      <c r="CV1765">
        <v>10103232</v>
      </c>
      <c r="CW1765">
        <v>6939840</v>
      </c>
      <c r="CX1765">
        <v>7572436</v>
      </c>
      <c r="CY1765">
        <v>7858189</v>
      </c>
      <c r="CZ1765">
        <v>7582049</v>
      </c>
      <c r="DA1765">
        <v>8636757</v>
      </c>
      <c r="DB1765">
        <v>8157506</v>
      </c>
      <c r="DC1765">
        <v>7204201</v>
      </c>
      <c r="DD1765">
        <v>6294288</v>
      </c>
      <c r="DE1765">
        <v>9969337</v>
      </c>
      <c r="DF1765">
        <v>8647227</v>
      </c>
      <c r="DG1765">
        <v>8556573</v>
      </c>
      <c r="DH1765">
        <v>9598663</v>
      </c>
      <c r="DI1765">
        <v>10268188</v>
      </c>
      <c r="DJ1765">
        <v>16673864</v>
      </c>
      <c r="DK1765">
        <v>8467121</v>
      </c>
      <c r="DL1765">
        <v>7497862</v>
      </c>
      <c r="DM1765">
        <v>10519222</v>
      </c>
      <c r="DN1765">
        <v>9935359</v>
      </c>
      <c r="DO1765">
        <v>5702265</v>
      </c>
      <c r="DP1765">
        <v>5990260</v>
      </c>
      <c r="DQ1765">
        <v>5611728</v>
      </c>
      <c r="DR1765">
        <v>7354562</v>
      </c>
      <c r="DS1765">
        <v>8488596</v>
      </c>
      <c r="DT1765">
        <v>7359403</v>
      </c>
      <c r="DU1765">
        <v>6293838</v>
      </c>
      <c r="DV1765">
        <v>9105407</v>
      </c>
      <c r="DW1765">
        <v>6033077</v>
      </c>
      <c r="DX1765">
        <v>6683843</v>
      </c>
      <c r="DY1765">
        <v>10259478</v>
      </c>
      <c r="DZ1765">
        <v>6784507</v>
      </c>
      <c r="EA1765">
        <v>6892869</v>
      </c>
      <c r="EB1765">
        <v>10388780</v>
      </c>
      <c r="EC1765">
        <v>7668890</v>
      </c>
      <c r="ED1765">
        <v>9415098</v>
      </c>
      <c r="EE1765">
        <v>8814348</v>
      </c>
      <c r="EF1765">
        <v>12441237</v>
      </c>
      <c r="EG1765">
        <v>11710345</v>
      </c>
      <c r="EH1765">
        <v>12029013</v>
      </c>
      <c r="EI1765">
        <v>10292419</v>
      </c>
      <c r="EJ1765">
        <v>10790418</v>
      </c>
      <c r="EK1765">
        <v>9374894</v>
      </c>
      <c r="EL1765">
        <v>10286525</v>
      </c>
      <c r="EM1765">
        <v>9231030</v>
      </c>
      <c r="EN1765">
        <v>8767061</v>
      </c>
      <c r="EO1765">
        <v>7900896</v>
      </c>
    </row>
    <row r="1766" spans="1:145" x14ac:dyDescent="0.25">
      <c r="A1766" s="5" t="s">
        <v>878</v>
      </c>
      <c r="B1766" t="s">
        <v>1168</v>
      </c>
      <c r="C1766" t="s">
        <v>1194</v>
      </c>
      <c r="D1766" s="2">
        <f>_xll.BDH(A1766, "volume", B1766, C1766, "Direction", "H", "Period", "M","cols=84;rows=2")</f>
        <v>40574</v>
      </c>
      <c r="E1766" s="2">
        <v>40602</v>
      </c>
      <c r="F1766" s="2">
        <v>40633</v>
      </c>
      <c r="G1766" s="2">
        <v>40662</v>
      </c>
      <c r="H1766" s="2">
        <v>40694</v>
      </c>
      <c r="I1766" s="2">
        <v>40724</v>
      </c>
      <c r="J1766" s="2">
        <v>40753</v>
      </c>
      <c r="K1766" s="2">
        <v>40786</v>
      </c>
      <c r="L1766" s="2">
        <v>40816</v>
      </c>
      <c r="M1766" s="2">
        <v>40847</v>
      </c>
      <c r="N1766" s="2">
        <v>40877</v>
      </c>
      <c r="O1766" s="2">
        <v>40907</v>
      </c>
      <c r="P1766" s="2">
        <v>40939</v>
      </c>
      <c r="Q1766" s="2">
        <v>40968</v>
      </c>
      <c r="R1766" s="2">
        <v>40998</v>
      </c>
      <c r="S1766" s="2">
        <v>41029</v>
      </c>
      <c r="T1766" s="2">
        <v>41060</v>
      </c>
      <c r="U1766" s="2">
        <v>41089</v>
      </c>
      <c r="V1766" s="2">
        <v>41121</v>
      </c>
      <c r="W1766" s="2">
        <v>41152</v>
      </c>
      <c r="X1766" s="2">
        <v>41180</v>
      </c>
      <c r="Y1766" s="2">
        <v>41213</v>
      </c>
      <c r="Z1766" s="2">
        <v>41243</v>
      </c>
      <c r="AA1766" s="2">
        <v>41274</v>
      </c>
      <c r="AB1766" s="2">
        <v>41305</v>
      </c>
      <c r="AC1766" s="2">
        <v>41333</v>
      </c>
      <c r="AD1766" s="2">
        <v>41362</v>
      </c>
      <c r="AE1766" s="2">
        <v>41394</v>
      </c>
      <c r="AF1766" s="2">
        <v>41425</v>
      </c>
      <c r="AG1766" s="2">
        <v>41453</v>
      </c>
      <c r="AH1766" s="2">
        <v>41486</v>
      </c>
      <c r="AI1766" s="2">
        <v>41516</v>
      </c>
      <c r="AJ1766" s="2">
        <v>41547</v>
      </c>
      <c r="AK1766" s="2">
        <v>41578</v>
      </c>
      <c r="AL1766" s="2">
        <v>41607</v>
      </c>
      <c r="AM1766" s="2">
        <v>41639</v>
      </c>
      <c r="AN1766" s="2">
        <v>41670</v>
      </c>
      <c r="AO1766" s="2">
        <v>41698</v>
      </c>
      <c r="AP1766" s="2">
        <v>41729</v>
      </c>
      <c r="AQ1766" s="2">
        <v>41759</v>
      </c>
      <c r="AR1766" s="2">
        <v>41789</v>
      </c>
      <c r="AS1766" s="2">
        <v>41820</v>
      </c>
      <c r="AT1766" s="2">
        <v>41851</v>
      </c>
      <c r="AU1766" s="2">
        <v>41880</v>
      </c>
      <c r="AV1766" s="2">
        <v>41912</v>
      </c>
      <c r="AW1766" s="2">
        <v>41943</v>
      </c>
      <c r="AX1766" s="2">
        <v>41971</v>
      </c>
      <c r="AY1766" s="2">
        <v>42004</v>
      </c>
      <c r="AZ1766" s="2">
        <v>42034</v>
      </c>
      <c r="BA1766" s="2">
        <v>42062</v>
      </c>
      <c r="BB1766" s="2">
        <v>42094</v>
      </c>
      <c r="BC1766" s="2">
        <v>42124</v>
      </c>
      <c r="BD1766" s="2">
        <v>42153</v>
      </c>
      <c r="BE1766" s="2">
        <v>42185</v>
      </c>
      <c r="BF1766" s="2">
        <v>42216</v>
      </c>
      <c r="BG1766" s="2">
        <v>42247</v>
      </c>
      <c r="BH1766" s="2">
        <v>42277</v>
      </c>
      <c r="BI1766" s="2">
        <v>42307</v>
      </c>
      <c r="BJ1766" s="2">
        <v>42338</v>
      </c>
      <c r="BK1766" s="2">
        <v>42369</v>
      </c>
      <c r="BL1766" s="2">
        <v>42398</v>
      </c>
      <c r="BM1766" s="2">
        <v>42429</v>
      </c>
      <c r="BN1766" s="2">
        <v>42460</v>
      </c>
      <c r="BO1766" s="2">
        <v>42489</v>
      </c>
      <c r="BP1766" s="2">
        <v>42521</v>
      </c>
      <c r="BQ1766" s="2">
        <v>42551</v>
      </c>
      <c r="BR1766" s="2">
        <v>42580</v>
      </c>
      <c r="BS1766" s="2">
        <v>42613</v>
      </c>
      <c r="BT1766" s="2">
        <v>42643</v>
      </c>
      <c r="BU1766" s="2">
        <v>42674</v>
      </c>
      <c r="BV1766" s="2">
        <v>42704</v>
      </c>
      <c r="BW1766" s="2">
        <v>42734</v>
      </c>
      <c r="BX1766" s="2">
        <v>42766</v>
      </c>
      <c r="BY1766" s="2">
        <v>42794</v>
      </c>
      <c r="BZ1766" s="2">
        <v>42825</v>
      </c>
      <c r="CA1766" s="2">
        <v>42853</v>
      </c>
      <c r="CB1766" s="2">
        <v>42886</v>
      </c>
      <c r="CC1766" s="2">
        <v>42916</v>
      </c>
      <c r="CD1766" s="2">
        <v>42947</v>
      </c>
      <c r="CE1766" s="2">
        <v>42978</v>
      </c>
      <c r="CF1766" s="2">
        <v>43007</v>
      </c>
      <c r="CG1766" s="2">
        <v>43039</v>
      </c>
      <c r="CH1766" s="2">
        <v>43069</v>
      </c>
      <c r="CI1766" s="2">
        <v>43098</v>
      </c>
    </row>
    <row r="1767" spans="1:145" x14ac:dyDescent="0.25">
      <c r="D1767" s="3">
        <v>17377687</v>
      </c>
      <c r="E1767">
        <v>12013408</v>
      </c>
      <c r="F1767">
        <v>30264462</v>
      </c>
      <c r="G1767">
        <v>20236175</v>
      </c>
      <c r="H1767">
        <v>21967850</v>
      </c>
      <c r="I1767">
        <v>19604107</v>
      </c>
      <c r="J1767">
        <v>20967947</v>
      </c>
      <c r="K1767">
        <v>40084015</v>
      </c>
      <c r="L1767">
        <v>32245425</v>
      </c>
      <c r="M1767">
        <v>20903290</v>
      </c>
      <c r="N1767">
        <v>23946038</v>
      </c>
      <c r="O1767">
        <v>20395961</v>
      </c>
      <c r="P1767">
        <v>29312324</v>
      </c>
      <c r="Q1767">
        <v>17034670</v>
      </c>
      <c r="R1767">
        <v>26376323</v>
      </c>
      <c r="S1767">
        <v>14928954</v>
      </c>
      <c r="T1767">
        <v>23030666</v>
      </c>
      <c r="U1767">
        <v>17620817</v>
      </c>
      <c r="V1767">
        <v>16456322</v>
      </c>
      <c r="W1767">
        <v>21061177</v>
      </c>
      <c r="X1767">
        <v>14465980</v>
      </c>
      <c r="Y1767">
        <v>9821354</v>
      </c>
      <c r="Z1767">
        <v>13512031</v>
      </c>
      <c r="AA1767">
        <v>15274921</v>
      </c>
      <c r="AB1767">
        <v>15951445</v>
      </c>
      <c r="AC1767">
        <v>13869877</v>
      </c>
      <c r="AD1767">
        <v>12926700</v>
      </c>
      <c r="AE1767">
        <v>12351896</v>
      </c>
      <c r="AF1767">
        <v>12112046</v>
      </c>
      <c r="AG1767">
        <v>10361446</v>
      </c>
      <c r="AH1767">
        <v>7000479</v>
      </c>
      <c r="AI1767">
        <v>12844486</v>
      </c>
      <c r="AJ1767">
        <v>17128417</v>
      </c>
      <c r="AK1767">
        <v>12890596</v>
      </c>
      <c r="AL1767">
        <v>11721759</v>
      </c>
      <c r="AM1767">
        <v>13982715</v>
      </c>
      <c r="AN1767">
        <v>12202861</v>
      </c>
      <c r="AO1767">
        <v>13432837</v>
      </c>
      <c r="AP1767">
        <v>14909942</v>
      </c>
      <c r="AQ1767">
        <v>12658892</v>
      </c>
      <c r="AR1767">
        <v>18001324</v>
      </c>
      <c r="AS1767">
        <v>16609473</v>
      </c>
      <c r="AT1767">
        <v>13066676</v>
      </c>
      <c r="AU1767">
        <v>14395768</v>
      </c>
      <c r="AV1767">
        <v>11294340</v>
      </c>
      <c r="AW1767">
        <v>20400148</v>
      </c>
      <c r="AX1767">
        <v>20647550</v>
      </c>
      <c r="AY1767">
        <v>16685500</v>
      </c>
      <c r="AZ1767">
        <v>12338244</v>
      </c>
      <c r="BA1767">
        <v>7537228</v>
      </c>
      <c r="BB1767">
        <v>14967339</v>
      </c>
      <c r="BC1767">
        <v>13013922</v>
      </c>
      <c r="BD1767">
        <v>20924090</v>
      </c>
      <c r="BE1767">
        <v>15434892</v>
      </c>
      <c r="BF1767">
        <v>11835914</v>
      </c>
      <c r="BG1767">
        <v>16423129</v>
      </c>
      <c r="BH1767">
        <v>12237598</v>
      </c>
      <c r="BI1767">
        <v>12006787</v>
      </c>
      <c r="BJ1767">
        <v>28632038</v>
      </c>
      <c r="BK1767">
        <v>21632898</v>
      </c>
      <c r="BL1767">
        <v>14179373</v>
      </c>
      <c r="BM1767">
        <v>15348067</v>
      </c>
      <c r="BN1767">
        <v>18630468</v>
      </c>
      <c r="BO1767">
        <v>16403342</v>
      </c>
      <c r="BP1767">
        <v>20893652</v>
      </c>
      <c r="BQ1767">
        <v>17744096</v>
      </c>
      <c r="BR1767">
        <v>11904121</v>
      </c>
      <c r="BS1767">
        <v>19458753</v>
      </c>
      <c r="BT1767">
        <v>14000898</v>
      </c>
      <c r="BU1767">
        <v>12027987</v>
      </c>
      <c r="BV1767">
        <v>22242159</v>
      </c>
      <c r="BW1767">
        <v>16993774</v>
      </c>
      <c r="BX1767">
        <v>15486751</v>
      </c>
      <c r="BY1767">
        <v>12204959</v>
      </c>
      <c r="BZ1767">
        <v>33238740</v>
      </c>
      <c r="CA1767">
        <v>17386835</v>
      </c>
      <c r="CB1767">
        <v>20222709</v>
      </c>
      <c r="CC1767">
        <v>23272660</v>
      </c>
      <c r="CD1767">
        <v>17263157</v>
      </c>
      <c r="CE1767">
        <v>35586456</v>
      </c>
      <c r="CF1767">
        <v>19417052</v>
      </c>
      <c r="CG1767">
        <v>14771302</v>
      </c>
      <c r="CH1767">
        <v>20940290</v>
      </c>
      <c r="CI1767">
        <v>17648944</v>
      </c>
    </row>
    <row r="1768" spans="1:145" x14ac:dyDescent="0.25">
      <c r="A1768" s="5" t="s">
        <v>879</v>
      </c>
      <c r="B1768" t="s">
        <v>1168</v>
      </c>
      <c r="C1768" t="s">
        <v>1199</v>
      </c>
      <c r="D1768" s="2">
        <f>_xll.BDH(A1768, "volume", B1768, C1768, "Direction", "H", "Period", "M","cols=136;rows=2")</f>
        <v>40574</v>
      </c>
      <c r="E1768" s="2">
        <v>40602</v>
      </c>
      <c r="F1768" s="2">
        <v>40633</v>
      </c>
      <c r="G1768" s="2">
        <v>40662</v>
      </c>
      <c r="H1768" s="2">
        <v>40694</v>
      </c>
      <c r="I1768" s="2">
        <v>40724</v>
      </c>
      <c r="J1768" s="2">
        <v>40753</v>
      </c>
      <c r="K1768" s="2">
        <v>40786</v>
      </c>
      <c r="L1768" s="2">
        <v>40816</v>
      </c>
      <c r="M1768" s="2">
        <v>40847</v>
      </c>
      <c r="N1768" s="2">
        <v>40877</v>
      </c>
      <c r="O1768" s="2">
        <v>40907</v>
      </c>
      <c r="P1768" s="2">
        <v>40939</v>
      </c>
      <c r="Q1768" s="2">
        <v>40968</v>
      </c>
      <c r="R1768" s="2">
        <v>40998</v>
      </c>
      <c r="S1768" s="2">
        <v>41029</v>
      </c>
      <c r="T1768" s="2">
        <v>41060</v>
      </c>
      <c r="U1768" s="2">
        <v>41089</v>
      </c>
      <c r="V1768" s="2">
        <v>41121</v>
      </c>
      <c r="W1768" s="2">
        <v>41152</v>
      </c>
      <c r="X1768" s="2">
        <v>41180</v>
      </c>
      <c r="Y1768" s="2">
        <v>41213</v>
      </c>
      <c r="Z1768" s="2">
        <v>41243</v>
      </c>
      <c r="AA1768" s="2">
        <v>41274</v>
      </c>
      <c r="AB1768" s="2">
        <v>41305</v>
      </c>
      <c r="AC1768" s="2">
        <v>41333</v>
      </c>
      <c r="AD1768" s="2">
        <v>41362</v>
      </c>
      <c r="AE1768" s="2">
        <v>41394</v>
      </c>
      <c r="AF1768" s="2">
        <v>41425</v>
      </c>
      <c r="AG1768" s="2">
        <v>41453</v>
      </c>
      <c r="AH1768" s="2">
        <v>41486</v>
      </c>
      <c r="AI1768" s="2">
        <v>41516</v>
      </c>
      <c r="AJ1768" s="2">
        <v>41547</v>
      </c>
      <c r="AK1768" s="2">
        <v>41578</v>
      </c>
      <c r="AL1768" s="2">
        <v>41607</v>
      </c>
      <c r="AM1768" s="2">
        <v>41639</v>
      </c>
      <c r="AN1768" s="2">
        <v>41670</v>
      </c>
      <c r="AO1768" s="2">
        <v>41698</v>
      </c>
      <c r="AP1768" s="2">
        <v>41729</v>
      </c>
      <c r="AQ1768" s="2">
        <v>41759</v>
      </c>
      <c r="AR1768" s="2">
        <v>41789</v>
      </c>
      <c r="AS1768" s="2">
        <v>41820</v>
      </c>
      <c r="AT1768" s="2">
        <v>41851</v>
      </c>
      <c r="AU1768" s="2">
        <v>41880</v>
      </c>
      <c r="AV1768" s="2">
        <v>41912</v>
      </c>
      <c r="AW1768" s="2">
        <v>41943</v>
      </c>
      <c r="AX1768" s="2">
        <v>41971</v>
      </c>
      <c r="AY1768" s="2">
        <v>42004</v>
      </c>
      <c r="AZ1768" s="2">
        <v>42034</v>
      </c>
      <c r="BA1768" s="2">
        <v>42062</v>
      </c>
      <c r="BB1768" s="2">
        <v>42094</v>
      </c>
      <c r="BC1768" s="2">
        <v>42124</v>
      </c>
      <c r="BD1768" s="2">
        <v>42153</v>
      </c>
      <c r="BE1768" s="2">
        <v>42185</v>
      </c>
      <c r="BF1768" s="2">
        <v>42216</v>
      </c>
      <c r="BG1768" s="2">
        <v>42247</v>
      </c>
      <c r="BH1768" s="2">
        <v>42277</v>
      </c>
      <c r="BI1768" s="2">
        <v>42307</v>
      </c>
      <c r="BJ1768" s="2">
        <v>42338</v>
      </c>
      <c r="BK1768" s="2">
        <v>42369</v>
      </c>
      <c r="BL1768" s="2">
        <v>42398</v>
      </c>
      <c r="BM1768" s="2">
        <v>42429</v>
      </c>
      <c r="BN1768" s="2">
        <v>42460</v>
      </c>
      <c r="BO1768" s="2">
        <v>42489</v>
      </c>
      <c r="BP1768" s="2">
        <v>42521</v>
      </c>
      <c r="BQ1768" s="2">
        <v>42551</v>
      </c>
      <c r="BR1768" s="2">
        <v>42580</v>
      </c>
      <c r="BS1768" s="2">
        <v>42613</v>
      </c>
      <c r="BT1768" s="2">
        <v>42643</v>
      </c>
      <c r="BU1768" s="2">
        <v>42674</v>
      </c>
      <c r="BV1768" s="2">
        <v>42704</v>
      </c>
      <c r="BW1768" s="2">
        <v>42734</v>
      </c>
      <c r="BX1768" s="2">
        <v>42766</v>
      </c>
      <c r="BY1768" s="2">
        <v>42794</v>
      </c>
      <c r="BZ1768" s="2">
        <v>42825</v>
      </c>
      <c r="CA1768" s="2">
        <v>42853</v>
      </c>
      <c r="CB1768" s="2">
        <v>42886</v>
      </c>
      <c r="CC1768" s="2">
        <v>42916</v>
      </c>
      <c r="CD1768" s="2">
        <v>42947</v>
      </c>
      <c r="CE1768" s="2">
        <v>42978</v>
      </c>
      <c r="CF1768" s="2">
        <v>43007</v>
      </c>
      <c r="CG1768" s="2">
        <v>43039</v>
      </c>
      <c r="CH1768" s="2">
        <v>43069</v>
      </c>
      <c r="CI1768" s="2">
        <v>43098</v>
      </c>
      <c r="CJ1768" s="2">
        <v>43131</v>
      </c>
      <c r="CK1768" s="2">
        <v>43159</v>
      </c>
      <c r="CL1768" s="2">
        <v>43189</v>
      </c>
      <c r="CM1768" s="2">
        <v>43220</v>
      </c>
      <c r="CN1768" s="2">
        <v>43251</v>
      </c>
      <c r="CO1768" s="2">
        <v>43280</v>
      </c>
      <c r="CP1768" s="2">
        <v>43312</v>
      </c>
      <c r="CQ1768" s="2">
        <v>43343</v>
      </c>
      <c r="CR1768" s="2">
        <v>43371</v>
      </c>
      <c r="CS1768" s="2">
        <v>43404</v>
      </c>
      <c r="CT1768" s="2">
        <v>43434</v>
      </c>
      <c r="CU1768" s="2">
        <v>43465</v>
      </c>
      <c r="CV1768" s="2">
        <v>43496</v>
      </c>
      <c r="CW1768" s="2">
        <v>43524</v>
      </c>
      <c r="CX1768" s="2">
        <v>43553</v>
      </c>
      <c r="CY1768" s="2">
        <v>43585</v>
      </c>
      <c r="CZ1768" s="2">
        <v>43616</v>
      </c>
      <c r="DA1768" s="2">
        <v>43644</v>
      </c>
      <c r="DB1768" s="2">
        <v>43677</v>
      </c>
      <c r="DC1768" s="2">
        <v>43707</v>
      </c>
      <c r="DD1768" s="2">
        <v>43738</v>
      </c>
      <c r="DE1768" s="2">
        <v>43769</v>
      </c>
      <c r="DF1768" s="2">
        <v>43798</v>
      </c>
      <c r="DG1768" s="2">
        <v>43830</v>
      </c>
      <c r="DH1768" s="2">
        <v>43861</v>
      </c>
      <c r="DI1768" s="2">
        <v>43889</v>
      </c>
      <c r="DJ1768" s="2">
        <v>43921</v>
      </c>
      <c r="DK1768" s="2">
        <v>43951</v>
      </c>
      <c r="DL1768" s="2">
        <v>43980</v>
      </c>
      <c r="DM1768" s="2">
        <v>44012</v>
      </c>
      <c r="DN1768" s="2">
        <v>44043</v>
      </c>
      <c r="DO1768" s="2">
        <v>44074</v>
      </c>
      <c r="DP1768" s="2">
        <v>44104</v>
      </c>
      <c r="DQ1768" s="2">
        <v>44134</v>
      </c>
      <c r="DR1768" s="2">
        <v>44165</v>
      </c>
      <c r="DS1768" s="2">
        <v>44196</v>
      </c>
      <c r="DT1768" s="2">
        <v>44225</v>
      </c>
      <c r="DU1768" s="2">
        <v>44253</v>
      </c>
      <c r="DV1768" s="2">
        <v>44286</v>
      </c>
      <c r="DW1768" s="2">
        <v>44316</v>
      </c>
      <c r="DX1768" s="2">
        <v>44347</v>
      </c>
      <c r="DY1768" s="2">
        <v>44377</v>
      </c>
      <c r="DZ1768" s="2">
        <v>44407</v>
      </c>
      <c r="EA1768" s="2">
        <v>44439</v>
      </c>
      <c r="EB1768" s="2">
        <v>44469</v>
      </c>
      <c r="EC1768" s="2">
        <v>44498</v>
      </c>
      <c r="ED1768" s="2">
        <v>44530</v>
      </c>
      <c r="EE1768" s="2">
        <v>44561</v>
      </c>
      <c r="EF1768" s="2">
        <v>44592</v>
      </c>
      <c r="EG1768" s="2">
        <v>44620</v>
      </c>
      <c r="EH1768" s="2">
        <v>44651</v>
      </c>
      <c r="EI1768" s="2">
        <v>44680</v>
      </c>
    </row>
    <row r="1769" spans="1:145" x14ac:dyDescent="0.25">
      <c r="D1769" s="3">
        <v>13960957</v>
      </c>
      <c r="E1769">
        <v>12373006</v>
      </c>
      <c r="F1769">
        <v>12697601</v>
      </c>
      <c r="G1769">
        <v>10095959</v>
      </c>
      <c r="H1769">
        <v>12435305</v>
      </c>
      <c r="I1769">
        <v>14382815</v>
      </c>
      <c r="J1769">
        <v>12561571</v>
      </c>
      <c r="K1769">
        <v>25672898</v>
      </c>
      <c r="L1769">
        <v>16316580</v>
      </c>
      <c r="M1769">
        <v>13170415</v>
      </c>
      <c r="N1769">
        <v>12739220</v>
      </c>
      <c r="O1769">
        <v>10753585</v>
      </c>
      <c r="P1769">
        <v>8269560</v>
      </c>
      <c r="Q1769">
        <v>8871833</v>
      </c>
      <c r="R1769">
        <v>9869459</v>
      </c>
      <c r="S1769">
        <v>9352959</v>
      </c>
      <c r="T1769">
        <v>13175633</v>
      </c>
      <c r="U1769">
        <v>11520045</v>
      </c>
      <c r="V1769">
        <v>10652310</v>
      </c>
      <c r="W1769">
        <v>9025415</v>
      </c>
      <c r="X1769">
        <v>7926633</v>
      </c>
      <c r="Y1769">
        <v>6177739</v>
      </c>
      <c r="Z1769">
        <v>9445069</v>
      </c>
      <c r="AA1769">
        <v>10850622</v>
      </c>
      <c r="AB1769">
        <v>7825879</v>
      </c>
      <c r="AC1769">
        <v>8650866</v>
      </c>
      <c r="AD1769">
        <v>9892129</v>
      </c>
      <c r="AE1769">
        <v>9438063</v>
      </c>
      <c r="AF1769">
        <v>9356597</v>
      </c>
      <c r="AG1769">
        <v>9207653</v>
      </c>
      <c r="AH1769">
        <v>7053456</v>
      </c>
      <c r="AI1769">
        <v>5945000</v>
      </c>
      <c r="AJ1769">
        <v>9769588</v>
      </c>
      <c r="AK1769">
        <v>8775330</v>
      </c>
      <c r="AL1769">
        <v>7648923</v>
      </c>
      <c r="AM1769">
        <v>8816860</v>
      </c>
      <c r="AN1769">
        <v>13629858</v>
      </c>
      <c r="AO1769">
        <v>11674007</v>
      </c>
      <c r="AP1769">
        <v>11417861</v>
      </c>
      <c r="AQ1769">
        <v>11255052</v>
      </c>
      <c r="AR1769">
        <v>14193490</v>
      </c>
      <c r="AS1769">
        <v>13521365</v>
      </c>
      <c r="AT1769">
        <v>12009648</v>
      </c>
      <c r="AU1769">
        <v>13915898</v>
      </c>
      <c r="AV1769">
        <v>27638738</v>
      </c>
      <c r="AW1769">
        <v>28471921</v>
      </c>
      <c r="AX1769">
        <v>29276971</v>
      </c>
      <c r="AY1769">
        <v>22859379</v>
      </c>
      <c r="AZ1769">
        <v>27724859</v>
      </c>
      <c r="BA1769">
        <v>32851137</v>
      </c>
      <c r="BB1769">
        <v>25418825</v>
      </c>
      <c r="BC1769">
        <v>23115327</v>
      </c>
      <c r="BD1769">
        <v>27601159</v>
      </c>
      <c r="BE1769">
        <v>20775951</v>
      </c>
      <c r="BF1769">
        <v>21958086</v>
      </c>
      <c r="BG1769">
        <v>29625988</v>
      </c>
      <c r="BH1769">
        <v>26140853</v>
      </c>
      <c r="BI1769">
        <v>20239034</v>
      </c>
      <c r="BJ1769">
        <v>22247050</v>
      </c>
      <c r="BK1769">
        <v>24004343</v>
      </c>
      <c r="BL1769">
        <v>17995285</v>
      </c>
      <c r="BM1769">
        <v>25505389</v>
      </c>
      <c r="BN1769">
        <v>20416859</v>
      </c>
      <c r="BO1769">
        <v>16512310</v>
      </c>
      <c r="BP1769">
        <v>21675975</v>
      </c>
      <c r="BQ1769">
        <v>22312056</v>
      </c>
      <c r="BR1769">
        <v>15176645</v>
      </c>
      <c r="BS1769">
        <v>18328931</v>
      </c>
      <c r="BT1769">
        <v>19279633</v>
      </c>
      <c r="BU1769">
        <v>18637033</v>
      </c>
      <c r="BV1769">
        <v>20947452</v>
      </c>
      <c r="BW1769">
        <v>14912855</v>
      </c>
      <c r="BX1769">
        <v>18033465</v>
      </c>
      <c r="BY1769">
        <v>16698961</v>
      </c>
      <c r="BZ1769">
        <v>19181899</v>
      </c>
      <c r="CA1769">
        <v>15021969</v>
      </c>
      <c r="CB1769">
        <v>25748991</v>
      </c>
      <c r="CC1769">
        <v>19928489</v>
      </c>
      <c r="CD1769">
        <v>26787627</v>
      </c>
      <c r="CE1769">
        <v>27889640</v>
      </c>
      <c r="CF1769">
        <v>21339996</v>
      </c>
      <c r="CG1769">
        <v>22995214</v>
      </c>
      <c r="CH1769">
        <v>34048439</v>
      </c>
      <c r="CI1769">
        <v>40537381</v>
      </c>
      <c r="CJ1769">
        <v>28060342</v>
      </c>
      <c r="CK1769">
        <v>31786059</v>
      </c>
      <c r="CL1769">
        <v>34311499</v>
      </c>
      <c r="CM1769">
        <v>26440565</v>
      </c>
      <c r="CN1769">
        <v>36227695</v>
      </c>
      <c r="CO1769">
        <v>36691284</v>
      </c>
      <c r="CP1769">
        <v>17574279</v>
      </c>
      <c r="CQ1769">
        <v>24326803</v>
      </c>
      <c r="CR1769">
        <v>24554372</v>
      </c>
      <c r="CS1769">
        <v>29210088</v>
      </c>
      <c r="CT1769">
        <v>24293403</v>
      </c>
      <c r="CU1769">
        <v>32719483</v>
      </c>
      <c r="CV1769">
        <v>22002270</v>
      </c>
      <c r="CW1769">
        <v>21606592</v>
      </c>
      <c r="CX1769">
        <v>25688729</v>
      </c>
      <c r="CY1769">
        <v>24533383</v>
      </c>
      <c r="CZ1769">
        <v>28296134</v>
      </c>
      <c r="DA1769">
        <v>23012884</v>
      </c>
      <c r="DB1769">
        <v>19969347</v>
      </c>
      <c r="DC1769">
        <v>28616529</v>
      </c>
      <c r="DD1769">
        <v>26563149</v>
      </c>
      <c r="DE1769">
        <v>23120537</v>
      </c>
      <c r="DF1769">
        <v>28805651</v>
      </c>
      <c r="DG1769">
        <v>18689727</v>
      </c>
      <c r="DH1769">
        <v>23894818</v>
      </c>
      <c r="DI1769">
        <v>30304780</v>
      </c>
      <c r="DJ1769">
        <v>49309719</v>
      </c>
      <c r="DK1769">
        <v>31606675</v>
      </c>
      <c r="DL1769">
        <v>35008625</v>
      </c>
      <c r="DM1769">
        <v>39583364</v>
      </c>
      <c r="DN1769">
        <v>29071435</v>
      </c>
      <c r="DO1769">
        <v>27937743</v>
      </c>
      <c r="DP1769">
        <v>33932673</v>
      </c>
      <c r="DQ1769">
        <v>26391597</v>
      </c>
      <c r="DR1769">
        <v>37907176</v>
      </c>
      <c r="DS1769">
        <v>58592788</v>
      </c>
      <c r="DT1769">
        <v>83472918</v>
      </c>
      <c r="DU1769">
        <v>55945723</v>
      </c>
      <c r="DV1769">
        <v>153109090</v>
      </c>
      <c r="DW1769">
        <v>101801047</v>
      </c>
      <c r="DX1769">
        <v>78197929</v>
      </c>
      <c r="DY1769">
        <v>46336060</v>
      </c>
      <c r="DZ1769">
        <v>40012677</v>
      </c>
      <c r="EA1769">
        <v>30809648</v>
      </c>
      <c r="EB1769">
        <v>35414960</v>
      </c>
      <c r="EC1769">
        <v>38744663</v>
      </c>
      <c r="ED1769">
        <v>42248902</v>
      </c>
      <c r="EE1769">
        <v>41133681</v>
      </c>
      <c r="EF1769">
        <v>62999768</v>
      </c>
      <c r="EG1769">
        <v>53821025</v>
      </c>
      <c r="EH1769">
        <v>56811228</v>
      </c>
      <c r="EI1769">
        <v>24649381</v>
      </c>
    </row>
    <row r="1770" spans="1:145" x14ac:dyDescent="0.25">
      <c r="A1770" s="5" t="s">
        <v>880</v>
      </c>
      <c r="B1770" t="s">
        <v>1168</v>
      </c>
      <c r="C1770" t="s">
        <v>1193</v>
      </c>
      <c r="D1770" s="2">
        <f>_xll.BDH(A1770, "volume", B1770, C1770, "Direction", "H", "Period", "M","cols=66;rows=2")</f>
        <v>40574</v>
      </c>
      <c r="E1770" s="2">
        <v>40602</v>
      </c>
      <c r="F1770" s="2">
        <v>40633</v>
      </c>
      <c r="G1770" s="2">
        <v>40662</v>
      </c>
      <c r="H1770" s="2">
        <v>40694</v>
      </c>
      <c r="I1770" s="2">
        <v>40724</v>
      </c>
      <c r="J1770" s="2">
        <v>40753</v>
      </c>
      <c r="K1770" s="2">
        <v>40786</v>
      </c>
      <c r="L1770" s="2">
        <v>40816</v>
      </c>
      <c r="M1770" s="2">
        <v>40847</v>
      </c>
      <c r="N1770" s="2">
        <v>40877</v>
      </c>
      <c r="O1770" s="2">
        <v>40907</v>
      </c>
      <c r="P1770" s="2">
        <v>40939</v>
      </c>
      <c r="Q1770" s="2">
        <v>40968</v>
      </c>
      <c r="R1770" s="2">
        <v>40998</v>
      </c>
      <c r="S1770" s="2">
        <v>41029</v>
      </c>
      <c r="T1770" s="2">
        <v>41060</v>
      </c>
      <c r="U1770" s="2">
        <v>41089</v>
      </c>
      <c r="V1770" s="2">
        <v>41121</v>
      </c>
      <c r="W1770" s="2">
        <v>41152</v>
      </c>
      <c r="X1770" s="2">
        <v>41180</v>
      </c>
      <c r="Y1770" s="2">
        <v>41213</v>
      </c>
      <c r="Z1770" s="2">
        <v>41243</v>
      </c>
      <c r="AA1770" s="2">
        <v>41274</v>
      </c>
      <c r="AB1770" s="2">
        <v>41305</v>
      </c>
      <c r="AC1770" s="2">
        <v>41333</v>
      </c>
      <c r="AD1770" s="2">
        <v>41362</v>
      </c>
      <c r="AE1770" s="2">
        <v>41394</v>
      </c>
      <c r="AF1770" s="2">
        <v>41425</v>
      </c>
      <c r="AG1770" s="2">
        <v>41453</v>
      </c>
      <c r="AH1770" s="2">
        <v>41486</v>
      </c>
      <c r="AI1770" s="2">
        <v>41516</v>
      </c>
      <c r="AJ1770" s="2">
        <v>41547</v>
      </c>
      <c r="AK1770" s="2">
        <v>41578</v>
      </c>
      <c r="AL1770" s="2">
        <v>41607</v>
      </c>
      <c r="AM1770" s="2">
        <v>41639</v>
      </c>
      <c r="AN1770" s="2">
        <v>41670</v>
      </c>
      <c r="AO1770" s="2">
        <v>41698</v>
      </c>
      <c r="AP1770" s="2">
        <v>41729</v>
      </c>
      <c r="AQ1770" s="2">
        <v>41759</v>
      </c>
      <c r="AR1770" s="2">
        <v>41789</v>
      </c>
      <c r="AS1770" s="2">
        <v>41820</v>
      </c>
      <c r="AT1770" s="2">
        <v>41851</v>
      </c>
      <c r="AU1770" s="2">
        <v>41880</v>
      </c>
      <c r="AV1770" s="2">
        <v>41912</v>
      </c>
      <c r="AW1770" s="2">
        <v>41943</v>
      </c>
      <c r="AX1770" s="2">
        <v>41971</v>
      </c>
      <c r="AY1770" s="2">
        <v>42004</v>
      </c>
      <c r="AZ1770" s="2">
        <v>42034</v>
      </c>
      <c r="BA1770" s="2">
        <v>42062</v>
      </c>
      <c r="BB1770" s="2">
        <v>42094</v>
      </c>
      <c r="BC1770" s="2">
        <v>42124</v>
      </c>
      <c r="BD1770" s="2">
        <v>42153</v>
      </c>
      <c r="BE1770" s="2">
        <v>42185</v>
      </c>
      <c r="BF1770" s="2">
        <v>42216</v>
      </c>
      <c r="BG1770" s="2">
        <v>42247</v>
      </c>
      <c r="BH1770" s="2">
        <v>42277</v>
      </c>
      <c r="BI1770" s="2">
        <v>42307</v>
      </c>
      <c r="BJ1770" s="2">
        <v>42338</v>
      </c>
      <c r="BK1770" s="2">
        <v>42369</v>
      </c>
      <c r="BL1770" s="2">
        <v>42398</v>
      </c>
      <c r="BM1770" s="2">
        <v>42429</v>
      </c>
      <c r="BN1770" s="2">
        <v>42460</v>
      </c>
      <c r="BO1770" s="2">
        <v>42489</v>
      </c>
      <c r="BP1770" s="2">
        <v>42521</v>
      </c>
      <c r="BQ1770" s="2">
        <v>42551</v>
      </c>
    </row>
    <row r="1771" spans="1:145" x14ac:dyDescent="0.25">
      <c r="D1771" s="3">
        <v>13004405</v>
      </c>
      <c r="E1771">
        <v>11680281</v>
      </c>
      <c r="F1771">
        <v>13758898</v>
      </c>
      <c r="G1771">
        <v>11158242</v>
      </c>
      <c r="H1771">
        <v>15942407</v>
      </c>
      <c r="I1771">
        <v>19896471</v>
      </c>
      <c r="J1771">
        <v>15023929</v>
      </c>
      <c r="K1771">
        <v>29109586</v>
      </c>
      <c r="L1771">
        <v>17722864</v>
      </c>
      <c r="M1771">
        <v>16294313</v>
      </c>
      <c r="N1771">
        <v>16101147</v>
      </c>
      <c r="O1771">
        <v>22305476</v>
      </c>
      <c r="P1771">
        <v>15740663</v>
      </c>
      <c r="Q1771">
        <v>17326801</v>
      </c>
      <c r="R1771">
        <v>19733138</v>
      </c>
      <c r="S1771">
        <v>15005895</v>
      </c>
      <c r="T1771">
        <v>21570354</v>
      </c>
      <c r="U1771">
        <v>19160872</v>
      </c>
      <c r="V1771">
        <v>18775040</v>
      </c>
      <c r="W1771">
        <v>16860688</v>
      </c>
      <c r="X1771">
        <v>12553137</v>
      </c>
      <c r="Y1771">
        <v>15545603</v>
      </c>
      <c r="Z1771">
        <v>21082177</v>
      </c>
      <c r="AA1771">
        <v>12807626</v>
      </c>
      <c r="AB1771">
        <v>14089101</v>
      </c>
      <c r="AC1771">
        <v>16580337</v>
      </c>
      <c r="AD1771">
        <v>18549601</v>
      </c>
      <c r="AE1771">
        <v>12758992</v>
      </c>
      <c r="AF1771">
        <v>14649623</v>
      </c>
      <c r="AG1771">
        <v>18830630</v>
      </c>
      <c r="AH1771">
        <v>17133743</v>
      </c>
      <c r="AI1771">
        <v>17030859</v>
      </c>
      <c r="AJ1771">
        <v>12402063</v>
      </c>
      <c r="AK1771">
        <v>19108246</v>
      </c>
      <c r="AL1771">
        <v>22609162</v>
      </c>
      <c r="AM1771">
        <v>12599706</v>
      </c>
      <c r="AN1771">
        <v>15000002</v>
      </c>
      <c r="AO1771">
        <v>15394984</v>
      </c>
      <c r="AP1771">
        <v>15894665</v>
      </c>
      <c r="AQ1771">
        <v>15413768</v>
      </c>
      <c r="AR1771">
        <v>17244103</v>
      </c>
      <c r="AS1771">
        <v>14034748</v>
      </c>
      <c r="AT1771">
        <v>13088935</v>
      </c>
      <c r="AU1771">
        <v>15458444</v>
      </c>
      <c r="AV1771">
        <v>11166824</v>
      </c>
      <c r="AW1771">
        <v>14915559</v>
      </c>
      <c r="AX1771">
        <v>12111753</v>
      </c>
      <c r="AY1771">
        <v>17986147</v>
      </c>
      <c r="AZ1771">
        <v>13575300</v>
      </c>
      <c r="BA1771">
        <v>13409822</v>
      </c>
      <c r="BB1771">
        <v>14256350</v>
      </c>
      <c r="BC1771">
        <v>16565846</v>
      </c>
      <c r="BD1771">
        <v>25321597</v>
      </c>
      <c r="BE1771">
        <v>15149829</v>
      </c>
      <c r="BF1771">
        <v>17064614</v>
      </c>
      <c r="BG1771">
        <v>16422630</v>
      </c>
      <c r="BH1771">
        <v>36586934</v>
      </c>
      <c r="BI1771">
        <v>19674340</v>
      </c>
      <c r="BJ1771">
        <v>13815828</v>
      </c>
      <c r="BK1771">
        <v>19006292</v>
      </c>
      <c r="BL1771">
        <v>18621478</v>
      </c>
      <c r="BM1771">
        <v>12334079</v>
      </c>
      <c r="BN1771">
        <v>14306895</v>
      </c>
      <c r="BO1771">
        <v>13534233</v>
      </c>
      <c r="BP1771">
        <v>19274079</v>
      </c>
      <c r="BQ1771">
        <v>13860730</v>
      </c>
    </row>
    <row r="1772" spans="1:145" x14ac:dyDescent="0.25">
      <c r="A1772" s="5" t="s">
        <v>293</v>
      </c>
      <c r="B1772" t="s">
        <v>1168</v>
      </c>
      <c r="C1772" t="s">
        <v>1199</v>
      </c>
      <c r="D1772" s="2">
        <f>_xll.BDH(A1772, "volume", B1772, C1772, "Direction", "H", "Period", "M","cols=142;rows=2")</f>
        <v>40574</v>
      </c>
      <c r="E1772" s="2">
        <v>40602</v>
      </c>
      <c r="F1772" s="2">
        <v>40633</v>
      </c>
      <c r="G1772" s="2">
        <v>40662</v>
      </c>
      <c r="H1772" s="2">
        <v>40694</v>
      </c>
      <c r="I1772" s="2">
        <v>40724</v>
      </c>
      <c r="J1772" s="2">
        <v>40753</v>
      </c>
      <c r="K1772" s="2">
        <v>40786</v>
      </c>
      <c r="L1772" s="2">
        <v>40816</v>
      </c>
      <c r="M1772" s="2">
        <v>40847</v>
      </c>
      <c r="N1772" s="2">
        <v>40877</v>
      </c>
      <c r="O1772" s="2">
        <v>40907</v>
      </c>
      <c r="P1772" s="2">
        <v>40939</v>
      </c>
      <c r="Q1772" s="2">
        <v>40968</v>
      </c>
      <c r="R1772" s="2">
        <v>40998</v>
      </c>
      <c r="S1772" s="2">
        <v>41029</v>
      </c>
      <c r="T1772" s="2">
        <v>41060</v>
      </c>
      <c r="U1772" s="2">
        <v>41089</v>
      </c>
      <c r="V1772" s="2">
        <v>41121</v>
      </c>
      <c r="W1772" s="2">
        <v>41152</v>
      </c>
      <c r="X1772" s="2">
        <v>41180</v>
      </c>
      <c r="Y1772" s="2">
        <v>41213</v>
      </c>
      <c r="Z1772" s="2">
        <v>41243</v>
      </c>
      <c r="AA1772" s="2">
        <v>41274</v>
      </c>
      <c r="AB1772" s="2">
        <v>41305</v>
      </c>
      <c r="AC1772" s="2">
        <v>41333</v>
      </c>
      <c r="AD1772" s="2">
        <v>41362</v>
      </c>
      <c r="AE1772" s="2">
        <v>41394</v>
      </c>
      <c r="AF1772" s="2">
        <v>41425</v>
      </c>
      <c r="AG1772" s="2">
        <v>41453</v>
      </c>
      <c r="AH1772" s="2">
        <v>41486</v>
      </c>
      <c r="AI1772" s="2">
        <v>41516</v>
      </c>
      <c r="AJ1772" s="2">
        <v>41547</v>
      </c>
      <c r="AK1772" s="2">
        <v>41578</v>
      </c>
      <c r="AL1772" s="2">
        <v>41607</v>
      </c>
      <c r="AM1772" s="2">
        <v>41639</v>
      </c>
      <c r="AN1772" s="2">
        <v>41670</v>
      </c>
      <c r="AO1772" s="2">
        <v>41698</v>
      </c>
      <c r="AP1772" s="2">
        <v>41729</v>
      </c>
      <c r="AQ1772" s="2">
        <v>41759</v>
      </c>
      <c r="AR1772" s="2">
        <v>41789</v>
      </c>
      <c r="AS1772" s="2">
        <v>41820</v>
      </c>
      <c r="AT1772" s="2">
        <v>41851</v>
      </c>
      <c r="AU1772" s="2">
        <v>41880</v>
      </c>
      <c r="AV1772" s="2">
        <v>41912</v>
      </c>
      <c r="AW1772" s="2">
        <v>41943</v>
      </c>
      <c r="AX1772" s="2">
        <v>41971</v>
      </c>
      <c r="AY1772" s="2">
        <v>42004</v>
      </c>
      <c r="AZ1772" s="2">
        <v>42034</v>
      </c>
      <c r="BA1772" s="2">
        <v>42062</v>
      </c>
      <c r="BB1772" s="2">
        <v>42094</v>
      </c>
      <c r="BC1772" s="2">
        <v>42124</v>
      </c>
      <c r="BD1772" s="2">
        <v>42153</v>
      </c>
      <c r="BE1772" s="2">
        <v>42185</v>
      </c>
      <c r="BF1772" s="2">
        <v>42216</v>
      </c>
      <c r="BG1772" s="2">
        <v>42247</v>
      </c>
      <c r="BH1772" s="2">
        <v>42277</v>
      </c>
      <c r="BI1772" s="2">
        <v>42307</v>
      </c>
      <c r="BJ1772" s="2">
        <v>42338</v>
      </c>
      <c r="BK1772" s="2">
        <v>42369</v>
      </c>
      <c r="BL1772" s="2">
        <v>42398</v>
      </c>
      <c r="BM1772" s="2">
        <v>42429</v>
      </c>
      <c r="BN1772" s="2">
        <v>42460</v>
      </c>
      <c r="BO1772" s="2">
        <v>42489</v>
      </c>
      <c r="BP1772" s="2">
        <v>42521</v>
      </c>
      <c r="BQ1772" s="2">
        <v>42551</v>
      </c>
      <c r="BR1772" s="2">
        <v>42580</v>
      </c>
      <c r="BS1772" s="2">
        <v>42613</v>
      </c>
      <c r="BT1772" s="2">
        <v>42643</v>
      </c>
      <c r="BU1772" s="2">
        <v>42674</v>
      </c>
      <c r="BV1772" s="2">
        <v>42704</v>
      </c>
      <c r="BW1772" s="2">
        <v>42734</v>
      </c>
      <c r="BX1772" s="2">
        <v>42766</v>
      </c>
      <c r="BY1772" s="2">
        <v>42794</v>
      </c>
      <c r="BZ1772" s="2">
        <v>42825</v>
      </c>
      <c r="CA1772" s="2">
        <v>42853</v>
      </c>
      <c r="CB1772" s="2">
        <v>42886</v>
      </c>
      <c r="CC1772" s="2">
        <v>42916</v>
      </c>
      <c r="CD1772" s="2">
        <v>42947</v>
      </c>
      <c r="CE1772" s="2">
        <v>42978</v>
      </c>
      <c r="CF1772" s="2">
        <v>43007</v>
      </c>
      <c r="CG1772" s="2">
        <v>43039</v>
      </c>
      <c r="CH1772" s="2">
        <v>43069</v>
      </c>
      <c r="CI1772" s="2">
        <v>43098</v>
      </c>
      <c r="CJ1772" s="2">
        <v>43131</v>
      </c>
      <c r="CK1772" s="2">
        <v>43159</v>
      </c>
      <c r="CL1772" s="2">
        <v>43189</v>
      </c>
      <c r="CM1772" s="2">
        <v>43220</v>
      </c>
      <c r="CN1772" s="2">
        <v>43251</v>
      </c>
      <c r="CO1772" s="2">
        <v>43280</v>
      </c>
      <c r="CP1772" s="2">
        <v>43312</v>
      </c>
      <c r="CQ1772" s="2">
        <v>43343</v>
      </c>
      <c r="CR1772" s="2">
        <v>43371</v>
      </c>
      <c r="CS1772" s="2">
        <v>43404</v>
      </c>
      <c r="CT1772" s="2">
        <v>43434</v>
      </c>
      <c r="CU1772" s="2">
        <v>43465</v>
      </c>
      <c r="CV1772" s="2">
        <v>43496</v>
      </c>
      <c r="CW1772" s="2">
        <v>43524</v>
      </c>
      <c r="CX1772" s="2">
        <v>43553</v>
      </c>
      <c r="CY1772" s="2">
        <v>43585</v>
      </c>
      <c r="CZ1772" s="2">
        <v>43616</v>
      </c>
      <c r="DA1772" s="2">
        <v>43644</v>
      </c>
      <c r="DB1772" s="2">
        <v>43677</v>
      </c>
      <c r="DC1772" s="2">
        <v>43707</v>
      </c>
      <c r="DD1772" s="2">
        <v>43738</v>
      </c>
      <c r="DE1772" s="2">
        <v>43769</v>
      </c>
      <c r="DF1772" s="2">
        <v>43798</v>
      </c>
      <c r="DG1772" s="2">
        <v>43830</v>
      </c>
      <c r="DH1772" s="2">
        <v>43861</v>
      </c>
      <c r="DI1772" s="2">
        <v>43889</v>
      </c>
      <c r="DJ1772" s="2">
        <v>43921</v>
      </c>
      <c r="DK1772" s="2">
        <v>43951</v>
      </c>
      <c r="DL1772" s="2">
        <v>43980</v>
      </c>
      <c r="DM1772" s="2">
        <v>44012</v>
      </c>
      <c r="DN1772" s="2">
        <v>44043</v>
      </c>
      <c r="DO1772" s="2">
        <v>44074</v>
      </c>
      <c r="DP1772" s="2">
        <v>44104</v>
      </c>
      <c r="DQ1772" s="2">
        <v>44134</v>
      </c>
      <c r="DR1772" s="2">
        <v>44165</v>
      </c>
      <c r="DS1772" s="2">
        <v>44196</v>
      </c>
      <c r="DT1772" s="2">
        <v>44225</v>
      </c>
      <c r="DU1772" s="2">
        <v>44253</v>
      </c>
      <c r="DV1772" s="2">
        <v>44286</v>
      </c>
      <c r="DW1772" s="2">
        <v>44316</v>
      </c>
      <c r="DX1772" s="2">
        <v>44347</v>
      </c>
      <c r="DY1772" s="2">
        <v>44377</v>
      </c>
      <c r="DZ1772" s="2">
        <v>44407</v>
      </c>
      <c r="EA1772" s="2">
        <v>44439</v>
      </c>
      <c r="EB1772" s="2">
        <v>44469</v>
      </c>
      <c r="EC1772" s="2">
        <v>44498</v>
      </c>
      <c r="ED1772" s="2">
        <v>44530</v>
      </c>
      <c r="EE1772" s="2">
        <v>44561</v>
      </c>
      <c r="EF1772" s="2">
        <v>44592</v>
      </c>
      <c r="EG1772" s="2">
        <v>44620</v>
      </c>
      <c r="EH1772" s="2">
        <v>44651</v>
      </c>
      <c r="EI1772" s="2">
        <v>44680</v>
      </c>
      <c r="EJ1772" s="2">
        <v>44712</v>
      </c>
      <c r="EK1772" s="2">
        <v>44742</v>
      </c>
      <c r="EL1772" s="2">
        <v>44771</v>
      </c>
      <c r="EM1772" s="2">
        <v>44804</v>
      </c>
      <c r="EN1772" s="2">
        <v>44834</v>
      </c>
      <c r="EO1772" s="2">
        <v>44865</v>
      </c>
    </row>
    <row r="1773" spans="1:145" x14ac:dyDescent="0.25">
      <c r="D1773" s="3">
        <v>29044967</v>
      </c>
      <c r="E1773">
        <v>25074283</v>
      </c>
      <c r="F1773">
        <v>26858279</v>
      </c>
      <c r="G1773">
        <v>53505583</v>
      </c>
      <c r="H1773">
        <v>28695992</v>
      </c>
      <c r="I1773">
        <v>26399295</v>
      </c>
      <c r="J1773">
        <v>20997628</v>
      </c>
      <c r="K1773">
        <v>41308548</v>
      </c>
      <c r="L1773">
        <v>39253401</v>
      </c>
      <c r="M1773">
        <v>25041910</v>
      </c>
      <c r="N1773">
        <v>24777959</v>
      </c>
      <c r="O1773">
        <v>18736785</v>
      </c>
      <c r="P1773">
        <v>15923821</v>
      </c>
      <c r="Q1773">
        <v>15211832</v>
      </c>
      <c r="R1773">
        <v>18621657</v>
      </c>
      <c r="S1773">
        <v>14741576</v>
      </c>
      <c r="T1773">
        <v>17206780</v>
      </c>
      <c r="U1773">
        <v>16560934</v>
      </c>
      <c r="V1773">
        <v>17994253</v>
      </c>
      <c r="W1773">
        <v>14738443</v>
      </c>
      <c r="X1773">
        <v>23861899</v>
      </c>
      <c r="Y1773">
        <v>24211124</v>
      </c>
      <c r="Z1773">
        <v>19086282</v>
      </c>
      <c r="AA1773">
        <v>14258261</v>
      </c>
      <c r="AB1773">
        <v>13824365</v>
      </c>
      <c r="AC1773">
        <v>13572683</v>
      </c>
      <c r="AD1773">
        <v>13128654</v>
      </c>
      <c r="AE1773">
        <v>17597790</v>
      </c>
      <c r="AF1773">
        <v>15874719</v>
      </c>
      <c r="AG1773">
        <v>32538699</v>
      </c>
      <c r="AH1773">
        <v>15684289</v>
      </c>
      <c r="AI1773">
        <v>15219520</v>
      </c>
      <c r="AJ1773">
        <v>12925679</v>
      </c>
      <c r="AK1773">
        <v>15743125</v>
      </c>
      <c r="AL1773">
        <v>14443217</v>
      </c>
      <c r="AM1773">
        <v>13888261</v>
      </c>
      <c r="AN1773">
        <v>13394209</v>
      </c>
      <c r="AO1773">
        <v>13076801</v>
      </c>
      <c r="AP1773">
        <v>17296037</v>
      </c>
      <c r="AQ1773">
        <v>18182375</v>
      </c>
      <c r="AR1773">
        <v>12620991</v>
      </c>
      <c r="AS1773">
        <v>31334070</v>
      </c>
      <c r="AT1773">
        <v>12904512</v>
      </c>
      <c r="AU1773">
        <v>8887338</v>
      </c>
      <c r="AV1773">
        <v>14408291</v>
      </c>
      <c r="AW1773">
        <v>19295652</v>
      </c>
      <c r="AX1773">
        <v>13425585</v>
      </c>
      <c r="AY1773">
        <v>14403490</v>
      </c>
      <c r="AZ1773">
        <v>14293957</v>
      </c>
      <c r="BA1773">
        <v>12350639</v>
      </c>
      <c r="BB1773">
        <v>12490180</v>
      </c>
      <c r="BC1773">
        <v>13447026</v>
      </c>
      <c r="BD1773">
        <v>14080499</v>
      </c>
      <c r="BE1773">
        <v>12693316</v>
      </c>
      <c r="BF1773">
        <v>17930252</v>
      </c>
      <c r="BG1773">
        <v>17963760</v>
      </c>
      <c r="BH1773">
        <v>15981330</v>
      </c>
      <c r="BI1773">
        <v>15349574</v>
      </c>
      <c r="BJ1773">
        <v>17320413</v>
      </c>
      <c r="BK1773">
        <v>17811693</v>
      </c>
      <c r="BL1773">
        <v>25373747</v>
      </c>
      <c r="BM1773">
        <v>23089191</v>
      </c>
      <c r="BN1773">
        <v>14939965</v>
      </c>
      <c r="BO1773">
        <v>17892609</v>
      </c>
      <c r="BP1773">
        <v>21434206</v>
      </c>
      <c r="BQ1773">
        <v>24176489</v>
      </c>
      <c r="BR1773">
        <v>18712582</v>
      </c>
      <c r="BS1773">
        <v>20404581</v>
      </c>
      <c r="BT1773">
        <v>58453193</v>
      </c>
      <c r="BU1773">
        <v>32759645</v>
      </c>
      <c r="BV1773">
        <v>30977195</v>
      </c>
      <c r="BW1773">
        <v>29147920</v>
      </c>
      <c r="BX1773">
        <v>28025758</v>
      </c>
      <c r="BY1773">
        <v>28400855</v>
      </c>
      <c r="BZ1773">
        <v>31028167</v>
      </c>
      <c r="CA1773">
        <v>19502287</v>
      </c>
      <c r="CB1773">
        <v>19291694</v>
      </c>
      <c r="CC1773">
        <v>32157529</v>
      </c>
      <c r="CD1773">
        <v>23531756</v>
      </c>
      <c r="CE1773">
        <v>29957757</v>
      </c>
      <c r="CF1773">
        <v>25878545</v>
      </c>
      <c r="CG1773">
        <v>22115079</v>
      </c>
      <c r="CH1773">
        <v>29911049</v>
      </c>
      <c r="CI1773">
        <v>26200523</v>
      </c>
      <c r="CJ1773">
        <v>31553941</v>
      </c>
      <c r="CK1773">
        <v>26774048</v>
      </c>
      <c r="CL1773">
        <v>32207030</v>
      </c>
      <c r="CM1773">
        <v>27427828</v>
      </c>
      <c r="CN1773">
        <v>29016957</v>
      </c>
      <c r="CO1773">
        <v>26884606</v>
      </c>
      <c r="CP1773">
        <v>20223488</v>
      </c>
      <c r="CQ1773">
        <v>23964870</v>
      </c>
      <c r="CR1773">
        <v>24031853</v>
      </c>
      <c r="CS1773">
        <v>32270592</v>
      </c>
      <c r="CT1773">
        <v>31445657</v>
      </c>
      <c r="CU1773">
        <v>39807804</v>
      </c>
      <c r="CV1773">
        <v>30373532</v>
      </c>
      <c r="CW1773">
        <v>22482809</v>
      </c>
      <c r="CX1773">
        <v>24178144</v>
      </c>
      <c r="CY1773">
        <v>24743619</v>
      </c>
      <c r="CZ1773">
        <v>38721781</v>
      </c>
      <c r="DA1773">
        <v>58921854</v>
      </c>
      <c r="DB1773">
        <v>20630811</v>
      </c>
      <c r="DC1773">
        <v>21934705</v>
      </c>
      <c r="DD1773">
        <v>23731185</v>
      </c>
      <c r="DE1773">
        <v>24797353</v>
      </c>
      <c r="DF1773">
        <v>20379937</v>
      </c>
      <c r="DG1773">
        <v>30254932</v>
      </c>
      <c r="DH1773">
        <v>25583569</v>
      </c>
      <c r="DI1773">
        <v>31776845</v>
      </c>
      <c r="DJ1773">
        <v>51364417</v>
      </c>
      <c r="DK1773">
        <v>26497605</v>
      </c>
      <c r="DL1773">
        <v>22098749</v>
      </c>
      <c r="DM1773">
        <v>39362943</v>
      </c>
      <c r="DN1773">
        <v>24465210</v>
      </c>
      <c r="DO1773">
        <v>27550423</v>
      </c>
      <c r="DP1773">
        <v>27708489</v>
      </c>
      <c r="DQ1773">
        <v>22210359</v>
      </c>
      <c r="DR1773">
        <v>28916726</v>
      </c>
      <c r="DS1773">
        <v>32568586</v>
      </c>
      <c r="DT1773">
        <v>24227343</v>
      </c>
      <c r="DU1773">
        <v>20347077</v>
      </c>
      <c r="DV1773">
        <v>30852450</v>
      </c>
      <c r="DW1773">
        <v>19186170</v>
      </c>
      <c r="DX1773">
        <v>28257177</v>
      </c>
      <c r="DY1773">
        <v>32034003</v>
      </c>
      <c r="DZ1773">
        <v>18764122</v>
      </c>
      <c r="EA1773">
        <v>15524536</v>
      </c>
      <c r="EB1773">
        <v>27623991</v>
      </c>
      <c r="EC1773">
        <v>20867377</v>
      </c>
      <c r="ED1773">
        <v>21860308</v>
      </c>
      <c r="EE1773">
        <v>22641468</v>
      </c>
      <c r="EF1773">
        <v>24152031</v>
      </c>
      <c r="EG1773">
        <v>30731024</v>
      </c>
      <c r="EH1773">
        <v>37363641</v>
      </c>
      <c r="EI1773">
        <v>28022978</v>
      </c>
      <c r="EJ1773">
        <v>38660320</v>
      </c>
      <c r="EK1773">
        <v>29243877</v>
      </c>
      <c r="EL1773">
        <v>25296004</v>
      </c>
      <c r="EM1773">
        <v>25511887</v>
      </c>
      <c r="EN1773">
        <v>25928355</v>
      </c>
      <c r="EO1773">
        <v>26457429</v>
      </c>
    </row>
    <row r="1774" spans="1:145" x14ac:dyDescent="0.25">
      <c r="A1774" s="5" t="s">
        <v>881</v>
      </c>
      <c r="B1774" t="s">
        <v>1168</v>
      </c>
      <c r="C1774" t="s">
        <v>1199</v>
      </c>
      <c r="D1774" s="2">
        <f>_xll.BDH(A1774, "volume", B1774, C1774, "Direction", "H", "Period", "M","cols=142;rows=2")</f>
        <v>40574</v>
      </c>
      <c r="E1774" s="2">
        <v>40602</v>
      </c>
      <c r="F1774" s="2">
        <v>40633</v>
      </c>
      <c r="G1774" s="2">
        <v>40662</v>
      </c>
      <c r="H1774" s="2">
        <v>40694</v>
      </c>
      <c r="I1774" s="2">
        <v>40724</v>
      </c>
      <c r="J1774" s="2">
        <v>40753</v>
      </c>
      <c r="K1774" s="2">
        <v>40786</v>
      </c>
      <c r="L1774" s="2">
        <v>40816</v>
      </c>
      <c r="M1774" s="2">
        <v>40847</v>
      </c>
      <c r="N1774" s="2">
        <v>40877</v>
      </c>
      <c r="O1774" s="2">
        <v>40907</v>
      </c>
      <c r="P1774" s="2">
        <v>40939</v>
      </c>
      <c r="Q1774" s="2">
        <v>40968</v>
      </c>
      <c r="R1774" s="2">
        <v>40998</v>
      </c>
      <c r="S1774" s="2">
        <v>41029</v>
      </c>
      <c r="T1774" s="2">
        <v>41060</v>
      </c>
      <c r="U1774" s="2">
        <v>41089</v>
      </c>
      <c r="V1774" s="2">
        <v>41121</v>
      </c>
      <c r="W1774" s="2">
        <v>41152</v>
      </c>
      <c r="X1774" s="2">
        <v>41180</v>
      </c>
      <c r="Y1774" s="2">
        <v>41213</v>
      </c>
      <c r="Z1774" s="2">
        <v>41243</v>
      </c>
      <c r="AA1774" s="2">
        <v>41274</v>
      </c>
      <c r="AB1774" s="2">
        <v>41305</v>
      </c>
      <c r="AC1774" s="2">
        <v>41333</v>
      </c>
      <c r="AD1774" s="2">
        <v>41362</v>
      </c>
      <c r="AE1774" s="2">
        <v>41394</v>
      </c>
      <c r="AF1774" s="2">
        <v>41425</v>
      </c>
      <c r="AG1774" s="2">
        <v>41453</v>
      </c>
      <c r="AH1774" s="2">
        <v>41486</v>
      </c>
      <c r="AI1774" s="2">
        <v>41516</v>
      </c>
      <c r="AJ1774" s="2">
        <v>41547</v>
      </c>
      <c r="AK1774" s="2">
        <v>41578</v>
      </c>
      <c r="AL1774" s="2">
        <v>41607</v>
      </c>
      <c r="AM1774" s="2">
        <v>41639</v>
      </c>
      <c r="AN1774" s="2">
        <v>41670</v>
      </c>
      <c r="AO1774" s="2">
        <v>41698</v>
      </c>
      <c r="AP1774" s="2">
        <v>41729</v>
      </c>
      <c r="AQ1774" s="2">
        <v>41759</v>
      </c>
      <c r="AR1774" s="2">
        <v>41789</v>
      </c>
      <c r="AS1774" s="2">
        <v>41820</v>
      </c>
      <c r="AT1774" s="2">
        <v>41851</v>
      </c>
      <c r="AU1774" s="2">
        <v>41880</v>
      </c>
      <c r="AV1774" s="2">
        <v>41912</v>
      </c>
      <c r="AW1774" s="2">
        <v>41943</v>
      </c>
      <c r="AX1774" s="2">
        <v>41971</v>
      </c>
      <c r="AY1774" s="2">
        <v>42004</v>
      </c>
      <c r="AZ1774" s="2">
        <v>42034</v>
      </c>
      <c r="BA1774" s="2">
        <v>42062</v>
      </c>
      <c r="BB1774" s="2">
        <v>42094</v>
      </c>
      <c r="BC1774" s="2">
        <v>42124</v>
      </c>
      <c r="BD1774" s="2">
        <v>42153</v>
      </c>
      <c r="BE1774" s="2">
        <v>42185</v>
      </c>
      <c r="BF1774" s="2">
        <v>42216</v>
      </c>
      <c r="BG1774" s="2">
        <v>42247</v>
      </c>
      <c r="BH1774" s="2">
        <v>42277</v>
      </c>
      <c r="BI1774" s="2">
        <v>42307</v>
      </c>
      <c r="BJ1774" s="2">
        <v>42338</v>
      </c>
      <c r="BK1774" s="2">
        <v>42369</v>
      </c>
      <c r="BL1774" s="2">
        <v>42398</v>
      </c>
      <c r="BM1774" s="2">
        <v>42429</v>
      </c>
      <c r="BN1774" s="2">
        <v>42460</v>
      </c>
      <c r="BO1774" s="2">
        <v>42489</v>
      </c>
      <c r="BP1774" s="2">
        <v>42521</v>
      </c>
      <c r="BQ1774" s="2">
        <v>42551</v>
      </c>
      <c r="BR1774" s="2">
        <v>42580</v>
      </c>
      <c r="BS1774" s="2">
        <v>42613</v>
      </c>
      <c r="BT1774" s="2">
        <v>42643</v>
      </c>
      <c r="BU1774" s="2">
        <v>42674</v>
      </c>
      <c r="BV1774" s="2">
        <v>42704</v>
      </c>
      <c r="BW1774" s="2">
        <v>42734</v>
      </c>
      <c r="BX1774" s="2">
        <v>42766</v>
      </c>
      <c r="BY1774" s="2">
        <v>42794</v>
      </c>
      <c r="BZ1774" s="2">
        <v>42825</v>
      </c>
      <c r="CA1774" s="2">
        <v>42853</v>
      </c>
      <c r="CB1774" s="2">
        <v>42886</v>
      </c>
      <c r="CC1774" s="2">
        <v>42916</v>
      </c>
      <c r="CD1774" s="2">
        <v>42947</v>
      </c>
      <c r="CE1774" s="2">
        <v>42978</v>
      </c>
      <c r="CF1774" s="2">
        <v>43007</v>
      </c>
      <c r="CG1774" s="2">
        <v>43039</v>
      </c>
      <c r="CH1774" s="2">
        <v>43069</v>
      </c>
      <c r="CI1774" s="2">
        <v>43098</v>
      </c>
      <c r="CJ1774" s="2">
        <v>43131</v>
      </c>
      <c r="CK1774" s="2">
        <v>43159</v>
      </c>
      <c r="CL1774" s="2">
        <v>43189</v>
      </c>
      <c r="CM1774" s="2">
        <v>43220</v>
      </c>
      <c r="CN1774" s="2">
        <v>43251</v>
      </c>
      <c r="CO1774" s="2">
        <v>43280</v>
      </c>
      <c r="CP1774" s="2">
        <v>43312</v>
      </c>
      <c r="CQ1774" s="2">
        <v>43343</v>
      </c>
      <c r="CR1774" s="2">
        <v>43371</v>
      </c>
      <c r="CS1774" s="2">
        <v>43404</v>
      </c>
      <c r="CT1774" s="2">
        <v>43434</v>
      </c>
      <c r="CU1774" s="2">
        <v>43465</v>
      </c>
      <c r="CV1774" s="2">
        <v>43496</v>
      </c>
      <c r="CW1774" s="2">
        <v>43524</v>
      </c>
      <c r="CX1774" s="2">
        <v>43553</v>
      </c>
      <c r="CY1774" s="2">
        <v>43585</v>
      </c>
      <c r="CZ1774" s="2">
        <v>43616</v>
      </c>
      <c r="DA1774" s="2">
        <v>43644</v>
      </c>
      <c r="DB1774" s="2">
        <v>43677</v>
      </c>
      <c r="DC1774" s="2">
        <v>43707</v>
      </c>
      <c r="DD1774" s="2">
        <v>43738</v>
      </c>
      <c r="DE1774" s="2">
        <v>43769</v>
      </c>
      <c r="DF1774" s="2">
        <v>43798</v>
      </c>
      <c r="DG1774" s="2">
        <v>43830</v>
      </c>
      <c r="DH1774" s="2">
        <v>43861</v>
      </c>
      <c r="DI1774" s="2">
        <v>43889</v>
      </c>
      <c r="DJ1774" s="2">
        <v>43921</v>
      </c>
      <c r="DK1774" s="2">
        <v>43951</v>
      </c>
      <c r="DL1774" s="2">
        <v>43980</v>
      </c>
      <c r="DM1774" s="2">
        <v>44012</v>
      </c>
      <c r="DN1774" s="2">
        <v>44043</v>
      </c>
      <c r="DO1774" s="2">
        <v>44074</v>
      </c>
      <c r="DP1774" s="2">
        <v>44104</v>
      </c>
      <c r="DQ1774" s="2">
        <v>44134</v>
      </c>
      <c r="DR1774" s="2">
        <v>44165</v>
      </c>
      <c r="DS1774" s="2">
        <v>44196</v>
      </c>
      <c r="DT1774" s="2">
        <v>44225</v>
      </c>
      <c r="DU1774" s="2">
        <v>44253</v>
      </c>
      <c r="DV1774" s="2">
        <v>44286</v>
      </c>
      <c r="DW1774" s="2">
        <v>44316</v>
      </c>
      <c r="DX1774" s="2">
        <v>44347</v>
      </c>
      <c r="DY1774" s="2">
        <v>44377</v>
      </c>
      <c r="DZ1774" s="2">
        <v>44407</v>
      </c>
      <c r="EA1774" s="2">
        <v>44439</v>
      </c>
      <c r="EB1774" s="2">
        <v>44469</v>
      </c>
      <c r="EC1774" s="2">
        <v>44498</v>
      </c>
      <c r="ED1774" s="2">
        <v>44530</v>
      </c>
      <c r="EE1774" s="2">
        <v>44561</v>
      </c>
      <c r="EF1774" s="2">
        <v>44592</v>
      </c>
      <c r="EG1774" s="2">
        <v>44620</v>
      </c>
      <c r="EH1774" s="2">
        <v>44651</v>
      </c>
      <c r="EI1774" s="2">
        <v>44680</v>
      </c>
      <c r="EJ1774" s="2">
        <v>44712</v>
      </c>
      <c r="EK1774" s="2">
        <v>44742</v>
      </c>
      <c r="EL1774" s="2">
        <v>44771</v>
      </c>
      <c r="EM1774" s="2">
        <v>44804</v>
      </c>
      <c r="EN1774" s="2">
        <v>44834</v>
      </c>
      <c r="EO1774" s="2">
        <v>44865</v>
      </c>
    </row>
    <row r="1775" spans="1:145" x14ac:dyDescent="0.25">
      <c r="D1775" s="3">
        <v>19740192</v>
      </c>
      <c r="E1775">
        <v>15307326</v>
      </c>
      <c r="F1775">
        <v>21292471</v>
      </c>
      <c r="G1775">
        <v>13975666</v>
      </c>
      <c r="H1775">
        <v>16343170</v>
      </c>
      <c r="I1775">
        <v>18151390</v>
      </c>
      <c r="J1775">
        <v>13722410</v>
      </c>
      <c r="K1775">
        <v>27499488</v>
      </c>
      <c r="L1775">
        <v>17086357</v>
      </c>
      <c r="M1775">
        <v>15303578</v>
      </c>
      <c r="N1775">
        <v>14797543</v>
      </c>
      <c r="O1775">
        <v>15176882</v>
      </c>
      <c r="P1775">
        <v>16148741</v>
      </c>
      <c r="Q1775">
        <v>13113892</v>
      </c>
      <c r="R1775">
        <v>17200390</v>
      </c>
      <c r="S1775">
        <v>16500111</v>
      </c>
      <c r="T1775">
        <v>17644754</v>
      </c>
      <c r="U1775">
        <v>17265223</v>
      </c>
      <c r="V1775">
        <v>19260129</v>
      </c>
      <c r="W1775">
        <v>17405216</v>
      </c>
      <c r="X1775">
        <v>16080903</v>
      </c>
      <c r="Y1775">
        <v>16712915</v>
      </c>
      <c r="Z1775">
        <v>19427259</v>
      </c>
      <c r="AA1775">
        <v>37939383</v>
      </c>
      <c r="AB1775">
        <v>17077407</v>
      </c>
      <c r="AC1775">
        <v>13840065</v>
      </c>
      <c r="AD1775">
        <v>16940601</v>
      </c>
      <c r="AE1775">
        <v>13837135</v>
      </c>
      <c r="AF1775">
        <v>19083184</v>
      </c>
      <c r="AG1775">
        <v>18508419</v>
      </c>
      <c r="AH1775">
        <v>15708942</v>
      </c>
      <c r="AI1775">
        <v>17728608</v>
      </c>
      <c r="AJ1775">
        <v>14176665</v>
      </c>
      <c r="AK1775">
        <v>15355699</v>
      </c>
      <c r="AL1775">
        <v>12211469</v>
      </c>
      <c r="AM1775">
        <v>12293049</v>
      </c>
      <c r="AN1775">
        <v>14166989</v>
      </c>
      <c r="AO1775">
        <v>11321703</v>
      </c>
      <c r="AP1775">
        <v>13883003</v>
      </c>
      <c r="AQ1775">
        <v>15378665</v>
      </c>
      <c r="AR1775">
        <v>16812755</v>
      </c>
      <c r="AS1775">
        <v>15307034</v>
      </c>
      <c r="AT1775">
        <v>18862294</v>
      </c>
      <c r="AU1775">
        <v>16086318</v>
      </c>
      <c r="AV1775">
        <v>18246904</v>
      </c>
      <c r="AW1775">
        <v>19942718</v>
      </c>
      <c r="AX1775">
        <v>14612478</v>
      </c>
      <c r="AY1775">
        <v>18465615</v>
      </c>
      <c r="AZ1775">
        <v>16042406</v>
      </c>
      <c r="BA1775">
        <v>15325881</v>
      </c>
      <c r="BB1775">
        <v>21255036</v>
      </c>
      <c r="BC1775">
        <v>19270049</v>
      </c>
      <c r="BD1775">
        <v>14608999</v>
      </c>
      <c r="BE1775">
        <v>18104889</v>
      </c>
      <c r="BF1775">
        <v>19752477</v>
      </c>
      <c r="BG1775">
        <v>29335139</v>
      </c>
      <c r="BH1775">
        <v>38906197</v>
      </c>
      <c r="BI1775">
        <v>36349371</v>
      </c>
      <c r="BJ1775">
        <v>32631254</v>
      </c>
      <c r="BK1775">
        <v>56637622</v>
      </c>
      <c r="BL1775">
        <v>33420638</v>
      </c>
      <c r="BM1775">
        <v>31376111</v>
      </c>
      <c r="BN1775">
        <v>32514198</v>
      </c>
      <c r="BO1775">
        <v>37682010</v>
      </c>
      <c r="BP1775">
        <v>30088482</v>
      </c>
      <c r="BQ1775">
        <v>36745765</v>
      </c>
      <c r="BR1775">
        <v>21337681</v>
      </c>
      <c r="BS1775">
        <v>23765186</v>
      </c>
      <c r="BT1775">
        <v>28601847</v>
      </c>
      <c r="BU1775">
        <v>29092983</v>
      </c>
      <c r="BV1775">
        <v>39074169</v>
      </c>
      <c r="BW1775">
        <v>35603710</v>
      </c>
      <c r="BX1775">
        <v>38191329</v>
      </c>
      <c r="BY1775">
        <v>30731178</v>
      </c>
      <c r="BZ1775">
        <v>41898972</v>
      </c>
      <c r="CA1775">
        <v>19507008</v>
      </c>
      <c r="CB1775">
        <v>28607176</v>
      </c>
      <c r="CC1775">
        <v>23234385</v>
      </c>
      <c r="CD1775">
        <v>42474743</v>
      </c>
      <c r="CE1775">
        <v>29911420</v>
      </c>
      <c r="CF1775">
        <v>32450191</v>
      </c>
      <c r="CG1775">
        <v>29563413</v>
      </c>
      <c r="CH1775">
        <v>29954631</v>
      </c>
      <c r="CI1775">
        <v>27271501</v>
      </c>
      <c r="CJ1775">
        <v>34438745</v>
      </c>
      <c r="CK1775">
        <v>27608425</v>
      </c>
      <c r="CL1775">
        <v>28856962</v>
      </c>
      <c r="CM1775">
        <v>25392999</v>
      </c>
      <c r="CN1775">
        <v>28781659</v>
      </c>
      <c r="CO1775">
        <v>27386755</v>
      </c>
      <c r="CP1775">
        <v>20142542</v>
      </c>
      <c r="CQ1775">
        <v>19048837</v>
      </c>
      <c r="CR1775">
        <v>18285097</v>
      </c>
      <c r="CS1775">
        <v>22571534</v>
      </c>
      <c r="CT1775">
        <v>33010167</v>
      </c>
      <c r="CU1775">
        <v>32739290</v>
      </c>
      <c r="CV1775">
        <v>18228115</v>
      </c>
      <c r="CW1775">
        <v>14915196</v>
      </c>
      <c r="CX1775">
        <v>28148423</v>
      </c>
      <c r="CY1775">
        <v>15167421</v>
      </c>
      <c r="CZ1775">
        <v>20360442</v>
      </c>
      <c r="DA1775">
        <v>20411058</v>
      </c>
      <c r="DB1775">
        <v>15347017</v>
      </c>
      <c r="DC1775">
        <v>18247120</v>
      </c>
      <c r="DD1775">
        <v>14561742</v>
      </c>
      <c r="DE1775">
        <v>12914280</v>
      </c>
      <c r="DF1775">
        <v>17484820</v>
      </c>
      <c r="DG1775">
        <v>15994378</v>
      </c>
      <c r="DH1775">
        <v>15159060</v>
      </c>
      <c r="DI1775">
        <v>15210871</v>
      </c>
      <c r="DJ1775">
        <v>25230884</v>
      </c>
      <c r="DK1775">
        <v>18191384</v>
      </c>
      <c r="DL1775">
        <v>11478226</v>
      </c>
      <c r="DM1775">
        <v>17166925</v>
      </c>
      <c r="DN1775">
        <v>13463414</v>
      </c>
      <c r="DO1775">
        <v>10821986</v>
      </c>
      <c r="DP1775">
        <v>13781147</v>
      </c>
      <c r="DQ1775">
        <v>13717643</v>
      </c>
      <c r="DR1775">
        <v>14734743</v>
      </c>
      <c r="DS1775">
        <v>16217842</v>
      </c>
      <c r="DT1775">
        <v>15620299</v>
      </c>
      <c r="DU1775">
        <v>14852162</v>
      </c>
      <c r="DV1775">
        <v>28867996</v>
      </c>
      <c r="DW1775">
        <v>12633698</v>
      </c>
      <c r="DX1775">
        <v>18433956</v>
      </c>
      <c r="DY1775">
        <v>19386541</v>
      </c>
      <c r="DZ1775">
        <v>13838076</v>
      </c>
      <c r="EA1775">
        <v>11064546</v>
      </c>
      <c r="EB1775">
        <v>12223051</v>
      </c>
      <c r="EC1775">
        <v>11226700</v>
      </c>
      <c r="ED1775">
        <v>14694935</v>
      </c>
      <c r="EE1775">
        <v>19026514</v>
      </c>
      <c r="EF1775">
        <v>12778736</v>
      </c>
      <c r="EG1775">
        <v>12789266</v>
      </c>
      <c r="EH1775">
        <v>21772529</v>
      </c>
      <c r="EI1775">
        <v>12451664</v>
      </c>
      <c r="EJ1775">
        <v>33210810</v>
      </c>
      <c r="EK1775">
        <v>26532124</v>
      </c>
      <c r="EL1775">
        <v>23835860</v>
      </c>
      <c r="EM1775">
        <v>19179209</v>
      </c>
      <c r="EN1775">
        <v>19418162</v>
      </c>
      <c r="EO1775">
        <v>17699363</v>
      </c>
    </row>
    <row r="1776" spans="1:145" x14ac:dyDescent="0.25">
      <c r="A1776" s="5" t="s">
        <v>616</v>
      </c>
      <c r="B1776" t="s">
        <v>1168</v>
      </c>
      <c r="C1776" t="s">
        <v>1199</v>
      </c>
      <c r="D1776" s="2">
        <f>_xll.BDH(A1776, "volume", B1776, C1776, "Direction", "H", "Period", "M","cols=142;rows=2")</f>
        <v>40574</v>
      </c>
      <c r="E1776" s="2">
        <v>40602</v>
      </c>
      <c r="F1776" s="2">
        <v>40633</v>
      </c>
      <c r="G1776" s="2">
        <v>40662</v>
      </c>
      <c r="H1776" s="2">
        <v>40694</v>
      </c>
      <c r="I1776" s="2">
        <v>40724</v>
      </c>
      <c r="J1776" s="2">
        <v>40753</v>
      </c>
      <c r="K1776" s="2">
        <v>40786</v>
      </c>
      <c r="L1776" s="2">
        <v>40816</v>
      </c>
      <c r="M1776" s="2">
        <v>40847</v>
      </c>
      <c r="N1776" s="2">
        <v>40877</v>
      </c>
      <c r="O1776" s="2">
        <v>40907</v>
      </c>
      <c r="P1776" s="2">
        <v>40939</v>
      </c>
      <c r="Q1776" s="2">
        <v>40968</v>
      </c>
      <c r="R1776" s="2">
        <v>40998</v>
      </c>
      <c r="S1776" s="2">
        <v>41029</v>
      </c>
      <c r="T1776" s="2">
        <v>41060</v>
      </c>
      <c r="U1776" s="2">
        <v>41089</v>
      </c>
      <c r="V1776" s="2">
        <v>41121</v>
      </c>
      <c r="W1776" s="2">
        <v>41152</v>
      </c>
      <c r="X1776" s="2">
        <v>41180</v>
      </c>
      <c r="Y1776" s="2">
        <v>41213</v>
      </c>
      <c r="Z1776" s="2">
        <v>41243</v>
      </c>
      <c r="AA1776" s="2">
        <v>41274</v>
      </c>
      <c r="AB1776" s="2">
        <v>41305</v>
      </c>
      <c r="AC1776" s="2">
        <v>41333</v>
      </c>
      <c r="AD1776" s="2">
        <v>41362</v>
      </c>
      <c r="AE1776" s="2">
        <v>41394</v>
      </c>
      <c r="AF1776" s="2">
        <v>41425</v>
      </c>
      <c r="AG1776" s="2">
        <v>41453</v>
      </c>
      <c r="AH1776" s="2">
        <v>41486</v>
      </c>
      <c r="AI1776" s="2">
        <v>41516</v>
      </c>
      <c r="AJ1776" s="2">
        <v>41547</v>
      </c>
      <c r="AK1776" s="2">
        <v>41578</v>
      </c>
      <c r="AL1776" s="2">
        <v>41607</v>
      </c>
      <c r="AM1776" s="2">
        <v>41639</v>
      </c>
      <c r="AN1776" s="2">
        <v>41670</v>
      </c>
      <c r="AO1776" s="2">
        <v>41698</v>
      </c>
      <c r="AP1776" s="2">
        <v>41729</v>
      </c>
      <c r="AQ1776" s="2">
        <v>41759</v>
      </c>
      <c r="AR1776" s="2">
        <v>41789</v>
      </c>
      <c r="AS1776" s="2">
        <v>41820</v>
      </c>
      <c r="AT1776" s="2">
        <v>41851</v>
      </c>
      <c r="AU1776" s="2">
        <v>41880</v>
      </c>
      <c r="AV1776" s="2">
        <v>41912</v>
      </c>
      <c r="AW1776" s="2">
        <v>41943</v>
      </c>
      <c r="AX1776" s="2">
        <v>41971</v>
      </c>
      <c r="AY1776" s="2">
        <v>42004</v>
      </c>
      <c r="AZ1776" s="2">
        <v>42034</v>
      </c>
      <c r="BA1776" s="2">
        <v>42062</v>
      </c>
      <c r="BB1776" s="2">
        <v>42094</v>
      </c>
      <c r="BC1776" s="2">
        <v>42124</v>
      </c>
      <c r="BD1776" s="2">
        <v>42153</v>
      </c>
      <c r="BE1776" s="2">
        <v>42185</v>
      </c>
      <c r="BF1776" s="2">
        <v>42216</v>
      </c>
      <c r="BG1776" s="2">
        <v>42247</v>
      </c>
      <c r="BH1776" s="2">
        <v>42277</v>
      </c>
      <c r="BI1776" s="2">
        <v>42307</v>
      </c>
      <c r="BJ1776" s="2">
        <v>42338</v>
      </c>
      <c r="BK1776" s="2">
        <v>42369</v>
      </c>
      <c r="BL1776" s="2">
        <v>42398</v>
      </c>
      <c r="BM1776" s="2">
        <v>42429</v>
      </c>
      <c r="BN1776" s="2">
        <v>42460</v>
      </c>
      <c r="BO1776" s="2">
        <v>42489</v>
      </c>
      <c r="BP1776" s="2">
        <v>42521</v>
      </c>
      <c r="BQ1776" s="2">
        <v>42551</v>
      </c>
      <c r="BR1776" s="2">
        <v>42580</v>
      </c>
      <c r="BS1776" s="2">
        <v>42613</v>
      </c>
      <c r="BT1776" s="2">
        <v>42643</v>
      </c>
      <c r="BU1776" s="2">
        <v>42674</v>
      </c>
      <c r="BV1776" s="2">
        <v>42704</v>
      </c>
      <c r="BW1776" s="2">
        <v>42734</v>
      </c>
      <c r="BX1776" s="2">
        <v>42766</v>
      </c>
      <c r="BY1776" s="2">
        <v>42794</v>
      </c>
      <c r="BZ1776" s="2">
        <v>42825</v>
      </c>
      <c r="CA1776" s="2">
        <v>42853</v>
      </c>
      <c r="CB1776" s="2">
        <v>42886</v>
      </c>
      <c r="CC1776" s="2">
        <v>42916</v>
      </c>
      <c r="CD1776" s="2">
        <v>42947</v>
      </c>
      <c r="CE1776" s="2">
        <v>42978</v>
      </c>
      <c r="CF1776" s="2">
        <v>43007</v>
      </c>
      <c r="CG1776" s="2">
        <v>43039</v>
      </c>
      <c r="CH1776" s="2">
        <v>43069</v>
      </c>
      <c r="CI1776" s="2">
        <v>43098</v>
      </c>
      <c r="CJ1776" s="2">
        <v>43131</v>
      </c>
      <c r="CK1776" s="2">
        <v>43159</v>
      </c>
      <c r="CL1776" s="2">
        <v>43189</v>
      </c>
      <c r="CM1776" s="2">
        <v>43220</v>
      </c>
      <c r="CN1776" s="2">
        <v>43251</v>
      </c>
      <c r="CO1776" s="2">
        <v>43280</v>
      </c>
      <c r="CP1776" s="2">
        <v>43312</v>
      </c>
      <c r="CQ1776" s="2">
        <v>43343</v>
      </c>
      <c r="CR1776" s="2">
        <v>43371</v>
      </c>
      <c r="CS1776" s="2">
        <v>43404</v>
      </c>
      <c r="CT1776" s="2">
        <v>43434</v>
      </c>
      <c r="CU1776" s="2">
        <v>43465</v>
      </c>
      <c r="CV1776" s="2">
        <v>43496</v>
      </c>
      <c r="CW1776" s="2">
        <v>43524</v>
      </c>
      <c r="CX1776" s="2">
        <v>43553</v>
      </c>
      <c r="CY1776" s="2">
        <v>43585</v>
      </c>
      <c r="CZ1776" s="2">
        <v>43616</v>
      </c>
      <c r="DA1776" s="2">
        <v>43644</v>
      </c>
      <c r="DB1776" s="2">
        <v>43677</v>
      </c>
      <c r="DC1776" s="2">
        <v>43707</v>
      </c>
      <c r="DD1776" s="2">
        <v>43738</v>
      </c>
      <c r="DE1776" s="2">
        <v>43769</v>
      </c>
      <c r="DF1776" s="2">
        <v>43798</v>
      </c>
      <c r="DG1776" s="2">
        <v>43830</v>
      </c>
      <c r="DH1776" s="2">
        <v>43861</v>
      </c>
      <c r="DI1776" s="2">
        <v>43889</v>
      </c>
      <c r="DJ1776" s="2">
        <v>43921</v>
      </c>
      <c r="DK1776" s="2">
        <v>43951</v>
      </c>
      <c r="DL1776" s="2">
        <v>43980</v>
      </c>
      <c r="DM1776" s="2">
        <v>44012</v>
      </c>
      <c r="DN1776" s="2">
        <v>44043</v>
      </c>
      <c r="DO1776" s="2">
        <v>44074</v>
      </c>
      <c r="DP1776" s="2">
        <v>44104</v>
      </c>
      <c r="DQ1776" s="2">
        <v>44134</v>
      </c>
      <c r="DR1776" s="2">
        <v>44165</v>
      </c>
      <c r="DS1776" s="2">
        <v>44196</v>
      </c>
      <c r="DT1776" s="2">
        <v>44225</v>
      </c>
      <c r="DU1776" s="2">
        <v>44253</v>
      </c>
      <c r="DV1776" s="2">
        <v>44286</v>
      </c>
      <c r="DW1776" s="2">
        <v>44316</v>
      </c>
      <c r="DX1776" s="2">
        <v>44347</v>
      </c>
      <c r="DY1776" s="2">
        <v>44377</v>
      </c>
      <c r="DZ1776" s="2">
        <v>44407</v>
      </c>
      <c r="EA1776" s="2">
        <v>44439</v>
      </c>
      <c r="EB1776" s="2">
        <v>44469</v>
      </c>
      <c r="EC1776" s="2">
        <v>44498</v>
      </c>
      <c r="ED1776" s="2">
        <v>44530</v>
      </c>
      <c r="EE1776" s="2">
        <v>44561</v>
      </c>
      <c r="EF1776" s="2">
        <v>44592</v>
      </c>
      <c r="EG1776" s="2">
        <v>44620</v>
      </c>
      <c r="EH1776" s="2">
        <v>44651</v>
      </c>
      <c r="EI1776" s="2">
        <v>44680</v>
      </c>
      <c r="EJ1776" s="2">
        <v>44712</v>
      </c>
      <c r="EK1776" s="2">
        <v>44742</v>
      </c>
      <c r="EL1776" s="2">
        <v>44771</v>
      </c>
      <c r="EM1776" s="2">
        <v>44804</v>
      </c>
      <c r="EN1776" s="2">
        <v>44834</v>
      </c>
      <c r="EO1776" s="2">
        <v>44865</v>
      </c>
    </row>
    <row r="1777" spans="1:145" x14ac:dyDescent="0.25">
      <c r="D1777" s="3">
        <v>12549723</v>
      </c>
      <c r="E1777">
        <v>13436268</v>
      </c>
      <c r="F1777">
        <v>15130532</v>
      </c>
      <c r="G1777">
        <v>11831950</v>
      </c>
      <c r="H1777">
        <v>10748011</v>
      </c>
      <c r="I1777">
        <v>13802106</v>
      </c>
      <c r="J1777">
        <v>10539840</v>
      </c>
      <c r="K1777">
        <v>21022424</v>
      </c>
      <c r="L1777">
        <v>15141516</v>
      </c>
      <c r="M1777">
        <v>15890906</v>
      </c>
      <c r="N1777">
        <v>13056246</v>
      </c>
      <c r="O1777">
        <v>11202481</v>
      </c>
      <c r="P1777">
        <v>9915791</v>
      </c>
      <c r="Q1777">
        <v>8252225</v>
      </c>
      <c r="R1777">
        <v>10497042</v>
      </c>
      <c r="S1777">
        <v>8451994</v>
      </c>
      <c r="T1777">
        <v>8895542</v>
      </c>
      <c r="U1777">
        <v>8249502</v>
      </c>
      <c r="V1777">
        <v>9682715</v>
      </c>
      <c r="W1777">
        <v>7493021</v>
      </c>
      <c r="X1777">
        <v>7113710</v>
      </c>
      <c r="Y1777">
        <v>7563803</v>
      </c>
      <c r="Z1777">
        <v>8350312</v>
      </c>
      <c r="AA1777">
        <v>7016304</v>
      </c>
      <c r="AB1777">
        <v>8327090</v>
      </c>
      <c r="AC1777">
        <v>7642817</v>
      </c>
      <c r="AD1777">
        <v>6627250</v>
      </c>
      <c r="AE1777">
        <v>7825683</v>
      </c>
      <c r="AF1777">
        <v>8379252</v>
      </c>
      <c r="AG1777">
        <v>9472940</v>
      </c>
      <c r="AH1777">
        <v>7683418</v>
      </c>
      <c r="AI1777">
        <v>6824816</v>
      </c>
      <c r="AJ1777">
        <v>6984418</v>
      </c>
      <c r="AK1777">
        <v>6524911</v>
      </c>
      <c r="AL1777">
        <v>7345202</v>
      </c>
      <c r="AM1777">
        <v>6407503</v>
      </c>
      <c r="AN1777">
        <v>11288895</v>
      </c>
      <c r="AO1777">
        <v>7462969</v>
      </c>
      <c r="AP1777">
        <v>7488500</v>
      </c>
      <c r="AQ1777">
        <v>6838497</v>
      </c>
      <c r="AR1777">
        <v>5693479</v>
      </c>
      <c r="AS1777">
        <v>5138420</v>
      </c>
      <c r="AT1777">
        <v>6038613</v>
      </c>
      <c r="AU1777">
        <v>6588600</v>
      </c>
      <c r="AV1777">
        <v>6688436</v>
      </c>
      <c r="AW1777">
        <v>10052558</v>
      </c>
      <c r="AX1777">
        <v>6320275</v>
      </c>
      <c r="AY1777">
        <v>8922628</v>
      </c>
      <c r="AZ1777">
        <v>8258088</v>
      </c>
      <c r="BA1777">
        <v>6138917</v>
      </c>
      <c r="BB1777">
        <v>9622125</v>
      </c>
      <c r="BC1777">
        <v>8167944</v>
      </c>
      <c r="BD1777">
        <v>7185874</v>
      </c>
      <c r="BE1777">
        <v>11385791</v>
      </c>
      <c r="BF1777">
        <v>17368828</v>
      </c>
      <c r="BG1777">
        <v>15258343</v>
      </c>
      <c r="BH1777">
        <v>17628518</v>
      </c>
      <c r="BI1777">
        <v>17020184</v>
      </c>
      <c r="BJ1777">
        <v>10991622</v>
      </c>
      <c r="BK1777">
        <v>14477345</v>
      </c>
      <c r="BL1777">
        <v>27399798</v>
      </c>
      <c r="BM1777">
        <v>13194567</v>
      </c>
      <c r="BN1777">
        <v>10725472</v>
      </c>
      <c r="BO1777">
        <v>9120070</v>
      </c>
      <c r="BP1777">
        <v>7761281</v>
      </c>
      <c r="BQ1777">
        <v>8683388</v>
      </c>
      <c r="BR1777">
        <v>6068372</v>
      </c>
      <c r="BS1777">
        <v>6757175</v>
      </c>
      <c r="BT1777">
        <v>9833534</v>
      </c>
      <c r="BU1777">
        <v>9876699</v>
      </c>
      <c r="BV1777">
        <v>10122570</v>
      </c>
      <c r="BW1777">
        <v>9119645</v>
      </c>
      <c r="BX1777">
        <v>7462220</v>
      </c>
      <c r="BY1777">
        <v>6804213</v>
      </c>
      <c r="BZ1777">
        <v>9286959</v>
      </c>
      <c r="CA1777">
        <v>6751924</v>
      </c>
      <c r="CB1777">
        <v>7930263</v>
      </c>
      <c r="CC1777">
        <v>9225750</v>
      </c>
      <c r="CD1777">
        <v>6685187</v>
      </c>
      <c r="CE1777">
        <v>6985155</v>
      </c>
      <c r="CF1777">
        <v>9561081</v>
      </c>
      <c r="CG1777">
        <v>7845572</v>
      </c>
      <c r="CH1777">
        <v>7951538</v>
      </c>
      <c r="CI1777">
        <v>8542036</v>
      </c>
      <c r="CJ1777">
        <v>8660506</v>
      </c>
      <c r="CK1777">
        <v>8926078</v>
      </c>
      <c r="CL1777">
        <v>9194023</v>
      </c>
      <c r="CM1777">
        <v>9071865</v>
      </c>
      <c r="CN1777">
        <v>7843506</v>
      </c>
      <c r="CO1777">
        <v>10530554</v>
      </c>
      <c r="CP1777">
        <v>9100448</v>
      </c>
      <c r="CQ1777">
        <v>7229926</v>
      </c>
      <c r="CR1777">
        <v>7394951</v>
      </c>
      <c r="CS1777">
        <v>11355651</v>
      </c>
      <c r="CT1777">
        <v>8148391</v>
      </c>
      <c r="CU1777">
        <v>10685117</v>
      </c>
      <c r="CV1777">
        <v>9651258</v>
      </c>
      <c r="CW1777">
        <v>8133049</v>
      </c>
      <c r="CX1777">
        <v>8826785</v>
      </c>
      <c r="CY1777">
        <v>6782606</v>
      </c>
      <c r="CZ1777">
        <v>7019119</v>
      </c>
      <c r="DA1777">
        <v>8916222</v>
      </c>
      <c r="DB1777">
        <v>7495746</v>
      </c>
      <c r="DC1777">
        <v>9393254</v>
      </c>
      <c r="DD1777">
        <v>8139362</v>
      </c>
      <c r="DE1777">
        <v>10271428</v>
      </c>
      <c r="DF1777">
        <v>7907017</v>
      </c>
      <c r="DG1777">
        <v>8566899</v>
      </c>
      <c r="DH1777">
        <v>9552249</v>
      </c>
      <c r="DI1777">
        <v>11187675</v>
      </c>
      <c r="DJ1777">
        <v>20881778</v>
      </c>
      <c r="DK1777">
        <v>13164463</v>
      </c>
      <c r="DL1777">
        <v>14934378</v>
      </c>
      <c r="DM1777">
        <v>15633670</v>
      </c>
      <c r="DN1777">
        <v>9532971</v>
      </c>
      <c r="DO1777">
        <v>8570349</v>
      </c>
      <c r="DP1777">
        <v>10596133</v>
      </c>
      <c r="DQ1777">
        <v>11993462</v>
      </c>
      <c r="DR1777">
        <v>14421899</v>
      </c>
      <c r="DS1777">
        <v>11679745</v>
      </c>
      <c r="DT1777">
        <v>10423960</v>
      </c>
      <c r="DU1777">
        <v>10283011</v>
      </c>
      <c r="DV1777">
        <v>15208803</v>
      </c>
      <c r="DW1777">
        <v>10943754</v>
      </c>
      <c r="DX1777">
        <v>14062802</v>
      </c>
      <c r="DY1777">
        <v>13723021</v>
      </c>
      <c r="DZ1777">
        <v>10466996</v>
      </c>
      <c r="EA1777">
        <v>12266017</v>
      </c>
      <c r="EB1777">
        <v>12897801</v>
      </c>
      <c r="EC1777">
        <v>10894155</v>
      </c>
      <c r="ED1777">
        <v>11581760</v>
      </c>
      <c r="EE1777">
        <v>13481439</v>
      </c>
      <c r="EF1777">
        <v>13444833</v>
      </c>
      <c r="EG1777">
        <v>13374437</v>
      </c>
      <c r="EH1777">
        <v>14280841</v>
      </c>
      <c r="EI1777">
        <v>10404209</v>
      </c>
      <c r="EJ1777">
        <v>12302976</v>
      </c>
      <c r="EK1777">
        <v>14286535</v>
      </c>
      <c r="EL1777">
        <v>12768867</v>
      </c>
      <c r="EM1777">
        <v>11139946</v>
      </c>
      <c r="EN1777">
        <v>11983479</v>
      </c>
      <c r="EO1777">
        <v>10130205</v>
      </c>
    </row>
    <row r="1778" spans="1:145" x14ac:dyDescent="0.25">
      <c r="A1778" s="5" t="s">
        <v>882</v>
      </c>
      <c r="B1778" t="s">
        <v>1168</v>
      </c>
      <c r="C1778" t="s">
        <v>1201</v>
      </c>
      <c r="D1778" s="2">
        <f>_xll.BDH(A1778, "volume", B1778, C1778, "Direction", "H", "Period", "M","cols=98;rows=2")</f>
        <v>40574</v>
      </c>
      <c r="E1778" s="2">
        <v>40602</v>
      </c>
      <c r="F1778" s="2">
        <v>40633</v>
      </c>
      <c r="G1778" s="2">
        <v>40662</v>
      </c>
      <c r="H1778" s="2">
        <v>40694</v>
      </c>
      <c r="I1778" s="2">
        <v>40724</v>
      </c>
      <c r="J1778" s="2">
        <v>40753</v>
      </c>
      <c r="K1778" s="2">
        <v>40786</v>
      </c>
      <c r="L1778" s="2">
        <v>40816</v>
      </c>
      <c r="M1778" s="2">
        <v>40847</v>
      </c>
      <c r="N1778" s="2">
        <v>40877</v>
      </c>
      <c r="O1778" s="2">
        <v>40907</v>
      </c>
      <c r="P1778" s="2">
        <v>40939</v>
      </c>
      <c r="Q1778" s="2">
        <v>40968</v>
      </c>
      <c r="R1778" s="2">
        <v>40998</v>
      </c>
      <c r="S1778" s="2">
        <v>41029</v>
      </c>
      <c r="T1778" s="2">
        <v>41060</v>
      </c>
      <c r="U1778" s="2">
        <v>41089</v>
      </c>
      <c r="V1778" s="2">
        <v>41121</v>
      </c>
      <c r="W1778" s="2">
        <v>41152</v>
      </c>
      <c r="X1778" s="2">
        <v>41180</v>
      </c>
      <c r="Y1778" s="2">
        <v>41213</v>
      </c>
      <c r="Z1778" s="2">
        <v>41243</v>
      </c>
      <c r="AA1778" s="2">
        <v>41274</v>
      </c>
      <c r="AB1778" s="2">
        <v>41305</v>
      </c>
      <c r="AC1778" s="2">
        <v>41333</v>
      </c>
      <c r="AD1778" s="2">
        <v>41362</v>
      </c>
      <c r="AE1778" s="2">
        <v>41394</v>
      </c>
      <c r="AF1778" s="2">
        <v>41425</v>
      </c>
      <c r="AG1778" s="2">
        <v>41453</v>
      </c>
      <c r="AH1778" s="2">
        <v>41486</v>
      </c>
      <c r="AI1778" s="2">
        <v>41516</v>
      </c>
      <c r="AJ1778" s="2">
        <v>41547</v>
      </c>
      <c r="AK1778" s="2">
        <v>41578</v>
      </c>
      <c r="AL1778" s="2">
        <v>41607</v>
      </c>
      <c r="AM1778" s="2">
        <v>41639</v>
      </c>
      <c r="AN1778" s="2">
        <v>41670</v>
      </c>
      <c r="AO1778" s="2">
        <v>41698</v>
      </c>
      <c r="AP1778" s="2">
        <v>41729</v>
      </c>
      <c r="AQ1778" s="2">
        <v>41759</v>
      </c>
      <c r="AR1778" s="2">
        <v>41789</v>
      </c>
      <c r="AS1778" s="2">
        <v>41820</v>
      </c>
      <c r="AT1778" s="2">
        <v>41851</v>
      </c>
      <c r="AU1778" s="2">
        <v>41880</v>
      </c>
      <c r="AV1778" s="2">
        <v>41912</v>
      </c>
      <c r="AW1778" s="2">
        <v>41943</v>
      </c>
      <c r="AX1778" s="2">
        <v>41971</v>
      </c>
      <c r="AY1778" s="2">
        <v>42004</v>
      </c>
      <c r="AZ1778" s="2">
        <v>42034</v>
      </c>
      <c r="BA1778" s="2">
        <v>42062</v>
      </c>
      <c r="BB1778" s="2">
        <v>42094</v>
      </c>
      <c r="BC1778" s="2">
        <v>42124</v>
      </c>
      <c r="BD1778" s="2">
        <v>42153</v>
      </c>
      <c r="BE1778" s="2">
        <v>42185</v>
      </c>
      <c r="BF1778" s="2">
        <v>42216</v>
      </c>
      <c r="BG1778" s="2">
        <v>42247</v>
      </c>
      <c r="BH1778" s="2">
        <v>42277</v>
      </c>
      <c r="BI1778" s="2">
        <v>42307</v>
      </c>
      <c r="BJ1778" s="2">
        <v>42338</v>
      </c>
      <c r="BK1778" s="2">
        <v>42369</v>
      </c>
      <c r="BL1778" s="2">
        <v>42398</v>
      </c>
      <c r="BM1778" s="2">
        <v>42429</v>
      </c>
      <c r="BN1778" s="2">
        <v>42460</v>
      </c>
      <c r="BO1778" s="2">
        <v>42489</v>
      </c>
      <c r="BP1778" s="2">
        <v>42521</v>
      </c>
      <c r="BQ1778" s="2">
        <v>42551</v>
      </c>
      <c r="BR1778" s="2">
        <v>42580</v>
      </c>
      <c r="BS1778" s="2">
        <v>42613</v>
      </c>
      <c r="BT1778" s="2">
        <v>42643</v>
      </c>
      <c r="BU1778" s="2">
        <v>42674</v>
      </c>
      <c r="BV1778" s="2">
        <v>42704</v>
      </c>
      <c r="BW1778" s="2">
        <v>42734</v>
      </c>
      <c r="BX1778" s="2">
        <v>42766</v>
      </c>
      <c r="BY1778" s="2">
        <v>42794</v>
      </c>
      <c r="BZ1778" s="2">
        <v>42825</v>
      </c>
      <c r="CA1778" s="2">
        <v>42853</v>
      </c>
      <c r="CB1778" s="2">
        <v>42886</v>
      </c>
      <c r="CC1778" s="2">
        <v>42916</v>
      </c>
      <c r="CD1778" s="2">
        <v>42947</v>
      </c>
      <c r="CE1778" s="2">
        <v>42978</v>
      </c>
      <c r="CF1778" s="2">
        <v>43007</v>
      </c>
      <c r="CG1778" s="2">
        <v>43039</v>
      </c>
      <c r="CH1778" s="2">
        <v>43069</v>
      </c>
      <c r="CI1778" s="2">
        <v>43098</v>
      </c>
      <c r="CJ1778" s="2">
        <v>43131</v>
      </c>
      <c r="CK1778" s="2">
        <v>43159</v>
      </c>
      <c r="CL1778" s="2">
        <v>43189</v>
      </c>
      <c r="CM1778" s="2">
        <v>43220</v>
      </c>
      <c r="CN1778" s="2">
        <v>43251</v>
      </c>
      <c r="CO1778" s="2">
        <v>43280</v>
      </c>
      <c r="CP1778" s="2">
        <v>43312</v>
      </c>
      <c r="CQ1778" s="2">
        <v>43343</v>
      </c>
      <c r="CR1778" s="2">
        <v>43371</v>
      </c>
      <c r="CS1778" s="2">
        <v>43404</v>
      </c>
      <c r="CT1778" s="2">
        <v>43434</v>
      </c>
      <c r="CU1778" s="2">
        <v>43465</v>
      </c>
      <c r="CV1778" s="2">
        <v>43496</v>
      </c>
      <c r="CW1778" s="2">
        <v>43524</v>
      </c>
    </row>
    <row r="1779" spans="1:145" x14ac:dyDescent="0.25">
      <c r="D1779" s="3">
        <v>10968026</v>
      </c>
      <c r="E1779">
        <v>10542175</v>
      </c>
      <c r="F1779">
        <v>13081716</v>
      </c>
      <c r="G1779">
        <v>8228394</v>
      </c>
      <c r="H1779">
        <v>14604595</v>
      </c>
      <c r="I1779">
        <v>14779165</v>
      </c>
      <c r="J1779">
        <v>8636534</v>
      </c>
      <c r="K1779">
        <v>16233428</v>
      </c>
      <c r="L1779">
        <v>13091705</v>
      </c>
      <c r="M1779">
        <v>20681966</v>
      </c>
      <c r="N1779">
        <v>12617645</v>
      </c>
      <c r="O1779">
        <v>12885705</v>
      </c>
      <c r="P1779">
        <v>10368921</v>
      </c>
      <c r="Q1779">
        <v>12998440</v>
      </c>
      <c r="R1779">
        <v>11594459</v>
      </c>
      <c r="S1779">
        <v>12820169</v>
      </c>
      <c r="T1779">
        <v>14255051</v>
      </c>
      <c r="U1779">
        <v>17493253</v>
      </c>
      <c r="V1779">
        <v>15202658</v>
      </c>
      <c r="W1779">
        <v>9286216</v>
      </c>
      <c r="X1779">
        <v>9242026</v>
      </c>
      <c r="Y1779">
        <v>12518890</v>
      </c>
      <c r="Z1779">
        <v>10584942</v>
      </c>
      <c r="AA1779">
        <v>8619618</v>
      </c>
      <c r="AB1779">
        <v>7880511</v>
      </c>
      <c r="AC1779">
        <v>10793232</v>
      </c>
      <c r="AD1779">
        <v>9618637</v>
      </c>
      <c r="AE1779">
        <v>16715548</v>
      </c>
      <c r="AF1779">
        <v>17985383</v>
      </c>
      <c r="AG1779">
        <v>11662515</v>
      </c>
      <c r="AH1779">
        <v>10658321</v>
      </c>
      <c r="AI1779">
        <v>8991859</v>
      </c>
      <c r="AJ1779">
        <v>12768477</v>
      </c>
      <c r="AK1779">
        <v>11723595</v>
      </c>
      <c r="AL1779">
        <v>11294525</v>
      </c>
      <c r="AM1779">
        <v>13211014</v>
      </c>
      <c r="AN1779">
        <v>11709466</v>
      </c>
      <c r="AO1779">
        <v>12440941</v>
      </c>
      <c r="AP1779">
        <v>12132600</v>
      </c>
      <c r="AQ1779">
        <v>13845526</v>
      </c>
      <c r="AR1779">
        <v>10339003</v>
      </c>
      <c r="AS1779">
        <v>11724582</v>
      </c>
      <c r="AT1779">
        <v>10581681</v>
      </c>
      <c r="AU1779">
        <v>7854573</v>
      </c>
      <c r="AV1779">
        <v>10820535</v>
      </c>
      <c r="AW1779">
        <v>21064771</v>
      </c>
      <c r="AX1779">
        <v>11206039</v>
      </c>
      <c r="AY1779">
        <v>24126645</v>
      </c>
      <c r="AZ1779">
        <v>27883079</v>
      </c>
      <c r="BA1779">
        <v>24378335</v>
      </c>
      <c r="BB1779">
        <v>18147389</v>
      </c>
      <c r="BC1779">
        <v>13181908</v>
      </c>
      <c r="BD1779">
        <v>13249581</v>
      </c>
      <c r="BE1779">
        <v>15015558</v>
      </c>
      <c r="BF1779">
        <v>18312650</v>
      </c>
      <c r="BG1779">
        <v>27446835</v>
      </c>
      <c r="BH1779">
        <v>23770678</v>
      </c>
      <c r="BI1779">
        <v>22136666</v>
      </c>
      <c r="BJ1779">
        <v>19373863</v>
      </c>
      <c r="BK1779">
        <v>22081456</v>
      </c>
      <c r="BL1779">
        <v>27578842</v>
      </c>
      <c r="BM1779">
        <v>39471144</v>
      </c>
      <c r="BN1779">
        <v>39552810</v>
      </c>
      <c r="BO1779">
        <v>25073739</v>
      </c>
      <c r="BP1779">
        <v>33300977</v>
      </c>
      <c r="BQ1779">
        <v>26069068</v>
      </c>
      <c r="BR1779">
        <v>18203498</v>
      </c>
      <c r="BS1779">
        <v>18775417</v>
      </c>
      <c r="BT1779">
        <v>17696749</v>
      </c>
      <c r="BU1779">
        <v>14099043</v>
      </c>
      <c r="BV1779">
        <v>18906440</v>
      </c>
      <c r="BW1779">
        <v>17017039</v>
      </c>
      <c r="BX1779">
        <v>11860674</v>
      </c>
      <c r="BY1779">
        <v>13609832</v>
      </c>
      <c r="BZ1779">
        <v>20347701</v>
      </c>
      <c r="CA1779">
        <v>11528228</v>
      </c>
      <c r="CB1779">
        <v>16644034</v>
      </c>
      <c r="CC1779">
        <v>23611862</v>
      </c>
      <c r="CD1779">
        <v>17263649</v>
      </c>
      <c r="CE1779">
        <v>17959359</v>
      </c>
      <c r="CF1779">
        <v>17188264</v>
      </c>
      <c r="CG1779">
        <v>17877871</v>
      </c>
      <c r="CH1779">
        <v>15837657</v>
      </c>
      <c r="CI1779">
        <v>12948873</v>
      </c>
      <c r="CJ1779">
        <v>14395565</v>
      </c>
      <c r="CK1779">
        <v>22529966</v>
      </c>
      <c r="CL1779">
        <v>23105062</v>
      </c>
      <c r="CM1779">
        <v>22335876</v>
      </c>
      <c r="CN1779">
        <v>23278812</v>
      </c>
      <c r="CO1779">
        <v>21167094</v>
      </c>
      <c r="CP1779">
        <v>15453597</v>
      </c>
      <c r="CQ1779">
        <v>12926634</v>
      </c>
      <c r="CR1779">
        <v>12219292</v>
      </c>
      <c r="CS1779">
        <v>20747764</v>
      </c>
      <c r="CT1779">
        <v>49594528</v>
      </c>
      <c r="CU1779">
        <v>38456182</v>
      </c>
      <c r="CV1779">
        <v>40180624</v>
      </c>
      <c r="CW1779">
        <v>46294443</v>
      </c>
    </row>
    <row r="1780" spans="1:145" x14ac:dyDescent="0.25">
      <c r="A1780" s="5" t="s">
        <v>883</v>
      </c>
      <c r="B1780" t="s">
        <v>1168</v>
      </c>
      <c r="C1780" t="s">
        <v>1199</v>
      </c>
      <c r="D1780" s="2">
        <f>_xll.BDH(A1780, "volume", B1780, C1780, "Direction", "H", "Period", "M","cols=142;rows=2")</f>
        <v>40574</v>
      </c>
      <c r="E1780" s="2">
        <v>40602</v>
      </c>
      <c r="F1780" s="2">
        <v>40633</v>
      </c>
      <c r="G1780" s="2">
        <v>40662</v>
      </c>
      <c r="H1780" s="2">
        <v>40694</v>
      </c>
      <c r="I1780" s="2">
        <v>40724</v>
      </c>
      <c r="J1780" s="2">
        <v>40753</v>
      </c>
      <c r="K1780" s="2">
        <v>40786</v>
      </c>
      <c r="L1780" s="2">
        <v>40816</v>
      </c>
      <c r="M1780" s="2">
        <v>40847</v>
      </c>
      <c r="N1780" s="2">
        <v>40877</v>
      </c>
      <c r="O1780" s="2">
        <v>40907</v>
      </c>
      <c r="P1780" s="2">
        <v>40939</v>
      </c>
      <c r="Q1780" s="2">
        <v>40968</v>
      </c>
      <c r="R1780" s="2">
        <v>40998</v>
      </c>
      <c r="S1780" s="2">
        <v>41029</v>
      </c>
      <c r="T1780" s="2">
        <v>41060</v>
      </c>
      <c r="U1780" s="2">
        <v>41089</v>
      </c>
      <c r="V1780" s="2">
        <v>41121</v>
      </c>
      <c r="W1780" s="2">
        <v>41152</v>
      </c>
      <c r="X1780" s="2">
        <v>41180</v>
      </c>
      <c r="Y1780" s="2">
        <v>41213</v>
      </c>
      <c r="Z1780" s="2">
        <v>41243</v>
      </c>
      <c r="AA1780" s="2">
        <v>41274</v>
      </c>
      <c r="AB1780" s="2">
        <v>41305</v>
      </c>
      <c r="AC1780" s="2">
        <v>41333</v>
      </c>
      <c r="AD1780" s="2">
        <v>41362</v>
      </c>
      <c r="AE1780" s="2">
        <v>41394</v>
      </c>
      <c r="AF1780" s="2">
        <v>41425</v>
      </c>
      <c r="AG1780" s="2">
        <v>41453</v>
      </c>
      <c r="AH1780" s="2">
        <v>41486</v>
      </c>
      <c r="AI1780" s="2">
        <v>41516</v>
      </c>
      <c r="AJ1780" s="2">
        <v>41547</v>
      </c>
      <c r="AK1780" s="2">
        <v>41578</v>
      </c>
      <c r="AL1780" s="2">
        <v>41607</v>
      </c>
      <c r="AM1780" s="2">
        <v>41639</v>
      </c>
      <c r="AN1780" s="2">
        <v>41670</v>
      </c>
      <c r="AO1780" s="2">
        <v>41698</v>
      </c>
      <c r="AP1780" s="2">
        <v>41729</v>
      </c>
      <c r="AQ1780" s="2">
        <v>41759</v>
      </c>
      <c r="AR1780" s="2">
        <v>41789</v>
      </c>
      <c r="AS1780" s="2">
        <v>41820</v>
      </c>
      <c r="AT1780" s="2">
        <v>41851</v>
      </c>
      <c r="AU1780" s="2">
        <v>41880</v>
      </c>
      <c r="AV1780" s="2">
        <v>41912</v>
      </c>
      <c r="AW1780" s="2">
        <v>41943</v>
      </c>
      <c r="AX1780" s="2">
        <v>41971</v>
      </c>
      <c r="AY1780" s="2">
        <v>42004</v>
      </c>
      <c r="AZ1780" s="2">
        <v>42034</v>
      </c>
      <c r="BA1780" s="2">
        <v>42062</v>
      </c>
      <c r="BB1780" s="2">
        <v>42094</v>
      </c>
      <c r="BC1780" s="2">
        <v>42124</v>
      </c>
      <c r="BD1780" s="2">
        <v>42153</v>
      </c>
      <c r="BE1780" s="2">
        <v>42185</v>
      </c>
      <c r="BF1780" s="2">
        <v>42216</v>
      </c>
      <c r="BG1780" s="2">
        <v>42247</v>
      </c>
      <c r="BH1780" s="2">
        <v>42277</v>
      </c>
      <c r="BI1780" s="2">
        <v>42307</v>
      </c>
      <c r="BJ1780" s="2">
        <v>42338</v>
      </c>
      <c r="BK1780" s="2">
        <v>42369</v>
      </c>
      <c r="BL1780" s="2">
        <v>42398</v>
      </c>
      <c r="BM1780" s="2">
        <v>42429</v>
      </c>
      <c r="BN1780" s="2">
        <v>42460</v>
      </c>
      <c r="BO1780" s="2">
        <v>42489</v>
      </c>
      <c r="BP1780" s="2">
        <v>42521</v>
      </c>
      <c r="BQ1780" s="2">
        <v>42551</v>
      </c>
      <c r="BR1780" s="2">
        <v>42580</v>
      </c>
      <c r="BS1780" s="2">
        <v>42613</v>
      </c>
      <c r="BT1780" s="2">
        <v>42643</v>
      </c>
      <c r="BU1780" s="2">
        <v>42674</v>
      </c>
      <c r="BV1780" s="2">
        <v>42704</v>
      </c>
      <c r="BW1780" s="2">
        <v>42734</v>
      </c>
      <c r="BX1780" s="2">
        <v>42766</v>
      </c>
      <c r="BY1780" s="2">
        <v>42794</v>
      </c>
      <c r="BZ1780" s="2">
        <v>42825</v>
      </c>
      <c r="CA1780" s="2">
        <v>42853</v>
      </c>
      <c r="CB1780" s="2">
        <v>42886</v>
      </c>
      <c r="CC1780" s="2">
        <v>42916</v>
      </c>
      <c r="CD1780" s="2">
        <v>42947</v>
      </c>
      <c r="CE1780" s="2">
        <v>42978</v>
      </c>
      <c r="CF1780" s="2">
        <v>43007</v>
      </c>
      <c r="CG1780" s="2">
        <v>43039</v>
      </c>
      <c r="CH1780" s="2">
        <v>43069</v>
      </c>
      <c r="CI1780" s="2">
        <v>43098</v>
      </c>
      <c r="CJ1780" s="2">
        <v>43131</v>
      </c>
      <c r="CK1780" s="2">
        <v>43159</v>
      </c>
      <c r="CL1780" s="2">
        <v>43189</v>
      </c>
      <c r="CM1780" s="2">
        <v>43220</v>
      </c>
      <c r="CN1780" s="2">
        <v>43251</v>
      </c>
      <c r="CO1780" s="2">
        <v>43280</v>
      </c>
      <c r="CP1780" s="2">
        <v>43312</v>
      </c>
      <c r="CQ1780" s="2">
        <v>43343</v>
      </c>
      <c r="CR1780" s="2">
        <v>43371</v>
      </c>
      <c r="CS1780" s="2">
        <v>43404</v>
      </c>
      <c r="CT1780" s="2">
        <v>43434</v>
      </c>
      <c r="CU1780" s="2">
        <v>43465</v>
      </c>
      <c r="CV1780" s="2">
        <v>43496</v>
      </c>
      <c r="CW1780" s="2">
        <v>43524</v>
      </c>
      <c r="CX1780" s="2">
        <v>43553</v>
      </c>
      <c r="CY1780" s="2">
        <v>43585</v>
      </c>
      <c r="CZ1780" s="2">
        <v>43616</v>
      </c>
      <c r="DA1780" s="2">
        <v>43644</v>
      </c>
      <c r="DB1780" s="2">
        <v>43677</v>
      </c>
      <c r="DC1780" s="2">
        <v>43707</v>
      </c>
      <c r="DD1780" s="2">
        <v>43738</v>
      </c>
      <c r="DE1780" s="2">
        <v>43769</v>
      </c>
      <c r="DF1780" s="2">
        <v>43798</v>
      </c>
      <c r="DG1780" s="2">
        <v>43830</v>
      </c>
      <c r="DH1780" s="2">
        <v>43861</v>
      </c>
      <c r="DI1780" s="2">
        <v>43889</v>
      </c>
      <c r="DJ1780" s="2">
        <v>43921</v>
      </c>
      <c r="DK1780" s="2">
        <v>43951</v>
      </c>
      <c r="DL1780" s="2">
        <v>43980</v>
      </c>
      <c r="DM1780" s="2">
        <v>44012</v>
      </c>
      <c r="DN1780" s="2">
        <v>44043</v>
      </c>
      <c r="DO1780" s="2">
        <v>44074</v>
      </c>
      <c r="DP1780" s="2">
        <v>44104</v>
      </c>
      <c r="DQ1780" s="2">
        <v>44134</v>
      </c>
      <c r="DR1780" s="2">
        <v>44165</v>
      </c>
      <c r="DS1780" s="2">
        <v>44196</v>
      </c>
      <c r="DT1780" s="2">
        <v>44225</v>
      </c>
      <c r="DU1780" s="2">
        <v>44253</v>
      </c>
      <c r="DV1780" s="2">
        <v>44286</v>
      </c>
      <c r="DW1780" s="2">
        <v>44316</v>
      </c>
      <c r="DX1780" s="2">
        <v>44347</v>
      </c>
      <c r="DY1780" s="2">
        <v>44377</v>
      </c>
      <c r="DZ1780" s="2">
        <v>44407</v>
      </c>
      <c r="EA1780" s="2">
        <v>44439</v>
      </c>
      <c r="EB1780" s="2">
        <v>44469</v>
      </c>
      <c r="EC1780" s="2">
        <v>44498</v>
      </c>
      <c r="ED1780" s="2">
        <v>44530</v>
      </c>
      <c r="EE1780" s="2">
        <v>44561</v>
      </c>
      <c r="EF1780" s="2">
        <v>44592</v>
      </c>
      <c r="EG1780" s="2">
        <v>44620</v>
      </c>
      <c r="EH1780" s="2">
        <v>44651</v>
      </c>
      <c r="EI1780" s="2">
        <v>44680</v>
      </c>
      <c r="EJ1780" s="2">
        <v>44712</v>
      </c>
      <c r="EK1780" s="2">
        <v>44742</v>
      </c>
      <c r="EL1780" s="2">
        <v>44771</v>
      </c>
      <c r="EM1780" s="2">
        <v>44804</v>
      </c>
      <c r="EN1780" s="2">
        <v>44834</v>
      </c>
      <c r="EO1780" s="2">
        <v>44865</v>
      </c>
    </row>
    <row r="1781" spans="1:145" x14ac:dyDescent="0.25">
      <c r="D1781" s="3">
        <v>197325226</v>
      </c>
      <c r="E1781">
        <v>220040597</v>
      </c>
      <c r="F1781">
        <v>286407394</v>
      </c>
      <c r="G1781">
        <v>236751186</v>
      </c>
      <c r="H1781">
        <v>224554134</v>
      </c>
      <c r="I1781">
        <v>195309611</v>
      </c>
      <c r="J1781">
        <v>172551029</v>
      </c>
      <c r="K1781">
        <v>151262384</v>
      </c>
      <c r="L1781">
        <v>395802834</v>
      </c>
      <c r="M1781">
        <v>406054376</v>
      </c>
      <c r="N1781">
        <v>234049172</v>
      </c>
      <c r="O1781">
        <v>173396489</v>
      </c>
      <c r="P1781">
        <v>359938663</v>
      </c>
      <c r="Q1781">
        <v>212095555</v>
      </c>
      <c r="R1781">
        <v>169443715</v>
      </c>
      <c r="S1781">
        <v>189194173</v>
      </c>
      <c r="T1781">
        <v>162171394</v>
      </c>
      <c r="U1781">
        <v>113258852</v>
      </c>
      <c r="V1781">
        <v>202265329</v>
      </c>
      <c r="W1781">
        <v>124449213</v>
      </c>
      <c r="X1781">
        <v>132010767</v>
      </c>
      <c r="Y1781">
        <v>238006181</v>
      </c>
      <c r="Z1781">
        <v>115944808</v>
      </c>
      <c r="AA1781">
        <v>110236532</v>
      </c>
      <c r="AB1781">
        <v>173809524</v>
      </c>
      <c r="AC1781">
        <v>155978739</v>
      </c>
      <c r="AD1781">
        <v>110407262</v>
      </c>
      <c r="AE1781">
        <v>224081221</v>
      </c>
      <c r="AF1781">
        <v>105941661</v>
      </c>
      <c r="AG1781">
        <v>89287590</v>
      </c>
      <c r="AH1781">
        <v>113946217</v>
      </c>
      <c r="AI1781">
        <v>86889537</v>
      </c>
      <c r="AJ1781">
        <v>91725641</v>
      </c>
      <c r="AK1781">
        <v>182928781</v>
      </c>
      <c r="AL1781">
        <v>81037327</v>
      </c>
      <c r="AM1781">
        <v>80482402</v>
      </c>
      <c r="AN1781">
        <v>158699772</v>
      </c>
      <c r="AO1781">
        <v>81016236</v>
      </c>
      <c r="AP1781">
        <v>95179602</v>
      </c>
      <c r="AQ1781">
        <v>154470757</v>
      </c>
      <c r="AR1781">
        <v>122860906</v>
      </c>
      <c r="AS1781">
        <v>82439343</v>
      </c>
      <c r="AT1781">
        <v>105925568</v>
      </c>
      <c r="AU1781">
        <v>69191157</v>
      </c>
      <c r="AV1781">
        <v>64667344</v>
      </c>
      <c r="AW1781">
        <v>148948324</v>
      </c>
      <c r="AX1781">
        <v>71220212</v>
      </c>
      <c r="AY1781">
        <v>70662438</v>
      </c>
      <c r="AZ1781">
        <v>106249318</v>
      </c>
      <c r="BA1781">
        <v>50144045</v>
      </c>
      <c r="BB1781">
        <v>73488394</v>
      </c>
      <c r="BC1781">
        <v>120469923</v>
      </c>
      <c r="BD1781">
        <v>72067730</v>
      </c>
      <c r="BE1781">
        <v>114964773</v>
      </c>
      <c r="BF1781">
        <v>88364663</v>
      </c>
      <c r="BG1781">
        <v>87333130</v>
      </c>
      <c r="BH1781">
        <v>88368687</v>
      </c>
      <c r="BI1781">
        <v>90341792</v>
      </c>
      <c r="BJ1781">
        <v>50671940</v>
      </c>
      <c r="BK1781">
        <v>52580730</v>
      </c>
      <c r="BL1781">
        <v>94513258</v>
      </c>
      <c r="BM1781">
        <v>70636813</v>
      </c>
      <c r="BN1781">
        <v>57232497</v>
      </c>
      <c r="BO1781">
        <v>64153031</v>
      </c>
      <c r="BP1781">
        <v>52420633</v>
      </c>
      <c r="BQ1781">
        <v>47976512</v>
      </c>
      <c r="BR1781">
        <v>68011505</v>
      </c>
      <c r="BS1781">
        <v>39868022</v>
      </c>
      <c r="BT1781">
        <v>40347753</v>
      </c>
      <c r="BU1781">
        <v>56754890</v>
      </c>
      <c r="BV1781">
        <v>36831725</v>
      </c>
      <c r="BW1781">
        <v>32469760</v>
      </c>
      <c r="BX1781">
        <v>42442133</v>
      </c>
      <c r="BY1781">
        <v>23513514</v>
      </c>
      <c r="BZ1781">
        <v>33677063</v>
      </c>
      <c r="CA1781">
        <v>45070010</v>
      </c>
      <c r="CB1781">
        <v>35667615</v>
      </c>
      <c r="CC1781">
        <v>39201304</v>
      </c>
      <c r="CD1781">
        <v>47069787</v>
      </c>
      <c r="CE1781">
        <v>36735515</v>
      </c>
      <c r="CF1781">
        <v>29831600</v>
      </c>
      <c r="CG1781">
        <v>49951682</v>
      </c>
      <c r="CH1781">
        <v>30595908</v>
      </c>
      <c r="CI1781">
        <v>31421329</v>
      </c>
      <c r="CJ1781">
        <v>59827615</v>
      </c>
      <c r="CK1781">
        <v>48007929</v>
      </c>
      <c r="CL1781">
        <v>64570085</v>
      </c>
      <c r="CM1781">
        <v>67391914</v>
      </c>
      <c r="CN1781">
        <v>40512353</v>
      </c>
      <c r="CO1781">
        <v>61474575</v>
      </c>
      <c r="CP1781">
        <v>75120364</v>
      </c>
      <c r="CQ1781">
        <v>52177938</v>
      </c>
      <c r="CR1781">
        <v>45532507</v>
      </c>
      <c r="CS1781">
        <v>91404760</v>
      </c>
      <c r="CT1781">
        <v>63222571</v>
      </c>
      <c r="CU1781">
        <v>60268901</v>
      </c>
      <c r="CV1781">
        <v>72649224</v>
      </c>
      <c r="CW1781">
        <v>36172653</v>
      </c>
      <c r="CX1781">
        <v>38608863</v>
      </c>
      <c r="CY1781">
        <v>41818007</v>
      </c>
      <c r="CZ1781">
        <v>37568858</v>
      </c>
      <c r="DA1781">
        <v>33927379</v>
      </c>
      <c r="DB1781">
        <v>53509563</v>
      </c>
      <c r="DC1781">
        <v>37211769</v>
      </c>
      <c r="DD1781">
        <v>48431863</v>
      </c>
      <c r="DE1781">
        <v>65874460</v>
      </c>
      <c r="DF1781">
        <v>31601610</v>
      </c>
      <c r="DG1781">
        <v>35253785</v>
      </c>
      <c r="DH1781">
        <v>47025933</v>
      </c>
      <c r="DI1781">
        <v>35356385</v>
      </c>
      <c r="DJ1781">
        <v>64414904</v>
      </c>
      <c r="DK1781">
        <v>58654054</v>
      </c>
      <c r="DL1781">
        <v>36813775</v>
      </c>
      <c r="DM1781">
        <v>38409034</v>
      </c>
      <c r="DN1781">
        <v>56776308</v>
      </c>
      <c r="DO1781">
        <v>32259900</v>
      </c>
      <c r="DP1781">
        <v>36972118</v>
      </c>
      <c r="DQ1781">
        <v>40681865</v>
      </c>
      <c r="DR1781">
        <v>27370581</v>
      </c>
      <c r="DS1781">
        <v>23873111</v>
      </c>
      <c r="DT1781">
        <v>39064941</v>
      </c>
      <c r="DU1781">
        <v>21132446</v>
      </c>
      <c r="DV1781">
        <v>30533058</v>
      </c>
      <c r="DW1781">
        <v>32096760</v>
      </c>
      <c r="DX1781">
        <v>23003066</v>
      </c>
      <c r="DY1781">
        <v>26574388</v>
      </c>
      <c r="DZ1781">
        <v>24025394</v>
      </c>
      <c r="EA1781">
        <v>19131958</v>
      </c>
      <c r="EB1781">
        <v>27640260</v>
      </c>
      <c r="EC1781">
        <v>27643926</v>
      </c>
      <c r="ED1781">
        <v>21172220</v>
      </c>
      <c r="EE1781">
        <v>22009746</v>
      </c>
      <c r="EF1781">
        <v>59621781</v>
      </c>
      <c r="EG1781">
        <v>39190565</v>
      </c>
      <c r="EH1781">
        <v>36829981</v>
      </c>
      <c r="EI1781">
        <v>83717835</v>
      </c>
      <c r="EJ1781">
        <v>60412637</v>
      </c>
      <c r="EK1781">
        <v>53746223</v>
      </c>
      <c r="EL1781">
        <v>57819149</v>
      </c>
      <c r="EM1781">
        <v>41466482</v>
      </c>
      <c r="EN1781">
        <v>52642668</v>
      </c>
      <c r="EO1781">
        <v>67023555</v>
      </c>
    </row>
    <row r="1782" spans="1:145" x14ac:dyDescent="0.25">
      <c r="A1782" s="5" t="s">
        <v>884</v>
      </c>
      <c r="B1782" t="s">
        <v>1168</v>
      </c>
      <c r="C1782" t="s">
        <v>1199</v>
      </c>
      <c r="D1782" s="2">
        <f>_xll.BDH(A1782, "volume", B1782, C1782, "Direction", "H", "Period", "M","cols=142;rows=2")</f>
        <v>40574</v>
      </c>
      <c r="E1782" s="2">
        <v>40602</v>
      </c>
      <c r="F1782" s="2">
        <v>40633</v>
      </c>
      <c r="G1782" s="2">
        <v>40662</v>
      </c>
      <c r="H1782" s="2">
        <v>40694</v>
      </c>
      <c r="I1782" s="2">
        <v>40724</v>
      </c>
      <c r="J1782" s="2">
        <v>40753</v>
      </c>
      <c r="K1782" s="2">
        <v>40786</v>
      </c>
      <c r="L1782" s="2">
        <v>40816</v>
      </c>
      <c r="M1782" s="2">
        <v>40847</v>
      </c>
      <c r="N1782" s="2">
        <v>40877</v>
      </c>
      <c r="O1782" s="2">
        <v>40907</v>
      </c>
      <c r="P1782" s="2">
        <v>40939</v>
      </c>
      <c r="Q1782" s="2">
        <v>40968</v>
      </c>
      <c r="R1782" s="2">
        <v>40998</v>
      </c>
      <c r="S1782" s="2">
        <v>41029</v>
      </c>
      <c r="T1782" s="2">
        <v>41060</v>
      </c>
      <c r="U1782" s="2">
        <v>41089</v>
      </c>
      <c r="V1782" s="2">
        <v>41121</v>
      </c>
      <c r="W1782" s="2">
        <v>41152</v>
      </c>
      <c r="X1782" s="2">
        <v>41180</v>
      </c>
      <c r="Y1782" s="2">
        <v>41213</v>
      </c>
      <c r="Z1782" s="2">
        <v>41243</v>
      </c>
      <c r="AA1782" s="2">
        <v>41274</v>
      </c>
      <c r="AB1782" s="2">
        <v>41305</v>
      </c>
      <c r="AC1782" s="2">
        <v>41333</v>
      </c>
      <c r="AD1782" s="2">
        <v>41362</v>
      </c>
      <c r="AE1782" s="2">
        <v>41394</v>
      </c>
      <c r="AF1782" s="2">
        <v>41425</v>
      </c>
      <c r="AG1782" s="2">
        <v>41453</v>
      </c>
      <c r="AH1782" s="2">
        <v>41486</v>
      </c>
      <c r="AI1782" s="2">
        <v>41516</v>
      </c>
      <c r="AJ1782" s="2">
        <v>41547</v>
      </c>
      <c r="AK1782" s="2">
        <v>41578</v>
      </c>
      <c r="AL1782" s="2">
        <v>41607</v>
      </c>
      <c r="AM1782" s="2">
        <v>41639</v>
      </c>
      <c r="AN1782" s="2">
        <v>41670</v>
      </c>
      <c r="AO1782" s="2">
        <v>41698</v>
      </c>
      <c r="AP1782" s="2">
        <v>41729</v>
      </c>
      <c r="AQ1782" s="2">
        <v>41759</v>
      </c>
      <c r="AR1782" s="2">
        <v>41789</v>
      </c>
      <c r="AS1782" s="2">
        <v>41820</v>
      </c>
      <c r="AT1782" s="2">
        <v>41851</v>
      </c>
      <c r="AU1782" s="2">
        <v>41880</v>
      </c>
      <c r="AV1782" s="2">
        <v>41912</v>
      </c>
      <c r="AW1782" s="2">
        <v>41943</v>
      </c>
      <c r="AX1782" s="2">
        <v>41971</v>
      </c>
      <c r="AY1782" s="2">
        <v>42004</v>
      </c>
      <c r="AZ1782" s="2">
        <v>42034</v>
      </c>
      <c r="BA1782" s="2">
        <v>42062</v>
      </c>
      <c r="BB1782" s="2">
        <v>42094</v>
      </c>
      <c r="BC1782" s="2">
        <v>42124</v>
      </c>
      <c r="BD1782" s="2">
        <v>42153</v>
      </c>
      <c r="BE1782" s="2">
        <v>42185</v>
      </c>
      <c r="BF1782" s="2">
        <v>42216</v>
      </c>
      <c r="BG1782" s="2">
        <v>42247</v>
      </c>
      <c r="BH1782" s="2">
        <v>42277</v>
      </c>
      <c r="BI1782" s="2">
        <v>42307</v>
      </c>
      <c r="BJ1782" s="2">
        <v>42338</v>
      </c>
      <c r="BK1782" s="2">
        <v>42369</v>
      </c>
      <c r="BL1782" s="2">
        <v>42398</v>
      </c>
      <c r="BM1782" s="2">
        <v>42429</v>
      </c>
      <c r="BN1782" s="2">
        <v>42460</v>
      </c>
      <c r="BO1782" s="2">
        <v>42489</v>
      </c>
      <c r="BP1782" s="2">
        <v>42521</v>
      </c>
      <c r="BQ1782" s="2">
        <v>42551</v>
      </c>
      <c r="BR1782" s="2">
        <v>42580</v>
      </c>
      <c r="BS1782" s="2">
        <v>42613</v>
      </c>
      <c r="BT1782" s="2">
        <v>42643</v>
      </c>
      <c r="BU1782" s="2">
        <v>42674</v>
      </c>
      <c r="BV1782" s="2">
        <v>42704</v>
      </c>
      <c r="BW1782" s="2">
        <v>42734</v>
      </c>
      <c r="BX1782" s="2">
        <v>42766</v>
      </c>
      <c r="BY1782" s="2">
        <v>42794</v>
      </c>
      <c r="BZ1782" s="2">
        <v>42825</v>
      </c>
      <c r="CA1782" s="2">
        <v>42853</v>
      </c>
      <c r="CB1782" s="2">
        <v>42886</v>
      </c>
      <c r="CC1782" s="2">
        <v>42916</v>
      </c>
      <c r="CD1782" s="2">
        <v>42947</v>
      </c>
      <c r="CE1782" s="2">
        <v>42978</v>
      </c>
      <c r="CF1782" s="2">
        <v>43007</v>
      </c>
      <c r="CG1782" s="2">
        <v>43039</v>
      </c>
      <c r="CH1782" s="2">
        <v>43069</v>
      </c>
      <c r="CI1782" s="2">
        <v>43098</v>
      </c>
      <c r="CJ1782" s="2">
        <v>43131</v>
      </c>
      <c r="CK1782" s="2">
        <v>43159</v>
      </c>
      <c r="CL1782" s="2">
        <v>43189</v>
      </c>
      <c r="CM1782" s="2">
        <v>43220</v>
      </c>
      <c r="CN1782" s="2">
        <v>43251</v>
      </c>
      <c r="CO1782" s="2">
        <v>43280</v>
      </c>
      <c r="CP1782" s="2">
        <v>43312</v>
      </c>
      <c r="CQ1782" s="2">
        <v>43343</v>
      </c>
      <c r="CR1782" s="2">
        <v>43371</v>
      </c>
      <c r="CS1782" s="2">
        <v>43404</v>
      </c>
      <c r="CT1782" s="2">
        <v>43434</v>
      </c>
      <c r="CU1782" s="2">
        <v>43465</v>
      </c>
      <c r="CV1782" s="2">
        <v>43496</v>
      </c>
      <c r="CW1782" s="2">
        <v>43524</v>
      </c>
      <c r="CX1782" s="2">
        <v>43553</v>
      </c>
      <c r="CY1782" s="2">
        <v>43585</v>
      </c>
      <c r="CZ1782" s="2">
        <v>43616</v>
      </c>
      <c r="DA1782" s="2">
        <v>43644</v>
      </c>
      <c r="DB1782" s="2">
        <v>43677</v>
      </c>
      <c r="DC1782" s="2">
        <v>43707</v>
      </c>
      <c r="DD1782" s="2">
        <v>43738</v>
      </c>
      <c r="DE1782" s="2">
        <v>43769</v>
      </c>
      <c r="DF1782" s="2">
        <v>43798</v>
      </c>
      <c r="DG1782" s="2">
        <v>43830</v>
      </c>
      <c r="DH1782" s="2">
        <v>43861</v>
      </c>
      <c r="DI1782" s="2">
        <v>43889</v>
      </c>
      <c r="DJ1782" s="2">
        <v>43921</v>
      </c>
      <c r="DK1782" s="2">
        <v>43951</v>
      </c>
      <c r="DL1782" s="2">
        <v>43980</v>
      </c>
      <c r="DM1782" s="2">
        <v>44012</v>
      </c>
      <c r="DN1782" s="2">
        <v>44043</v>
      </c>
      <c r="DO1782" s="2">
        <v>44074</v>
      </c>
      <c r="DP1782" s="2">
        <v>44104</v>
      </c>
      <c r="DQ1782" s="2">
        <v>44134</v>
      </c>
      <c r="DR1782" s="2">
        <v>44165</v>
      </c>
      <c r="DS1782" s="2">
        <v>44196</v>
      </c>
      <c r="DT1782" s="2">
        <v>44225</v>
      </c>
      <c r="DU1782" s="2">
        <v>44253</v>
      </c>
      <c r="DV1782" s="2">
        <v>44286</v>
      </c>
      <c r="DW1782" s="2">
        <v>44316</v>
      </c>
      <c r="DX1782" s="2">
        <v>44347</v>
      </c>
      <c r="DY1782" s="2">
        <v>44377</v>
      </c>
      <c r="DZ1782" s="2">
        <v>44407</v>
      </c>
      <c r="EA1782" s="2">
        <v>44439</v>
      </c>
      <c r="EB1782" s="2">
        <v>44469</v>
      </c>
      <c r="EC1782" s="2">
        <v>44498</v>
      </c>
      <c r="ED1782" s="2">
        <v>44530</v>
      </c>
      <c r="EE1782" s="2">
        <v>44561</v>
      </c>
      <c r="EF1782" s="2">
        <v>44592</v>
      </c>
      <c r="EG1782" s="2">
        <v>44620</v>
      </c>
      <c r="EH1782" s="2">
        <v>44651</v>
      </c>
      <c r="EI1782" s="2">
        <v>44680</v>
      </c>
      <c r="EJ1782" s="2">
        <v>44712</v>
      </c>
      <c r="EK1782" s="2">
        <v>44742</v>
      </c>
      <c r="EL1782" s="2">
        <v>44771</v>
      </c>
      <c r="EM1782" s="2">
        <v>44804</v>
      </c>
      <c r="EN1782" s="2">
        <v>44834</v>
      </c>
      <c r="EO1782" s="2">
        <v>44865</v>
      </c>
    </row>
    <row r="1783" spans="1:145" x14ac:dyDescent="0.25">
      <c r="D1783" s="3">
        <v>13169354</v>
      </c>
      <c r="E1783">
        <v>8011666</v>
      </c>
      <c r="F1783">
        <v>7561999</v>
      </c>
      <c r="G1783">
        <v>8384948</v>
      </c>
      <c r="H1783">
        <v>8145239</v>
      </c>
      <c r="I1783">
        <v>8146395</v>
      </c>
      <c r="J1783">
        <v>14561281</v>
      </c>
      <c r="K1783">
        <v>18708481</v>
      </c>
      <c r="L1783">
        <v>16341066</v>
      </c>
      <c r="M1783">
        <v>15318540</v>
      </c>
      <c r="N1783">
        <v>9681601</v>
      </c>
      <c r="O1783">
        <v>9468819</v>
      </c>
      <c r="P1783">
        <v>12606337</v>
      </c>
      <c r="Q1783">
        <v>11970580</v>
      </c>
      <c r="R1783">
        <v>9004889</v>
      </c>
      <c r="S1783">
        <v>12233710</v>
      </c>
      <c r="T1783">
        <v>12039867</v>
      </c>
      <c r="U1783">
        <v>11817153</v>
      </c>
      <c r="V1783">
        <v>12188458</v>
      </c>
      <c r="W1783">
        <v>8302699</v>
      </c>
      <c r="X1783">
        <v>6342236</v>
      </c>
      <c r="Y1783">
        <v>9715605</v>
      </c>
      <c r="Z1783">
        <v>10497008</v>
      </c>
      <c r="AA1783">
        <v>9620653</v>
      </c>
      <c r="AB1783">
        <v>16092619</v>
      </c>
      <c r="AC1783">
        <v>11006278</v>
      </c>
      <c r="AD1783">
        <v>7439284</v>
      </c>
      <c r="AE1783">
        <v>9721224</v>
      </c>
      <c r="AF1783">
        <v>8589237</v>
      </c>
      <c r="AG1783">
        <v>6417764</v>
      </c>
      <c r="AH1783">
        <v>8341637</v>
      </c>
      <c r="AI1783">
        <v>6774462</v>
      </c>
      <c r="AJ1783">
        <v>8051926</v>
      </c>
      <c r="AK1783">
        <v>13001699</v>
      </c>
      <c r="AL1783">
        <v>8484181</v>
      </c>
      <c r="AM1783">
        <v>8132152</v>
      </c>
      <c r="AN1783">
        <v>9693342</v>
      </c>
      <c r="AO1783">
        <v>11624481</v>
      </c>
      <c r="AP1783">
        <v>8716181</v>
      </c>
      <c r="AQ1783">
        <v>9238925</v>
      </c>
      <c r="AR1783">
        <v>6492473</v>
      </c>
      <c r="AS1783">
        <v>7864118</v>
      </c>
      <c r="AT1783">
        <v>9331791</v>
      </c>
      <c r="AU1783">
        <v>6099498</v>
      </c>
      <c r="AV1783">
        <v>6780768</v>
      </c>
      <c r="AW1783">
        <v>9496036</v>
      </c>
      <c r="AX1783">
        <v>8076115</v>
      </c>
      <c r="AY1783">
        <v>8880269</v>
      </c>
      <c r="AZ1783">
        <v>9334857</v>
      </c>
      <c r="BA1783">
        <v>9365410</v>
      </c>
      <c r="BB1783">
        <v>8280794</v>
      </c>
      <c r="BC1783">
        <v>11087051</v>
      </c>
      <c r="BD1783">
        <v>5588049</v>
      </c>
      <c r="BE1783">
        <v>7054688</v>
      </c>
      <c r="BF1783">
        <v>10767057</v>
      </c>
      <c r="BG1783">
        <v>9430238</v>
      </c>
      <c r="BH1783">
        <v>9151527</v>
      </c>
      <c r="BI1783">
        <v>11219322</v>
      </c>
      <c r="BJ1783">
        <v>7226655</v>
      </c>
      <c r="BK1783">
        <v>11027432</v>
      </c>
      <c r="BL1783">
        <v>9981732</v>
      </c>
      <c r="BM1783">
        <v>12504476</v>
      </c>
      <c r="BN1783">
        <v>8356724</v>
      </c>
      <c r="BO1783">
        <v>9727860</v>
      </c>
      <c r="BP1783">
        <v>6173056</v>
      </c>
      <c r="BQ1783">
        <v>7552897</v>
      </c>
      <c r="BR1783">
        <v>12340942</v>
      </c>
      <c r="BS1783">
        <v>6090242</v>
      </c>
      <c r="BT1783">
        <v>7129921</v>
      </c>
      <c r="BU1783">
        <v>12645060</v>
      </c>
      <c r="BV1783">
        <v>8042554</v>
      </c>
      <c r="BW1783">
        <v>12399092</v>
      </c>
      <c r="BX1783">
        <v>12412328</v>
      </c>
      <c r="BY1783">
        <v>14154091</v>
      </c>
      <c r="BZ1783">
        <v>9246919</v>
      </c>
      <c r="CA1783">
        <v>9917713</v>
      </c>
      <c r="CB1783">
        <v>6440858</v>
      </c>
      <c r="CC1783">
        <v>7278699</v>
      </c>
      <c r="CD1783">
        <v>8082325</v>
      </c>
      <c r="CE1783">
        <v>10298119</v>
      </c>
      <c r="CF1783">
        <v>10427862</v>
      </c>
      <c r="CG1783">
        <v>13532597</v>
      </c>
      <c r="CH1783">
        <v>9856691</v>
      </c>
      <c r="CI1783">
        <v>8555765</v>
      </c>
      <c r="CJ1783">
        <v>11661991</v>
      </c>
      <c r="CK1783">
        <v>13820613</v>
      </c>
      <c r="CL1783">
        <v>10764405</v>
      </c>
      <c r="CM1783">
        <v>13878408</v>
      </c>
      <c r="CN1783">
        <v>8139146</v>
      </c>
      <c r="CO1783">
        <v>8462643</v>
      </c>
      <c r="CP1783">
        <v>11822204</v>
      </c>
      <c r="CQ1783">
        <v>5535355</v>
      </c>
      <c r="CR1783">
        <v>7570089</v>
      </c>
      <c r="CS1783">
        <v>13168575</v>
      </c>
      <c r="CT1783">
        <v>8840270</v>
      </c>
      <c r="CU1783">
        <v>10495931</v>
      </c>
      <c r="CV1783">
        <v>8702688</v>
      </c>
      <c r="CW1783">
        <v>11324399</v>
      </c>
      <c r="CX1783">
        <v>7891974</v>
      </c>
      <c r="CY1783">
        <v>10172424</v>
      </c>
      <c r="CZ1783">
        <v>9602766</v>
      </c>
      <c r="DA1783">
        <v>7320277</v>
      </c>
      <c r="DB1783">
        <v>9463869</v>
      </c>
      <c r="DC1783">
        <v>8936226</v>
      </c>
      <c r="DD1783">
        <v>6276985</v>
      </c>
      <c r="DE1783">
        <v>10958755</v>
      </c>
      <c r="DF1783">
        <v>14723117</v>
      </c>
      <c r="DG1783">
        <v>8668903</v>
      </c>
      <c r="DH1783">
        <v>8380957</v>
      </c>
      <c r="DI1783">
        <v>12095092</v>
      </c>
      <c r="DJ1783">
        <v>20475072</v>
      </c>
      <c r="DK1783">
        <v>11796728</v>
      </c>
      <c r="DL1783">
        <v>8491892</v>
      </c>
      <c r="DM1783">
        <v>11000859</v>
      </c>
      <c r="DN1783">
        <v>8883144</v>
      </c>
      <c r="DO1783">
        <v>5681215</v>
      </c>
      <c r="DP1783">
        <v>9282844</v>
      </c>
      <c r="DQ1783">
        <v>7719458</v>
      </c>
      <c r="DR1783">
        <v>6576016</v>
      </c>
      <c r="DS1783">
        <v>8232728</v>
      </c>
      <c r="DT1783">
        <v>6050523</v>
      </c>
      <c r="DU1783">
        <v>7879057</v>
      </c>
      <c r="DV1783">
        <v>9513488</v>
      </c>
      <c r="DW1783">
        <v>7291919</v>
      </c>
      <c r="DX1783">
        <v>5702026</v>
      </c>
      <c r="DY1783">
        <v>6265373</v>
      </c>
      <c r="DZ1783">
        <v>7491484</v>
      </c>
      <c r="EA1783">
        <v>5207800</v>
      </c>
      <c r="EB1783">
        <v>5923206</v>
      </c>
      <c r="EC1783">
        <v>9044630</v>
      </c>
      <c r="ED1783">
        <v>6778690</v>
      </c>
      <c r="EE1783">
        <v>7512343</v>
      </c>
      <c r="EF1783">
        <v>9151810</v>
      </c>
      <c r="EG1783">
        <v>10310496</v>
      </c>
      <c r="EH1783">
        <v>12712247</v>
      </c>
      <c r="EI1783">
        <v>10191626</v>
      </c>
      <c r="EJ1783">
        <v>10301495</v>
      </c>
      <c r="EK1783">
        <v>7808962</v>
      </c>
      <c r="EL1783">
        <v>12288512</v>
      </c>
      <c r="EM1783">
        <v>8458496</v>
      </c>
      <c r="EN1783">
        <v>9686517</v>
      </c>
      <c r="EO1783">
        <v>15680331</v>
      </c>
    </row>
    <row r="1784" spans="1:145" x14ac:dyDescent="0.25">
      <c r="A1784" s="5" t="s">
        <v>885</v>
      </c>
      <c r="B1784" t="s">
        <v>1168</v>
      </c>
      <c r="C1784" t="s">
        <v>1200</v>
      </c>
      <c r="D1784" s="2">
        <f>_xll.BDH(A1784, "volume", B1784, C1784, "Direction", "H", "Period", "M","cols=120;rows=2")</f>
        <v>40574</v>
      </c>
      <c r="E1784" s="2">
        <v>40602</v>
      </c>
      <c r="F1784" s="2">
        <v>40633</v>
      </c>
      <c r="G1784" s="2">
        <v>40662</v>
      </c>
      <c r="H1784" s="2">
        <v>40694</v>
      </c>
      <c r="I1784" s="2">
        <v>40724</v>
      </c>
      <c r="J1784" s="2">
        <v>40753</v>
      </c>
      <c r="K1784" s="2">
        <v>40786</v>
      </c>
      <c r="L1784" s="2">
        <v>40816</v>
      </c>
      <c r="M1784" s="2">
        <v>40847</v>
      </c>
      <c r="N1784" s="2">
        <v>40877</v>
      </c>
      <c r="O1784" s="2">
        <v>40907</v>
      </c>
      <c r="P1784" s="2">
        <v>40939</v>
      </c>
      <c r="Q1784" s="2">
        <v>40968</v>
      </c>
      <c r="R1784" s="2">
        <v>40998</v>
      </c>
      <c r="S1784" s="2">
        <v>41029</v>
      </c>
      <c r="T1784" s="2">
        <v>41060</v>
      </c>
      <c r="U1784" s="2">
        <v>41089</v>
      </c>
      <c r="V1784" s="2">
        <v>41121</v>
      </c>
      <c r="W1784" s="2">
        <v>41152</v>
      </c>
      <c r="X1784" s="2">
        <v>41180</v>
      </c>
      <c r="Y1784" s="2">
        <v>41213</v>
      </c>
      <c r="Z1784" s="2">
        <v>41243</v>
      </c>
      <c r="AA1784" s="2">
        <v>41274</v>
      </c>
      <c r="AB1784" s="2">
        <v>41305</v>
      </c>
      <c r="AC1784" s="2">
        <v>41333</v>
      </c>
      <c r="AD1784" s="2">
        <v>41362</v>
      </c>
      <c r="AE1784" s="2">
        <v>41394</v>
      </c>
      <c r="AF1784" s="2">
        <v>41425</v>
      </c>
      <c r="AG1784" s="2">
        <v>41453</v>
      </c>
      <c r="AH1784" s="2">
        <v>41486</v>
      </c>
      <c r="AI1784" s="2">
        <v>41516</v>
      </c>
      <c r="AJ1784" s="2">
        <v>41547</v>
      </c>
      <c r="AK1784" s="2">
        <v>41578</v>
      </c>
      <c r="AL1784" s="2">
        <v>41607</v>
      </c>
      <c r="AM1784" s="2">
        <v>41639</v>
      </c>
      <c r="AN1784" s="2">
        <v>41670</v>
      </c>
      <c r="AO1784" s="2">
        <v>41698</v>
      </c>
      <c r="AP1784" s="2">
        <v>41729</v>
      </c>
      <c r="AQ1784" s="2">
        <v>41759</v>
      </c>
      <c r="AR1784" s="2">
        <v>41789</v>
      </c>
      <c r="AS1784" s="2">
        <v>41820</v>
      </c>
      <c r="AT1784" s="2">
        <v>41851</v>
      </c>
      <c r="AU1784" s="2">
        <v>41880</v>
      </c>
      <c r="AV1784" s="2">
        <v>41912</v>
      </c>
      <c r="AW1784" s="2">
        <v>41943</v>
      </c>
      <c r="AX1784" s="2">
        <v>41971</v>
      </c>
      <c r="AY1784" s="2">
        <v>42004</v>
      </c>
      <c r="AZ1784" s="2">
        <v>42034</v>
      </c>
      <c r="BA1784" s="2">
        <v>42062</v>
      </c>
      <c r="BB1784" s="2">
        <v>42094</v>
      </c>
      <c r="BC1784" s="2">
        <v>42124</v>
      </c>
      <c r="BD1784" s="2">
        <v>42153</v>
      </c>
      <c r="BE1784" s="2">
        <v>42185</v>
      </c>
      <c r="BF1784" s="2">
        <v>42216</v>
      </c>
      <c r="BG1784" s="2">
        <v>42247</v>
      </c>
      <c r="BH1784" s="2">
        <v>42277</v>
      </c>
      <c r="BI1784" s="2">
        <v>42307</v>
      </c>
      <c r="BJ1784" s="2">
        <v>42338</v>
      </c>
      <c r="BK1784" s="2">
        <v>42369</v>
      </c>
      <c r="BL1784" s="2">
        <v>42398</v>
      </c>
      <c r="BM1784" s="2">
        <v>42429</v>
      </c>
      <c r="BN1784" s="2">
        <v>42460</v>
      </c>
      <c r="BO1784" s="2">
        <v>42489</v>
      </c>
      <c r="BP1784" s="2">
        <v>42521</v>
      </c>
      <c r="BQ1784" s="2">
        <v>42551</v>
      </c>
      <c r="BR1784" s="2">
        <v>42580</v>
      </c>
      <c r="BS1784" s="2">
        <v>42613</v>
      </c>
      <c r="BT1784" s="2">
        <v>42643</v>
      </c>
      <c r="BU1784" s="2">
        <v>42674</v>
      </c>
      <c r="BV1784" s="2">
        <v>42704</v>
      </c>
      <c r="BW1784" s="2">
        <v>42734</v>
      </c>
      <c r="BX1784" s="2">
        <v>42766</v>
      </c>
      <c r="BY1784" s="2">
        <v>42794</v>
      </c>
      <c r="BZ1784" s="2">
        <v>42825</v>
      </c>
      <c r="CA1784" s="2">
        <v>42853</v>
      </c>
      <c r="CB1784" s="2">
        <v>42886</v>
      </c>
      <c r="CC1784" s="2">
        <v>42916</v>
      </c>
      <c r="CD1784" s="2">
        <v>42947</v>
      </c>
      <c r="CE1784" s="2">
        <v>42978</v>
      </c>
      <c r="CF1784" s="2">
        <v>43007</v>
      </c>
      <c r="CG1784" s="2">
        <v>43039</v>
      </c>
      <c r="CH1784" s="2">
        <v>43069</v>
      </c>
      <c r="CI1784" s="2">
        <v>43098</v>
      </c>
      <c r="CJ1784" s="2">
        <v>43131</v>
      </c>
      <c r="CK1784" s="2">
        <v>43159</v>
      </c>
      <c r="CL1784" s="2">
        <v>43189</v>
      </c>
      <c r="CM1784" s="2">
        <v>43220</v>
      </c>
      <c r="CN1784" s="2">
        <v>43251</v>
      </c>
      <c r="CO1784" s="2">
        <v>43280</v>
      </c>
      <c r="CP1784" s="2">
        <v>43312</v>
      </c>
      <c r="CQ1784" s="2">
        <v>43343</v>
      </c>
      <c r="CR1784" s="2">
        <v>43371</v>
      </c>
      <c r="CS1784" s="2">
        <v>43404</v>
      </c>
      <c r="CT1784" s="2">
        <v>43434</v>
      </c>
      <c r="CU1784" s="2">
        <v>43465</v>
      </c>
      <c r="CV1784" s="2">
        <v>43496</v>
      </c>
      <c r="CW1784" s="2">
        <v>43524</v>
      </c>
      <c r="CX1784" s="2">
        <v>43553</v>
      </c>
      <c r="CY1784" s="2">
        <v>43585</v>
      </c>
      <c r="CZ1784" s="2">
        <v>43616</v>
      </c>
      <c r="DA1784" s="2">
        <v>43644</v>
      </c>
      <c r="DB1784" s="2">
        <v>43677</v>
      </c>
      <c r="DC1784" s="2">
        <v>43707</v>
      </c>
      <c r="DD1784" s="2">
        <v>43738</v>
      </c>
      <c r="DE1784" s="2">
        <v>43769</v>
      </c>
      <c r="DF1784" s="2">
        <v>43798</v>
      </c>
      <c r="DG1784" s="2">
        <v>43830</v>
      </c>
      <c r="DH1784" s="2">
        <v>43861</v>
      </c>
      <c r="DI1784" s="2">
        <v>43889</v>
      </c>
      <c r="DJ1784" s="2">
        <v>43921</v>
      </c>
      <c r="DK1784" s="2">
        <v>43951</v>
      </c>
      <c r="DL1784" s="2">
        <v>43980</v>
      </c>
      <c r="DM1784" s="2">
        <v>44012</v>
      </c>
      <c r="DN1784" s="2">
        <v>44043</v>
      </c>
      <c r="DO1784" s="2">
        <v>44074</v>
      </c>
      <c r="DP1784" s="2">
        <v>44104</v>
      </c>
      <c r="DQ1784" s="2">
        <v>44134</v>
      </c>
      <c r="DR1784" s="2">
        <v>44165</v>
      </c>
      <c r="DS1784" s="2">
        <v>44196</v>
      </c>
    </row>
    <row r="1785" spans="1:145" x14ac:dyDescent="0.25">
      <c r="D1785" s="3">
        <v>7626553</v>
      </c>
      <c r="E1785">
        <v>5659527</v>
      </c>
      <c r="F1785">
        <v>8867315</v>
      </c>
      <c r="G1785">
        <v>6425627</v>
      </c>
      <c r="H1785">
        <v>10326544</v>
      </c>
      <c r="I1785">
        <v>9612393</v>
      </c>
      <c r="J1785">
        <v>6805143</v>
      </c>
      <c r="K1785">
        <v>13633898</v>
      </c>
      <c r="L1785">
        <v>9678240</v>
      </c>
      <c r="M1785">
        <v>11478934</v>
      </c>
      <c r="N1785">
        <v>9305758</v>
      </c>
      <c r="O1785">
        <v>8274248</v>
      </c>
      <c r="P1785">
        <v>9446048</v>
      </c>
      <c r="Q1785">
        <v>7582158</v>
      </c>
      <c r="R1785">
        <v>7017042</v>
      </c>
      <c r="S1785">
        <v>8242008</v>
      </c>
      <c r="T1785">
        <v>10269434</v>
      </c>
      <c r="U1785">
        <v>11296359</v>
      </c>
      <c r="V1785">
        <v>11373678</v>
      </c>
      <c r="W1785">
        <v>7872912</v>
      </c>
      <c r="X1785">
        <v>7101449</v>
      </c>
      <c r="Y1785">
        <v>8396463</v>
      </c>
      <c r="Z1785">
        <v>7368154</v>
      </c>
      <c r="AA1785">
        <v>6274123</v>
      </c>
      <c r="AB1785">
        <v>5971645</v>
      </c>
      <c r="AC1785">
        <v>6339688</v>
      </c>
      <c r="AD1785">
        <v>6608045</v>
      </c>
      <c r="AE1785">
        <v>6662767</v>
      </c>
      <c r="AF1785">
        <v>5370199</v>
      </c>
      <c r="AG1785">
        <v>5938961</v>
      </c>
      <c r="AH1785">
        <v>4828210</v>
      </c>
      <c r="AI1785">
        <v>5542662</v>
      </c>
      <c r="AJ1785">
        <v>4685686</v>
      </c>
      <c r="AK1785">
        <v>4845243</v>
      </c>
      <c r="AL1785">
        <v>4642592</v>
      </c>
      <c r="AM1785">
        <v>4818187</v>
      </c>
      <c r="AN1785">
        <v>5370786</v>
      </c>
      <c r="AO1785">
        <v>5519197</v>
      </c>
      <c r="AP1785">
        <v>6536505</v>
      </c>
      <c r="AQ1785">
        <v>5591416</v>
      </c>
      <c r="AR1785">
        <v>4765837</v>
      </c>
      <c r="AS1785">
        <v>5556074</v>
      </c>
      <c r="AT1785">
        <v>4853760</v>
      </c>
      <c r="AU1785">
        <v>5709268</v>
      </c>
      <c r="AV1785">
        <v>4788145</v>
      </c>
      <c r="AW1785">
        <v>9070276</v>
      </c>
      <c r="AX1785">
        <v>7916046</v>
      </c>
      <c r="AY1785">
        <v>10722645</v>
      </c>
      <c r="AZ1785">
        <v>11391840</v>
      </c>
      <c r="BA1785">
        <v>9914583</v>
      </c>
      <c r="BB1785">
        <v>15243962</v>
      </c>
      <c r="BC1785">
        <v>9597375</v>
      </c>
      <c r="BD1785">
        <v>5725856</v>
      </c>
      <c r="BE1785">
        <v>6897515</v>
      </c>
      <c r="BF1785">
        <v>13250769</v>
      </c>
      <c r="BG1785">
        <v>16800264</v>
      </c>
      <c r="BH1785">
        <v>18216737</v>
      </c>
      <c r="BI1785">
        <v>15602637</v>
      </c>
      <c r="BJ1785">
        <v>10945185</v>
      </c>
      <c r="BK1785">
        <v>11619328</v>
      </c>
      <c r="BL1785">
        <v>16020878</v>
      </c>
      <c r="BM1785">
        <v>13442745</v>
      </c>
      <c r="BN1785">
        <v>14303379</v>
      </c>
      <c r="BO1785">
        <v>12087306</v>
      </c>
      <c r="BP1785">
        <v>9815000</v>
      </c>
      <c r="BQ1785">
        <v>13973164</v>
      </c>
      <c r="BR1785">
        <v>10005314</v>
      </c>
      <c r="BS1785">
        <v>9881723</v>
      </c>
      <c r="BT1785">
        <v>12520606</v>
      </c>
      <c r="BU1785">
        <v>8024325</v>
      </c>
      <c r="BV1785">
        <v>9516666</v>
      </c>
      <c r="BW1785">
        <v>9126147</v>
      </c>
      <c r="BX1785">
        <v>8891208</v>
      </c>
      <c r="BY1785">
        <v>8416177</v>
      </c>
      <c r="BZ1785">
        <v>9743786</v>
      </c>
      <c r="CA1785">
        <v>6680847</v>
      </c>
      <c r="CB1785">
        <v>10555082</v>
      </c>
      <c r="CC1785">
        <v>11209765</v>
      </c>
      <c r="CD1785">
        <v>10692873</v>
      </c>
      <c r="CE1785">
        <v>10348275</v>
      </c>
      <c r="CF1785">
        <v>9080855</v>
      </c>
      <c r="CG1785">
        <v>7191070</v>
      </c>
      <c r="CH1785">
        <v>7792031</v>
      </c>
      <c r="CI1785">
        <v>8434942</v>
      </c>
      <c r="CJ1785">
        <v>9865706</v>
      </c>
      <c r="CK1785">
        <v>8447045</v>
      </c>
      <c r="CL1785">
        <v>10402181</v>
      </c>
      <c r="CM1785">
        <v>6818022</v>
      </c>
      <c r="CN1785">
        <v>6583355</v>
      </c>
      <c r="CO1785">
        <v>7797809</v>
      </c>
      <c r="CP1785">
        <v>6284060</v>
      </c>
      <c r="CQ1785">
        <v>4973280</v>
      </c>
      <c r="CR1785">
        <v>5723019</v>
      </c>
      <c r="CS1785">
        <v>7009002</v>
      </c>
      <c r="CT1785">
        <v>6280235</v>
      </c>
      <c r="CU1785">
        <v>9503535</v>
      </c>
      <c r="CV1785">
        <v>8065018</v>
      </c>
      <c r="CW1785">
        <v>5483021</v>
      </c>
      <c r="CX1785">
        <v>7045560</v>
      </c>
      <c r="CY1785">
        <v>5261284</v>
      </c>
      <c r="CZ1785">
        <v>5748674</v>
      </c>
      <c r="DA1785">
        <v>6936577</v>
      </c>
      <c r="DB1785">
        <v>6955475</v>
      </c>
      <c r="DC1785">
        <v>9095786</v>
      </c>
      <c r="DD1785">
        <v>9041932</v>
      </c>
      <c r="DE1785">
        <v>9075138</v>
      </c>
      <c r="DF1785">
        <v>15075682</v>
      </c>
      <c r="DG1785">
        <v>9525637</v>
      </c>
      <c r="DH1785">
        <v>22886673</v>
      </c>
      <c r="DI1785">
        <v>10154974</v>
      </c>
      <c r="DJ1785">
        <v>21852288</v>
      </c>
      <c r="DK1785">
        <v>27912982</v>
      </c>
      <c r="DL1785">
        <v>26154302</v>
      </c>
      <c r="DM1785">
        <v>13396566</v>
      </c>
      <c r="DN1785">
        <v>11266044</v>
      </c>
      <c r="DO1785">
        <v>8079022</v>
      </c>
      <c r="DP1785">
        <v>10738855</v>
      </c>
      <c r="DQ1785">
        <v>8635152</v>
      </c>
      <c r="DR1785">
        <v>8662605</v>
      </c>
      <c r="DS1785">
        <v>8653817</v>
      </c>
    </row>
    <row r="1786" spans="1:145" x14ac:dyDescent="0.25">
      <c r="A1786" s="5" t="s">
        <v>886</v>
      </c>
      <c r="B1786" t="s">
        <v>1168</v>
      </c>
      <c r="C1786" t="s">
        <v>1199</v>
      </c>
      <c r="D1786" s="2">
        <f>_xll.BDH(A1786, "volume", B1786, C1786, "Direction", "H", "Period", "M","cols=142;rows=2")</f>
        <v>40574</v>
      </c>
      <c r="E1786" s="2">
        <v>40602</v>
      </c>
      <c r="F1786" s="2">
        <v>40633</v>
      </c>
      <c r="G1786" s="2">
        <v>40662</v>
      </c>
      <c r="H1786" s="2">
        <v>40694</v>
      </c>
      <c r="I1786" s="2">
        <v>40724</v>
      </c>
      <c r="J1786" s="2">
        <v>40753</v>
      </c>
      <c r="K1786" s="2">
        <v>40786</v>
      </c>
      <c r="L1786" s="2">
        <v>40816</v>
      </c>
      <c r="M1786" s="2">
        <v>40847</v>
      </c>
      <c r="N1786" s="2">
        <v>40877</v>
      </c>
      <c r="O1786" s="2">
        <v>40907</v>
      </c>
      <c r="P1786" s="2">
        <v>40939</v>
      </c>
      <c r="Q1786" s="2">
        <v>40968</v>
      </c>
      <c r="R1786" s="2">
        <v>40998</v>
      </c>
      <c r="S1786" s="2">
        <v>41029</v>
      </c>
      <c r="T1786" s="2">
        <v>41060</v>
      </c>
      <c r="U1786" s="2">
        <v>41089</v>
      </c>
      <c r="V1786" s="2">
        <v>41121</v>
      </c>
      <c r="W1786" s="2">
        <v>41152</v>
      </c>
      <c r="X1786" s="2">
        <v>41180</v>
      </c>
      <c r="Y1786" s="2">
        <v>41213</v>
      </c>
      <c r="Z1786" s="2">
        <v>41243</v>
      </c>
      <c r="AA1786" s="2">
        <v>41274</v>
      </c>
      <c r="AB1786" s="2">
        <v>41305</v>
      </c>
      <c r="AC1786" s="2">
        <v>41333</v>
      </c>
      <c r="AD1786" s="2">
        <v>41362</v>
      </c>
      <c r="AE1786" s="2">
        <v>41394</v>
      </c>
      <c r="AF1786" s="2">
        <v>41425</v>
      </c>
      <c r="AG1786" s="2">
        <v>41453</v>
      </c>
      <c r="AH1786" s="2">
        <v>41486</v>
      </c>
      <c r="AI1786" s="2">
        <v>41516</v>
      </c>
      <c r="AJ1786" s="2">
        <v>41547</v>
      </c>
      <c r="AK1786" s="2">
        <v>41578</v>
      </c>
      <c r="AL1786" s="2">
        <v>41607</v>
      </c>
      <c r="AM1786" s="2">
        <v>41639</v>
      </c>
      <c r="AN1786" s="2">
        <v>41670</v>
      </c>
      <c r="AO1786" s="2">
        <v>41698</v>
      </c>
      <c r="AP1786" s="2">
        <v>41729</v>
      </c>
      <c r="AQ1786" s="2">
        <v>41759</v>
      </c>
      <c r="AR1786" s="2">
        <v>41789</v>
      </c>
      <c r="AS1786" s="2">
        <v>41820</v>
      </c>
      <c r="AT1786" s="2">
        <v>41851</v>
      </c>
      <c r="AU1786" s="2">
        <v>41880</v>
      </c>
      <c r="AV1786" s="2">
        <v>41912</v>
      </c>
      <c r="AW1786" s="2">
        <v>41943</v>
      </c>
      <c r="AX1786" s="2">
        <v>41971</v>
      </c>
      <c r="AY1786" s="2">
        <v>42004</v>
      </c>
      <c r="AZ1786" s="2">
        <v>42034</v>
      </c>
      <c r="BA1786" s="2">
        <v>42062</v>
      </c>
      <c r="BB1786" s="2">
        <v>42094</v>
      </c>
      <c r="BC1786" s="2">
        <v>42124</v>
      </c>
      <c r="BD1786" s="2">
        <v>42153</v>
      </c>
      <c r="BE1786" s="2">
        <v>42185</v>
      </c>
      <c r="BF1786" s="2">
        <v>42216</v>
      </c>
      <c r="BG1786" s="2">
        <v>42247</v>
      </c>
      <c r="BH1786" s="2">
        <v>42277</v>
      </c>
      <c r="BI1786" s="2">
        <v>42307</v>
      </c>
      <c r="BJ1786" s="2">
        <v>42338</v>
      </c>
      <c r="BK1786" s="2">
        <v>42369</v>
      </c>
      <c r="BL1786" s="2">
        <v>42398</v>
      </c>
      <c r="BM1786" s="2">
        <v>42429</v>
      </c>
      <c r="BN1786" s="2">
        <v>42460</v>
      </c>
      <c r="BO1786" s="2">
        <v>42489</v>
      </c>
      <c r="BP1786" s="2">
        <v>42521</v>
      </c>
      <c r="BQ1786" s="2">
        <v>42551</v>
      </c>
      <c r="BR1786" s="2">
        <v>42580</v>
      </c>
      <c r="BS1786" s="2">
        <v>42613</v>
      </c>
      <c r="BT1786" s="2">
        <v>42643</v>
      </c>
      <c r="BU1786" s="2">
        <v>42674</v>
      </c>
      <c r="BV1786" s="2">
        <v>42704</v>
      </c>
      <c r="BW1786" s="2">
        <v>42734</v>
      </c>
      <c r="BX1786" s="2">
        <v>42766</v>
      </c>
      <c r="BY1786" s="2">
        <v>42794</v>
      </c>
      <c r="BZ1786" s="2">
        <v>42825</v>
      </c>
      <c r="CA1786" s="2">
        <v>42853</v>
      </c>
      <c r="CB1786" s="2">
        <v>42886</v>
      </c>
      <c r="CC1786" s="2">
        <v>42916</v>
      </c>
      <c r="CD1786" s="2">
        <v>42947</v>
      </c>
      <c r="CE1786" s="2">
        <v>42978</v>
      </c>
      <c r="CF1786" s="2">
        <v>43007</v>
      </c>
      <c r="CG1786" s="2">
        <v>43039</v>
      </c>
      <c r="CH1786" s="2">
        <v>43069</v>
      </c>
      <c r="CI1786" s="2">
        <v>43098</v>
      </c>
      <c r="CJ1786" s="2">
        <v>43131</v>
      </c>
      <c r="CK1786" s="2">
        <v>43159</v>
      </c>
      <c r="CL1786" s="2">
        <v>43189</v>
      </c>
      <c r="CM1786" s="2">
        <v>43220</v>
      </c>
      <c r="CN1786" s="2">
        <v>43251</v>
      </c>
      <c r="CO1786" s="2">
        <v>43280</v>
      </c>
      <c r="CP1786" s="2">
        <v>43312</v>
      </c>
      <c r="CQ1786" s="2">
        <v>43343</v>
      </c>
      <c r="CR1786" s="2">
        <v>43371</v>
      </c>
      <c r="CS1786" s="2">
        <v>43404</v>
      </c>
      <c r="CT1786" s="2">
        <v>43434</v>
      </c>
      <c r="CU1786" s="2">
        <v>43465</v>
      </c>
      <c r="CV1786" s="2">
        <v>43496</v>
      </c>
      <c r="CW1786" s="2">
        <v>43524</v>
      </c>
      <c r="CX1786" s="2">
        <v>43553</v>
      </c>
      <c r="CY1786" s="2">
        <v>43585</v>
      </c>
      <c r="CZ1786" s="2">
        <v>43616</v>
      </c>
      <c r="DA1786" s="2">
        <v>43644</v>
      </c>
      <c r="DB1786" s="2">
        <v>43677</v>
      </c>
      <c r="DC1786" s="2">
        <v>43707</v>
      </c>
      <c r="DD1786" s="2">
        <v>43738</v>
      </c>
      <c r="DE1786" s="2">
        <v>43769</v>
      </c>
      <c r="DF1786" s="2">
        <v>43798</v>
      </c>
      <c r="DG1786" s="2">
        <v>43830</v>
      </c>
      <c r="DH1786" s="2">
        <v>43861</v>
      </c>
      <c r="DI1786" s="2">
        <v>43889</v>
      </c>
      <c r="DJ1786" s="2">
        <v>43921</v>
      </c>
      <c r="DK1786" s="2">
        <v>43951</v>
      </c>
      <c r="DL1786" s="2">
        <v>43980</v>
      </c>
      <c r="DM1786" s="2">
        <v>44012</v>
      </c>
      <c r="DN1786" s="2">
        <v>44043</v>
      </c>
      <c r="DO1786" s="2">
        <v>44074</v>
      </c>
      <c r="DP1786" s="2">
        <v>44104</v>
      </c>
      <c r="DQ1786" s="2">
        <v>44134</v>
      </c>
      <c r="DR1786" s="2">
        <v>44165</v>
      </c>
      <c r="DS1786" s="2">
        <v>44196</v>
      </c>
      <c r="DT1786" s="2">
        <v>44225</v>
      </c>
      <c r="DU1786" s="2">
        <v>44253</v>
      </c>
      <c r="DV1786" s="2">
        <v>44286</v>
      </c>
      <c r="DW1786" s="2">
        <v>44316</v>
      </c>
      <c r="DX1786" s="2">
        <v>44347</v>
      </c>
      <c r="DY1786" s="2">
        <v>44377</v>
      </c>
      <c r="DZ1786" s="2">
        <v>44407</v>
      </c>
      <c r="EA1786" s="2">
        <v>44439</v>
      </c>
      <c r="EB1786" s="2">
        <v>44469</v>
      </c>
      <c r="EC1786" s="2">
        <v>44498</v>
      </c>
      <c r="ED1786" s="2">
        <v>44530</v>
      </c>
      <c r="EE1786" s="2">
        <v>44561</v>
      </c>
      <c r="EF1786" s="2">
        <v>44592</v>
      </c>
      <c r="EG1786" s="2">
        <v>44620</v>
      </c>
      <c r="EH1786" s="2">
        <v>44651</v>
      </c>
      <c r="EI1786" s="2">
        <v>44680</v>
      </c>
      <c r="EJ1786" s="2">
        <v>44712</v>
      </c>
      <c r="EK1786" s="2">
        <v>44742</v>
      </c>
      <c r="EL1786" s="2">
        <v>44771</v>
      </c>
      <c r="EM1786" s="2">
        <v>44804</v>
      </c>
      <c r="EN1786" s="2">
        <v>44834</v>
      </c>
      <c r="EO1786" s="2">
        <v>44865</v>
      </c>
    </row>
    <row r="1787" spans="1:145" x14ac:dyDescent="0.25">
      <c r="D1787" s="3">
        <v>34307967</v>
      </c>
      <c r="E1787">
        <v>29595502</v>
      </c>
      <c r="F1787">
        <v>42621893</v>
      </c>
      <c r="G1787">
        <v>29249193</v>
      </c>
      <c r="H1787">
        <v>27951722</v>
      </c>
      <c r="I1787">
        <v>39025317</v>
      </c>
      <c r="J1787">
        <v>33332670</v>
      </c>
      <c r="K1787">
        <v>82270124</v>
      </c>
      <c r="L1787">
        <v>67806888</v>
      </c>
      <c r="M1787">
        <v>62559628</v>
      </c>
      <c r="N1787">
        <v>47599531</v>
      </c>
      <c r="O1787">
        <v>40718684</v>
      </c>
      <c r="P1787">
        <v>32337431</v>
      </c>
      <c r="Q1787">
        <v>30390332</v>
      </c>
      <c r="R1787">
        <v>33456825</v>
      </c>
      <c r="S1787">
        <v>29642097</v>
      </c>
      <c r="T1787">
        <v>37525974</v>
      </c>
      <c r="U1787">
        <v>35733646</v>
      </c>
      <c r="V1787">
        <v>27997044</v>
      </c>
      <c r="W1787">
        <v>25901453</v>
      </c>
      <c r="X1787">
        <v>36369498</v>
      </c>
      <c r="Y1787">
        <v>27557030</v>
      </c>
      <c r="Z1787">
        <v>32210159</v>
      </c>
      <c r="AA1787">
        <v>33705524</v>
      </c>
      <c r="AB1787">
        <v>30772686</v>
      </c>
      <c r="AC1787">
        <v>31377963</v>
      </c>
      <c r="AD1787">
        <v>28095588</v>
      </c>
      <c r="AE1787">
        <v>31448696</v>
      </c>
      <c r="AF1787">
        <v>35229658</v>
      </c>
      <c r="AG1787">
        <v>31845214</v>
      </c>
      <c r="AH1787">
        <v>26688526</v>
      </c>
      <c r="AI1787">
        <v>23746776</v>
      </c>
      <c r="AJ1787">
        <v>28311545</v>
      </c>
      <c r="AK1787">
        <v>25723500</v>
      </c>
      <c r="AL1787">
        <v>22363837</v>
      </c>
      <c r="AM1787">
        <v>27273562</v>
      </c>
      <c r="AN1787">
        <v>27462618</v>
      </c>
      <c r="AO1787">
        <v>25693275</v>
      </c>
      <c r="AP1787">
        <v>28782894</v>
      </c>
      <c r="AQ1787">
        <v>23994524</v>
      </c>
      <c r="AR1787">
        <v>21250568</v>
      </c>
      <c r="AS1787">
        <v>24459722</v>
      </c>
      <c r="AT1787">
        <v>21110420</v>
      </c>
      <c r="AU1787">
        <v>22553472</v>
      </c>
      <c r="AV1787">
        <v>24883554</v>
      </c>
      <c r="AW1787">
        <v>27594893</v>
      </c>
      <c r="AX1787">
        <v>16872171</v>
      </c>
      <c r="AY1787">
        <v>29484528</v>
      </c>
      <c r="AZ1787">
        <v>29754822</v>
      </c>
      <c r="BA1787">
        <v>22600937</v>
      </c>
      <c r="BB1787">
        <v>29702194</v>
      </c>
      <c r="BC1787">
        <v>23433306</v>
      </c>
      <c r="BD1787">
        <v>23351894</v>
      </c>
      <c r="BE1787">
        <v>26554123</v>
      </c>
      <c r="BF1787">
        <v>24201226</v>
      </c>
      <c r="BG1787">
        <v>31755010</v>
      </c>
      <c r="BH1787">
        <v>39381279</v>
      </c>
      <c r="BI1787">
        <v>25896590</v>
      </c>
      <c r="BJ1787">
        <v>23752620</v>
      </c>
      <c r="BK1787">
        <v>31526580</v>
      </c>
      <c r="BL1787">
        <v>39481950</v>
      </c>
      <c r="BM1787">
        <v>35505556</v>
      </c>
      <c r="BN1787">
        <v>30586232</v>
      </c>
      <c r="BO1787">
        <v>21832131</v>
      </c>
      <c r="BP1787">
        <v>22091630</v>
      </c>
      <c r="BQ1787">
        <v>30284361</v>
      </c>
      <c r="BR1787">
        <v>20806951</v>
      </c>
      <c r="BS1787">
        <v>21531498</v>
      </c>
      <c r="BT1787">
        <v>30361528</v>
      </c>
      <c r="BU1787">
        <v>21652058</v>
      </c>
      <c r="BV1787">
        <v>30518671</v>
      </c>
      <c r="BW1787">
        <v>28963968</v>
      </c>
      <c r="BX1787">
        <v>23115344</v>
      </c>
      <c r="BY1787">
        <v>21619852</v>
      </c>
      <c r="BZ1787">
        <v>29391540</v>
      </c>
      <c r="CA1787">
        <v>22959188</v>
      </c>
      <c r="CB1787">
        <v>25035808</v>
      </c>
      <c r="CC1787">
        <v>25901110</v>
      </c>
      <c r="CD1787">
        <v>20345173</v>
      </c>
      <c r="CE1787">
        <v>24056246</v>
      </c>
      <c r="CF1787">
        <v>26876283</v>
      </c>
      <c r="CG1787">
        <v>19654708</v>
      </c>
      <c r="CH1787">
        <v>22386253</v>
      </c>
      <c r="CI1787">
        <v>29420126</v>
      </c>
      <c r="CJ1787">
        <v>29694797</v>
      </c>
      <c r="CK1787">
        <v>34700719</v>
      </c>
      <c r="CL1787">
        <v>35901813</v>
      </c>
      <c r="CM1787">
        <v>28035624</v>
      </c>
      <c r="CN1787">
        <v>26937558</v>
      </c>
      <c r="CO1787">
        <v>33128981</v>
      </c>
      <c r="CP1787">
        <v>22916834</v>
      </c>
      <c r="CQ1787">
        <v>25789124</v>
      </c>
      <c r="CR1787">
        <v>31291899</v>
      </c>
      <c r="CS1787">
        <v>37722671</v>
      </c>
      <c r="CT1787">
        <v>30377231</v>
      </c>
      <c r="CU1787">
        <v>43114024</v>
      </c>
      <c r="CV1787">
        <v>33765401</v>
      </c>
      <c r="CW1787">
        <v>25598727</v>
      </c>
      <c r="CX1787">
        <v>29677509</v>
      </c>
      <c r="CY1787">
        <v>19512846</v>
      </c>
      <c r="CZ1787">
        <v>25494068</v>
      </c>
      <c r="DA1787">
        <v>24341409</v>
      </c>
      <c r="DB1787">
        <v>21193619</v>
      </c>
      <c r="DC1787">
        <v>30127977</v>
      </c>
      <c r="DD1787">
        <v>29610172</v>
      </c>
      <c r="DE1787">
        <v>24981982</v>
      </c>
      <c r="DF1787">
        <v>22108865</v>
      </c>
      <c r="DG1787">
        <v>30495525</v>
      </c>
      <c r="DH1787">
        <v>26761093</v>
      </c>
      <c r="DI1787">
        <v>32009515</v>
      </c>
      <c r="DJ1787">
        <v>87855845</v>
      </c>
      <c r="DK1787">
        <v>42135908</v>
      </c>
      <c r="DL1787">
        <v>38897457</v>
      </c>
      <c r="DM1787">
        <v>50479638</v>
      </c>
      <c r="DN1787">
        <v>33419610</v>
      </c>
      <c r="DO1787">
        <v>26074376</v>
      </c>
      <c r="DP1787">
        <v>37664053</v>
      </c>
      <c r="DQ1787">
        <v>27184603</v>
      </c>
      <c r="DR1787">
        <v>30784085</v>
      </c>
      <c r="DS1787">
        <v>46003922</v>
      </c>
      <c r="DT1787">
        <v>33635862</v>
      </c>
      <c r="DU1787">
        <v>24062566</v>
      </c>
      <c r="DV1787">
        <v>45744472</v>
      </c>
      <c r="DW1787">
        <v>24438569</v>
      </c>
      <c r="DX1787">
        <v>30442358</v>
      </c>
      <c r="DY1787">
        <v>34680571</v>
      </c>
      <c r="DZ1787">
        <v>25653123</v>
      </c>
      <c r="EA1787">
        <v>24278355</v>
      </c>
      <c r="EB1787">
        <v>36384896</v>
      </c>
      <c r="EC1787">
        <v>22812166</v>
      </c>
      <c r="ED1787">
        <v>26562398</v>
      </c>
      <c r="EE1787">
        <v>34625493</v>
      </c>
      <c r="EF1787">
        <v>31229870</v>
      </c>
      <c r="EG1787">
        <v>26325832</v>
      </c>
      <c r="EH1787">
        <v>37681414</v>
      </c>
      <c r="EI1787">
        <v>22502699</v>
      </c>
      <c r="EJ1787">
        <v>29122306</v>
      </c>
      <c r="EK1787">
        <v>31543700</v>
      </c>
      <c r="EL1787">
        <v>20891592</v>
      </c>
      <c r="EM1787">
        <v>23421897</v>
      </c>
      <c r="EN1787">
        <v>29809084</v>
      </c>
      <c r="EO1787">
        <v>26568626</v>
      </c>
    </row>
    <row r="1788" spans="1:145" x14ac:dyDescent="0.25">
      <c r="A1788" s="5" t="s">
        <v>887</v>
      </c>
      <c r="B1788" t="s">
        <v>1168</v>
      </c>
      <c r="C1788" t="s">
        <v>1199</v>
      </c>
      <c r="D1788" s="2">
        <f>_xll.BDH(A1788, "volume", B1788, C1788, "Direction", "H", "Period", "M","cols=142;rows=2")</f>
        <v>40574</v>
      </c>
      <c r="E1788" s="2">
        <v>40602</v>
      </c>
      <c r="F1788" s="2">
        <v>40633</v>
      </c>
      <c r="G1788" s="2">
        <v>40662</v>
      </c>
      <c r="H1788" s="2">
        <v>40694</v>
      </c>
      <c r="I1788" s="2">
        <v>40724</v>
      </c>
      <c r="J1788" s="2">
        <v>40753</v>
      </c>
      <c r="K1788" s="2">
        <v>40786</v>
      </c>
      <c r="L1788" s="2">
        <v>40816</v>
      </c>
      <c r="M1788" s="2">
        <v>40847</v>
      </c>
      <c r="N1788" s="2">
        <v>40877</v>
      </c>
      <c r="O1788" s="2">
        <v>40907</v>
      </c>
      <c r="P1788" s="2">
        <v>40939</v>
      </c>
      <c r="Q1788" s="2">
        <v>40968</v>
      </c>
      <c r="R1788" s="2">
        <v>40998</v>
      </c>
      <c r="S1788" s="2">
        <v>41029</v>
      </c>
      <c r="T1788" s="2">
        <v>41060</v>
      </c>
      <c r="U1788" s="2">
        <v>41089</v>
      </c>
      <c r="V1788" s="2">
        <v>41121</v>
      </c>
      <c r="W1788" s="2">
        <v>41152</v>
      </c>
      <c r="X1788" s="2">
        <v>41180</v>
      </c>
      <c r="Y1788" s="2">
        <v>41213</v>
      </c>
      <c r="Z1788" s="2">
        <v>41243</v>
      </c>
      <c r="AA1788" s="2">
        <v>41274</v>
      </c>
      <c r="AB1788" s="2">
        <v>41305</v>
      </c>
      <c r="AC1788" s="2">
        <v>41333</v>
      </c>
      <c r="AD1788" s="2">
        <v>41362</v>
      </c>
      <c r="AE1788" s="2">
        <v>41394</v>
      </c>
      <c r="AF1788" s="2">
        <v>41425</v>
      </c>
      <c r="AG1788" s="2">
        <v>41453</v>
      </c>
      <c r="AH1788" s="2">
        <v>41486</v>
      </c>
      <c r="AI1788" s="2">
        <v>41516</v>
      </c>
      <c r="AJ1788" s="2">
        <v>41547</v>
      </c>
      <c r="AK1788" s="2">
        <v>41578</v>
      </c>
      <c r="AL1788" s="2">
        <v>41607</v>
      </c>
      <c r="AM1788" s="2">
        <v>41639</v>
      </c>
      <c r="AN1788" s="2">
        <v>41670</v>
      </c>
      <c r="AO1788" s="2">
        <v>41698</v>
      </c>
      <c r="AP1788" s="2">
        <v>41729</v>
      </c>
      <c r="AQ1788" s="2">
        <v>41759</v>
      </c>
      <c r="AR1788" s="2">
        <v>41789</v>
      </c>
      <c r="AS1788" s="2">
        <v>41820</v>
      </c>
      <c r="AT1788" s="2">
        <v>41851</v>
      </c>
      <c r="AU1788" s="2">
        <v>41880</v>
      </c>
      <c r="AV1788" s="2">
        <v>41912</v>
      </c>
      <c r="AW1788" s="2">
        <v>41943</v>
      </c>
      <c r="AX1788" s="2">
        <v>41971</v>
      </c>
      <c r="AY1788" s="2">
        <v>42004</v>
      </c>
      <c r="AZ1788" s="2">
        <v>42034</v>
      </c>
      <c r="BA1788" s="2">
        <v>42062</v>
      </c>
      <c r="BB1788" s="2">
        <v>42094</v>
      </c>
      <c r="BC1788" s="2">
        <v>42124</v>
      </c>
      <c r="BD1788" s="2">
        <v>42153</v>
      </c>
      <c r="BE1788" s="2">
        <v>42185</v>
      </c>
      <c r="BF1788" s="2">
        <v>42216</v>
      </c>
      <c r="BG1788" s="2">
        <v>42247</v>
      </c>
      <c r="BH1788" s="2">
        <v>42277</v>
      </c>
      <c r="BI1788" s="2">
        <v>42307</v>
      </c>
      <c r="BJ1788" s="2">
        <v>42338</v>
      </c>
      <c r="BK1788" s="2">
        <v>42369</v>
      </c>
      <c r="BL1788" s="2">
        <v>42398</v>
      </c>
      <c r="BM1788" s="2">
        <v>42429</v>
      </c>
      <c r="BN1788" s="2">
        <v>42460</v>
      </c>
      <c r="BO1788" s="2">
        <v>42489</v>
      </c>
      <c r="BP1788" s="2">
        <v>42521</v>
      </c>
      <c r="BQ1788" s="2">
        <v>42551</v>
      </c>
      <c r="BR1788" s="2">
        <v>42580</v>
      </c>
      <c r="BS1788" s="2">
        <v>42613</v>
      </c>
      <c r="BT1788" s="2">
        <v>42643</v>
      </c>
      <c r="BU1788" s="2">
        <v>42674</v>
      </c>
      <c r="BV1788" s="2">
        <v>42704</v>
      </c>
      <c r="BW1788" s="2">
        <v>42734</v>
      </c>
      <c r="BX1788" s="2">
        <v>42766</v>
      </c>
      <c r="BY1788" s="2">
        <v>42794</v>
      </c>
      <c r="BZ1788" s="2">
        <v>42825</v>
      </c>
      <c r="CA1788" s="2">
        <v>42853</v>
      </c>
      <c r="CB1788" s="2">
        <v>42886</v>
      </c>
      <c r="CC1788" s="2">
        <v>42916</v>
      </c>
      <c r="CD1788" s="2">
        <v>42947</v>
      </c>
      <c r="CE1788" s="2">
        <v>42978</v>
      </c>
      <c r="CF1788" s="2">
        <v>43007</v>
      </c>
      <c r="CG1788" s="2">
        <v>43039</v>
      </c>
      <c r="CH1788" s="2">
        <v>43069</v>
      </c>
      <c r="CI1788" s="2">
        <v>43098</v>
      </c>
      <c r="CJ1788" s="2">
        <v>43131</v>
      </c>
      <c r="CK1788" s="2">
        <v>43159</v>
      </c>
      <c r="CL1788" s="2">
        <v>43189</v>
      </c>
      <c r="CM1788" s="2">
        <v>43220</v>
      </c>
      <c r="CN1788" s="2">
        <v>43251</v>
      </c>
      <c r="CO1788" s="2">
        <v>43280</v>
      </c>
      <c r="CP1788" s="2">
        <v>43312</v>
      </c>
      <c r="CQ1788" s="2">
        <v>43343</v>
      </c>
      <c r="CR1788" s="2">
        <v>43371</v>
      </c>
      <c r="CS1788" s="2">
        <v>43404</v>
      </c>
      <c r="CT1788" s="2">
        <v>43434</v>
      </c>
      <c r="CU1788" s="2">
        <v>43465</v>
      </c>
      <c r="CV1788" s="2">
        <v>43496</v>
      </c>
      <c r="CW1788" s="2">
        <v>43524</v>
      </c>
      <c r="CX1788" s="2">
        <v>43553</v>
      </c>
      <c r="CY1788" s="2">
        <v>43585</v>
      </c>
      <c r="CZ1788" s="2">
        <v>43616</v>
      </c>
      <c r="DA1788" s="2">
        <v>43644</v>
      </c>
      <c r="DB1788" s="2">
        <v>43677</v>
      </c>
      <c r="DC1788" s="2">
        <v>43707</v>
      </c>
      <c r="DD1788" s="2">
        <v>43738</v>
      </c>
      <c r="DE1788" s="2">
        <v>43769</v>
      </c>
      <c r="DF1788" s="2">
        <v>43798</v>
      </c>
      <c r="DG1788" s="2">
        <v>43830</v>
      </c>
      <c r="DH1788" s="2">
        <v>43861</v>
      </c>
      <c r="DI1788" s="2">
        <v>43889</v>
      </c>
      <c r="DJ1788" s="2">
        <v>43921</v>
      </c>
      <c r="DK1788" s="2">
        <v>43951</v>
      </c>
      <c r="DL1788" s="2">
        <v>43980</v>
      </c>
      <c r="DM1788" s="2">
        <v>44012</v>
      </c>
      <c r="DN1788" s="2">
        <v>44043</v>
      </c>
      <c r="DO1788" s="2">
        <v>44074</v>
      </c>
      <c r="DP1788" s="2">
        <v>44104</v>
      </c>
      <c r="DQ1788" s="2">
        <v>44134</v>
      </c>
      <c r="DR1788" s="2">
        <v>44165</v>
      </c>
      <c r="DS1788" s="2">
        <v>44196</v>
      </c>
      <c r="DT1788" s="2">
        <v>44225</v>
      </c>
      <c r="DU1788" s="2">
        <v>44253</v>
      </c>
      <c r="DV1788" s="2">
        <v>44286</v>
      </c>
      <c r="DW1788" s="2">
        <v>44316</v>
      </c>
      <c r="DX1788" s="2">
        <v>44347</v>
      </c>
      <c r="DY1788" s="2">
        <v>44377</v>
      </c>
      <c r="DZ1788" s="2">
        <v>44407</v>
      </c>
      <c r="EA1788" s="2">
        <v>44439</v>
      </c>
      <c r="EB1788" s="2">
        <v>44469</v>
      </c>
      <c r="EC1788" s="2">
        <v>44498</v>
      </c>
      <c r="ED1788" s="2">
        <v>44530</v>
      </c>
      <c r="EE1788" s="2">
        <v>44561</v>
      </c>
      <c r="EF1788" s="2">
        <v>44592</v>
      </c>
      <c r="EG1788" s="2">
        <v>44620</v>
      </c>
      <c r="EH1788" s="2">
        <v>44651</v>
      </c>
      <c r="EI1788" s="2">
        <v>44680</v>
      </c>
      <c r="EJ1788" s="2">
        <v>44712</v>
      </c>
      <c r="EK1788" s="2">
        <v>44742</v>
      </c>
      <c r="EL1788" s="2">
        <v>44771</v>
      </c>
      <c r="EM1788" s="2">
        <v>44804</v>
      </c>
      <c r="EN1788" s="2">
        <v>44834</v>
      </c>
      <c r="EO1788" s="2">
        <v>44865</v>
      </c>
    </row>
    <row r="1789" spans="1:145" x14ac:dyDescent="0.25">
      <c r="D1789" s="3">
        <v>11500315</v>
      </c>
      <c r="E1789">
        <v>8127770</v>
      </c>
      <c r="F1789">
        <v>14626596</v>
      </c>
      <c r="G1789">
        <v>12587148</v>
      </c>
      <c r="H1789">
        <v>14857956</v>
      </c>
      <c r="I1789">
        <v>18586378</v>
      </c>
      <c r="J1789">
        <v>11612689</v>
      </c>
      <c r="K1789">
        <v>18316230</v>
      </c>
      <c r="L1789">
        <v>18472124</v>
      </c>
      <c r="M1789">
        <v>14536690</v>
      </c>
      <c r="N1789">
        <v>12073877</v>
      </c>
      <c r="O1789">
        <v>12822271</v>
      </c>
      <c r="P1789">
        <v>10943987</v>
      </c>
      <c r="Q1789">
        <v>7969195</v>
      </c>
      <c r="R1789">
        <v>8029365</v>
      </c>
      <c r="S1789">
        <v>10541759</v>
      </c>
      <c r="T1789">
        <v>11256674</v>
      </c>
      <c r="U1789">
        <v>14916924</v>
      </c>
      <c r="V1789">
        <v>11367860</v>
      </c>
      <c r="W1789">
        <v>6842104</v>
      </c>
      <c r="X1789">
        <v>9247035</v>
      </c>
      <c r="Y1789">
        <v>11388515</v>
      </c>
      <c r="Z1789">
        <v>7934799</v>
      </c>
      <c r="AA1789">
        <v>9535575</v>
      </c>
      <c r="AB1789">
        <v>6216084</v>
      </c>
      <c r="AC1789">
        <v>5301373</v>
      </c>
      <c r="AD1789">
        <v>5188720</v>
      </c>
      <c r="AE1789">
        <v>8881953</v>
      </c>
      <c r="AF1789">
        <v>7152574</v>
      </c>
      <c r="AG1789">
        <v>9562460</v>
      </c>
      <c r="AH1789">
        <v>4985444</v>
      </c>
      <c r="AI1789">
        <v>4523198</v>
      </c>
      <c r="AJ1789">
        <v>7471118</v>
      </c>
      <c r="AK1789">
        <v>6966818</v>
      </c>
      <c r="AL1789">
        <v>5863479</v>
      </c>
      <c r="AM1789">
        <v>7776130</v>
      </c>
      <c r="AN1789">
        <v>10511939</v>
      </c>
      <c r="AO1789">
        <v>8282562</v>
      </c>
      <c r="AP1789">
        <v>8051705</v>
      </c>
      <c r="AQ1789">
        <v>9377063</v>
      </c>
      <c r="AR1789">
        <v>6271143</v>
      </c>
      <c r="AS1789">
        <v>11302945</v>
      </c>
      <c r="AT1789">
        <v>6641319</v>
      </c>
      <c r="AU1789">
        <v>4323727</v>
      </c>
      <c r="AV1789">
        <v>9175321</v>
      </c>
      <c r="AW1789">
        <v>12387132</v>
      </c>
      <c r="AX1789">
        <v>5574647</v>
      </c>
      <c r="AY1789">
        <v>10906863</v>
      </c>
      <c r="AZ1789">
        <v>7413019</v>
      </c>
      <c r="BA1789">
        <v>5964590</v>
      </c>
      <c r="BB1789">
        <v>10753128</v>
      </c>
      <c r="BC1789">
        <v>8794405</v>
      </c>
      <c r="BD1789">
        <v>7089479</v>
      </c>
      <c r="BE1789">
        <v>11344521</v>
      </c>
      <c r="BF1789">
        <v>9460422</v>
      </c>
      <c r="BG1789">
        <v>9130551</v>
      </c>
      <c r="BH1789">
        <v>12811615</v>
      </c>
      <c r="BI1789">
        <v>12625158</v>
      </c>
      <c r="BJ1789">
        <v>10622810</v>
      </c>
      <c r="BK1789">
        <v>19308336</v>
      </c>
      <c r="BL1789">
        <v>20810467</v>
      </c>
      <c r="BM1789">
        <v>16326087</v>
      </c>
      <c r="BN1789">
        <v>13140512</v>
      </c>
      <c r="BO1789">
        <v>12836578</v>
      </c>
      <c r="BP1789">
        <v>11866230</v>
      </c>
      <c r="BQ1789">
        <v>20078522</v>
      </c>
      <c r="BR1789">
        <v>11102054</v>
      </c>
      <c r="BS1789">
        <v>10554491</v>
      </c>
      <c r="BT1789">
        <v>13540479</v>
      </c>
      <c r="BU1789">
        <v>9894454</v>
      </c>
      <c r="BV1789">
        <v>12227946</v>
      </c>
      <c r="BW1789">
        <v>11144796</v>
      </c>
      <c r="BX1789">
        <v>9569940</v>
      </c>
      <c r="BY1789">
        <v>8246067</v>
      </c>
      <c r="BZ1789">
        <v>11927093</v>
      </c>
      <c r="CA1789">
        <v>16105254</v>
      </c>
      <c r="CB1789">
        <v>12160661</v>
      </c>
      <c r="CC1789">
        <v>17467695</v>
      </c>
      <c r="CD1789">
        <v>7912785</v>
      </c>
      <c r="CE1789">
        <v>7026576</v>
      </c>
      <c r="CF1789">
        <v>10720461</v>
      </c>
      <c r="CG1789">
        <v>7461131</v>
      </c>
      <c r="CH1789">
        <v>8460274</v>
      </c>
      <c r="CI1789">
        <v>11581296</v>
      </c>
      <c r="CJ1789">
        <v>9640585</v>
      </c>
      <c r="CK1789">
        <v>9830960</v>
      </c>
      <c r="CL1789">
        <v>9387323</v>
      </c>
      <c r="CM1789">
        <v>9385569</v>
      </c>
      <c r="CN1789">
        <v>7635100</v>
      </c>
      <c r="CO1789">
        <v>12585452</v>
      </c>
      <c r="CP1789">
        <v>6674070</v>
      </c>
      <c r="CQ1789">
        <v>6138885</v>
      </c>
      <c r="CR1789">
        <v>8614743</v>
      </c>
      <c r="CS1789">
        <v>8987026</v>
      </c>
      <c r="CT1789">
        <v>8057139</v>
      </c>
      <c r="CU1789">
        <v>8989773</v>
      </c>
      <c r="CV1789">
        <v>8055122</v>
      </c>
      <c r="CW1789">
        <v>6969375</v>
      </c>
      <c r="CX1789">
        <v>12046794</v>
      </c>
      <c r="CY1789">
        <v>8203463</v>
      </c>
      <c r="CZ1789">
        <v>6844078</v>
      </c>
      <c r="DA1789">
        <v>9928496</v>
      </c>
      <c r="DB1789">
        <v>8772782</v>
      </c>
      <c r="DC1789">
        <v>7247282</v>
      </c>
      <c r="DD1789">
        <v>7246846</v>
      </c>
      <c r="DE1789">
        <v>6125711</v>
      </c>
      <c r="DF1789">
        <v>4558129</v>
      </c>
      <c r="DG1789">
        <v>8476775</v>
      </c>
      <c r="DH1789">
        <v>7539846</v>
      </c>
      <c r="DI1789">
        <v>6141963</v>
      </c>
      <c r="DJ1789">
        <v>13609476</v>
      </c>
      <c r="DK1789">
        <v>10029504</v>
      </c>
      <c r="DL1789">
        <v>6058106</v>
      </c>
      <c r="DM1789">
        <v>9105090</v>
      </c>
      <c r="DN1789">
        <v>5908771</v>
      </c>
      <c r="DO1789">
        <v>4315501</v>
      </c>
      <c r="DP1789">
        <v>8594670</v>
      </c>
      <c r="DQ1789">
        <v>8222942</v>
      </c>
      <c r="DR1789">
        <v>5480215</v>
      </c>
      <c r="DS1789">
        <v>11073311</v>
      </c>
      <c r="DT1789">
        <v>9041337</v>
      </c>
      <c r="DU1789">
        <v>5035186</v>
      </c>
      <c r="DV1789">
        <v>8216281</v>
      </c>
      <c r="DW1789">
        <v>6738622</v>
      </c>
      <c r="DX1789">
        <v>6640032</v>
      </c>
      <c r="DY1789">
        <v>7751510</v>
      </c>
      <c r="DZ1789">
        <v>4929713</v>
      </c>
      <c r="EA1789">
        <v>4348003</v>
      </c>
      <c r="EB1789">
        <v>6154059</v>
      </c>
      <c r="EC1789">
        <v>5983297</v>
      </c>
      <c r="ED1789">
        <v>5922691</v>
      </c>
      <c r="EE1789">
        <v>7664989</v>
      </c>
      <c r="EF1789">
        <v>8589223</v>
      </c>
      <c r="EG1789">
        <v>7608860</v>
      </c>
      <c r="EH1789">
        <v>10036029</v>
      </c>
      <c r="EI1789">
        <v>9938280</v>
      </c>
      <c r="EJ1789">
        <v>10262287</v>
      </c>
      <c r="EK1789">
        <v>9808241</v>
      </c>
      <c r="EL1789">
        <v>7192590</v>
      </c>
      <c r="EM1789">
        <v>7207674</v>
      </c>
      <c r="EN1789">
        <v>11101875</v>
      </c>
      <c r="EO1789">
        <v>14635615</v>
      </c>
    </row>
    <row r="1790" spans="1:145" x14ac:dyDescent="0.25">
      <c r="A1790" s="5" t="s">
        <v>888</v>
      </c>
      <c r="B1790" t="s">
        <v>1168</v>
      </c>
      <c r="C1790" t="s">
        <v>1199</v>
      </c>
      <c r="D1790" s="2">
        <f>_xll.BDH(A1790, "volume", B1790, C1790, "Direction", "H", "Period", "M","cols=142;rows=2")</f>
        <v>40574</v>
      </c>
      <c r="E1790" s="2">
        <v>40602</v>
      </c>
      <c r="F1790" s="2">
        <v>40633</v>
      </c>
      <c r="G1790" s="2">
        <v>40662</v>
      </c>
      <c r="H1790" s="2">
        <v>40694</v>
      </c>
      <c r="I1790" s="2">
        <v>40724</v>
      </c>
      <c r="J1790" s="2">
        <v>40753</v>
      </c>
      <c r="K1790" s="2">
        <v>40786</v>
      </c>
      <c r="L1790" s="2">
        <v>40816</v>
      </c>
      <c r="M1790" s="2">
        <v>40847</v>
      </c>
      <c r="N1790" s="2">
        <v>40877</v>
      </c>
      <c r="O1790" s="2">
        <v>40907</v>
      </c>
      <c r="P1790" s="2">
        <v>40939</v>
      </c>
      <c r="Q1790" s="2">
        <v>40968</v>
      </c>
      <c r="R1790" s="2">
        <v>40998</v>
      </c>
      <c r="S1790" s="2">
        <v>41029</v>
      </c>
      <c r="T1790" s="2">
        <v>41060</v>
      </c>
      <c r="U1790" s="2">
        <v>41089</v>
      </c>
      <c r="V1790" s="2">
        <v>41121</v>
      </c>
      <c r="W1790" s="2">
        <v>41152</v>
      </c>
      <c r="X1790" s="2">
        <v>41180</v>
      </c>
      <c r="Y1790" s="2">
        <v>41213</v>
      </c>
      <c r="Z1790" s="2">
        <v>41243</v>
      </c>
      <c r="AA1790" s="2">
        <v>41274</v>
      </c>
      <c r="AB1790" s="2">
        <v>41305</v>
      </c>
      <c r="AC1790" s="2">
        <v>41333</v>
      </c>
      <c r="AD1790" s="2">
        <v>41362</v>
      </c>
      <c r="AE1790" s="2">
        <v>41394</v>
      </c>
      <c r="AF1790" s="2">
        <v>41425</v>
      </c>
      <c r="AG1790" s="2">
        <v>41453</v>
      </c>
      <c r="AH1790" s="2">
        <v>41486</v>
      </c>
      <c r="AI1790" s="2">
        <v>41516</v>
      </c>
      <c r="AJ1790" s="2">
        <v>41547</v>
      </c>
      <c r="AK1790" s="2">
        <v>41578</v>
      </c>
      <c r="AL1790" s="2">
        <v>41607</v>
      </c>
      <c r="AM1790" s="2">
        <v>41639</v>
      </c>
      <c r="AN1790" s="2">
        <v>41670</v>
      </c>
      <c r="AO1790" s="2">
        <v>41698</v>
      </c>
      <c r="AP1790" s="2">
        <v>41729</v>
      </c>
      <c r="AQ1790" s="2">
        <v>41759</v>
      </c>
      <c r="AR1790" s="2">
        <v>41789</v>
      </c>
      <c r="AS1790" s="2">
        <v>41820</v>
      </c>
      <c r="AT1790" s="2">
        <v>41851</v>
      </c>
      <c r="AU1790" s="2">
        <v>41880</v>
      </c>
      <c r="AV1790" s="2">
        <v>41912</v>
      </c>
      <c r="AW1790" s="2">
        <v>41943</v>
      </c>
      <c r="AX1790" s="2">
        <v>41971</v>
      </c>
      <c r="AY1790" s="2">
        <v>42004</v>
      </c>
      <c r="AZ1790" s="2">
        <v>42034</v>
      </c>
      <c r="BA1790" s="2">
        <v>42062</v>
      </c>
      <c r="BB1790" s="2">
        <v>42094</v>
      </c>
      <c r="BC1790" s="2">
        <v>42124</v>
      </c>
      <c r="BD1790" s="2">
        <v>42153</v>
      </c>
      <c r="BE1790" s="2">
        <v>42185</v>
      </c>
      <c r="BF1790" s="2">
        <v>42216</v>
      </c>
      <c r="BG1790" s="2">
        <v>42247</v>
      </c>
      <c r="BH1790" s="2">
        <v>42277</v>
      </c>
      <c r="BI1790" s="2">
        <v>42307</v>
      </c>
      <c r="BJ1790" s="2">
        <v>42338</v>
      </c>
      <c r="BK1790" s="2">
        <v>42369</v>
      </c>
      <c r="BL1790" s="2">
        <v>42398</v>
      </c>
      <c r="BM1790" s="2">
        <v>42429</v>
      </c>
      <c r="BN1790" s="2">
        <v>42460</v>
      </c>
      <c r="BO1790" s="2">
        <v>42489</v>
      </c>
      <c r="BP1790" s="2">
        <v>42521</v>
      </c>
      <c r="BQ1790" s="2">
        <v>42551</v>
      </c>
      <c r="BR1790" s="2">
        <v>42580</v>
      </c>
      <c r="BS1790" s="2">
        <v>42613</v>
      </c>
      <c r="BT1790" s="2">
        <v>42643</v>
      </c>
      <c r="BU1790" s="2">
        <v>42674</v>
      </c>
      <c r="BV1790" s="2">
        <v>42704</v>
      </c>
      <c r="BW1790" s="2">
        <v>42734</v>
      </c>
      <c r="BX1790" s="2">
        <v>42766</v>
      </c>
      <c r="BY1790" s="2">
        <v>42794</v>
      </c>
      <c r="BZ1790" s="2">
        <v>42825</v>
      </c>
      <c r="CA1790" s="2">
        <v>42853</v>
      </c>
      <c r="CB1790" s="2">
        <v>42886</v>
      </c>
      <c r="CC1790" s="2">
        <v>42916</v>
      </c>
      <c r="CD1790" s="2">
        <v>42947</v>
      </c>
      <c r="CE1790" s="2">
        <v>42978</v>
      </c>
      <c r="CF1790" s="2">
        <v>43007</v>
      </c>
      <c r="CG1790" s="2">
        <v>43039</v>
      </c>
      <c r="CH1790" s="2">
        <v>43069</v>
      </c>
      <c r="CI1790" s="2">
        <v>43098</v>
      </c>
      <c r="CJ1790" s="2">
        <v>43131</v>
      </c>
      <c r="CK1790" s="2">
        <v>43159</v>
      </c>
      <c r="CL1790" s="2">
        <v>43189</v>
      </c>
      <c r="CM1790" s="2">
        <v>43220</v>
      </c>
      <c r="CN1790" s="2">
        <v>43251</v>
      </c>
      <c r="CO1790" s="2">
        <v>43280</v>
      </c>
      <c r="CP1790" s="2">
        <v>43312</v>
      </c>
      <c r="CQ1790" s="2">
        <v>43343</v>
      </c>
      <c r="CR1790" s="2">
        <v>43371</v>
      </c>
      <c r="CS1790" s="2">
        <v>43404</v>
      </c>
      <c r="CT1790" s="2">
        <v>43434</v>
      </c>
      <c r="CU1790" s="2">
        <v>43465</v>
      </c>
      <c r="CV1790" s="2">
        <v>43496</v>
      </c>
      <c r="CW1790" s="2">
        <v>43524</v>
      </c>
      <c r="CX1790" s="2">
        <v>43553</v>
      </c>
      <c r="CY1790" s="2">
        <v>43585</v>
      </c>
      <c r="CZ1790" s="2">
        <v>43616</v>
      </c>
      <c r="DA1790" s="2">
        <v>43644</v>
      </c>
      <c r="DB1790" s="2">
        <v>43677</v>
      </c>
      <c r="DC1790" s="2">
        <v>43707</v>
      </c>
      <c r="DD1790" s="2">
        <v>43738</v>
      </c>
      <c r="DE1790" s="2">
        <v>43769</v>
      </c>
      <c r="DF1790" s="2">
        <v>43798</v>
      </c>
      <c r="DG1790" s="2">
        <v>43830</v>
      </c>
      <c r="DH1790" s="2">
        <v>43861</v>
      </c>
      <c r="DI1790" s="2">
        <v>43889</v>
      </c>
      <c r="DJ1790" s="2">
        <v>43921</v>
      </c>
      <c r="DK1790" s="2">
        <v>43951</v>
      </c>
      <c r="DL1790" s="2">
        <v>43980</v>
      </c>
      <c r="DM1790" s="2">
        <v>44012</v>
      </c>
      <c r="DN1790" s="2">
        <v>44043</v>
      </c>
      <c r="DO1790" s="2">
        <v>44074</v>
      </c>
      <c r="DP1790" s="2">
        <v>44104</v>
      </c>
      <c r="DQ1790" s="2">
        <v>44134</v>
      </c>
      <c r="DR1790" s="2">
        <v>44165</v>
      </c>
      <c r="DS1790" s="2">
        <v>44196</v>
      </c>
      <c r="DT1790" s="2">
        <v>44225</v>
      </c>
      <c r="DU1790" s="2">
        <v>44253</v>
      </c>
      <c r="DV1790" s="2">
        <v>44286</v>
      </c>
      <c r="DW1790" s="2">
        <v>44316</v>
      </c>
      <c r="DX1790" s="2">
        <v>44347</v>
      </c>
      <c r="DY1790" s="2">
        <v>44377</v>
      </c>
      <c r="DZ1790" s="2">
        <v>44407</v>
      </c>
      <c r="EA1790" s="2">
        <v>44439</v>
      </c>
      <c r="EB1790" s="2">
        <v>44469</v>
      </c>
      <c r="EC1790" s="2">
        <v>44498</v>
      </c>
      <c r="ED1790" s="2">
        <v>44530</v>
      </c>
      <c r="EE1790" s="2">
        <v>44561</v>
      </c>
      <c r="EF1790" s="2">
        <v>44592</v>
      </c>
      <c r="EG1790" s="2">
        <v>44620</v>
      </c>
      <c r="EH1790" s="2">
        <v>44651</v>
      </c>
      <c r="EI1790" s="2">
        <v>44680</v>
      </c>
      <c r="EJ1790" s="2">
        <v>44712</v>
      </c>
      <c r="EK1790" s="2">
        <v>44742</v>
      </c>
      <c r="EL1790" s="2">
        <v>44771</v>
      </c>
      <c r="EM1790" s="2">
        <v>44804</v>
      </c>
      <c r="EN1790" s="2">
        <v>44834</v>
      </c>
      <c r="EO1790" s="2">
        <v>44865</v>
      </c>
    </row>
    <row r="1791" spans="1:145" x14ac:dyDescent="0.25">
      <c r="D1791" s="3">
        <v>26730753</v>
      </c>
      <c r="E1791">
        <v>20547092</v>
      </c>
      <c r="F1791">
        <v>29182836</v>
      </c>
      <c r="G1791">
        <v>24134791</v>
      </c>
      <c r="H1791">
        <v>15958378</v>
      </c>
      <c r="I1791">
        <v>17145678</v>
      </c>
      <c r="J1791">
        <v>16393997</v>
      </c>
      <c r="K1791">
        <v>23167949</v>
      </c>
      <c r="L1791">
        <v>14779949</v>
      </c>
      <c r="M1791">
        <v>16053538</v>
      </c>
      <c r="N1791">
        <v>11011328</v>
      </c>
      <c r="O1791">
        <v>10124646</v>
      </c>
      <c r="P1791">
        <v>11460634</v>
      </c>
      <c r="Q1791">
        <v>6880897</v>
      </c>
      <c r="R1791">
        <v>7782465</v>
      </c>
      <c r="S1791">
        <v>11959210</v>
      </c>
      <c r="T1791">
        <v>12405010</v>
      </c>
      <c r="U1791">
        <v>12577027</v>
      </c>
      <c r="V1791">
        <v>15710266</v>
      </c>
      <c r="W1791">
        <v>9820596</v>
      </c>
      <c r="X1791">
        <v>10476888</v>
      </c>
      <c r="Y1791">
        <v>12101826</v>
      </c>
      <c r="Z1791">
        <v>12415245</v>
      </c>
      <c r="AA1791">
        <v>8252180</v>
      </c>
      <c r="AB1791">
        <v>9018996</v>
      </c>
      <c r="AC1791">
        <v>8472877</v>
      </c>
      <c r="AD1791">
        <v>7857097</v>
      </c>
      <c r="AE1791">
        <v>14976125</v>
      </c>
      <c r="AF1791">
        <v>10108022</v>
      </c>
      <c r="AG1791">
        <v>10478818</v>
      </c>
      <c r="AH1791">
        <v>12748821</v>
      </c>
      <c r="AI1791">
        <v>8272479</v>
      </c>
      <c r="AJ1791">
        <v>7469788</v>
      </c>
      <c r="AK1791">
        <v>13961581</v>
      </c>
      <c r="AL1791">
        <v>10784175</v>
      </c>
      <c r="AM1791">
        <v>9364224</v>
      </c>
      <c r="AN1791">
        <v>15686209</v>
      </c>
      <c r="AO1791">
        <v>10835665</v>
      </c>
      <c r="AP1791">
        <v>10549679</v>
      </c>
      <c r="AQ1791">
        <v>11677051</v>
      </c>
      <c r="AR1791">
        <v>9078795</v>
      </c>
      <c r="AS1791">
        <v>7499948</v>
      </c>
      <c r="AT1791">
        <v>8127522</v>
      </c>
      <c r="AU1791">
        <v>6722650</v>
      </c>
      <c r="AV1791">
        <v>6064337</v>
      </c>
      <c r="AW1791">
        <v>10811687</v>
      </c>
      <c r="AX1791">
        <v>6240024</v>
      </c>
      <c r="AY1791">
        <v>6905829</v>
      </c>
      <c r="AZ1791">
        <v>11372448</v>
      </c>
      <c r="BA1791">
        <v>6470212</v>
      </c>
      <c r="BB1791">
        <v>7163899</v>
      </c>
      <c r="BC1791">
        <v>9617372</v>
      </c>
      <c r="BD1791">
        <v>5113768</v>
      </c>
      <c r="BE1791">
        <v>6041294</v>
      </c>
      <c r="BF1791">
        <v>8703641</v>
      </c>
      <c r="BG1791">
        <v>7857472</v>
      </c>
      <c r="BH1791">
        <v>6856108</v>
      </c>
      <c r="BI1791">
        <v>9900600</v>
      </c>
      <c r="BJ1791">
        <v>9736397</v>
      </c>
      <c r="BK1791">
        <v>8616743</v>
      </c>
      <c r="BL1791">
        <v>15284286</v>
      </c>
      <c r="BM1791">
        <v>7412964</v>
      </c>
      <c r="BN1791">
        <v>5918762</v>
      </c>
      <c r="BO1791">
        <v>8914324</v>
      </c>
      <c r="BP1791">
        <v>7550812</v>
      </c>
      <c r="BQ1791">
        <v>8600047</v>
      </c>
      <c r="BR1791">
        <v>6051703</v>
      </c>
      <c r="BS1791">
        <v>5422114</v>
      </c>
      <c r="BT1791">
        <v>4906673</v>
      </c>
      <c r="BU1791">
        <v>6343906</v>
      </c>
      <c r="BV1791">
        <v>7049222</v>
      </c>
      <c r="BW1791">
        <v>5004614</v>
      </c>
      <c r="BX1791">
        <v>5774003</v>
      </c>
      <c r="BY1791">
        <v>5674258</v>
      </c>
      <c r="BZ1791">
        <v>5104139</v>
      </c>
      <c r="CA1791">
        <v>7575588</v>
      </c>
      <c r="CB1791">
        <v>8656755</v>
      </c>
      <c r="CC1791">
        <v>5586957</v>
      </c>
      <c r="CD1791">
        <v>7530751</v>
      </c>
      <c r="CE1791">
        <v>5945359</v>
      </c>
      <c r="CF1791">
        <v>5198939</v>
      </c>
      <c r="CG1791">
        <v>7133144</v>
      </c>
      <c r="CH1791">
        <v>7236276</v>
      </c>
      <c r="CI1791">
        <v>5983428</v>
      </c>
      <c r="CJ1791">
        <v>6772802</v>
      </c>
      <c r="CK1791">
        <v>6921248</v>
      </c>
      <c r="CL1791">
        <v>5572710</v>
      </c>
      <c r="CM1791">
        <v>6489374</v>
      </c>
      <c r="CN1791">
        <v>7175086</v>
      </c>
      <c r="CO1791">
        <v>5928602</v>
      </c>
      <c r="CP1791">
        <v>5689134</v>
      </c>
      <c r="CQ1791">
        <v>5104150</v>
      </c>
      <c r="CR1791">
        <v>3926679</v>
      </c>
      <c r="CS1791">
        <v>8692502</v>
      </c>
      <c r="CT1791">
        <v>6274464</v>
      </c>
      <c r="CU1791">
        <v>6322007</v>
      </c>
      <c r="CV1791">
        <v>8157895</v>
      </c>
      <c r="CW1791">
        <v>4365634</v>
      </c>
      <c r="CX1791">
        <v>6044354</v>
      </c>
      <c r="CY1791">
        <v>5023844</v>
      </c>
      <c r="CZ1791">
        <v>5936061</v>
      </c>
      <c r="DA1791">
        <v>6362391</v>
      </c>
      <c r="DB1791">
        <v>6438701</v>
      </c>
      <c r="DC1791">
        <v>6312814</v>
      </c>
      <c r="DD1791">
        <v>4678163</v>
      </c>
      <c r="DE1791">
        <v>5725687</v>
      </c>
      <c r="DF1791">
        <v>5227298</v>
      </c>
      <c r="DG1791">
        <v>5895704</v>
      </c>
      <c r="DH1791">
        <v>6492431</v>
      </c>
      <c r="DI1791">
        <v>5988068</v>
      </c>
      <c r="DJ1791">
        <v>10296871</v>
      </c>
      <c r="DK1791">
        <v>9103095</v>
      </c>
      <c r="DL1791">
        <v>6949373</v>
      </c>
      <c r="DM1791">
        <v>7226629</v>
      </c>
      <c r="DN1791">
        <v>9282368</v>
      </c>
      <c r="DO1791">
        <v>6670527</v>
      </c>
      <c r="DP1791">
        <v>6466444</v>
      </c>
      <c r="DQ1791">
        <v>7746640</v>
      </c>
      <c r="DR1791">
        <v>7288471</v>
      </c>
      <c r="DS1791">
        <v>5114533</v>
      </c>
      <c r="DT1791">
        <v>6988542</v>
      </c>
      <c r="DU1791">
        <v>7551044</v>
      </c>
      <c r="DV1791">
        <v>7536812</v>
      </c>
      <c r="DW1791">
        <v>6536131</v>
      </c>
      <c r="DX1791">
        <v>4688811</v>
      </c>
      <c r="DY1791">
        <v>5201373</v>
      </c>
      <c r="DZ1791">
        <v>4271858</v>
      </c>
      <c r="EA1791">
        <v>3248221</v>
      </c>
      <c r="EB1791">
        <v>3396563</v>
      </c>
      <c r="EC1791">
        <v>3314908</v>
      </c>
      <c r="ED1791">
        <v>4257384</v>
      </c>
      <c r="EE1791">
        <v>3783117</v>
      </c>
      <c r="EF1791">
        <v>6657915</v>
      </c>
      <c r="EG1791">
        <v>5251206</v>
      </c>
      <c r="EH1791">
        <v>4824287</v>
      </c>
      <c r="EI1791">
        <v>5084998</v>
      </c>
      <c r="EJ1791">
        <v>6297612</v>
      </c>
      <c r="EK1791">
        <v>3980236</v>
      </c>
      <c r="EL1791">
        <v>5978843</v>
      </c>
      <c r="EM1791">
        <v>3944150</v>
      </c>
      <c r="EN1791">
        <v>4593650</v>
      </c>
      <c r="EO1791">
        <v>5538046</v>
      </c>
    </row>
    <row r="1792" spans="1:145" x14ac:dyDescent="0.25">
      <c r="A1792" s="5" t="s">
        <v>889</v>
      </c>
      <c r="B1792" t="s">
        <v>1168</v>
      </c>
      <c r="C1792" t="s">
        <v>1192</v>
      </c>
      <c r="D1792" s="2">
        <f>_xll.BDH(A1792, "volume", B1792, C1792, "Direction", "H", "Period", "M","cols=60;rows=2")</f>
        <v>40574</v>
      </c>
      <c r="E1792" s="2">
        <v>40602</v>
      </c>
      <c r="F1792" s="2">
        <v>40633</v>
      </c>
      <c r="G1792" s="2">
        <v>40662</v>
      </c>
      <c r="H1792" s="2">
        <v>40694</v>
      </c>
      <c r="I1792" s="2">
        <v>40724</v>
      </c>
      <c r="J1792" s="2">
        <v>40753</v>
      </c>
      <c r="K1792" s="2">
        <v>40786</v>
      </c>
      <c r="L1792" s="2">
        <v>40816</v>
      </c>
      <c r="M1792" s="2">
        <v>40847</v>
      </c>
      <c r="N1792" s="2">
        <v>40877</v>
      </c>
      <c r="O1792" s="2">
        <v>40907</v>
      </c>
      <c r="P1792" s="2">
        <v>40939</v>
      </c>
      <c r="Q1792" s="2">
        <v>40968</v>
      </c>
      <c r="R1792" s="2">
        <v>40998</v>
      </c>
      <c r="S1792" s="2">
        <v>41029</v>
      </c>
      <c r="T1792" s="2">
        <v>41060</v>
      </c>
      <c r="U1792" s="2">
        <v>41089</v>
      </c>
      <c r="V1792" s="2">
        <v>41121</v>
      </c>
      <c r="W1792" s="2">
        <v>41152</v>
      </c>
      <c r="X1792" s="2">
        <v>41180</v>
      </c>
      <c r="Y1792" s="2">
        <v>41213</v>
      </c>
      <c r="Z1792" s="2">
        <v>41243</v>
      </c>
      <c r="AA1792" s="2">
        <v>41274</v>
      </c>
      <c r="AB1792" s="2">
        <v>41305</v>
      </c>
      <c r="AC1792" s="2">
        <v>41333</v>
      </c>
      <c r="AD1792" s="2">
        <v>41362</v>
      </c>
      <c r="AE1792" s="2">
        <v>41394</v>
      </c>
      <c r="AF1792" s="2">
        <v>41425</v>
      </c>
      <c r="AG1792" s="2">
        <v>41453</v>
      </c>
      <c r="AH1792" s="2">
        <v>41486</v>
      </c>
      <c r="AI1792" s="2">
        <v>41516</v>
      </c>
      <c r="AJ1792" s="2">
        <v>41547</v>
      </c>
      <c r="AK1792" s="2">
        <v>41578</v>
      </c>
      <c r="AL1792" s="2">
        <v>41607</v>
      </c>
      <c r="AM1792" s="2">
        <v>41639</v>
      </c>
      <c r="AN1792" s="2">
        <v>41670</v>
      </c>
      <c r="AO1792" s="2">
        <v>41698</v>
      </c>
      <c r="AP1792" s="2">
        <v>41729</v>
      </c>
      <c r="AQ1792" s="2">
        <v>41759</v>
      </c>
      <c r="AR1792" s="2">
        <v>41789</v>
      </c>
      <c r="AS1792" s="2">
        <v>41820</v>
      </c>
      <c r="AT1792" s="2">
        <v>41851</v>
      </c>
      <c r="AU1792" s="2">
        <v>41880</v>
      </c>
      <c r="AV1792" s="2">
        <v>41912</v>
      </c>
      <c r="AW1792" s="2">
        <v>41943</v>
      </c>
      <c r="AX1792" s="2">
        <v>41971</v>
      </c>
      <c r="AY1792" s="2">
        <v>42004</v>
      </c>
      <c r="AZ1792" s="2">
        <v>42034</v>
      </c>
      <c r="BA1792" s="2">
        <v>42062</v>
      </c>
      <c r="BB1792" s="2">
        <v>42094</v>
      </c>
      <c r="BC1792" s="2">
        <v>42124</v>
      </c>
      <c r="BD1792" s="2">
        <v>42153</v>
      </c>
      <c r="BE1792" s="2">
        <v>42185</v>
      </c>
      <c r="BF1792" s="2">
        <v>42216</v>
      </c>
      <c r="BG1792" s="2">
        <v>42247</v>
      </c>
      <c r="BH1792" s="2">
        <v>42277</v>
      </c>
      <c r="BI1792" s="2">
        <v>42307</v>
      </c>
      <c r="BJ1792" s="2">
        <v>42338</v>
      </c>
      <c r="BK1792" s="2">
        <v>42369</v>
      </c>
    </row>
    <row r="1793" spans="1:141" x14ac:dyDescent="0.25">
      <c r="D1793" s="3">
        <v>6412828</v>
      </c>
      <c r="E1793">
        <v>6907824</v>
      </c>
      <c r="F1793">
        <v>8660758</v>
      </c>
      <c r="G1793">
        <v>7693926</v>
      </c>
      <c r="H1793">
        <v>7723387</v>
      </c>
      <c r="I1793">
        <v>8337540</v>
      </c>
      <c r="J1793">
        <v>9190108</v>
      </c>
      <c r="K1793">
        <v>12669677</v>
      </c>
      <c r="L1793">
        <v>9887621</v>
      </c>
      <c r="M1793">
        <v>13659543</v>
      </c>
      <c r="N1793">
        <v>10857807</v>
      </c>
      <c r="O1793">
        <v>8680388</v>
      </c>
      <c r="P1793">
        <v>10474884</v>
      </c>
      <c r="Q1793">
        <v>9635061</v>
      </c>
      <c r="R1793">
        <v>9010487</v>
      </c>
      <c r="S1793">
        <v>8464458</v>
      </c>
      <c r="T1793">
        <v>8737959</v>
      </c>
      <c r="U1793">
        <v>10777728</v>
      </c>
      <c r="V1793">
        <v>7783634</v>
      </c>
      <c r="W1793">
        <v>9937810</v>
      </c>
      <c r="X1793">
        <v>7413596</v>
      </c>
      <c r="Y1793">
        <v>7713792</v>
      </c>
      <c r="Z1793">
        <v>10330866</v>
      </c>
      <c r="AA1793">
        <v>7165365</v>
      </c>
      <c r="AB1793">
        <v>6663894</v>
      </c>
      <c r="AC1793">
        <v>7066549</v>
      </c>
      <c r="AD1793">
        <v>7040051</v>
      </c>
      <c r="AE1793">
        <v>8391049</v>
      </c>
      <c r="AF1793">
        <v>9642417</v>
      </c>
      <c r="AG1793">
        <v>8184538</v>
      </c>
      <c r="AH1793">
        <v>5922824</v>
      </c>
      <c r="AI1793">
        <v>8018627</v>
      </c>
      <c r="AJ1793">
        <v>7030445</v>
      </c>
      <c r="AK1793">
        <v>8847717</v>
      </c>
      <c r="AL1793">
        <v>10591704</v>
      </c>
      <c r="AM1793">
        <v>12305103</v>
      </c>
      <c r="AN1793">
        <v>8744159</v>
      </c>
      <c r="AO1793">
        <v>11595214</v>
      </c>
      <c r="AP1793">
        <v>11585928</v>
      </c>
      <c r="AQ1793">
        <v>12116264</v>
      </c>
      <c r="AR1793">
        <v>11265369</v>
      </c>
      <c r="AS1793">
        <v>7278426</v>
      </c>
      <c r="AT1793">
        <v>6883544</v>
      </c>
      <c r="AU1793">
        <v>6626151</v>
      </c>
      <c r="AV1793">
        <v>9983810</v>
      </c>
      <c r="AW1793">
        <v>23242770</v>
      </c>
      <c r="AX1793">
        <v>15895174</v>
      </c>
      <c r="AY1793">
        <v>28492655</v>
      </c>
      <c r="AZ1793">
        <v>16969650</v>
      </c>
      <c r="BA1793">
        <v>13923163</v>
      </c>
      <c r="BB1793">
        <v>15548910</v>
      </c>
      <c r="BC1793">
        <v>15603161</v>
      </c>
      <c r="BD1793">
        <v>20841208</v>
      </c>
      <c r="BE1793">
        <v>34812475</v>
      </c>
      <c r="BF1793">
        <v>23626798</v>
      </c>
      <c r="BG1793">
        <v>25086802</v>
      </c>
      <c r="BH1793">
        <v>24765118</v>
      </c>
      <c r="BI1793">
        <v>21540267</v>
      </c>
      <c r="BJ1793">
        <v>15867564</v>
      </c>
      <c r="BK1793">
        <v>23820682</v>
      </c>
    </row>
    <row r="1794" spans="1:141" x14ac:dyDescent="0.25">
      <c r="A1794" s="5" t="s">
        <v>890</v>
      </c>
      <c r="B1794" t="s">
        <v>1168</v>
      </c>
      <c r="C1794" t="s">
        <v>1199</v>
      </c>
      <c r="D1794" s="2">
        <f>_xll.BDH(A1794, "volume", B1794, C1794, "Direction", "H", "Period", "M","cols=138;rows=2")</f>
        <v>40574</v>
      </c>
      <c r="E1794" s="2">
        <v>40602</v>
      </c>
      <c r="F1794" s="2">
        <v>40633</v>
      </c>
      <c r="G1794" s="2">
        <v>40662</v>
      </c>
      <c r="H1794" s="2">
        <v>40694</v>
      </c>
      <c r="I1794" s="2">
        <v>40724</v>
      </c>
      <c r="J1794" s="2">
        <v>40753</v>
      </c>
      <c r="K1794" s="2">
        <v>40786</v>
      </c>
      <c r="L1794" s="2">
        <v>40816</v>
      </c>
      <c r="M1794" s="2">
        <v>40847</v>
      </c>
      <c r="N1794" s="2">
        <v>40877</v>
      </c>
      <c r="O1794" s="2">
        <v>40907</v>
      </c>
      <c r="P1794" s="2">
        <v>40939</v>
      </c>
      <c r="Q1794" s="2">
        <v>40968</v>
      </c>
      <c r="R1794" s="2">
        <v>40998</v>
      </c>
      <c r="S1794" s="2">
        <v>41029</v>
      </c>
      <c r="T1794" s="2">
        <v>41060</v>
      </c>
      <c r="U1794" s="2">
        <v>41089</v>
      </c>
      <c r="V1794" s="2">
        <v>41121</v>
      </c>
      <c r="W1794" s="2">
        <v>41152</v>
      </c>
      <c r="X1794" s="2">
        <v>41180</v>
      </c>
      <c r="Y1794" s="2">
        <v>41213</v>
      </c>
      <c r="Z1794" s="2">
        <v>41243</v>
      </c>
      <c r="AA1794" s="2">
        <v>41274</v>
      </c>
      <c r="AB1794" s="2">
        <v>41305</v>
      </c>
      <c r="AC1794" s="2">
        <v>41333</v>
      </c>
      <c r="AD1794" s="2">
        <v>41362</v>
      </c>
      <c r="AE1794" s="2">
        <v>41394</v>
      </c>
      <c r="AF1794" s="2">
        <v>41425</v>
      </c>
      <c r="AG1794" s="2">
        <v>41453</v>
      </c>
      <c r="AH1794" s="2">
        <v>41486</v>
      </c>
      <c r="AI1794" s="2">
        <v>41516</v>
      </c>
      <c r="AJ1794" s="2">
        <v>41547</v>
      </c>
      <c r="AK1794" s="2">
        <v>41578</v>
      </c>
      <c r="AL1794" s="2">
        <v>41607</v>
      </c>
      <c r="AM1794" s="2">
        <v>41639</v>
      </c>
      <c r="AN1794" s="2">
        <v>41670</v>
      </c>
      <c r="AO1794" s="2">
        <v>41698</v>
      </c>
      <c r="AP1794" s="2">
        <v>41729</v>
      </c>
      <c r="AQ1794" s="2">
        <v>41759</v>
      </c>
      <c r="AR1794" s="2">
        <v>41789</v>
      </c>
      <c r="AS1794" s="2">
        <v>41820</v>
      </c>
      <c r="AT1794" s="2">
        <v>41851</v>
      </c>
      <c r="AU1794" s="2">
        <v>41880</v>
      </c>
      <c r="AV1794" s="2">
        <v>41912</v>
      </c>
      <c r="AW1794" s="2">
        <v>41943</v>
      </c>
      <c r="AX1794" s="2">
        <v>41971</v>
      </c>
      <c r="AY1794" s="2">
        <v>42004</v>
      </c>
      <c r="AZ1794" s="2">
        <v>42034</v>
      </c>
      <c r="BA1794" s="2">
        <v>42062</v>
      </c>
      <c r="BB1794" s="2">
        <v>42094</v>
      </c>
      <c r="BC1794" s="2">
        <v>42124</v>
      </c>
      <c r="BD1794" s="2">
        <v>42153</v>
      </c>
      <c r="BE1794" s="2">
        <v>42185</v>
      </c>
      <c r="BF1794" s="2">
        <v>42216</v>
      </c>
      <c r="BG1794" s="2">
        <v>42247</v>
      </c>
      <c r="BH1794" s="2">
        <v>42277</v>
      </c>
      <c r="BI1794" s="2">
        <v>42307</v>
      </c>
      <c r="BJ1794" s="2">
        <v>42338</v>
      </c>
      <c r="BK1794" s="2">
        <v>42369</v>
      </c>
      <c r="BL1794" s="2">
        <v>42398</v>
      </c>
      <c r="BM1794" s="2">
        <v>42429</v>
      </c>
      <c r="BN1794" s="2">
        <v>42460</v>
      </c>
      <c r="BO1794" s="2">
        <v>42489</v>
      </c>
      <c r="BP1794" s="2">
        <v>42521</v>
      </c>
      <c r="BQ1794" s="2">
        <v>42551</v>
      </c>
      <c r="BR1794" s="2">
        <v>42580</v>
      </c>
      <c r="BS1794" s="2">
        <v>42613</v>
      </c>
      <c r="BT1794" s="2">
        <v>42643</v>
      </c>
      <c r="BU1794" s="2">
        <v>42674</v>
      </c>
      <c r="BV1794" s="2">
        <v>42704</v>
      </c>
      <c r="BW1794" s="2">
        <v>42734</v>
      </c>
      <c r="BX1794" s="2">
        <v>42766</v>
      </c>
      <c r="BY1794" s="2">
        <v>42794</v>
      </c>
      <c r="BZ1794" s="2">
        <v>42825</v>
      </c>
      <c r="CA1794" s="2">
        <v>42853</v>
      </c>
      <c r="CB1794" s="2">
        <v>42886</v>
      </c>
      <c r="CC1794" s="2">
        <v>42916</v>
      </c>
      <c r="CD1794" s="2">
        <v>42947</v>
      </c>
      <c r="CE1794" s="2">
        <v>42978</v>
      </c>
      <c r="CF1794" s="2">
        <v>43007</v>
      </c>
      <c r="CG1794" s="2">
        <v>43039</v>
      </c>
      <c r="CH1794" s="2">
        <v>43069</v>
      </c>
      <c r="CI1794" s="2">
        <v>43098</v>
      </c>
      <c r="CJ1794" s="2">
        <v>43131</v>
      </c>
      <c r="CK1794" s="2">
        <v>43159</v>
      </c>
      <c r="CL1794" s="2">
        <v>43189</v>
      </c>
      <c r="CM1794" s="2">
        <v>43220</v>
      </c>
      <c r="CN1794" s="2">
        <v>43251</v>
      </c>
      <c r="CO1794" s="2">
        <v>43280</v>
      </c>
      <c r="CP1794" s="2">
        <v>43312</v>
      </c>
      <c r="CQ1794" s="2">
        <v>43343</v>
      </c>
      <c r="CR1794" s="2">
        <v>43371</v>
      </c>
      <c r="CS1794" s="2">
        <v>43404</v>
      </c>
      <c r="CT1794" s="2">
        <v>43434</v>
      </c>
      <c r="CU1794" s="2">
        <v>43465</v>
      </c>
      <c r="CV1794" s="2">
        <v>43496</v>
      </c>
      <c r="CW1794" s="2">
        <v>43524</v>
      </c>
      <c r="CX1794" s="2">
        <v>43553</v>
      </c>
      <c r="CY1794" s="2">
        <v>43585</v>
      </c>
      <c r="CZ1794" s="2">
        <v>43616</v>
      </c>
      <c r="DA1794" s="2">
        <v>43644</v>
      </c>
      <c r="DB1794" s="2">
        <v>43677</v>
      </c>
      <c r="DC1794" s="2">
        <v>43707</v>
      </c>
      <c r="DD1794" s="2">
        <v>43738</v>
      </c>
      <c r="DE1794" s="2">
        <v>43769</v>
      </c>
      <c r="DF1794" s="2">
        <v>43798</v>
      </c>
      <c r="DG1794" s="2">
        <v>43830</v>
      </c>
      <c r="DH1794" s="2">
        <v>43861</v>
      </c>
      <c r="DI1794" s="2">
        <v>43889</v>
      </c>
      <c r="DJ1794" s="2">
        <v>43921</v>
      </c>
      <c r="DK1794" s="2">
        <v>43951</v>
      </c>
      <c r="DL1794" s="2">
        <v>43980</v>
      </c>
      <c r="DM1794" s="2">
        <v>44012</v>
      </c>
      <c r="DN1794" s="2">
        <v>44043</v>
      </c>
      <c r="DO1794" s="2">
        <v>44074</v>
      </c>
      <c r="DP1794" s="2">
        <v>44104</v>
      </c>
      <c r="DQ1794" s="2">
        <v>44134</v>
      </c>
      <c r="DR1794" s="2">
        <v>44165</v>
      </c>
      <c r="DS1794" s="2">
        <v>44196</v>
      </c>
      <c r="DT1794" s="2">
        <v>44225</v>
      </c>
      <c r="DU1794" s="2">
        <v>44253</v>
      </c>
      <c r="DV1794" s="2">
        <v>44286</v>
      </c>
      <c r="DW1794" s="2">
        <v>44316</v>
      </c>
      <c r="DX1794" s="2">
        <v>44347</v>
      </c>
      <c r="DY1794" s="2">
        <v>44377</v>
      </c>
      <c r="DZ1794" s="2">
        <v>44407</v>
      </c>
      <c r="EA1794" s="2">
        <v>44439</v>
      </c>
      <c r="EB1794" s="2">
        <v>44469</v>
      </c>
      <c r="EC1794" s="2">
        <v>44498</v>
      </c>
      <c r="ED1794" s="2">
        <v>44530</v>
      </c>
      <c r="EE1794" s="2">
        <v>44561</v>
      </c>
      <c r="EF1794" s="2">
        <v>44592</v>
      </c>
      <c r="EG1794" s="2">
        <v>44620</v>
      </c>
      <c r="EH1794" s="2">
        <v>44651</v>
      </c>
      <c r="EI1794" s="2">
        <v>44680</v>
      </c>
      <c r="EJ1794" s="2">
        <v>44712</v>
      </c>
      <c r="EK1794" s="2">
        <v>44742</v>
      </c>
    </row>
    <row r="1795" spans="1:141" x14ac:dyDescent="0.25">
      <c r="D1795" s="3">
        <v>14628852</v>
      </c>
      <c r="E1795">
        <v>16308424</v>
      </c>
      <c r="F1795">
        <v>20130384</v>
      </c>
      <c r="G1795">
        <v>20410064</v>
      </c>
      <c r="H1795">
        <v>18145444</v>
      </c>
      <c r="I1795">
        <v>17939194</v>
      </c>
      <c r="J1795">
        <v>13506474</v>
      </c>
      <c r="K1795">
        <v>30532932</v>
      </c>
      <c r="L1795">
        <v>22632140</v>
      </c>
      <c r="M1795">
        <v>28004700</v>
      </c>
      <c r="N1795">
        <v>20798136</v>
      </c>
      <c r="O1795">
        <v>16561914</v>
      </c>
      <c r="P1795">
        <v>17115238</v>
      </c>
      <c r="Q1795">
        <v>17447562</v>
      </c>
      <c r="R1795">
        <v>14769202</v>
      </c>
      <c r="S1795">
        <v>16997984</v>
      </c>
      <c r="T1795">
        <v>20762256</v>
      </c>
      <c r="U1795">
        <v>22842140</v>
      </c>
      <c r="V1795">
        <v>20708830</v>
      </c>
      <c r="W1795">
        <v>17337244</v>
      </c>
      <c r="X1795">
        <v>16481464</v>
      </c>
      <c r="Y1795">
        <v>19838054</v>
      </c>
      <c r="Z1795">
        <v>14131922</v>
      </c>
      <c r="AA1795">
        <v>9650842</v>
      </c>
      <c r="AB1795">
        <v>11323746</v>
      </c>
      <c r="AC1795">
        <v>10970286</v>
      </c>
      <c r="AD1795">
        <v>10658908</v>
      </c>
      <c r="AE1795">
        <v>11635564</v>
      </c>
      <c r="AF1795">
        <v>11246478</v>
      </c>
      <c r="AG1795">
        <v>11848122</v>
      </c>
      <c r="AH1795">
        <v>11966221</v>
      </c>
      <c r="AI1795">
        <v>8684442</v>
      </c>
      <c r="AJ1795">
        <v>11625879</v>
      </c>
      <c r="AK1795">
        <v>13589343</v>
      </c>
      <c r="AL1795">
        <v>7041726</v>
      </c>
      <c r="AM1795">
        <v>9178050</v>
      </c>
      <c r="AN1795">
        <v>12696924</v>
      </c>
      <c r="AO1795">
        <v>16121513</v>
      </c>
      <c r="AP1795">
        <v>13409487</v>
      </c>
      <c r="AQ1795">
        <v>19720019</v>
      </c>
      <c r="AR1795">
        <v>14932803</v>
      </c>
      <c r="AS1795">
        <v>12333433</v>
      </c>
      <c r="AT1795">
        <v>15558021</v>
      </c>
      <c r="AU1795">
        <v>11614802</v>
      </c>
      <c r="AV1795">
        <v>13314277</v>
      </c>
      <c r="AW1795">
        <v>16753614</v>
      </c>
      <c r="AX1795">
        <v>9058107</v>
      </c>
      <c r="AY1795">
        <v>10037670</v>
      </c>
      <c r="AZ1795">
        <v>9958796</v>
      </c>
      <c r="BA1795">
        <v>11264181</v>
      </c>
      <c r="BB1795">
        <v>12554855</v>
      </c>
      <c r="BC1795">
        <v>10911442</v>
      </c>
      <c r="BD1795">
        <v>15144645</v>
      </c>
      <c r="BE1795">
        <v>14664200</v>
      </c>
      <c r="BF1795">
        <v>15439348</v>
      </c>
      <c r="BG1795">
        <v>22382626</v>
      </c>
      <c r="BH1795">
        <v>16399774</v>
      </c>
      <c r="BI1795">
        <v>14263800</v>
      </c>
      <c r="BJ1795">
        <v>21374255</v>
      </c>
      <c r="BK1795">
        <v>15120933</v>
      </c>
      <c r="BL1795">
        <v>15766327</v>
      </c>
      <c r="BM1795">
        <v>22792334</v>
      </c>
      <c r="BN1795">
        <v>21348661</v>
      </c>
      <c r="BO1795">
        <v>15159790</v>
      </c>
      <c r="BP1795">
        <v>15812687</v>
      </c>
      <c r="BQ1795">
        <v>17647910</v>
      </c>
      <c r="BR1795">
        <v>13332404</v>
      </c>
      <c r="BS1795">
        <v>16789215</v>
      </c>
      <c r="BT1795">
        <v>13638394</v>
      </c>
      <c r="BU1795">
        <v>11977274</v>
      </c>
      <c r="BV1795">
        <v>32304376</v>
      </c>
      <c r="BW1795">
        <v>19119527</v>
      </c>
      <c r="BX1795">
        <v>19642577</v>
      </c>
      <c r="BY1795">
        <v>20126169</v>
      </c>
      <c r="BZ1795">
        <v>25511820</v>
      </c>
      <c r="CA1795">
        <v>20125261</v>
      </c>
      <c r="CB1795">
        <v>25754292</v>
      </c>
      <c r="CC1795">
        <v>16217398</v>
      </c>
      <c r="CD1795">
        <v>12084973</v>
      </c>
      <c r="CE1795">
        <v>13207144</v>
      </c>
      <c r="CF1795">
        <v>19103334</v>
      </c>
      <c r="CG1795">
        <v>16801740</v>
      </c>
      <c r="CH1795">
        <v>16668683</v>
      </c>
      <c r="CI1795">
        <v>13187224</v>
      </c>
      <c r="CJ1795">
        <v>14895668</v>
      </c>
      <c r="CK1795">
        <v>17853119</v>
      </c>
      <c r="CL1795">
        <v>21578284</v>
      </c>
      <c r="CM1795">
        <v>18373811</v>
      </c>
      <c r="CN1795">
        <v>21436575</v>
      </c>
      <c r="CO1795">
        <v>13790897</v>
      </c>
      <c r="CP1795">
        <v>11221467</v>
      </c>
      <c r="CQ1795">
        <v>15436792</v>
      </c>
      <c r="CR1795">
        <v>14056376</v>
      </c>
      <c r="CS1795">
        <v>21640571</v>
      </c>
      <c r="CT1795">
        <v>14641448</v>
      </c>
      <c r="CU1795">
        <v>21730187</v>
      </c>
      <c r="CV1795">
        <v>16815516</v>
      </c>
      <c r="CW1795">
        <v>15786174</v>
      </c>
      <c r="CX1795">
        <v>16610172</v>
      </c>
      <c r="CY1795">
        <v>21585201</v>
      </c>
      <c r="CZ1795">
        <v>26281154</v>
      </c>
      <c r="DA1795">
        <v>21962419</v>
      </c>
      <c r="DB1795">
        <v>19135810</v>
      </c>
      <c r="DC1795">
        <v>21272833</v>
      </c>
      <c r="DD1795">
        <v>14932269</v>
      </c>
      <c r="DE1795">
        <v>17766872</v>
      </c>
      <c r="DF1795">
        <v>17056023</v>
      </c>
      <c r="DG1795">
        <v>13903675</v>
      </c>
      <c r="DH1795">
        <v>12885057</v>
      </c>
      <c r="DI1795">
        <v>21460537</v>
      </c>
      <c r="DJ1795">
        <v>38165878</v>
      </c>
      <c r="DK1795">
        <v>20073027</v>
      </c>
      <c r="DL1795">
        <v>18357082</v>
      </c>
      <c r="DM1795">
        <v>25179935</v>
      </c>
      <c r="DN1795">
        <v>17383885</v>
      </c>
      <c r="DO1795">
        <v>13641701</v>
      </c>
      <c r="DP1795">
        <v>18383008</v>
      </c>
      <c r="DQ1795">
        <v>12990182</v>
      </c>
      <c r="DR1795">
        <v>12307364</v>
      </c>
      <c r="DS1795">
        <v>15556595</v>
      </c>
      <c r="DT1795">
        <v>13947045</v>
      </c>
      <c r="DU1795">
        <v>19969491</v>
      </c>
      <c r="DV1795">
        <v>25792608</v>
      </c>
      <c r="DW1795">
        <v>19080978</v>
      </c>
      <c r="DX1795">
        <v>26380988</v>
      </c>
      <c r="DY1795">
        <v>28201323</v>
      </c>
      <c r="DZ1795">
        <v>24381902</v>
      </c>
      <c r="EA1795">
        <v>15724893</v>
      </c>
      <c r="EB1795">
        <v>22149451</v>
      </c>
      <c r="EC1795">
        <v>25148742</v>
      </c>
      <c r="ED1795">
        <v>20858992</v>
      </c>
      <c r="EE1795">
        <v>54140657</v>
      </c>
      <c r="EF1795">
        <v>36303570</v>
      </c>
      <c r="EG1795">
        <v>27643447</v>
      </c>
      <c r="EH1795">
        <v>22091361</v>
      </c>
      <c r="EI1795">
        <v>12507822</v>
      </c>
      <c r="EJ1795">
        <v>19285266</v>
      </c>
      <c r="EK1795">
        <v>29173078</v>
      </c>
    </row>
    <row r="1796" spans="1:141" x14ac:dyDescent="0.25">
      <c r="A1796" s="5" t="s">
        <v>891</v>
      </c>
      <c r="B1796" t="s">
        <v>1169</v>
      </c>
      <c r="C1796" t="s">
        <v>1195</v>
      </c>
      <c r="D1796" s="2">
        <f>_xll.BDH(A1796, "volume", B1796, C1796, "Direction", "H", "Period", "M","cols=36;rows=2")</f>
        <v>40939</v>
      </c>
      <c r="E1796" s="2">
        <v>40968</v>
      </c>
      <c r="F1796" s="2">
        <v>40998</v>
      </c>
      <c r="G1796" s="2">
        <v>41029</v>
      </c>
      <c r="H1796" s="2">
        <v>41060</v>
      </c>
      <c r="I1796" s="2">
        <v>41089</v>
      </c>
      <c r="J1796" s="2">
        <v>41121</v>
      </c>
      <c r="K1796" s="2">
        <v>41152</v>
      </c>
      <c r="L1796" s="2">
        <v>41180</v>
      </c>
      <c r="M1796" s="2">
        <v>41213</v>
      </c>
      <c r="N1796" s="2">
        <v>41243</v>
      </c>
      <c r="O1796" s="2">
        <v>41274</v>
      </c>
      <c r="P1796" s="2">
        <v>41305</v>
      </c>
      <c r="Q1796" s="2">
        <v>41333</v>
      </c>
      <c r="R1796" s="2">
        <v>41362</v>
      </c>
      <c r="S1796" s="2">
        <v>41394</v>
      </c>
      <c r="T1796" s="2">
        <v>41425</v>
      </c>
      <c r="U1796" s="2">
        <v>41453</v>
      </c>
      <c r="V1796" s="2">
        <v>41486</v>
      </c>
      <c r="W1796" s="2">
        <v>41516</v>
      </c>
      <c r="X1796" s="2">
        <v>41547</v>
      </c>
      <c r="Y1796" s="2">
        <v>41578</v>
      </c>
      <c r="Z1796" s="2">
        <v>41607</v>
      </c>
      <c r="AA1796" s="2">
        <v>41639</v>
      </c>
      <c r="AB1796" s="2">
        <v>41670</v>
      </c>
      <c r="AC1796" s="2">
        <v>41698</v>
      </c>
      <c r="AD1796" s="2">
        <v>41729</v>
      </c>
      <c r="AE1796" s="2">
        <v>41759</v>
      </c>
      <c r="AF1796" s="2">
        <v>41789</v>
      </c>
      <c r="AG1796" s="2">
        <v>41820</v>
      </c>
      <c r="AH1796" s="2">
        <v>41851</v>
      </c>
      <c r="AI1796" s="2">
        <v>41880</v>
      </c>
      <c r="AJ1796" s="2">
        <v>41912</v>
      </c>
      <c r="AK1796" s="2">
        <v>41943</v>
      </c>
      <c r="AL1796" s="2">
        <v>41971</v>
      </c>
      <c r="AM1796" s="2">
        <v>42004</v>
      </c>
    </row>
    <row r="1797" spans="1:141" x14ac:dyDescent="0.25">
      <c r="D1797" s="3">
        <v>25259768</v>
      </c>
      <c r="E1797">
        <v>20679889</v>
      </c>
      <c r="F1797">
        <v>23164982</v>
      </c>
      <c r="G1797">
        <v>24753549</v>
      </c>
      <c r="H1797">
        <v>25581345</v>
      </c>
      <c r="I1797">
        <v>28132950</v>
      </c>
      <c r="J1797">
        <v>34726529</v>
      </c>
      <c r="K1797">
        <v>19893971</v>
      </c>
      <c r="L1797">
        <v>17740031</v>
      </c>
      <c r="M1797">
        <v>19947806</v>
      </c>
      <c r="N1797">
        <v>21155653</v>
      </c>
      <c r="O1797">
        <v>18167634</v>
      </c>
      <c r="P1797">
        <v>16879234</v>
      </c>
      <c r="Q1797">
        <v>22391548</v>
      </c>
      <c r="R1797">
        <v>25233934</v>
      </c>
      <c r="S1797">
        <v>25678229</v>
      </c>
      <c r="T1797">
        <v>21649001</v>
      </c>
      <c r="U1797">
        <v>23907361</v>
      </c>
      <c r="V1797">
        <v>17347083</v>
      </c>
      <c r="W1797">
        <v>16285307</v>
      </c>
      <c r="X1797">
        <v>19028385</v>
      </c>
      <c r="Y1797">
        <v>18902110</v>
      </c>
      <c r="Z1797">
        <v>16442075</v>
      </c>
      <c r="AA1797">
        <v>20412171</v>
      </c>
      <c r="AB1797">
        <v>31243935</v>
      </c>
      <c r="AC1797">
        <v>25129208</v>
      </c>
      <c r="AD1797">
        <v>26296579</v>
      </c>
      <c r="AE1797">
        <v>45400810</v>
      </c>
      <c r="AF1797">
        <v>46318928</v>
      </c>
      <c r="AG1797">
        <v>34420860</v>
      </c>
      <c r="AH1797">
        <v>27381305</v>
      </c>
      <c r="AI1797">
        <v>16148191</v>
      </c>
      <c r="AJ1797">
        <v>23984737</v>
      </c>
      <c r="AK1797">
        <v>33054196</v>
      </c>
      <c r="AL1797">
        <v>16554968</v>
      </c>
      <c r="AM1797">
        <v>21872824</v>
      </c>
    </row>
    <row r="1798" spans="1:141" x14ac:dyDescent="0.25">
      <c r="A1798" s="5" t="s">
        <v>892</v>
      </c>
      <c r="B1798" t="s">
        <v>1169</v>
      </c>
      <c r="C1798" t="s">
        <v>1199</v>
      </c>
      <c r="D1798" s="2">
        <f>_xll.BDH(A1798, "volume", B1798, C1798, "Direction", "H", "Period", "M","cols=130;rows=2")</f>
        <v>40939</v>
      </c>
      <c r="E1798" s="2">
        <v>40968</v>
      </c>
      <c r="F1798" s="2">
        <v>40998</v>
      </c>
      <c r="G1798" s="2">
        <v>41029</v>
      </c>
      <c r="H1798" s="2">
        <v>41060</v>
      </c>
      <c r="I1798" s="2">
        <v>41089</v>
      </c>
      <c r="J1798" s="2">
        <v>41121</v>
      </c>
      <c r="K1798" s="2">
        <v>41152</v>
      </c>
      <c r="L1798" s="2">
        <v>41180</v>
      </c>
      <c r="M1798" s="2">
        <v>41213</v>
      </c>
      <c r="N1798" s="2">
        <v>41243</v>
      </c>
      <c r="O1798" s="2">
        <v>41274</v>
      </c>
      <c r="P1798" s="2">
        <v>41305</v>
      </c>
      <c r="Q1798" s="2">
        <v>41333</v>
      </c>
      <c r="R1798" s="2">
        <v>41362</v>
      </c>
      <c r="S1798" s="2">
        <v>41394</v>
      </c>
      <c r="T1798" s="2">
        <v>41425</v>
      </c>
      <c r="U1798" s="2">
        <v>41453</v>
      </c>
      <c r="V1798" s="2">
        <v>41486</v>
      </c>
      <c r="W1798" s="2">
        <v>41516</v>
      </c>
      <c r="X1798" s="2">
        <v>41547</v>
      </c>
      <c r="Y1798" s="2">
        <v>41578</v>
      </c>
      <c r="Z1798" s="2">
        <v>41607</v>
      </c>
      <c r="AA1798" s="2">
        <v>41639</v>
      </c>
      <c r="AB1798" s="2">
        <v>41670</v>
      </c>
      <c r="AC1798" s="2">
        <v>41698</v>
      </c>
      <c r="AD1798" s="2">
        <v>41729</v>
      </c>
      <c r="AE1798" s="2">
        <v>41759</v>
      </c>
      <c r="AF1798" s="2">
        <v>41789</v>
      </c>
      <c r="AG1798" s="2">
        <v>41820</v>
      </c>
      <c r="AH1798" s="2">
        <v>41851</v>
      </c>
      <c r="AI1798" s="2">
        <v>41880</v>
      </c>
      <c r="AJ1798" s="2">
        <v>41912</v>
      </c>
      <c r="AK1798" s="2">
        <v>41943</v>
      </c>
      <c r="AL1798" s="2">
        <v>41971</v>
      </c>
      <c r="AM1798" s="2">
        <v>42004</v>
      </c>
      <c r="AN1798" s="2">
        <v>42034</v>
      </c>
      <c r="AO1798" s="2">
        <v>42062</v>
      </c>
      <c r="AP1798" s="2">
        <v>42094</v>
      </c>
      <c r="AQ1798" s="2">
        <v>42124</v>
      </c>
      <c r="AR1798" s="2">
        <v>42153</v>
      </c>
      <c r="AS1798" s="2">
        <v>42185</v>
      </c>
      <c r="AT1798" s="2">
        <v>42216</v>
      </c>
      <c r="AU1798" s="2">
        <v>42247</v>
      </c>
      <c r="AV1798" s="2">
        <v>42277</v>
      </c>
      <c r="AW1798" s="2">
        <v>42307</v>
      </c>
      <c r="AX1798" s="2">
        <v>42338</v>
      </c>
      <c r="AY1798" s="2">
        <v>42369</v>
      </c>
      <c r="AZ1798" s="2">
        <v>42398</v>
      </c>
      <c r="BA1798" s="2">
        <v>42429</v>
      </c>
      <c r="BB1798" s="2">
        <v>42460</v>
      </c>
      <c r="BC1798" s="2">
        <v>42489</v>
      </c>
      <c r="BD1798" s="2">
        <v>42521</v>
      </c>
      <c r="BE1798" s="2">
        <v>42551</v>
      </c>
      <c r="BF1798" s="2">
        <v>42580</v>
      </c>
      <c r="BG1798" s="2">
        <v>42613</v>
      </c>
      <c r="BH1798" s="2">
        <v>42643</v>
      </c>
      <c r="BI1798" s="2">
        <v>42674</v>
      </c>
      <c r="BJ1798" s="2">
        <v>42704</v>
      </c>
      <c r="BK1798" s="2">
        <v>42734</v>
      </c>
      <c r="BL1798" s="2">
        <v>42766</v>
      </c>
      <c r="BM1798" s="2">
        <v>42794</v>
      </c>
      <c r="BN1798" s="2">
        <v>42825</v>
      </c>
      <c r="BO1798" s="2">
        <v>42853</v>
      </c>
      <c r="BP1798" s="2">
        <v>42886</v>
      </c>
      <c r="BQ1798" s="2">
        <v>42916</v>
      </c>
      <c r="BR1798" s="2">
        <v>42947</v>
      </c>
      <c r="BS1798" s="2">
        <v>42978</v>
      </c>
      <c r="BT1798" s="2">
        <v>43007</v>
      </c>
      <c r="BU1798" s="2">
        <v>43039</v>
      </c>
      <c r="BV1798" s="2">
        <v>43069</v>
      </c>
      <c r="BW1798" s="2">
        <v>43098</v>
      </c>
      <c r="BX1798" s="2">
        <v>43131</v>
      </c>
      <c r="BY1798" s="2">
        <v>43159</v>
      </c>
      <c r="BZ1798" s="2">
        <v>43189</v>
      </c>
      <c r="CA1798" s="2">
        <v>43220</v>
      </c>
      <c r="CB1798" s="2">
        <v>43251</v>
      </c>
      <c r="CC1798" s="2">
        <v>43280</v>
      </c>
      <c r="CD1798" s="2">
        <v>43312</v>
      </c>
      <c r="CE1798" s="2">
        <v>43343</v>
      </c>
      <c r="CF1798" s="2">
        <v>43371</v>
      </c>
      <c r="CG1798" s="2">
        <v>43404</v>
      </c>
      <c r="CH1798" s="2">
        <v>43434</v>
      </c>
      <c r="CI1798" s="2">
        <v>43465</v>
      </c>
      <c r="CJ1798" s="2">
        <v>43496</v>
      </c>
      <c r="CK1798" s="2">
        <v>43524</v>
      </c>
      <c r="CL1798" s="2">
        <v>43553</v>
      </c>
      <c r="CM1798" s="2">
        <v>43585</v>
      </c>
      <c r="CN1798" s="2">
        <v>43616</v>
      </c>
      <c r="CO1798" s="2">
        <v>43644</v>
      </c>
      <c r="CP1798" s="2">
        <v>43677</v>
      </c>
      <c r="CQ1798" s="2">
        <v>43707</v>
      </c>
      <c r="CR1798" s="2">
        <v>43738</v>
      </c>
      <c r="CS1798" s="2">
        <v>43769</v>
      </c>
      <c r="CT1798" s="2">
        <v>43798</v>
      </c>
      <c r="CU1798" s="2">
        <v>43830</v>
      </c>
      <c r="CV1798" s="2">
        <v>43861</v>
      </c>
      <c r="CW1798" s="2">
        <v>43889</v>
      </c>
      <c r="CX1798" s="2">
        <v>43921</v>
      </c>
      <c r="CY1798" s="2">
        <v>43951</v>
      </c>
      <c r="CZ1798" s="2">
        <v>43980</v>
      </c>
      <c r="DA1798" s="2">
        <v>44012</v>
      </c>
      <c r="DB1798" s="2">
        <v>44043</v>
      </c>
      <c r="DC1798" s="2">
        <v>44074</v>
      </c>
      <c r="DD1798" s="2">
        <v>44104</v>
      </c>
      <c r="DE1798" s="2">
        <v>44134</v>
      </c>
      <c r="DF1798" s="2">
        <v>44165</v>
      </c>
      <c r="DG1798" s="2">
        <v>44196</v>
      </c>
      <c r="DH1798" s="2">
        <v>44225</v>
      </c>
      <c r="DI1798" s="2">
        <v>44253</v>
      </c>
      <c r="DJ1798" s="2">
        <v>44286</v>
      </c>
      <c r="DK1798" s="2">
        <v>44316</v>
      </c>
      <c r="DL1798" s="2">
        <v>44347</v>
      </c>
      <c r="DM1798" s="2">
        <v>44377</v>
      </c>
      <c r="DN1798" s="2">
        <v>44407</v>
      </c>
      <c r="DO1798" s="2">
        <v>44439</v>
      </c>
      <c r="DP1798" s="2">
        <v>44469</v>
      </c>
      <c r="DQ1798" s="2">
        <v>44498</v>
      </c>
      <c r="DR1798" s="2">
        <v>44530</v>
      </c>
      <c r="DS1798" s="2">
        <v>44561</v>
      </c>
      <c r="DT1798" s="2">
        <v>44592</v>
      </c>
      <c r="DU1798" s="2">
        <v>44620</v>
      </c>
      <c r="DV1798" s="2">
        <v>44651</v>
      </c>
      <c r="DW1798" s="2">
        <v>44680</v>
      </c>
      <c r="DX1798" s="2">
        <v>44712</v>
      </c>
      <c r="DY1798" s="2">
        <v>44742</v>
      </c>
      <c r="DZ1798" s="2">
        <v>44771</v>
      </c>
      <c r="EA1798" s="2">
        <v>44804</v>
      </c>
      <c r="EB1798" s="2">
        <v>44834</v>
      </c>
      <c r="EC1798" s="2">
        <v>44865</v>
      </c>
    </row>
    <row r="1799" spans="1:141" x14ac:dyDescent="0.25">
      <c r="D1799" s="3">
        <v>22723767</v>
      </c>
      <c r="E1799">
        <v>17010304</v>
      </c>
      <c r="F1799">
        <v>20713920</v>
      </c>
      <c r="G1799">
        <v>20152514</v>
      </c>
      <c r="H1799">
        <v>19277404</v>
      </c>
      <c r="I1799">
        <v>22232413</v>
      </c>
      <c r="J1799">
        <v>22243434</v>
      </c>
      <c r="K1799">
        <v>15045858</v>
      </c>
      <c r="L1799">
        <v>18290836</v>
      </c>
      <c r="M1799">
        <v>16913692</v>
      </c>
      <c r="N1799">
        <v>14725774</v>
      </c>
      <c r="O1799">
        <v>12482911</v>
      </c>
      <c r="P1799">
        <v>13979509</v>
      </c>
      <c r="Q1799">
        <v>11861519</v>
      </c>
      <c r="R1799">
        <v>12524716</v>
      </c>
      <c r="S1799">
        <v>12431079</v>
      </c>
      <c r="T1799">
        <v>15359401</v>
      </c>
      <c r="U1799">
        <v>13697760</v>
      </c>
      <c r="V1799">
        <v>30026875</v>
      </c>
      <c r="W1799">
        <v>33026982</v>
      </c>
      <c r="X1799">
        <v>32672403</v>
      </c>
      <c r="Y1799">
        <v>21285688</v>
      </c>
      <c r="Z1799">
        <v>15168457</v>
      </c>
      <c r="AA1799">
        <v>15217853</v>
      </c>
      <c r="AB1799">
        <v>17251916</v>
      </c>
      <c r="AC1799">
        <v>13871887</v>
      </c>
      <c r="AD1799">
        <v>15727958</v>
      </c>
      <c r="AE1799">
        <v>11448414</v>
      </c>
      <c r="AF1799">
        <v>11087289</v>
      </c>
      <c r="AG1799">
        <v>17460241</v>
      </c>
      <c r="AH1799">
        <v>13126327</v>
      </c>
      <c r="AI1799">
        <v>11338485</v>
      </c>
      <c r="AJ1799">
        <v>13679645</v>
      </c>
      <c r="AK1799">
        <v>18583307</v>
      </c>
      <c r="AL1799">
        <v>14938209</v>
      </c>
      <c r="AM1799">
        <v>15833777</v>
      </c>
      <c r="AN1799">
        <v>15827480</v>
      </c>
      <c r="AO1799">
        <v>14367523</v>
      </c>
      <c r="AP1799">
        <v>23523022</v>
      </c>
      <c r="AQ1799">
        <v>19009613</v>
      </c>
      <c r="AR1799">
        <v>19802805</v>
      </c>
      <c r="AS1799">
        <v>20367585</v>
      </c>
      <c r="AT1799">
        <v>22679728</v>
      </c>
      <c r="AU1799">
        <v>23451564</v>
      </c>
      <c r="AV1799">
        <v>27762933</v>
      </c>
      <c r="AW1799">
        <v>31090631</v>
      </c>
      <c r="AX1799">
        <v>25007792</v>
      </c>
      <c r="AY1799">
        <v>39187171</v>
      </c>
      <c r="AZ1799">
        <v>40762855</v>
      </c>
      <c r="BA1799">
        <v>39672403</v>
      </c>
      <c r="BB1799">
        <v>43038353</v>
      </c>
      <c r="BC1799">
        <v>33880421</v>
      </c>
      <c r="BD1799">
        <v>33233440</v>
      </c>
      <c r="BE1799">
        <v>38314366</v>
      </c>
      <c r="BF1799">
        <v>29082412</v>
      </c>
      <c r="BG1799">
        <v>34974312</v>
      </c>
      <c r="BH1799">
        <v>29663762</v>
      </c>
      <c r="BI1799">
        <v>27208633</v>
      </c>
      <c r="BJ1799">
        <v>32518209</v>
      </c>
      <c r="BK1799">
        <v>28279123</v>
      </c>
      <c r="BL1799">
        <v>24672811</v>
      </c>
      <c r="BM1799">
        <v>21797957</v>
      </c>
      <c r="BN1799">
        <v>30417213</v>
      </c>
      <c r="BO1799">
        <v>21866195</v>
      </c>
      <c r="BP1799">
        <v>34287022</v>
      </c>
      <c r="BQ1799">
        <v>26042129</v>
      </c>
      <c r="BR1799">
        <v>21623577</v>
      </c>
      <c r="BS1799">
        <v>27838305</v>
      </c>
      <c r="BT1799">
        <v>27250279</v>
      </c>
      <c r="BU1799">
        <v>22450324</v>
      </c>
      <c r="BV1799">
        <v>26496917</v>
      </c>
      <c r="BW1799">
        <v>29458314</v>
      </c>
      <c r="BX1799">
        <v>25735248</v>
      </c>
      <c r="BY1799">
        <v>28384775</v>
      </c>
      <c r="BZ1799">
        <v>27675424</v>
      </c>
      <c r="CA1799">
        <v>23577688</v>
      </c>
      <c r="CB1799">
        <v>27082740</v>
      </c>
      <c r="CC1799">
        <v>23963474</v>
      </c>
      <c r="CD1799">
        <v>16576121</v>
      </c>
      <c r="CE1799">
        <v>21772466</v>
      </c>
      <c r="CF1799">
        <v>16965053</v>
      </c>
      <c r="CG1799">
        <v>21267136</v>
      </c>
      <c r="CH1799">
        <v>20841566</v>
      </c>
      <c r="CI1799">
        <v>21930140</v>
      </c>
      <c r="CJ1799">
        <v>14582335</v>
      </c>
      <c r="CK1799">
        <v>17469041</v>
      </c>
      <c r="CL1799">
        <v>21356536</v>
      </c>
      <c r="CM1799">
        <v>20516690</v>
      </c>
      <c r="CN1799">
        <v>27434552</v>
      </c>
      <c r="CO1799">
        <v>28541097</v>
      </c>
      <c r="CP1799">
        <v>20037755</v>
      </c>
      <c r="CQ1799">
        <v>31421827</v>
      </c>
      <c r="CR1799">
        <v>25502392</v>
      </c>
      <c r="CS1799">
        <v>20323550</v>
      </c>
      <c r="CT1799">
        <v>21645969</v>
      </c>
      <c r="CU1799">
        <v>27277777</v>
      </c>
      <c r="CV1799">
        <v>26328608</v>
      </c>
      <c r="CW1799">
        <v>32276285</v>
      </c>
      <c r="CX1799">
        <v>44829525</v>
      </c>
      <c r="CY1799">
        <v>26706988</v>
      </c>
      <c r="CZ1799">
        <v>21358563</v>
      </c>
      <c r="DA1799">
        <v>25941245</v>
      </c>
      <c r="DB1799">
        <v>17974808</v>
      </c>
      <c r="DC1799">
        <v>21194277</v>
      </c>
      <c r="DD1799">
        <v>29448002</v>
      </c>
      <c r="DE1799">
        <v>18618062</v>
      </c>
      <c r="DF1799">
        <v>24335129</v>
      </c>
      <c r="DG1799">
        <v>21662708</v>
      </c>
      <c r="DH1799">
        <v>20276847</v>
      </c>
      <c r="DI1799">
        <v>23256143</v>
      </c>
      <c r="DJ1799">
        <v>28077027</v>
      </c>
      <c r="DK1799">
        <v>22278295</v>
      </c>
      <c r="DL1799">
        <v>25975402</v>
      </c>
      <c r="DM1799">
        <v>25139437</v>
      </c>
      <c r="DN1799">
        <v>16344510</v>
      </c>
      <c r="DO1799">
        <v>16884095</v>
      </c>
      <c r="DP1799">
        <v>16028533</v>
      </c>
      <c r="DQ1799">
        <v>18888120</v>
      </c>
      <c r="DR1799">
        <v>29245358</v>
      </c>
      <c r="DS1799">
        <v>21398486</v>
      </c>
      <c r="DT1799">
        <v>20757025</v>
      </c>
      <c r="DU1799">
        <v>26712248</v>
      </c>
      <c r="DV1799">
        <v>57092094</v>
      </c>
      <c r="DW1799">
        <v>32815981</v>
      </c>
      <c r="DX1799">
        <v>34346505</v>
      </c>
      <c r="DY1799">
        <v>46737604</v>
      </c>
      <c r="DZ1799">
        <v>24291682</v>
      </c>
      <c r="EA1799">
        <v>26952956</v>
      </c>
      <c r="EB1799">
        <v>33926101</v>
      </c>
      <c r="EC1799">
        <v>23344672</v>
      </c>
    </row>
    <row r="1800" spans="1:141" x14ac:dyDescent="0.25">
      <c r="A1800" s="5" t="s">
        <v>893</v>
      </c>
      <c r="B1800" t="s">
        <v>1169</v>
      </c>
      <c r="C1800" t="s">
        <v>1199</v>
      </c>
      <c r="D1800" s="2">
        <f>_xll.BDH(A1800, "volume", B1800, C1800, "Direction", "H", "Period", "M","cols=130;rows=2")</f>
        <v>40939</v>
      </c>
      <c r="E1800" s="2">
        <v>40968</v>
      </c>
      <c r="F1800" s="2">
        <v>40998</v>
      </c>
      <c r="G1800" s="2">
        <v>41029</v>
      </c>
      <c r="H1800" s="2">
        <v>41060</v>
      </c>
      <c r="I1800" s="2">
        <v>41089</v>
      </c>
      <c r="J1800" s="2">
        <v>41121</v>
      </c>
      <c r="K1800" s="2">
        <v>41152</v>
      </c>
      <c r="L1800" s="2">
        <v>41180</v>
      </c>
      <c r="M1800" s="2">
        <v>41213</v>
      </c>
      <c r="N1800" s="2">
        <v>41243</v>
      </c>
      <c r="O1800" s="2">
        <v>41274</v>
      </c>
      <c r="P1800" s="2">
        <v>41305</v>
      </c>
      <c r="Q1800" s="2">
        <v>41333</v>
      </c>
      <c r="R1800" s="2">
        <v>41362</v>
      </c>
      <c r="S1800" s="2">
        <v>41394</v>
      </c>
      <c r="T1800" s="2">
        <v>41425</v>
      </c>
      <c r="U1800" s="2">
        <v>41453</v>
      </c>
      <c r="V1800" s="2">
        <v>41486</v>
      </c>
      <c r="W1800" s="2">
        <v>41516</v>
      </c>
      <c r="X1800" s="2">
        <v>41547</v>
      </c>
      <c r="Y1800" s="2">
        <v>41578</v>
      </c>
      <c r="Z1800" s="2">
        <v>41607</v>
      </c>
      <c r="AA1800" s="2">
        <v>41639</v>
      </c>
      <c r="AB1800" s="2">
        <v>41670</v>
      </c>
      <c r="AC1800" s="2">
        <v>41698</v>
      </c>
      <c r="AD1800" s="2">
        <v>41729</v>
      </c>
      <c r="AE1800" s="2">
        <v>41759</v>
      </c>
      <c r="AF1800" s="2">
        <v>41789</v>
      </c>
      <c r="AG1800" s="2">
        <v>41820</v>
      </c>
      <c r="AH1800" s="2">
        <v>41851</v>
      </c>
      <c r="AI1800" s="2">
        <v>41880</v>
      </c>
      <c r="AJ1800" s="2">
        <v>41912</v>
      </c>
      <c r="AK1800" s="2">
        <v>41943</v>
      </c>
      <c r="AL1800" s="2">
        <v>41971</v>
      </c>
      <c r="AM1800" s="2">
        <v>42004</v>
      </c>
      <c r="AN1800" s="2">
        <v>42034</v>
      </c>
      <c r="AO1800" s="2">
        <v>42062</v>
      </c>
      <c r="AP1800" s="2">
        <v>42094</v>
      </c>
      <c r="AQ1800" s="2">
        <v>42124</v>
      </c>
      <c r="AR1800" s="2">
        <v>42153</v>
      </c>
      <c r="AS1800" s="2">
        <v>42185</v>
      </c>
      <c r="AT1800" s="2">
        <v>42216</v>
      </c>
      <c r="AU1800" s="2">
        <v>42247</v>
      </c>
      <c r="AV1800" s="2">
        <v>42277</v>
      </c>
      <c r="AW1800" s="2">
        <v>42307</v>
      </c>
      <c r="AX1800" s="2">
        <v>42338</v>
      </c>
      <c r="AY1800" s="2">
        <v>42369</v>
      </c>
      <c r="AZ1800" s="2">
        <v>42398</v>
      </c>
      <c r="BA1800" s="2">
        <v>42429</v>
      </c>
      <c r="BB1800" s="2">
        <v>42460</v>
      </c>
      <c r="BC1800" s="2">
        <v>42489</v>
      </c>
      <c r="BD1800" s="2">
        <v>42521</v>
      </c>
      <c r="BE1800" s="2">
        <v>42551</v>
      </c>
      <c r="BF1800" s="2">
        <v>42580</v>
      </c>
      <c r="BG1800" s="2">
        <v>42613</v>
      </c>
      <c r="BH1800" s="2">
        <v>42643</v>
      </c>
      <c r="BI1800" s="2">
        <v>42674</v>
      </c>
      <c r="BJ1800" s="2">
        <v>42704</v>
      </c>
      <c r="BK1800" s="2">
        <v>42734</v>
      </c>
      <c r="BL1800" s="2">
        <v>42766</v>
      </c>
      <c r="BM1800" s="2">
        <v>42794</v>
      </c>
      <c r="BN1800" s="2">
        <v>42825</v>
      </c>
      <c r="BO1800" s="2">
        <v>42853</v>
      </c>
      <c r="BP1800" s="2">
        <v>42886</v>
      </c>
      <c r="BQ1800" s="2">
        <v>42916</v>
      </c>
      <c r="BR1800" s="2">
        <v>42947</v>
      </c>
      <c r="BS1800" s="2">
        <v>42978</v>
      </c>
      <c r="BT1800" s="2">
        <v>43007</v>
      </c>
      <c r="BU1800" s="2">
        <v>43039</v>
      </c>
      <c r="BV1800" s="2">
        <v>43069</v>
      </c>
      <c r="BW1800" s="2">
        <v>43098</v>
      </c>
      <c r="BX1800" s="2">
        <v>43131</v>
      </c>
      <c r="BY1800" s="2">
        <v>43159</v>
      </c>
      <c r="BZ1800" s="2">
        <v>43189</v>
      </c>
      <c r="CA1800" s="2">
        <v>43220</v>
      </c>
      <c r="CB1800" s="2">
        <v>43251</v>
      </c>
      <c r="CC1800" s="2">
        <v>43280</v>
      </c>
      <c r="CD1800" s="2">
        <v>43312</v>
      </c>
      <c r="CE1800" s="2">
        <v>43343</v>
      </c>
      <c r="CF1800" s="2">
        <v>43371</v>
      </c>
      <c r="CG1800" s="2">
        <v>43404</v>
      </c>
      <c r="CH1800" s="2">
        <v>43434</v>
      </c>
      <c r="CI1800" s="2">
        <v>43465</v>
      </c>
      <c r="CJ1800" s="2">
        <v>43496</v>
      </c>
      <c r="CK1800" s="2">
        <v>43524</v>
      </c>
      <c r="CL1800" s="2">
        <v>43553</v>
      </c>
      <c r="CM1800" s="2">
        <v>43585</v>
      </c>
      <c r="CN1800" s="2">
        <v>43616</v>
      </c>
      <c r="CO1800" s="2">
        <v>43644</v>
      </c>
      <c r="CP1800" s="2">
        <v>43677</v>
      </c>
      <c r="CQ1800" s="2">
        <v>43707</v>
      </c>
      <c r="CR1800" s="2">
        <v>43738</v>
      </c>
      <c r="CS1800" s="2">
        <v>43769</v>
      </c>
      <c r="CT1800" s="2">
        <v>43798</v>
      </c>
      <c r="CU1800" s="2">
        <v>43830</v>
      </c>
      <c r="CV1800" s="2">
        <v>43861</v>
      </c>
      <c r="CW1800" s="2">
        <v>43889</v>
      </c>
      <c r="CX1800" s="2">
        <v>43921</v>
      </c>
      <c r="CY1800" s="2">
        <v>43951</v>
      </c>
      <c r="CZ1800" s="2">
        <v>43980</v>
      </c>
      <c r="DA1800" s="2">
        <v>44012</v>
      </c>
      <c r="DB1800" s="2">
        <v>44043</v>
      </c>
      <c r="DC1800" s="2">
        <v>44074</v>
      </c>
      <c r="DD1800" s="2">
        <v>44104</v>
      </c>
      <c r="DE1800" s="2">
        <v>44134</v>
      </c>
      <c r="DF1800" s="2">
        <v>44165</v>
      </c>
      <c r="DG1800" s="2">
        <v>44196</v>
      </c>
      <c r="DH1800" s="2">
        <v>44225</v>
      </c>
      <c r="DI1800" s="2">
        <v>44253</v>
      </c>
      <c r="DJ1800" s="2">
        <v>44286</v>
      </c>
      <c r="DK1800" s="2">
        <v>44316</v>
      </c>
      <c r="DL1800" s="2">
        <v>44347</v>
      </c>
      <c r="DM1800" s="2">
        <v>44377</v>
      </c>
      <c r="DN1800" s="2">
        <v>44407</v>
      </c>
      <c r="DO1800" s="2">
        <v>44439</v>
      </c>
      <c r="DP1800" s="2">
        <v>44469</v>
      </c>
      <c r="DQ1800" s="2">
        <v>44498</v>
      </c>
      <c r="DR1800" s="2">
        <v>44530</v>
      </c>
      <c r="DS1800" s="2">
        <v>44561</v>
      </c>
      <c r="DT1800" s="2">
        <v>44592</v>
      </c>
      <c r="DU1800" s="2">
        <v>44620</v>
      </c>
      <c r="DV1800" s="2">
        <v>44651</v>
      </c>
      <c r="DW1800" s="2">
        <v>44680</v>
      </c>
      <c r="DX1800" s="2">
        <v>44712</v>
      </c>
      <c r="DY1800" s="2">
        <v>44742</v>
      </c>
      <c r="DZ1800" s="2">
        <v>44771</v>
      </c>
      <c r="EA1800" s="2">
        <v>44804</v>
      </c>
      <c r="EB1800" s="2">
        <v>44834</v>
      </c>
      <c r="EC1800" s="2">
        <v>44865</v>
      </c>
    </row>
    <row r="1801" spans="1:141" x14ac:dyDescent="0.25">
      <c r="D1801" s="3">
        <v>25689595</v>
      </c>
      <c r="E1801">
        <v>16748810</v>
      </c>
      <c r="F1801">
        <v>24051163</v>
      </c>
      <c r="G1801">
        <v>20965496</v>
      </c>
      <c r="H1801">
        <v>28113167</v>
      </c>
      <c r="I1801">
        <v>23562953</v>
      </c>
      <c r="J1801">
        <v>19977676</v>
      </c>
      <c r="K1801">
        <v>15298256</v>
      </c>
      <c r="L1801">
        <v>16283801</v>
      </c>
      <c r="M1801">
        <v>19368395</v>
      </c>
      <c r="N1801">
        <v>16794814</v>
      </c>
      <c r="O1801">
        <v>17637543</v>
      </c>
      <c r="P1801">
        <v>19404626</v>
      </c>
      <c r="Q1801">
        <v>14314942</v>
      </c>
      <c r="R1801">
        <v>15471302</v>
      </c>
      <c r="S1801">
        <v>18143605</v>
      </c>
      <c r="T1801">
        <v>15988838</v>
      </c>
      <c r="U1801">
        <v>19690094</v>
      </c>
      <c r="V1801">
        <v>20462121</v>
      </c>
      <c r="W1801">
        <v>16640608</v>
      </c>
      <c r="X1801">
        <v>15729383</v>
      </c>
      <c r="Y1801">
        <v>15811937</v>
      </c>
      <c r="Z1801">
        <v>17923290</v>
      </c>
      <c r="AA1801">
        <v>21125200</v>
      </c>
      <c r="AB1801">
        <v>18762036</v>
      </c>
      <c r="AC1801">
        <v>13358060</v>
      </c>
      <c r="AD1801">
        <v>16979126</v>
      </c>
      <c r="AE1801">
        <v>19717444</v>
      </c>
      <c r="AF1801">
        <v>11494399</v>
      </c>
      <c r="AG1801">
        <v>14293553</v>
      </c>
      <c r="AH1801">
        <v>13022181</v>
      </c>
      <c r="AI1801">
        <v>10229060</v>
      </c>
      <c r="AJ1801">
        <v>15332585</v>
      </c>
      <c r="AK1801">
        <v>18368785</v>
      </c>
      <c r="AL1801">
        <v>15067975</v>
      </c>
      <c r="AM1801">
        <v>18482506</v>
      </c>
      <c r="AN1801">
        <v>16192927</v>
      </c>
      <c r="AO1801">
        <v>13959339</v>
      </c>
      <c r="AP1801">
        <v>20289419</v>
      </c>
      <c r="AQ1801">
        <v>15390077</v>
      </c>
      <c r="AR1801">
        <v>13478392</v>
      </c>
      <c r="AS1801">
        <v>17048152</v>
      </c>
      <c r="AT1801">
        <v>16131200</v>
      </c>
      <c r="AU1801">
        <v>20797413</v>
      </c>
      <c r="AV1801">
        <v>22959664</v>
      </c>
      <c r="AW1801">
        <v>18594963</v>
      </c>
      <c r="AX1801">
        <v>14947082</v>
      </c>
      <c r="AY1801">
        <v>17329631</v>
      </c>
      <c r="AZ1801">
        <v>20134435</v>
      </c>
      <c r="BA1801">
        <v>18568653</v>
      </c>
      <c r="BB1801">
        <v>21101077</v>
      </c>
      <c r="BC1801">
        <v>14862712</v>
      </c>
      <c r="BD1801">
        <v>11620381</v>
      </c>
      <c r="BE1801">
        <v>16530434</v>
      </c>
      <c r="BF1801">
        <v>14674328</v>
      </c>
      <c r="BG1801">
        <v>12859729</v>
      </c>
      <c r="BH1801">
        <v>16650148</v>
      </c>
      <c r="BI1801">
        <v>15285273</v>
      </c>
      <c r="BJ1801">
        <v>17177120</v>
      </c>
      <c r="BK1801">
        <v>15519577</v>
      </c>
      <c r="BL1801">
        <v>15140065</v>
      </c>
      <c r="BM1801">
        <v>12012179</v>
      </c>
      <c r="BN1801">
        <v>18275333</v>
      </c>
      <c r="BO1801">
        <v>11129496</v>
      </c>
      <c r="BP1801">
        <v>11314914</v>
      </c>
      <c r="BQ1801">
        <v>15552800</v>
      </c>
      <c r="BR1801">
        <v>10538513</v>
      </c>
      <c r="BS1801">
        <v>9878471</v>
      </c>
      <c r="BT1801">
        <v>12729879</v>
      </c>
      <c r="BU1801">
        <v>11891562</v>
      </c>
      <c r="BV1801">
        <v>10686805</v>
      </c>
      <c r="BW1801">
        <v>12871807</v>
      </c>
      <c r="BX1801">
        <v>13963943</v>
      </c>
      <c r="BY1801">
        <v>14234771</v>
      </c>
      <c r="BZ1801">
        <v>18895674</v>
      </c>
      <c r="CA1801">
        <v>12488716</v>
      </c>
      <c r="CB1801">
        <v>12894415</v>
      </c>
      <c r="CC1801">
        <v>21754356</v>
      </c>
      <c r="CD1801">
        <v>12245915</v>
      </c>
      <c r="CE1801">
        <v>10219484</v>
      </c>
      <c r="CF1801">
        <v>11934332</v>
      </c>
      <c r="CG1801">
        <v>15430303</v>
      </c>
      <c r="CH1801">
        <v>14140009</v>
      </c>
      <c r="CI1801">
        <v>16641908</v>
      </c>
      <c r="CJ1801">
        <v>12621530</v>
      </c>
      <c r="CK1801">
        <v>10371177</v>
      </c>
      <c r="CL1801">
        <v>13609325</v>
      </c>
      <c r="CM1801">
        <v>10326461</v>
      </c>
      <c r="CN1801">
        <v>11409286</v>
      </c>
      <c r="CO1801">
        <v>13548580</v>
      </c>
      <c r="CP1801">
        <v>10533084</v>
      </c>
      <c r="CQ1801">
        <v>12763769</v>
      </c>
      <c r="CR1801">
        <v>12613746</v>
      </c>
      <c r="CS1801">
        <v>13499094</v>
      </c>
      <c r="CT1801">
        <v>10500482</v>
      </c>
      <c r="CU1801">
        <v>12533999</v>
      </c>
      <c r="CV1801">
        <v>15414940</v>
      </c>
      <c r="CW1801">
        <v>14618982</v>
      </c>
      <c r="CX1801">
        <v>34112068</v>
      </c>
      <c r="CY1801">
        <v>17729295</v>
      </c>
      <c r="CZ1801">
        <v>13949037</v>
      </c>
      <c r="DA1801">
        <v>17717321</v>
      </c>
      <c r="DB1801">
        <v>12087777</v>
      </c>
      <c r="DC1801">
        <v>11345466</v>
      </c>
      <c r="DD1801">
        <v>16547286</v>
      </c>
      <c r="DE1801">
        <v>12808379</v>
      </c>
      <c r="DF1801">
        <v>12691296</v>
      </c>
      <c r="DG1801">
        <v>16375035</v>
      </c>
      <c r="DH1801">
        <v>13668748</v>
      </c>
      <c r="DI1801">
        <v>11554757</v>
      </c>
      <c r="DJ1801">
        <v>20109570</v>
      </c>
      <c r="DK1801">
        <v>12516199</v>
      </c>
      <c r="DL1801">
        <v>14906656</v>
      </c>
      <c r="DM1801">
        <v>16499277</v>
      </c>
      <c r="DN1801">
        <v>13072060</v>
      </c>
      <c r="DO1801">
        <v>9889442</v>
      </c>
      <c r="DP1801">
        <v>16654138</v>
      </c>
      <c r="DQ1801">
        <v>12982038</v>
      </c>
      <c r="DR1801">
        <v>16466036</v>
      </c>
      <c r="DS1801">
        <v>18719396</v>
      </c>
      <c r="DT1801">
        <v>20663888</v>
      </c>
      <c r="DU1801">
        <v>16158431</v>
      </c>
      <c r="DV1801">
        <v>23921668</v>
      </c>
      <c r="DW1801">
        <v>16325942</v>
      </c>
      <c r="DX1801">
        <v>18399936</v>
      </c>
      <c r="DY1801">
        <v>18525369</v>
      </c>
      <c r="DZ1801">
        <v>13049154</v>
      </c>
      <c r="EA1801">
        <v>11900691</v>
      </c>
      <c r="EB1801">
        <v>16344939</v>
      </c>
      <c r="EC1801">
        <v>15370459</v>
      </c>
    </row>
    <row r="1802" spans="1:141" x14ac:dyDescent="0.25">
      <c r="A1802" s="5" t="s">
        <v>894</v>
      </c>
      <c r="B1802" t="s">
        <v>1169</v>
      </c>
      <c r="C1802" t="s">
        <v>1199</v>
      </c>
      <c r="D1802" s="2">
        <f>_xll.BDH(A1802, "volume", B1802, C1802, "Direction", "H", "Period", "M","cols=130;rows=2")</f>
        <v>40939</v>
      </c>
      <c r="E1802" s="2">
        <v>40968</v>
      </c>
      <c r="F1802" s="2">
        <v>40998</v>
      </c>
      <c r="G1802" s="2">
        <v>41029</v>
      </c>
      <c r="H1802" s="2">
        <v>41060</v>
      </c>
      <c r="I1802" s="2">
        <v>41089</v>
      </c>
      <c r="J1802" s="2">
        <v>41121</v>
      </c>
      <c r="K1802" s="2">
        <v>41152</v>
      </c>
      <c r="L1802" s="2">
        <v>41180</v>
      </c>
      <c r="M1802" s="2">
        <v>41213</v>
      </c>
      <c r="N1802" s="2">
        <v>41243</v>
      </c>
      <c r="O1802" s="2">
        <v>41274</v>
      </c>
      <c r="P1802" s="2">
        <v>41305</v>
      </c>
      <c r="Q1802" s="2">
        <v>41333</v>
      </c>
      <c r="R1802" s="2">
        <v>41362</v>
      </c>
      <c r="S1802" s="2">
        <v>41394</v>
      </c>
      <c r="T1802" s="2">
        <v>41425</v>
      </c>
      <c r="U1802" s="2">
        <v>41453</v>
      </c>
      <c r="V1802" s="2">
        <v>41486</v>
      </c>
      <c r="W1802" s="2">
        <v>41516</v>
      </c>
      <c r="X1802" s="2">
        <v>41547</v>
      </c>
      <c r="Y1802" s="2">
        <v>41578</v>
      </c>
      <c r="Z1802" s="2">
        <v>41607</v>
      </c>
      <c r="AA1802" s="2">
        <v>41639</v>
      </c>
      <c r="AB1802" s="2">
        <v>41670</v>
      </c>
      <c r="AC1802" s="2">
        <v>41698</v>
      </c>
      <c r="AD1802" s="2">
        <v>41729</v>
      </c>
      <c r="AE1802" s="2">
        <v>41759</v>
      </c>
      <c r="AF1802" s="2">
        <v>41789</v>
      </c>
      <c r="AG1802" s="2">
        <v>41820</v>
      </c>
      <c r="AH1802" s="2">
        <v>41851</v>
      </c>
      <c r="AI1802" s="2">
        <v>41880</v>
      </c>
      <c r="AJ1802" s="2">
        <v>41912</v>
      </c>
      <c r="AK1802" s="2">
        <v>41943</v>
      </c>
      <c r="AL1802" s="2">
        <v>41971</v>
      </c>
      <c r="AM1802" s="2">
        <v>42004</v>
      </c>
      <c r="AN1802" s="2">
        <v>42034</v>
      </c>
      <c r="AO1802" s="2">
        <v>42062</v>
      </c>
      <c r="AP1802" s="2">
        <v>42094</v>
      </c>
      <c r="AQ1802" s="2">
        <v>42124</v>
      </c>
      <c r="AR1802" s="2">
        <v>42153</v>
      </c>
      <c r="AS1802" s="2">
        <v>42185</v>
      </c>
      <c r="AT1802" s="2">
        <v>42216</v>
      </c>
      <c r="AU1802" s="2">
        <v>42247</v>
      </c>
      <c r="AV1802" s="2">
        <v>42277</v>
      </c>
      <c r="AW1802" s="2">
        <v>42307</v>
      </c>
      <c r="AX1802" s="2">
        <v>42338</v>
      </c>
      <c r="AY1802" s="2">
        <v>42369</v>
      </c>
      <c r="AZ1802" s="2">
        <v>42398</v>
      </c>
      <c r="BA1802" s="2">
        <v>42429</v>
      </c>
      <c r="BB1802" s="2">
        <v>42460</v>
      </c>
      <c r="BC1802" s="2">
        <v>42489</v>
      </c>
      <c r="BD1802" s="2">
        <v>42521</v>
      </c>
      <c r="BE1802" s="2">
        <v>42551</v>
      </c>
      <c r="BF1802" s="2">
        <v>42580</v>
      </c>
      <c r="BG1802" s="2">
        <v>42613</v>
      </c>
      <c r="BH1802" s="2">
        <v>42643</v>
      </c>
      <c r="BI1802" s="2">
        <v>42674</v>
      </c>
      <c r="BJ1802" s="2">
        <v>42704</v>
      </c>
      <c r="BK1802" s="2">
        <v>42734</v>
      </c>
      <c r="BL1802" s="2">
        <v>42766</v>
      </c>
      <c r="BM1802" s="2">
        <v>42794</v>
      </c>
      <c r="BN1802" s="2">
        <v>42825</v>
      </c>
      <c r="BO1802" s="2">
        <v>42853</v>
      </c>
      <c r="BP1802" s="2">
        <v>42886</v>
      </c>
      <c r="BQ1802" s="2">
        <v>42916</v>
      </c>
      <c r="BR1802" s="2">
        <v>42947</v>
      </c>
      <c r="BS1802" s="2">
        <v>42978</v>
      </c>
      <c r="BT1802" s="2">
        <v>43007</v>
      </c>
      <c r="BU1802" s="2">
        <v>43039</v>
      </c>
      <c r="BV1802" s="2">
        <v>43069</v>
      </c>
      <c r="BW1802" s="2">
        <v>43098</v>
      </c>
      <c r="BX1802" s="2">
        <v>43131</v>
      </c>
      <c r="BY1802" s="2">
        <v>43159</v>
      </c>
      <c r="BZ1802" s="2">
        <v>43189</v>
      </c>
      <c r="CA1802" s="2">
        <v>43220</v>
      </c>
      <c r="CB1802" s="2">
        <v>43251</v>
      </c>
      <c r="CC1802" s="2">
        <v>43280</v>
      </c>
      <c r="CD1802" s="2">
        <v>43312</v>
      </c>
      <c r="CE1802" s="2">
        <v>43343</v>
      </c>
      <c r="CF1802" s="2">
        <v>43371</v>
      </c>
      <c r="CG1802" s="2">
        <v>43404</v>
      </c>
      <c r="CH1802" s="2">
        <v>43434</v>
      </c>
      <c r="CI1802" s="2">
        <v>43465</v>
      </c>
      <c r="CJ1802" s="2">
        <v>43496</v>
      </c>
      <c r="CK1802" s="2">
        <v>43524</v>
      </c>
      <c r="CL1802" s="2">
        <v>43553</v>
      </c>
      <c r="CM1802" s="2">
        <v>43585</v>
      </c>
      <c r="CN1802" s="2">
        <v>43616</v>
      </c>
      <c r="CO1802" s="2">
        <v>43644</v>
      </c>
      <c r="CP1802" s="2">
        <v>43677</v>
      </c>
      <c r="CQ1802" s="2">
        <v>43707</v>
      </c>
      <c r="CR1802" s="2">
        <v>43738</v>
      </c>
      <c r="CS1802" s="2">
        <v>43769</v>
      </c>
      <c r="CT1802" s="2">
        <v>43798</v>
      </c>
      <c r="CU1802" s="2">
        <v>43830</v>
      </c>
      <c r="CV1802" s="2">
        <v>43861</v>
      </c>
      <c r="CW1802" s="2">
        <v>43889</v>
      </c>
      <c r="CX1802" s="2">
        <v>43921</v>
      </c>
      <c r="CY1802" s="2">
        <v>43951</v>
      </c>
      <c r="CZ1802" s="2">
        <v>43980</v>
      </c>
      <c r="DA1802" s="2">
        <v>44012</v>
      </c>
      <c r="DB1802" s="2">
        <v>44043</v>
      </c>
      <c r="DC1802" s="2">
        <v>44074</v>
      </c>
      <c r="DD1802" s="2">
        <v>44104</v>
      </c>
      <c r="DE1802" s="2">
        <v>44134</v>
      </c>
      <c r="DF1802" s="2">
        <v>44165</v>
      </c>
      <c r="DG1802" s="2">
        <v>44196</v>
      </c>
      <c r="DH1802" s="2">
        <v>44225</v>
      </c>
      <c r="DI1802" s="2">
        <v>44253</v>
      </c>
      <c r="DJ1802" s="2">
        <v>44286</v>
      </c>
      <c r="DK1802" s="2">
        <v>44316</v>
      </c>
      <c r="DL1802" s="2">
        <v>44347</v>
      </c>
      <c r="DM1802" s="2">
        <v>44377</v>
      </c>
      <c r="DN1802" s="2">
        <v>44407</v>
      </c>
      <c r="DO1802" s="2">
        <v>44439</v>
      </c>
      <c r="DP1802" s="2">
        <v>44469</v>
      </c>
      <c r="DQ1802" s="2">
        <v>44498</v>
      </c>
      <c r="DR1802" s="2">
        <v>44530</v>
      </c>
      <c r="DS1802" s="2">
        <v>44561</v>
      </c>
      <c r="DT1802" s="2">
        <v>44592</v>
      </c>
      <c r="DU1802" s="2">
        <v>44620</v>
      </c>
      <c r="DV1802" s="2">
        <v>44651</v>
      </c>
      <c r="DW1802" s="2">
        <v>44680</v>
      </c>
      <c r="DX1802" s="2">
        <v>44712</v>
      </c>
      <c r="DY1802" s="2">
        <v>44742</v>
      </c>
      <c r="DZ1802" s="2">
        <v>44771</v>
      </c>
      <c r="EA1802" s="2">
        <v>44804</v>
      </c>
      <c r="EB1802" s="2">
        <v>44834</v>
      </c>
      <c r="EC1802" s="2">
        <v>44865</v>
      </c>
    </row>
    <row r="1803" spans="1:141" x14ac:dyDescent="0.25">
      <c r="D1803" s="3">
        <v>32618584</v>
      </c>
      <c r="E1803">
        <v>41536758</v>
      </c>
      <c r="F1803">
        <v>34844554</v>
      </c>
      <c r="G1803">
        <v>34754316</v>
      </c>
      <c r="H1803">
        <v>42861538</v>
      </c>
      <c r="I1803">
        <v>52351930</v>
      </c>
      <c r="J1803">
        <v>37594072</v>
      </c>
      <c r="K1803">
        <v>37860924</v>
      </c>
      <c r="L1803">
        <v>27354874</v>
      </c>
      <c r="M1803">
        <v>29778058</v>
      </c>
      <c r="N1803">
        <v>28415992</v>
      </c>
      <c r="O1803">
        <v>29157726</v>
      </c>
      <c r="P1803">
        <v>32745080</v>
      </c>
      <c r="Q1803">
        <v>28059750</v>
      </c>
      <c r="R1803">
        <v>35475404</v>
      </c>
      <c r="S1803">
        <v>46066068</v>
      </c>
      <c r="T1803">
        <v>30184080</v>
      </c>
      <c r="U1803">
        <v>34697890</v>
      </c>
      <c r="V1803">
        <v>27175130</v>
      </c>
      <c r="W1803">
        <v>34789658</v>
      </c>
      <c r="X1803">
        <v>37327264</v>
      </c>
      <c r="Y1803">
        <v>33123870</v>
      </c>
      <c r="Z1803">
        <v>27572680</v>
      </c>
      <c r="AA1803">
        <v>32673124</v>
      </c>
      <c r="AB1803">
        <v>27586740</v>
      </c>
      <c r="AC1803">
        <v>24929526</v>
      </c>
      <c r="AD1803">
        <v>28254104</v>
      </c>
      <c r="AE1803">
        <v>22781794</v>
      </c>
      <c r="AF1803">
        <v>25588080</v>
      </c>
      <c r="AG1803">
        <v>35389962</v>
      </c>
      <c r="AH1803">
        <v>28587332</v>
      </c>
      <c r="AI1803">
        <v>19669966</v>
      </c>
      <c r="AJ1803">
        <v>30751100</v>
      </c>
      <c r="AK1803">
        <v>31200856</v>
      </c>
      <c r="AL1803">
        <v>30714282</v>
      </c>
      <c r="AM1803">
        <v>33686300</v>
      </c>
      <c r="AN1803">
        <v>34602012</v>
      </c>
      <c r="AO1803">
        <v>25695856</v>
      </c>
      <c r="AP1803">
        <v>27157330</v>
      </c>
      <c r="AQ1803">
        <v>24648112</v>
      </c>
      <c r="AR1803">
        <v>18901056</v>
      </c>
      <c r="AS1803">
        <v>25409416</v>
      </c>
      <c r="AT1803">
        <v>29758151</v>
      </c>
      <c r="AU1803">
        <v>32602590</v>
      </c>
      <c r="AV1803">
        <v>31113706</v>
      </c>
      <c r="AW1803">
        <v>27288353</v>
      </c>
      <c r="AX1803">
        <v>21392773</v>
      </c>
      <c r="AY1803">
        <v>30486354</v>
      </c>
      <c r="AZ1803">
        <v>36316669</v>
      </c>
      <c r="BA1803">
        <v>47392402</v>
      </c>
      <c r="BB1803">
        <v>40645076</v>
      </c>
      <c r="BC1803">
        <v>32088393</v>
      </c>
      <c r="BD1803">
        <v>29134888</v>
      </c>
      <c r="BE1803">
        <v>42461787</v>
      </c>
      <c r="BF1803">
        <v>34382166</v>
      </c>
      <c r="BG1803">
        <v>32265063</v>
      </c>
      <c r="BH1803">
        <v>36721015</v>
      </c>
      <c r="BI1803">
        <v>34975548</v>
      </c>
      <c r="BJ1803">
        <v>40306367</v>
      </c>
      <c r="BK1803">
        <v>31996646</v>
      </c>
      <c r="BL1803">
        <v>31905379</v>
      </c>
      <c r="BM1803">
        <v>20358556</v>
      </c>
      <c r="BN1803">
        <v>32552904</v>
      </c>
      <c r="BO1803">
        <v>18139061</v>
      </c>
      <c r="BP1803">
        <v>29947073</v>
      </c>
      <c r="BQ1803">
        <v>34477709</v>
      </c>
      <c r="BR1803">
        <v>20232636</v>
      </c>
      <c r="BS1803">
        <v>22134975</v>
      </c>
      <c r="BT1803">
        <v>24289775</v>
      </c>
      <c r="BU1803">
        <v>19409186</v>
      </c>
      <c r="BV1803">
        <v>22046701</v>
      </c>
      <c r="BW1803">
        <v>24800890</v>
      </c>
      <c r="BX1803">
        <v>22669621</v>
      </c>
      <c r="BY1803">
        <v>24922997</v>
      </c>
      <c r="BZ1803">
        <v>21071110</v>
      </c>
      <c r="CA1803">
        <v>20717134</v>
      </c>
      <c r="CB1803">
        <v>30485838</v>
      </c>
      <c r="CC1803">
        <v>32755728</v>
      </c>
      <c r="CD1803">
        <v>26770852</v>
      </c>
      <c r="CE1803">
        <v>18579469</v>
      </c>
      <c r="CF1803">
        <v>39573673</v>
      </c>
      <c r="CG1803">
        <v>40011947</v>
      </c>
      <c r="CH1803">
        <v>30634702</v>
      </c>
      <c r="CI1803">
        <v>40279511</v>
      </c>
      <c r="CJ1803">
        <v>28814587</v>
      </c>
      <c r="CK1803">
        <v>24488422</v>
      </c>
      <c r="CL1803">
        <v>33977825</v>
      </c>
      <c r="CM1803">
        <v>28182117</v>
      </c>
      <c r="CN1803">
        <v>42384357</v>
      </c>
      <c r="CO1803">
        <v>42679145</v>
      </c>
      <c r="CP1803">
        <v>23960101</v>
      </c>
      <c r="CQ1803">
        <v>30047258</v>
      </c>
      <c r="CR1803">
        <v>32827585</v>
      </c>
      <c r="CS1803">
        <v>35080146</v>
      </c>
      <c r="CT1803">
        <v>30346054</v>
      </c>
      <c r="CU1803">
        <v>27879516</v>
      </c>
      <c r="CV1803">
        <v>33655135</v>
      </c>
      <c r="CW1803">
        <v>39093747</v>
      </c>
      <c r="CX1803">
        <v>83885652</v>
      </c>
      <c r="CY1803">
        <v>53722689</v>
      </c>
      <c r="CZ1803">
        <v>46315397</v>
      </c>
      <c r="DA1803">
        <v>55542991</v>
      </c>
      <c r="DB1803">
        <v>35995839</v>
      </c>
      <c r="DC1803">
        <v>39340668</v>
      </c>
      <c r="DD1803">
        <v>51755888</v>
      </c>
      <c r="DE1803">
        <v>34945393</v>
      </c>
      <c r="DF1803">
        <v>46526914</v>
      </c>
      <c r="DG1803">
        <v>41714388</v>
      </c>
      <c r="DH1803">
        <v>35165072</v>
      </c>
      <c r="DI1803">
        <v>33886223</v>
      </c>
      <c r="DJ1803">
        <v>45552500</v>
      </c>
      <c r="DK1803">
        <v>28821165</v>
      </c>
      <c r="DL1803">
        <v>53084057</v>
      </c>
      <c r="DM1803">
        <v>40838471</v>
      </c>
      <c r="DN1803">
        <v>31461260</v>
      </c>
      <c r="DO1803">
        <v>31531954</v>
      </c>
      <c r="DP1803">
        <v>32139958</v>
      </c>
      <c r="DQ1803">
        <v>37461763</v>
      </c>
      <c r="DR1803">
        <v>36507170</v>
      </c>
      <c r="DS1803">
        <v>33467983</v>
      </c>
      <c r="DT1803">
        <v>30917307</v>
      </c>
      <c r="DU1803">
        <v>28260347</v>
      </c>
      <c r="DV1803">
        <v>45139727</v>
      </c>
      <c r="DW1803">
        <v>22075821</v>
      </c>
      <c r="DX1803">
        <v>32647946</v>
      </c>
      <c r="DY1803">
        <v>64857315</v>
      </c>
      <c r="DZ1803">
        <v>28107656</v>
      </c>
      <c r="EA1803">
        <v>27583922</v>
      </c>
      <c r="EB1803">
        <v>41683766</v>
      </c>
      <c r="EC1803">
        <v>20589214</v>
      </c>
    </row>
    <row r="1804" spans="1:141" x14ac:dyDescent="0.25">
      <c r="A1804" s="5" t="s">
        <v>895</v>
      </c>
      <c r="B1804" t="s">
        <v>1169</v>
      </c>
      <c r="C1804" t="s">
        <v>1193</v>
      </c>
      <c r="D1804" s="2">
        <f>_xll.BDH(A1804, "volume", B1804, C1804, "Direction", "H", "Period", "M","cols=54;rows=2")</f>
        <v>40939</v>
      </c>
      <c r="E1804" s="2">
        <v>40968</v>
      </c>
      <c r="F1804" s="2">
        <v>40998</v>
      </c>
      <c r="G1804" s="2">
        <v>41029</v>
      </c>
      <c r="H1804" s="2">
        <v>41060</v>
      </c>
      <c r="I1804" s="2">
        <v>41089</v>
      </c>
      <c r="J1804" s="2">
        <v>41121</v>
      </c>
      <c r="K1804" s="2">
        <v>41152</v>
      </c>
      <c r="L1804" s="2">
        <v>41180</v>
      </c>
      <c r="M1804" s="2">
        <v>41213</v>
      </c>
      <c r="N1804" s="2">
        <v>41243</v>
      </c>
      <c r="O1804" s="2">
        <v>41274</v>
      </c>
      <c r="P1804" s="2">
        <v>41305</v>
      </c>
      <c r="Q1804" s="2">
        <v>41333</v>
      </c>
      <c r="R1804" s="2">
        <v>41362</v>
      </c>
      <c r="S1804" s="2">
        <v>41394</v>
      </c>
      <c r="T1804" s="2">
        <v>41425</v>
      </c>
      <c r="U1804" s="2">
        <v>41453</v>
      </c>
      <c r="V1804" s="2">
        <v>41486</v>
      </c>
      <c r="W1804" s="2">
        <v>41516</v>
      </c>
      <c r="X1804" s="2">
        <v>41547</v>
      </c>
      <c r="Y1804" s="2">
        <v>41578</v>
      </c>
      <c r="Z1804" s="2">
        <v>41607</v>
      </c>
      <c r="AA1804" s="2">
        <v>41639</v>
      </c>
      <c r="AB1804" s="2">
        <v>41670</v>
      </c>
      <c r="AC1804" s="2">
        <v>41698</v>
      </c>
      <c r="AD1804" s="2">
        <v>41729</v>
      </c>
      <c r="AE1804" s="2">
        <v>41759</v>
      </c>
      <c r="AF1804" s="2">
        <v>41789</v>
      </c>
      <c r="AG1804" s="2">
        <v>41820</v>
      </c>
      <c r="AH1804" s="2">
        <v>41851</v>
      </c>
      <c r="AI1804" s="2">
        <v>41880</v>
      </c>
      <c r="AJ1804" s="2">
        <v>41912</v>
      </c>
      <c r="AK1804" s="2">
        <v>41943</v>
      </c>
      <c r="AL1804" s="2">
        <v>41971</v>
      </c>
      <c r="AM1804" s="2">
        <v>42004</v>
      </c>
      <c r="AN1804" s="2">
        <v>42034</v>
      </c>
      <c r="AO1804" s="2">
        <v>42062</v>
      </c>
      <c r="AP1804" s="2">
        <v>42094</v>
      </c>
      <c r="AQ1804" s="2">
        <v>42124</v>
      </c>
      <c r="AR1804" s="2">
        <v>42153</v>
      </c>
      <c r="AS1804" s="2">
        <v>42185</v>
      </c>
      <c r="AT1804" s="2">
        <v>42216</v>
      </c>
      <c r="AU1804" s="2">
        <v>42247</v>
      </c>
      <c r="AV1804" s="2">
        <v>42277</v>
      </c>
      <c r="AW1804" s="2">
        <v>42307</v>
      </c>
      <c r="AX1804" s="2">
        <v>42338</v>
      </c>
      <c r="AY1804" s="2">
        <v>42369</v>
      </c>
      <c r="AZ1804" s="2">
        <v>42398</v>
      </c>
      <c r="BA1804" s="2">
        <v>42429</v>
      </c>
      <c r="BB1804" s="2">
        <v>42460</v>
      </c>
      <c r="BC1804" s="2">
        <v>42489</v>
      </c>
      <c r="BD1804" s="2">
        <v>42521</v>
      </c>
      <c r="BE1804" s="2">
        <v>42551</v>
      </c>
    </row>
    <row r="1805" spans="1:141" x14ac:dyDescent="0.25">
      <c r="D1805" s="3">
        <v>3668475</v>
      </c>
      <c r="E1805">
        <v>3909178</v>
      </c>
      <c r="F1805">
        <v>4863329</v>
      </c>
      <c r="G1805">
        <v>3127890</v>
      </c>
      <c r="H1805">
        <v>4260178</v>
      </c>
      <c r="I1805">
        <v>4038499</v>
      </c>
      <c r="J1805">
        <v>3544208</v>
      </c>
      <c r="K1805">
        <v>3643630</v>
      </c>
      <c r="L1805">
        <v>2364765</v>
      </c>
      <c r="M1805">
        <v>2248334</v>
      </c>
      <c r="N1805">
        <v>3486132</v>
      </c>
      <c r="O1805">
        <v>3310801</v>
      </c>
      <c r="P1805">
        <v>3185128</v>
      </c>
      <c r="Q1805">
        <v>3098468</v>
      </c>
      <c r="R1805">
        <v>3024532</v>
      </c>
      <c r="S1805">
        <v>3015110</v>
      </c>
      <c r="T1805">
        <v>3082260</v>
      </c>
      <c r="U1805">
        <v>2639731</v>
      </c>
      <c r="V1805">
        <v>2253335</v>
      </c>
      <c r="W1805">
        <v>2837773</v>
      </c>
      <c r="X1805">
        <v>3357062</v>
      </c>
      <c r="Y1805">
        <v>3271573</v>
      </c>
      <c r="Z1805">
        <v>2717305</v>
      </c>
      <c r="AA1805">
        <v>4169634</v>
      </c>
      <c r="AB1805">
        <v>2920426</v>
      </c>
      <c r="AC1805">
        <v>3518983</v>
      </c>
      <c r="AD1805">
        <v>3679678</v>
      </c>
      <c r="AE1805">
        <v>3821331</v>
      </c>
      <c r="AF1805">
        <v>4035368</v>
      </c>
      <c r="AG1805">
        <v>3984179</v>
      </c>
      <c r="AH1805">
        <v>3212085</v>
      </c>
      <c r="AI1805">
        <v>3405145</v>
      </c>
      <c r="AJ1805">
        <v>3317000</v>
      </c>
      <c r="AK1805">
        <v>5244369</v>
      </c>
      <c r="AL1805">
        <v>5026092</v>
      </c>
      <c r="AM1805">
        <v>5648479</v>
      </c>
      <c r="AN1805">
        <v>5389827</v>
      </c>
      <c r="AO1805">
        <v>5602889</v>
      </c>
      <c r="AP1805">
        <v>6615677</v>
      </c>
      <c r="AQ1805">
        <v>5331221</v>
      </c>
      <c r="AR1805">
        <v>7457942</v>
      </c>
      <c r="AS1805">
        <v>5730425</v>
      </c>
      <c r="AT1805">
        <v>5172398</v>
      </c>
      <c r="AU1805">
        <v>9173158</v>
      </c>
      <c r="AV1805">
        <v>6020054</v>
      </c>
      <c r="AW1805">
        <v>4250380</v>
      </c>
      <c r="AX1805">
        <v>6322123</v>
      </c>
      <c r="AY1805">
        <v>4206385</v>
      </c>
      <c r="AZ1805">
        <v>5398173</v>
      </c>
      <c r="BA1805">
        <v>5984860</v>
      </c>
      <c r="BB1805">
        <v>6617794</v>
      </c>
      <c r="BC1805">
        <v>5387986</v>
      </c>
      <c r="BD1805">
        <v>6315529</v>
      </c>
      <c r="BE1805">
        <v>11496136</v>
      </c>
    </row>
    <row r="1806" spans="1:141" x14ac:dyDescent="0.25">
      <c r="A1806" s="5" t="s">
        <v>896</v>
      </c>
      <c r="B1806" t="s">
        <v>1169</v>
      </c>
      <c r="C1806" t="s">
        <v>1201</v>
      </c>
      <c r="D1806" s="2">
        <f>_xll.BDH(A1806, "volume", B1806, C1806, "Direction", "H", "Period", "M","cols=96;rows=2")</f>
        <v>40939</v>
      </c>
      <c r="E1806" s="2">
        <v>40968</v>
      </c>
      <c r="F1806" s="2">
        <v>40998</v>
      </c>
      <c r="G1806" s="2">
        <v>41029</v>
      </c>
      <c r="H1806" s="2">
        <v>41060</v>
      </c>
      <c r="I1806" s="2">
        <v>41089</v>
      </c>
      <c r="J1806" s="2">
        <v>41121</v>
      </c>
      <c r="K1806" s="2">
        <v>41152</v>
      </c>
      <c r="L1806" s="2">
        <v>41180</v>
      </c>
      <c r="M1806" s="2">
        <v>41213</v>
      </c>
      <c r="N1806" s="2">
        <v>41243</v>
      </c>
      <c r="O1806" s="2">
        <v>41274</v>
      </c>
      <c r="P1806" s="2">
        <v>41305</v>
      </c>
      <c r="Q1806" s="2">
        <v>41333</v>
      </c>
      <c r="R1806" s="2">
        <v>41362</v>
      </c>
      <c r="S1806" s="2">
        <v>41394</v>
      </c>
      <c r="T1806" s="2">
        <v>41425</v>
      </c>
      <c r="U1806" s="2">
        <v>41453</v>
      </c>
      <c r="V1806" s="2">
        <v>41486</v>
      </c>
      <c r="W1806" s="2">
        <v>41516</v>
      </c>
      <c r="X1806" s="2">
        <v>41547</v>
      </c>
      <c r="Y1806" s="2">
        <v>41578</v>
      </c>
      <c r="Z1806" s="2">
        <v>41607</v>
      </c>
      <c r="AA1806" s="2">
        <v>41639</v>
      </c>
      <c r="AB1806" s="2">
        <v>41670</v>
      </c>
      <c r="AC1806" s="2">
        <v>41698</v>
      </c>
      <c r="AD1806" s="2">
        <v>41729</v>
      </c>
      <c r="AE1806" s="2">
        <v>41759</v>
      </c>
      <c r="AF1806" s="2">
        <v>41789</v>
      </c>
      <c r="AG1806" s="2">
        <v>41820</v>
      </c>
      <c r="AH1806" s="2">
        <v>41851</v>
      </c>
      <c r="AI1806" s="2">
        <v>41880</v>
      </c>
      <c r="AJ1806" s="2">
        <v>41912</v>
      </c>
      <c r="AK1806" s="2">
        <v>41943</v>
      </c>
      <c r="AL1806" s="2">
        <v>41971</v>
      </c>
      <c r="AM1806" s="2">
        <v>42004</v>
      </c>
      <c r="AN1806" s="2">
        <v>42034</v>
      </c>
      <c r="AO1806" s="2">
        <v>42062</v>
      </c>
      <c r="AP1806" s="2">
        <v>42094</v>
      </c>
      <c r="AQ1806" s="2">
        <v>42124</v>
      </c>
      <c r="AR1806" s="2">
        <v>42153</v>
      </c>
      <c r="AS1806" s="2">
        <v>42185</v>
      </c>
      <c r="AT1806" s="2">
        <v>42216</v>
      </c>
      <c r="AU1806" s="2">
        <v>42247</v>
      </c>
      <c r="AV1806" s="2">
        <v>42277</v>
      </c>
      <c r="AW1806" s="2">
        <v>42307</v>
      </c>
      <c r="AX1806" s="2">
        <v>42338</v>
      </c>
      <c r="AY1806" s="2">
        <v>42369</v>
      </c>
      <c r="AZ1806" s="2">
        <v>42398</v>
      </c>
      <c r="BA1806" s="2">
        <v>42429</v>
      </c>
      <c r="BB1806" s="2">
        <v>42460</v>
      </c>
      <c r="BC1806" s="2">
        <v>42489</v>
      </c>
      <c r="BD1806" s="2">
        <v>42521</v>
      </c>
      <c r="BE1806" s="2">
        <v>42551</v>
      </c>
      <c r="BF1806" s="2">
        <v>42580</v>
      </c>
      <c r="BG1806" s="2">
        <v>42613</v>
      </c>
      <c r="BH1806" s="2">
        <v>42643</v>
      </c>
      <c r="BI1806" s="2">
        <v>42674</v>
      </c>
      <c r="BJ1806" s="2">
        <v>42704</v>
      </c>
      <c r="BK1806" s="2">
        <v>42734</v>
      </c>
      <c r="BL1806" s="2">
        <v>42766</v>
      </c>
      <c r="BM1806" s="2">
        <v>42794</v>
      </c>
      <c r="BN1806" s="2">
        <v>42825</v>
      </c>
      <c r="BO1806" s="2">
        <v>42853</v>
      </c>
      <c r="BP1806" s="2">
        <v>42886</v>
      </c>
      <c r="BQ1806" s="2">
        <v>42916</v>
      </c>
      <c r="BR1806" s="2">
        <v>42947</v>
      </c>
      <c r="BS1806" s="2">
        <v>42978</v>
      </c>
      <c r="BT1806" s="2">
        <v>43007</v>
      </c>
      <c r="BU1806" s="2">
        <v>43039</v>
      </c>
      <c r="BV1806" s="2">
        <v>43069</v>
      </c>
      <c r="BW1806" s="2">
        <v>43098</v>
      </c>
      <c r="BX1806" s="2">
        <v>43131</v>
      </c>
      <c r="BY1806" s="2">
        <v>43159</v>
      </c>
      <c r="BZ1806" s="2">
        <v>43189</v>
      </c>
      <c r="CA1806" s="2">
        <v>43220</v>
      </c>
      <c r="CB1806" s="2">
        <v>43251</v>
      </c>
      <c r="CC1806" s="2">
        <v>43280</v>
      </c>
      <c r="CD1806" s="2">
        <v>43312</v>
      </c>
      <c r="CE1806" s="2">
        <v>43343</v>
      </c>
      <c r="CF1806" s="2">
        <v>43371</v>
      </c>
      <c r="CG1806" s="2">
        <v>43404</v>
      </c>
      <c r="CH1806" s="2">
        <v>43434</v>
      </c>
      <c r="CI1806" s="2">
        <v>43465</v>
      </c>
      <c r="CJ1806" s="2">
        <v>43496</v>
      </c>
      <c r="CK1806" s="2">
        <v>43524</v>
      </c>
      <c r="CL1806" s="2">
        <v>43553</v>
      </c>
      <c r="CM1806" s="2">
        <v>43585</v>
      </c>
      <c r="CN1806" s="2">
        <v>43616</v>
      </c>
      <c r="CO1806" s="2">
        <v>43644</v>
      </c>
      <c r="CP1806" s="2">
        <v>43677</v>
      </c>
      <c r="CQ1806" s="2">
        <v>43707</v>
      </c>
      <c r="CR1806" s="2">
        <v>43738</v>
      </c>
      <c r="CS1806" s="2">
        <v>43769</v>
      </c>
      <c r="CT1806" s="2">
        <v>43798</v>
      </c>
      <c r="CU1806" s="2">
        <v>43830</v>
      </c>
    </row>
    <row r="1807" spans="1:141" x14ac:dyDescent="0.25">
      <c r="D1807" s="3">
        <v>23578169</v>
      </c>
      <c r="E1807">
        <v>25274490</v>
      </c>
      <c r="F1807">
        <v>28574317</v>
      </c>
      <c r="G1807">
        <v>22015011</v>
      </c>
      <c r="H1807">
        <v>39022143</v>
      </c>
      <c r="I1807">
        <v>30978001</v>
      </c>
      <c r="J1807">
        <v>23400699</v>
      </c>
      <c r="K1807">
        <v>27590954</v>
      </c>
      <c r="L1807">
        <v>33635367</v>
      </c>
      <c r="M1807">
        <v>20962968</v>
      </c>
      <c r="N1807">
        <v>24371250</v>
      </c>
      <c r="O1807">
        <v>25346485</v>
      </c>
      <c r="P1807">
        <v>21112512</v>
      </c>
      <c r="Q1807">
        <v>18067110</v>
      </c>
      <c r="R1807">
        <v>16715232</v>
      </c>
      <c r="S1807">
        <v>22279884</v>
      </c>
      <c r="T1807">
        <v>19951759</v>
      </c>
      <c r="U1807">
        <v>20237552</v>
      </c>
      <c r="V1807">
        <v>17647241</v>
      </c>
      <c r="W1807">
        <v>27055921</v>
      </c>
      <c r="X1807">
        <v>26300406</v>
      </c>
      <c r="Y1807">
        <v>20201777</v>
      </c>
      <c r="Z1807">
        <v>22813551</v>
      </c>
      <c r="AA1807">
        <v>21386465</v>
      </c>
      <c r="AB1807">
        <v>21210675</v>
      </c>
      <c r="AC1807">
        <v>18847028</v>
      </c>
      <c r="AD1807">
        <v>20420336</v>
      </c>
      <c r="AE1807">
        <v>19079430</v>
      </c>
      <c r="AF1807">
        <v>18376586</v>
      </c>
      <c r="AG1807">
        <v>19001650</v>
      </c>
      <c r="AH1807">
        <v>20746336</v>
      </c>
      <c r="AI1807">
        <v>19358173</v>
      </c>
      <c r="AJ1807">
        <v>23280160</v>
      </c>
      <c r="AK1807">
        <v>31049103</v>
      </c>
      <c r="AL1807">
        <v>26443224</v>
      </c>
      <c r="AM1807">
        <v>29675191</v>
      </c>
      <c r="AN1807">
        <v>28861094</v>
      </c>
      <c r="AO1807">
        <v>26296764</v>
      </c>
      <c r="AP1807">
        <v>26864661</v>
      </c>
      <c r="AQ1807">
        <v>21055996</v>
      </c>
      <c r="AR1807">
        <v>21127319</v>
      </c>
      <c r="AS1807">
        <v>25095307</v>
      </c>
      <c r="AT1807">
        <v>20387417</v>
      </c>
      <c r="AU1807">
        <v>44662957</v>
      </c>
      <c r="AV1807">
        <v>41675206</v>
      </c>
      <c r="AW1807">
        <v>30911167</v>
      </c>
      <c r="AX1807">
        <v>29689503</v>
      </c>
      <c r="AY1807">
        <v>29156562</v>
      </c>
      <c r="AZ1807">
        <v>30546259</v>
      </c>
      <c r="BA1807">
        <v>41870304</v>
      </c>
      <c r="BB1807">
        <v>24349250</v>
      </c>
      <c r="BC1807">
        <v>40888316</v>
      </c>
      <c r="BD1807">
        <v>22480476</v>
      </c>
      <c r="BE1807">
        <v>35197944</v>
      </c>
      <c r="BF1807">
        <v>22771164</v>
      </c>
      <c r="BG1807">
        <v>23941367</v>
      </c>
      <c r="BH1807">
        <v>32724859</v>
      </c>
      <c r="BI1807">
        <v>24121972</v>
      </c>
      <c r="BJ1807">
        <v>22260033</v>
      </c>
      <c r="BK1807">
        <v>28496840</v>
      </c>
      <c r="BL1807">
        <v>24539472</v>
      </c>
      <c r="BM1807">
        <v>23607770</v>
      </c>
      <c r="BN1807">
        <v>32268205</v>
      </c>
      <c r="BO1807">
        <v>22073002</v>
      </c>
      <c r="BP1807">
        <v>43350655</v>
      </c>
      <c r="BQ1807">
        <v>37910965</v>
      </c>
      <c r="BR1807">
        <v>28907235</v>
      </c>
      <c r="BS1807">
        <v>39326273</v>
      </c>
      <c r="BT1807">
        <v>30676383</v>
      </c>
      <c r="BU1807">
        <v>42993444</v>
      </c>
      <c r="BV1807">
        <v>47924072</v>
      </c>
      <c r="BW1807">
        <v>34492604</v>
      </c>
      <c r="BX1807">
        <v>40272966</v>
      </c>
      <c r="BY1807">
        <v>34012103</v>
      </c>
      <c r="BZ1807">
        <v>21533951</v>
      </c>
      <c r="CA1807">
        <v>20956740</v>
      </c>
      <c r="CB1807">
        <v>27446323</v>
      </c>
      <c r="CC1807">
        <v>24556797</v>
      </c>
      <c r="CD1807">
        <v>17141968</v>
      </c>
      <c r="CE1807">
        <v>18875209</v>
      </c>
      <c r="CF1807">
        <v>23586005</v>
      </c>
      <c r="CG1807">
        <v>32063353</v>
      </c>
      <c r="CH1807">
        <v>31002944</v>
      </c>
      <c r="CI1807">
        <v>28995113</v>
      </c>
      <c r="CJ1807">
        <v>28767563</v>
      </c>
      <c r="CK1807">
        <v>24134079</v>
      </c>
      <c r="CL1807">
        <v>38275767</v>
      </c>
      <c r="CM1807">
        <v>26398049</v>
      </c>
      <c r="CN1807">
        <v>26994236</v>
      </c>
      <c r="CO1807">
        <v>30661281</v>
      </c>
      <c r="CP1807">
        <v>22774462</v>
      </c>
      <c r="CQ1807">
        <v>53638567</v>
      </c>
      <c r="CR1807">
        <v>40272270</v>
      </c>
      <c r="CS1807">
        <v>41534959</v>
      </c>
      <c r="CT1807">
        <v>40031995</v>
      </c>
      <c r="CU1807">
        <v>25287778</v>
      </c>
    </row>
    <row r="1808" spans="1:141" x14ac:dyDescent="0.25">
      <c r="A1808" s="5" t="s">
        <v>897</v>
      </c>
      <c r="B1808" t="s">
        <v>1169</v>
      </c>
      <c r="C1808" t="s">
        <v>1199</v>
      </c>
      <c r="D1808" s="2">
        <f>_xll.BDH(A1808, "volume", B1808, C1808, "Direction", "H", "Period", "M","cols=130;rows=2")</f>
        <v>40939</v>
      </c>
      <c r="E1808" s="2">
        <v>40968</v>
      </c>
      <c r="F1808" s="2">
        <v>40998</v>
      </c>
      <c r="G1808" s="2">
        <v>41029</v>
      </c>
      <c r="H1808" s="2">
        <v>41060</v>
      </c>
      <c r="I1808" s="2">
        <v>41089</v>
      </c>
      <c r="J1808" s="2">
        <v>41121</v>
      </c>
      <c r="K1808" s="2">
        <v>41152</v>
      </c>
      <c r="L1808" s="2">
        <v>41180</v>
      </c>
      <c r="M1808" s="2">
        <v>41213</v>
      </c>
      <c r="N1808" s="2">
        <v>41243</v>
      </c>
      <c r="O1808" s="2">
        <v>41274</v>
      </c>
      <c r="P1808" s="2">
        <v>41305</v>
      </c>
      <c r="Q1808" s="2">
        <v>41333</v>
      </c>
      <c r="R1808" s="2">
        <v>41362</v>
      </c>
      <c r="S1808" s="2">
        <v>41394</v>
      </c>
      <c r="T1808" s="2">
        <v>41425</v>
      </c>
      <c r="U1808" s="2">
        <v>41453</v>
      </c>
      <c r="V1808" s="2">
        <v>41486</v>
      </c>
      <c r="W1808" s="2">
        <v>41516</v>
      </c>
      <c r="X1808" s="2">
        <v>41547</v>
      </c>
      <c r="Y1808" s="2">
        <v>41578</v>
      </c>
      <c r="Z1808" s="2">
        <v>41607</v>
      </c>
      <c r="AA1808" s="2">
        <v>41639</v>
      </c>
      <c r="AB1808" s="2">
        <v>41670</v>
      </c>
      <c r="AC1808" s="2">
        <v>41698</v>
      </c>
      <c r="AD1808" s="2">
        <v>41729</v>
      </c>
      <c r="AE1808" s="2">
        <v>41759</v>
      </c>
      <c r="AF1808" s="2">
        <v>41789</v>
      </c>
      <c r="AG1808" s="2">
        <v>41820</v>
      </c>
      <c r="AH1808" s="2">
        <v>41851</v>
      </c>
      <c r="AI1808" s="2">
        <v>41880</v>
      </c>
      <c r="AJ1808" s="2">
        <v>41912</v>
      </c>
      <c r="AK1808" s="2">
        <v>41943</v>
      </c>
      <c r="AL1808" s="2">
        <v>41971</v>
      </c>
      <c r="AM1808" s="2">
        <v>42004</v>
      </c>
      <c r="AN1808" s="2">
        <v>42034</v>
      </c>
      <c r="AO1808" s="2">
        <v>42062</v>
      </c>
      <c r="AP1808" s="2">
        <v>42094</v>
      </c>
      <c r="AQ1808" s="2">
        <v>42124</v>
      </c>
      <c r="AR1808" s="2">
        <v>42153</v>
      </c>
      <c r="AS1808" s="2">
        <v>42185</v>
      </c>
      <c r="AT1808" s="2">
        <v>42216</v>
      </c>
      <c r="AU1808" s="2">
        <v>42247</v>
      </c>
      <c r="AV1808" s="2">
        <v>42277</v>
      </c>
      <c r="AW1808" s="2">
        <v>42307</v>
      </c>
      <c r="AX1808" s="2">
        <v>42338</v>
      </c>
      <c r="AY1808" s="2">
        <v>42369</v>
      </c>
      <c r="AZ1808" s="2">
        <v>42398</v>
      </c>
      <c r="BA1808" s="2">
        <v>42429</v>
      </c>
      <c r="BB1808" s="2">
        <v>42460</v>
      </c>
      <c r="BC1808" s="2">
        <v>42489</v>
      </c>
      <c r="BD1808" s="2">
        <v>42521</v>
      </c>
      <c r="BE1808" s="2">
        <v>42551</v>
      </c>
      <c r="BF1808" s="2">
        <v>42580</v>
      </c>
      <c r="BG1808" s="2">
        <v>42613</v>
      </c>
      <c r="BH1808" s="2">
        <v>42643</v>
      </c>
      <c r="BI1808" s="2">
        <v>42674</v>
      </c>
      <c r="BJ1808" s="2">
        <v>42704</v>
      </c>
      <c r="BK1808" s="2">
        <v>42734</v>
      </c>
      <c r="BL1808" s="2">
        <v>42766</v>
      </c>
      <c r="BM1808" s="2">
        <v>42794</v>
      </c>
      <c r="BN1808" s="2">
        <v>42825</v>
      </c>
      <c r="BO1808" s="2">
        <v>42853</v>
      </c>
      <c r="BP1808" s="2">
        <v>42886</v>
      </c>
      <c r="BQ1808" s="2">
        <v>42916</v>
      </c>
      <c r="BR1808" s="2">
        <v>42947</v>
      </c>
      <c r="BS1808" s="2">
        <v>42978</v>
      </c>
      <c r="BT1808" s="2">
        <v>43007</v>
      </c>
      <c r="BU1808" s="2">
        <v>43039</v>
      </c>
      <c r="BV1808" s="2">
        <v>43069</v>
      </c>
      <c r="BW1808" s="2">
        <v>43098</v>
      </c>
      <c r="BX1808" s="2">
        <v>43131</v>
      </c>
      <c r="BY1808" s="2">
        <v>43159</v>
      </c>
      <c r="BZ1808" s="2">
        <v>43189</v>
      </c>
      <c r="CA1808" s="2">
        <v>43220</v>
      </c>
      <c r="CB1808" s="2">
        <v>43251</v>
      </c>
      <c r="CC1808" s="2">
        <v>43280</v>
      </c>
      <c r="CD1808" s="2">
        <v>43312</v>
      </c>
      <c r="CE1808" s="2">
        <v>43343</v>
      </c>
      <c r="CF1808" s="2">
        <v>43371</v>
      </c>
      <c r="CG1808" s="2">
        <v>43404</v>
      </c>
      <c r="CH1808" s="2">
        <v>43434</v>
      </c>
      <c r="CI1808" s="2">
        <v>43465</v>
      </c>
      <c r="CJ1808" s="2">
        <v>43496</v>
      </c>
      <c r="CK1808" s="2">
        <v>43524</v>
      </c>
      <c r="CL1808" s="2">
        <v>43553</v>
      </c>
      <c r="CM1808" s="2">
        <v>43585</v>
      </c>
      <c r="CN1808" s="2">
        <v>43616</v>
      </c>
      <c r="CO1808" s="2">
        <v>43644</v>
      </c>
      <c r="CP1808" s="2">
        <v>43677</v>
      </c>
      <c r="CQ1808" s="2">
        <v>43707</v>
      </c>
      <c r="CR1808" s="2">
        <v>43738</v>
      </c>
      <c r="CS1808" s="2">
        <v>43769</v>
      </c>
      <c r="CT1808" s="2">
        <v>43798</v>
      </c>
      <c r="CU1808" s="2">
        <v>43830</v>
      </c>
      <c r="CV1808" s="2">
        <v>43861</v>
      </c>
      <c r="CW1808" s="2">
        <v>43889</v>
      </c>
      <c r="CX1808" s="2">
        <v>43921</v>
      </c>
      <c r="CY1808" s="2">
        <v>43951</v>
      </c>
      <c r="CZ1808" s="2">
        <v>43980</v>
      </c>
      <c r="DA1808" s="2">
        <v>44012</v>
      </c>
      <c r="DB1808" s="2">
        <v>44043</v>
      </c>
      <c r="DC1808" s="2">
        <v>44074</v>
      </c>
      <c r="DD1808" s="2">
        <v>44104</v>
      </c>
      <c r="DE1808" s="2">
        <v>44134</v>
      </c>
      <c r="DF1808" s="2">
        <v>44165</v>
      </c>
      <c r="DG1808" s="2">
        <v>44196</v>
      </c>
      <c r="DH1808" s="2">
        <v>44225</v>
      </c>
      <c r="DI1808" s="2">
        <v>44253</v>
      </c>
      <c r="DJ1808" s="2">
        <v>44286</v>
      </c>
      <c r="DK1808" s="2">
        <v>44316</v>
      </c>
      <c r="DL1808" s="2">
        <v>44347</v>
      </c>
      <c r="DM1808" s="2">
        <v>44377</v>
      </c>
      <c r="DN1808" s="2">
        <v>44407</v>
      </c>
      <c r="DO1808" s="2">
        <v>44439</v>
      </c>
      <c r="DP1808" s="2">
        <v>44469</v>
      </c>
      <c r="DQ1808" s="2">
        <v>44498</v>
      </c>
      <c r="DR1808" s="2">
        <v>44530</v>
      </c>
      <c r="DS1808" s="2">
        <v>44561</v>
      </c>
      <c r="DT1808" s="2">
        <v>44592</v>
      </c>
      <c r="DU1808" s="2">
        <v>44620</v>
      </c>
      <c r="DV1808" s="2">
        <v>44651</v>
      </c>
      <c r="DW1808" s="2">
        <v>44680</v>
      </c>
      <c r="DX1808" s="2">
        <v>44712</v>
      </c>
      <c r="DY1808" s="2">
        <v>44742</v>
      </c>
      <c r="DZ1808" s="2">
        <v>44771</v>
      </c>
      <c r="EA1808" s="2">
        <v>44804</v>
      </c>
      <c r="EB1808" s="2">
        <v>44834</v>
      </c>
      <c r="EC1808" s="2">
        <v>44865</v>
      </c>
    </row>
    <row r="1809" spans="1:133" x14ac:dyDescent="0.25">
      <c r="D1809" s="3">
        <v>16343904</v>
      </c>
      <c r="E1809">
        <v>12776522</v>
      </c>
      <c r="F1809">
        <v>12814086</v>
      </c>
      <c r="G1809">
        <v>13397360</v>
      </c>
      <c r="H1809">
        <v>16688578</v>
      </c>
      <c r="I1809">
        <v>17813052</v>
      </c>
      <c r="J1809">
        <v>14635660</v>
      </c>
      <c r="K1809">
        <v>18312322</v>
      </c>
      <c r="L1809">
        <v>13835728</v>
      </c>
      <c r="M1809">
        <v>25519825</v>
      </c>
      <c r="N1809">
        <v>25646975</v>
      </c>
      <c r="O1809">
        <v>17879460</v>
      </c>
      <c r="P1809">
        <v>17350543</v>
      </c>
      <c r="Q1809">
        <v>20271980</v>
      </c>
      <c r="R1809">
        <v>14149834</v>
      </c>
      <c r="S1809">
        <v>13152736</v>
      </c>
      <c r="T1809">
        <v>12172168</v>
      </c>
      <c r="U1809">
        <v>11778001</v>
      </c>
      <c r="V1809">
        <v>9007796</v>
      </c>
      <c r="W1809">
        <v>10876743</v>
      </c>
      <c r="X1809">
        <v>11449111</v>
      </c>
      <c r="Y1809">
        <v>10783922</v>
      </c>
      <c r="Z1809">
        <v>13983045</v>
      </c>
      <c r="AA1809">
        <v>16676201</v>
      </c>
      <c r="AB1809">
        <v>20393525</v>
      </c>
      <c r="AC1809">
        <v>16708267</v>
      </c>
      <c r="AD1809">
        <v>13563397</v>
      </c>
      <c r="AE1809">
        <v>12684049</v>
      </c>
      <c r="AF1809">
        <v>14787617</v>
      </c>
      <c r="AG1809">
        <v>11595715</v>
      </c>
      <c r="AH1809">
        <v>21207111</v>
      </c>
      <c r="AI1809">
        <v>19397681</v>
      </c>
      <c r="AJ1809">
        <v>14002358</v>
      </c>
      <c r="AK1809">
        <v>16833582</v>
      </c>
      <c r="AL1809">
        <v>13297238</v>
      </c>
      <c r="AM1809">
        <v>15655186</v>
      </c>
      <c r="AN1809">
        <v>26050563</v>
      </c>
      <c r="AO1809">
        <v>17762258</v>
      </c>
      <c r="AP1809">
        <v>15162563</v>
      </c>
      <c r="AQ1809">
        <v>12763520</v>
      </c>
      <c r="AR1809">
        <v>15400576</v>
      </c>
      <c r="AS1809">
        <v>14122673</v>
      </c>
      <c r="AT1809">
        <v>16505743</v>
      </c>
      <c r="AU1809">
        <v>17342441</v>
      </c>
      <c r="AV1809">
        <v>32810178</v>
      </c>
      <c r="AW1809">
        <v>22851961</v>
      </c>
      <c r="AX1809">
        <v>21400170</v>
      </c>
      <c r="AY1809">
        <v>18548864</v>
      </c>
      <c r="AZ1809">
        <v>18429240</v>
      </c>
      <c r="BA1809">
        <v>20358576</v>
      </c>
      <c r="BB1809">
        <v>20546468</v>
      </c>
      <c r="BC1809">
        <v>12207368</v>
      </c>
      <c r="BD1809">
        <v>20892573</v>
      </c>
      <c r="BE1809">
        <v>14597799</v>
      </c>
      <c r="BF1809">
        <v>9261879</v>
      </c>
      <c r="BG1809">
        <v>21197458</v>
      </c>
      <c r="BH1809">
        <v>19571014</v>
      </c>
      <c r="BI1809">
        <v>15438631</v>
      </c>
      <c r="BJ1809">
        <v>21854564</v>
      </c>
      <c r="BK1809">
        <v>18252674</v>
      </c>
      <c r="BL1809">
        <v>17191608</v>
      </c>
      <c r="BM1809">
        <v>17880603</v>
      </c>
      <c r="BN1809">
        <v>23874704</v>
      </c>
      <c r="BO1809">
        <v>15544827</v>
      </c>
      <c r="BP1809">
        <v>19799537</v>
      </c>
      <c r="BQ1809">
        <v>26722652</v>
      </c>
      <c r="BR1809">
        <v>15092420</v>
      </c>
      <c r="BS1809">
        <v>21332360</v>
      </c>
      <c r="BT1809">
        <v>15162923</v>
      </c>
      <c r="BU1809">
        <v>14132187</v>
      </c>
      <c r="BV1809">
        <v>17950906</v>
      </c>
      <c r="BW1809">
        <v>15283581</v>
      </c>
      <c r="BX1809">
        <v>12684417</v>
      </c>
      <c r="BY1809">
        <v>18465739</v>
      </c>
      <c r="BZ1809">
        <v>30618044</v>
      </c>
      <c r="CA1809">
        <v>15435467</v>
      </c>
      <c r="CB1809">
        <v>20827271</v>
      </c>
      <c r="CC1809">
        <v>27014156</v>
      </c>
      <c r="CD1809">
        <v>13997922</v>
      </c>
      <c r="CE1809">
        <v>23995318</v>
      </c>
      <c r="CF1809">
        <v>24249558</v>
      </c>
      <c r="CG1809">
        <v>26945424</v>
      </c>
      <c r="CH1809">
        <v>22096538</v>
      </c>
      <c r="CI1809">
        <v>21821232</v>
      </c>
      <c r="CJ1809">
        <v>20676932</v>
      </c>
      <c r="CK1809">
        <v>12566243</v>
      </c>
      <c r="CL1809">
        <v>19325120</v>
      </c>
      <c r="CM1809">
        <v>14747896</v>
      </c>
      <c r="CN1809">
        <v>18266308</v>
      </c>
      <c r="CO1809">
        <v>15847109</v>
      </c>
      <c r="CP1809">
        <v>12768466</v>
      </c>
      <c r="CQ1809">
        <v>21130715</v>
      </c>
      <c r="CR1809">
        <v>14006635</v>
      </c>
      <c r="CS1809">
        <v>12891745</v>
      </c>
      <c r="CT1809">
        <v>18518862</v>
      </c>
      <c r="CU1809">
        <v>20050138</v>
      </c>
      <c r="CV1809">
        <v>20268286</v>
      </c>
      <c r="CW1809">
        <v>14222447</v>
      </c>
      <c r="CX1809">
        <v>34653631</v>
      </c>
      <c r="CY1809">
        <v>19182613</v>
      </c>
      <c r="CZ1809">
        <v>17011836</v>
      </c>
      <c r="DA1809">
        <v>23268712</v>
      </c>
      <c r="DB1809">
        <v>17021099</v>
      </c>
      <c r="DC1809">
        <v>17301512</v>
      </c>
      <c r="DD1809">
        <v>18797690</v>
      </c>
      <c r="DE1809">
        <v>15250674</v>
      </c>
      <c r="DF1809">
        <v>15250080</v>
      </c>
      <c r="DG1809">
        <v>18201660</v>
      </c>
      <c r="DH1809">
        <v>13970640</v>
      </c>
      <c r="DI1809">
        <v>12572162</v>
      </c>
      <c r="DJ1809">
        <v>18712879</v>
      </c>
      <c r="DK1809">
        <v>11302830</v>
      </c>
      <c r="DL1809">
        <v>14855136</v>
      </c>
      <c r="DM1809">
        <v>28395870</v>
      </c>
      <c r="DN1809">
        <v>15829357</v>
      </c>
      <c r="DO1809">
        <v>24539198</v>
      </c>
      <c r="DP1809">
        <v>39574123</v>
      </c>
      <c r="DQ1809">
        <v>24207005</v>
      </c>
      <c r="DR1809">
        <v>41924015</v>
      </c>
      <c r="DS1809">
        <v>23175704</v>
      </c>
      <c r="DT1809">
        <v>24733900</v>
      </c>
      <c r="DU1809">
        <v>16192316</v>
      </c>
      <c r="DV1809">
        <v>23519335</v>
      </c>
      <c r="DW1809">
        <v>16803019</v>
      </c>
      <c r="DX1809">
        <v>26641680</v>
      </c>
      <c r="DY1809">
        <v>17916115</v>
      </c>
      <c r="DZ1809">
        <v>17344398</v>
      </c>
      <c r="EA1809">
        <v>20460580</v>
      </c>
      <c r="EB1809">
        <v>21508616</v>
      </c>
      <c r="EC1809">
        <v>17425314</v>
      </c>
    </row>
    <row r="1810" spans="1:133" x14ac:dyDescent="0.25">
      <c r="A1810" s="5" t="s">
        <v>776</v>
      </c>
      <c r="B1810" t="s">
        <v>1169</v>
      </c>
      <c r="C1810" t="s">
        <v>1199</v>
      </c>
      <c r="D1810" s="2">
        <f>_xll.BDH(A1810, "volume", B1810, C1810, "Direction", "H", "Period", "M","cols=130;rows=2")</f>
        <v>40939</v>
      </c>
      <c r="E1810" s="2">
        <v>40968</v>
      </c>
      <c r="F1810" s="2">
        <v>40998</v>
      </c>
      <c r="G1810" s="2">
        <v>41029</v>
      </c>
      <c r="H1810" s="2">
        <v>41060</v>
      </c>
      <c r="I1810" s="2">
        <v>41089</v>
      </c>
      <c r="J1810" s="2">
        <v>41121</v>
      </c>
      <c r="K1810" s="2">
        <v>41152</v>
      </c>
      <c r="L1810" s="2">
        <v>41180</v>
      </c>
      <c r="M1810" s="2">
        <v>41213</v>
      </c>
      <c r="N1810" s="2">
        <v>41243</v>
      </c>
      <c r="O1810" s="2">
        <v>41274</v>
      </c>
      <c r="P1810" s="2">
        <v>41305</v>
      </c>
      <c r="Q1810" s="2">
        <v>41333</v>
      </c>
      <c r="R1810" s="2">
        <v>41362</v>
      </c>
      <c r="S1810" s="2">
        <v>41394</v>
      </c>
      <c r="T1810" s="2">
        <v>41425</v>
      </c>
      <c r="U1810" s="2">
        <v>41453</v>
      </c>
      <c r="V1810" s="2">
        <v>41486</v>
      </c>
      <c r="W1810" s="2">
        <v>41516</v>
      </c>
      <c r="X1810" s="2">
        <v>41547</v>
      </c>
      <c r="Y1810" s="2">
        <v>41578</v>
      </c>
      <c r="Z1810" s="2">
        <v>41607</v>
      </c>
      <c r="AA1810" s="2">
        <v>41639</v>
      </c>
      <c r="AB1810" s="2">
        <v>41670</v>
      </c>
      <c r="AC1810" s="2">
        <v>41698</v>
      </c>
      <c r="AD1810" s="2">
        <v>41729</v>
      </c>
      <c r="AE1810" s="2">
        <v>41759</v>
      </c>
      <c r="AF1810" s="2">
        <v>41789</v>
      </c>
      <c r="AG1810" s="2">
        <v>41820</v>
      </c>
      <c r="AH1810" s="2">
        <v>41851</v>
      </c>
      <c r="AI1810" s="2">
        <v>41880</v>
      </c>
      <c r="AJ1810" s="2">
        <v>41912</v>
      </c>
      <c r="AK1810" s="2">
        <v>41943</v>
      </c>
      <c r="AL1810" s="2">
        <v>41971</v>
      </c>
      <c r="AM1810" s="2">
        <v>42004</v>
      </c>
      <c r="AN1810" s="2">
        <v>42034</v>
      </c>
      <c r="AO1810" s="2">
        <v>42062</v>
      </c>
      <c r="AP1810" s="2">
        <v>42094</v>
      </c>
      <c r="AQ1810" s="2">
        <v>42124</v>
      </c>
      <c r="AR1810" s="2">
        <v>42153</v>
      </c>
      <c r="AS1810" s="2">
        <v>42185</v>
      </c>
      <c r="AT1810" s="2">
        <v>42216</v>
      </c>
      <c r="AU1810" s="2">
        <v>42247</v>
      </c>
      <c r="AV1810" s="2">
        <v>42277</v>
      </c>
      <c r="AW1810" s="2">
        <v>42307</v>
      </c>
      <c r="AX1810" s="2">
        <v>42338</v>
      </c>
      <c r="AY1810" s="2">
        <v>42369</v>
      </c>
      <c r="AZ1810" s="2">
        <v>42398</v>
      </c>
      <c r="BA1810" s="2">
        <v>42429</v>
      </c>
      <c r="BB1810" s="2">
        <v>42460</v>
      </c>
      <c r="BC1810" s="2">
        <v>42489</v>
      </c>
      <c r="BD1810" s="2">
        <v>42521</v>
      </c>
      <c r="BE1810" s="2">
        <v>42551</v>
      </c>
      <c r="BF1810" s="2">
        <v>42580</v>
      </c>
      <c r="BG1810" s="2">
        <v>42613</v>
      </c>
      <c r="BH1810" s="2">
        <v>42643</v>
      </c>
      <c r="BI1810" s="2">
        <v>42674</v>
      </c>
      <c r="BJ1810" s="2">
        <v>42704</v>
      </c>
      <c r="BK1810" s="2">
        <v>42734</v>
      </c>
      <c r="BL1810" s="2">
        <v>42766</v>
      </c>
      <c r="BM1810" s="2">
        <v>42794</v>
      </c>
      <c r="BN1810" s="2">
        <v>42825</v>
      </c>
      <c r="BO1810" s="2">
        <v>42853</v>
      </c>
      <c r="BP1810" s="2">
        <v>42886</v>
      </c>
      <c r="BQ1810" s="2">
        <v>42916</v>
      </c>
      <c r="BR1810" s="2">
        <v>42947</v>
      </c>
      <c r="BS1810" s="2">
        <v>42978</v>
      </c>
      <c r="BT1810" s="2">
        <v>43007</v>
      </c>
      <c r="BU1810" s="2">
        <v>43039</v>
      </c>
      <c r="BV1810" s="2">
        <v>43069</v>
      </c>
      <c r="BW1810" s="2">
        <v>43098</v>
      </c>
      <c r="BX1810" s="2">
        <v>43131</v>
      </c>
      <c r="BY1810" s="2">
        <v>43159</v>
      </c>
      <c r="BZ1810" s="2">
        <v>43189</v>
      </c>
      <c r="CA1810" s="2">
        <v>43220</v>
      </c>
      <c r="CB1810" s="2">
        <v>43251</v>
      </c>
      <c r="CC1810" s="2">
        <v>43280</v>
      </c>
      <c r="CD1810" s="2">
        <v>43312</v>
      </c>
      <c r="CE1810" s="2">
        <v>43343</v>
      </c>
      <c r="CF1810" s="2">
        <v>43371</v>
      </c>
      <c r="CG1810" s="2">
        <v>43404</v>
      </c>
      <c r="CH1810" s="2">
        <v>43434</v>
      </c>
      <c r="CI1810" s="2">
        <v>43465</v>
      </c>
      <c r="CJ1810" s="2">
        <v>43496</v>
      </c>
      <c r="CK1810" s="2">
        <v>43524</v>
      </c>
      <c r="CL1810" s="2">
        <v>43553</v>
      </c>
      <c r="CM1810" s="2">
        <v>43585</v>
      </c>
      <c r="CN1810" s="2">
        <v>43616</v>
      </c>
      <c r="CO1810" s="2">
        <v>43644</v>
      </c>
      <c r="CP1810" s="2">
        <v>43677</v>
      </c>
      <c r="CQ1810" s="2">
        <v>43707</v>
      </c>
      <c r="CR1810" s="2">
        <v>43738</v>
      </c>
      <c r="CS1810" s="2">
        <v>43769</v>
      </c>
      <c r="CT1810" s="2">
        <v>43798</v>
      </c>
      <c r="CU1810" s="2">
        <v>43830</v>
      </c>
      <c r="CV1810" s="2">
        <v>43861</v>
      </c>
      <c r="CW1810" s="2">
        <v>43889</v>
      </c>
      <c r="CX1810" s="2">
        <v>43921</v>
      </c>
      <c r="CY1810" s="2">
        <v>43951</v>
      </c>
      <c r="CZ1810" s="2">
        <v>43980</v>
      </c>
      <c r="DA1810" s="2">
        <v>44012</v>
      </c>
      <c r="DB1810" s="2">
        <v>44043</v>
      </c>
      <c r="DC1810" s="2">
        <v>44074</v>
      </c>
      <c r="DD1810" s="2">
        <v>44104</v>
      </c>
      <c r="DE1810" s="2">
        <v>44134</v>
      </c>
      <c r="DF1810" s="2">
        <v>44165</v>
      </c>
      <c r="DG1810" s="2">
        <v>44196</v>
      </c>
      <c r="DH1810" s="2">
        <v>44225</v>
      </c>
      <c r="DI1810" s="2">
        <v>44253</v>
      </c>
      <c r="DJ1810" s="2">
        <v>44286</v>
      </c>
      <c r="DK1810" s="2">
        <v>44316</v>
      </c>
      <c r="DL1810" s="2">
        <v>44347</v>
      </c>
      <c r="DM1810" s="2">
        <v>44377</v>
      </c>
      <c r="DN1810" s="2">
        <v>44407</v>
      </c>
      <c r="DO1810" s="2">
        <v>44439</v>
      </c>
      <c r="DP1810" s="2">
        <v>44469</v>
      </c>
      <c r="DQ1810" s="2">
        <v>44498</v>
      </c>
      <c r="DR1810" s="2">
        <v>44530</v>
      </c>
      <c r="DS1810" s="2">
        <v>44561</v>
      </c>
      <c r="DT1810" s="2">
        <v>44592</v>
      </c>
      <c r="DU1810" s="2">
        <v>44620</v>
      </c>
      <c r="DV1810" s="2">
        <v>44651</v>
      </c>
      <c r="DW1810" s="2">
        <v>44680</v>
      </c>
      <c r="DX1810" s="2">
        <v>44712</v>
      </c>
      <c r="DY1810" s="2">
        <v>44742</v>
      </c>
      <c r="DZ1810" s="2">
        <v>44771</v>
      </c>
      <c r="EA1810" s="2">
        <v>44804</v>
      </c>
      <c r="EB1810" s="2">
        <v>44834</v>
      </c>
      <c r="EC1810" s="2">
        <v>44865</v>
      </c>
    </row>
    <row r="1811" spans="1:133" x14ac:dyDescent="0.25">
      <c r="D1811" s="3">
        <v>13462214</v>
      </c>
      <c r="E1811">
        <v>9415341</v>
      </c>
      <c r="F1811">
        <v>11032701</v>
      </c>
      <c r="G1811">
        <v>11805765</v>
      </c>
      <c r="H1811">
        <v>11218832</v>
      </c>
      <c r="I1811">
        <v>10917104</v>
      </c>
      <c r="J1811">
        <v>9361404</v>
      </c>
      <c r="K1811">
        <v>10880876</v>
      </c>
      <c r="L1811">
        <v>9504826</v>
      </c>
      <c r="M1811">
        <v>8431834</v>
      </c>
      <c r="N1811">
        <v>12552848</v>
      </c>
      <c r="O1811">
        <v>10913282</v>
      </c>
      <c r="P1811">
        <v>10208554</v>
      </c>
      <c r="Q1811">
        <v>9872494</v>
      </c>
      <c r="R1811">
        <v>9438843</v>
      </c>
      <c r="S1811">
        <v>9681915</v>
      </c>
      <c r="T1811">
        <v>9424757</v>
      </c>
      <c r="U1811">
        <v>9842593</v>
      </c>
      <c r="V1811">
        <v>11483907</v>
      </c>
      <c r="W1811">
        <v>9941713</v>
      </c>
      <c r="X1811">
        <v>9070815</v>
      </c>
      <c r="Y1811">
        <v>8986396</v>
      </c>
      <c r="Z1811">
        <v>9598747</v>
      </c>
      <c r="AA1811">
        <v>10631935</v>
      </c>
      <c r="AB1811">
        <v>10663154</v>
      </c>
      <c r="AC1811">
        <v>8242689</v>
      </c>
      <c r="AD1811">
        <v>8541747</v>
      </c>
      <c r="AE1811">
        <v>9427765</v>
      </c>
      <c r="AF1811">
        <v>7385737</v>
      </c>
      <c r="AG1811">
        <v>8292224</v>
      </c>
      <c r="AH1811">
        <v>10224922</v>
      </c>
      <c r="AI1811">
        <v>7949791</v>
      </c>
      <c r="AJ1811">
        <v>10258672</v>
      </c>
      <c r="AK1811">
        <v>16902815</v>
      </c>
      <c r="AL1811">
        <v>9045420</v>
      </c>
      <c r="AM1811">
        <v>7862259</v>
      </c>
      <c r="AN1811">
        <v>9082803</v>
      </c>
      <c r="AO1811">
        <v>7933199</v>
      </c>
      <c r="AP1811">
        <v>8205188</v>
      </c>
      <c r="AQ1811">
        <v>8040489</v>
      </c>
      <c r="AR1811">
        <v>6780685</v>
      </c>
      <c r="AS1811">
        <v>9165449</v>
      </c>
      <c r="AT1811">
        <v>12242888</v>
      </c>
      <c r="AU1811">
        <v>12250336</v>
      </c>
      <c r="AV1811">
        <v>13165179</v>
      </c>
      <c r="AW1811">
        <v>14668867</v>
      </c>
      <c r="AX1811">
        <v>10348434</v>
      </c>
      <c r="AY1811">
        <v>13224454</v>
      </c>
      <c r="AZ1811">
        <v>16489861</v>
      </c>
      <c r="BA1811">
        <v>17586235</v>
      </c>
      <c r="BB1811">
        <v>13086048</v>
      </c>
      <c r="BC1811">
        <v>11217932</v>
      </c>
      <c r="BD1811">
        <v>10708997</v>
      </c>
      <c r="BE1811">
        <v>13963826</v>
      </c>
      <c r="BF1811">
        <v>10056164</v>
      </c>
      <c r="BG1811">
        <v>10213227</v>
      </c>
      <c r="BH1811">
        <v>9780496</v>
      </c>
      <c r="BI1811">
        <v>6802200</v>
      </c>
      <c r="BJ1811">
        <v>8898362</v>
      </c>
      <c r="BK1811">
        <v>7351282</v>
      </c>
      <c r="BL1811">
        <v>9688327</v>
      </c>
      <c r="BM1811">
        <v>8545387</v>
      </c>
      <c r="BN1811">
        <v>9045241</v>
      </c>
      <c r="BO1811">
        <v>8437107</v>
      </c>
      <c r="BP1811">
        <v>8833742</v>
      </c>
      <c r="BQ1811">
        <v>8461001</v>
      </c>
      <c r="BR1811">
        <v>7739819</v>
      </c>
      <c r="BS1811">
        <v>7111850</v>
      </c>
      <c r="BT1811">
        <v>5667669</v>
      </c>
      <c r="BU1811">
        <v>6524091</v>
      </c>
      <c r="BV1811">
        <v>9392246</v>
      </c>
      <c r="BW1811">
        <v>8527859</v>
      </c>
      <c r="BX1811">
        <v>10200785</v>
      </c>
      <c r="BY1811">
        <v>8638578</v>
      </c>
      <c r="BZ1811">
        <v>7897877</v>
      </c>
      <c r="CA1811">
        <v>8762155</v>
      </c>
      <c r="CB1811">
        <v>10378006</v>
      </c>
      <c r="CC1811">
        <v>8944945</v>
      </c>
      <c r="CD1811">
        <v>7328801</v>
      </c>
      <c r="CE1811">
        <v>9731444</v>
      </c>
      <c r="CF1811">
        <v>10613753</v>
      </c>
      <c r="CG1811">
        <v>12752410</v>
      </c>
      <c r="CH1811">
        <v>11565130</v>
      </c>
      <c r="CI1811">
        <v>12625394</v>
      </c>
      <c r="CJ1811">
        <v>10715602</v>
      </c>
      <c r="CK1811">
        <v>6513595</v>
      </c>
      <c r="CL1811">
        <v>8967702</v>
      </c>
      <c r="CM1811">
        <v>7271481</v>
      </c>
      <c r="CN1811">
        <v>7123093</v>
      </c>
      <c r="CO1811">
        <v>6328007</v>
      </c>
      <c r="CP1811">
        <v>9014710</v>
      </c>
      <c r="CQ1811">
        <v>7707110</v>
      </c>
      <c r="CR1811">
        <v>6300345</v>
      </c>
      <c r="CS1811">
        <v>8082936</v>
      </c>
      <c r="CT1811">
        <v>7361869</v>
      </c>
      <c r="CU1811">
        <v>8619688</v>
      </c>
      <c r="CV1811">
        <v>10266871</v>
      </c>
      <c r="CW1811">
        <v>10024714</v>
      </c>
      <c r="CX1811">
        <v>19092079</v>
      </c>
      <c r="CY1811">
        <v>10962571</v>
      </c>
      <c r="CZ1811">
        <v>9627391</v>
      </c>
      <c r="DA1811">
        <v>12195185</v>
      </c>
      <c r="DB1811">
        <v>9452211</v>
      </c>
      <c r="DC1811">
        <v>7712937</v>
      </c>
      <c r="DD1811">
        <v>10187574</v>
      </c>
      <c r="DE1811">
        <v>8530899</v>
      </c>
      <c r="DF1811">
        <v>8383813</v>
      </c>
      <c r="DG1811">
        <v>10938853</v>
      </c>
      <c r="DH1811">
        <v>10143129</v>
      </c>
      <c r="DI1811">
        <v>9444369</v>
      </c>
      <c r="DJ1811">
        <v>14373960</v>
      </c>
      <c r="DK1811">
        <v>9067880</v>
      </c>
      <c r="DL1811">
        <v>8681811</v>
      </c>
      <c r="DM1811">
        <v>8627053</v>
      </c>
      <c r="DN1811">
        <v>8200653</v>
      </c>
      <c r="DO1811">
        <v>7472507</v>
      </c>
      <c r="DP1811">
        <v>9123777</v>
      </c>
      <c r="DQ1811">
        <v>10750498</v>
      </c>
      <c r="DR1811">
        <v>10763362</v>
      </c>
      <c r="DS1811">
        <v>8628872</v>
      </c>
      <c r="DT1811">
        <v>10156333</v>
      </c>
      <c r="DU1811">
        <v>8082632</v>
      </c>
      <c r="DV1811">
        <v>13047149</v>
      </c>
      <c r="DW1811">
        <v>8339514</v>
      </c>
      <c r="DX1811">
        <v>10198296</v>
      </c>
      <c r="DY1811">
        <v>10099102</v>
      </c>
      <c r="DZ1811">
        <v>9515007</v>
      </c>
      <c r="EA1811">
        <v>7688370</v>
      </c>
      <c r="EB1811">
        <v>8794457</v>
      </c>
      <c r="EC1811">
        <v>8786472</v>
      </c>
    </row>
    <row r="1812" spans="1:133" x14ac:dyDescent="0.25">
      <c r="A1812" s="5" t="s">
        <v>898</v>
      </c>
      <c r="B1812" t="s">
        <v>1169</v>
      </c>
      <c r="C1812" t="s">
        <v>1188</v>
      </c>
      <c r="D1812" s="2">
        <f>_xll.BDH(A1812, "volume", B1812, C1812, "Direction", "H", "Period", "M","cols=12;rows=2")</f>
        <v>40939</v>
      </c>
      <c r="E1812" s="2">
        <v>40968</v>
      </c>
      <c r="F1812" s="2">
        <v>40998</v>
      </c>
      <c r="G1812" s="2">
        <v>41029</v>
      </c>
      <c r="H1812" s="2">
        <v>41060</v>
      </c>
      <c r="I1812" s="2">
        <v>41089</v>
      </c>
      <c r="J1812" s="2">
        <v>41121</v>
      </c>
      <c r="K1812" s="2">
        <v>41152</v>
      </c>
      <c r="L1812" s="2">
        <v>41180</v>
      </c>
      <c r="M1812" s="2">
        <v>41213</v>
      </c>
      <c r="N1812" s="2">
        <v>41243</v>
      </c>
      <c r="O1812" s="2">
        <v>41274</v>
      </c>
    </row>
    <row r="1813" spans="1:133" x14ac:dyDescent="0.25">
      <c r="D1813" s="3">
        <v>27996509</v>
      </c>
      <c r="E1813">
        <v>33190208</v>
      </c>
      <c r="F1813">
        <v>38362593</v>
      </c>
      <c r="G1813">
        <v>40454161</v>
      </c>
      <c r="H1813">
        <v>46112609</v>
      </c>
      <c r="I1813">
        <v>45758006</v>
      </c>
      <c r="J1813">
        <v>49717938</v>
      </c>
      <c r="K1813">
        <v>56470205</v>
      </c>
      <c r="L1813">
        <v>55626054</v>
      </c>
      <c r="M1813">
        <v>82282527</v>
      </c>
      <c r="N1813">
        <v>56697280</v>
      </c>
      <c r="O1813">
        <v>39427987</v>
      </c>
    </row>
    <row r="1814" spans="1:133" x14ac:dyDescent="0.25">
      <c r="A1814" s="5" t="s">
        <v>899</v>
      </c>
      <c r="B1814" t="s">
        <v>1169</v>
      </c>
      <c r="C1814" t="s">
        <v>1199</v>
      </c>
      <c r="D1814" s="2">
        <f>_xll.BDH(A1814, "volume", B1814, C1814, "Direction", "H", "Period", "M","cols=130;rows=2")</f>
        <v>40939</v>
      </c>
      <c r="E1814" s="2">
        <v>40968</v>
      </c>
      <c r="F1814" s="2">
        <v>40998</v>
      </c>
      <c r="G1814" s="2">
        <v>41029</v>
      </c>
      <c r="H1814" s="2">
        <v>41060</v>
      </c>
      <c r="I1814" s="2">
        <v>41089</v>
      </c>
      <c r="J1814" s="2">
        <v>41121</v>
      </c>
      <c r="K1814" s="2">
        <v>41152</v>
      </c>
      <c r="L1814" s="2">
        <v>41180</v>
      </c>
      <c r="M1814" s="2">
        <v>41213</v>
      </c>
      <c r="N1814" s="2">
        <v>41243</v>
      </c>
      <c r="O1814" s="2">
        <v>41274</v>
      </c>
      <c r="P1814" s="2">
        <v>41305</v>
      </c>
      <c r="Q1814" s="2">
        <v>41333</v>
      </c>
      <c r="R1814" s="2">
        <v>41362</v>
      </c>
      <c r="S1814" s="2">
        <v>41394</v>
      </c>
      <c r="T1814" s="2">
        <v>41425</v>
      </c>
      <c r="U1814" s="2">
        <v>41453</v>
      </c>
      <c r="V1814" s="2">
        <v>41486</v>
      </c>
      <c r="W1814" s="2">
        <v>41516</v>
      </c>
      <c r="X1814" s="2">
        <v>41547</v>
      </c>
      <c r="Y1814" s="2">
        <v>41578</v>
      </c>
      <c r="Z1814" s="2">
        <v>41607</v>
      </c>
      <c r="AA1814" s="2">
        <v>41639</v>
      </c>
      <c r="AB1814" s="2">
        <v>41670</v>
      </c>
      <c r="AC1814" s="2">
        <v>41698</v>
      </c>
      <c r="AD1814" s="2">
        <v>41729</v>
      </c>
      <c r="AE1814" s="2">
        <v>41759</v>
      </c>
      <c r="AF1814" s="2">
        <v>41789</v>
      </c>
      <c r="AG1814" s="2">
        <v>41820</v>
      </c>
      <c r="AH1814" s="2">
        <v>41851</v>
      </c>
      <c r="AI1814" s="2">
        <v>41880</v>
      </c>
      <c r="AJ1814" s="2">
        <v>41912</v>
      </c>
      <c r="AK1814" s="2">
        <v>41943</v>
      </c>
      <c r="AL1814" s="2">
        <v>41971</v>
      </c>
      <c r="AM1814" s="2">
        <v>42004</v>
      </c>
      <c r="AN1814" s="2">
        <v>42034</v>
      </c>
      <c r="AO1814" s="2">
        <v>42062</v>
      </c>
      <c r="AP1814" s="2">
        <v>42094</v>
      </c>
      <c r="AQ1814" s="2">
        <v>42124</v>
      </c>
      <c r="AR1814" s="2">
        <v>42153</v>
      </c>
      <c r="AS1814" s="2">
        <v>42185</v>
      </c>
      <c r="AT1814" s="2">
        <v>42216</v>
      </c>
      <c r="AU1814" s="2">
        <v>42247</v>
      </c>
      <c r="AV1814" s="2">
        <v>42277</v>
      </c>
      <c r="AW1814" s="2">
        <v>42307</v>
      </c>
      <c r="AX1814" s="2">
        <v>42338</v>
      </c>
      <c r="AY1814" s="2">
        <v>42369</v>
      </c>
      <c r="AZ1814" s="2">
        <v>42398</v>
      </c>
      <c r="BA1814" s="2">
        <v>42429</v>
      </c>
      <c r="BB1814" s="2">
        <v>42460</v>
      </c>
      <c r="BC1814" s="2">
        <v>42489</v>
      </c>
      <c r="BD1814" s="2">
        <v>42521</v>
      </c>
      <c r="BE1814" s="2">
        <v>42551</v>
      </c>
      <c r="BF1814" s="2">
        <v>42580</v>
      </c>
      <c r="BG1814" s="2">
        <v>42613</v>
      </c>
      <c r="BH1814" s="2">
        <v>42643</v>
      </c>
      <c r="BI1814" s="2">
        <v>42674</v>
      </c>
      <c r="BJ1814" s="2">
        <v>42704</v>
      </c>
      <c r="BK1814" s="2">
        <v>42734</v>
      </c>
      <c r="BL1814" s="2">
        <v>42766</v>
      </c>
      <c r="BM1814" s="2">
        <v>42794</v>
      </c>
      <c r="BN1814" s="2">
        <v>42825</v>
      </c>
      <c r="BO1814" s="2">
        <v>42853</v>
      </c>
      <c r="BP1814" s="2">
        <v>42886</v>
      </c>
      <c r="BQ1814" s="2">
        <v>42916</v>
      </c>
      <c r="BR1814" s="2">
        <v>42947</v>
      </c>
      <c r="BS1814" s="2">
        <v>42978</v>
      </c>
      <c r="BT1814" s="2">
        <v>43007</v>
      </c>
      <c r="BU1814" s="2">
        <v>43039</v>
      </c>
      <c r="BV1814" s="2">
        <v>43069</v>
      </c>
      <c r="BW1814" s="2">
        <v>43098</v>
      </c>
      <c r="BX1814" s="2">
        <v>43131</v>
      </c>
      <c r="BY1814" s="2">
        <v>43159</v>
      </c>
      <c r="BZ1814" s="2">
        <v>43189</v>
      </c>
      <c r="CA1814" s="2">
        <v>43220</v>
      </c>
      <c r="CB1814" s="2">
        <v>43251</v>
      </c>
      <c r="CC1814" s="2">
        <v>43280</v>
      </c>
      <c r="CD1814" s="2">
        <v>43312</v>
      </c>
      <c r="CE1814" s="2">
        <v>43343</v>
      </c>
      <c r="CF1814" s="2">
        <v>43371</v>
      </c>
      <c r="CG1814" s="2">
        <v>43404</v>
      </c>
      <c r="CH1814" s="2">
        <v>43434</v>
      </c>
      <c r="CI1814" s="2">
        <v>43465</v>
      </c>
      <c r="CJ1814" s="2">
        <v>43496</v>
      </c>
      <c r="CK1814" s="2">
        <v>43524</v>
      </c>
      <c r="CL1814" s="2">
        <v>43553</v>
      </c>
      <c r="CM1814" s="2">
        <v>43585</v>
      </c>
      <c r="CN1814" s="2">
        <v>43616</v>
      </c>
      <c r="CO1814" s="2">
        <v>43644</v>
      </c>
      <c r="CP1814" s="2">
        <v>43677</v>
      </c>
      <c r="CQ1814" s="2">
        <v>43707</v>
      </c>
      <c r="CR1814" s="2">
        <v>43738</v>
      </c>
      <c r="CS1814" s="2">
        <v>43769</v>
      </c>
      <c r="CT1814" s="2">
        <v>43798</v>
      </c>
      <c r="CU1814" s="2">
        <v>43830</v>
      </c>
      <c r="CV1814" s="2">
        <v>43861</v>
      </c>
      <c r="CW1814" s="2">
        <v>43889</v>
      </c>
      <c r="CX1814" s="2">
        <v>43921</v>
      </c>
      <c r="CY1814" s="2">
        <v>43951</v>
      </c>
      <c r="CZ1814" s="2">
        <v>43980</v>
      </c>
      <c r="DA1814" s="2">
        <v>44012</v>
      </c>
      <c r="DB1814" s="2">
        <v>44043</v>
      </c>
      <c r="DC1814" s="2">
        <v>44074</v>
      </c>
      <c r="DD1814" s="2">
        <v>44104</v>
      </c>
      <c r="DE1814" s="2">
        <v>44134</v>
      </c>
      <c r="DF1814" s="2">
        <v>44165</v>
      </c>
      <c r="DG1814" s="2">
        <v>44196</v>
      </c>
      <c r="DH1814" s="2">
        <v>44225</v>
      </c>
      <c r="DI1814" s="2">
        <v>44253</v>
      </c>
      <c r="DJ1814" s="2">
        <v>44286</v>
      </c>
      <c r="DK1814" s="2">
        <v>44316</v>
      </c>
      <c r="DL1814" s="2">
        <v>44347</v>
      </c>
      <c r="DM1814" s="2">
        <v>44377</v>
      </c>
      <c r="DN1814" s="2">
        <v>44407</v>
      </c>
      <c r="DO1814" s="2">
        <v>44439</v>
      </c>
      <c r="DP1814" s="2">
        <v>44469</v>
      </c>
      <c r="DQ1814" s="2">
        <v>44498</v>
      </c>
      <c r="DR1814" s="2">
        <v>44530</v>
      </c>
      <c r="DS1814" s="2">
        <v>44561</v>
      </c>
      <c r="DT1814" s="2">
        <v>44592</v>
      </c>
      <c r="DU1814" s="2">
        <v>44620</v>
      </c>
      <c r="DV1814" s="2">
        <v>44651</v>
      </c>
      <c r="DW1814" s="2">
        <v>44680</v>
      </c>
      <c r="DX1814" s="2">
        <v>44712</v>
      </c>
      <c r="DY1814" s="2">
        <v>44742</v>
      </c>
      <c r="DZ1814" s="2">
        <v>44771</v>
      </c>
      <c r="EA1814" s="2">
        <v>44804</v>
      </c>
      <c r="EB1814" s="2">
        <v>44834</v>
      </c>
      <c r="EC1814" s="2">
        <v>44865</v>
      </c>
    </row>
    <row r="1815" spans="1:133" x14ac:dyDescent="0.25">
      <c r="D1815" s="3">
        <v>18327260</v>
      </c>
      <c r="E1815">
        <v>15111740</v>
      </c>
      <c r="F1815">
        <v>17597803</v>
      </c>
      <c r="G1815">
        <v>14758339</v>
      </c>
      <c r="H1815">
        <v>18141270</v>
      </c>
      <c r="I1815">
        <v>20346970</v>
      </c>
      <c r="J1815">
        <v>13418306</v>
      </c>
      <c r="K1815">
        <v>14621245</v>
      </c>
      <c r="L1815">
        <v>14966463</v>
      </c>
      <c r="M1815">
        <v>13851610</v>
      </c>
      <c r="N1815">
        <v>14801662</v>
      </c>
      <c r="O1815">
        <v>14202491</v>
      </c>
      <c r="P1815">
        <v>15000646</v>
      </c>
      <c r="Q1815">
        <v>12765711</v>
      </c>
      <c r="R1815">
        <v>16009580</v>
      </c>
      <c r="S1815">
        <v>24275559</v>
      </c>
      <c r="T1815">
        <v>19293098</v>
      </c>
      <c r="U1815">
        <v>29893083</v>
      </c>
      <c r="V1815">
        <v>14402808</v>
      </c>
      <c r="W1815">
        <v>15123134</v>
      </c>
      <c r="X1815">
        <v>16585027</v>
      </c>
      <c r="Y1815">
        <v>17949820</v>
      </c>
      <c r="Z1815">
        <v>11255798</v>
      </c>
      <c r="AA1815">
        <v>14961430</v>
      </c>
      <c r="AB1815">
        <v>13246119</v>
      </c>
      <c r="AC1815">
        <v>12782279</v>
      </c>
      <c r="AD1815">
        <v>12512972</v>
      </c>
      <c r="AE1815">
        <v>15021700</v>
      </c>
      <c r="AF1815">
        <v>14031580</v>
      </c>
      <c r="AG1815">
        <v>12436379</v>
      </c>
      <c r="AH1815">
        <v>11503737</v>
      </c>
      <c r="AI1815">
        <v>11075290</v>
      </c>
      <c r="AJ1815">
        <v>15583605</v>
      </c>
      <c r="AK1815">
        <v>16516114</v>
      </c>
      <c r="AL1815">
        <v>13045764</v>
      </c>
      <c r="AM1815">
        <v>16746099</v>
      </c>
      <c r="AN1815">
        <v>16504194</v>
      </c>
      <c r="AO1815">
        <v>17002942</v>
      </c>
      <c r="AP1815">
        <v>24968574</v>
      </c>
      <c r="AQ1815">
        <v>19804196</v>
      </c>
      <c r="AR1815">
        <v>18884871</v>
      </c>
      <c r="AS1815">
        <v>25103347</v>
      </c>
      <c r="AT1815">
        <v>17757278</v>
      </c>
      <c r="AU1815">
        <v>19434045</v>
      </c>
      <c r="AV1815">
        <v>20449616</v>
      </c>
      <c r="AW1815">
        <v>16083262</v>
      </c>
      <c r="AX1815">
        <v>15446336</v>
      </c>
      <c r="AY1815">
        <v>17749095</v>
      </c>
      <c r="AZ1815">
        <v>20435243</v>
      </c>
      <c r="BA1815">
        <v>21833947</v>
      </c>
      <c r="BB1815">
        <v>17949628</v>
      </c>
      <c r="BC1815">
        <v>17442027</v>
      </c>
      <c r="BD1815">
        <v>15255962</v>
      </c>
      <c r="BE1815">
        <v>24967006</v>
      </c>
      <c r="BF1815">
        <v>19437611</v>
      </c>
      <c r="BG1815">
        <v>15668977</v>
      </c>
      <c r="BH1815">
        <v>18595540</v>
      </c>
      <c r="BI1815">
        <v>15324362</v>
      </c>
      <c r="BJ1815">
        <v>22013676</v>
      </c>
      <c r="BK1815">
        <v>17661269</v>
      </c>
      <c r="BL1815">
        <v>16751030</v>
      </c>
      <c r="BM1815">
        <v>15963052</v>
      </c>
      <c r="BN1815">
        <v>21619333</v>
      </c>
      <c r="BO1815">
        <v>17354030</v>
      </c>
      <c r="BP1815">
        <v>14287022</v>
      </c>
      <c r="BQ1815">
        <v>19230521</v>
      </c>
      <c r="BR1815">
        <v>14313779</v>
      </c>
      <c r="BS1815">
        <v>13126242</v>
      </c>
      <c r="BT1815">
        <v>15450417</v>
      </c>
      <c r="BU1815">
        <v>13118728</v>
      </c>
      <c r="BV1815">
        <v>10041469</v>
      </c>
      <c r="BW1815">
        <v>12251210</v>
      </c>
      <c r="BX1815">
        <v>15419902</v>
      </c>
      <c r="BY1815">
        <v>15648791</v>
      </c>
      <c r="BZ1815">
        <v>13023187</v>
      </c>
      <c r="CA1815">
        <v>14143890</v>
      </c>
      <c r="CB1815">
        <v>21085421</v>
      </c>
      <c r="CC1815">
        <v>22535685</v>
      </c>
      <c r="CD1815">
        <v>15053658</v>
      </c>
      <c r="CE1815">
        <v>32643107</v>
      </c>
      <c r="CF1815">
        <v>16373292</v>
      </c>
      <c r="CG1815">
        <v>19609965</v>
      </c>
      <c r="CH1815">
        <v>14236430</v>
      </c>
      <c r="CI1815">
        <v>19747925</v>
      </c>
      <c r="CJ1815">
        <v>15603143</v>
      </c>
      <c r="CK1815">
        <v>13044082</v>
      </c>
      <c r="CL1815">
        <v>15452723</v>
      </c>
      <c r="CM1815">
        <v>12167047</v>
      </c>
      <c r="CN1815">
        <v>13823067</v>
      </c>
      <c r="CO1815">
        <v>15013869</v>
      </c>
      <c r="CP1815">
        <v>12942521</v>
      </c>
      <c r="CQ1815">
        <v>15371320</v>
      </c>
      <c r="CR1815">
        <v>13584577</v>
      </c>
      <c r="CS1815">
        <v>14893988</v>
      </c>
      <c r="CT1815">
        <v>16795996</v>
      </c>
      <c r="CU1815">
        <v>17216485</v>
      </c>
      <c r="CV1815">
        <v>17377961</v>
      </c>
      <c r="CW1815">
        <v>41571492</v>
      </c>
      <c r="CX1815">
        <v>43194021</v>
      </c>
      <c r="CY1815">
        <v>26273163</v>
      </c>
      <c r="CZ1815">
        <v>18549057</v>
      </c>
      <c r="DA1815">
        <v>28590469</v>
      </c>
      <c r="DB1815">
        <v>20868929</v>
      </c>
      <c r="DC1815">
        <v>16417771</v>
      </c>
      <c r="DD1815">
        <v>22715445</v>
      </c>
      <c r="DE1815">
        <v>17372697</v>
      </c>
      <c r="DF1815">
        <v>17838187</v>
      </c>
      <c r="DG1815">
        <v>25632902</v>
      </c>
      <c r="DH1815">
        <v>22209559</v>
      </c>
      <c r="DI1815">
        <v>18203067</v>
      </c>
      <c r="DJ1815">
        <v>28670824</v>
      </c>
      <c r="DK1815">
        <v>21738858</v>
      </c>
      <c r="DL1815">
        <v>18356451</v>
      </c>
      <c r="DM1815">
        <v>23225985</v>
      </c>
      <c r="DN1815">
        <v>15742028</v>
      </c>
      <c r="DO1815">
        <v>17947160</v>
      </c>
      <c r="DP1815">
        <v>24181485</v>
      </c>
      <c r="DQ1815">
        <v>18411349</v>
      </c>
      <c r="DR1815">
        <v>16436658</v>
      </c>
      <c r="DS1815">
        <v>24358623</v>
      </c>
      <c r="DT1815">
        <v>25904512</v>
      </c>
      <c r="DU1815">
        <v>22308636</v>
      </c>
      <c r="DV1815">
        <v>27060635</v>
      </c>
      <c r="DW1815">
        <v>22035337</v>
      </c>
      <c r="DX1815">
        <v>40748502</v>
      </c>
      <c r="DY1815">
        <v>33827811</v>
      </c>
      <c r="DZ1815">
        <v>19687266</v>
      </c>
      <c r="EA1815">
        <v>17588591</v>
      </c>
      <c r="EB1815">
        <v>40176992</v>
      </c>
      <c r="EC1815">
        <v>33658922</v>
      </c>
    </row>
    <row r="1816" spans="1:133" x14ac:dyDescent="0.25">
      <c r="A1816" s="5" t="s">
        <v>900</v>
      </c>
      <c r="B1816" t="s">
        <v>1169</v>
      </c>
      <c r="C1816" t="s">
        <v>1194</v>
      </c>
      <c r="D1816" s="2">
        <f>_xll.BDH(A1816, "volume", B1816, C1816, "Direction", "H", "Period", "M","cols=72;rows=2")</f>
        <v>40939</v>
      </c>
      <c r="E1816" s="2">
        <v>40968</v>
      </c>
      <c r="F1816" s="2">
        <v>40998</v>
      </c>
      <c r="G1816" s="2">
        <v>41029</v>
      </c>
      <c r="H1816" s="2">
        <v>41060</v>
      </c>
      <c r="I1816" s="2">
        <v>41089</v>
      </c>
      <c r="J1816" s="2">
        <v>41121</v>
      </c>
      <c r="K1816" s="2">
        <v>41152</v>
      </c>
      <c r="L1816" s="2">
        <v>41180</v>
      </c>
      <c r="M1816" s="2">
        <v>41213</v>
      </c>
      <c r="N1816" s="2">
        <v>41243</v>
      </c>
      <c r="O1816" s="2">
        <v>41274</v>
      </c>
      <c r="P1816" s="2">
        <v>41305</v>
      </c>
      <c r="Q1816" s="2">
        <v>41333</v>
      </c>
      <c r="R1816" s="2">
        <v>41362</v>
      </c>
      <c r="S1816" s="2">
        <v>41394</v>
      </c>
      <c r="T1816" s="2">
        <v>41425</v>
      </c>
      <c r="U1816" s="2">
        <v>41453</v>
      </c>
      <c r="V1816" s="2">
        <v>41486</v>
      </c>
      <c r="W1816" s="2">
        <v>41516</v>
      </c>
      <c r="X1816" s="2">
        <v>41547</v>
      </c>
      <c r="Y1816" s="2">
        <v>41578</v>
      </c>
      <c r="Z1816" s="2">
        <v>41607</v>
      </c>
      <c r="AA1816" s="2">
        <v>41639</v>
      </c>
      <c r="AB1816" s="2">
        <v>41670</v>
      </c>
      <c r="AC1816" s="2">
        <v>41698</v>
      </c>
      <c r="AD1816" s="2">
        <v>41729</v>
      </c>
      <c r="AE1816" s="2">
        <v>41759</v>
      </c>
      <c r="AF1816" s="2">
        <v>41789</v>
      </c>
      <c r="AG1816" s="2">
        <v>41820</v>
      </c>
      <c r="AH1816" s="2">
        <v>41851</v>
      </c>
      <c r="AI1816" s="2">
        <v>41880</v>
      </c>
      <c r="AJ1816" s="2">
        <v>41912</v>
      </c>
      <c r="AK1816" s="2">
        <v>41943</v>
      </c>
      <c r="AL1816" s="2">
        <v>41971</v>
      </c>
      <c r="AM1816" s="2">
        <v>42004</v>
      </c>
      <c r="AN1816" s="2">
        <v>42034</v>
      </c>
      <c r="AO1816" s="2">
        <v>42062</v>
      </c>
      <c r="AP1816" s="2">
        <v>42094</v>
      </c>
      <c r="AQ1816" s="2">
        <v>42124</v>
      </c>
      <c r="AR1816" s="2">
        <v>42153</v>
      </c>
      <c r="AS1816" s="2">
        <v>42185</v>
      </c>
      <c r="AT1816" s="2">
        <v>42216</v>
      </c>
      <c r="AU1816" s="2">
        <v>42247</v>
      </c>
      <c r="AV1816" s="2">
        <v>42277</v>
      </c>
      <c r="AW1816" s="2">
        <v>42307</v>
      </c>
      <c r="AX1816" s="2">
        <v>42338</v>
      </c>
      <c r="AY1816" s="2">
        <v>42369</v>
      </c>
      <c r="AZ1816" s="2">
        <v>42398</v>
      </c>
      <c r="BA1816" s="2">
        <v>42429</v>
      </c>
      <c r="BB1816" s="2">
        <v>42460</v>
      </c>
      <c r="BC1816" s="2">
        <v>42489</v>
      </c>
      <c r="BD1816" s="2">
        <v>42521</v>
      </c>
      <c r="BE1816" s="2">
        <v>42551</v>
      </c>
      <c r="BF1816" s="2">
        <v>42580</v>
      </c>
      <c r="BG1816" s="2">
        <v>42613</v>
      </c>
      <c r="BH1816" s="2">
        <v>42643</v>
      </c>
      <c r="BI1816" s="2">
        <v>42674</v>
      </c>
      <c r="BJ1816" s="2">
        <v>42704</v>
      </c>
      <c r="BK1816" s="2">
        <v>42734</v>
      </c>
      <c r="BL1816" s="2">
        <v>42766</v>
      </c>
      <c r="BM1816" s="2">
        <v>42794</v>
      </c>
      <c r="BN1816" s="2">
        <v>42825</v>
      </c>
      <c r="BO1816" s="2">
        <v>42853</v>
      </c>
      <c r="BP1816" s="2">
        <v>42886</v>
      </c>
      <c r="BQ1816" s="2">
        <v>42916</v>
      </c>
      <c r="BR1816" s="2">
        <v>42947</v>
      </c>
      <c r="BS1816" s="2">
        <v>42978</v>
      </c>
      <c r="BT1816" s="2">
        <v>43007</v>
      </c>
      <c r="BU1816" s="2">
        <v>43039</v>
      </c>
      <c r="BV1816" s="2">
        <v>43069</v>
      </c>
      <c r="BW1816" s="2">
        <v>43098</v>
      </c>
    </row>
    <row r="1817" spans="1:133" x14ac:dyDescent="0.25">
      <c r="D1817" s="3">
        <v>5432219</v>
      </c>
      <c r="E1817">
        <v>7077381</v>
      </c>
      <c r="F1817">
        <v>4038234</v>
      </c>
      <c r="G1817">
        <v>2896524</v>
      </c>
      <c r="H1817">
        <v>5497110</v>
      </c>
      <c r="I1817">
        <v>3533160</v>
      </c>
      <c r="J1817">
        <v>2876065</v>
      </c>
      <c r="K1817">
        <v>3644744</v>
      </c>
      <c r="L1817">
        <v>2257084</v>
      </c>
      <c r="M1817">
        <v>2677144</v>
      </c>
      <c r="N1817">
        <v>2877969</v>
      </c>
      <c r="O1817">
        <v>3658510</v>
      </c>
      <c r="P1817">
        <v>2147317</v>
      </c>
      <c r="Q1817">
        <v>3373068</v>
      </c>
      <c r="R1817">
        <v>2439516</v>
      </c>
      <c r="S1817">
        <v>2052962</v>
      </c>
      <c r="T1817">
        <v>2592260</v>
      </c>
      <c r="U1817">
        <v>2810042</v>
      </c>
      <c r="V1817">
        <v>2366571</v>
      </c>
      <c r="W1817">
        <v>2596191</v>
      </c>
      <c r="X1817">
        <v>2468723</v>
      </c>
      <c r="Y1817">
        <v>1755689</v>
      </c>
      <c r="Z1817">
        <v>2551432</v>
      </c>
      <c r="AA1817">
        <v>2948963</v>
      </c>
      <c r="AB1817">
        <v>2831768</v>
      </c>
      <c r="AC1817">
        <v>2845930</v>
      </c>
      <c r="AD1817">
        <v>3566999</v>
      </c>
      <c r="AE1817">
        <v>3856043</v>
      </c>
      <c r="AF1817">
        <v>3324078</v>
      </c>
      <c r="AG1817">
        <v>3111536</v>
      </c>
      <c r="AH1817">
        <v>3986062</v>
      </c>
      <c r="AI1817">
        <v>3496665</v>
      </c>
      <c r="AJ1817">
        <v>3402397</v>
      </c>
      <c r="AK1817">
        <v>3419323</v>
      </c>
      <c r="AL1817">
        <v>2871911</v>
      </c>
      <c r="AM1817">
        <v>3938424</v>
      </c>
      <c r="AN1817">
        <v>2668869</v>
      </c>
      <c r="AO1817">
        <v>4709545</v>
      </c>
      <c r="AP1817">
        <v>3406407</v>
      </c>
      <c r="AQ1817">
        <v>2360022</v>
      </c>
      <c r="AR1817">
        <v>4487022</v>
      </c>
      <c r="AS1817">
        <v>9652732</v>
      </c>
      <c r="AT1817">
        <v>4959444</v>
      </c>
      <c r="AU1817">
        <v>5732404</v>
      </c>
      <c r="AV1817">
        <v>6565794</v>
      </c>
      <c r="AW1817">
        <v>4506272</v>
      </c>
      <c r="AX1817">
        <v>3448952</v>
      </c>
      <c r="AY1817">
        <v>3950665</v>
      </c>
      <c r="AZ1817">
        <v>3669387</v>
      </c>
      <c r="BA1817">
        <v>5282570</v>
      </c>
      <c r="BB1817">
        <v>4646527</v>
      </c>
      <c r="BC1817">
        <v>3392372</v>
      </c>
      <c r="BD1817">
        <v>3320279</v>
      </c>
      <c r="BE1817">
        <v>3825623</v>
      </c>
      <c r="BF1817">
        <v>2848885</v>
      </c>
      <c r="BG1817">
        <v>4386164</v>
      </c>
      <c r="BH1817">
        <v>5248734</v>
      </c>
      <c r="BI1817">
        <v>4777972</v>
      </c>
      <c r="BJ1817">
        <v>4899617</v>
      </c>
      <c r="BK1817">
        <v>5426696</v>
      </c>
      <c r="BL1817">
        <v>4630135</v>
      </c>
      <c r="BM1817">
        <v>4740371</v>
      </c>
      <c r="BN1817">
        <v>16620913</v>
      </c>
      <c r="BO1817">
        <v>6550744</v>
      </c>
      <c r="BP1817">
        <v>10218122</v>
      </c>
      <c r="BQ1817">
        <v>11178785</v>
      </c>
      <c r="BR1817">
        <v>15663561</v>
      </c>
      <c r="BS1817">
        <v>19864283</v>
      </c>
      <c r="BT1817">
        <v>14085035</v>
      </c>
      <c r="BU1817">
        <v>11975429</v>
      </c>
      <c r="BV1817">
        <v>26023101</v>
      </c>
      <c r="BW1817">
        <v>31865655</v>
      </c>
    </row>
    <row r="1818" spans="1:133" x14ac:dyDescent="0.25">
      <c r="A1818" s="5" t="s">
        <v>901</v>
      </c>
      <c r="B1818" t="s">
        <v>1169</v>
      </c>
      <c r="C1818" t="s">
        <v>1192</v>
      </c>
      <c r="D1818" s="2">
        <f>_xll.BDH(A1818, "volume", B1818, C1818, "Direction", "H", "Period", "M","cols=48;rows=2")</f>
        <v>40939</v>
      </c>
      <c r="E1818" s="2">
        <v>40968</v>
      </c>
      <c r="F1818" s="2">
        <v>40998</v>
      </c>
      <c r="G1818" s="2">
        <v>41029</v>
      </c>
      <c r="H1818" s="2">
        <v>41060</v>
      </c>
      <c r="I1818" s="2">
        <v>41089</v>
      </c>
      <c r="J1818" s="2">
        <v>41121</v>
      </c>
      <c r="K1818" s="2">
        <v>41152</v>
      </c>
      <c r="L1818" s="2">
        <v>41180</v>
      </c>
      <c r="M1818" s="2">
        <v>41213</v>
      </c>
      <c r="N1818" s="2">
        <v>41243</v>
      </c>
      <c r="O1818" s="2">
        <v>41274</v>
      </c>
      <c r="P1818" s="2">
        <v>41305</v>
      </c>
      <c r="Q1818" s="2">
        <v>41333</v>
      </c>
      <c r="R1818" s="2">
        <v>41362</v>
      </c>
      <c r="S1818" s="2">
        <v>41394</v>
      </c>
      <c r="T1818" s="2">
        <v>41425</v>
      </c>
      <c r="U1818" s="2">
        <v>41453</v>
      </c>
      <c r="V1818" s="2">
        <v>41486</v>
      </c>
      <c r="W1818" s="2">
        <v>41516</v>
      </c>
      <c r="X1818" s="2">
        <v>41547</v>
      </c>
      <c r="Y1818" s="2">
        <v>41578</v>
      </c>
      <c r="Z1818" s="2">
        <v>41607</v>
      </c>
      <c r="AA1818" s="2">
        <v>41639</v>
      </c>
      <c r="AB1818" s="2">
        <v>41670</v>
      </c>
      <c r="AC1818" s="2">
        <v>41698</v>
      </c>
      <c r="AD1818" s="2">
        <v>41729</v>
      </c>
      <c r="AE1818" s="2">
        <v>41759</v>
      </c>
      <c r="AF1818" s="2">
        <v>41789</v>
      </c>
      <c r="AG1818" s="2">
        <v>41820</v>
      </c>
      <c r="AH1818" s="2">
        <v>41851</v>
      </c>
      <c r="AI1818" s="2">
        <v>41880</v>
      </c>
      <c r="AJ1818" s="2">
        <v>41912</v>
      </c>
      <c r="AK1818" s="2">
        <v>41943</v>
      </c>
      <c r="AL1818" s="2">
        <v>41971</v>
      </c>
      <c r="AM1818" s="2">
        <v>42004</v>
      </c>
      <c r="AN1818" s="2">
        <v>42034</v>
      </c>
      <c r="AO1818" s="2">
        <v>42062</v>
      </c>
      <c r="AP1818" s="2">
        <v>42094</v>
      </c>
      <c r="AQ1818" s="2">
        <v>42124</v>
      </c>
      <c r="AR1818" s="2">
        <v>42153</v>
      </c>
      <c r="AS1818" s="2">
        <v>42185</v>
      </c>
      <c r="AT1818" s="2">
        <v>42216</v>
      </c>
      <c r="AU1818" s="2">
        <v>42247</v>
      </c>
      <c r="AV1818" s="2">
        <v>42277</v>
      </c>
      <c r="AW1818" s="2">
        <v>42307</v>
      </c>
      <c r="AX1818" s="2">
        <v>42338</v>
      </c>
      <c r="AY1818" s="2">
        <v>42369</v>
      </c>
    </row>
    <row r="1819" spans="1:133" x14ac:dyDescent="0.25">
      <c r="D1819" s="3">
        <v>7382454</v>
      </c>
      <c r="E1819">
        <v>10432278</v>
      </c>
      <c r="F1819">
        <v>12501648</v>
      </c>
      <c r="G1819">
        <v>9812085</v>
      </c>
      <c r="H1819">
        <v>13027604</v>
      </c>
      <c r="I1819">
        <v>9781685</v>
      </c>
      <c r="J1819">
        <v>10488428</v>
      </c>
      <c r="K1819">
        <v>12830820</v>
      </c>
      <c r="L1819">
        <v>12325231</v>
      </c>
      <c r="M1819">
        <v>8987937</v>
      </c>
      <c r="N1819">
        <v>8571433</v>
      </c>
      <c r="O1819">
        <v>7623165</v>
      </c>
      <c r="P1819">
        <v>8362148</v>
      </c>
      <c r="Q1819">
        <v>8144516</v>
      </c>
      <c r="R1819">
        <v>7206793</v>
      </c>
      <c r="S1819">
        <v>8892894</v>
      </c>
      <c r="T1819">
        <v>8241524</v>
      </c>
      <c r="U1819">
        <v>9355493</v>
      </c>
      <c r="V1819">
        <v>8724646</v>
      </c>
      <c r="W1819">
        <v>8795064</v>
      </c>
      <c r="X1819">
        <v>7089745</v>
      </c>
      <c r="Y1819">
        <v>7286956</v>
      </c>
      <c r="Z1819">
        <v>4521396</v>
      </c>
      <c r="AA1819">
        <v>6493924</v>
      </c>
      <c r="AB1819">
        <v>6132845</v>
      </c>
      <c r="AC1819">
        <v>6016288</v>
      </c>
      <c r="AD1819">
        <v>7199739</v>
      </c>
      <c r="AE1819">
        <v>5446344</v>
      </c>
      <c r="AF1819">
        <v>4241653</v>
      </c>
      <c r="AG1819">
        <v>6263108</v>
      </c>
      <c r="AH1819">
        <v>5673035</v>
      </c>
      <c r="AI1819">
        <v>3890452</v>
      </c>
      <c r="AJ1819">
        <v>4947232</v>
      </c>
      <c r="AK1819">
        <v>5995722</v>
      </c>
      <c r="AL1819">
        <v>3573579</v>
      </c>
      <c r="AM1819">
        <v>7452947</v>
      </c>
      <c r="AN1819">
        <v>6250280</v>
      </c>
      <c r="AO1819">
        <v>5386869</v>
      </c>
      <c r="AP1819">
        <v>9087284</v>
      </c>
      <c r="AQ1819">
        <v>7943047</v>
      </c>
      <c r="AR1819">
        <v>9861167</v>
      </c>
      <c r="AS1819">
        <v>9326710</v>
      </c>
      <c r="AT1819">
        <v>14021076</v>
      </c>
      <c r="AU1819">
        <v>18987085</v>
      </c>
      <c r="AV1819">
        <v>31099621</v>
      </c>
      <c r="AW1819">
        <v>42187746</v>
      </c>
      <c r="AX1819">
        <v>17536223</v>
      </c>
      <c r="AY1819">
        <v>25030574</v>
      </c>
    </row>
    <row r="1820" spans="1:133" x14ac:dyDescent="0.25">
      <c r="A1820" s="5" t="s">
        <v>902</v>
      </c>
      <c r="B1820" t="s">
        <v>1169</v>
      </c>
      <c r="C1820" t="s">
        <v>1199</v>
      </c>
      <c r="D1820" s="2">
        <f>_xll.BDH(A1820, "volume", B1820, C1820, "Direction", "H", "Period", "M","cols=130;rows=2")</f>
        <v>40939</v>
      </c>
      <c r="E1820" s="2">
        <v>40968</v>
      </c>
      <c r="F1820" s="2">
        <v>40998</v>
      </c>
      <c r="G1820" s="2">
        <v>41029</v>
      </c>
      <c r="H1820" s="2">
        <v>41060</v>
      </c>
      <c r="I1820" s="2">
        <v>41089</v>
      </c>
      <c r="J1820" s="2">
        <v>41121</v>
      </c>
      <c r="K1820" s="2">
        <v>41152</v>
      </c>
      <c r="L1820" s="2">
        <v>41180</v>
      </c>
      <c r="M1820" s="2">
        <v>41213</v>
      </c>
      <c r="N1820" s="2">
        <v>41243</v>
      </c>
      <c r="O1820" s="2">
        <v>41274</v>
      </c>
      <c r="P1820" s="2">
        <v>41305</v>
      </c>
      <c r="Q1820" s="2">
        <v>41333</v>
      </c>
      <c r="R1820" s="2">
        <v>41362</v>
      </c>
      <c r="S1820" s="2">
        <v>41394</v>
      </c>
      <c r="T1820" s="2">
        <v>41425</v>
      </c>
      <c r="U1820" s="2">
        <v>41453</v>
      </c>
      <c r="V1820" s="2">
        <v>41486</v>
      </c>
      <c r="W1820" s="2">
        <v>41516</v>
      </c>
      <c r="X1820" s="2">
        <v>41547</v>
      </c>
      <c r="Y1820" s="2">
        <v>41578</v>
      </c>
      <c r="Z1820" s="2">
        <v>41607</v>
      </c>
      <c r="AA1820" s="2">
        <v>41639</v>
      </c>
      <c r="AB1820" s="2">
        <v>41670</v>
      </c>
      <c r="AC1820" s="2">
        <v>41698</v>
      </c>
      <c r="AD1820" s="2">
        <v>41729</v>
      </c>
      <c r="AE1820" s="2">
        <v>41759</v>
      </c>
      <c r="AF1820" s="2">
        <v>41789</v>
      </c>
      <c r="AG1820" s="2">
        <v>41820</v>
      </c>
      <c r="AH1820" s="2">
        <v>41851</v>
      </c>
      <c r="AI1820" s="2">
        <v>41880</v>
      </c>
      <c r="AJ1820" s="2">
        <v>41912</v>
      </c>
      <c r="AK1820" s="2">
        <v>41943</v>
      </c>
      <c r="AL1820" s="2">
        <v>41971</v>
      </c>
      <c r="AM1820" s="2">
        <v>42004</v>
      </c>
      <c r="AN1820" s="2">
        <v>42034</v>
      </c>
      <c r="AO1820" s="2">
        <v>42062</v>
      </c>
      <c r="AP1820" s="2">
        <v>42094</v>
      </c>
      <c r="AQ1820" s="2">
        <v>42124</v>
      </c>
      <c r="AR1820" s="2">
        <v>42153</v>
      </c>
      <c r="AS1820" s="2">
        <v>42185</v>
      </c>
      <c r="AT1820" s="2">
        <v>42216</v>
      </c>
      <c r="AU1820" s="2">
        <v>42247</v>
      </c>
      <c r="AV1820" s="2">
        <v>42277</v>
      </c>
      <c r="AW1820" s="2">
        <v>42307</v>
      </c>
      <c r="AX1820" s="2">
        <v>42338</v>
      </c>
      <c r="AY1820" s="2">
        <v>42369</v>
      </c>
      <c r="AZ1820" s="2">
        <v>42398</v>
      </c>
      <c r="BA1820" s="2">
        <v>42429</v>
      </c>
      <c r="BB1820" s="2">
        <v>42460</v>
      </c>
      <c r="BC1820" s="2">
        <v>42489</v>
      </c>
      <c r="BD1820" s="2">
        <v>42521</v>
      </c>
      <c r="BE1820" s="2">
        <v>42551</v>
      </c>
      <c r="BF1820" s="2">
        <v>42580</v>
      </c>
      <c r="BG1820" s="2">
        <v>42613</v>
      </c>
      <c r="BH1820" s="2">
        <v>42643</v>
      </c>
      <c r="BI1820" s="2">
        <v>42674</v>
      </c>
      <c r="BJ1820" s="2">
        <v>42704</v>
      </c>
      <c r="BK1820" s="2">
        <v>42734</v>
      </c>
      <c r="BL1820" s="2">
        <v>42766</v>
      </c>
      <c r="BM1820" s="2">
        <v>42794</v>
      </c>
      <c r="BN1820" s="2">
        <v>42825</v>
      </c>
      <c r="BO1820" s="2">
        <v>42853</v>
      </c>
      <c r="BP1820" s="2">
        <v>42886</v>
      </c>
      <c r="BQ1820" s="2">
        <v>42916</v>
      </c>
      <c r="BR1820" s="2">
        <v>42947</v>
      </c>
      <c r="BS1820" s="2">
        <v>42978</v>
      </c>
      <c r="BT1820" s="2">
        <v>43007</v>
      </c>
      <c r="BU1820" s="2">
        <v>43039</v>
      </c>
      <c r="BV1820" s="2">
        <v>43069</v>
      </c>
      <c r="BW1820" s="2">
        <v>43098</v>
      </c>
      <c r="BX1820" s="2">
        <v>43131</v>
      </c>
      <c r="BY1820" s="2">
        <v>43159</v>
      </c>
      <c r="BZ1820" s="2">
        <v>43189</v>
      </c>
      <c r="CA1820" s="2">
        <v>43220</v>
      </c>
      <c r="CB1820" s="2">
        <v>43251</v>
      </c>
      <c r="CC1820" s="2">
        <v>43280</v>
      </c>
      <c r="CD1820" s="2">
        <v>43312</v>
      </c>
      <c r="CE1820" s="2">
        <v>43343</v>
      </c>
      <c r="CF1820" s="2">
        <v>43371</v>
      </c>
      <c r="CG1820" s="2">
        <v>43404</v>
      </c>
      <c r="CH1820" s="2">
        <v>43434</v>
      </c>
      <c r="CI1820" s="2">
        <v>43465</v>
      </c>
      <c r="CJ1820" s="2">
        <v>43496</v>
      </c>
      <c r="CK1820" s="2">
        <v>43524</v>
      </c>
      <c r="CL1820" s="2">
        <v>43553</v>
      </c>
      <c r="CM1820" s="2">
        <v>43585</v>
      </c>
      <c r="CN1820" s="2">
        <v>43616</v>
      </c>
      <c r="CO1820" s="2">
        <v>43644</v>
      </c>
      <c r="CP1820" s="2">
        <v>43677</v>
      </c>
      <c r="CQ1820" s="2">
        <v>43707</v>
      </c>
      <c r="CR1820" s="2">
        <v>43738</v>
      </c>
      <c r="CS1820" s="2">
        <v>43769</v>
      </c>
      <c r="CT1820" s="2">
        <v>43798</v>
      </c>
      <c r="CU1820" s="2">
        <v>43830</v>
      </c>
      <c r="CV1820" s="2">
        <v>43861</v>
      </c>
      <c r="CW1820" s="2">
        <v>43889</v>
      </c>
      <c r="CX1820" s="2">
        <v>43921</v>
      </c>
      <c r="CY1820" s="2">
        <v>43951</v>
      </c>
      <c r="CZ1820" s="2">
        <v>43980</v>
      </c>
      <c r="DA1820" s="2">
        <v>44012</v>
      </c>
      <c r="DB1820" s="2">
        <v>44043</v>
      </c>
      <c r="DC1820" s="2">
        <v>44074</v>
      </c>
      <c r="DD1820" s="2">
        <v>44104</v>
      </c>
      <c r="DE1820" s="2">
        <v>44134</v>
      </c>
      <c r="DF1820" s="2">
        <v>44165</v>
      </c>
      <c r="DG1820" s="2">
        <v>44196</v>
      </c>
      <c r="DH1820" s="2">
        <v>44225</v>
      </c>
      <c r="DI1820" s="2">
        <v>44253</v>
      </c>
      <c r="DJ1820" s="2">
        <v>44286</v>
      </c>
      <c r="DK1820" s="2">
        <v>44316</v>
      </c>
      <c r="DL1820" s="2">
        <v>44347</v>
      </c>
      <c r="DM1820" s="2">
        <v>44377</v>
      </c>
      <c r="DN1820" s="2">
        <v>44407</v>
      </c>
      <c r="DO1820" s="2">
        <v>44439</v>
      </c>
      <c r="DP1820" s="2">
        <v>44469</v>
      </c>
      <c r="DQ1820" s="2">
        <v>44498</v>
      </c>
      <c r="DR1820" s="2">
        <v>44530</v>
      </c>
      <c r="DS1820" s="2">
        <v>44561</v>
      </c>
      <c r="DT1820" s="2">
        <v>44592</v>
      </c>
      <c r="DU1820" s="2">
        <v>44620</v>
      </c>
      <c r="DV1820" s="2">
        <v>44651</v>
      </c>
      <c r="DW1820" s="2">
        <v>44680</v>
      </c>
      <c r="DX1820" s="2">
        <v>44712</v>
      </c>
      <c r="DY1820" s="2">
        <v>44742</v>
      </c>
      <c r="DZ1820" s="2">
        <v>44771</v>
      </c>
      <c r="EA1820" s="2">
        <v>44804</v>
      </c>
      <c r="EB1820" s="2">
        <v>44834</v>
      </c>
      <c r="EC1820" s="2">
        <v>44865</v>
      </c>
    </row>
    <row r="1821" spans="1:133" x14ac:dyDescent="0.25">
      <c r="D1821" s="3">
        <v>3148623</v>
      </c>
      <c r="E1821">
        <v>3514112</v>
      </c>
      <c r="F1821">
        <v>2935818</v>
      </c>
      <c r="G1821">
        <v>3031163</v>
      </c>
      <c r="H1821">
        <v>11817912</v>
      </c>
      <c r="I1821">
        <v>6416105</v>
      </c>
      <c r="J1821">
        <v>4341104</v>
      </c>
      <c r="K1821">
        <v>2667768</v>
      </c>
      <c r="L1821">
        <v>3023135</v>
      </c>
      <c r="M1821">
        <v>3824353</v>
      </c>
      <c r="N1821">
        <v>3397947</v>
      </c>
      <c r="O1821">
        <v>3370916</v>
      </c>
      <c r="P1821">
        <v>3623237</v>
      </c>
      <c r="Q1821">
        <v>3130527</v>
      </c>
      <c r="R1821">
        <v>2816724</v>
      </c>
      <c r="S1821">
        <v>3227968</v>
      </c>
      <c r="T1821">
        <v>3035080</v>
      </c>
      <c r="U1821">
        <v>4360755</v>
      </c>
      <c r="V1821">
        <v>3140789</v>
      </c>
      <c r="W1821">
        <v>2539773</v>
      </c>
      <c r="X1821">
        <v>3153130</v>
      </c>
      <c r="Y1821">
        <v>2999114</v>
      </c>
      <c r="Z1821">
        <v>2062750</v>
      </c>
      <c r="AA1821">
        <v>2654679</v>
      </c>
      <c r="AB1821">
        <v>3263710</v>
      </c>
      <c r="AC1821">
        <v>3001989</v>
      </c>
      <c r="AD1821">
        <v>3302912</v>
      </c>
      <c r="AE1821">
        <v>3000750</v>
      </c>
      <c r="AF1821">
        <v>2267554</v>
      </c>
      <c r="AG1821">
        <v>2561379</v>
      </c>
      <c r="AH1821">
        <v>2508893</v>
      </c>
      <c r="AI1821">
        <v>2240547</v>
      </c>
      <c r="AJ1821">
        <v>2693631</v>
      </c>
      <c r="AK1821">
        <v>3069452</v>
      </c>
      <c r="AL1821">
        <v>2044751</v>
      </c>
      <c r="AM1821">
        <v>2880080</v>
      </c>
      <c r="AN1821">
        <v>2253706</v>
      </c>
      <c r="AO1821">
        <v>2035580</v>
      </c>
      <c r="AP1821">
        <v>2457477</v>
      </c>
      <c r="AQ1821">
        <v>2327217</v>
      </c>
      <c r="AR1821">
        <v>1792222</v>
      </c>
      <c r="AS1821">
        <v>2825921</v>
      </c>
      <c r="AT1821">
        <v>3457319</v>
      </c>
      <c r="AU1821">
        <v>3433828</v>
      </c>
      <c r="AV1821">
        <v>4387567</v>
      </c>
      <c r="AW1821">
        <v>3207592</v>
      </c>
      <c r="AX1821">
        <v>2399181</v>
      </c>
      <c r="AY1821">
        <v>3091862</v>
      </c>
      <c r="AZ1821">
        <v>3867049</v>
      </c>
      <c r="BA1821">
        <v>3675813</v>
      </c>
      <c r="BB1821">
        <v>2718655</v>
      </c>
      <c r="BC1821">
        <v>2537032</v>
      </c>
      <c r="BD1821">
        <v>1913333</v>
      </c>
      <c r="BE1821">
        <v>3172265</v>
      </c>
      <c r="BF1821">
        <v>2484616</v>
      </c>
      <c r="BG1821">
        <v>2243640</v>
      </c>
      <c r="BH1821">
        <v>2678191</v>
      </c>
      <c r="BI1821">
        <v>3516345</v>
      </c>
      <c r="BJ1821">
        <v>3471573</v>
      </c>
      <c r="BK1821">
        <v>3331908</v>
      </c>
      <c r="BL1821">
        <v>2784980</v>
      </c>
      <c r="BM1821">
        <v>2520561</v>
      </c>
      <c r="BN1821">
        <v>2666045</v>
      </c>
      <c r="BO1821">
        <v>2118473</v>
      </c>
      <c r="BP1821">
        <v>2715390</v>
      </c>
      <c r="BQ1821">
        <v>3236011</v>
      </c>
      <c r="BR1821">
        <v>2458842</v>
      </c>
      <c r="BS1821">
        <v>2644689</v>
      </c>
      <c r="BT1821">
        <v>2740688</v>
      </c>
      <c r="BU1821">
        <v>2802603</v>
      </c>
      <c r="BV1821">
        <v>2488998</v>
      </c>
      <c r="BW1821">
        <v>2565801</v>
      </c>
      <c r="BX1821">
        <v>3630908</v>
      </c>
      <c r="BY1821">
        <v>3099824</v>
      </c>
      <c r="BZ1821">
        <v>3137401</v>
      </c>
      <c r="CA1821">
        <v>3444044</v>
      </c>
      <c r="CB1821">
        <v>2807421</v>
      </c>
      <c r="CC1821">
        <v>3478428</v>
      </c>
      <c r="CD1821">
        <v>2931149</v>
      </c>
      <c r="CE1821">
        <v>3270243</v>
      </c>
      <c r="CF1821">
        <v>2895450</v>
      </c>
      <c r="CG1821">
        <v>5807885</v>
      </c>
      <c r="CH1821">
        <v>3747038</v>
      </c>
      <c r="CI1821">
        <v>4177456</v>
      </c>
      <c r="CJ1821">
        <v>3833701</v>
      </c>
      <c r="CK1821">
        <v>2253298</v>
      </c>
      <c r="CL1821">
        <v>3580041</v>
      </c>
      <c r="CM1821">
        <v>2561651</v>
      </c>
      <c r="CN1821">
        <v>2114114</v>
      </c>
      <c r="CO1821">
        <v>2585320</v>
      </c>
      <c r="CP1821">
        <v>2313236</v>
      </c>
      <c r="CQ1821">
        <v>3163816</v>
      </c>
      <c r="CR1821">
        <v>3661744</v>
      </c>
      <c r="CS1821">
        <v>3279938</v>
      </c>
      <c r="CT1821">
        <v>2784142</v>
      </c>
      <c r="CU1821">
        <v>2982901</v>
      </c>
      <c r="CV1821">
        <v>3580163</v>
      </c>
      <c r="CW1821">
        <v>4325748</v>
      </c>
      <c r="CX1821">
        <v>8547904</v>
      </c>
      <c r="CY1821">
        <v>3810633</v>
      </c>
      <c r="CZ1821">
        <v>15140566</v>
      </c>
      <c r="DA1821">
        <v>7574371</v>
      </c>
      <c r="DB1821">
        <v>3442211</v>
      </c>
      <c r="DC1821">
        <v>2876062</v>
      </c>
      <c r="DD1821">
        <v>5517219</v>
      </c>
      <c r="DE1821">
        <v>3775949</v>
      </c>
      <c r="DF1821">
        <v>3545159</v>
      </c>
      <c r="DG1821">
        <v>4907955</v>
      </c>
      <c r="DH1821">
        <v>4491928</v>
      </c>
      <c r="DI1821">
        <v>3737788</v>
      </c>
      <c r="DJ1821">
        <v>5210660</v>
      </c>
      <c r="DK1821">
        <v>3441018</v>
      </c>
      <c r="DL1821">
        <v>3564863</v>
      </c>
      <c r="DM1821">
        <v>4064563</v>
      </c>
      <c r="DN1821">
        <v>3646416</v>
      </c>
      <c r="DO1821">
        <v>2616795</v>
      </c>
      <c r="DP1821">
        <v>3838230</v>
      </c>
      <c r="DQ1821">
        <v>3862397</v>
      </c>
      <c r="DR1821">
        <v>3753249</v>
      </c>
      <c r="DS1821">
        <v>3616787</v>
      </c>
      <c r="DT1821">
        <v>5313811</v>
      </c>
      <c r="DU1821">
        <v>4204943</v>
      </c>
      <c r="DV1821">
        <v>6050450</v>
      </c>
      <c r="DW1821">
        <v>4931810</v>
      </c>
      <c r="DX1821">
        <v>8677171</v>
      </c>
      <c r="DY1821">
        <v>6075433</v>
      </c>
      <c r="DZ1821">
        <v>3678815</v>
      </c>
      <c r="EA1821">
        <v>3930212</v>
      </c>
      <c r="EB1821">
        <v>5865079</v>
      </c>
      <c r="EC1821">
        <v>4987365</v>
      </c>
    </row>
    <row r="1822" spans="1:133" x14ac:dyDescent="0.25">
      <c r="A1822" s="5" t="s">
        <v>903</v>
      </c>
      <c r="B1822" t="s">
        <v>1169</v>
      </c>
      <c r="C1822" t="s">
        <v>1199</v>
      </c>
      <c r="D1822" s="2">
        <f>_xll.BDH(A1822, "volume", B1822, C1822, "Direction", "H", "Period", "M","cols=130;rows=2")</f>
        <v>40939</v>
      </c>
      <c r="E1822" s="2">
        <v>40968</v>
      </c>
      <c r="F1822" s="2">
        <v>40998</v>
      </c>
      <c r="G1822" s="2">
        <v>41029</v>
      </c>
      <c r="H1822" s="2">
        <v>41060</v>
      </c>
      <c r="I1822" s="2">
        <v>41089</v>
      </c>
      <c r="J1822" s="2">
        <v>41121</v>
      </c>
      <c r="K1822" s="2">
        <v>41152</v>
      </c>
      <c r="L1822" s="2">
        <v>41180</v>
      </c>
      <c r="M1822" s="2">
        <v>41213</v>
      </c>
      <c r="N1822" s="2">
        <v>41243</v>
      </c>
      <c r="O1822" s="2">
        <v>41274</v>
      </c>
      <c r="P1822" s="2">
        <v>41305</v>
      </c>
      <c r="Q1822" s="2">
        <v>41333</v>
      </c>
      <c r="R1822" s="2">
        <v>41362</v>
      </c>
      <c r="S1822" s="2">
        <v>41394</v>
      </c>
      <c r="T1822" s="2">
        <v>41425</v>
      </c>
      <c r="U1822" s="2">
        <v>41453</v>
      </c>
      <c r="V1822" s="2">
        <v>41486</v>
      </c>
      <c r="W1822" s="2">
        <v>41516</v>
      </c>
      <c r="X1822" s="2">
        <v>41547</v>
      </c>
      <c r="Y1822" s="2">
        <v>41578</v>
      </c>
      <c r="Z1822" s="2">
        <v>41607</v>
      </c>
      <c r="AA1822" s="2">
        <v>41639</v>
      </c>
      <c r="AB1822" s="2">
        <v>41670</v>
      </c>
      <c r="AC1822" s="2">
        <v>41698</v>
      </c>
      <c r="AD1822" s="2">
        <v>41729</v>
      </c>
      <c r="AE1822" s="2">
        <v>41759</v>
      </c>
      <c r="AF1822" s="2">
        <v>41789</v>
      </c>
      <c r="AG1822" s="2">
        <v>41820</v>
      </c>
      <c r="AH1822" s="2">
        <v>41851</v>
      </c>
      <c r="AI1822" s="2">
        <v>41880</v>
      </c>
      <c r="AJ1822" s="2">
        <v>41912</v>
      </c>
      <c r="AK1822" s="2">
        <v>41943</v>
      </c>
      <c r="AL1822" s="2">
        <v>41971</v>
      </c>
      <c r="AM1822" s="2">
        <v>42004</v>
      </c>
      <c r="AN1822" s="2">
        <v>42034</v>
      </c>
      <c r="AO1822" s="2">
        <v>42062</v>
      </c>
      <c r="AP1822" s="2">
        <v>42094</v>
      </c>
      <c r="AQ1822" s="2">
        <v>42124</v>
      </c>
      <c r="AR1822" s="2">
        <v>42153</v>
      </c>
      <c r="AS1822" s="2">
        <v>42185</v>
      </c>
      <c r="AT1822" s="2">
        <v>42216</v>
      </c>
      <c r="AU1822" s="2">
        <v>42247</v>
      </c>
      <c r="AV1822" s="2">
        <v>42277</v>
      </c>
      <c r="AW1822" s="2">
        <v>42307</v>
      </c>
      <c r="AX1822" s="2">
        <v>42338</v>
      </c>
      <c r="AY1822" s="2">
        <v>42369</v>
      </c>
      <c r="AZ1822" s="2">
        <v>42398</v>
      </c>
      <c r="BA1822" s="2">
        <v>42429</v>
      </c>
      <c r="BB1822" s="2">
        <v>42460</v>
      </c>
      <c r="BC1822" s="2">
        <v>42489</v>
      </c>
      <c r="BD1822" s="2">
        <v>42521</v>
      </c>
      <c r="BE1822" s="2">
        <v>42551</v>
      </c>
      <c r="BF1822" s="2">
        <v>42580</v>
      </c>
      <c r="BG1822" s="2">
        <v>42613</v>
      </c>
      <c r="BH1822" s="2">
        <v>42643</v>
      </c>
      <c r="BI1822" s="2">
        <v>42674</v>
      </c>
      <c r="BJ1822" s="2">
        <v>42704</v>
      </c>
      <c r="BK1822" s="2">
        <v>42734</v>
      </c>
      <c r="BL1822" s="2">
        <v>42766</v>
      </c>
      <c r="BM1822" s="2">
        <v>42794</v>
      </c>
      <c r="BN1822" s="2">
        <v>42825</v>
      </c>
      <c r="BO1822" s="2">
        <v>42853</v>
      </c>
      <c r="BP1822" s="2">
        <v>42886</v>
      </c>
      <c r="BQ1822" s="2">
        <v>42916</v>
      </c>
      <c r="BR1822" s="2">
        <v>42947</v>
      </c>
      <c r="BS1822" s="2">
        <v>42978</v>
      </c>
      <c r="BT1822" s="2">
        <v>43007</v>
      </c>
      <c r="BU1822" s="2">
        <v>43039</v>
      </c>
      <c r="BV1822" s="2">
        <v>43069</v>
      </c>
      <c r="BW1822" s="2">
        <v>43098</v>
      </c>
      <c r="BX1822" s="2">
        <v>43131</v>
      </c>
      <c r="BY1822" s="2">
        <v>43159</v>
      </c>
      <c r="BZ1822" s="2">
        <v>43189</v>
      </c>
      <c r="CA1822" s="2">
        <v>43220</v>
      </c>
      <c r="CB1822" s="2">
        <v>43251</v>
      </c>
      <c r="CC1822" s="2">
        <v>43280</v>
      </c>
      <c r="CD1822" s="2">
        <v>43312</v>
      </c>
      <c r="CE1822" s="2">
        <v>43343</v>
      </c>
      <c r="CF1822" s="2">
        <v>43371</v>
      </c>
      <c r="CG1822" s="2">
        <v>43404</v>
      </c>
      <c r="CH1822" s="2">
        <v>43434</v>
      </c>
      <c r="CI1822" s="2">
        <v>43465</v>
      </c>
      <c r="CJ1822" s="2">
        <v>43496</v>
      </c>
      <c r="CK1822" s="2">
        <v>43524</v>
      </c>
      <c r="CL1822" s="2">
        <v>43553</v>
      </c>
      <c r="CM1822" s="2">
        <v>43585</v>
      </c>
      <c r="CN1822" s="2">
        <v>43616</v>
      </c>
      <c r="CO1822" s="2">
        <v>43644</v>
      </c>
      <c r="CP1822" s="2">
        <v>43677</v>
      </c>
      <c r="CQ1822" s="2">
        <v>43707</v>
      </c>
      <c r="CR1822" s="2">
        <v>43738</v>
      </c>
      <c r="CS1822" s="2">
        <v>43769</v>
      </c>
      <c r="CT1822" s="2">
        <v>43798</v>
      </c>
      <c r="CU1822" s="2">
        <v>43830</v>
      </c>
      <c r="CV1822" s="2">
        <v>43861</v>
      </c>
      <c r="CW1822" s="2">
        <v>43889</v>
      </c>
      <c r="CX1822" s="2">
        <v>43921</v>
      </c>
      <c r="CY1822" s="2">
        <v>43951</v>
      </c>
      <c r="CZ1822" s="2">
        <v>43980</v>
      </c>
      <c r="DA1822" s="2">
        <v>44012</v>
      </c>
      <c r="DB1822" s="2">
        <v>44043</v>
      </c>
      <c r="DC1822" s="2">
        <v>44074</v>
      </c>
      <c r="DD1822" s="2">
        <v>44104</v>
      </c>
      <c r="DE1822" s="2">
        <v>44134</v>
      </c>
      <c r="DF1822" s="2">
        <v>44165</v>
      </c>
      <c r="DG1822" s="2">
        <v>44196</v>
      </c>
      <c r="DH1822" s="2">
        <v>44225</v>
      </c>
      <c r="DI1822" s="2">
        <v>44253</v>
      </c>
      <c r="DJ1822" s="2">
        <v>44286</v>
      </c>
      <c r="DK1822" s="2">
        <v>44316</v>
      </c>
      <c r="DL1822" s="2">
        <v>44347</v>
      </c>
      <c r="DM1822" s="2">
        <v>44377</v>
      </c>
      <c r="DN1822" s="2">
        <v>44407</v>
      </c>
      <c r="DO1822" s="2">
        <v>44439</v>
      </c>
      <c r="DP1822" s="2">
        <v>44469</v>
      </c>
      <c r="DQ1822" s="2">
        <v>44498</v>
      </c>
      <c r="DR1822" s="2">
        <v>44530</v>
      </c>
      <c r="DS1822" s="2">
        <v>44561</v>
      </c>
      <c r="DT1822" s="2">
        <v>44592</v>
      </c>
      <c r="DU1822" s="2">
        <v>44620</v>
      </c>
      <c r="DV1822" s="2">
        <v>44651</v>
      </c>
      <c r="DW1822" s="2">
        <v>44680</v>
      </c>
      <c r="DX1822" s="2">
        <v>44712</v>
      </c>
      <c r="DY1822" s="2">
        <v>44742</v>
      </c>
      <c r="DZ1822" s="2">
        <v>44771</v>
      </c>
      <c r="EA1822" s="2">
        <v>44804</v>
      </c>
      <c r="EB1822" s="2">
        <v>44834</v>
      </c>
      <c r="EC1822" s="2">
        <v>44865</v>
      </c>
    </row>
    <row r="1823" spans="1:133" x14ac:dyDescent="0.25">
      <c r="D1823" s="3">
        <v>1609143</v>
      </c>
      <c r="E1823">
        <v>1833165</v>
      </c>
      <c r="F1823">
        <v>1519016</v>
      </c>
      <c r="G1823">
        <v>2307558</v>
      </c>
      <c r="H1823">
        <v>2219511</v>
      </c>
      <c r="I1823">
        <v>2216927</v>
      </c>
      <c r="J1823">
        <v>3352516</v>
      </c>
      <c r="K1823">
        <v>2230503</v>
      </c>
      <c r="L1823">
        <v>2477661</v>
      </c>
      <c r="M1823">
        <v>4281090</v>
      </c>
      <c r="N1823">
        <v>2113029</v>
      </c>
      <c r="O1823">
        <v>1597095</v>
      </c>
      <c r="P1823">
        <v>2123254</v>
      </c>
      <c r="Q1823">
        <v>1574497</v>
      </c>
      <c r="R1823">
        <v>1217687</v>
      </c>
      <c r="S1823">
        <v>1761379</v>
      </c>
      <c r="T1823">
        <v>1242024</v>
      </c>
      <c r="U1823">
        <v>1134188</v>
      </c>
      <c r="V1823">
        <v>1560953</v>
      </c>
      <c r="W1823">
        <v>817837</v>
      </c>
      <c r="X1823">
        <v>1059021</v>
      </c>
      <c r="Y1823">
        <v>2279563</v>
      </c>
      <c r="Z1823">
        <v>1281913</v>
      </c>
      <c r="AA1823">
        <v>1101761</v>
      </c>
      <c r="AB1823">
        <v>1722188</v>
      </c>
      <c r="AC1823">
        <v>1168582</v>
      </c>
      <c r="AD1823">
        <v>1824908</v>
      </c>
      <c r="AE1823">
        <v>2121923</v>
      </c>
      <c r="AF1823">
        <v>1485551</v>
      </c>
      <c r="AG1823">
        <v>1232054</v>
      </c>
      <c r="AH1823">
        <v>1288055</v>
      </c>
      <c r="AI1823">
        <v>919434</v>
      </c>
      <c r="AJ1823">
        <v>1094297</v>
      </c>
      <c r="AK1823">
        <v>1846489</v>
      </c>
      <c r="AL1823">
        <v>1085492</v>
      </c>
      <c r="AM1823">
        <v>1355899</v>
      </c>
      <c r="AN1823">
        <v>1363348</v>
      </c>
      <c r="AO1823">
        <v>1577408</v>
      </c>
      <c r="AP1823">
        <v>1241021</v>
      </c>
      <c r="AQ1823">
        <v>1939032</v>
      </c>
      <c r="AR1823">
        <v>1496967</v>
      </c>
      <c r="AS1823">
        <v>1523950</v>
      </c>
      <c r="AT1823">
        <v>2780714</v>
      </c>
      <c r="AU1823">
        <v>2097057</v>
      </c>
      <c r="AV1823">
        <v>1253633</v>
      </c>
      <c r="AW1823">
        <v>1942734</v>
      </c>
      <c r="AX1823">
        <v>3786330</v>
      </c>
      <c r="AY1823">
        <v>4330022</v>
      </c>
      <c r="AZ1823">
        <v>4700602</v>
      </c>
      <c r="BA1823">
        <v>3523924</v>
      </c>
      <c r="BB1823">
        <v>3563082</v>
      </c>
      <c r="BC1823">
        <v>2813041</v>
      </c>
      <c r="BD1823">
        <v>2627071</v>
      </c>
      <c r="BE1823">
        <v>4113678</v>
      </c>
      <c r="BF1823">
        <v>3570478</v>
      </c>
      <c r="BG1823">
        <v>3333241</v>
      </c>
      <c r="BH1823">
        <v>2955865</v>
      </c>
      <c r="BI1823">
        <v>4247962</v>
      </c>
      <c r="BJ1823">
        <v>3681782</v>
      </c>
      <c r="BK1823">
        <v>3747010</v>
      </c>
      <c r="BL1823">
        <v>2696575</v>
      </c>
      <c r="BM1823">
        <v>3017440</v>
      </c>
      <c r="BN1823">
        <v>3339687</v>
      </c>
      <c r="BO1823">
        <v>3668884</v>
      </c>
      <c r="BP1823">
        <v>3443428</v>
      </c>
      <c r="BQ1823">
        <v>3966956</v>
      </c>
      <c r="BR1823">
        <v>6372228</v>
      </c>
      <c r="BS1823">
        <v>4568488</v>
      </c>
      <c r="BT1823">
        <v>4552657</v>
      </c>
      <c r="BU1823">
        <v>6847685</v>
      </c>
      <c r="BV1823">
        <v>4713923</v>
      </c>
      <c r="BW1823">
        <v>4374875</v>
      </c>
      <c r="BX1823">
        <v>4298174</v>
      </c>
      <c r="BY1823">
        <v>6863835</v>
      </c>
      <c r="BZ1823">
        <v>3105969</v>
      </c>
      <c r="CA1823">
        <v>4944450</v>
      </c>
      <c r="CB1823">
        <v>2991844</v>
      </c>
      <c r="CC1823">
        <v>3194412</v>
      </c>
      <c r="CD1823">
        <v>2704468</v>
      </c>
      <c r="CE1823">
        <v>3195474</v>
      </c>
      <c r="CF1823">
        <v>2057786</v>
      </c>
      <c r="CG1823">
        <v>4138337</v>
      </c>
      <c r="CH1823">
        <v>2599746</v>
      </c>
      <c r="CI1823">
        <v>2720723</v>
      </c>
      <c r="CJ1823">
        <v>2692386</v>
      </c>
      <c r="CK1823">
        <v>2716381</v>
      </c>
      <c r="CL1823">
        <v>2206186</v>
      </c>
      <c r="CM1823">
        <v>2557318</v>
      </c>
      <c r="CN1823">
        <v>2213141</v>
      </c>
      <c r="CO1823">
        <v>1807946</v>
      </c>
      <c r="CP1823">
        <v>2055001</v>
      </c>
      <c r="CQ1823">
        <v>1773212</v>
      </c>
      <c r="CR1823">
        <v>2485018</v>
      </c>
      <c r="CS1823">
        <v>2700321</v>
      </c>
      <c r="CT1823">
        <v>1988650</v>
      </c>
      <c r="CU1823">
        <v>1664594</v>
      </c>
      <c r="CV1823">
        <v>1521171</v>
      </c>
      <c r="CW1823">
        <v>2668658</v>
      </c>
      <c r="CX1823">
        <v>4953689</v>
      </c>
      <c r="CY1823">
        <v>3080463</v>
      </c>
      <c r="CZ1823">
        <v>2143994</v>
      </c>
      <c r="DA1823">
        <v>2027562</v>
      </c>
      <c r="DB1823">
        <v>1617510</v>
      </c>
      <c r="DC1823">
        <v>1023699</v>
      </c>
      <c r="DD1823">
        <v>1751497</v>
      </c>
      <c r="DE1823">
        <v>1783395</v>
      </c>
      <c r="DF1823">
        <v>1572095</v>
      </c>
      <c r="DG1823">
        <v>1524107</v>
      </c>
      <c r="DH1823">
        <v>1319416</v>
      </c>
      <c r="DI1823">
        <v>1239140</v>
      </c>
      <c r="DJ1823">
        <v>1621493</v>
      </c>
      <c r="DK1823">
        <v>1280847</v>
      </c>
      <c r="DL1823">
        <v>1169008</v>
      </c>
      <c r="DM1823">
        <v>1834041</v>
      </c>
      <c r="DN1823">
        <v>1394219</v>
      </c>
      <c r="DO1823">
        <v>882523</v>
      </c>
      <c r="DP1823">
        <v>1661072</v>
      </c>
      <c r="DQ1823">
        <v>1088423</v>
      </c>
      <c r="DR1823">
        <v>1010672</v>
      </c>
      <c r="DS1823">
        <v>1158482</v>
      </c>
      <c r="DT1823">
        <v>1537797</v>
      </c>
      <c r="DU1823">
        <v>1364524</v>
      </c>
      <c r="DV1823">
        <v>1379776</v>
      </c>
      <c r="DW1823">
        <v>909032</v>
      </c>
      <c r="DX1823">
        <v>1244735</v>
      </c>
      <c r="DY1823">
        <v>1080549</v>
      </c>
      <c r="DZ1823">
        <v>1100537</v>
      </c>
      <c r="EA1823">
        <v>859383</v>
      </c>
      <c r="EB1823">
        <v>1112745</v>
      </c>
      <c r="EC1823">
        <v>1214885</v>
      </c>
    </row>
    <row r="1824" spans="1:133" x14ac:dyDescent="0.25">
      <c r="A1824" s="5" t="s">
        <v>177</v>
      </c>
      <c r="B1824" t="s">
        <v>1169</v>
      </c>
      <c r="C1824" t="s">
        <v>1199</v>
      </c>
      <c r="D1824" s="2">
        <f>_xll.BDH(A1824, "volume", B1824, C1824, "Direction", "H", "Period", "M","cols=11;rows=2")</f>
        <v>40939</v>
      </c>
      <c r="E1824" s="2">
        <v>40968</v>
      </c>
      <c r="F1824" s="2">
        <v>40998</v>
      </c>
      <c r="G1824" s="2">
        <v>41029</v>
      </c>
      <c r="H1824" s="2">
        <v>41060</v>
      </c>
      <c r="I1824" s="2">
        <v>41089</v>
      </c>
      <c r="J1824" s="2">
        <v>41121</v>
      </c>
      <c r="K1824" s="2">
        <v>41152</v>
      </c>
      <c r="L1824" s="2">
        <v>41180</v>
      </c>
      <c r="M1824" s="2">
        <v>41213</v>
      </c>
      <c r="N1824" s="2">
        <v>41243</v>
      </c>
    </row>
    <row r="1825" spans="1:133" x14ac:dyDescent="0.25">
      <c r="D1825" s="3">
        <v>7230139</v>
      </c>
      <c r="E1825">
        <v>5875727</v>
      </c>
      <c r="F1825">
        <v>6563642</v>
      </c>
      <c r="G1825">
        <v>5582966</v>
      </c>
      <c r="H1825">
        <v>17150565</v>
      </c>
      <c r="I1825">
        <v>15744733</v>
      </c>
      <c r="J1825">
        <v>9177157</v>
      </c>
      <c r="K1825">
        <v>6242535</v>
      </c>
      <c r="L1825">
        <v>7138926</v>
      </c>
      <c r="M1825">
        <v>8785106</v>
      </c>
      <c r="N1825">
        <v>15192713</v>
      </c>
    </row>
    <row r="1826" spans="1:133" x14ac:dyDescent="0.25">
      <c r="A1826" s="5" t="s">
        <v>904</v>
      </c>
      <c r="B1826" t="s">
        <v>1169</v>
      </c>
      <c r="C1826" t="s">
        <v>1199</v>
      </c>
      <c r="D1826" s="2">
        <f>_xll.BDH(A1826, "volume", B1826, C1826, "Direction", "H", "Period", "M","cols=130;rows=2")</f>
        <v>40939</v>
      </c>
      <c r="E1826" s="2">
        <v>40968</v>
      </c>
      <c r="F1826" s="2">
        <v>40998</v>
      </c>
      <c r="G1826" s="2">
        <v>41029</v>
      </c>
      <c r="H1826" s="2">
        <v>41060</v>
      </c>
      <c r="I1826" s="2">
        <v>41089</v>
      </c>
      <c r="J1826" s="2">
        <v>41121</v>
      </c>
      <c r="K1826" s="2">
        <v>41152</v>
      </c>
      <c r="L1826" s="2">
        <v>41180</v>
      </c>
      <c r="M1826" s="2">
        <v>41213</v>
      </c>
      <c r="N1826" s="2">
        <v>41243</v>
      </c>
      <c r="O1826" s="2">
        <v>41274</v>
      </c>
      <c r="P1826" s="2">
        <v>41305</v>
      </c>
      <c r="Q1826" s="2">
        <v>41333</v>
      </c>
      <c r="R1826" s="2">
        <v>41362</v>
      </c>
      <c r="S1826" s="2">
        <v>41394</v>
      </c>
      <c r="T1826" s="2">
        <v>41425</v>
      </c>
      <c r="U1826" s="2">
        <v>41453</v>
      </c>
      <c r="V1826" s="2">
        <v>41486</v>
      </c>
      <c r="W1826" s="2">
        <v>41516</v>
      </c>
      <c r="X1826" s="2">
        <v>41547</v>
      </c>
      <c r="Y1826" s="2">
        <v>41578</v>
      </c>
      <c r="Z1826" s="2">
        <v>41607</v>
      </c>
      <c r="AA1826" s="2">
        <v>41639</v>
      </c>
      <c r="AB1826" s="2">
        <v>41670</v>
      </c>
      <c r="AC1826" s="2">
        <v>41698</v>
      </c>
      <c r="AD1826" s="2">
        <v>41729</v>
      </c>
      <c r="AE1826" s="2">
        <v>41759</v>
      </c>
      <c r="AF1826" s="2">
        <v>41789</v>
      </c>
      <c r="AG1826" s="2">
        <v>41820</v>
      </c>
      <c r="AH1826" s="2">
        <v>41851</v>
      </c>
      <c r="AI1826" s="2">
        <v>41880</v>
      </c>
      <c r="AJ1826" s="2">
        <v>41912</v>
      </c>
      <c r="AK1826" s="2">
        <v>41943</v>
      </c>
      <c r="AL1826" s="2">
        <v>41971</v>
      </c>
      <c r="AM1826" s="2">
        <v>42004</v>
      </c>
      <c r="AN1826" s="2">
        <v>42034</v>
      </c>
      <c r="AO1826" s="2">
        <v>42062</v>
      </c>
      <c r="AP1826" s="2">
        <v>42094</v>
      </c>
      <c r="AQ1826" s="2">
        <v>42124</v>
      </c>
      <c r="AR1826" s="2">
        <v>42153</v>
      </c>
      <c r="AS1826" s="2">
        <v>42185</v>
      </c>
      <c r="AT1826" s="2">
        <v>42216</v>
      </c>
      <c r="AU1826" s="2">
        <v>42247</v>
      </c>
      <c r="AV1826" s="2">
        <v>42277</v>
      </c>
      <c r="AW1826" s="2">
        <v>42307</v>
      </c>
      <c r="AX1826" s="2">
        <v>42338</v>
      </c>
      <c r="AY1826" s="2">
        <v>42369</v>
      </c>
      <c r="AZ1826" s="2">
        <v>42398</v>
      </c>
      <c r="BA1826" s="2">
        <v>42429</v>
      </c>
      <c r="BB1826" s="2">
        <v>42460</v>
      </c>
      <c r="BC1826" s="2">
        <v>42489</v>
      </c>
      <c r="BD1826" s="2">
        <v>42521</v>
      </c>
      <c r="BE1826" s="2">
        <v>42551</v>
      </c>
      <c r="BF1826" s="2">
        <v>42580</v>
      </c>
      <c r="BG1826" s="2">
        <v>42613</v>
      </c>
      <c r="BH1826" s="2">
        <v>42643</v>
      </c>
      <c r="BI1826" s="2">
        <v>42674</v>
      </c>
      <c r="BJ1826" s="2">
        <v>42704</v>
      </c>
      <c r="BK1826" s="2">
        <v>42734</v>
      </c>
      <c r="BL1826" s="2">
        <v>42766</v>
      </c>
      <c r="BM1826" s="2">
        <v>42794</v>
      </c>
      <c r="BN1826" s="2">
        <v>42825</v>
      </c>
      <c r="BO1826" s="2">
        <v>42853</v>
      </c>
      <c r="BP1826" s="2">
        <v>42886</v>
      </c>
      <c r="BQ1826" s="2">
        <v>42916</v>
      </c>
      <c r="BR1826" s="2">
        <v>42947</v>
      </c>
      <c r="BS1826" s="2">
        <v>42978</v>
      </c>
      <c r="BT1826" s="2">
        <v>43007</v>
      </c>
      <c r="BU1826" s="2">
        <v>43039</v>
      </c>
      <c r="BV1826" s="2">
        <v>43069</v>
      </c>
      <c r="BW1826" s="2">
        <v>43098</v>
      </c>
      <c r="BX1826" s="2">
        <v>43131</v>
      </c>
      <c r="BY1826" s="2">
        <v>43159</v>
      </c>
      <c r="BZ1826" s="2">
        <v>43189</v>
      </c>
      <c r="CA1826" s="2">
        <v>43220</v>
      </c>
      <c r="CB1826" s="2">
        <v>43251</v>
      </c>
      <c r="CC1826" s="2">
        <v>43280</v>
      </c>
      <c r="CD1826" s="2">
        <v>43312</v>
      </c>
      <c r="CE1826" s="2">
        <v>43343</v>
      </c>
      <c r="CF1826" s="2">
        <v>43371</v>
      </c>
      <c r="CG1826" s="2">
        <v>43404</v>
      </c>
      <c r="CH1826" s="2">
        <v>43434</v>
      </c>
      <c r="CI1826" s="2">
        <v>43465</v>
      </c>
      <c r="CJ1826" s="2">
        <v>43496</v>
      </c>
      <c r="CK1826" s="2">
        <v>43524</v>
      </c>
      <c r="CL1826" s="2">
        <v>43553</v>
      </c>
      <c r="CM1826" s="2">
        <v>43585</v>
      </c>
      <c r="CN1826" s="2">
        <v>43616</v>
      </c>
      <c r="CO1826" s="2">
        <v>43644</v>
      </c>
      <c r="CP1826" s="2">
        <v>43677</v>
      </c>
      <c r="CQ1826" s="2">
        <v>43707</v>
      </c>
      <c r="CR1826" s="2">
        <v>43738</v>
      </c>
      <c r="CS1826" s="2">
        <v>43769</v>
      </c>
      <c r="CT1826" s="2">
        <v>43798</v>
      </c>
      <c r="CU1826" s="2">
        <v>43830</v>
      </c>
      <c r="CV1826" s="2">
        <v>43861</v>
      </c>
      <c r="CW1826" s="2">
        <v>43889</v>
      </c>
      <c r="CX1826" s="2">
        <v>43921</v>
      </c>
      <c r="CY1826" s="2">
        <v>43951</v>
      </c>
      <c r="CZ1826" s="2">
        <v>43980</v>
      </c>
      <c r="DA1826" s="2">
        <v>44012</v>
      </c>
      <c r="DB1826" s="2">
        <v>44043</v>
      </c>
      <c r="DC1826" s="2">
        <v>44074</v>
      </c>
      <c r="DD1826" s="2">
        <v>44104</v>
      </c>
      <c r="DE1826" s="2">
        <v>44134</v>
      </c>
      <c r="DF1826" s="2">
        <v>44165</v>
      </c>
      <c r="DG1826" s="2">
        <v>44196</v>
      </c>
      <c r="DH1826" s="2">
        <v>44225</v>
      </c>
      <c r="DI1826" s="2">
        <v>44253</v>
      </c>
      <c r="DJ1826" s="2">
        <v>44286</v>
      </c>
      <c r="DK1826" s="2">
        <v>44316</v>
      </c>
      <c r="DL1826" s="2">
        <v>44347</v>
      </c>
      <c r="DM1826" s="2">
        <v>44377</v>
      </c>
      <c r="DN1826" s="2">
        <v>44407</v>
      </c>
      <c r="DO1826" s="2">
        <v>44439</v>
      </c>
      <c r="DP1826" s="2">
        <v>44469</v>
      </c>
      <c r="DQ1826" s="2">
        <v>44498</v>
      </c>
      <c r="DR1826" s="2">
        <v>44530</v>
      </c>
      <c r="DS1826" s="2">
        <v>44561</v>
      </c>
      <c r="DT1826" s="2">
        <v>44592</v>
      </c>
      <c r="DU1826" s="2">
        <v>44620</v>
      </c>
      <c r="DV1826" s="2">
        <v>44651</v>
      </c>
      <c r="DW1826" s="2">
        <v>44680</v>
      </c>
      <c r="DX1826" s="2">
        <v>44712</v>
      </c>
      <c r="DY1826" s="2">
        <v>44742</v>
      </c>
      <c r="DZ1826" s="2">
        <v>44771</v>
      </c>
      <c r="EA1826" s="2">
        <v>44804</v>
      </c>
      <c r="EB1826" s="2">
        <v>44834</v>
      </c>
      <c r="EC1826" s="2">
        <v>44865</v>
      </c>
    </row>
    <row r="1827" spans="1:133" x14ac:dyDescent="0.25">
      <c r="D1827" s="3">
        <v>28811628</v>
      </c>
      <c r="E1827">
        <v>33400974</v>
      </c>
      <c r="F1827">
        <v>32408592</v>
      </c>
      <c r="G1827">
        <v>30156312</v>
      </c>
      <c r="H1827">
        <v>30826872</v>
      </c>
      <c r="I1827">
        <v>32021682</v>
      </c>
      <c r="J1827">
        <v>24502020</v>
      </c>
      <c r="K1827">
        <v>21823464</v>
      </c>
      <c r="L1827">
        <v>25072260</v>
      </c>
      <c r="M1827">
        <v>36688026</v>
      </c>
      <c r="N1827">
        <v>28732242</v>
      </c>
      <c r="O1827">
        <v>23611140</v>
      </c>
      <c r="P1827">
        <v>21138984</v>
      </c>
      <c r="Q1827">
        <v>26488362</v>
      </c>
      <c r="R1827">
        <v>26751684</v>
      </c>
      <c r="S1827">
        <v>35527440</v>
      </c>
      <c r="T1827">
        <v>37845366</v>
      </c>
      <c r="U1827">
        <v>31350834</v>
      </c>
      <c r="V1827">
        <v>29839254</v>
      </c>
      <c r="W1827">
        <v>25619634</v>
      </c>
      <c r="X1827">
        <v>26270538</v>
      </c>
      <c r="Y1827">
        <v>45081606</v>
      </c>
      <c r="Z1827">
        <v>29836980</v>
      </c>
      <c r="AA1827">
        <v>32305716</v>
      </c>
      <c r="AB1827">
        <v>32015664</v>
      </c>
      <c r="AC1827">
        <v>24511362</v>
      </c>
      <c r="AD1827">
        <v>33104376</v>
      </c>
      <c r="AE1827">
        <v>33244518</v>
      </c>
      <c r="AF1827">
        <v>24659514</v>
      </c>
      <c r="AG1827">
        <v>29114256</v>
      </c>
      <c r="AH1827">
        <v>29266980</v>
      </c>
      <c r="AI1827">
        <v>21088740</v>
      </c>
      <c r="AJ1827">
        <v>22985064</v>
      </c>
      <c r="AK1827">
        <v>30686526</v>
      </c>
      <c r="AL1827">
        <v>18720270</v>
      </c>
      <c r="AM1827">
        <v>27784770</v>
      </c>
      <c r="AN1827">
        <v>24793860</v>
      </c>
      <c r="AO1827">
        <v>25618608</v>
      </c>
      <c r="AP1827">
        <v>34189524</v>
      </c>
      <c r="AQ1827">
        <v>26378934</v>
      </c>
      <c r="AR1827">
        <v>32206212</v>
      </c>
      <c r="AS1827">
        <v>33172542</v>
      </c>
      <c r="AT1827">
        <v>29832444</v>
      </c>
      <c r="AU1827">
        <v>32586624</v>
      </c>
      <c r="AV1827">
        <v>26863590</v>
      </c>
      <c r="AW1827">
        <v>34762554</v>
      </c>
      <c r="AX1827">
        <v>18698670</v>
      </c>
      <c r="AY1827">
        <v>23447805</v>
      </c>
      <c r="AZ1827">
        <v>30661011</v>
      </c>
      <c r="BA1827">
        <v>28351335</v>
      </c>
      <c r="BB1827">
        <v>22321659</v>
      </c>
      <c r="BC1827">
        <v>25242396</v>
      </c>
      <c r="BD1827">
        <v>26474067</v>
      </c>
      <c r="BE1827">
        <v>26101251</v>
      </c>
      <c r="BF1827">
        <v>20936688</v>
      </c>
      <c r="BG1827">
        <v>16651281</v>
      </c>
      <c r="BH1827">
        <v>16641507</v>
      </c>
      <c r="BI1827">
        <v>33292293</v>
      </c>
      <c r="BJ1827">
        <v>37307604</v>
      </c>
      <c r="BK1827">
        <v>36761583</v>
      </c>
      <c r="BL1827">
        <v>28395015</v>
      </c>
      <c r="BM1827">
        <v>34603848</v>
      </c>
      <c r="BN1827">
        <v>38738871</v>
      </c>
      <c r="BO1827">
        <v>26133057</v>
      </c>
      <c r="BP1827">
        <v>19799748</v>
      </c>
      <c r="BQ1827">
        <v>18915531</v>
      </c>
      <c r="BR1827">
        <v>20370267</v>
      </c>
      <c r="BS1827">
        <v>19977747</v>
      </c>
      <c r="BT1827">
        <v>19965582</v>
      </c>
      <c r="BU1827">
        <v>26979435</v>
      </c>
      <c r="BV1827">
        <v>25135575</v>
      </c>
      <c r="BW1827">
        <v>21527847</v>
      </c>
      <c r="BX1827">
        <v>18190752</v>
      </c>
      <c r="BY1827">
        <v>18944181</v>
      </c>
      <c r="BZ1827">
        <v>22391373</v>
      </c>
      <c r="CA1827">
        <v>27021912</v>
      </c>
      <c r="CB1827">
        <v>16978152</v>
      </c>
      <c r="CC1827">
        <v>21671919</v>
      </c>
      <c r="CD1827">
        <v>18065934</v>
      </c>
      <c r="CE1827">
        <v>16770858</v>
      </c>
      <c r="CF1827">
        <v>20329089</v>
      </c>
      <c r="CG1827">
        <v>32515854</v>
      </c>
      <c r="CH1827">
        <v>21291420</v>
      </c>
      <c r="CI1827">
        <v>19120032</v>
      </c>
      <c r="CJ1827">
        <v>19604535</v>
      </c>
      <c r="CK1827">
        <v>14994879</v>
      </c>
      <c r="CL1827">
        <v>28191291</v>
      </c>
      <c r="CM1827">
        <v>17090715</v>
      </c>
      <c r="CN1827">
        <v>14392986</v>
      </c>
      <c r="CO1827">
        <v>33214794</v>
      </c>
      <c r="CP1827">
        <v>19722783</v>
      </c>
      <c r="CQ1827">
        <v>15913452</v>
      </c>
      <c r="CR1827">
        <v>16075422</v>
      </c>
      <c r="CS1827">
        <v>18954108</v>
      </c>
      <c r="CT1827">
        <v>15518289</v>
      </c>
      <c r="CU1827">
        <v>20469183</v>
      </c>
      <c r="CV1827">
        <v>21935523</v>
      </c>
      <c r="CW1827">
        <v>21327195</v>
      </c>
      <c r="CX1827">
        <v>47225097</v>
      </c>
      <c r="CY1827">
        <v>23936991</v>
      </c>
      <c r="CZ1827">
        <v>16585899</v>
      </c>
      <c r="DA1827">
        <v>20262689</v>
      </c>
      <c r="DB1827">
        <v>19385427</v>
      </c>
      <c r="DC1827">
        <v>13157777</v>
      </c>
      <c r="DD1827">
        <v>17261206</v>
      </c>
      <c r="DE1827">
        <v>13672749</v>
      </c>
      <c r="DF1827">
        <v>15011042</v>
      </c>
      <c r="DG1827">
        <v>16005750</v>
      </c>
      <c r="DH1827">
        <v>16651026</v>
      </c>
      <c r="DI1827">
        <v>14268672</v>
      </c>
      <c r="DJ1827">
        <v>21938895</v>
      </c>
      <c r="DK1827">
        <v>21335971</v>
      </c>
      <c r="DL1827">
        <v>15772488</v>
      </c>
      <c r="DM1827">
        <v>18678111</v>
      </c>
      <c r="DN1827">
        <v>18888004</v>
      </c>
      <c r="DO1827">
        <v>13948746</v>
      </c>
      <c r="DP1827">
        <v>14268351</v>
      </c>
      <c r="DQ1827">
        <v>16591587</v>
      </c>
      <c r="DR1827">
        <v>18286691</v>
      </c>
      <c r="DS1827">
        <v>20084264</v>
      </c>
      <c r="DT1827">
        <v>18264824</v>
      </c>
      <c r="DU1827">
        <v>16262753</v>
      </c>
      <c r="DV1827">
        <v>20664828</v>
      </c>
      <c r="DW1827">
        <v>17769048</v>
      </c>
      <c r="DX1827">
        <v>24611511</v>
      </c>
      <c r="DY1827">
        <v>20895209</v>
      </c>
      <c r="DZ1827">
        <v>16130599</v>
      </c>
      <c r="EA1827">
        <v>17127364</v>
      </c>
      <c r="EB1827">
        <v>18766599</v>
      </c>
      <c r="EC1827">
        <v>22486915</v>
      </c>
    </row>
    <row r="1828" spans="1:133" x14ac:dyDescent="0.25">
      <c r="A1828" s="5" t="s">
        <v>905</v>
      </c>
      <c r="B1828" t="s">
        <v>1169</v>
      </c>
      <c r="C1828" t="s">
        <v>1199</v>
      </c>
      <c r="D1828" s="2">
        <f>_xll.BDH(A1828, "volume", B1828, C1828, "Direction", "H", "Period", "M","cols=130;rows=2")</f>
        <v>40939</v>
      </c>
      <c r="E1828" s="2">
        <v>40968</v>
      </c>
      <c r="F1828" s="2">
        <v>40998</v>
      </c>
      <c r="G1828" s="2">
        <v>41029</v>
      </c>
      <c r="H1828" s="2">
        <v>41060</v>
      </c>
      <c r="I1828" s="2">
        <v>41089</v>
      </c>
      <c r="J1828" s="2">
        <v>41121</v>
      </c>
      <c r="K1828" s="2">
        <v>41152</v>
      </c>
      <c r="L1828" s="2">
        <v>41180</v>
      </c>
      <c r="M1828" s="2">
        <v>41213</v>
      </c>
      <c r="N1828" s="2">
        <v>41243</v>
      </c>
      <c r="O1828" s="2">
        <v>41274</v>
      </c>
      <c r="P1828" s="2">
        <v>41305</v>
      </c>
      <c r="Q1828" s="2">
        <v>41333</v>
      </c>
      <c r="R1828" s="2">
        <v>41362</v>
      </c>
      <c r="S1828" s="2">
        <v>41394</v>
      </c>
      <c r="T1828" s="2">
        <v>41425</v>
      </c>
      <c r="U1828" s="2">
        <v>41453</v>
      </c>
      <c r="V1828" s="2">
        <v>41486</v>
      </c>
      <c r="W1828" s="2">
        <v>41516</v>
      </c>
      <c r="X1828" s="2">
        <v>41547</v>
      </c>
      <c r="Y1828" s="2">
        <v>41578</v>
      </c>
      <c r="Z1828" s="2">
        <v>41607</v>
      </c>
      <c r="AA1828" s="2">
        <v>41639</v>
      </c>
      <c r="AB1828" s="2">
        <v>41670</v>
      </c>
      <c r="AC1828" s="2">
        <v>41698</v>
      </c>
      <c r="AD1828" s="2">
        <v>41729</v>
      </c>
      <c r="AE1828" s="2">
        <v>41759</v>
      </c>
      <c r="AF1828" s="2">
        <v>41789</v>
      </c>
      <c r="AG1828" s="2">
        <v>41820</v>
      </c>
      <c r="AH1828" s="2">
        <v>41851</v>
      </c>
      <c r="AI1828" s="2">
        <v>41880</v>
      </c>
      <c r="AJ1828" s="2">
        <v>41912</v>
      </c>
      <c r="AK1828" s="2">
        <v>41943</v>
      </c>
      <c r="AL1828" s="2">
        <v>41971</v>
      </c>
      <c r="AM1828" s="2">
        <v>42004</v>
      </c>
      <c r="AN1828" s="2">
        <v>42034</v>
      </c>
      <c r="AO1828" s="2">
        <v>42062</v>
      </c>
      <c r="AP1828" s="2">
        <v>42094</v>
      </c>
      <c r="AQ1828" s="2">
        <v>42124</v>
      </c>
      <c r="AR1828" s="2">
        <v>42153</v>
      </c>
      <c r="AS1828" s="2">
        <v>42185</v>
      </c>
      <c r="AT1828" s="2">
        <v>42216</v>
      </c>
      <c r="AU1828" s="2">
        <v>42247</v>
      </c>
      <c r="AV1828" s="2">
        <v>42277</v>
      </c>
      <c r="AW1828" s="2">
        <v>42307</v>
      </c>
      <c r="AX1828" s="2">
        <v>42338</v>
      </c>
      <c r="AY1828" s="2">
        <v>42369</v>
      </c>
      <c r="AZ1828" s="2">
        <v>42398</v>
      </c>
      <c r="BA1828" s="2">
        <v>42429</v>
      </c>
      <c r="BB1828" s="2">
        <v>42460</v>
      </c>
      <c r="BC1828" s="2">
        <v>42489</v>
      </c>
      <c r="BD1828" s="2">
        <v>42521</v>
      </c>
      <c r="BE1828" s="2">
        <v>42551</v>
      </c>
      <c r="BF1828" s="2">
        <v>42580</v>
      </c>
      <c r="BG1828" s="2">
        <v>42613</v>
      </c>
      <c r="BH1828" s="2">
        <v>42643</v>
      </c>
      <c r="BI1828" s="2">
        <v>42674</v>
      </c>
      <c r="BJ1828" s="2">
        <v>42704</v>
      </c>
      <c r="BK1828" s="2">
        <v>42734</v>
      </c>
      <c r="BL1828" s="2">
        <v>42766</v>
      </c>
      <c r="BM1828" s="2">
        <v>42794</v>
      </c>
      <c r="BN1828" s="2">
        <v>42825</v>
      </c>
      <c r="BO1828" s="2">
        <v>42853</v>
      </c>
      <c r="BP1828" s="2">
        <v>42886</v>
      </c>
      <c r="BQ1828" s="2">
        <v>42916</v>
      </c>
      <c r="BR1828" s="2">
        <v>42947</v>
      </c>
      <c r="BS1828" s="2">
        <v>42978</v>
      </c>
      <c r="BT1828" s="2">
        <v>43007</v>
      </c>
      <c r="BU1828" s="2">
        <v>43039</v>
      </c>
      <c r="BV1828" s="2">
        <v>43069</v>
      </c>
      <c r="BW1828" s="2">
        <v>43098</v>
      </c>
      <c r="BX1828" s="2">
        <v>43131</v>
      </c>
      <c r="BY1828" s="2">
        <v>43159</v>
      </c>
      <c r="BZ1828" s="2">
        <v>43189</v>
      </c>
      <c r="CA1828" s="2">
        <v>43220</v>
      </c>
      <c r="CB1828" s="2">
        <v>43251</v>
      </c>
      <c r="CC1828" s="2">
        <v>43280</v>
      </c>
      <c r="CD1828" s="2">
        <v>43312</v>
      </c>
      <c r="CE1828" s="2">
        <v>43343</v>
      </c>
      <c r="CF1828" s="2">
        <v>43371</v>
      </c>
      <c r="CG1828" s="2">
        <v>43404</v>
      </c>
      <c r="CH1828" s="2">
        <v>43434</v>
      </c>
      <c r="CI1828" s="2">
        <v>43465</v>
      </c>
      <c r="CJ1828" s="2">
        <v>43496</v>
      </c>
      <c r="CK1828" s="2">
        <v>43524</v>
      </c>
      <c r="CL1828" s="2">
        <v>43553</v>
      </c>
      <c r="CM1828" s="2">
        <v>43585</v>
      </c>
      <c r="CN1828" s="2">
        <v>43616</v>
      </c>
      <c r="CO1828" s="2">
        <v>43644</v>
      </c>
      <c r="CP1828" s="2">
        <v>43677</v>
      </c>
      <c r="CQ1828" s="2">
        <v>43707</v>
      </c>
      <c r="CR1828" s="2">
        <v>43738</v>
      </c>
      <c r="CS1828" s="2">
        <v>43769</v>
      </c>
      <c r="CT1828" s="2">
        <v>43798</v>
      </c>
      <c r="CU1828" s="2">
        <v>43830</v>
      </c>
      <c r="CV1828" s="2">
        <v>43861</v>
      </c>
      <c r="CW1828" s="2">
        <v>43889</v>
      </c>
      <c r="CX1828" s="2">
        <v>43921</v>
      </c>
      <c r="CY1828" s="2">
        <v>43951</v>
      </c>
      <c r="CZ1828" s="2">
        <v>43980</v>
      </c>
      <c r="DA1828" s="2">
        <v>44012</v>
      </c>
      <c r="DB1828" s="2">
        <v>44043</v>
      </c>
      <c r="DC1828" s="2">
        <v>44074</v>
      </c>
      <c r="DD1828" s="2">
        <v>44104</v>
      </c>
      <c r="DE1828" s="2">
        <v>44134</v>
      </c>
      <c r="DF1828" s="2">
        <v>44165</v>
      </c>
      <c r="DG1828" s="2">
        <v>44196</v>
      </c>
      <c r="DH1828" s="2">
        <v>44225</v>
      </c>
      <c r="DI1828" s="2">
        <v>44253</v>
      </c>
      <c r="DJ1828" s="2">
        <v>44286</v>
      </c>
      <c r="DK1828" s="2">
        <v>44316</v>
      </c>
      <c r="DL1828" s="2">
        <v>44347</v>
      </c>
      <c r="DM1828" s="2">
        <v>44377</v>
      </c>
      <c r="DN1828" s="2">
        <v>44407</v>
      </c>
      <c r="DO1828" s="2">
        <v>44439</v>
      </c>
      <c r="DP1828" s="2">
        <v>44469</v>
      </c>
      <c r="DQ1828" s="2">
        <v>44498</v>
      </c>
      <c r="DR1828" s="2">
        <v>44530</v>
      </c>
      <c r="DS1828" s="2">
        <v>44561</v>
      </c>
      <c r="DT1828" s="2">
        <v>44592</v>
      </c>
      <c r="DU1828" s="2">
        <v>44620</v>
      </c>
      <c r="DV1828" s="2">
        <v>44651</v>
      </c>
      <c r="DW1828" s="2">
        <v>44680</v>
      </c>
      <c r="DX1828" s="2">
        <v>44712</v>
      </c>
      <c r="DY1828" s="2">
        <v>44742</v>
      </c>
      <c r="DZ1828" s="2">
        <v>44771</v>
      </c>
      <c r="EA1828" s="2">
        <v>44804</v>
      </c>
      <c r="EB1828" s="2">
        <v>44834</v>
      </c>
      <c r="EC1828" s="2">
        <v>44865</v>
      </c>
    </row>
    <row r="1829" spans="1:133" x14ac:dyDescent="0.25">
      <c r="D1829" s="3">
        <v>6053710</v>
      </c>
      <c r="E1829">
        <v>7232434</v>
      </c>
      <c r="F1829">
        <v>6668197</v>
      </c>
      <c r="G1829">
        <v>4723532</v>
      </c>
      <c r="H1829">
        <v>5031720</v>
      </c>
      <c r="I1829">
        <v>8402385</v>
      </c>
      <c r="J1829">
        <v>5108548</v>
      </c>
      <c r="K1829">
        <v>5411442</v>
      </c>
      <c r="L1829">
        <v>5519119</v>
      </c>
      <c r="M1829">
        <v>4618982</v>
      </c>
      <c r="N1829">
        <v>5175479</v>
      </c>
      <c r="O1829">
        <v>3981342</v>
      </c>
      <c r="P1829">
        <v>4889001</v>
      </c>
      <c r="Q1829">
        <v>4752340</v>
      </c>
      <c r="R1829">
        <v>5227017</v>
      </c>
      <c r="S1829">
        <v>5219102</v>
      </c>
      <c r="T1829">
        <v>5172328</v>
      </c>
      <c r="U1829">
        <v>5678452</v>
      </c>
      <c r="V1829">
        <v>7161704</v>
      </c>
      <c r="W1829">
        <v>9553544</v>
      </c>
      <c r="X1829">
        <v>11501690</v>
      </c>
      <c r="Y1829">
        <v>8742887</v>
      </c>
      <c r="Z1829">
        <v>6485600</v>
      </c>
      <c r="AA1829">
        <v>6244959</v>
      </c>
      <c r="AB1829">
        <v>6431678</v>
      </c>
      <c r="AC1829">
        <v>6817116</v>
      </c>
      <c r="AD1829">
        <v>8129237</v>
      </c>
      <c r="AE1829">
        <v>6711221</v>
      </c>
      <c r="AF1829">
        <v>6299106</v>
      </c>
      <c r="AG1829">
        <v>7532925</v>
      </c>
      <c r="AH1829">
        <v>5146259</v>
      </c>
      <c r="AI1829">
        <v>4618298</v>
      </c>
      <c r="AJ1829">
        <v>4639663</v>
      </c>
      <c r="AK1829">
        <v>7599020</v>
      </c>
      <c r="AL1829">
        <v>3931962</v>
      </c>
      <c r="AM1829">
        <v>4266153</v>
      </c>
      <c r="AN1829">
        <v>5868923</v>
      </c>
      <c r="AO1829">
        <v>5833639</v>
      </c>
      <c r="AP1829">
        <v>7208139</v>
      </c>
      <c r="AQ1829">
        <v>5950148</v>
      </c>
      <c r="AR1829">
        <v>5654835</v>
      </c>
      <c r="AS1829">
        <v>6432319</v>
      </c>
      <c r="AT1829">
        <v>6684618</v>
      </c>
      <c r="AU1829">
        <v>10686007</v>
      </c>
      <c r="AV1829">
        <v>13418947</v>
      </c>
      <c r="AW1829">
        <v>13109462</v>
      </c>
      <c r="AX1829">
        <v>7872792</v>
      </c>
      <c r="AY1829">
        <v>8307441</v>
      </c>
      <c r="AZ1829">
        <v>7568569</v>
      </c>
      <c r="BA1829">
        <v>13153611</v>
      </c>
      <c r="BB1829">
        <v>10331045</v>
      </c>
      <c r="BC1829">
        <v>9725589</v>
      </c>
      <c r="BD1829">
        <v>10347876</v>
      </c>
      <c r="BE1829">
        <v>10520565</v>
      </c>
      <c r="BF1829">
        <v>7011822</v>
      </c>
      <c r="BG1829">
        <v>8122112</v>
      </c>
      <c r="BH1829">
        <v>7622433</v>
      </c>
      <c r="BI1829">
        <v>8418402</v>
      </c>
      <c r="BJ1829">
        <v>10949304</v>
      </c>
      <c r="BK1829">
        <v>7191609</v>
      </c>
      <c r="BL1829">
        <v>7794618</v>
      </c>
      <c r="BM1829">
        <v>9242274</v>
      </c>
      <c r="BN1829">
        <v>8709983</v>
      </c>
      <c r="BO1829">
        <v>6628947</v>
      </c>
      <c r="BP1829">
        <v>7560252</v>
      </c>
      <c r="BQ1829">
        <v>7914663</v>
      </c>
      <c r="BR1829">
        <v>7405752</v>
      </c>
      <c r="BS1829">
        <v>5849796</v>
      </c>
      <c r="BT1829">
        <v>5895716</v>
      </c>
      <c r="BU1829">
        <v>5501422</v>
      </c>
      <c r="BV1829">
        <v>4122253</v>
      </c>
      <c r="BW1829">
        <v>5899309</v>
      </c>
      <c r="BX1829">
        <v>5251600</v>
      </c>
      <c r="BY1829">
        <v>6758398</v>
      </c>
      <c r="BZ1829">
        <v>5985583</v>
      </c>
      <c r="CA1829">
        <v>5589252</v>
      </c>
      <c r="CB1829">
        <v>7675292</v>
      </c>
      <c r="CC1829">
        <v>8059682</v>
      </c>
      <c r="CD1829">
        <v>5849176</v>
      </c>
      <c r="CE1829">
        <v>6282972</v>
      </c>
      <c r="CF1829">
        <v>4589771</v>
      </c>
      <c r="CG1829">
        <v>7389753</v>
      </c>
      <c r="CH1829">
        <v>5869866</v>
      </c>
      <c r="CI1829">
        <v>6751371</v>
      </c>
      <c r="CJ1829">
        <v>5697658</v>
      </c>
      <c r="CK1829">
        <v>4292559</v>
      </c>
      <c r="CL1829">
        <v>5059398</v>
      </c>
      <c r="CM1829">
        <v>4343383</v>
      </c>
      <c r="CN1829">
        <v>5274429</v>
      </c>
      <c r="CO1829">
        <v>5821054</v>
      </c>
      <c r="CP1829">
        <v>4495538</v>
      </c>
      <c r="CQ1829">
        <v>4884077</v>
      </c>
      <c r="CR1829">
        <v>4927699</v>
      </c>
      <c r="CS1829">
        <v>6011379</v>
      </c>
      <c r="CT1829">
        <v>6292379</v>
      </c>
      <c r="CU1829">
        <v>6608771</v>
      </c>
      <c r="CV1829">
        <v>7061564</v>
      </c>
      <c r="CW1829">
        <v>8795683</v>
      </c>
      <c r="CX1829">
        <v>12151636</v>
      </c>
      <c r="CY1829">
        <v>8015926</v>
      </c>
      <c r="CZ1829">
        <v>7011902</v>
      </c>
      <c r="DA1829">
        <v>9484937</v>
      </c>
      <c r="DB1829">
        <v>6705623</v>
      </c>
      <c r="DC1829">
        <v>4308674</v>
      </c>
      <c r="DD1829">
        <v>5913750</v>
      </c>
      <c r="DE1829">
        <v>5438937</v>
      </c>
      <c r="DF1829">
        <v>5554416</v>
      </c>
      <c r="DG1829">
        <v>6741032</v>
      </c>
      <c r="DH1829">
        <v>6595693</v>
      </c>
      <c r="DI1829">
        <v>7402851</v>
      </c>
      <c r="DJ1829">
        <v>8397703</v>
      </c>
      <c r="DK1829">
        <v>4939438</v>
      </c>
      <c r="DL1829">
        <v>5026050</v>
      </c>
      <c r="DM1829">
        <v>7710456</v>
      </c>
      <c r="DN1829">
        <v>5373092</v>
      </c>
      <c r="DO1829">
        <v>6117171</v>
      </c>
      <c r="DP1829">
        <v>6245466</v>
      </c>
      <c r="DQ1829">
        <v>5438256</v>
      </c>
      <c r="DR1829">
        <v>5832365</v>
      </c>
      <c r="DS1829">
        <v>9016673</v>
      </c>
      <c r="DT1829">
        <v>10315774</v>
      </c>
      <c r="DU1829">
        <v>11149294</v>
      </c>
      <c r="DV1829">
        <v>13996401</v>
      </c>
      <c r="DW1829">
        <v>10007268</v>
      </c>
      <c r="DX1829">
        <v>9814471</v>
      </c>
      <c r="DY1829">
        <v>9074659</v>
      </c>
      <c r="DZ1829">
        <v>7110043</v>
      </c>
      <c r="EA1829">
        <v>6981620</v>
      </c>
      <c r="EB1829">
        <v>10395067</v>
      </c>
      <c r="EC1829">
        <v>7282783</v>
      </c>
    </row>
    <row r="1830" spans="1:133" x14ac:dyDescent="0.25">
      <c r="A1830" s="5" t="s">
        <v>584</v>
      </c>
      <c r="B1830" t="s">
        <v>1169</v>
      </c>
      <c r="C1830" t="s">
        <v>1199</v>
      </c>
      <c r="D1830" s="2">
        <f>_xll.BDH(A1830, "volume", B1830, C1830, "Direction", "H", "Period", "M","cols=103;rows=2")</f>
        <v>40939</v>
      </c>
      <c r="E1830" s="2">
        <v>40968</v>
      </c>
      <c r="F1830" s="2">
        <v>40998</v>
      </c>
      <c r="G1830" s="2">
        <v>41029</v>
      </c>
      <c r="H1830" s="2">
        <v>41060</v>
      </c>
      <c r="I1830" s="2">
        <v>41089</v>
      </c>
      <c r="J1830" s="2">
        <v>41121</v>
      </c>
      <c r="K1830" s="2">
        <v>41152</v>
      </c>
      <c r="L1830" s="2">
        <v>41180</v>
      </c>
      <c r="M1830" s="2">
        <v>41213</v>
      </c>
      <c r="N1830" s="2">
        <v>41243</v>
      </c>
      <c r="O1830" s="2">
        <v>41274</v>
      </c>
      <c r="P1830" s="2">
        <v>41305</v>
      </c>
      <c r="Q1830" s="2">
        <v>41333</v>
      </c>
      <c r="R1830" s="2">
        <v>41362</v>
      </c>
      <c r="S1830" s="2">
        <v>41394</v>
      </c>
      <c r="T1830" s="2">
        <v>41425</v>
      </c>
      <c r="U1830" s="2">
        <v>41453</v>
      </c>
      <c r="V1830" s="2">
        <v>41486</v>
      </c>
      <c r="W1830" s="2">
        <v>41516</v>
      </c>
      <c r="X1830" s="2">
        <v>41547</v>
      </c>
      <c r="Y1830" s="2">
        <v>41578</v>
      </c>
      <c r="Z1830" s="2">
        <v>41607</v>
      </c>
      <c r="AA1830" s="2">
        <v>41639</v>
      </c>
      <c r="AB1830" s="2">
        <v>41670</v>
      </c>
      <c r="AC1830" s="2">
        <v>41698</v>
      </c>
      <c r="AD1830" s="2">
        <v>41729</v>
      </c>
      <c r="AE1830" s="2">
        <v>41759</v>
      </c>
      <c r="AF1830" s="2">
        <v>41789</v>
      </c>
      <c r="AG1830" s="2">
        <v>41820</v>
      </c>
      <c r="AH1830" s="2">
        <v>41851</v>
      </c>
      <c r="AI1830" s="2">
        <v>41880</v>
      </c>
      <c r="AJ1830" s="2">
        <v>41912</v>
      </c>
      <c r="AK1830" s="2">
        <v>41943</v>
      </c>
      <c r="AL1830" s="2">
        <v>41971</v>
      </c>
      <c r="AM1830" s="2">
        <v>42004</v>
      </c>
      <c r="AN1830" s="2">
        <v>42034</v>
      </c>
      <c r="AO1830" s="2">
        <v>42062</v>
      </c>
      <c r="AP1830" s="2">
        <v>42094</v>
      </c>
      <c r="AQ1830" s="2">
        <v>42124</v>
      </c>
      <c r="AR1830" s="2">
        <v>42153</v>
      </c>
      <c r="AS1830" s="2">
        <v>42185</v>
      </c>
      <c r="AT1830" s="2">
        <v>42216</v>
      </c>
      <c r="AU1830" s="2">
        <v>42247</v>
      </c>
      <c r="AV1830" s="2">
        <v>42277</v>
      </c>
      <c r="AW1830" s="2">
        <v>42307</v>
      </c>
      <c r="AX1830" s="2">
        <v>42338</v>
      </c>
      <c r="AY1830" s="2">
        <v>42369</v>
      </c>
      <c r="AZ1830" s="2">
        <v>42398</v>
      </c>
      <c r="BA1830" s="2">
        <v>42429</v>
      </c>
      <c r="BB1830" s="2">
        <v>42460</v>
      </c>
      <c r="BC1830" s="2">
        <v>42489</v>
      </c>
      <c r="BD1830" s="2">
        <v>42521</v>
      </c>
      <c r="BE1830" s="2">
        <v>42551</v>
      </c>
      <c r="BF1830" s="2">
        <v>42580</v>
      </c>
      <c r="BG1830" s="2">
        <v>42613</v>
      </c>
      <c r="BH1830" s="2">
        <v>42643</v>
      </c>
      <c r="BI1830" s="2">
        <v>42674</v>
      </c>
      <c r="BJ1830" s="2">
        <v>42704</v>
      </c>
      <c r="BK1830" s="2">
        <v>42734</v>
      </c>
      <c r="BL1830" s="2">
        <v>42766</v>
      </c>
      <c r="BM1830" s="2">
        <v>42794</v>
      </c>
      <c r="BN1830" s="2">
        <v>42825</v>
      </c>
      <c r="BO1830" s="2">
        <v>42853</v>
      </c>
      <c r="BP1830" s="2">
        <v>42886</v>
      </c>
      <c r="BQ1830" s="2">
        <v>42916</v>
      </c>
      <c r="BR1830" s="2">
        <v>42947</v>
      </c>
      <c r="BS1830" s="2">
        <v>42978</v>
      </c>
      <c r="BT1830" s="2">
        <v>43007</v>
      </c>
      <c r="BU1830" s="2">
        <v>43039</v>
      </c>
      <c r="BV1830" s="2">
        <v>43069</v>
      </c>
      <c r="BW1830" s="2">
        <v>43098</v>
      </c>
      <c r="BX1830" s="2">
        <v>43131</v>
      </c>
      <c r="BY1830" s="2">
        <v>43159</v>
      </c>
      <c r="BZ1830" s="2">
        <v>43189</v>
      </c>
      <c r="CA1830" s="2">
        <v>43220</v>
      </c>
      <c r="CB1830" s="2">
        <v>43251</v>
      </c>
      <c r="CC1830" s="2">
        <v>43280</v>
      </c>
      <c r="CD1830" s="2">
        <v>43312</v>
      </c>
      <c r="CE1830" s="2">
        <v>43343</v>
      </c>
      <c r="CF1830" s="2">
        <v>43371</v>
      </c>
      <c r="CG1830" s="2">
        <v>43404</v>
      </c>
      <c r="CH1830" s="2">
        <v>43434</v>
      </c>
      <c r="CI1830" s="2">
        <v>43465</v>
      </c>
      <c r="CJ1830" s="2">
        <v>43496</v>
      </c>
      <c r="CK1830" s="2">
        <v>43524</v>
      </c>
      <c r="CL1830" s="2">
        <v>43553</v>
      </c>
      <c r="CM1830" s="2">
        <v>43585</v>
      </c>
      <c r="CN1830" s="2">
        <v>43616</v>
      </c>
      <c r="CO1830" s="2">
        <v>43644</v>
      </c>
      <c r="CP1830" s="2">
        <v>43677</v>
      </c>
      <c r="CQ1830" s="2">
        <v>43707</v>
      </c>
      <c r="CR1830" s="2">
        <v>43738</v>
      </c>
      <c r="CS1830" s="2">
        <v>43769</v>
      </c>
      <c r="CT1830" s="2">
        <v>43798</v>
      </c>
      <c r="CU1830" s="2">
        <v>43830</v>
      </c>
      <c r="CV1830" s="2">
        <v>43861</v>
      </c>
      <c r="CW1830" s="2">
        <v>43889</v>
      </c>
      <c r="CX1830" s="2">
        <v>43921</v>
      </c>
      <c r="CY1830" s="2">
        <v>43951</v>
      </c>
      <c r="CZ1830" s="2">
        <v>43980</v>
      </c>
      <c r="DA1830" s="2">
        <v>44012</v>
      </c>
      <c r="DB1830" s="2">
        <v>44043</v>
      </c>
    </row>
    <row r="1831" spans="1:133" x14ac:dyDescent="0.25">
      <c r="D1831" s="3">
        <v>22591300</v>
      </c>
      <c r="E1831">
        <v>20750264</v>
      </c>
      <c r="F1831">
        <v>23991116</v>
      </c>
      <c r="G1831">
        <v>15811494</v>
      </c>
      <c r="H1831">
        <v>25310648</v>
      </c>
      <c r="I1831">
        <v>22505031</v>
      </c>
      <c r="J1831">
        <v>20682675</v>
      </c>
      <c r="K1831">
        <v>14457106</v>
      </c>
      <c r="L1831">
        <v>15567839</v>
      </c>
      <c r="M1831">
        <v>20359781</v>
      </c>
      <c r="N1831">
        <v>20705122</v>
      </c>
      <c r="O1831">
        <v>13047014</v>
      </c>
      <c r="P1831">
        <v>20346502</v>
      </c>
      <c r="Q1831">
        <v>16539581</v>
      </c>
      <c r="R1831">
        <v>14653691</v>
      </c>
      <c r="S1831">
        <v>16658430</v>
      </c>
      <c r="T1831">
        <v>16223393</v>
      </c>
      <c r="U1831">
        <v>15194589</v>
      </c>
      <c r="V1831">
        <v>14747673</v>
      </c>
      <c r="W1831">
        <v>16910894</v>
      </c>
      <c r="X1831">
        <v>19970598</v>
      </c>
      <c r="Y1831">
        <v>20598600</v>
      </c>
      <c r="Z1831">
        <v>17590638</v>
      </c>
      <c r="AA1831">
        <v>15311912</v>
      </c>
      <c r="AB1831">
        <v>18186160</v>
      </c>
      <c r="AC1831">
        <v>15173299</v>
      </c>
      <c r="AD1831">
        <v>18769279</v>
      </c>
      <c r="AE1831">
        <v>20893597</v>
      </c>
      <c r="AF1831">
        <v>15087407</v>
      </c>
      <c r="AG1831">
        <v>15181569</v>
      </c>
      <c r="AH1831">
        <v>13957163</v>
      </c>
      <c r="AI1831">
        <v>21587873</v>
      </c>
      <c r="AJ1831">
        <v>30114927</v>
      </c>
      <c r="AK1831">
        <v>42704541</v>
      </c>
      <c r="AL1831">
        <v>30755696</v>
      </c>
      <c r="AM1831">
        <v>50882749</v>
      </c>
      <c r="AN1831">
        <v>34621568</v>
      </c>
      <c r="AO1831">
        <v>32015393</v>
      </c>
      <c r="AP1831">
        <v>42828218</v>
      </c>
      <c r="AQ1831">
        <v>31310711</v>
      </c>
      <c r="AR1831">
        <v>38168069</v>
      </c>
      <c r="AS1831">
        <v>44255473</v>
      </c>
      <c r="AT1831">
        <v>61484755</v>
      </c>
      <c r="AU1831">
        <v>42425462</v>
      </c>
      <c r="AV1831">
        <v>41116689</v>
      </c>
      <c r="AW1831">
        <v>47805564</v>
      </c>
      <c r="AX1831">
        <v>41414624</v>
      </c>
      <c r="AY1831">
        <v>30828772</v>
      </c>
      <c r="AZ1831">
        <v>33261033</v>
      </c>
      <c r="BA1831">
        <v>36602945</v>
      </c>
      <c r="BB1831">
        <v>62808442</v>
      </c>
      <c r="BC1831">
        <v>50867511</v>
      </c>
      <c r="BD1831">
        <v>50276390</v>
      </c>
      <c r="BE1831">
        <v>44644907</v>
      </c>
      <c r="BF1831">
        <v>36378149</v>
      </c>
      <c r="BG1831">
        <v>41294493</v>
      </c>
      <c r="BH1831">
        <v>52244377</v>
      </c>
      <c r="BI1831">
        <v>50485555</v>
      </c>
      <c r="BJ1831">
        <v>60279608</v>
      </c>
      <c r="BK1831">
        <v>54348169</v>
      </c>
      <c r="BL1831">
        <v>54386443</v>
      </c>
      <c r="BM1831">
        <v>52409629</v>
      </c>
      <c r="BN1831">
        <v>59840942</v>
      </c>
      <c r="BO1831">
        <v>46523828</v>
      </c>
      <c r="BP1831">
        <v>72741936</v>
      </c>
      <c r="BQ1831">
        <v>69024744</v>
      </c>
      <c r="BR1831">
        <v>39211730</v>
      </c>
      <c r="BS1831">
        <v>40187183</v>
      </c>
      <c r="BT1831">
        <v>37533803</v>
      </c>
      <c r="BU1831">
        <v>37327037</v>
      </c>
      <c r="BV1831">
        <v>44865438</v>
      </c>
      <c r="BW1831">
        <v>35807691</v>
      </c>
      <c r="BX1831">
        <v>44973117</v>
      </c>
      <c r="BY1831">
        <v>26958881</v>
      </c>
      <c r="BZ1831">
        <v>29141016</v>
      </c>
      <c r="CA1831">
        <v>28806682</v>
      </c>
      <c r="CB1831">
        <v>29549246</v>
      </c>
      <c r="CC1831">
        <v>30310304</v>
      </c>
      <c r="CD1831">
        <v>19887296</v>
      </c>
      <c r="CE1831">
        <v>22396954</v>
      </c>
      <c r="CF1831">
        <v>24321023</v>
      </c>
      <c r="CG1831">
        <v>30801121</v>
      </c>
      <c r="CH1831">
        <v>24178816</v>
      </c>
      <c r="CI1831">
        <v>26955833</v>
      </c>
      <c r="CJ1831">
        <v>19546729</v>
      </c>
      <c r="CK1831">
        <v>20244295</v>
      </c>
      <c r="CL1831">
        <v>26162652</v>
      </c>
      <c r="CM1831">
        <v>23999014</v>
      </c>
      <c r="CN1831">
        <v>32883248</v>
      </c>
      <c r="CO1831">
        <v>26077493</v>
      </c>
      <c r="CP1831">
        <v>27892766</v>
      </c>
      <c r="CQ1831">
        <v>29769185</v>
      </c>
      <c r="CR1831">
        <v>27826638</v>
      </c>
      <c r="CS1831">
        <v>22780128</v>
      </c>
      <c r="CT1831">
        <v>16232727</v>
      </c>
      <c r="CU1831">
        <v>38808596</v>
      </c>
      <c r="CV1831">
        <v>18447215</v>
      </c>
      <c r="CW1831">
        <v>23913236</v>
      </c>
      <c r="CX1831">
        <v>30362790</v>
      </c>
      <c r="CY1831">
        <v>23773894</v>
      </c>
      <c r="CZ1831">
        <v>69225873</v>
      </c>
      <c r="DA1831">
        <v>117776039</v>
      </c>
      <c r="DB1831">
        <v>24687780</v>
      </c>
    </row>
    <row r="1832" spans="1:133" x14ac:dyDescent="0.25">
      <c r="A1832" s="5" t="s">
        <v>906</v>
      </c>
      <c r="B1832" t="s">
        <v>1169</v>
      </c>
      <c r="C1832" t="s">
        <v>1201</v>
      </c>
      <c r="D1832" s="2">
        <f>_xll.BDH(A1832, "volume", B1832, C1832, "Direction", "H", "Period", "M","cols=96;rows=2")</f>
        <v>40939</v>
      </c>
      <c r="E1832" s="2">
        <v>40968</v>
      </c>
      <c r="F1832" s="2">
        <v>40998</v>
      </c>
      <c r="G1832" s="2">
        <v>41029</v>
      </c>
      <c r="H1832" s="2">
        <v>41060</v>
      </c>
      <c r="I1832" s="2">
        <v>41089</v>
      </c>
      <c r="J1832" s="2">
        <v>41121</v>
      </c>
      <c r="K1832" s="2">
        <v>41152</v>
      </c>
      <c r="L1832" s="2">
        <v>41180</v>
      </c>
      <c r="M1832" s="2">
        <v>41213</v>
      </c>
      <c r="N1832" s="2">
        <v>41243</v>
      </c>
      <c r="O1832" s="2">
        <v>41274</v>
      </c>
      <c r="P1832" s="2">
        <v>41305</v>
      </c>
      <c r="Q1832" s="2">
        <v>41333</v>
      </c>
      <c r="R1832" s="2">
        <v>41362</v>
      </c>
      <c r="S1832" s="2">
        <v>41394</v>
      </c>
      <c r="T1832" s="2">
        <v>41425</v>
      </c>
      <c r="U1832" s="2">
        <v>41453</v>
      </c>
      <c r="V1832" s="2">
        <v>41486</v>
      </c>
      <c r="W1832" s="2">
        <v>41516</v>
      </c>
      <c r="X1832" s="2">
        <v>41547</v>
      </c>
      <c r="Y1832" s="2">
        <v>41578</v>
      </c>
      <c r="Z1832" s="2">
        <v>41607</v>
      </c>
      <c r="AA1832" s="2">
        <v>41639</v>
      </c>
      <c r="AB1832" s="2">
        <v>41670</v>
      </c>
      <c r="AC1832" s="2">
        <v>41698</v>
      </c>
      <c r="AD1832" s="2">
        <v>41729</v>
      </c>
      <c r="AE1832" s="2">
        <v>41759</v>
      </c>
      <c r="AF1832" s="2">
        <v>41789</v>
      </c>
      <c r="AG1832" s="2">
        <v>41820</v>
      </c>
      <c r="AH1832" s="2">
        <v>41851</v>
      </c>
      <c r="AI1832" s="2">
        <v>41880</v>
      </c>
      <c r="AJ1832" s="2">
        <v>41912</v>
      </c>
      <c r="AK1832" s="2">
        <v>41943</v>
      </c>
      <c r="AL1832" s="2">
        <v>41971</v>
      </c>
      <c r="AM1832" s="2">
        <v>42004</v>
      </c>
      <c r="AN1832" s="2">
        <v>42034</v>
      </c>
      <c r="AO1832" s="2">
        <v>42062</v>
      </c>
      <c r="AP1832" s="2">
        <v>42094</v>
      </c>
      <c r="AQ1832" s="2">
        <v>42124</v>
      </c>
      <c r="AR1832" s="2">
        <v>42153</v>
      </c>
      <c r="AS1832" s="2">
        <v>42185</v>
      </c>
      <c r="AT1832" s="2">
        <v>42216</v>
      </c>
      <c r="AU1832" s="2">
        <v>42247</v>
      </c>
      <c r="AV1832" s="2">
        <v>42277</v>
      </c>
      <c r="AW1832" s="2">
        <v>42307</v>
      </c>
      <c r="AX1832" s="2">
        <v>42338</v>
      </c>
      <c r="AY1832" s="2">
        <v>42369</v>
      </c>
      <c r="AZ1832" s="2">
        <v>42398</v>
      </c>
      <c r="BA1832" s="2">
        <v>42429</v>
      </c>
      <c r="BB1832" s="2">
        <v>42460</v>
      </c>
      <c r="BC1832" s="2">
        <v>42489</v>
      </c>
      <c r="BD1832" s="2">
        <v>42521</v>
      </c>
      <c r="BE1832" s="2">
        <v>42551</v>
      </c>
      <c r="BF1832" s="2">
        <v>42580</v>
      </c>
      <c r="BG1832" s="2">
        <v>42613</v>
      </c>
      <c r="BH1832" s="2">
        <v>42643</v>
      </c>
      <c r="BI1832" s="2">
        <v>42674</v>
      </c>
      <c r="BJ1832" s="2">
        <v>42704</v>
      </c>
      <c r="BK1832" s="2">
        <v>42734</v>
      </c>
      <c r="BL1832" s="2">
        <v>42766</v>
      </c>
      <c r="BM1832" s="2">
        <v>42794</v>
      </c>
      <c r="BN1832" s="2">
        <v>42825</v>
      </c>
      <c r="BO1832" s="2">
        <v>42853</v>
      </c>
      <c r="BP1832" s="2">
        <v>42886</v>
      </c>
      <c r="BQ1832" s="2">
        <v>42916</v>
      </c>
      <c r="BR1832" s="2">
        <v>42947</v>
      </c>
      <c r="BS1832" s="2">
        <v>42978</v>
      </c>
      <c r="BT1832" s="2">
        <v>43007</v>
      </c>
      <c r="BU1832" s="2">
        <v>43039</v>
      </c>
      <c r="BV1832" s="2">
        <v>43069</v>
      </c>
      <c r="BW1832" s="2">
        <v>43098</v>
      </c>
      <c r="BX1832" s="2">
        <v>43131</v>
      </c>
      <c r="BY1832" s="2">
        <v>43159</v>
      </c>
      <c r="BZ1832" s="2">
        <v>43189</v>
      </c>
      <c r="CA1832" s="2">
        <v>43220</v>
      </c>
      <c r="CB1832" s="2">
        <v>43251</v>
      </c>
      <c r="CC1832" s="2">
        <v>43280</v>
      </c>
      <c r="CD1832" s="2">
        <v>43312</v>
      </c>
      <c r="CE1832" s="2">
        <v>43343</v>
      </c>
      <c r="CF1832" s="2">
        <v>43371</v>
      </c>
      <c r="CG1832" s="2">
        <v>43404</v>
      </c>
      <c r="CH1832" s="2">
        <v>43434</v>
      </c>
      <c r="CI1832" s="2">
        <v>43465</v>
      </c>
      <c r="CJ1832" s="2">
        <v>43496</v>
      </c>
      <c r="CK1832" s="2">
        <v>43524</v>
      </c>
      <c r="CL1832" s="2">
        <v>43553</v>
      </c>
      <c r="CM1832" s="2">
        <v>43585</v>
      </c>
      <c r="CN1832" s="2">
        <v>43616</v>
      </c>
      <c r="CO1832" s="2">
        <v>43644</v>
      </c>
      <c r="CP1832" s="2">
        <v>43677</v>
      </c>
      <c r="CQ1832" s="2">
        <v>43707</v>
      </c>
      <c r="CR1832" s="2">
        <v>43738</v>
      </c>
      <c r="CS1832" s="2">
        <v>43769</v>
      </c>
      <c r="CT1832" s="2">
        <v>43798</v>
      </c>
      <c r="CU1832" s="2">
        <v>43830</v>
      </c>
    </row>
    <row r="1833" spans="1:133" x14ac:dyDescent="0.25">
      <c r="D1833" s="3">
        <v>7835343</v>
      </c>
      <c r="E1833">
        <v>14182993</v>
      </c>
      <c r="F1833">
        <v>8858476</v>
      </c>
      <c r="G1833">
        <v>8117263</v>
      </c>
      <c r="H1833">
        <v>14549570</v>
      </c>
      <c r="I1833">
        <v>10733104</v>
      </c>
      <c r="J1833">
        <v>13122697</v>
      </c>
      <c r="K1833">
        <v>13719306</v>
      </c>
      <c r="L1833">
        <v>10731801</v>
      </c>
      <c r="M1833">
        <v>12814386</v>
      </c>
      <c r="N1833">
        <v>15010329</v>
      </c>
      <c r="O1833">
        <v>16473301</v>
      </c>
      <c r="P1833">
        <v>8888184</v>
      </c>
      <c r="Q1833">
        <v>11411077</v>
      </c>
      <c r="R1833">
        <v>9132202</v>
      </c>
      <c r="S1833">
        <v>9613959</v>
      </c>
      <c r="T1833">
        <v>15895718</v>
      </c>
      <c r="U1833">
        <v>11074402</v>
      </c>
      <c r="V1833">
        <v>10777845</v>
      </c>
      <c r="W1833">
        <v>10232635</v>
      </c>
      <c r="X1833">
        <v>9852054</v>
      </c>
      <c r="Y1833">
        <v>19157535</v>
      </c>
      <c r="Z1833">
        <v>11293137</v>
      </c>
      <c r="AA1833">
        <v>11761041</v>
      </c>
      <c r="AB1833">
        <v>12083115</v>
      </c>
      <c r="AC1833">
        <v>16041433</v>
      </c>
      <c r="AD1833">
        <v>14150994</v>
      </c>
      <c r="AE1833">
        <v>18998213</v>
      </c>
      <c r="AF1833">
        <v>19766640</v>
      </c>
      <c r="AG1833">
        <v>12875350</v>
      </c>
      <c r="AH1833">
        <v>15673722</v>
      </c>
      <c r="AI1833">
        <v>9032914</v>
      </c>
      <c r="AJ1833">
        <v>12049447</v>
      </c>
      <c r="AK1833">
        <v>16583939</v>
      </c>
      <c r="AL1833">
        <v>19415460</v>
      </c>
      <c r="AM1833">
        <v>14649825</v>
      </c>
      <c r="AN1833">
        <v>11645207</v>
      </c>
      <c r="AO1833">
        <v>17156658</v>
      </c>
      <c r="AP1833">
        <v>13186447</v>
      </c>
      <c r="AQ1833">
        <v>8966466</v>
      </c>
      <c r="AR1833">
        <v>12365714</v>
      </c>
      <c r="AS1833">
        <v>15295619</v>
      </c>
      <c r="AT1833">
        <v>13683375</v>
      </c>
      <c r="AU1833">
        <v>13645085</v>
      </c>
      <c r="AV1833">
        <v>12425049</v>
      </c>
      <c r="AW1833">
        <v>16866484</v>
      </c>
      <c r="AX1833">
        <v>14845255</v>
      </c>
      <c r="AY1833">
        <v>9057493</v>
      </c>
      <c r="AZ1833">
        <v>13391247</v>
      </c>
      <c r="BA1833">
        <v>21248979</v>
      </c>
      <c r="BB1833">
        <v>18415192</v>
      </c>
      <c r="BC1833">
        <v>12725286</v>
      </c>
      <c r="BD1833">
        <v>19016652</v>
      </c>
      <c r="BE1833">
        <v>15988578</v>
      </c>
      <c r="BF1833">
        <v>11550850</v>
      </c>
      <c r="BG1833">
        <v>19723261</v>
      </c>
      <c r="BH1833">
        <v>12311991</v>
      </c>
      <c r="BI1833">
        <v>12206337</v>
      </c>
      <c r="BJ1833">
        <v>22987529</v>
      </c>
      <c r="BK1833">
        <v>18151192</v>
      </c>
      <c r="BL1833">
        <v>13425373</v>
      </c>
      <c r="BM1833">
        <v>22393460</v>
      </c>
      <c r="BN1833">
        <v>22470235</v>
      </c>
      <c r="BO1833">
        <v>18873927</v>
      </c>
      <c r="BP1833">
        <v>26149458</v>
      </c>
      <c r="BQ1833">
        <v>20117149</v>
      </c>
      <c r="BR1833">
        <v>14084381</v>
      </c>
      <c r="BS1833">
        <v>27639768</v>
      </c>
      <c r="BT1833">
        <v>18350582</v>
      </c>
      <c r="BU1833">
        <v>17190449</v>
      </c>
      <c r="BV1833">
        <v>37946299</v>
      </c>
      <c r="BW1833">
        <v>16763853</v>
      </c>
      <c r="BX1833">
        <v>17554560</v>
      </c>
      <c r="BY1833">
        <v>30186684</v>
      </c>
      <c r="BZ1833">
        <v>15033016</v>
      </c>
      <c r="CA1833">
        <v>14053086</v>
      </c>
      <c r="CB1833">
        <v>22554306</v>
      </c>
      <c r="CC1833">
        <v>19118559</v>
      </c>
      <c r="CD1833">
        <v>13062639</v>
      </c>
      <c r="CE1833">
        <v>15295808</v>
      </c>
      <c r="CF1833">
        <v>12348337</v>
      </c>
      <c r="CG1833">
        <v>19624295</v>
      </c>
      <c r="CH1833">
        <v>22225312</v>
      </c>
      <c r="CI1833">
        <v>16137821</v>
      </c>
      <c r="CJ1833">
        <v>14266518</v>
      </c>
      <c r="CK1833">
        <v>18171839</v>
      </c>
      <c r="CL1833">
        <v>14603297</v>
      </c>
      <c r="CM1833">
        <v>10102778</v>
      </c>
      <c r="CN1833">
        <v>18552298</v>
      </c>
      <c r="CO1833">
        <v>10907053</v>
      </c>
      <c r="CP1833">
        <v>11831478</v>
      </c>
      <c r="CQ1833">
        <v>15559478</v>
      </c>
      <c r="CR1833">
        <v>12696359</v>
      </c>
      <c r="CS1833">
        <v>11426574</v>
      </c>
      <c r="CT1833">
        <v>25631448</v>
      </c>
      <c r="CU1833">
        <v>30447852</v>
      </c>
    </row>
    <row r="1834" spans="1:133" x14ac:dyDescent="0.25">
      <c r="A1834" s="5" t="s">
        <v>907</v>
      </c>
      <c r="B1834" t="s">
        <v>1169</v>
      </c>
      <c r="C1834" t="s">
        <v>1199</v>
      </c>
      <c r="D1834" s="2">
        <f>_xll.BDH(A1834, "volume", B1834, C1834, "Direction", "H", "Period", "M","cols=130;rows=2")</f>
        <v>40939</v>
      </c>
      <c r="E1834" s="2">
        <v>40968</v>
      </c>
      <c r="F1834" s="2">
        <v>40998</v>
      </c>
      <c r="G1834" s="2">
        <v>41029</v>
      </c>
      <c r="H1834" s="2">
        <v>41060</v>
      </c>
      <c r="I1834" s="2">
        <v>41089</v>
      </c>
      <c r="J1834" s="2">
        <v>41121</v>
      </c>
      <c r="K1834" s="2">
        <v>41152</v>
      </c>
      <c r="L1834" s="2">
        <v>41180</v>
      </c>
      <c r="M1834" s="2">
        <v>41213</v>
      </c>
      <c r="N1834" s="2">
        <v>41243</v>
      </c>
      <c r="O1834" s="2">
        <v>41274</v>
      </c>
      <c r="P1834" s="2">
        <v>41305</v>
      </c>
      <c r="Q1834" s="2">
        <v>41333</v>
      </c>
      <c r="R1834" s="2">
        <v>41362</v>
      </c>
      <c r="S1834" s="2">
        <v>41394</v>
      </c>
      <c r="T1834" s="2">
        <v>41425</v>
      </c>
      <c r="U1834" s="2">
        <v>41453</v>
      </c>
      <c r="V1834" s="2">
        <v>41486</v>
      </c>
      <c r="W1834" s="2">
        <v>41516</v>
      </c>
      <c r="X1834" s="2">
        <v>41547</v>
      </c>
      <c r="Y1834" s="2">
        <v>41578</v>
      </c>
      <c r="Z1834" s="2">
        <v>41607</v>
      </c>
      <c r="AA1834" s="2">
        <v>41639</v>
      </c>
      <c r="AB1834" s="2">
        <v>41670</v>
      </c>
      <c r="AC1834" s="2">
        <v>41698</v>
      </c>
      <c r="AD1834" s="2">
        <v>41729</v>
      </c>
      <c r="AE1834" s="2">
        <v>41759</v>
      </c>
      <c r="AF1834" s="2">
        <v>41789</v>
      </c>
      <c r="AG1834" s="2">
        <v>41820</v>
      </c>
      <c r="AH1834" s="2">
        <v>41851</v>
      </c>
      <c r="AI1834" s="2">
        <v>41880</v>
      </c>
      <c r="AJ1834" s="2">
        <v>41912</v>
      </c>
      <c r="AK1834" s="2">
        <v>41943</v>
      </c>
      <c r="AL1834" s="2">
        <v>41971</v>
      </c>
      <c r="AM1834" s="2">
        <v>42004</v>
      </c>
      <c r="AN1834" s="2">
        <v>42034</v>
      </c>
      <c r="AO1834" s="2">
        <v>42062</v>
      </c>
      <c r="AP1834" s="2">
        <v>42094</v>
      </c>
      <c r="AQ1834" s="2">
        <v>42124</v>
      </c>
      <c r="AR1834" s="2">
        <v>42153</v>
      </c>
      <c r="AS1834" s="2">
        <v>42185</v>
      </c>
      <c r="AT1834" s="2">
        <v>42216</v>
      </c>
      <c r="AU1834" s="2">
        <v>42247</v>
      </c>
      <c r="AV1834" s="2">
        <v>42277</v>
      </c>
      <c r="AW1834" s="2">
        <v>42307</v>
      </c>
      <c r="AX1834" s="2">
        <v>42338</v>
      </c>
      <c r="AY1834" s="2">
        <v>42369</v>
      </c>
      <c r="AZ1834" s="2">
        <v>42398</v>
      </c>
      <c r="BA1834" s="2">
        <v>42429</v>
      </c>
      <c r="BB1834" s="2">
        <v>42460</v>
      </c>
      <c r="BC1834" s="2">
        <v>42489</v>
      </c>
      <c r="BD1834" s="2">
        <v>42521</v>
      </c>
      <c r="BE1834" s="2">
        <v>42551</v>
      </c>
      <c r="BF1834" s="2">
        <v>42580</v>
      </c>
      <c r="BG1834" s="2">
        <v>42613</v>
      </c>
      <c r="BH1834" s="2">
        <v>42643</v>
      </c>
      <c r="BI1834" s="2">
        <v>42674</v>
      </c>
      <c r="BJ1834" s="2">
        <v>42704</v>
      </c>
      <c r="BK1834" s="2">
        <v>42734</v>
      </c>
      <c r="BL1834" s="2">
        <v>42766</v>
      </c>
      <c r="BM1834" s="2">
        <v>42794</v>
      </c>
      <c r="BN1834" s="2">
        <v>42825</v>
      </c>
      <c r="BO1834" s="2">
        <v>42853</v>
      </c>
      <c r="BP1834" s="2">
        <v>42886</v>
      </c>
      <c r="BQ1834" s="2">
        <v>42916</v>
      </c>
      <c r="BR1834" s="2">
        <v>42947</v>
      </c>
      <c r="BS1834" s="2">
        <v>42978</v>
      </c>
      <c r="BT1834" s="2">
        <v>43007</v>
      </c>
      <c r="BU1834" s="2">
        <v>43039</v>
      </c>
      <c r="BV1834" s="2">
        <v>43069</v>
      </c>
      <c r="BW1834" s="2">
        <v>43098</v>
      </c>
      <c r="BX1834" s="2">
        <v>43131</v>
      </c>
      <c r="BY1834" s="2">
        <v>43159</v>
      </c>
      <c r="BZ1834" s="2">
        <v>43189</v>
      </c>
      <c r="CA1834" s="2">
        <v>43220</v>
      </c>
      <c r="CB1834" s="2">
        <v>43251</v>
      </c>
      <c r="CC1834" s="2">
        <v>43280</v>
      </c>
      <c r="CD1834" s="2">
        <v>43312</v>
      </c>
      <c r="CE1834" s="2">
        <v>43343</v>
      </c>
      <c r="CF1834" s="2">
        <v>43371</v>
      </c>
      <c r="CG1834" s="2">
        <v>43404</v>
      </c>
      <c r="CH1834" s="2">
        <v>43434</v>
      </c>
      <c r="CI1834" s="2">
        <v>43465</v>
      </c>
      <c r="CJ1834" s="2">
        <v>43496</v>
      </c>
      <c r="CK1834" s="2">
        <v>43524</v>
      </c>
      <c r="CL1834" s="2">
        <v>43553</v>
      </c>
      <c r="CM1834" s="2">
        <v>43585</v>
      </c>
      <c r="CN1834" s="2">
        <v>43616</v>
      </c>
      <c r="CO1834" s="2">
        <v>43644</v>
      </c>
      <c r="CP1834" s="2">
        <v>43677</v>
      </c>
      <c r="CQ1834" s="2">
        <v>43707</v>
      </c>
      <c r="CR1834" s="2">
        <v>43738</v>
      </c>
      <c r="CS1834" s="2">
        <v>43769</v>
      </c>
      <c r="CT1834" s="2">
        <v>43798</v>
      </c>
      <c r="CU1834" s="2">
        <v>43830</v>
      </c>
      <c r="CV1834" s="2">
        <v>43861</v>
      </c>
      <c r="CW1834" s="2">
        <v>43889</v>
      </c>
      <c r="CX1834" s="2">
        <v>43921</v>
      </c>
      <c r="CY1834" s="2">
        <v>43951</v>
      </c>
      <c r="CZ1834" s="2">
        <v>43980</v>
      </c>
      <c r="DA1834" s="2">
        <v>44012</v>
      </c>
      <c r="DB1834" s="2">
        <v>44043</v>
      </c>
      <c r="DC1834" s="2">
        <v>44074</v>
      </c>
      <c r="DD1834" s="2">
        <v>44104</v>
      </c>
      <c r="DE1834" s="2">
        <v>44134</v>
      </c>
      <c r="DF1834" s="2">
        <v>44165</v>
      </c>
      <c r="DG1834" s="2">
        <v>44196</v>
      </c>
      <c r="DH1834" s="2">
        <v>44225</v>
      </c>
      <c r="DI1834" s="2">
        <v>44253</v>
      </c>
      <c r="DJ1834" s="2">
        <v>44286</v>
      </c>
      <c r="DK1834" s="2">
        <v>44316</v>
      </c>
      <c r="DL1834" s="2">
        <v>44347</v>
      </c>
      <c r="DM1834" s="2">
        <v>44377</v>
      </c>
      <c r="DN1834" s="2">
        <v>44407</v>
      </c>
      <c r="DO1834" s="2">
        <v>44439</v>
      </c>
      <c r="DP1834" s="2">
        <v>44469</v>
      </c>
      <c r="DQ1834" s="2">
        <v>44498</v>
      </c>
      <c r="DR1834" s="2">
        <v>44530</v>
      </c>
      <c r="DS1834" s="2">
        <v>44561</v>
      </c>
      <c r="DT1834" s="2">
        <v>44592</v>
      </c>
      <c r="DU1834" s="2">
        <v>44620</v>
      </c>
      <c r="DV1834" s="2">
        <v>44651</v>
      </c>
      <c r="DW1834" s="2">
        <v>44680</v>
      </c>
      <c r="DX1834" s="2">
        <v>44712</v>
      </c>
      <c r="DY1834" s="2">
        <v>44742</v>
      </c>
      <c r="DZ1834" s="2">
        <v>44771</v>
      </c>
      <c r="EA1834" s="2">
        <v>44804</v>
      </c>
      <c r="EB1834" s="2">
        <v>44834</v>
      </c>
      <c r="EC1834" s="2">
        <v>44865</v>
      </c>
    </row>
    <row r="1835" spans="1:133" x14ac:dyDescent="0.25">
      <c r="D1835" s="3">
        <v>16489016</v>
      </c>
      <c r="E1835">
        <v>13347992</v>
      </c>
      <c r="F1835">
        <v>14900566</v>
      </c>
      <c r="G1835">
        <v>15654718</v>
      </c>
      <c r="H1835">
        <v>19021780</v>
      </c>
      <c r="I1835">
        <v>25026102</v>
      </c>
      <c r="J1835">
        <v>19481234</v>
      </c>
      <c r="K1835">
        <v>14678246</v>
      </c>
      <c r="L1835">
        <v>13817170</v>
      </c>
      <c r="M1835">
        <v>14301854</v>
      </c>
      <c r="N1835">
        <v>12647208</v>
      </c>
      <c r="O1835">
        <v>10840120</v>
      </c>
      <c r="P1835">
        <v>12021554</v>
      </c>
      <c r="Q1835">
        <v>8456134</v>
      </c>
      <c r="R1835">
        <v>9024210</v>
      </c>
      <c r="S1835">
        <v>10959942</v>
      </c>
      <c r="T1835">
        <v>8346082</v>
      </c>
      <c r="U1835">
        <v>9400034</v>
      </c>
      <c r="V1835">
        <v>10277486</v>
      </c>
      <c r="W1835">
        <v>7762090</v>
      </c>
      <c r="X1835">
        <v>6433854</v>
      </c>
      <c r="Y1835">
        <v>7882410</v>
      </c>
      <c r="Z1835">
        <v>7288566</v>
      </c>
      <c r="AA1835">
        <v>7349402</v>
      </c>
      <c r="AB1835">
        <v>6803866</v>
      </c>
      <c r="AC1835">
        <v>6160200</v>
      </c>
      <c r="AD1835">
        <v>6133287</v>
      </c>
      <c r="AE1835">
        <v>6487436</v>
      </c>
      <c r="AF1835">
        <v>6788299</v>
      </c>
      <c r="AG1835">
        <v>6499496</v>
      </c>
      <c r="AH1835">
        <v>5666876</v>
      </c>
      <c r="AI1835">
        <v>6006969</v>
      </c>
      <c r="AJ1835">
        <v>7925686</v>
      </c>
      <c r="AK1835">
        <v>11456242</v>
      </c>
      <c r="AL1835">
        <v>7558869</v>
      </c>
      <c r="AM1835">
        <v>10400938</v>
      </c>
      <c r="AN1835">
        <v>10711316</v>
      </c>
      <c r="AO1835">
        <v>8554760</v>
      </c>
      <c r="AP1835">
        <v>11422916</v>
      </c>
      <c r="AQ1835">
        <v>7819291</v>
      </c>
      <c r="AR1835">
        <v>6726980</v>
      </c>
      <c r="AS1835">
        <v>8198188</v>
      </c>
      <c r="AT1835">
        <v>12877397</v>
      </c>
      <c r="AU1835">
        <v>14969352</v>
      </c>
      <c r="AV1835">
        <v>19277324</v>
      </c>
      <c r="AW1835">
        <v>18193769</v>
      </c>
      <c r="AX1835">
        <v>9593322</v>
      </c>
      <c r="AY1835">
        <v>9895576</v>
      </c>
      <c r="AZ1835">
        <v>18139558</v>
      </c>
      <c r="BA1835">
        <v>17089819</v>
      </c>
      <c r="BB1835">
        <v>12082371</v>
      </c>
      <c r="BC1835">
        <v>13652216</v>
      </c>
      <c r="BD1835">
        <v>11458922</v>
      </c>
      <c r="BE1835">
        <v>15433306</v>
      </c>
      <c r="BF1835">
        <v>14450630</v>
      </c>
      <c r="BG1835">
        <v>12622738</v>
      </c>
      <c r="BH1835">
        <v>18846323</v>
      </c>
      <c r="BI1835">
        <v>15965350</v>
      </c>
      <c r="BJ1835">
        <v>14009391</v>
      </c>
      <c r="BK1835">
        <v>15943745</v>
      </c>
      <c r="BL1835">
        <v>10029375</v>
      </c>
      <c r="BM1835">
        <v>10107937</v>
      </c>
      <c r="BN1835">
        <v>11481765</v>
      </c>
      <c r="BO1835">
        <v>11823216</v>
      </c>
      <c r="BP1835">
        <v>9405978</v>
      </c>
      <c r="BQ1835">
        <v>12723788</v>
      </c>
      <c r="BR1835">
        <v>11288732</v>
      </c>
      <c r="BS1835">
        <v>10307595</v>
      </c>
      <c r="BT1835">
        <v>8290217</v>
      </c>
      <c r="BU1835">
        <v>8443500</v>
      </c>
      <c r="BV1835">
        <v>7166014</v>
      </c>
      <c r="BW1835">
        <v>7306795</v>
      </c>
      <c r="BX1835">
        <v>8084443</v>
      </c>
      <c r="BY1835">
        <v>9169722</v>
      </c>
      <c r="BZ1835">
        <v>8431939</v>
      </c>
      <c r="CA1835">
        <v>7442593</v>
      </c>
      <c r="CB1835">
        <v>7274406</v>
      </c>
      <c r="CC1835">
        <v>9962442</v>
      </c>
      <c r="CD1835">
        <v>9556583</v>
      </c>
      <c r="CE1835">
        <v>7888244</v>
      </c>
      <c r="CF1835">
        <v>11984339</v>
      </c>
      <c r="CG1835">
        <v>14648999</v>
      </c>
      <c r="CH1835">
        <v>8504773</v>
      </c>
      <c r="CI1835">
        <v>9876131</v>
      </c>
      <c r="CJ1835">
        <v>9132753</v>
      </c>
      <c r="CK1835">
        <v>7749218</v>
      </c>
      <c r="CL1835">
        <v>8136518</v>
      </c>
      <c r="CM1835">
        <v>8335316</v>
      </c>
      <c r="CN1835">
        <v>9012906</v>
      </c>
      <c r="CO1835">
        <v>8867943</v>
      </c>
      <c r="CP1835">
        <v>9138693</v>
      </c>
      <c r="CQ1835">
        <v>8543662</v>
      </c>
      <c r="CR1835">
        <v>8300270</v>
      </c>
      <c r="CS1835">
        <v>8769869</v>
      </c>
      <c r="CT1835">
        <v>8755426</v>
      </c>
      <c r="CU1835">
        <v>7765356</v>
      </c>
      <c r="CV1835">
        <v>13965179</v>
      </c>
      <c r="CW1835">
        <v>22160406</v>
      </c>
      <c r="CX1835">
        <v>26634972</v>
      </c>
      <c r="CY1835">
        <v>13317024</v>
      </c>
      <c r="CZ1835">
        <v>13510360</v>
      </c>
      <c r="DA1835">
        <v>15780545</v>
      </c>
      <c r="DB1835">
        <v>11083913</v>
      </c>
      <c r="DC1835">
        <v>12414361</v>
      </c>
      <c r="DD1835">
        <v>16183053</v>
      </c>
      <c r="DE1835">
        <v>24942907</v>
      </c>
      <c r="DF1835">
        <v>14819270</v>
      </c>
      <c r="DG1835">
        <v>16288638</v>
      </c>
      <c r="DH1835">
        <v>14180014</v>
      </c>
      <c r="DI1835">
        <v>12388064</v>
      </c>
      <c r="DJ1835">
        <v>17198336</v>
      </c>
      <c r="DK1835">
        <v>11298851</v>
      </c>
      <c r="DL1835">
        <v>11147491</v>
      </c>
      <c r="DM1835">
        <v>12544757</v>
      </c>
      <c r="DN1835">
        <v>10233670</v>
      </c>
      <c r="DO1835">
        <v>10349136</v>
      </c>
      <c r="DP1835">
        <v>12556933</v>
      </c>
      <c r="DQ1835">
        <v>11128361</v>
      </c>
      <c r="DR1835">
        <v>13236886</v>
      </c>
      <c r="DS1835">
        <v>12468580</v>
      </c>
      <c r="DT1835">
        <v>12947330</v>
      </c>
      <c r="DU1835">
        <v>13220673</v>
      </c>
      <c r="DV1835">
        <v>18334614</v>
      </c>
      <c r="DW1835">
        <v>11150854</v>
      </c>
      <c r="DX1835">
        <v>16740755</v>
      </c>
      <c r="DY1835">
        <v>15682632</v>
      </c>
      <c r="DZ1835">
        <v>11887729</v>
      </c>
      <c r="EA1835">
        <v>13646932</v>
      </c>
      <c r="EB1835">
        <v>15266666</v>
      </c>
      <c r="EC1835">
        <v>14358637</v>
      </c>
    </row>
    <row r="1836" spans="1:133" x14ac:dyDescent="0.25">
      <c r="A1836" s="5" t="s">
        <v>908</v>
      </c>
      <c r="B1836" t="s">
        <v>1169</v>
      </c>
      <c r="C1836" t="s">
        <v>1184</v>
      </c>
      <c r="D1836" s="2">
        <f>_xll.BDH(A1836, "volume", B1836, C1836, "Direction", "H", "Period", "M","cols=18;rows=2")</f>
        <v>40939</v>
      </c>
      <c r="E1836" s="2">
        <v>40968</v>
      </c>
      <c r="F1836" s="2">
        <v>40998</v>
      </c>
      <c r="G1836" s="2">
        <v>41029</v>
      </c>
      <c r="H1836" s="2">
        <v>41060</v>
      </c>
      <c r="I1836" s="2">
        <v>41089</v>
      </c>
      <c r="J1836" s="2">
        <v>41121</v>
      </c>
      <c r="K1836" s="2">
        <v>41152</v>
      </c>
      <c r="L1836" s="2">
        <v>41180</v>
      </c>
      <c r="M1836" s="2">
        <v>41213</v>
      </c>
      <c r="N1836" s="2">
        <v>41243</v>
      </c>
      <c r="O1836" s="2">
        <v>41274</v>
      </c>
      <c r="P1836" s="2">
        <v>41305</v>
      </c>
      <c r="Q1836" s="2">
        <v>41333</v>
      </c>
      <c r="R1836" s="2">
        <v>41362</v>
      </c>
      <c r="S1836" s="2">
        <v>41394</v>
      </c>
      <c r="T1836" s="2">
        <v>41425</v>
      </c>
      <c r="U1836" s="2">
        <v>41453</v>
      </c>
    </row>
    <row r="1837" spans="1:133" x14ac:dyDescent="0.25">
      <c r="D1837" s="3">
        <v>5439681</v>
      </c>
      <c r="E1837">
        <v>7491947</v>
      </c>
      <c r="F1837">
        <v>5538814</v>
      </c>
      <c r="G1837">
        <v>3903100</v>
      </c>
      <c r="H1837">
        <v>5137659</v>
      </c>
      <c r="I1837">
        <v>5188212</v>
      </c>
      <c r="J1837">
        <v>4072251</v>
      </c>
      <c r="K1837">
        <v>5390273</v>
      </c>
      <c r="L1837">
        <v>3578876</v>
      </c>
      <c r="M1837">
        <v>3220980</v>
      </c>
      <c r="N1837">
        <v>5286997</v>
      </c>
      <c r="O1837">
        <v>4464622</v>
      </c>
      <c r="P1837">
        <v>4974785</v>
      </c>
      <c r="Q1837">
        <v>4898949</v>
      </c>
      <c r="R1837">
        <v>3392166</v>
      </c>
      <c r="S1837">
        <v>3204463</v>
      </c>
      <c r="T1837">
        <v>4026293</v>
      </c>
      <c r="U1837">
        <v>2542549</v>
      </c>
    </row>
    <row r="1838" spans="1:133" x14ac:dyDescent="0.25">
      <c r="A1838" s="5" t="s">
        <v>909</v>
      </c>
      <c r="B1838" t="s">
        <v>1169</v>
      </c>
      <c r="C1838" t="s">
        <v>1188</v>
      </c>
      <c r="D1838" s="2">
        <f>_xll.BDH(A1838, "volume", B1838, C1838, "Direction", "H", "Period", "M","cols=5;rows=2")</f>
        <v>40939</v>
      </c>
      <c r="E1838" s="2">
        <v>40968</v>
      </c>
      <c r="F1838" s="2">
        <v>40998</v>
      </c>
      <c r="G1838" s="2">
        <v>41029</v>
      </c>
      <c r="H1838" s="2">
        <v>41060</v>
      </c>
    </row>
    <row r="1839" spans="1:133" x14ac:dyDescent="0.25">
      <c r="D1839" s="3">
        <v>13947955</v>
      </c>
      <c r="E1839">
        <v>25855409</v>
      </c>
      <c r="F1839">
        <v>16381060</v>
      </c>
      <c r="G1839">
        <v>22520598</v>
      </c>
      <c r="H1839">
        <v>14974825</v>
      </c>
    </row>
    <row r="1840" spans="1:133" x14ac:dyDescent="0.25">
      <c r="A1840" s="5" t="s">
        <v>801</v>
      </c>
      <c r="B1840" t="s">
        <v>1169</v>
      </c>
      <c r="C1840" t="s">
        <v>1199</v>
      </c>
      <c r="D1840" s="2">
        <f>_xll.BDH(A1840, "volume", B1840, C1840, "Direction", "H", "Period", "M","cols=37;rows=2")</f>
        <v>40939</v>
      </c>
      <c r="E1840" s="2">
        <v>40968</v>
      </c>
      <c r="F1840" s="2">
        <v>40998</v>
      </c>
      <c r="G1840" s="2">
        <v>41029</v>
      </c>
      <c r="H1840" s="2">
        <v>41060</v>
      </c>
      <c r="I1840" s="2">
        <v>41089</v>
      </c>
      <c r="J1840" s="2">
        <v>41121</v>
      </c>
      <c r="K1840" s="2">
        <v>41152</v>
      </c>
      <c r="L1840" s="2">
        <v>41180</v>
      </c>
      <c r="M1840" s="2">
        <v>41213</v>
      </c>
      <c r="N1840" s="2">
        <v>41243</v>
      </c>
      <c r="O1840" s="2">
        <v>41274</v>
      </c>
      <c r="P1840" s="2">
        <v>41305</v>
      </c>
      <c r="Q1840" s="2">
        <v>41333</v>
      </c>
      <c r="R1840" s="2">
        <v>41362</v>
      </c>
      <c r="S1840" s="2">
        <v>41394</v>
      </c>
      <c r="T1840" s="2">
        <v>41425</v>
      </c>
      <c r="U1840" s="2">
        <v>41453</v>
      </c>
      <c r="V1840" s="2">
        <v>41486</v>
      </c>
      <c r="W1840" s="2">
        <v>41516</v>
      </c>
      <c r="X1840" s="2">
        <v>41547</v>
      </c>
      <c r="Y1840" s="2">
        <v>41578</v>
      </c>
      <c r="Z1840" s="2">
        <v>41607</v>
      </c>
      <c r="AA1840" s="2">
        <v>41639</v>
      </c>
      <c r="AB1840" s="2">
        <v>41670</v>
      </c>
      <c r="AC1840" s="2">
        <v>41698</v>
      </c>
      <c r="AD1840" s="2">
        <v>41729</v>
      </c>
      <c r="AE1840" s="2">
        <v>41759</v>
      </c>
      <c r="AF1840" s="2">
        <v>41789</v>
      </c>
      <c r="AG1840" s="2">
        <v>41820</v>
      </c>
      <c r="AH1840" s="2">
        <v>41851</v>
      </c>
      <c r="AI1840" s="2">
        <v>41880</v>
      </c>
      <c r="AJ1840" s="2">
        <v>41912</v>
      </c>
      <c r="AK1840" s="2">
        <v>41943</v>
      </c>
      <c r="AL1840" s="2">
        <v>41971</v>
      </c>
      <c r="AM1840" s="2">
        <v>42004</v>
      </c>
      <c r="AN1840" s="2">
        <v>42034</v>
      </c>
    </row>
    <row r="1841" spans="1:121" x14ac:dyDescent="0.25">
      <c r="D1841" s="3">
        <v>22916465</v>
      </c>
      <c r="E1841">
        <v>14323655</v>
      </c>
      <c r="F1841">
        <v>19805812</v>
      </c>
      <c r="G1841">
        <v>15982201</v>
      </c>
      <c r="H1841">
        <v>23569958</v>
      </c>
      <c r="I1841">
        <v>18502331</v>
      </c>
      <c r="J1841">
        <v>19260560</v>
      </c>
      <c r="K1841">
        <v>14328599</v>
      </c>
      <c r="L1841">
        <v>11020306</v>
      </c>
      <c r="M1841">
        <v>12007996</v>
      </c>
      <c r="N1841">
        <v>17131604</v>
      </c>
      <c r="O1841">
        <v>12899477</v>
      </c>
      <c r="P1841">
        <v>13428091</v>
      </c>
      <c r="Q1841">
        <v>10454742</v>
      </c>
      <c r="R1841">
        <v>11143839</v>
      </c>
      <c r="S1841">
        <v>15437496</v>
      </c>
      <c r="T1841">
        <v>16046515</v>
      </c>
      <c r="U1841">
        <v>18335947</v>
      </c>
      <c r="V1841">
        <v>13581647</v>
      </c>
      <c r="W1841">
        <v>16305435</v>
      </c>
      <c r="X1841">
        <v>17778408</v>
      </c>
      <c r="Y1841">
        <v>13143008</v>
      </c>
      <c r="Z1841">
        <v>11179705</v>
      </c>
      <c r="AA1841">
        <v>11905501</v>
      </c>
      <c r="AB1841">
        <v>14279894</v>
      </c>
      <c r="AC1841">
        <v>11128886</v>
      </c>
      <c r="AD1841">
        <v>12350692</v>
      </c>
      <c r="AE1841">
        <v>12066288</v>
      </c>
      <c r="AF1841">
        <v>10683447</v>
      </c>
      <c r="AG1841">
        <v>26917844</v>
      </c>
      <c r="AH1841">
        <v>15964814</v>
      </c>
      <c r="AI1841">
        <v>11416331</v>
      </c>
      <c r="AJ1841">
        <v>15970875</v>
      </c>
      <c r="AK1841">
        <v>23395146</v>
      </c>
      <c r="AL1841">
        <v>10146065</v>
      </c>
      <c r="AM1841">
        <v>16588517</v>
      </c>
      <c r="AN1841">
        <v>27537481</v>
      </c>
    </row>
    <row r="1842" spans="1:121" x14ac:dyDescent="0.25">
      <c r="A1842" s="5" t="s">
        <v>910</v>
      </c>
      <c r="B1842" t="s">
        <v>1170</v>
      </c>
      <c r="C1842" t="s">
        <v>1199</v>
      </c>
      <c r="D1842" s="2">
        <f>_xll.BDH(A1842, "volume", B1842, C1842, "Direction", "H", "Period", "M","cols=118;rows=2")</f>
        <v>41305</v>
      </c>
      <c r="E1842" s="2">
        <v>41333</v>
      </c>
      <c r="F1842" s="2">
        <v>41362</v>
      </c>
      <c r="G1842" s="2">
        <v>41394</v>
      </c>
      <c r="H1842" s="2">
        <v>41425</v>
      </c>
      <c r="I1842" s="2">
        <v>41453</v>
      </c>
      <c r="J1842" s="2">
        <v>41486</v>
      </c>
      <c r="K1842" s="2">
        <v>41516</v>
      </c>
      <c r="L1842" s="2">
        <v>41547</v>
      </c>
      <c r="M1842" s="2">
        <v>41578</v>
      </c>
      <c r="N1842" s="2">
        <v>41607</v>
      </c>
      <c r="O1842" s="2">
        <v>41639</v>
      </c>
      <c r="P1842" s="2">
        <v>41670</v>
      </c>
      <c r="Q1842" s="2">
        <v>41698</v>
      </c>
      <c r="R1842" s="2">
        <v>41729</v>
      </c>
      <c r="S1842" s="2">
        <v>41759</v>
      </c>
      <c r="T1842" s="2">
        <v>41789</v>
      </c>
      <c r="U1842" s="2">
        <v>41820</v>
      </c>
      <c r="V1842" s="2">
        <v>41851</v>
      </c>
      <c r="W1842" s="2">
        <v>41880</v>
      </c>
      <c r="X1842" s="2">
        <v>41912</v>
      </c>
      <c r="Y1842" s="2">
        <v>41943</v>
      </c>
      <c r="Z1842" s="2">
        <v>41971</v>
      </c>
      <c r="AA1842" s="2">
        <v>42004</v>
      </c>
      <c r="AB1842" s="2">
        <v>42034</v>
      </c>
      <c r="AC1842" s="2">
        <v>42062</v>
      </c>
      <c r="AD1842" s="2">
        <v>42094</v>
      </c>
      <c r="AE1842" s="2">
        <v>42124</v>
      </c>
      <c r="AF1842" s="2">
        <v>42153</v>
      </c>
      <c r="AG1842" s="2">
        <v>42185</v>
      </c>
      <c r="AH1842" s="2">
        <v>42216</v>
      </c>
      <c r="AI1842" s="2">
        <v>42247</v>
      </c>
      <c r="AJ1842" s="2">
        <v>42277</v>
      </c>
      <c r="AK1842" s="2">
        <v>42307</v>
      </c>
      <c r="AL1842" s="2">
        <v>42338</v>
      </c>
      <c r="AM1842" s="2">
        <v>42369</v>
      </c>
      <c r="AN1842" s="2">
        <v>42398</v>
      </c>
      <c r="AO1842" s="2">
        <v>42429</v>
      </c>
      <c r="AP1842" s="2">
        <v>42460</v>
      </c>
      <c r="AQ1842" s="2">
        <v>42489</v>
      </c>
      <c r="AR1842" s="2">
        <v>42521</v>
      </c>
      <c r="AS1842" s="2">
        <v>42551</v>
      </c>
      <c r="AT1842" s="2">
        <v>42580</v>
      </c>
      <c r="AU1842" s="2">
        <v>42613</v>
      </c>
      <c r="AV1842" s="2">
        <v>42643</v>
      </c>
      <c r="AW1842" s="2">
        <v>42674</v>
      </c>
      <c r="AX1842" s="2">
        <v>42704</v>
      </c>
      <c r="AY1842" s="2">
        <v>42734</v>
      </c>
      <c r="AZ1842" s="2">
        <v>42766</v>
      </c>
      <c r="BA1842" s="2">
        <v>42794</v>
      </c>
      <c r="BB1842" s="2">
        <v>42825</v>
      </c>
      <c r="BC1842" s="2">
        <v>42853</v>
      </c>
      <c r="BD1842" s="2">
        <v>42886</v>
      </c>
      <c r="BE1842" s="2">
        <v>42916</v>
      </c>
      <c r="BF1842" s="2">
        <v>42947</v>
      </c>
      <c r="BG1842" s="2">
        <v>42978</v>
      </c>
      <c r="BH1842" s="2">
        <v>43007</v>
      </c>
      <c r="BI1842" s="2">
        <v>43039</v>
      </c>
      <c r="BJ1842" s="2">
        <v>43069</v>
      </c>
      <c r="BK1842" s="2">
        <v>43098</v>
      </c>
      <c r="BL1842" s="2">
        <v>43131</v>
      </c>
      <c r="BM1842" s="2">
        <v>43159</v>
      </c>
      <c r="BN1842" s="2">
        <v>43189</v>
      </c>
      <c r="BO1842" s="2">
        <v>43220</v>
      </c>
      <c r="BP1842" s="2">
        <v>43251</v>
      </c>
      <c r="BQ1842" s="2">
        <v>43280</v>
      </c>
      <c r="BR1842" s="2">
        <v>43312</v>
      </c>
      <c r="BS1842" s="2">
        <v>43343</v>
      </c>
      <c r="BT1842" s="2">
        <v>43371</v>
      </c>
      <c r="BU1842" s="2">
        <v>43404</v>
      </c>
      <c r="BV1842" s="2">
        <v>43434</v>
      </c>
      <c r="BW1842" s="2">
        <v>43465</v>
      </c>
      <c r="BX1842" s="2">
        <v>43496</v>
      </c>
      <c r="BY1842" s="2">
        <v>43524</v>
      </c>
      <c r="BZ1842" s="2">
        <v>43553</v>
      </c>
      <c r="CA1842" s="2">
        <v>43585</v>
      </c>
      <c r="CB1842" s="2">
        <v>43616</v>
      </c>
      <c r="CC1842" s="2">
        <v>43644</v>
      </c>
      <c r="CD1842" s="2">
        <v>43677</v>
      </c>
      <c r="CE1842" s="2">
        <v>43707</v>
      </c>
      <c r="CF1842" s="2">
        <v>43738</v>
      </c>
      <c r="CG1842" s="2">
        <v>43769</v>
      </c>
      <c r="CH1842" s="2">
        <v>43798</v>
      </c>
      <c r="CI1842" s="2">
        <v>43830</v>
      </c>
      <c r="CJ1842" s="2">
        <v>43861</v>
      </c>
      <c r="CK1842" s="2">
        <v>43889</v>
      </c>
      <c r="CL1842" s="2">
        <v>43921</v>
      </c>
      <c r="CM1842" s="2">
        <v>43951</v>
      </c>
      <c r="CN1842" s="2">
        <v>43980</v>
      </c>
      <c r="CO1842" s="2">
        <v>44012</v>
      </c>
      <c r="CP1842" s="2">
        <v>44043</v>
      </c>
      <c r="CQ1842" s="2">
        <v>44074</v>
      </c>
      <c r="CR1842" s="2">
        <v>44104</v>
      </c>
      <c r="CS1842" s="2">
        <v>44134</v>
      </c>
      <c r="CT1842" s="2">
        <v>44165</v>
      </c>
      <c r="CU1842" s="2">
        <v>44196</v>
      </c>
      <c r="CV1842" s="2">
        <v>44225</v>
      </c>
      <c r="CW1842" s="2">
        <v>44253</v>
      </c>
      <c r="CX1842" s="2">
        <v>44286</v>
      </c>
      <c r="CY1842" s="2">
        <v>44316</v>
      </c>
      <c r="CZ1842" s="2">
        <v>44347</v>
      </c>
      <c r="DA1842" s="2">
        <v>44377</v>
      </c>
      <c r="DB1842" s="2">
        <v>44407</v>
      </c>
      <c r="DC1842" s="2">
        <v>44439</v>
      </c>
      <c r="DD1842" s="2">
        <v>44469</v>
      </c>
      <c r="DE1842" s="2">
        <v>44498</v>
      </c>
      <c r="DF1842" s="2">
        <v>44530</v>
      </c>
      <c r="DG1842" s="2">
        <v>44561</v>
      </c>
      <c r="DH1842" s="2">
        <v>44592</v>
      </c>
      <c r="DI1842" s="2">
        <v>44620</v>
      </c>
      <c r="DJ1842" s="2">
        <v>44651</v>
      </c>
      <c r="DK1842" s="2">
        <v>44680</v>
      </c>
      <c r="DL1842" s="2">
        <v>44712</v>
      </c>
      <c r="DM1842" s="2">
        <v>44742</v>
      </c>
      <c r="DN1842" s="2">
        <v>44771</v>
      </c>
      <c r="DO1842" s="2">
        <v>44804</v>
      </c>
      <c r="DP1842" s="2">
        <v>44834</v>
      </c>
      <c r="DQ1842" s="2">
        <v>44865</v>
      </c>
    </row>
    <row r="1843" spans="1:121" x14ac:dyDescent="0.25">
      <c r="D1843" s="3">
        <v>16133271</v>
      </c>
      <c r="E1843">
        <v>15418540</v>
      </c>
      <c r="F1843">
        <v>23530960</v>
      </c>
      <c r="G1843">
        <v>14284718</v>
      </c>
      <c r="H1843">
        <v>10903349</v>
      </c>
      <c r="I1843">
        <v>23971863</v>
      </c>
      <c r="J1843">
        <v>14659468</v>
      </c>
      <c r="K1843">
        <v>10800261</v>
      </c>
      <c r="L1843">
        <v>14921856</v>
      </c>
      <c r="M1843">
        <v>10683100</v>
      </c>
      <c r="N1843">
        <v>10072261</v>
      </c>
      <c r="O1843">
        <v>16048713</v>
      </c>
      <c r="P1843">
        <v>15836989</v>
      </c>
      <c r="Q1843">
        <v>13125949</v>
      </c>
      <c r="R1843">
        <v>21338461</v>
      </c>
      <c r="S1843">
        <v>17454942</v>
      </c>
      <c r="T1843">
        <v>18663086</v>
      </c>
      <c r="U1843">
        <v>25169717</v>
      </c>
      <c r="V1843">
        <v>17528306</v>
      </c>
      <c r="W1843">
        <v>22159197</v>
      </c>
      <c r="X1843">
        <v>15005423</v>
      </c>
      <c r="Y1843">
        <v>15043476</v>
      </c>
      <c r="Z1843">
        <v>13132670</v>
      </c>
      <c r="AA1843">
        <v>16640115</v>
      </c>
      <c r="AB1843">
        <v>19442887</v>
      </c>
      <c r="AC1843">
        <v>15715662</v>
      </c>
      <c r="AD1843">
        <v>18089023</v>
      </c>
      <c r="AE1843">
        <v>14993044</v>
      </c>
      <c r="AF1843">
        <v>10799737</v>
      </c>
      <c r="AG1843">
        <v>15043595</v>
      </c>
      <c r="AH1843">
        <v>11903964</v>
      </c>
      <c r="AI1843">
        <v>17482610</v>
      </c>
      <c r="AJ1843">
        <v>19622650</v>
      </c>
      <c r="AK1843">
        <v>25139367</v>
      </c>
      <c r="AL1843">
        <v>21816300</v>
      </c>
      <c r="AM1843">
        <v>18624105</v>
      </c>
      <c r="AN1843">
        <v>17054610</v>
      </c>
      <c r="AO1843">
        <v>14588501</v>
      </c>
      <c r="AP1843">
        <v>17687257</v>
      </c>
      <c r="AQ1843">
        <v>13705748</v>
      </c>
      <c r="AR1843">
        <v>16739869</v>
      </c>
      <c r="AS1843">
        <v>20510375</v>
      </c>
      <c r="AT1843">
        <v>11342962</v>
      </c>
      <c r="AU1843">
        <v>23235578</v>
      </c>
      <c r="AV1843">
        <v>24775445</v>
      </c>
      <c r="AW1843">
        <v>13950093</v>
      </c>
      <c r="AX1843">
        <v>17256566</v>
      </c>
      <c r="AY1843">
        <v>15627429</v>
      </c>
      <c r="AZ1843">
        <v>11900168</v>
      </c>
      <c r="BA1843">
        <v>11896744</v>
      </c>
      <c r="BB1843">
        <v>17023892</v>
      </c>
      <c r="BC1843">
        <v>10122312</v>
      </c>
      <c r="BD1843">
        <v>10610117</v>
      </c>
      <c r="BE1843">
        <v>19553526</v>
      </c>
      <c r="BF1843">
        <v>10609302</v>
      </c>
      <c r="BG1843">
        <v>15106944</v>
      </c>
      <c r="BH1843">
        <v>13949505</v>
      </c>
      <c r="BI1843">
        <v>10198043</v>
      </c>
      <c r="BJ1843">
        <v>12924141</v>
      </c>
      <c r="BK1843">
        <v>13773999</v>
      </c>
      <c r="BL1843">
        <v>10725664</v>
      </c>
      <c r="BM1843">
        <v>10851785</v>
      </c>
      <c r="BN1843">
        <v>15535933</v>
      </c>
      <c r="BO1843">
        <v>10813510</v>
      </c>
      <c r="BP1843">
        <v>11674108</v>
      </c>
      <c r="BQ1843">
        <v>15479646</v>
      </c>
      <c r="BR1843">
        <v>7878551</v>
      </c>
      <c r="BS1843">
        <v>8581845</v>
      </c>
      <c r="BT1843">
        <v>12454617</v>
      </c>
      <c r="BU1843">
        <v>13146413</v>
      </c>
      <c r="BV1843">
        <v>12356549</v>
      </c>
      <c r="BW1843">
        <v>13274883</v>
      </c>
      <c r="BX1843">
        <v>10461599</v>
      </c>
      <c r="BY1843">
        <v>6938602</v>
      </c>
      <c r="BZ1843">
        <v>11306931</v>
      </c>
      <c r="CA1843">
        <v>7463983</v>
      </c>
      <c r="CB1843">
        <v>9834122</v>
      </c>
      <c r="CC1843">
        <v>9549971</v>
      </c>
      <c r="CD1843">
        <v>8712487</v>
      </c>
      <c r="CE1843">
        <v>9688337</v>
      </c>
      <c r="CF1843">
        <v>8735141</v>
      </c>
      <c r="CG1843">
        <v>8899425</v>
      </c>
      <c r="CH1843">
        <v>9581127</v>
      </c>
      <c r="CI1843">
        <v>13245732</v>
      </c>
      <c r="CJ1843">
        <v>11112527</v>
      </c>
      <c r="CK1843">
        <v>8981294</v>
      </c>
      <c r="CL1843">
        <v>20953777</v>
      </c>
      <c r="CM1843">
        <v>12397199</v>
      </c>
      <c r="CN1843">
        <v>10577109</v>
      </c>
      <c r="CO1843">
        <v>16411448</v>
      </c>
      <c r="CP1843">
        <v>9356676</v>
      </c>
      <c r="CQ1843">
        <v>10438858</v>
      </c>
      <c r="CR1843">
        <v>11260892</v>
      </c>
      <c r="CS1843">
        <v>7790464</v>
      </c>
      <c r="CT1843">
        <v>8355663</v>
      </c>
      <c r="CU1843">
        <v>12790986</v>
      </c>
      <c r="CV1843">
        <v>11923525</v>
      </c>
      <c r="CW1843">
        <v>11196062</v>
      </c>
      <c r="CX1843">
        <v>17621000</v>
      </c>
      <c r="CY1843">
        <v>10069873</v>
      </c>
      <c r="CZ1843">
        <v>10616410</v>
      </c>
      <c r="DA1843">
        <v>12606040</v>
      </c>
      <c r="DB1843">
        <v>7697808</v>
      </c>
      <c r="DC1843">
        <v>8063786</v>
      </c>
      <c r="DD1843">
        <v>7387961</v>
      </c>
      <c r="DE1843">
        <v>6258313</v>
      </c>
      <c r="DF1843">
        <v>7548568</v>
      </c>
      <c r="DG1843">
        <v>10386617</v>
      </c>
      <c r="DH1843">
        <v>9769495</v>
      </c>
      <c r="DI1843">
        <v>8146435</v>
      </c>
      <c r="DJ1843">
        <v>11205945</v>
      </c>
      <c r="DK1843">
        <v>9205062</v>
      </c>
      <c r="DL1843">
        <v>12954974</v>
      </c>
      <c r="DM1843">
        <v>10583708</v>
      </c>
      <c r="DN1843">
        <v>8173840</v>
      </c>
      <c r="DO1843">
        <v>9241427</v>
      </c>
      <c r="DP1843">
        <v>9171660</v>
      </c>
      <c r="DQ1843">
        <v>8772825</v>
      </c>
    </row>
    <row r="1844" spans="1:121" x14ac:dyDescent="0.25">
      <c r="A1844" s="5" t="s">
        <v>911</v>
      </c>
      <c r="B1844" t="s">
        <v>1170</v>
      </c>
      <c r="C1844" t="s">
        <v>1202</v>
      </c>
      <c r="D1844" s="2">
        <f>_xll.BDH(A1844, "volume", B1844, C1844, "Direction", "H", "Period", "M","cols=103;rows=2")</f>
        <v>41305</v>
      </c>
      <c r="E1844" s="2">
        <v>41333</v>
      </c>
      <c r="F1844" s="2">
        <v>41362</v>
      </c>
      <c r="G1844" s="2">
        <v>41394</v>
      </c>
      <c r="H1844" s="2">
        <v>41425</v>
      </c>
      <c r="I1844" s="2">
        <v>41453</v>
      </c>
      <c r="J1844" s="2">
        <v>41486</v>
      </c>
      <c r="K1844" s="2">
        <v>41516</v>
      </c>
      <c r="L1844" s="2">
        <v>41547</v>
      </c>
      <c r="M1844" s="2">
        <v>41578</v>
      </c>
      <c r="N1844" s="2">
        <v>41607</v>
      </c>
      <c r="O1844" s="2">
        <v>41639</v>
      </c>
      <c r="P1844" s="2">
        <v>41670</v>
      </c>
      <c r="Q1844" s="2">
        <v>41698</v>
      </c>
      <c r="R1844" s="2">
        <v>41729</v>
      </c>
      <c r="S1844" s="2">
        <v>41759</v>
      </c>
      <c r="T1844" s="2">
        <v>41789</v>
      </c>
      <c r="U1844" s="2">
        <v>41820</v>
      </c>
      <c r="V1844" s="2">
        <v>41851</v>
      </c>
      <c r="W1844" s="2">
        <v>41880</v>
      </c>
      <c r="X1844" s="2">
        <v>41912</v>
      </c>
      <c r="Y1844" s="2">
        <v>41943</v>
      </c>
      <c r="Z1844" s="2">
        <v>41971</v>
      </c>
      <c r="AA1844" s="2">
        <v>42004</v>
      </c>
      <c r="AB1844" s="2">
        <v>42034</v>
      </c>
      <c r="AC1844" s="2">
        <v>42062</v>
      </c>
      <c r="AD1844" s="2">
        <v>42094</v>
      </c>
      <c r="AE1844" s="2">
        <v>42124</v>
      </c>
      <c r="AF1844" s="2">
        <v>42153</v>
      </c>
      <c r="AG1844" s="2">
        <v>42185</v>
      </c>
      <c r="AH1844" s="2">
        <v>42216</v>
      </c>
      <c r="AI1844" s="2">
        <v>42247</v>
      </c>
      <c r="AJ1844" s="2">
        <v>42277</v>
      </c>
      <c r="AK1844" s="2">
        <v>42307</v>
      </c>
      <c r="AL1844" s="2">
        <v>42338</v>
      </c>
      <c r="AM1844" s="2">
        <v>42369</v>
      </c>
      <c r="AN1844" s="2">
        <v>42398</v>
      </c>
      <c r="AO1844" s="2">
        <v>42429</v>
      </c>
      <c r="AP1844" s="2">
        <v>42460</v>
      </c>
      <c r="AQ1844" s="2">
        <v>42489</v>
      </c>
      <c r="AR1844" s="2">
        <v>42521</v>
      </c>
      <c r="AS1844" s="2">
        <v>42551</v>
      </c>
      <c r="AT1844" s="2">
        <v>42580</v>
      </c>
      <c r="AU1844" s="2">
        <v>42613</v>
      </c>
      <c r="AV1844" s="2">
        <v>42643</v>
      </c>
      <c r="AW1844" s="2">
        <v>42674</v>
      </c>
      <c r="AX1844" s="2">
        <v>42704</v>
      </c>
      <c r="AY1844" s="2">
        <v>42734</v>
      </c>
      <c r="AZ1844" s="2">
        <v>42766</v>
      </c>
      <c r="BA1844" s="2">
        <v>42794</v>
      </c>
      <c r="BB1844" s="2">
        <v>42825</v>
      </c>
      <c r="BC1844" s="2">
        <v>42853</v>
      </c>
      <c r="BD1844" s="2">
        <v>42886</v>
      </c>
      <c r="BE1844" s="2">
        <v>42916</v>
      </c>
      <c r="BF1844" s="2">
        <v>42947</v>
      </c>
      <c r="BG1844" s="2">
        <v>42978</v>
      </c>
      <c r="BH1844" s="2">
        <v>43007</v>
      </c>
      <c r="BI1844" s="2">
        <v>43039</v>
      </c>
      <c r="BJ1844" s="2">
        <v>43069</v>
      </c>
      <c r="BK1844" s="2">
        <v>43098</v>
      </c>
      <c r="BL1844" s="2">
        <v>43131</v>
      </c>
      <c r="BM1844" s="2">
        <v>43159</v>
      </c>
      <c r="BN1844" s="2">
        <v>43189</v>
      </c>
      <c r="BO1844" s="2">
        <v>43220</v>
      </c>
      <c r="BP1844" s="2">
        <v>43251</v>
      </c>
      <c r="BQ1844" s="2">
        <v>43280</v>
      </c>
      <c r="BR1844" s="2">
        <v>43312</v>
      </c>
      <c r="BS1844" s="2">
        <v>43343</v>
      </c>
      <c r="BT1844" s="2">
        <v>43371</v>
      </c>
      <c r="BU1844" s="2">
        <v>43404</v>
      </c>
      <c r="BV1844" s="2">
        <v>43434</v>
      </c>
      <c r="BW1844" s="2">
        <v>43465</v>
      </c>
      <c r="BX1844" s="2">
        <v>43496</v>
      </c>
      <c r="BY1844" s="2">
        <v>43524</v>
      </c>
      <c r="BZ1844" s="2">
        <v>43553</v>
      </c>
      <c r="CA1844" s="2">
        <v>43585</v>
      </c>
      <c r="CB1844" s="2">
        <v>43616</v>
      </c>
      <c r="CC1844" s="2">
        <v>43644</v>
      </c>
      <c r="CD1844" s="2">
        <v>43677</v>
      </c>
      <c r="CE1844" s="2">
        <v>43707</v>
      </c>
      <c r="CF1844" s="2">
        <v>43738</v>
      </c>
      <c r="CG1844" s="2">
        <v>43769</v>
      </c>
      <c r="CH1844" s="2">
        <v>43798</v>
      </c>
      <c r="CI1844" s="2">
        <v>43830</v>
      </c>
      <c r="CJ1844" s="2">
        <v>43861</v>
      </c>
      <c r="CK1844" s="2">
        <v>43889</v>
      </c>
      <c r="CL1844" s="2">
        <v>43921</v>
      </c>
      <c r="CM1844" s="2">
        <v>43951</v>
      </c>
      <c r="CN1844" s="2">
        <v>43980</v>
      </c>
      <c r="CO1844" s="2">
        <v>44012</v>
      </c>
      <c r="CP1844" s="2">
        <v>44043</v>
      </c>
      <c r="CQ1844" s="2">
        <v>44074</v>
      </c>
      <c r="CR1844" s="2">
        <v>44104</v>
      </c>
      <c r="CS1844" s="2">
        <v>44134</v>
      </c>
      <c r="CT1844" s="2">
        <v>44165</v>
      </c>
      <c r="CU1844" s="2">
        <v>44196</v>
      </c>
      <c r="CV1844" s="2">
        <v>44225</v>
      </c>
      <c r="CW1844" s="2">
        <v>44253</v>
      </c>
      <c r="CX1844" s="2">
        <v>44286</v>
      </c>
      <c r="CY1844" s="2">
        <v>44316</v>
      </c>
      <c r="CZ1844" s="2">
        <v>44347</v>
      </c>
      <c r="DA1844" s="2">
        <v>44377</v>
      </c>
      <c r="DB1844" s="2">
        <v>44407</v>
      </c>
    </row>
    <row r="1845" spans="1:121" x14ac:dyDescent="0.25">
      <c r="D1845" s="3">
        <v>9403103</v>
      </c>
      <c r="E1845">
        <v>13616918</v>
      </c>
      <c r="F1845">
        <v>8649032</v>
      </c>
      <c r="G1845">
        <v>11858058</v>
      </c>
      <c r="H1845">
        <v>8302086</v>
      </c>
      <c r="I1845">
        <v>9937207</v>
      </c>
      <c r="J1845">
        <v>13808017</v>
      </c>
      <c r="K1845">
        <v>5444701</v>
      </c>
      <c r="L1845">
        <v>5663586</v>
      </c>
      <c r="M1845">
        <v>8185163</v>
      </c>
      <c r="N1845">
        <v>5883469</v>
      </c>
      <c r="O1845">
        <v>7953482</v>
      </c>
      <c r="P1845">
        <v>10739007</v>
      </c>
      <c r="Q1845">
        <v>10437711</v>
      </c>
      <c r="R1845">
        <v>16467017</v>
      </c>
      <c r="S1845">
        <v>14819296</v>
      </c>
      <c r="T1845">
        <v>8399260</v>
      </c>
      <c r="U1845">
        <v>10506933</v>
      </c>
      <c r="V1845">
        <v>10553237</v>
      </c>
      <c r="W1845">
        <v>7096311</v>
      </c>
      <c r="X1845">
        <v>8948432</v>
      </c>
      <c r="Y1845">
        <v>11458341</v>
      </c>
      <c r="Z1845">
        <v>5616079</v>
      </c>
      <c r="AA1845">
        <v>9772139</v>
      </c>
      <c r="AB1845">
        <v>10417082</v>
      </c>
      <c r="AC1845">
        <v>7519514</v>
      </c>
      <c r="AD1845">
        <v>10271921</v>
      </c>
      <c r="AE1845">
        <v>9781141</v>
      </c>
      <c r="AF1845">
        <v>20073673</v>
      </c>
      <c r="AG1845">
        <v>20251507</v>
      </c>
      <c r="AH1845">
        <v>12607509</v>
      </c>
      <c r="AI1845">
        <v>13169053</v>
      </c>
      <c r="AJ1845">
        <v>17110483</v>
      </c>
      <c r="AK1845">
        <v>14996348</v>
      </c>
      <c r="AL1845">
        <v>7989113</v>
      </c>
      <c r="AM1845">
        <v>10300206</v>
      </c>
      <c r="AN1845">
        <v>13607320</v>
      </c>
      <c r="AO1845">
        <v>14531736</v>
      </c>
      <c r="AP1845">
        <v>14016572</v>
      </c>
      <c r="AQ1845">
        <v>11990826</v>
      </c>
      <c r="AR1845">
        <v>9956154</v>
      </c>
      <c r="AS1845">
        <v>18038467</v>
      </c>
      <c r="AT1845">
        <v>10727933</v>
      </c>
      <c r="AU1845">
        <v>9885478</v>
      </c>
      <c r="AV1845">
        <v>11804427</v>
      </c>
      <c r="AW1845">
        <v>11098521</v>
      </c>
      <c r="AX1845">
        <v>21775695</v>
      </c>
      <c r="AY1845">
        <v>21319686</v>
      </c>
      <c r="AZ1845">
        <v>15296814</v>
      </c>
      <c r="BA1845">
        <v>13925077</v>
      </c>
      <c r="BB1845">
        <v>13680348</v>
      </c>
      <c r="BC1845">
        <v>11822134</v>
      </c>
      <c r="BD1845">
        <v>24857206</v>
      </c>
      <c r="BE1845">
        <v>25176570</v>
      </c>
      <c r="BF1845">
        <v>12761014</v>
      </c>
      <c r="BG1845">
        <v>11033323</v>
      </c>
      <c r="BH1845">
        <v>12504874</v>
      </c>
      <c r="BI1845">
        <v>14575957</v>
      </c>
      <c r="BJ1845">
        <v>14063614</v>
      </c>
      <c r="BK1845">
        <v>13498270</v>
      </c>
      <c r="BL1845">
        <v>13356466</v>
      </c>
      <c r="BM1845">
        <v>16016461</v>
      </c>
      <c r="BN1845">
        <v>18405698</v>
      </c>
      <c r="BO1845">
        <v>15377607</v>
      </c>
      <c r="BP1845">
        <v>11569059</v>
      </c>
      <c r="BQ1845">
        <v>10809866</v>
      </c>
      <c r="BR1845">
        <v>10579883</v>
      </c>
      <c r="BS1845">
        <v>11204111</v>
      </c>
      <c r="BT1845">
        <v>10256561</v>
      </c>
      <c r="BU1845">
        <v>15266085</v>
      </c>
      <c r="BV1845">
        <v>10310831</v>
      </c>
      <c r="BW1845">
        <v>14456141</v>
      </c>
      <c r="BX1845">
        <v>13908633</v>
      </c>
      <c r="BY1845">
        <v>10366859</v>
      </c>
      <c r="BZ1845">
        <v>11802709</v>
      </c>
      <c r="CA1845">
        <v>10212559</v>
      </c>
      <c r="CB1845">
        <v>10556172</v>
      </c>
      <c r="CC1845">
        <v>12065640</v>
      </c>
      <c r="CD1845">
        <v>15179683</v>
      </c>
      <c r="CE1845">
        <v>19368919</v>
      </c>
      <c r="CF1845">
        <v>17111713</v>
      </c>
      <c r="CG1845">
        <v>14277036</v>
      </c>
      <c r="CH1845">
        <v>11477490</v>
      </c>
      <c r="CI1845">
        <v>15390863</v>
      </c>
      <c r="CJ1845">
        <v>13736309</v>
      </c>
      <c r="CK1845">
        <v>16864438</v>
      </c>
      <c r="CL1845">
        <v>27852377</v>
      </c>
      <c r="CM1845">
        <v>20106089</v>
      </c>
      <c r="CN1845">
        <v>18665994</v>
      </c>
      <c r="CO1845">
        <v>20932237</v>
      </c>
      <c r="CP1845">
        <v>15466340</v>
      </c>
      <c r="CQ1845">
        <v>13649484</v>
      </c>
      <c r="CR1845">
        <v>24474038</v>
      </c>
      <c r="CS1845">
        <v>19491575</v>
      </c>
      <c r="CT1845">
        <v>10389364</v>
      </c>
      <c r="CU1845">
        <v>26924673</v>
      </c>
      <c r="CV1845">
        <v>21187826</v>
      </c>
      <c r="CW1845">
        <v>16512558</v>
      </c>
      <c r="CX1845">
        <v>20751262</v>
      </c>
      <c r="CY1845">
        <v>15979036</v>
      </c>
      <c r="CZ1845">
        <v>15762547</v>
      </c>
      <c r="DA1845">
        <v>16780519</v>
      </c>
      <c r="DB1845">
        <v>70657538</v>
      </c>
    </row>
    <row r="1846" spans="1:121" x14ac:dyDescent="0.25">
      <c r="A1846" s="5" t="s">
        <v>912</v>
      </c>
      <c r="B1846" t="s">
        <v>1170</v>
      </c>
      <c r="C1846" t="s">
        <v>1195</v>
      </c>
      <c r="D1846" s="2">
        <f>_xll.BDH(A1846, "volume", B1846, C1846, "Direction", "H", "Period", "M","cols=17;rows=2")</f>
        <v>41305</v>
      </c>
      <c r="E1846" s="2">
        <v>41333</v>
      </c>
      <c r="F1846" s="2">
        <v>41362</v>
      </c>
      <c r="G1846" s="2">
        <v>41394</v>
      </c>
      <c r="H1846" s="2">
        <v>41425</v>
      </c>
      <c r="I1846" s="2">
        <v>41453</v>
      </c>
      <c r="J1846" s="2">
        <v>41486</v>
      </c>
      <c r="K1846" s="2">
        <v>41516</v>
      </c>
      <c r="L1846" s="2">
        <v>41547</v>
      </c>
      <c r="M1846" s="2">
        <v>41578</v>
      </c>
      <c r="N1846" s="2">
        <v>41607</v>
      </c>
      <c r="O1846" s="2">
        <v>41639</v>
      </c>
      <c r="P1846" s="2">
        <v>41670</v>
      </c>
      <c r="Q1846" s="2">
        <v>41698</v>
      </c>
      <c r="R1846" s="2">
        <v>41729</v>
      </c>
      <c r="S1846" s="2">
        <v>41759</v>
      </c>
      <c r="T1846" s="2">
        <v>41789</v>
      </c>
    </row>
    <row r="1847" spans="1:121" x14ac:dyDescent="0.25">
      <c r="D1847" s="3">
        <v>36067105</v>
      </c>
      <c r="E1847">
        <v>34786581</v>
      </c>
      <c r="F1847">
        <v>25173205</v>
      </c>
      <c r="G1847">
        <v>34153278</v>
      </c>
      <c r="H1847">
        <v>35296366</v>
      </c>
      <c r="I1847">
        <v>30042888</v>
      </c>
      <c r="J1847">
        <v>25435954</v>
      </c>
      <c r="K1847">
        <v>23446919</v>
      </c>
      <c r="L1847">
        <v>23942881</v>
      </c>
      <c r="M1847">
        <v>35689994</v>
      </c>
      <c r="N1847">
        <v>21974258</v>
      </c>
      <c r="O1847">
        <v>74766034</v>
      </c>
      <c r="P1847">
        <v>31413312</v>
      </c>
      <c r="Q1847">
        <v>15689279</v>
      </c>
      <c r="R1847">
        <v>19668686</v>
      </c>
      <c r="S1847">
        <v>17576215</v>
      </c>
      <c r="T1847">
        <v>2572529</v>
      </c>
    </row>
    <row r="1848" spans="1:121" x14ac:dyDescent="0.25">
      <c r="A1848" s="5" t="s">
        <v>913</v>
      </c>
      <c r="B1848" t="s">
        <v>1170</v>
      </c>
      <c r="C1848" t="s">
        <v>1199</v>
      </c>
      <c r="D1848" s="2">
        <f>_xll.BDH(A1848, "volume", B1848, C1848, "Direction", "H", "Period", "M","cols=118;rows=2")</f>
        <v>41305</v>
      </c>
      <c r="E1848" s="2">
        <v>41333</v>
      </c>
      <c r="F1848" s="2">
        <v>41362</v>
      </c>
      <c r="G1848" s="2">
        <v>41394</v>
      </c>
      <c r="H1848" s="2">
        <v>41425</v>
      </c>
      <c r="I1848" s="2">
        <v>41453</v>
      </c>
      <c r="J1848" s="2">
        <v>41486</v>
      </c>
      <c r="K1848" s="2">
        <v>41516</v>
      </c>
      <c r="L1848" s="2">
        <v>41547</v>
      </c>
      <c r="M1848" s="2">
        <v>41578</v>
      </c>
      <c r="N1848" s="2">
        <v>41607</v>
      </c>
      <c r="O1848" s="2">
        <v>41639</v>
      </c>
      <c r="P1848" s="2">
        <v>41670</v>
      </c>
      <c r="Q1848" s="2">
        <v>41698</v>
      </c>
      <c r="R1848" s="2">
        <v>41729</v>
      </c>
      <c r="S1848" s="2">
        <v>41759</v>
      </c>
      <c r="T1848" s="2">
        <v>41789</v>
      </c>
      <c r="U1848" s="2">
        <v>41820</v>
      </c>
      <c r="V1848" s="2">
        <v>41851</v>
      </c>
      <c r="W1848" s="2">
        <v>41880</v>
      </c>
      <c r="X1848" s="2">
        <v>41912</v>
      </c>
      <c r="Y1848" s="2">
        <v>41943</v>
      </c>
      <c r="Z1848" s="2">
        <v>41971</v>
      </c>
      <c r="AA1848" s="2">
        <v>42004</v>
      </c>
      <c r="AB1848" s="2">
        <v>42034</v>
      </c>
      <c r="AC1848" s="2">
        <v>42062</v>
      </c>
      <c r="AD1848" s="2">
        <v>42094</v>
      </c>
      <c r="AE1848" s="2">
        <v>42124</v>
      </c>
      <c r="AF1848" s="2">
        <v>42153</v>
      </c>
      <c r="AG1848" s="2">
        <v>42185</v>
      </c>
      <c r="AH1848" s="2">
        <v>42216</v>
      </c>
      <c r="AI1848" s="2">
        <v>42247</v>
      </c>
      <c r="AJ1848" s="2">
        <v>42277</v>
      </c>
      <c r="AK1848" s="2">
        <v>42307</v>
      </c>
      <c r="AL1848" s="2">
        <v>42338</v>
      </c>
      <c r="AM1848" s="2">
        <v>42369</v>
      </c>
      <c r="AN1848" s="2">
        <v>42398</v>
      </c>
      <c r="AO1848" s="2">
        <v>42429</v>
      </c>
      <c r="AP1848" s="2">
        <v>42460</v>
      </c>
      <c r="AQ1848" s="2">
        <v>42489</v>
      </c>
      <c r="AR1848" s="2">
        <v>42521</v>
      </c>
      <c r="AS1848" s="2">
        <v>42551</v>
      </c>
      <c r="AT1848" s="2">
        <v>42580</v>
      </c>
      <c r="AU1848" s="2">
        <v>42613</v>
      </c>
      <c r="AV1848" s="2">
        <v>42643</v>
      </c>
      <c r="AW1848" s="2">
        <v>42674</v>
      </c>
      <c r="AX1848" s="2">
        <v>42704</v>
      </c>
      <c r="AY1848" s="2">
        <v>42734</v>
      </c>
      <c r="AZ1848" s="2">
        <v>42766</v>
      </c>
      <c r="BA1848" s="2">
        <v>42794</v>
      </c>
      <c r="BB1848" s="2">
        <v>42825</v>
      </c>
      <c r="BC1848" s="2">
        <v>42853</v>
      </c>
      <c r="BD1848" s="2">
        <v>42886</v>
      </c>
      <c r="BE1848" s="2">
        <v>42916</v>
      </c>
      <c r="BF1848" s="2">
        <v>42947</v>
      </c>
      <c r="BG1848" s="2">
        <v>42978</v>
      </c>
      <c r="BH1848" s="2">
        <v>43007</v>
      </c>
      <c r="BI1848" s="2">
        <v>43039</v>
      </c>
      <c r="BJ1848" s="2">
        <v>43069</v>
      </c>
      <c r="BK1848" s="2">
        <v>43098</v>
      </c>
      <c r="BL1848" s="2">
        <v>43131</v>
      </c>
      <c r="BM1848" s="2">
        <v>43159</v>
      </c>
      <c r="BN1848" s="2">
        <v>43189</v>
      </c>
      <c r="BO1848" s="2">
        <v>43220</v>
      </c>
      <c r="BP1848" s="2">
        <v>43251</v>
      </c>
      <c r="BQ1848" s="2">
        <v>43280</v>
      </c>
      <c r="BR1848" s="2">
        <v>43312</v>
      </c>
      <c r="BS1848" s="2">
        <v>43343</v>
      </c>
      <c r="BT1848" s="2">
        <v>43371</v>
      </c>
      <c r="BU1848" s="2">
        <v>43404</v>
      </c>
      <c r="BV1848" s="2">
        <v>43434</v>
      </c>
      <c r="BW1848" s="2">
        <v>43465</v>
      </c>
      <c r="BX1848" s="2">
        <v>43496</v>
      </c>
      <c r="BY1848" s="2">
        <v>43524</v>
      </c>
      <c r="BZ1848" s="2">
        <v>43553</v>
      </c>
      <c r="CA1848" s="2">
        <v>43585</v>
      </c>
      <c r="CB1848" s="2">
        <v>43616</v>
      </c>
      <c r="CC1848" s="2">
        <v>43644</v>
      </c>
      <c r="CD1848" s="2">
        <v>43677</v>
      </c>
      <c r="CE1848" s="2">
        <v>43707</v>
      </c>
      <c r="CF1848" s="2">
        <v>43738</v>
      </c>
      <c r="CG1848" s="2">
        <v>43769</v>
      </c>
      <c r="CH1848" s="2">
        <v>43798</v>
      </c>
      <c r="CI1848" s="2">
        <v>43830</v>
      </c>
      <c r="CJ1848" s="2">
        <v>43861</v>
      </c>
      <c r="CK1848" s="2">
        <v>43889</v>
      </c>
      <c r="CL1848" s="2">
        <v>43921</v>
      </c>
      <c r="CM1848" s="2">
        <v>43951</v>
      </c>
      <c r="CN1848" s="2">
        <v>43980</v>
      </c>
      <c r="CO1848" s="2">
        <v>44012</v>
      </c>
      <c r="CP1848" s="2">
        <v>44043</v>
      </c>
      <c r="CQ1848" s="2">
        <v>44074</v>
      </c>
      <c r="CR1848" s="2">
        <v>44104</v>
      </c>
      <c r="CS1848" s="2">
        <v>44134</v>
      </c>
      <c r="CT1848" s="2">
        <v>44165</v>
      </c>
      <c r="CU1848" s="2">
        <v>44196</v>
      </c>
      <c r="CV1848" s="2">
        <v>44225</v>
      </c>
      <c r="CW1848" s="2">
        <v>44253</v>
      </c>
      <c r="CX1848" s="2">
        <v>44286</v>
      </c>
      <c r="CY1848" s="2">
        <v>44316</v>
      </c>
      <c r="CZ1848" s="2">
        <v>44347</v>
      </c>
      <c r="DA1848" s="2">
        <v>44377</v>
      </c>
      <c r="DB1848" s="2">
        <v>44407</v>
      </c>
      <c r="DC1848" s="2">
        <v>44439</v>
      </c>
      <c r="DD1848" s="2">
        <v>44469</v>
      </c>
      <c r="DE1848" s="2">
        <v>44498</v>
      </c>
      <c r="DF1848" s="2">
        <v>44530</v>
      </c>
      <c r="DG1848" s="2">
        <v>44561</v>
      </c>
      <c r="DH1848" s="2">
        <v>44592</v>
      </c>
      <c r="DI1848" s="2">
        <v>44620</v>
      </c>
      <c r="DJ1848" s="2">
        <v>44651</v>
      </c>
      <c r="DK1848" s="2">
        <v>44680</v>
      </c>
      <c r="DL1848" s="2">
        <v>44712</v>
      </c>
      <c r="DM1848" s="2">
        <v>44742</v>
      </c>
      <c r="DN1848" s="2">
        <v>44771</v>
      </c>
      <c r="DO1848" s="2">
        <v>44804</v>
      </c>
      <c r="DP1848" s="2">
        <v>44834</v>
      </c>
      <c r="DQ1848" s="2">
        <v>44865</v>
      </c>
    </row>
    <row r="1849" spans="1:121" x14ac:dyDescent="0.25">
      <c r="D1849" s="3">
        <v>24500371</v>
      </c>
      <c r="E1849">
        <v>15047302</v>
      </c>
      <c r="F1849">
        <v>15055055</v>
      </c>
      <c r="G1849">
        <v>21125469</v>
      </c>
      <c r="H1849">
        <v>19239566</v>
      </c>
      <c r="I1849">
        <v>16140842</v>
      </c>
      <c r="J1849">
        <v>15266329</v>
      </c>
      <c r="K1849">
        <v>14802017</v>
      </c>
      <c r="L1849">
        <v>12841560</v>
      </c>
      <c r="M1849">
        <v>14907988</v>
      </c>
      <c r="N1849">
        <v>14933273</v>
      </c>
      <c r="O1849">
        <v>15587072</v>
      </c>
      <c r="P1849">
        <v>20000604</v>
      </c>
      <c r="Q1849">
        <v>13302806</v>
      </c>
      <c r="R1849">
        <v>15699546</v>
      </c>
      <c r="S1849">
        <v>14682445</v>
      </c>
      <c r="T1849">
        <v>16783526</v>
      </c>
      <c r="U1849">
        <v>13142437</v>
      </c>
      <c r="V1849">
        <v>15474846</v>
      </c>
      <c r="W1849">
        <v>11198711</v>
      </c>
      <c r="X1849">
        <v>15851997</v>
      </c>
      <c r="Y1849">
        <v>18851734</v>
      </c>
      <c r="Z1849">
        <v>13461157</v>
      </c>
      <c r="AA1849">
        <v>17294786</v>
      </c>
      <c r="AB1849">
        <v>17233785</v>
      </c>
      <c r="AC1849">
        <v>14200094</v>
      </c>
      <c r="AD1849">
        <v>16089553</v>
      </c>
      <c r="AE1849">
        <v>16106960</v>
      </c>
      <c r="AF1849">
        <v>11373588</v>
      </c>
      <c r="AG1849">
        <v>15402697</v>
      </c>
      <c r="AH1849">
        <v>19663077</v>
      </c>
      <c r="AI1849">
        <v>17004348</v>
      </c>
      <c r="AJ1849">
        <v>20662980</v>
      </c>
      <c r="AK1849">
        <v>30558362</v>
      </c>
      <c r="AL1849">
        <v>21306818</v>
      </c>
      <c r="AM1849">
        <v>20537707</v>
      </c>
      <c r="AN1849">
        <v>34656265</v>
      </c>
      <c r="AO1849">
        <v>35114514</v>
      </c>
      <c r="AP1849">
        <v>41184191</v>
      </c>
      <c r="AQ1849">
        <v>40557017</v>
      </c>
      <c r="AR1849">
        <v>47383360</v>
      </c>
      <c r="AS1849">
        <v>41407747</v>
      </c>
      <c r="AT1849">
        <v>31313186</v>
      </c>
      <c r="AU1849">
        <v>27832195</v>
      </c>
      <c r="AV1849">
        <v>35347608</v>
      </c>
      <c r="AW1849">
        <v>31061373</v>
      </c>
      <c r="AX1849">
        <v>27129691</v>
      </c>
      <c r="AY1849">
        <v>26547055</v>
      </c>
      <c r="AZ1849">
        <v>29089623</v>
      </c>
      <c r="BA1849">
        <v>21536283</v>
      </c>
      <c r="BB1849">
        <v>29982821</v>
      </c>
      <c r="BC1849">
        <v>28496926</v>
      </c>
      <c r="BD1849">
        <v>28186377</v>
      </c>
      <c r="BE1849">
        <v>32285500</v>
      </c>
      <c r="BF1849">
        <v>27382810</v>
      </c>
      <c r="BG1849">
        <v>29910161</v>
      </c>
      <c r="BH1849">
        <v>27335460</v>
      </c>
      <c r="BI1849">
        <v>28547854</v>
      </c>
      <c r="BJ1849">
        <v>26054692</v>
      </c>
      <c r="BK1849">
        <v>26579429</v>
      </c>
      <c r="BL1849">
        <v>32437499</v>
      </c>
      <c r="BM1849">
        <v>24729580</v>
      </c>
      <c r="BN1849">
        <v>30734495</v>
      </c>
      <c r="BO1849">
        <v>24724704</v>
      </c>
      <c r="BP1849">
        <v>32255944</v>
      </c>
      <c r="BQ1849">
        <v>30266871</v>
      </c>
      <c r="BR1849">
        <v>23921382</v>
      </c>
      <c r="BS1849">
        <v>27835757</v>
      </c>
      <c r="BT1849">
        <v>33452300</v>
      </c>
      <c r="BU1849">
        <v>47397400</v>
      </c>
      <c r="BV1849">
        <v>42782661</v>
      </c>
      <c r="BW1849">
        <v>43437603</v>
      </c>
      <c r="BX1849">
        <v>60688652</v>
      </c>
      <c r="BY1849">
        <v>38443743</v>
      </c>
      <c r="BZ1849">
        <v>53405167</v>
      </c>
      <c r="CA1849">
        <v>42427100</v>
      </c>
      <c r="CB1849">
        <v>41170699</v>
      </c>
      <c r="CC1849">
        <v>48732880</v>
      </c>
      <c r="CD1849">
        <v>49061798</v>
      </c>
      <c r="CE1849">
        <v>38589173</v>
      </c>
      <c r="CF1849">
        <v>34434036</v>
      </c>
      <c r="CG1849">
        <v>32523781</v>
      </c>
      <c r="CH1849">
        <v>33294955</v>
      </c>
      <c r="CI1849">
        <v>34405714</v>
      </c>
      <c r="CJ1849">
        <v>37239443</v>
      </c>
      <c r="CK1849">
        <v>29459733</v>
      </c>
      <c r="CL1849">
        <v>59564616</v>
      </c>
      <c r="CM1849">
        <v>41007015</v>
      </c>
      <c r="CN1849">
        <v>37276370</v>
      </c>
      <c r="CO1849">
        <v>50660186</v>
      </c>
      <c r="CP1849">
        <v>37860630</v>
      </c>
      <c r="CQ1849">
        <v>44668329</v>
      </c>
      <c r="CR1849">
        <v>50314195</v>
      </c>
      <c r="CS1849">
        <v>45322546</v>
      </c>
      <c r="CT1849">
        <v>27373767</v>
      </c>
      <c r="CU1849">
        <v>31793747</v>
      </c>
      <c r="CV1849">
        <v>32043428</v>
      </c>
      <c r="CW1849">
        <v>27531209</v>
      </c>
      <c r="CX1849">
        <v>36396822</v>
      </c>
      <c r="CY1849">
        <v>27548505</v>
      </c>
      <c r="CZ1849">
        <v>29791651</v>
      </c>
      <c r="DA1849">
        <v>22473993</v>
      </c>
      <c r="DB1849">
        <v>21816621</v>
      </c>
      <c r="DC1849">
        <v>31700549</v>
      </c>
      <c r="DD1849">
        <v>21040038</v>
      </c>
      <c r="DE1849">
        <v>23851662</v>
      </c>
      <c r="DF1849">
        <v>26922484</v>
      </c>
      <c r="DG1849">
        <v>26855728</v>
      </c>
      <c r="DH1849">
        <v>33751129</v>
      </c>
      <c r="DI1849">
        <v>24582441</v>
      </c>
      <c r="DJ1849">
        <v>25766635</v>
      </c>
      <c r="DK1849">
        <v>26374046</v>
      </c>
      <c r="DL1849">
        <v>31344786</v>
      </c>
      <c r="DM1849">
        <v>31877421</v>
      </c>
      <c r="DN1849">
        <v>23083512</v>
      </c>
      <c r="DO1849">
        <v>27424299</v>
      </c>
      <c r="DP1849">
        <v>39188405</v>
      </c>
      <c r="DQ1849">
        <v>43846346</v>
      </c>
    </row>
    <row r="1850" spans="1:121" x14ac:dyDescent="0.25">
      <c r="A1850" s="5" t="s">
        <v>914</v>
      </c>
      <c r="B1850" t="s">
        <v>1170</v>
      </c>
      <c r="C1850" t="s">
        <v>1192</v>
      </c>
      <c r="D1850" s="2">
        <f>_xll.BDH(A1850, "volume", B1850, C1850, "Direction", "H", "Period", "M","cols=30;rows=2")</f>
        <v>41305</v>
      </c>
      <c r="E1850" s="2">
        <v>41333</v>
      </c>
      <c r="F1850" s="2">
        <v>41362</v>
      </c>
      <c r="G1850" s="2">
        <v>41394</v>
      </c>
      <c r="H1850" s="2">
        <v>41425</v>
      </c>
      <c r="I1850" s="2">
        <v>41453</v>
      </c>
      <c r="J1850" s="2">
        <v>41486</v>
      </c>
      <c r="K1850" s="2">
        <v>41516</v>
      </c>
      <c r="L1850" s="2">
        <v>41547</v>
      </c>
      <c r="M1850" s="2">
        <v>41578</v>
      </c>
      <c r="N1850" s="2">
        <v>41607</v>
      </c>
      <c r="O1850" s="2">
        <v>41639</v>
      </c>
      <c r="P1850" s="2">
        <v>41670</v>
      </c>
      <c r="Q1850" s="2">
        <v>41698</v>
      </c>
      <c r="R1850" s="2">
        <v>41729</v>
      </c>
      <c r="S1850" s="2">
        <v>41759</v>
      </c>
      <c r="T1850" s="2">
        <v>41789</v>
      </c>
      <c r="U1850" s="2">
        <v>41820</v>
      </c>
      <c r="V1850" s="2">
        <v>41851</v>
      </c>
      <c r="W1850" s="2">
        <v>41880</v>
      </c>
      <c r="X1850" s="2">
        <v>41912</v>
      </c>
      <c r="Y1850" s="2">
        <v>41943</v>
      </c>
      <c r="Z1850" s="2">
        <v>41971</v>
      </c>
      <c r="AA1850" s="2">
        <v>42004</v>
      </c>
      <c r="AB1850" s="2">
        <v>42034</v>
      </c>
      <c r="AC1850" s="2">
        <v>42062</v>
      </c>
      <c r="AD1850" s="2">
        <v>42094</v>
      </c>
      <c r="AE1850" s="2">
        <v>42124</v>
      </c>
      <c r="AF1850" s="2">
        <v>42153</v>
      </c>
      <c r="AG1850" s="2">
        <v>42185</v>
      </c>
    </row>
    <row r="1851" spans="1:121" x14ac:dyDescent="0.25">
      <c r="D1851" s="3">
        <v>11164701</v>
      </c>
      <c r="E1851">
        <v>12697935</v>
      </c>
      <c r="F1851">
        <v>12308553</v>
      </c>
      <c r="G1851">
        <v>12846893</v>
      </c>
      <c r="H1851">
        <v>14775106</v>
      </c>
      <c r="I1851">
        <v>12978540</v>
      </c>
      <c r="J1851">
        <v>8397393</v>
      </c>
      <c r="K1851">
        <v>8823766</v>
      </c>
      <c r="L1851">
        <v>10623689</v>
      </c>
      <c r="M1851">
        <v>10816373</v>
      </c>
      <c r="N1851">
        <v>8468064</v>
      </c>
      <c r="O1851">
        <v>8954493</v>
      </c>
      <c r="P1851">
        <v>10406276</v>
      </c>
      <c r="Q1851">
        <v>11148570</v>
      </c>
      <c r="R1851">
        <v>9793189</v>
      </c>
      <c r="S1851">
        <v>9458915</v>
      </c>
      <c r="T1851">
        <v>8490113</v>
      </c>
      <c r="U1851">
        <v>11119324</v>
      </c>
      <c r="V1851">
        <v>11124743</v>
      </c>
      <c r="W1851">
        <v>17001079</v>
      </c>
      <c r="X1851">
        <v>9026872</v>
      </c>
      <c r="Y1851">
        <v>11398379</v>
      </c>
      <c r="Z1851">
        <v>6532217</v>
      </c>
      <c r="AA1851">
        <v>8701739</v>
      </c>
      <c r="AB1851">
        <v>9774973</v>
      </c>
      <c r="AC1851">
        <v>6611837</v>
      </c>
      <c r="AD1851">
        <v>8480064</v>
      </c>
      <c r="AE1851">
        <v>6947603</v>
      </c>
      <c r="AF1851">
        <v>12083388</v>
      </c>
      <c r="AG1851">
        <v>3885627</v>
      </c>
    </row>
    <row r="1852" spans="1:121" x14ac:dyDescent="0.25">
      <c r="A1852" s="5" t="s">
        <v>915</v>
      </c>
      <c r="B1852" t="s">
        <v>1170</v>
      </c>
      <c r="C1852" t="s">
        <v>1193</v>
      </c>
      <c r="D1852" s="2">
        <f>_xll.BDH(A1852, "volume", B1852, C1852, "Direction", "H", "Period", "M","cols=48;rows=2")</f>
        <v>41305</v>
      </c>
      <c r="E1852" s="2">
        <v>41333</v>
      </c>
      <c r="F1852" s="2">
        <v>41362</v>
      </c>
      <c r="G1852" s="2">
        <v>41394</v>
      </c>
      <c r="H1852" s="2">
        <v>41425</v>
      </c>
      <c r="I1852" s="2">
        <v>41453</v>
      </c>
      <c r="J1852" s="2">
        <v>41486</v>
      </c>
      <c r="K1852" s="2">
        <v>41516</v>
      </c>
      <c r="L1852" s="2">
        <v>41547</v>
      </c>
      <c r="M1852" s="2">
        <v>41578</v>
      </c>
      <c r="N1852" s="2">
        <v>41607</v>
      </c>
      <c r="O1852" s="2">
        <v>41639</v>
      </c>
      <c r="P1852" s="2">
        <v>41670</v>
      </c>
      <c r="Q1852" s="2">
        <v>41698</v>
      </c>
      <c r="R1852" s="2">
        <v>41729</v>
      </c>
      <c r="S1852" s="2">
        <v>41759</v>
      </c>
      <c r="T1852" s="2">
        <v>41789</v>
      </c>
      <c r="U1852" s="2">
        <v>41820</v>
      </c>
      <c r="V1852" s="2">
        <v>41851</v>
      </c>
      <c r="W1852" s="2">
        <v>41880</v>
      </c>
      <c r="X1852" s="2">
        <v>41912</v>
      </c>
      <c r="Y1852" s="2">
        <v>41943</v>
      </c>
      <c r="Z1852" s="2">
        <v>41971</v>
      </c>
      <c r="AA1852" s="2">
        <v>42004</v>
      </c>
      <c r="AB1852" s="2">
        <v>42034</v>
      </c>
      <c r="AC1852" s="2">
        <v>42062</v>
      </c>
      <c r="AD1852" s="2">
        <v>42094</v>
      </c>
      <c r="AE1852" s="2">
        <v>42124</v>
      </c>
      <c r="AF1852" s="2">
        <v>42153</v>
      </c>
      <c r="AG1852" s="2">
        <v>42185</v>
      </c>
      <c r="AH1852" s="2">
        <v>42216</v>
      </c>
      <c r="AI1852" s="2">
        <v>42247</v>
      </c>
      <c r="AJ1852" s="2">
        <v>42277</v>
      </c>
      <c r="AK1852" s="2">
        <v>42307</v>
      </c>
      <c r="AL1852" s="2">
        <v>42338</v>
      </c>
      <c r="AM1852" s="2">
        <v>42369</v>
      </c>
      <c r="AN1852" s="2">
        <v>42398</v>
      </c>
      <c r="AO1852" s="2">
        <v>42429</v>
      </c>
      <c r="AP1852" s="2">
        <v>42460</v>
      </c>
      <c r="AQ1852" s="2">
        <v>42489</v>
      </c>
      <c r="AR1852" s="2">
        <v>42521</v>
      </c>
      <c r="AS1852" s="2">
        <v>42551</v>
      </c>
      <c r="AT1852" s="2">
        <v>42580</v>
      </c>
      <c r="AU1852" s="2">
        <v>42613</v>
      </c>
      <c r="AV1852" s="2">
        <v>42643</v>
      </c>
      <c r="AW1852" s="2">
        <v>42674</v>
      </c>
      <c r="AX1852" s="2">
        <v>42704</v>
      </c>
      <c r="AY1852" s="2">
        <v>42734</v>
      </c>
    </row>
    <row r="1853" spans="1:121" x14ac:dyDescent="0.25">
      <c r="D1853" s="3">
        <v>4451579</v>
      </c>
      <c r="E1853">
        <v>6343453</v>
      </c>
      <c r="F1853">
        <v>4583437</v>
      </c>
      <c r="G1853">
        <v>5462344</v>
      </c>
      <c r="H1853">
        <v>5115169</v>
      </c>
      <c r="I1853">
        <v>5158831</v>
      </c>
      <c r="J1853">
        <v>4244242</v>
      </c>
      <c r="K1853">
        <v>6271055</v>
      </c>
      <c r="L1853">
        <v>5022844</v>
      </c>
      <c r="M1853">
        <v>4386905</v>
      </c>
      <c r="N1853">
        <v>4543358</v>
      </c>
      <c r="O1853">
        <v>7010113</v>
      </c>
      <c r="P1853">
        <v>7836330</v>
      </c>
      <c r="Q1853">
        <v>7919267</v>
      </c>
      <c r="R1853">
        <v>6369031</v>
      </c>
      <c r="S1853">
        <v>4415700</v>
      </c>
      <c r="T1853">
        <v>6021958</v>
      </c>
      <c r="U1853">
        <v>3765847</v>
      </c>
      <c r="V1853">
        <v>3674924</v>
      </c>
      <c r="W1853">
        <v>5259462</v>
      </c>
      <c r="X1853">
        <v>5886569</v>
      </c>
      <c r="Y1853">
        <v>6858991</v>
      </c>
      <c r="Z1853">
        <v>6627136</v>
      </c>
      <c r="AA1853">
        <v>4292274</v>
      </c>
      <c r="AB1853">
        <v>6610439</v>
      </c>
      <c r="AC1853">
        <v>11599111</v>
      </c>
      <c r="AD1853">
        <v>6794881</v>
      </c>
      <c r="AE1853">
        <v>5973348</v>
      </c>
      <c r="AF1853">
        <v>10933881</v>
      </c>
      <c r="AG1853">
        <v>5789480</v>
      </c>
      <c r="AH1853">
        <v>6704614</v>
      </c>
      <c r="AI1853">
        <v>12600043</v>
      </c>
      <c r="AJ1853">
        <v>5764670</v>
      </c>
      <c r="AK1853">
        <v>7008899</v>
      </c>
      <c r="AL1853">
        <v>17750115</v>
      </c>
      <c r="AM1853">
        <v>9713429</v>
      </c>
      <c r="AN1853">
        <v>15542863</v>
      </c>
      <c r="AO1853">
        <v>13665799</v>
      </c>
      <c r="AP1853">
        <v>9520993</v>
      </c>
      <c r="AQ1853">
        <v>7228087</v>
      </c>
      <c r="AR1853">
        <v>14747821</v>
      </c>
      <c r="AS1853">
        <v>10891803</v>
      </c>
      <c r="AT1853">
        <v>8436976</v>
      </c>
      <c r="AU1853">
        <v>9174242</v>
      </c>
      <c r="AV1853">
        <v>7017605</v>
      </c>
      <c r="AW1853">
        <v>4642564</v>
      </c>
      <c r="AX1853">
        <v>9160977</v>
      </c>
      <c r="AY1853">
        <v>7806125</v>
      </c>
    </row>
    <row r="1854" spans="1:121" x14ac:dyDescent="0.25">
      <c r="A1854" s="5" t="s">
        <v>916</v>
      </c>
      <c r="B1854" t="s">
        <v>1170</v>
      </c>
      <c r="C1854" t="s">
        <v>1192</v>
      </c>
      <c r="D1854" s="2">
        <f>_xll.BDH(A1854, "volume", B1854, C1854, "Direction", "H", "Period", "M","cols=31;rows=2")</f>
        <v>41305</v>
      </c>
      <c r="E1854" s="2">
        <v>41333</v>
      </c>
      <c r="F1854" s="2">
        <v>41362</v>
      </c>
      <c r="G1854" s="2">
        <v>41394</v>
      </c>
      <c r="H1854" s="2">
        <v>41425</v>
      </c>
      <c r="I1854" s="2">
        <v>41453</v>
      </c>
      <c r="J1854" s="2">
        <v>41486</v>
      </c>
      <c r="K1854" s="2">
        <v>41516</v>
      </c>
      <c r="L1854" s="2">
        <v>41547</v>
      </c>
      <c r="M1854" s="2">
        <v>41578</v>
      </c>
      <c r="N1854" s="2">
        <v>41607</v>
      </c>
      <c r="O1854" s="2">
        <v>41639</v>
      </c>
      <c r="P1854" s="2">
        <v>41670</v>
      </c>
      <c r="Q1854" s="2">
        <v>41698</v>
      </c>
      <c r="R1854" s="2">
        <v>41729</v>
      </c>
      <c r="S1854" s="2">
        <v>41759</v>
      </c>
      <c r="T1854" s="2">
        <v>41789</v>
      </c>
      <c r="U1854" s="2">
        <v>41820</v>
      </c>
      <c r="V1854" s="2">
        <v>41851</v>
      </c>
      <c r="W1854" s="2">
        <v>41880</v>
      </c>
      <c r="X1854" s="2">
        <v>41912</v>
      </c>
      <c r="Y1854" s="2">
        <v>41943</v>
      </c>
      <c r="Z1854" s="2">
        <v>41971</v>
      </c>
      <c r="AA1854" s="2">
        <v>42004</v>
      </c>
      <c r="AB1854" s="2">
        <v>42034</v>
      </c>
      <c r="AC1854" s="2">
        <v>42062</v>
      </c>
      <c r="AD1854" s="2">
        <v>42094</v>
      </c>
      <c r="AE1854" s="2">
        <v>42124</v>
      </c>
      <c r="AF1854" s="2">
        <v>42153</v>
      </c>
      <c r="AG1854" s="2">
        <v>42185</v>
      </c>
      <c r="AH1854" s="2">
        <v>42216</v>
      </c>
    </row>
    <row r="1855" spans="1:121" x14ac:dyDescent="0.25">
      <c r="D1855" s="3">
        <v>14632940</v>
      </c>
      <c r="E1855">
        <v>16042045</v>
      </c>
      <c r="F1855">
        <v>27256949</v>
      </c>
      <c r="G1855">
        <v>21216393</v>
      </c>
      <c r="H1855">
        <v>22422131</v>
      </c>
      <c r="I1855">
        <v>24525858</v>
      </c>
      <c r="J1855">
        <v>16028566</v>
      </c>
      <c r="K1855">
        <v>19066721</v>
      </c>
      <c r="L1855">
        <v>16905363</v>
      </c>
      <c r="M1855">
        <v>18599318</v>
      </c>
      <c r="N1855">
        <v>17811957</v>
      </c>
      <c r="O1855">
        <v>19141202</v>
      </c>
      <c r="P1855">
        <v>21596848</v>
      </c>
      <c r="Q1855">
        <v>23538729</v>
      </c>
      <c r="R1855">
        <v>17516042</v>
      </c>
      <c r="S1855">
        <v>19347162</v>
      </c>
      <c r="T1855">
        <v>15334449</v>
      </c>
      <c r="U1855">
        <v>19358748</v>
      </c>
      <c r="V1855">
        <v>19427570</v>
      </c>
      <c r="W1855">
        <v>17996503</v>
      </c>
      <c r="X1855">
        <v>19529227</v>
      </c>
      <c r="Y1855">
        <v>28078424</v>
      </c>
      <c r="Z1855">
        <v>17083978</v>
      </c>
      <c r="AA1855">
        <v>25557237</v>
      </c>
      <c r="AB1855">
        <v>25992947</v>
      </c>
      <c r="AC1855">
        <v>20703788</v>
      </c>
      <c r="AD1855">
        <v>64128196</v>
      </c>
      <c r="AE1855">
        <v>40271007</v>
      </c>
      <c r="AF1855">
        <v>21936117</v>
      </c>
      <c r="AG1855">
        <v>25556012</v>
      </c>
      <c r="AH1855">
        <v>2239007</v>
      </c>
    </row>
    <row r="1856" spans="1:121" x14ac:dyDescent="0.25">
      <c r="A1856" s="5" t="s">
        <v>917</v>
      </c>
      <c r="B1856" t="s">
        <v>1170</v>
      </c>
      <c r="C1856" t="s">
        <v>1199</v>
      </c>
      <c r="D1856" s="2">
        <f>_xll.BDH(A1856, "volume", B1856, C1856, "Direction", "H", "Period", "M","cols=118;rows=2")</f>
        <v>41305</v>
      </c>
      <c r="E1856" s="2">
        <v>41333</v>
      </c>
      <c r="F1856" s="2">
        <v>41362</v>
      </c>
      <c r="G1856" s="2">
        <v>41394</v>
      </c>
      <c r="H1856" s="2">
        <v>41425</v>
      </c>
      <c r="I1856" s="2">
        <v>41453</v>
      </c>
      <c r="J1856" s="2">
        <v>41486</v>
      </c>
      <c r="K1856" s="2">
        <v>41516</v>
      </c>
      <c r="L1856" s="2">
        <v>41547</v>
      </c>
      <c r="M1856" s="2">
        <v>41578</v>
      </c>
      <c r="N1856" s="2">
        <v>41607</v>
      </c>
      <c r="O1856" s="2">
        <v>41639</v>
      </c>
      <c r="P1856" s="2">
        <v>41670</v>
      </c>
      <c r="Q1856" s="2">
        <v>41698</v>
      </c>
      <c r="R1856" s="2">
        <v>41729</v>
      </c>
      <c r="S1856" s="2">
        <v>41759</v>
      </c>
      <c r="T1856" s="2">
        <v>41789</v>
      </c>
      <c r="U1856" s="2">
        <v>41820</v>
      </c>
      <c r="V1856" s="2">
        <v>41851</v>
      </c>
      <c r="W1856" s="2">
        <v>41880</v>
      </c>
      <c r="X1856" s="2">
        <v>41912</v>
      </c>
      <c r="Y1856" s="2">
        <v>41943</v>
      </c>
      <c r="Z1856" s="2">
        <v>41971</v>
      </c>
      <c r="AA1856" s="2">
        <v>42004</v>
      </c>
      <c r="AB1856" s="2">
        <v>42034</v>
      </c>
      <c r="AC1856" s="2">
        <v>42062</v>
      </c>
      <c r="AD1856" s="2">
        <v>42094</v>
      </c>
      <c r="AE1856" s="2">
        <v>42124</v>
      </c>
      <c r="AF1856" s="2">
        <v>42153</v>
      </c>
      <c r="AG1856" s="2">
        <v>42185</v>
      </c>
      <c r="AH1856" s="2">
        <v>42216</v>
      </c>
      <c r="AI1856" s="2">
        <v>42247</v>
      </c>
      <c r="AJ1856" s="2">
        <v>42277</v>
      </c>
      <c r="AK1856" s="2">
        <v>42307</v>
      </c>
      <c r="AL1856" s="2">
        <v>42338</v>
      </c>
      <c r="AM1856" s="2">
        <v>42369</v>
      </c>
      <c r="AN1856" s="2">
        <v>42398</v>
      </c>
      <c r="AO1856" s="2">
        <v>42429</v>
      </c>
      <c r="AP1856" s="2">
        <v>42460</v>
      </c>
      <c r="AQ1856" s="2">
        <v>42489</v>
      </c>
      <c r="AR1856" s="2">
        <v>42521</v>
      </c>
      <c r="AS1856" s="2">
        <v>42551</v>
      </c>
      <c r="AT1856" s="2">
        <v>42580</v>
      </c>
      <c r="AU1856" s="2">
        <v>42613</v>
      </c>
      <c r="AV1856" s="2">
        <v>42643</v>
      </c>
      <c r="AW1856" s="2">
        <v>42674</v>
      </c>
      <c r="AX1856" s="2">
        <v>42704</v>
      </c>
      <c r="AY1856" s="2">
        <v>42734</v>
      </c>
      <c r="AZ1856" s="2">
        <v>42766</v>
      </c>
      <c r="BA1856" s="2">
        <v>42794</v>
      </c>
      <c r="BB1856" s="2">
        <v>42825</v>
      </c>
      <c r="BC1856" s="2">
        <v>42853</v>
      </c>
      <c r="BD1856" s="2">
        <v>42886</v>
      </c>
      <c r="BE1856" s="2">
        <v>42916</v>
      </c>
      <c r="BF1856" s="2">
        <v>42947</v>
      </c>
      <c r="BG1856" s="2">
        <v>42978</v>
      </c>
      <c r="BH1856" s="2">
        <v>43007</v>
      </c>
      <c r="BI1856" s="2">
        <v>43039</v>
      </c>
      <c r="BJ1856" s="2">
        <v>43069</v>
      </c>
      <c r="BK1856" s="2">
        <v>43098</v>
      </c>
      <c r="BL1856" s="2">
        <v>43131</v>
      </c>
      <c r="BM1856" s="2">
        <v>43159</v>
      </c>
      <c r="BN1856" s="2">
        <v>43189</v>
      </c>
      <c r="BO1856" s="2">
        <v>43220</v>
      </c>
      <c r="BP1856" s="2">
        <v>43251</v>
      </c>
      <c r="BQ1856" s="2">
        <v>43280</v>
      </c>
      <c r="BR1856" s="2">
        <v>43312</v>
      </c>
      <c r="BS1856" s="2">
        <v>43343</v>
      </c>
      <c r="BT1856" s="2">
        <v>43371</v>
      </c>
      <c r="BU1856" s="2">
        <v>43404</v>
      </c>
      <c r="BV1856" s="2">
        <v>43434</v>
      </c>
      <c r="BW1856" s="2">
        <v>43465</v>
      </c>
      <c r="BX1856" s="2">
        <v>43496</v>
      </c>
      <c r="BY1856" s="2">
        <v>43524</v>
      </c>
      <c r="BZ1856" s="2">
        <v>43553</v>
      </c>
      <c r="CA1856" s="2">
        <v>43585</v>
      </c>
      <c r="CB1856" s="2">
        <v>43616</v>
      </c>
      <c r="CC1856" s="2">
        <v>43644</v>
      </c>
      <c r="CD1856" s="2">
        <v>43677</v>
      </c>
      <c r="CE1856" s="2">
        <v>43707</v>
      </c>
      <c r="CF1856" s="2">
        <v>43738</v>
      </c>
      <c r="CG1856" s="2">
        <v>43769</v>
      </c>
      <c r="CH1856" s="2">
        <v>43798</v>
      </c>
      <c r="CI1856" s="2">
        <v>43830</v>
      </c>
      <c r="CJ1856" s="2">
        <v>43861</v>
      </c>
      <c r="CK1856" s="2">
        <v>43889</v>
      </c>
      <c r="CL1856" s="2">
        <v>43921</v>
      </c>
      <c r="CM1856" s="2">
        <v>43951</v>
      </c>
      <c r="CN1856" s="2">
        <v>43980</v>
      </c>
      <c r="CO1856" s="2">
        <v>44012</v>
      </c>
      <c r="CP1856" s="2">
        <v>44043</v>
      </c>
      <c r="CQ1856" s="2">
        <v>44074</v>
      </c>
      <c r="CR1856" s="2">
        <v>44104</v>
      </c>
      <c r="CS1856" s="2">
        <v>44134</v>
      </c>
      <c r="CT1856" s="2">
        <v>44165</v>
      </c>
      <c r="CU1856" s="2">
        <v>44196</v>
      </c>
      <c r="CV1856" s="2">
        <v>44225</v>
      </c>
      <c r="CW1856" s="2">
        <v>44253</v>
      </c>
      <c r="CX1856" s="2">
        <v>44286</v>
      </c>
      <c r="CY1856" s="2">
        <v>44316</v>
      </c>
      <c r="CZ1856" s="2">
        <v>44347</v>
      </c>
      <c r="DA1856" s="2">
        <v>44377</v>
      </c>
      <c r="DB1856" s="2">
        <v>44407</v>
      </c>
      <c r="DC1856" s="2">
        <v>44439</v>
      </c>
      <c r="DD1856" s="2">
        <v>44469</v>
      </c>
      <c r="DE1856" s="2">
        <v>44498</v>
      </c>
      <c r="DF1856" s="2">
        <v>44530</v>
      </c>
      <c r="DG1856" s="2">
        <v>44561</v>
      </c>
      <c r="DH1856" s="2">
        <v>44592</v>
      </c>
      <c r="DI1856" s="2">
        <v>44620</v>
      </c>
      <c r="DJ1856" s="2">
        <v>44651</v>
      </c>
      <c r="DK1856" s="2">
        <v>44680</v>
      </c>
      <c r="DL1856" s="2">
        <v>44712</v>
      </c>
      <c r="DM1856" s="2">
        <v>44742</v>
      </c>
      <c r="DN1856" s="2">
        <v>44771</v>
      </c>
      <c r="DO1856" s="2">
        <v>44804</v>
      </c>
      <c r="DP1856" s="2">
        <v>44834</v>
      </c>
      <c r="DQ1856" s="2">
        <v>44865</v>
      </c>
    </row>
    <row r="1857" spans="1:121" x14ac:dyDescent="0.25">
      <c r="D1857" s="3">
        <v>7983043</v>
      </c>
      <c r="E1857">
        <v>10047604</v>
      </c>
      <c r="F1857">
        <v>7032423</v>
      </c>
      <c r="G1857">
        <v>8468359</v>
      </c>
      <c r="H1857">
        <v>9335024</v>
      </c>
      <c r="I1857">
        <v>13067517</v>
      </c>
      <c r="J1857">
        <v>9591008</v>
      </c>
      <c r="K1857">
        <v>10032196</v>
      </c>
      <c r="L1857">
        <v>8041828</v>
      </c>
      <c r="M1857">
        <v>20412466</v>
      </c>
      <c r="N1857">
        <v>9245856</v>
      </c>
      <c r="O1857">
        <v>9930373</v>
      </c>
      <c r="P1857">
        <v>13265262</v>
      </c>
      <c r="Q1857">
        <v>11327731</v>
      </c>
      <c r="R1857">
        <v>10836591</v>
      </c>
      <c r="S1857">
        <v>10207560</v>
      </c>
      <c r="T1857">
        <v>7871149</v>
      </c>
      <c r="U1857">
        <v>8434698</v>
      </c>
      <c r="V1857">
        <v>8666682</v>
      </c>
      <c r="W1857">
        <v>7836014</v>
      </c>
      <c r="X1857">
        <v>7747068</v>
      </c>
      <c r="Y1857">
        <v>16461050</v>
      </c>
      <c r="Z1857">
        <v>11748211</v>
      </c>
      <c r="AA1857">
        <v>15174581</v>
      </c>
      <c r="AB1857">
        <v>14523836</v>
      </c>
      <c r="AC1857">
        <v>15081898</v>
      </c>
      <c r="AD1857">
        <v>14143555</v>
      </c>
      <c r="AE1857">
        <v>9840072</v>
      </c>
      <c r="AF1857">
        <v>10492753</v>
      </c>
      <c r="AG1857">
        <v>13010016</v>
      </c>
      <c r="AH1857">
        <v>11593551</v>
      </c>
      <c r="AI1857">
        <v>11675995</v>
      </c>
      <c r="AJ1857">
        <v>16660680</v>
      </c>
      <c r="AK1857">
        <v>15014131</v>
      </c>
      <c r="AL1857">
        <v>8185329</v>
      </c>
      <c r="AM1857">
        <v>11800327</v>
      </c>
      <c r="AN1857">
        <v>12130462</v>
      </c>
      <c r="AO1857">
        <v>10380175</v>
      </c>
      <c r="AP1857">
        <v>12518156</v>
      </c>
      <c r="AQ1857">
        <v>10090755</v>
      </c>
      <c r="AR1857">
        <v>9972615</v>
      </c>
      <c r="AS1857">
        <v>15404924</v>
      </c>
      <c r="AT1857">
        <v>11008085</v>
      </c>
      <c r="AU1857">
        <v>8866479</v>
      </c>
      <c r="AV1857">
        <v>12409830</v>
      </c>
      <c r="AW1857">
        <v>11475283</v>
      </c>
      <c r="AX1857">
        <v>19403307</v>
      </c>
      <c r="AY1857">
        <v>11139161</v>
      </c>
      <c r="AZ1857">
        <v>9698454</v>
      </c>
      <c r="BA1857">
        <v>8797678</v>
      </c>
      <c r="BB1857">
        <v>12454294</v>
      </c>
      <c r="BC1857">
        <v>10264583</v>
      </c>
      <c r="BD1857">
        <v>9977025</v>
      </c>
      <c r="BE1857">
        <v>12436216</v>
      </c>
      <c r="BF1857">
        <v>22425372</v>
      </c>
      <c r="BG1857">
        <v>11911761</v>
      </c>
      <c r="BH1857">
        <v>10384811</v>
      </c>
      <c r="BI1857">
        <v>10007484</v>
      </c>
      <c r="BJ1857">
        <v>8247719</v>
      </c>
      <c r="BK1857">
        <v>8053073</v>
      </c>
      <c r="BL1857">
        <v>10479836</v>
      </c>
      <c r="BM1857">
        <v>10666452</v>
      </c>
      <c r="BN1857">
        <v>15549670</v>
      </c>
      <c r="BO1857">
        <v>14245891</v>
      </c>
      <c r="BP1857">
        <v>13826063</v>
      </c>
      <c r="BQ1857">
        <v>15181651</v>
      </c>
      <c r="BR1857">
        <v>13688099</v>
      </c>
      <c r="BS1857">
        <v>10234232</v>
      </c>
      <c r="BT1857">
        <v>9887438</v>
      </c>
      <c r="BU1857">
        <v>12899611</v>
      </c>
      <c r="BV1857">
        <v>10481966</v>
      </c>
      <c r="BW1857">
        <v>11151643</v>
      </c>
      <c r="BX1857">
        <v>10600983</v>
      </c>
      <c r="BY1857">
        <v>8212206</v>
      </c>
      <c r="BZ1857">
        <v>11107251</v>
      </c>
      <c r="CA1857">
        <v>8596799</v>
      </c>
      <c r="CB1857">
        <v>7495776</v>
      </c>
      <c r="CC1857">
        <v>8941621</v>
      </c>
      <c r="CD1857">
        <v>8460310</v>
      </c>
      <c r="CE1857">
        <v>9216442</v>
      </c>
      <c r="CF1857">
        <v>9284508</v>
      </c>
      <c r="CG1857">
        <v>11057065</v>
      </c>
      <c r="CH1857">
        <v>12722586</v>
      </c>
      <c r="CI1857">
        <v>10705621</v>
      </c>
      <c r="CJ1857">
        <v>8785468</v>
      </c>
      <c r="CK1857">
        <v>11895894</v>
      </c>
      <c r="CL1857">
        <v>21939037</v>
      </c>
      <c r="CM1857">
        <v>13530996</v>
      </c>
      <c r="CN1857">
        <v>10598067</v>
      </c>
      <c r="CO1857">
        <v>15279633</v>
      </c>
      <c r="CP1857">
        <v>10893150</v>
      </c>
      <c r="CQ1857">
        <v>10156655</v>
      </c>
      <c r="CR1857">
        <v>12515156</v>
      </c>
      <c r="CS1857">
        <v>11633208</v>
      </c>
      <c r="CT1857">
        <v>11228085</v>
      </c>
      <c r="CU1857">
        <v>16305652</v>
      </c>
      <c r="CV1857">
        <v>12917964</v>
      </c>
      <c r="CW1857">
        <v>13733627</v>
      </c>
      <c r="CX1857">
        <v>19526844</v>
      </c>
      <c r="CY1857">
        <v>11641504</v>
      </c>
      <c r="CZ1857">
        <v>12970718</v>
      </c>
      <c r="DA1857">
        <v>12435400</v>
      </c>
      <c r="DB1857">
        <v>10889686</v>
      </c>
      <c r="DC1857">
        <v>9270082</v>
      </c>
      <c r="DD1857">
        <v>12302757</v>
      </c>
      <c r="DE1857">
        <v>11439764</v>
      </c>
      <c r="DF1857">
        <v>9935021</v>
      </c>
      <c r="DG1857">
        <v>11993533</v>
      </c>
      <c r="DH1857">
        <v>12998345</v>
      </c>
      <c r="DI1857">
        <v>14568805</v>
      </c>
      <c r="DJ1857">
        <v>14573479</v>
      </c>
      <c r="DK1857">
        <v>10378407</v>
      </c>
      <c r="DL1857">
        <v>12718848</v>
      </c>
      <c r="DM1857">
        <v>15299570</v>
      </c>
      <c r="DN1857">
        <v>9556495</v>
      </c>
      <c r="DO1857">
        <v>9242912</v>
      </c>
      <c r="DP1857">
        <v>11819131</v>
      </c>
      <c r="DQ1857">
        <v>16202965</v>
      </c>
    </row>
    <row r="1858" spans="1:121" x14ac:dyDescent="0.25">
      <c r="A1858" s="5" t="s">
        <v>918</v>
      </c>
      <c r="B1858" t="s">
        <v>1170</v>
      </c>
      <c r="C1858" t="s">
        <v>1192</v>
      </c>
      <c r="D1858" s="2">
        <f>_xll.BDH(A1858, "volume", B1858, C1858, "Direction", "H", "Period", "M","cols=27;rows=2")</f>
        <v>41305</v>
      </c>
      <c r="E1858" s="2">
        <v>41333</v>
      </c>
      <c r="F1858" s="2">
        <v>41362</v>
      </c>
      <c r="G1858" s="2">
        <v>41394</v>
      </c>
      <c r="H1858" s="2">
        <v>41425</v>
      </c>
      <c r="I1858" s="2">
        <v>41453</v>
      </c>
      <c r="J1858" s="2">
        <v>41486</v>
      </c>
      <c r="K1858" s="2">
        <v>41516</v>
      </c>
      <c r="L1858" s="2">
        <v>41547</v>
      </c>
      <c r="M1858" s="2">
        <v>41578</v>
      </c>
      <c r="N1858" s="2">
        <v>41607</v>
      </c>
      <c r="O1858" s="2">
        <v>41639</v>
      </c>
      <c r="P1858" s="2">
        <v>41670</v>
      </c>
      <c r="Q1858" s="2">
        <v>41698</v>
      </c>
      <c r="R1858" s="2">
        <v>41729</v>
      </c>
      <c r="S1858" s="2">
        <v>41759</v>
      </c>
      <c r="T1858" s="2">
        <v>41789</v>
      </c>
      <c r="U1858" s="2">
        <v>41820</v>
      </c>
      <c r="V1858" s="2">
        <v>41851</v>
      </c>
      <c r="W1858" s="2">
        <v>41880</v>
      </c>
      <c r="X1858" s="2">
        <v>41912</v>
      </c>
      <c r="Y1858" s="2">
        <v>41943</v>
      </c>
      <c r="Z1858" s="2">
        <v>41971</v>
      </c>
      <c r="AA1858" s="2">
        <v>42004</v>
      </c>
      <c r="AB1858" s="2">
        <v>42034</v>
      </c>
      <c r="AC1858" s="2">
        <v>42062</v>
      </c>
      <c r="AD1858" s="2">
        <v>42094</v>
      </c>
    </row>
    <row r="1859" spans="1:121" x14ac:dyDescent="0.25">
      <c r="D1859" s="3">
        <v>8782018</v>
      </c>
      <c r="E1859">
        <v>9853817</v>
      </c>
      <c r="F1859">
        <v>10886652</v>
      </c>
      <c r="G1859">
        <v>8884190</v>
      </c>
      <c r="H1859">
        <v>9524499</v>
      </c>
      <c r="I1859">
        <v>7778626</v>
      </c>
      <c r="J1859">
        <v>5639282</v>
      </c>
      <c r="K1859">
        <v>7715170</v>
      </c>
      <c r="L1859">
        <v>5438955</v>
      </c>
      <c r="M1859">
        <v>9779810</v>
      </c>
      <c r="N1859">
        <v>7913633</v>
      </c>
      <c r="O1859">
        <v>8275506</v>
      </c>
      <c r="P1859">
        <v>14177469</v>
      </c>
      <c r="Q1859">
        <v>11189389</v>
      </c>
      <c r="R1859">
        <v>13894027</v>
      </c>
      <c r="S1859">
        <v>11318789</v>
      </c>
      <c r="T1859">
        <v>18116395</v>
      </c>
      <c r="U1859">
        <v>15563827</v>
      </c>
      <c r="V1859">
        <v>16847446</v>
      </c>
      <c r="W1859">
        <v>10211209</v>
      </c>
      <c r="X1859">
        <v>4818668</v>
      </c>
      <c r="Y1859">
        <v>7151525</v>
      </c>
      <c r="Z1859">
        <v>6520200</v>
      </c>
      <c r="AA1859">
        <v>12109122</v>
      </c>
      <c r="AB1859">
        <v>7227621</v>
      </c>
      <c r="AC1859">
        <v>6144127</v>
      </c>
      <c r="AD1859">
        <v>8182693</v>
      </c>
    </row>
    <row r="1860" spans="1:121" x14ac:dyDescent="0.25">
      <c r="A1860" s="5" t="s">
        <v>919</v>
      </c>
      <c r="B1860" t="s">
        <v>1170</v>
      </c>
      <c r="C1860" t="s">
        <v>1199</v>
      </c>
      <c r="D1860" s="2">
        <f>_xll.BDH(A1860, "volume", B1860, C1860, "Direction", "H", "Period", "M","cols=118;rows=2")</f>
        <v>41305</v>
      </c>
      <c r="E1860" s="2">
        <v>41333</v>
      </c>
      <c r="F1860" s="2">
        <v>41362</v>
      </c>
      <c r="G1860" s="2">
        <v>41394</v>
      </c>
      <c r="H1860" s="2">
        <v>41425</v>
      </c>
      <c r="I1860" s="2">
        <v>41453</v>
      </c>
      <c r="J1860" s="2">
        <v>41486</v>
      </c>
      <c r="K1860" s="2">
        <v>41516</v>
      </c>
      <c r="L1860" s="2">
        <v>41547</v>
      </c>
      <c r="M1860" s="2">
        <v>41578</v>
      </c>
      <c r="N1860" s="2">
        <v>41607</v>
      </c>
      <c r="O1860" s="2">
        <v>41639</v>
      </c>
      <c r="P1860" s="2">
        <v>41670</v>
      </c>
      <c r="Q1860" s="2">
        <v>41698</v>
      </c>
      <c r="R1860" s="2">
        <v>41729</v>
      </c>
      <c r="S1860" s="2">
        <v>41759</v>
      </c>
      <c r="T1860" s="2">
        <v>41789</v>
      </c>
      <c r="U1860" s="2">
        <v>41820</v>
      </c>
      <c r="V1860" s="2">
        <v>41851</v>
      </c>
      <c r="W1860" s="2">
        <v>41880</v>
      </c>
      <c r="X1860" s="2">
        <v>41912</v>
      </c>
      <c r="Y1860" s="2">
        <v>41943</v>
      </c>
      <c r="Z1860" s="2">
        <v>41971</v>
      </c>
      <c r="AA1860" s="2">
        <v>42004</v>
      </c>
      <c r="AB1860" s="2">
        <v>42034</v>
      </c>
      <c r="AC1860" s="2">
        <v>42062</v>
      </c>
      <c r="AD1860" s="2">
        <v>42094</v>
      </c>
      <c r="AE1860" s="2">
        <v>42124</v>
      </c>
      <c r="AF1860" s="2">
        <v>42153</v>
      </c>
      <c r="AG1860" s="2">
        <v>42185</v>
      </c>
      <c r="AH1860" s="2">
        <v>42216</v>
      </c>
      <c r="AI1860" s="2">
        <v>42247</v>
      </c>
      <c r="AJ1860" s="2">
        <v>42277</v>
      </c>
      <c r="AK1860" s="2">
        <v>42307</v>
      </c>
      <c r="AL1860" s="2">
        <v>42338</v>
      </c>
      <c r="AM1860" s="2">
        <v>42369</v>
      </c>
      <c r="AN1860" s="2">
        <v>42398</v>
      </c>
      <c r="AO1860" s="2">
        <v>42429</v>
      </c>
      <c r="AP1860" s="2">
        <v>42460</v>
      </c>
      <c r="AQ1860" s="2">
        <v>42489</v>
      </c>
      <c r="AR1860" s="2">
        <v>42521</v>
      </c>
      <c r="AS1860" s="2">
        <v>42551</v>
      </c>
      <c r="AT1860" s="2">
        <v>42580</v>
      </c>
      <c r="AU1860" s="2">
        <v>42613</v>
      </c>
      <c r="AV1860" s="2">
        <v>42643</v>
      </c>
      <c r="AW1860" s="2">
        <v>42674</v>
      </c>
      <c r="AX1860" s="2">
        <v>42704</v>
      </c>
      <c r="AY1860" s="2">
        <v>42734</v>
      </c>
      <c r="AZ1860" s="2">
        <v>42766</v>
      </c>
      <c r="BA1860" s="2">
        <v>42794</v>
      </c>
      <c r="BB1860" s="2">
        <v>42825</v>
      </c>
      <c r="BC1860" s="2">
        <v>42853</v>
      </c>
      <c r="BD1860" s="2">
        <v>42886</v>
      </c>
      <c r="BE1860" s="2">
        <v>42916</v>
      </c>
      <c r="BF1860" s="2">
        <v>42947</v>
      </c>
      <c r="BG1860" s="2">
        <v>42978</v>
      </c>
      <c r="BH1860" s="2">
        <v>43007</v>
      </c>
      <c r="BI1860" s="2">
        <v>43039</v>
      </c>
      <c r="BJ1860" s="2">
        <v>43069</v>
      </c>
      <c r="BK1860" s="2">
        <v>43098</v>
      </c>
      <c r="BL1860" s="2">
        <v>43131</v>
      </c>
      <c r="BM1860" s="2">
        <v>43159</v>
      </c>
      <c r="BN1860" s="2">
        <v>43189</v>
      </c>
      <c r="BO1860" s="2">
        <v>43220</v>
      </c>
      <c r="BP1860" s="2">
        <v>43251</v>
      </c>
      <c r="BQ1860" s="2">
        <v>43280</v>
      </c>
      <c r="BR1860" s="2">
        <v>43312</v>
      </c>
      <c r="BS1860" s="2">
        <v>43343</v>
      </c>
      <c r="BT1860" s="2">
        <v>43371</v>
      </c>
      <c r="BU1860" s="2">
        <v>43404</v>
      </c>
      <c r="BV1860" s="2">
        <v>43434</v>
      </c>
      <c r="BW1860" s="2">
        <v>43465</v>
      </c>
      <c r="BX1860" s="2">
        <v>43496</v>
      </c>
      <c r="BY1860" s="2">
        <v>43524</v>
      </c>
      <c r="BZ1860" s="2">
        <v>43553</v>
      </c>
      <c r="CA1860" s="2">
        <v>43585</v>
      </c>
      <c r="CB1860" s="2">
        <v>43616</v>
      </c>
      <c r="CC1860" s="2">
        <v>43644</v>
      </c>
      <c r="CD1860" s="2">
        <v>43677</v>
      </c>
      <c r="CE1860" s="2">
        <v>43707</v>
      </c>
      <c r="CF1860" s="2">
        <v>43738</v>
      </c>
      <c r="CG1860" s="2">
        <v>43769</v>
      </c>
      <c r="CH1860" s="2">
        <v>43798</v>
      </c>
      <c r="CI1860" s="2">
        <v>43830</v>
      </c>
      <c r="CJ1860" s="2">
        <v>43861</v>
      </c>
      <c r="CK1860" s="2">
        <v>43889</v>
      </c>
      <c r="CL1860" s="2">
        <v>43921</v>
      </c>
      <c r="CM1860" s="2">
        <v>43951</v>
      </c>
      <c r="CN1860" s="2">
        <v>43980</v>
      </c>
      <c r="CO1860" s="2">
        <v>44012</v>
      </c>
      <c r="CP1860" s="2">
        <v>44043</v>
      </c>
      <c r="CQ1860" s="2">
        <v>44074</v>
      </c>
      <c r="CR1860" s="2">
        <v>44104</v>
      </c>
      <c r="CS1860" s="2">
        <v>44134</v>
      </c>
      <c r="CT1860" s="2">
        <v>44165</v>
      </c>
      <c r="CU1860" s="2">
        <v>44196</v>
      </c>
      <c r="CV1860" s="2">
        <v>44225</v>
      </c>
      <c r="CW1860" s="2">
        <v>44253</v>
      </c>
      <c r="CX1860" s="2">
        <v>44286</v>
      </c>
      <c r="CY1860" s="2">
        <v>44316</v>
      </c>
      <c r="CZ1860" s="2">
        <v>44347</v>
      </c>
      <c r="DA1860" s="2">
        <v>44377</v>
      </c>
      <c r="DB1860" s="2">
        <v>44407</v>
      </c>
      <c r="DC1860" s="2">
        <v>44439</v>
      </c>
      <c r="DD1860" s="2">
        <v>44469</v>
      </c>
      <c r="DE1860" s="2">
        <v>44498</v>
      </c>
      <c r="DF1860" s="2">
        <v>44530</v>
      </c>
      <c r="DG1860" s="2">
        <v>44561</v>
      </c>
      <c r="DH1860" s="2">
        <v>44592</v>
      </c>
      <c r="DI1860" s="2">
        <v>44620</v>
      </c>
      <c r="DJ1860" s="2">
        <v>44651</v>
      </c>
      <c r="DK1860" s="2">
        <v>44680</v>
      </c>
      <c r="DL1860" s="2">
        <v>44712</v>
      </c>
      <c r="DM1860" s="2">
        <v>44742</v>
      </c>
      <c r="DN1860" s="2">
        <v>44771</v>
      </c>
      <c r="DO1860" s="2">
        <v>44804</v>
      </c>
      <c r="DP1860" s="2">
        <v>44834</v>
      </c>
      <c r="DQ1860" s="2">
        <v>44865</v>
      </c>
    </row>
    <row r="1861" spans="1:121" x14ac:dyDescent="0.25">
      <c r="D1861" s="3">
        <v>21551116</v>
      </c>
      <c r="E1861">
        <v>22037286</v>
      </c>
      <c r="F1861">
        <v>19328493</v>
      </c>
      <c r="G1861">
        <v>18688409</v>
      </c>
      <c r="H1861">
        <v>16794629</v>
      </c>
      <c r="I1861">
        <v>24393926</v>
      </c>
      <c r="J1861">
        <v>16430746</v>
      </c>
      <c r="K1861">
        <v>18562554</v>
      </c>
      <c r="L1861">
        <v>31168719</v>
      </c>
      <c r="M1861">
        <v>21098825</v>
      </c>
      <c r="N1861">
        <v>15991226</v>
      </c>
      <c r="O1861">
        <v>27579942</v>
      </c>
      <c r="P1861">
        <v>21647527</v>
      </c>
      <c r="Q1861">
        <v>26038585</v>
      </c>
      <c r="R1861">
        <v>29242098</v>
      </c>
      <c r="S1861">
        <v>23330914</v>
      </c>
      <c r="T1861">
        <v>21773483</v>
      </c>
      <c r="U1861">
        <v>24109301</v>
      </c>
      <c r="V1861">
        <v>23469549</v>
      </c>
      <c r="W1861">
        <v>50980411</v>
      </c>
      <c r="X1861">
        <v>32062183</v>
      </c>
      <c r="Y1861">
        <v>48101180</v>
      </c>
      <c r="Z1861">
        <v>182460831</v>
      </c>
      <c r="AA1861">
        <v>116445951</v>
      </c>
      <c r="AB1861">
        <v>46976362</v>
      </c>
      <c r="AC1861">
        <v>39018127</v>
      </c>
      <c r="AD1861">
        <v>58147717</v>
      </c>
      <c r="AE1861">
        <v>46243771</v>
      </c>
      <c r="AF1861">
        <v>37535334</v>
      </c>
      <c r="AG1861">
        <v>70045253</v>
      </c>
      <c r="AH1861">
        <v>56347756</v>
      </c>
      <c r="AI1861">
        <v>81280609</v>
      </c>
      <c r="AJ1861">
        <v>90531612</v>
      </c>
      <c r="AK1861">
        <v>90692966</v>
      </c>
      <c r="AL1861">
        <v>86681215</v>
      </c>
      <c r="AM1861">
        <v>259304279</v>
      </c>
      <c r="AN1861">
        <v>168345049</v>
      </c>
      <c r="AO1861">
        <v>128952591</v>
      </c>
      <c r="AP1861">
        <v>122040588</v>
      </c>
      <c r="AQ1861">
        <v>97311798</v>
      </c>
      <c r="AR1861">
        <v>79036057</v>
      </c>
      <c r="AS1861">
        <v>94293060</v>
      </c>
      <c r="AT1861">
        <v>94134622</v>
      </c>
      <c r="AU1861">
        <v>71568579</v>
      </c>
      <c r="AV1861">
        <v>89143316</v>
      </c>
      <c r="AW1861">
        <v>82968092</v>
      </c>
      <c r="AX1861">
        <v>74206338</v>
      </c>
      <c r="AY1861">
        <v>78043286</v>
      </c>
      <c r="AZ1861">
        <v>66160758</v>
      </c>
      <c r="BA1861">
        <v>54758287</v>
      </c>
      <c r="BB1861">
        <v>67061536</v>
      </c>
      <c r="BC1861">
        <v>56246992</v>
      </c>
      <c r="BD1861">
        <v>69145145</v>
      </c>
      <c r="BE1861">
        <v>72506837</v>
      </c>
      <c r="BF1861">
        <v>57708241</v>
      </c>
      <c r="BG1861">
        <v>52831501</v>
      </c>
      <c r="BH1861">
        <v>48386261</v>
      </c>
      <c r="BI1861">
        <v>67745332</v>
      </c>
      <c r="BJ1861">
        <v>67356792</v>
      </c>
      <c r="BK1861">
        <v>75048861</v>
      </c>
      <c r="BL1861">
        <v>90835906</v>
      </c>
      <c r="BM1861">
        <v>85401253</v>
      </c>
      <c r="BN1861">
        <v>93497809</v>
      </c>
      <c r="BO1861">
        <v>77895566</v>
      </c>
      <c r="BP1861">
        <v>81402155</v>
      </c>
      <c r="BQ1861">
        <v>82479844</v>
      </c>
      <c r="BR1861">
        <v>63467345</v>
      </c>
      <c r="BS1861">
        <v>58708162</v>
      </c>
      <c r="BT1861">
        <v>62671274</v>
      </c>
      <c r="BU1861">
        <v>94673401</v>
      </c>
      <c r="BV1861">
        <v>73000911</v>
      </c>
      <c r="BW1861">
        <v>94367629</v>
      </c>
      <c r="BX1861">
        <v>88197905</v>
      </c>
      <c r="BY1861">
        <v>62186815</v>
      </c>
      <c r="BZ1861">
        <v>97533588</v>
      </c>
      <c r="CA1861">
        <v>69611070</v>
      </c>
      <c r="CB1861">
        <v>70877572</v>
      </c>
      <c r="CC1861">
        <v>71583392</v>
      </c>
      <c r="CD1861">
        <v>59533699</v>
      </c>
      <c r="CE1861">
        <v>78056752</v>
      </c>
      <c r="CF1861">
        <v>62639678</v>
      </c>
      <c r="CG1861">
        <v>65310191</v>
      </c>
      <c r="CH1861">
        <v>74469681</v>
      </c>
      <c r="CI1861">
        <v>69281100</v>
      </c>
      <c r="CJ1861">
        <v>79357696</v>
      </c>
      <c r="CK1861">
        <v>76228580</v>
      </c>
      <c r="CL1861">
        <v>164443863</v>
      </c>
      <c r="CM1861">
        <v>86355717</v>
      </c>
      <c r="CN1861">
        <v>62849797</v>
      </c>
      <c r="CO1861">
        <v>81223711</v>
      </c>
      <c r="CP1861">
        <v>65092392</v>
      </c>
      <c r="CQ1861">
        <v>60122842</v>
      </c>
      <c r="CR1861">
        <v>77034550</v>
      </c>
      <c r="CS1861">
        <v>78358766</v>
      </c>
      <c r="CT1861">
        <v>97755253</v>
      </c>
      <c r="CU1861">
        <v>95115938</v>
      </c>
      <c r="CV1861">
        <v>95395487</v>
      </c>
      <c r="CW1861">
        <v>84414771</v>
      </c>
      <c r="CX1861">
        <v>100666979</v>
      </c>
      <c r="CY1861">
        <v>71917096</v>
      </c>
      <c r="CZ1861">
        <v>94639261</v>
      </c>
      <c r="DA1861">
        <v>78334485</v>
      </c>
      <c r="DB1861">
        <v>69782214</v>
      </c>
      <c r="DC1861">
        <v>60407127</v>
      </c>
      <c r="DD1861">
        <v>69349923</v>
      </c>
      <c r="DE1861">
        <v>78232386</v>
      </c>
      <c r="DF1861">
        <v>74150174</v>
      </c>
      <c r="DG1861">
        <v>95169639</v>
      </c>
      <c r="DH1861">
        <v>84511157</v>
      </c>
      <c r="DI1861">
        <v>79131691</v>
      </c>
      <c r="DJ1861">
        <v>110351667</v>
      </c>
      <c r="DK1861">
        <v>73714549</v>
      </c>
      <c r="DL1861">
        <v>99254612</v>
      </c>
      <c r="DM1861">
        <v>87630270</v>
      </c>
      <c r="DN1861">
        <v>71454413</v>
      </c>
      <c r="DO1861">
        <v>65464633</v>
      </c>
      <c r="DP1861">
        <v>101831586</v>
      </c>
      <c r="DQ1861">
        <v>85682963</v>
      </c>
    </row>
    <row r="1862" spans="1:121" x14ac:dyDescent="0.25">
      <c r="A1862" s="5" t="s">
        <v>920</v>
      </c>
      <c r="B1862" t="s">
        <v>1170</v>
      </c>
      <c r="C1862" t="s">
        <v>1199</v>
      </c>
      <c r="D1862" s="2">
        <f>_xll.BDH(A1862, "volume", B1862, C1862, "Direction", "H", "Period", "M","cols=118;rows=2")</f>
        <v>41305</v>
      </c>
      <c r="E1862" s="2">
        <v>41333</v>
      </c>
      <c r="F1862" s="2">
        <v>41362</v>
      </c>
      <c r="G1862" s="2">
        <v>41394</v>
      </c>
      <c r="H1862" s="2">
        <v>41425</v>
      </c>
      <c r="I1862" s="2">
        <v>41453</v>
      </c>
      <c r="J1862" s="2">
        <v>41486</v>
      </c>
      <c r="K1862" s="2">
        <v>41516</v>
      </c>
      <c r="L1862" s="2">
        <v>41547</v>
      </c>
      <c r="M1862" s="2">
        <v>41578</v>
      </c>
      <c r="N1862" s="2">
        <v>41607</v>
      </c>
      <c r="O1862" s="2">
        <v>41639</v>
      </c>
      <c r="P1862" s="2">
        <v>41670</v>
      </c>
      <c r="Q1862" s="2">
        <v>41698</v>
      </c>
      <c r="R1862" s="2">
        <v>41729</v>
      </c>
      <c r="S1862" s="2">
        <v>41759</v>
      </c>
      <c r="T1862" s="2">
        <v>41789</v>
      </c>
      <c r="U1862" s="2">
        <v>41820</v>
      </c>
      <c r="V1862" s="2">
        <v>41851</v>
      </c>
      <c r="W1862" s="2">
        <v>41880</v>
      </c>
      <c r="X1862" s="2">
        <v>41912</v>
      </c>
      <c r="Y1862" s="2">
        <v>41943</v>
      </c>
      <c r="Z1862" s="2">
        <v>41971</v>
      </c>
      <c r="AA1862" s="2">
        <v>42004</v>
      </c>
      <c r="AB1862" s="2">
        <v>42034</v>
      </c>
      <c r="AC1862" s="2">
        <v>42062</v>
      </c>
      <c r="AD1862" s="2">
        <v>42094</v>
      </c>
      <c r="AE1862" s="2">
        <v>42124</v>
      </c>
      <c r="AF1862" s="2">
        <v>42153</v>
      </c>
      <c r="AG1862" s="2">
        <v>42185</v>
      </c>
      <c r="AH1862" s="2">
        <v>42216</v>
      </c>
      <c r="AI1862" s="2">
        <v>42247</v>
      </c>
      <c r="AJ1862" s="2">
        <v>42277</v>
      </c>
      <c r="AK1862" s="2">
        <v>42307</v>
      </c>
      <c r="AL1862" s="2">
        <v>42338</v>
      </c>
      <c r="AM1862" s="2">
        <v>42369</v>
      </c>
      <c r="AN1862" s="2">
        <v>42398</v>
      </c>
      <c r="AO1862" s="2">
        <v>42429</v>
      </c>
      <c r="AP1862" s="2">
        <v>42460</v>
      </c>
      <c r="AQ1862" s="2">
        <v>42489</v>
      </c>
      <c r="AR1862" s="2">
        <v>42521</v>
      </c>
      <c r="AS1862" s="2">
        <v>42551</v>
      </c>
      <c r="AT1862" s="2">
        <v>42580</v>
      </c>
      <c r="AU1862" s="2">
        <v>42613</v>
      </c>
      <c r="AV1862" s="2">
        <v>42643</v>
      </c>
      <c r="AW1862" s="2">
        <v>42674</v>
      </c>
      <c r="AX1862" s="2">
        <v>42704</v>
      </c>
      <c r="AY1862" s="2">
        <v>42734</v>
      </c>
      <c r="AZ1862" s="2">
        <v>42766</v>
      </c>
      <c r="BA1862" s="2">
        <v>42794</v>
      </c>
      <c r="BB1862" s="2">
        <v>42825</v>
      </c>
      <c r="BC1862" s="2">
        <v>42853</v>
      </c>
      <c r="BD1862" s="2">
        <v>42886</v>
      </c>
      <c r="BE1862" s="2">
        <v>42916</v>
      </c>
      <c r="BF1862" s="2">
        <v>42947</v>
      </c>
      <c r="BG1862" s="2">
        <v>42978</v>
      </c>
      <c r="BH1862" s="2">
        <v>43007</v>
      </c>
      <c r="BI1862" s="2">
        <v>43039</v>
      </c>
      <c r="BJ1862" s="2">
        <v>43069</v>
      </c>
      <c r="BK1862" s="2">
        <v>43098</v>
      </c>
      <c r="BL1862" s="2">
        <v>43131</v>
      </c>
      <c r="BM1862" s="2">
        <v>43159</v>
      </c>
      <c r="BN1862" s="2">
        <v>43189</v>
      </c>
      <c r="BO1862" s="2">
        <v>43220</v>
      </c>
      <c r="BP1862" s="2">
        <v>43251</v>
      </c>
      <c r="BQ1862" s="2">
        <v>43280</v>
      </c>
      <c r="BR1862" s="2">
        <v>43312</v>
      </c>
      <c r="BS1862" s="2">
        <v>43343</v>
      </c>
      <c r="BT1862" s="2">
        <v>43371</v>
      </c>
      <c r="BU1862" s="2">
        <v>43404</v>
      </c>
      <c r="BV1862" s="2">
        <v>43434</v>
      </c>
      <c r="BW1862" s="2">
        <v>43465</v>
      </c>
      <c r="BX1862" s="2">
        <v>43496</v>
      </c>
      <c r="BY1862" s="2">
        <v>43524</v>
      </c>
      <c r="BZ1862" s="2">
        <v>43553</v>
      </c>
      <c r="CA1862" s="2">
        <v>43585</v>
      </c>
      <c r="CB1862" s="2">
        <v>43616</v>
      </c>
      <c r="CC1862" s="2">
        <v>43644</v>
      </c>
      <c r="CD1862" s="2">
        <v>43677</v>
      </c>
      <c r="CE1862" s="2">
        <v>43707</v>
      </c>
      <c r="CF1862" s="2">
        <v>43738</v>
      </c>
      <c r="CG1862" s="2">
        <v>43769</v>
      </c>
      <c r="CH1862" s="2">
        <v>43798</v>
      </c>
      <c r="CI1862" s="2">
        <v>43830</v>
      </c>
      <c r="CJ1862" s="2">
        <v>43861</v>
      </c>
      <c r="CK1862" s="2">
        <v>43889</v>
      </c>
      <c r="CL1862" s="2">
        <v>43921</v>
      </c>
      <c r="CM1862" s="2">
        <v>43951</v>
      </c>
      <c r="CN1862" s="2">
        <v>43980</v>
      </c>
      <c r="CO1862" s="2">
        <v>44012</v>
      </c>
      <c r="CP1862" s="2">
        <v>44043</v>
      </c>
      <c r="CQ1862" s="2">
        <v>44074</v>
      </c>
      <c r="CR1862" s="2">
        <v>44104</v>
      </c>
      <c r="CS1862" s="2">
        <v>44134</v>
      </c>
      <c r="CT1862" s="2">
        <v>44165</v>
      </c>
      <c r="CU1862" s="2">
        <v>44196</v>
      </c>
      <c r="CV1862" s="2">
        <v>44225</v>
      </c>
      <c r="CW1862" s="2">
        <v>44253</v>
      </c>
      <c r="CX1862" s="2">
        <v>44286</v>
      </c>
      <c r="CY1862" s="2">
        <v>44316</v>
      </c>
      <c r="CZ1862" s="2">
        <v>44347</v>
      </c>
      <c r="DA1862" s="2">
        <v>44377</v>
      </c>
      <c r="DB1862" s="2">
        <v>44407</v>
      </c>
      <c r="DC1862" s="2">
        <v>44439</v>
      </c>
      <c r="DD1862" s="2">
        <v>44469</v>
      </c>
      <c r="DE1862" s="2">
        <v>44498</v>
      </c>
      <c r="DF1862" s="2">
        <v>44530</v>
      </c>
      <c r="DG1862" s="2">
        <v>44561</v>
      </c>
      <c r="DH1862" s="2">
        <v>44592</v>
      </c>
      <c r="DI1862" s="2">
        <v>44620</v>
      </c>
      <c r="DJ1862" s="2">
        <v>44651</v>
      </c>
      <c r="DK1862" s="2">
        <v>44680</v>
      </c>
      <c r="DL1862" s="2">
        <v>44712</v>
      </c>
      <c r="DM1862" s="2">
        <v>44742</v>
      </c>
      <c r="DN1862" s="2">
        <v>44771</v>
      </c>
      <c r="DO1862" s="2">
        <v>44804</v>
      </c>
      <c r="DP1862" s="2">
        <v>44834</v>
      </c>
      <c r="DQ1862" s="2">
        <v>44865</v>
      </c>
    </row>
    <row r="1863" spans="1:121" x14ac:dyDescent="0.25">
      <c r="D1863" s="3">
        <v>16509949</v>
      </c>
      <c r="E1863">
        <v>16747861</v>
      </c>
      <c r="F1863">
        <v>15024043</v>
      </c>
      <c r="G1863">
        <v>19652745</v>
      </c>
      <c r="H1863">
        <v>13557808</v>
      </c>
      <c r="I1863">
        <v>13857403</v>
      </c>
      <c r="J1863">
        <v>11047889</v>
      </c>
      <c r="K1863">
        <v>11281787</v>
      </c>
      <c r="L1863">
        <v>12488600</v>
      </c>
      <c r="M1863">
        <v>13972493</v>
      </c>
      <c r="N1863">
        <v>11866072</v>
      </c>
      <c r="O1863">
        <v>12382781</v>
      </c>
      <c r="P1863">
        <v>15971254</v>
      </c>
      <c r="Q1863">
        <v>15628792</v>
      </c>
      <c r="R1863">
        <v>18454521</v>
      </c>
      <c r="S1863">
        <v>16546733</v>
      </c>
      <c r="T1863">
        <v>15609511</v>
      </c>
      <c r="U1863">
        <v>14141490</v>
      </c>
      <c r="V1863">
        <v>12937206</v>
      </c>
      <c r="W1863">
        <v>15366397</v>
      </c>
      <c r="X1863">
        <v>15333888</v>
      </c>
      <c r="Y1863">
        <v>27746320</v>
      </c>
      <c r="Z1863">
        <v>12865381</v>
      </c>
      <c r="AA1863">
        <v>18262639</v>
      </c>
      <c r="AB1863">
        <v>14215382</v>
      </c>
      <c r="AC1863">
        <v>13697699</v>
      </c>
      <c r="AD1863">
        <v>18212314</v>
      </c>
      <c r="AE1863">
        <v>14449012</v>
      </c>
      <c r="AF1863">
        <v>16937189</v>
      </c>
      <c r="AG1863">
        <v>14934750</v>
      </c>
      <c r="AH1863">
        <v>15828730</v>
      </c>
      <c r="AI1863">
        <v>24900705</v>
      </c>
      <c r="AJ1863">
        <v>20305804</v>
      </c>
      <c r="AK1863">
        <v>23578491</v>
      </c>
      <c r="AL1863">
        <v>17499844</v>
      </c>
      <c r="AM1863">
        <v>19455215</v>
      </c>
      <c r="AN1863">
        <v>24698040</v>
      </c>
      <c r="AO1863">
        <v>19221837</v>
      </c>
      <c r="AP1863">
        <v>17154855</v>
      </c>
      <c r="AQ1863">
        <v>14202962</v>
      </c>
      <c r="AR1863">
        <v>14955429</v>
      </c>
      <c r="AS1863">
        <v>20327628</v>
      </c>
      <c r="AT1863">
        <v>17837109</v>
      </c>
      <c r="AU1863">
        <v>16542364</v>
      </c>
      <c r="AV1863">
        <v>18379588</v>
      </c>
      <c r="AW1863">
        <v>16150623</v>
      </c>
      <c r="AX1863">
        <v>22020039</v>
      </c>
      <c r="AY1863">
        <v>18875918</v>
      </c>
      <c r="AZ1863">
        <v>17084993</v>
      </c>
      <c r="BA1863">
        <v>18556357</v>
      </c>
      <c r="BB1863">
        <v>28716720</v>
      </c>
      <c r="BC1863">
        <v>23954410</v>
      </c>
      <c r="BD1863">
        <v>33453896</v>
      </c>
      <c r="BE1863">
        <v>39977724</v>
      </c>
      <c r="BF1863">
        <v>17633545</v>
      </c>
      <c r="BG1863">
        <v>19531174</v>
      </c>
      <c r="BH1863">
        <v>18566832</v>
      </c>
      <c r="BI1863">
        <v>15133257</v>
      </c>
      <c r="BJ1863">
        <v>22161030</v>
      </c>
      <c r="BK1863">
        <v>19570222</v>
      </c>
      <c r="BL1863">
        <v>23560219</v>
      </c>
      <c r="BM1863">
        <v>24377077</v>
      </c>
      <c r="BN1863">
        <v>22058602</v>
      </c>
      <c r="BO1863">
        <v>19497742</v>
      </c>
      <c r="BP1863">
        <v>18056313</v>
      </c>
      <c r="BQ1863">
        <v>22454258</v>
      </c>
      <c r="BR1863">
        <v>16826470</v>
      </c>
      <c r="BS1863">
        <v>22992427</v>
      </c>
      <c r="BT1863">
        <v>24371541</v>
      </c>
      <c r="BU1863">
        <v>36050694</v>
      </c>
      <c r="BV1863">
        <v>28719538</v>
      </c>
      <c r="BW1863">
        <v>23585853</v>
      </c>
      <c r="BX1863">
        <v>24503525</v>
      </c>
      <c r="BY1863">
        <v>21682436</v>
      </c>
      <c r="BZ1863">
        <v>23881189</v>
      </c>
      <c r="CA1863">
        <v>20186652</v>
      </c>
      <c r="CB1863">
        <v>29312204</v>
      </c>
      <c r="CC1863">
        <v>23832137</v>
      </c>
      <c r="CD1863">
        <v>17795568</v>
      </c>
      <c r="CE1863">
        <v>22543971</v>
      </c>
      <c r="CF1863">
        <v>15518242</v>
      </c>
      <c r="CG1863">
        <v>20380818</v>
      </c>
      <c r="CH1863">
        <v>16913988</v>
      </c>
      <c r="CI1863">
        <v>16228422</v>
      </c>
      <c r="CJ1863">
        <v>16055593</v>
      </c>
      <c r="CK1863">
        <v>21668186</v>
      </c>
      <c r="CL1863">
        <v>42058192</v>
      </c>
      <c r="CM1863">
        <v>21864636</v>
      </c>
      <c r="CN1863">
        <v>18912607</v>
      </c>
      <c r="CO1863">
        <v>23282002</v>
      </c>
      <c r="CP1863">
        <v>34454041</v>
      </c>
      <c r="CQ1863">
        <v>27734520</v>
      </c>
      <c r="CR1863">
        <v>33898664</v>
      </c>
      <c r="CS1863">
        <v>24652374</v>
      </c>
      <c r="CT1863">
        <v>23840816</v>
      </c>
      <c r="CU1863">
        <v>21299754</v>
      </c>
      <c r="CV1863">
        <v>23260719</v>
      </c>
      <c r="CW1863">
        <v>22515770</v>
      </c>
      <c r="CX1863">
        <v>34568880</v>
      </c>
      <c r="CY1863">
        <v>23053453</v>
      </c>
      <c r="CZ1863">
        <v>32422443</v>
      </c>
      <c r="DA1863">
        <v>25359763</v>
      </c>
      <c r="DB1863">
        <v>23004432</v>
      </c>
      <c r="DC1863">
        <v>46374196</v>
      </c>
      <c r="DD1863">
        <v>48484253</v>
      </c>
      <c r="DE1863">
        <v>28273598</v>
      </c>
      <c r="DF1863">
        <v>26655173</v>
      </c>
      <c r="DG1863">
        <v>33306834</v>
      </c>
      <c r="DH1863">
        <v>35546853</v>
      </c>
      <c r="DI1863">
        <v>32477901</v>
      </c>
      <c r="DJ1863">
        <v>39499936</v>
      </c>
      <c r="DK1863">
        <v>32870522</v>
      </c>
      <c r="DL1863">
        <v>35815895</v>
      </c>
      <c r="DM1863">
        <v>33614437</v>
      </c>
      <c r="DN1863">
        <v>28009396</v>
      </c>
      <c r="DO1863">
        <v>33704243</v>
      </c>
      <c r="DP1863">
        <v>31415549</v>
      </c>
      <c r="DQ1863">
        <v>33906511</v>
      </c>
    </row>
    <row r="1864" spans="1:121" x14ac:dyDescent="0.25">
      <c r="A1864" s="5" t="s">
        <v>921</v>
      </c>
      <c r="B1864" t="s">
        <v>1170</v>
      </c>
      <c r="C1864" t="s">
        <v>1199</v>
      </c>
      <c r="D1864" s="2">
        <f>_xll.BDH(A1864, "volume", B1864, C1864, "Direction", "H", "Period", "M","cols=118;rows=2")</f>
        <v>41305</v>
      </c>
      <c r="E1864" s="2">
        <v>41333</v>
      </c>
      <c r="F1864" s="2">
        <v>41362</v>
      </c>
      <c r="G1864" s="2">
        <v>41394</v>
      </c>
      <c r="H1864" s="2">
        <v>41425</v>
      </c>
      <c r="I1864" s="2">
        <v>41453</v>
      </c>
      <c r="J1864" s="2">
        <v>41486</v>
      </c>
      <c r="K1864" s="2">
        <v>41516</v>
      </c>
      <c r="L1864" s="2">
        <v>41547</v>
      </c>
      <c r="M1864" s="2">
        <v>41578</v>
      </c>
      <c r="N1864" s="2">
        <v>41607</v>
      </c>
      <c r="O1864" s="2">
        <v>41639</v>
      </c>
      <c r="P1864" s="2">
        <v>41670</v>
      </c>
      <c r="Q1864" s="2">
        <v>41698</v>
      </c>
      <c r="R1864" s="2">
        <v>41729</v>
      </c>
      <c r="S1864" s="2">
        <v>41759</v>
      </c>
      <c r="T1864" s="2">
        <v>41789</v>
      </c>
      <c r="U1864" s="2">
        <v>41820</v>
      </c>
      <c r="V1864" s="2">
        <v>41851</v>
      </c>
      <c r="W1864" s="2">
        <v>41880</v>
      </c>
      <c r="X1864" s="2">
        <v>41912</v>
      </c>
      <c r="Y1864" s="2">
        <v>41943</v>
      </c>
      <c r="Z1864" s="2">
        <v>41971</v>
      </c>
      <c r="AA1864" s="2">
        <v>42004</v>
      </c>
      <c r="AB1864" s="2">
        <v>42034</v>
      </c>
      <c r="AC1864" s="2">
        <v>42062</v>
      </c>
      <c r="AD1864" s="2">
        <v>42094</v>
      </c>
      <c r="AE1864" s="2">
        <v>42124</v>
      </c>
      <c r="AF1864" s="2">
        <v>42153</v>
      </c>
      <c r="AG1864" s="2">
        <v>42185</v>
      </c>
      <c r="AH1864" s="2">
        <v>42216</v>
      </c>
      <c r="AI1864" s="2">
        <v>42247</v>
      </c>
      <c r="AJ1864" s="2">
        <v>42277</v>
      </c>
      <c r="AK1864" s="2">
        <v>42307</v>
      </c>
      <c r="AL1864" s="2">
        <v>42338</v>
      </c>
      <c r="AM1864" s="2">
        <v>42369</v>
      </c>
      <c r="AN1864" s="2">
        <v>42398</v>
      </c>
      <c r="AO1864" s="2">
        <v>42429</v>
      </c>
      <c r="AP1864" s="2">
        <v>42460</v>
      </c>
      <c r="AQ1864" s="2">
        <v>42489</v>
      </c>
      <c r="AR1864" s="2">
        <v>42521</v>
      </c>
      <c r="AS1864" s="2">
        <v>42551</v>
      </c>
      <c r="AT1864" s="2">
        <v>42580</v>
      </c>
      <c r="AU1864" s="2">
        <v>42613</v>
      </c>
      <c r="AV1864" s="2">
        <v>42643</v>
      </c>
      <c r="AW1864" s="2">
        <v>42674</v>
      </c>
      <c r="AX1864" s="2">
        <v>42704</v>
      </c>
      <c r="AY1864" s="2">
        <v>42734</v>
      </c>
      <c r="AZ1864" s="2">
        <v>42766</v>
      </c>
      <c r="BA1864" s="2">
        <v>42794</v>
      </c>
      <c r="BB1864" s="2">
        <v>42825</v>
      </c>
      <c r="BC1864" s="2">
        <v>42853</v>
      </c>
      <c r="BD1864" s="2">
        <v>42886</v>
      </c>
      <c r="BE1864" s="2">
        <v>42916</v>
      </c>
      <c r="BF1864" s="2">
        <v>42947</v>
      </c>
      <c r="BG1864" s="2">
        <v>42978</v>
      </c>
      <c r="BH1864" s="2">
        <v>43007</v>
      </c>
      <c r="BI1864" s="2">
        <v>43039</v>
      </c>
      <c r="BJ1864" s="2">
        <v>43069</v>
      </c>
      <c r="BK1864" s="2">
        <v>43098</v>
      </c>
      <c r="BL1864" s="2">
        <v>43131</v>
      </c>
      <c r="BM1864" s="2">
        <v>43159</v>
      </c>
      <c r="BN1864" s="2">
        <v>43189</v>
      </c>
      <c r="BO1864" s="2">
        <v>43220</v>
      </c>
      <c r="BP1864" s="2">
        <v>43251</v>
      </c>
      <c r="BQ1864" s="2">
        <v>43280</v>
      </c>
      <c r="BR1864" s="2">
        <v>43312</v>
      </c>
      <c r="BS1864" s="2">
        <v>43343</v>
      </c>
      <c r="BT1864" s="2">
        <v>43371</v>
      </c>
      <c r="BU1864" s="2">
        <v>43404</v>
      </c>
      <c r="BV1864" s="2">
        <v>43434</v>
      </c>
      <c r="BW1864" s="2">
        <v>43465</v>
      </c>
      <c r="BX1864" s="2">
        <v>43496</v>
      </c>
      <c r="BY1864" s="2">
        <v>43524</v>
      </c>
      <c r="BZ1864" s="2">
        <v>43553</v>
      </c>
      <c r="CA1864" s="2">
        <v>43585</v>
      </c>
      <c r="CB1864" s="2">
        <v>43616</v>
      </c>
      <c r="CC1864" s="2">
        <v>43644</v>
      </c>
      <c r="CD1864" s="2">
        <v>43677</v>
      </c>
      <c r="CE1864" s="2">
        <v>43707</v>
      </c>
      <c r="CF1864" s="2">
        <v>43738</v>
      </c>
      <c r="CG1864" s="2">
        <v>43769</v>
      </c>
      <c r="CH1864" s="2">
        <v>43798</v>
      </c>
      <c r="CI1864" s="2">
        <v>43830</v>
      </c>
      <c r="CJ1864" s="2">
        <v>43861</v>
      </c>
      <c r="CK1864" s="2">
        <v>43889</v>
      </c>
      <c r="CL1864" s="2">
        <v>43921</v>
      </c>
      <c r="CM1864" s="2">
        <v>43951</v>
      </c>
      <c r="CN1864" s="2">
        <v>43980</v>
      </c>
      <c r="CO1864" s="2">
        <v>44012</v>
      </c>
      <c r="CP1864" s="2">
        <v>44043</v>
      </c>
      <c r="CQ1864" s="2">
        <v>44074</v>
      </c>
      <c r="CR1864" s="2">
        <v>44104</v>
      </c>
      <c r="CS1864" s="2">
        <v>44134</v>
      </c>
      <c r="CT1864" s="2">
        <v>44165</v>
      </c>
      <c r="CU1864" s="2">
        <v>44196</v>
      </c>
      <c r="CV1864" s="2">
        <v>44225</v>
      </c>
      <c r="CW1864" s="2">
        <v>44253</v>
      </c>
      <c r="CX1864" s="2">
        <v>44286</v>
      </c>
      <c r="CY1864" s="2">
        <v>44316</v>
      </c>
      <c r="CZ1864" s="2">
        <v>44347</v>
      </c>
      <c r="DA1864" s="2">
        <v>44377</v>
      </c>
      <c r="DB1864" s="2">
        <v>44407</v>
      </c>
      <c r="DC1864" s="2">
        <v>44439</v>
      </c>
      <c r="DD1864" s="2">
        <v>44469</v>
      </c>
      <c r="DE1864" s="2">
        <v>44498</v>
      </c>
      <c r="DF1864" s="2">
        <v>44530</v>
      </c>
      <c r="DG1864" s="2">
        <v>44561</v>
      </c>
      <c r="DH1864" s="2">
        <v>44592</v>
      </c>
      <c r="DI1864" s="2">
        <v>44620</v>
      </c>
      <c r="DJ1864" s="2">
        <v>44651</v>
      </c>
      <c r="DK1864" s="2">
        <v>44680</v>
      </c>
      <c r="DL1864" s="2">
        <v>44712</v>
      </c>
      <c r="DM1864" s="2">
        <v>44742</v>
      </c>
      <c r="DN1864" s="2">
        <v>44771</v>
      </c>
      <c r="DO1864" s="2">
        <v>44804</v>
      </c>
      <c r="DP1864" s="2">
        <v>44834</v>
      </c>
      <c r="DQ1864" s="2">
        <v>44865</v>
      </c>
    </row>
    <row r="1865" spans="1:121" x14ac:dyDescent="0.25">
      <c r="D1865" s="3">
        <v>7513241</v>
      </c>
      <c r="E1865">
        <v>4635271</v>
      </c>
      <c r="F1865">
        <v>6212356</v>
      </c>
      <c r="G1865">
        <v>6843383</v>
      </c>
      <c r="H1865">
        <v>5419789</v>
      </c>
      <c r="I1865">
        <v>6105693</v>
      </c>
      <c r="J1865">
        <v>5277164</v>
      </c>
      <c r="K1865">
        <v>3870024</v>
      </c>
      <c r="L1865">
        <v>4248827</v>
      </c>
      <c r="M1865">
        <v>5762036</v>
      </c>
      <c r="N1865">
        <v>4173015</v>
      </c>
      <c r="O1865">
        <v>4687327</v>
      </c>
      <c r="P1865">
        <v>6698883</v>
      </c>
      <c r="Q1865">
        <v>4633909</v>
      </c>
      <c r="R1865">
        <v>6064236</v>
      </c>
      <c r="S1865">
        <v>7041764</v>
      </c>
      <c r="T1865">
        <v>5400890</v>
      </c>
      <c r="U1865">
        <v>5760380</v>
      </c>
      <c r="V1865">
        <v>7761592</v>
      </c>
      <c r="W1865">
        <v>6823608</v>
      </c>
      <c r="X1865">
        <v>7443611</v>
      </c>
      <c r="Y1865">
        <v>9327638</v>
      </c>
      <c r="Z1865">
        <v>4498279</v>
      </c>
      <c r="AA1865">
        <v>7956799</v>
      </c>
      <c r="AB1865">
        <v>7412036</v>
      </c>
      <c r="AC1865">
        <v>5794826</v>
      </c>
      <c r="AD1865">
        <v>9204688</v>
      </c>
      <c r="AE1865">
        <v>8219921</v>
      </c>
      <c r="AF1865">
        <v>6460713</v>
      </c>
      <c r="AG1865">
        <v>8351263</v>
      </c>
      <c r="AH1865">
        <v>10519805</v>
      </c>
      <c r="AI1865">
        <v>6495048</v>
      </c>
      <c r="AJ1865">
        <v>9053556</v>
      </c>
      <c r="AK1865">
        <v>12276178</v>
      </c>
      <c r="AL1865">
        <v>6643572</v>
      </c>
      <c r="AM1865">
        <v>9797507</v>
      </c>
      <c r="AN1865">
        <v>11219682</v>
      </c>
      <c r="AO1865">
        <v>10643346</v>
      </c>
      <c r="AP1865">
        <v>7153458</v>
      </c>
      <c r="AQ1865">
        <v>8377897</v>
      </c>
      <c r="AR1865">
        <v>7290409</v>
      </c>
      <c r="AS1865">
        <v>11957498</v>
      </c>
      <c r="AT1865">
        <v>6391108</v>
      </c>
      <c r="AU1865">
        <v>7417725</v>
      </c>
      <c r="AV1865">
        <v>9812778</v>
      </c>
      <c r="AW1865">
        <v>7185447</v>
      </c>
      <c r="AX1865">
        <v>7650841</v>
      </c>
      <c r="AY1865">
        <v>7473690</v>
      </c>
      <c r="AZ1865">
        <v>5888317</v>
      </c>
      <c r="BA1865">
        <v>5503250</v>
      </c>
      <c r="BB1865">
        <v>7542935</v>
      </c>
      <c r="BC1865">
        <v>5612298</v>
      </c>
      <c r="BD1865">
        <v>6445250</v>
      </c>
      <c r="BE1865">
        <v>4976728</v>
      </c>
      <c r="BF1865">
        <v>4611115</v>
      </c>
      <c r="BG1865">
        <v>4844444</v>
      </c>
      <c r="BH1865">
        <v>5039488</v>
      </c>
      <c r="BI1865">
        <v>5162695</v>
      </c>
      <c r="BJ1865">
        <v>5217423</v>
      </c>
      <c r="BK1865">
        <v>5611184</v>
      </c>
      <c r="BL1865">
        <v>6266880</v>
      </c>
      <c r="BM1865">
        <v>6645493</v>
      </c>
      <c r="BN1865">
        <v>6146153</v>
      </c>
      <c r="BO1865">
        <v>5814315</v>
      </c>
      <c r="BP1865">
        <v>12127112</v>
      </c>
      <c r="BQ1865">
        <v>10417643</v>
      </c>
      <c r="BR1865">
        <v>9822036</v>
      </c>
      <c r="BS1865">
        <v>7727346</v>
      </c>
      <c r="BT1865">
        <v>8989655</v>
      </c>
      <c r="BU1865">
        <v>12091061</v>
      </c>
      <c r="BV1865">
        <v>8008042</v>
      </c>
      <c r="BW1865">
        <v>11498792</v>
      </c>
      <c r="BX1865">
        <v>10155645</v>
      </c>
      <c r="BY1865">
        <v>7950642</v>
      </c>
      <c r="BZ1865">
        <v>8938547</v>
      </c>
      <c r="CA1865">
        <v>15528136</v>
      </c>
      <c r="CB1865">
        <v>12123408</v>
      </c>
      <c r="CC1865">
        <v>10823345</v>
      </c>
      <c r="CD1865">
        <v>11200330</v>
      </c>
      <c r="CE1865">
        <v>9348865</v>
      </c>
      <c r="CF1865">
        <v>8476864</v>
      </c>
      <c r="CG1865">
        <v>9675776</v>
      </c>
      <c r="CH1865">
        <v>6589816</v>
      </c>
      <c r="CI1865">
        <v>7134445</v>
      </c>
      <c r="CJ1865">
        <v>10648488</v>
      </c>
      <c r="CK1865">
        <v>8442533</v>
      </c>
      <c r="CL1865">
        <v>14935294</v>
      </c>
      <c r="CM1865">
        <v>9851810</v>
      </c>
      <c r="CN1865">
        <v>6283640</v>
      </c>
      <c r="CO1865">
        <v>8867311</v>
      </c>
      <c r="CP1865">
        <v>9113669</v>
      </c>
      <c r="CQ1865">
        <v>4744362</v>
      </c>
      <c r="CR1865">
        <v>9263873</v>
      </c>
      <c r="CS1865">
        <v>8898957</v>
      </c>
      <c r="CT1865">
        <v>7598294</v>
      </c>
      <c r="CU1865">
        <v>6871975</v>
      </c>
      <c r="CV1865">
        <v>7828823</v>
      </c>
      <c r="CW1865">
        <v>6538483</v>
      </c>
      <c r="CX1865">
        <v>7374499</v>
      </c>
      <c r="CY1865">
        <v>8102814</v>
      </c>
      <c r="CZ1865">
        <v>7286297</v>
      </c>
      <c r="DA1865">
        <v>9389632</v>
      </c>
      <c r="DB1865">
        <v>8165086</v>
      </c>
      <c r="DC1865">
        <v>8618284</v>
      </c>
      <c r="DD1865">
        <v>9043067</v>
      </c>
      <c r="DE1865">
        <v>9274018</v>
      </c>
      <c r="DF1865">
        <v>7119678</v>
      </c>
      <c r="DG1865">
        <v>8764457</v>
      </c>
      <c r="DH1865">
        <v>10832963</v>
      </c>
      <c r="DI1865">
        <v>8735841</v>
      </c>
      <c r="DJ1865">
        <v>10832271</v>
      </c>
      <c r="DK1865">
        <v>13505943</v>
      </c>
      <c r="DL1865">
        <v>11253086</v>
      </c>
      <c r="DM1865">
        <v>8990406</v>
      </c>
      <c r="DN1865">
        <v>10367101</v>
      </c>
      <c r="DO1865">
        <v>8853411</v>
      </c>
      <c r="DP1865">
        <v>11242710</v>
      </c>
      <c r="DQ1865">
        <v>14998026</v>
      </c>
    </row>
    <row r="1866" spans="1:121" x14ac:dyDescent="0.25">
      <c r="A1866" s="5" t="s">
        <v>922</v>
      </c>
      <c r="B1866" t="s">
        <v>1170</v>
      </c>
      <c r="C1866" t="s">
        <v>1193</v>
      </c>
      <c r="D1866" s="2">
        <f>_xll.BDH(A1866, "volume", B1866, C1866, "Direction", "H", "Period", "M","cols=40;rows=2")</f>
        <v>41305</v>
      </c>
      <c r="E1866" s="2">
        <v>41333</v>
      </c>
      <c r="F1866" s="2">
        <v>41362</v>
      </c>
      <c r="G1866" s="2">
        <v>41394</v>
      </c>
      <c r="H1866" s="2">
        <v>41425</v>
      </c>
      <c r="I1866" s="2">
        <v>41453</v>
      </c>
      <c r="J1866" s="2">
        <v>41486</v>
      </c>
      <c r="K1866" s="2">
        <v>41516</v>
      </c>
      <c r="L1866" s="2">
        <v>41547</v>
      </c>
      <c r="M1866" s="2">
        <v>41578</v>
      </c>
      <c r="N1866" s="2">
        <v>41607</v>
      </c>
      <c r="O1866" s="2">
        <v>41639</v>
      </c>
      <c r="P1866" s="2">
        <v>41670</v>
      </c>
      <c r="Q1866" s="2">
        <v>41698</v>
      </c>
      <c r="R1866" s="2">
        <v>41729</v>
      </c>
      <c r="S1866" s="2">
        <v>41759</v>
      </c>
      <c r="T1866" s="2">
        <v>41789</v>
      </c>
      <c r="U1866" s="2">
        <v>41820</v>
      </c>
      <c r="V1866" s="2">
        <v>41851</v>
      </c>
      <c r="W1866" s="2">
        <v>41880</v>
      </c>
      <c r="X1866" s="2">
        <v>41912</v>
      </c>
      <c r="Y1866" s="2">
        <v>41943</v>
      </c>
      <c r="Z1866" s="2">
        <v>41971</v>
      </c>
      <c r="AA1866" s="2">
        <v>42004</v>
      </c>
      <c r="AB1866" s="2">
        <v>42034</v>
      </c>
      <c r="AC1866" s="2">
        <v>42062</v>
      </c>
      <c r="AD1866" s="2">
        <v>42094</v>
      </c>
      <c r="AE1866" s="2">
        <v>42124</v>
      </c>
      <c r="AF1866" s="2">
        <v>42153</v>
      </c>
      <c r="AG1866" s="2">
        <v>42185</v>
      </c>
      <c r="AH1866" s="2">
        <v>42216</v>
      </c>
      <c r="AI1866" s="2">
        <v>42247</v>
      </c>
      <c r="AJ1866" s="2">
        <v>42277</v>
      </c>
      <c r="AK1866" s="2">
        <v>42307</v>
      </c>
      <c r="AL1866" s="2">
        <v>42338</v>
      </c>
      <c r="AM1866" s="2">
        <v>42369</v>
      </c>
      <c r="AN1866" s="2">
        <v>42398</v>
      </c>
      <c r="AO1866" s="2">
        <v>42429</v>
      </c>
      <c r="AP1866" s="2">
        <v>42460</v>
      </c>
      <c r="AQ1866" s="2">
        <v>42489</v>
      </c>
    </row>
    <row r="1867" spans="1:121" x14ac:dyDescent="0.25">
      <c r="D1867" s="3">
        <v>8011102</v>
      </c>
      <c r="E1867">
        <v>7788799</v>
      </c>
      <c r="F1867">
        <v>6940749</v>
      </c>
      <c r="G1867">
        <v>14913962</v>
      </c>
      <c r="H1867">
        <v>11100002</v>
      </c>
      <c r="I1867">
        <v>12972727</v>
      </c>
      <c r="J1867">
        <v>9941762</v>
      </c>
      <c r="K1867">
        <v>9741093</v>
      </c>
      <c r="L1867">
        <v>12189827</v>
      </c>
      <c r="M1867">
        <v>10095183</v>
      </c>
      <c r="N1867">
        <v>12029956</v>
      </c>
      <c r="O1867">
        <v>11598483</v>
      </c>
      <c r="P1867">
        <v>18146165</v>
      </c>
      <c r="Q1867">
        <v>20142944</v>
      </c>
      <c r="R1867">
        <v>16088073</v>
      </c>
      <c r="S1867">
        <v>15694141</v>
      </c>
      <c r="T1867">
        <v>11435948</v>
      </c>
      <c r="U1867">
        <v>10703178</v>
      </c>
      <c r="V1867">
        <v>9175971</v>
      </c>
      <c r="W1867">
        <v>8236819</v>
      </c>
      <c r="X1867">
        <v>6958052</v>
      </c>
      <c r="Y1867">
        <v>9642518</v>
      </c>
      <c r="Z1867">
        <v>7221206</v>
      </c>
      <c r="AA1867">
        <v>13034827</v>
      </c>
      <c r="AB1867">
        <v>10048675</v>
      </c>
      <c r="AC1867">
        <v>7716814</v>
      </c>
      <c r="AD1867">
        <v>12213029</v>
      </c>
      <c r="AE1867">
        <v>11549857</v>
      </c>
      <c r="AF1867">
        <v>9257932</v>
      </c>
      <c r="AG1867">
        <v>10656534</v>
      </c>
      <c r="AH1867">
        <v>11577756</v>
      </c>
      <c r="AI1867">
        <v>11726288</v>
      </c>
      <c r="AJ1867">
        <v>8421385</v>
      </c>
      <c r="AK1867">
        <v>8121569</v>
      </c>
      <c r="AL1867">
        <v>8978138</v>
      </c>
      <c r="AM1867">
        <v>10608175</v>
      </c>
      <c r="AN1867">
        <v>12600813</v>
      </c>
      <c r="AO1867">
        <v>29283543</v>
      </c>
      <c r="AP1867">
        <v>15952488</v>
      </c>
      <c r="AQ1867">
        <v>16525403</v>
      </c>
    </row>
    <row r="1868" spans="1:121" x14ac:dyDescent="0.25">
      <c r="A1868" s="5" t="s">
        <v>923</v>
      </c>
      <c r="B1868" t="s">
        <v>1170</v>
      </c>
      <c r="C1868" t="s">
        <v>1199</v>
      </c>
      <c r="D1868" s="2">
        <f>_xll.BDH(A1868, "volume", B1868, C1868, "Direction", "H", "Period", "M","cols=118;rows=2")</f>
        <v>41305</v>
      </c>
      <c r="E1868" s="2">
        <v>41333</v>
      </c>
      <c r="F1868" s="2">
        <v>41362</v>
      </c>
      <c r="G1868" s="2">
        <v>41394</v>
      </c>
      <c r="H1868" s="2">
        <v>41425</v>
      </c>
      <c r="I1868" s="2">
        <v>41453</v>
      </c>
      <c r="J1868" s="2">
        <v>41486</v>
      </c>
      <c r="K1868" s="2">
        <v>41516</v>
      </c>
      <c r="L1868" s="2">
        <v>41547</v>
      </c>
      <c r="M1868" s="2">
        <v>41578</v>
      </c>
      <c r="N1868" s="2">
        <v>41607</v>
      </c>
      <c r="O1868" s="2">
        <v>41639</v>
      </c>
      <c r="P1868" s="2">
        <v>41670</v>
      </c>
      <c r="Q1868" s="2">
        <v>41698</v>
      </c>
      <c r="R1868" s="2">
        <v>41729</v>
      </c>
      <c r="S1868" s="2">
        <v>41759</v>
      </c>
      <c r="T1868" s="2">
        <v>41789</v>
      </c>
      <c r="U1868" s="2">
        <v>41820</v>
      </c>
      <c r="V1868" s="2">
        <v>41851</v>
      </c>
      <c r="W1868" s="2">
        <v>41880</v>
      </c>
      <c r="X1868" s="2">
        <v>41912</v>
      </c>
      <c r="Y1868" s="2">
        <v>41943</v>
      </c>
      <c r="Z1868" s="2">
        <v>41971</v>
      </c>
      <c r="AA1868" s="2">
        <v>42004</v>
      </c>
      <c r="AB1868" s="2">
        <v>42034</v>
      </c>
      <c r="AC1868" s="2">
        <v>42062</v>
      </c>
      <c r="AD1868" s="2">
        <v>42094</v>
      </c>
      <c r="AE1868" s="2">
        <v>42124</v>
      </c>
      <c r="AF1868" s="2">
        <v>42153</v>
      </c>
      <c r="AG1868" s="2">
        <v>42185</v>
      </c>
      <c r="AH1868" s="2">
        <v>42216</v>
      </c>
      <c r="AI1868" s="2">
        <v>42247</v>
      </c>
      <c r="AJ1868" s="2">
        <v>42277</v>
      </c>
      <c r="AK1868" s="2">
        <v>42307</v>
      </c>
      <c r="AL1868" s="2">
        <v>42338</v>
      </c>
      <c r="AM1868" s="2">
        <v>42369</v>
      </c>
      <c r="AN1868" s="2">
        <v>42398</v>
      </c>
      <c r="AO1868" s="2">
        <v>42429</v>
      </c>
      <c r="AP1868" s="2">
        <v>42460</v>
      </c>
      <c r="AQ1868" s="2">
        <v>42489</v>
      </c>
      <c r="AR1868" s="2">
        <v>42521</v>
      </c>
      <c r="AS1868" s="2">
        <v>42551</v>
      </c>
      <c r="AT1868" s="2">
        <v>42580</v>
      </c>
      <c r="AU1868" s="2">
        <v>42613</v>
      </c>
      <c r="AV1868" s="2">
        <v>42643</v>
      </c>
      <c r="AW1868" s="2">
        <v>42674</v>
      </c>
      <c r="AX1868" s="2">
        <v>42704</v>
      </c>
      <c r="AY1868" s="2">
        <v>42734</v>
      </c>
      <c r="AZ1868" s="2">
        <v>42766</v>
      </c>
      <c r="BA1868" s="2">
        <v>42794</v>
      </c>
      <c r="BB1868" s="2">
        <v>42825</v>
      </c>
      <c r="BC1868" s="2">
        <v>42853</v>
      </c>
      <c r="BD1868" s="2">
        <v>42886</v>
      </c>
      <c r="BE1868" s="2">
        <v>42916</v>
      </c>
      <c r="BF1868" s="2">
        <v>42947</v>
      </c>
      <c r="BG1868" s="2">
        <v>42978</v>
      </c>
      <c r="BH1868" s="2">
        <v>43007</v>
      </c>
      <c r="BI1868" s="2">
        <v>43039</v>
      </c>
      <c r="BJ1868" s="2">
        <v>43069</v>
      </c>
      <c r="BK1868" s="2">
        <v>43098</v>
      </c>
      <c r="BL1868" s="2">
        <v>43131</v>
      </c>
      <c r="BM1868" s="2">
        <v>43159</v>
      </c>
      <c r="BN1868" s="2">
        <v>43189</v>
      </c>
      <c r="BO1868" s="2">
        <v>43220</v>
      </c>
      <c r="BP1868" s="2">
        <v>43251</v>
      </c>
      <c r="BQ1868" s="2">
        <v>43280</v>
      </c>
      <c r="BR1868" s="2">
        <v>43312</v>
      </c>
      <c r="BS1868" s="2">
        <v>43343</v>
      </c>
      <c r="BT1868" s="2">
        <v>43371</v>
      </c>
      <c r="BU1868" s="2">
        <v>43404</v>
      </c>
      <c r="BV1868" s="2">
        <v>43434</v>
      </c>
      <c r="BW1868" s="2">
        <v>43465</v>
      </c>
      <c r="BX1868" s="2">
        <v>43496</v>
      </c>
      <c r="BY1868" s="2">
        <v>43524</v>
      </c>
      <c r="BZ1868" s="2">
        <v>43553</v>
      </c>
      <c r="CA1868" s="2">
        <v>43585</v>
      </c>
      <c r="CB1868" s="2">
        <v>43616</v>
      </c>
      <c r="CC1868" s="2">
        <v>43644</v>
      </c>
      <c r="CD1868" s="2">
        <v>43677</v>
      </c>
      <c r="CE1868" s="2">
        <v>43707</v>
      </c>
      <c r="CF1868" s="2">
        <v>43738</v>
      </c>
      <c r="CG1868" s="2">
        <v>43769</v>
      </c>
      <c r="CH1868" s="2">
        <v>43798</v>
      </c>
      <c r="CI1868" s="2">
        <v>43830</v>
      </c>
      <c r="CJ1868" s="2">
        <v>43861</v>
      </c>
      <c r="CK1868" s="2">
        <v>43889</v>
      </c>
      <c r="CL1868" s="2">
        <v>43921</v>
      </c>
      <c r="CM1868" s="2">
        <v>43951</v>
      </c>
      <c r="CN1868" s="2">
        <v>43980</v>
      </c>
      <c r="CO1868" s="2">
        <v>44012</v>
      </c>
      <c r="CP1868" s="2">
        <v>44043</v>
      </c>
      <c r="CQ1868" s="2">
        <v>44074</v>
      </c>
      <c r="CR1868" s="2">
        <v>44104</v>
      </c>
      <c r="CS1868" s="2">
        <v>44134</v>
      </c>
      <c r="CT1868" s="2">
        <v>44165</v>
      </c>
      <c r="CU1868" s="2">
        <v>44196</v>
      </c>
      <c r="CV1868" s="2">
        <v>44225</v>
      </c>
      <c r="CW1868" s="2">
        <v>44253</v>
      </c>
      <c r="CX1868" s="2">
        <v>44286</v>
      </c>
      <c r="CY1868" s="2">
        <v>44316</v>
      </c>
      <c r="CZ1868" s="2">
        <v>44347</v>
      </c>
      <c r="DA1868" s="2">
        <v>44377</v>
      </c>
      <c r="DB1868" s="2">
        <v>44407</v>
      </c>
      <c r="DC1868" s="2">
        <v>44439</v>
      </c>
      <c r="DD1868" s="2">
        <v>44469</v>
      </c>
      <c r="DE1868" s="2">
        <v>44498</v>
      </c>
      <c r="DF1868" s="2">
        <v>44530</v>
      </c>
      <c r="DG1868" s="2">
        <v>44561</v>
      </c>
      <c r="DH1868" s="2">
        <v>44592</v>
      </c>
      <c r="DI1868" s="2">
        <v>44620</v>
      </c>
      <c r="DJ1868" s="2">
        <v>44651</v>
      </c>
      <c r="DK1868" s="2">
        <v>44680</v>
      </c>
      <c r="DL1868" s="2">
        <v>44712</v>
      </c>
      <c r="DM1868" s="2">
        <v>44742</v>
      </c>
      <c r="DN1868" s="2">
        <v>44771</v>
      </c>
      <c r="DO1868" s="2">
        <v>44804</v>
      </c>
      <c r="DP1868" s="2">
        <v>44834</v>
      </c>
      <c r="DQ1868" s="2">
        <v>44865</v>
      </c>
    </row>
    <row r="1869" spans="1:121" x14ac:dyDescent="0.25">
      <c r="D1869" s="3">
        <v>42464011</v>
      </c>
      <c r="E1869">
        <v>49296859</v>
      </c>
      <c r="F1869">
        <v>51026735</v>
      </c>
      <c r="G1869">
        <v>61934861</v>
      </c>
      <c r="H1869">
        <v>50363515</v>
      </c>
      <c r="I1869">
        <v>49460384</v>
      </c>
      <c r="J1869">
        <v>53264710</v>
      </c>
      <c r="K1869">
        <v>39237080</v>
      </c>
      <c r="L1869">
        <v>32964868</v>
      </c>
      <c r="M1869">
        <v>47192993</v>
      </c>
      <c r="N1869">
        <v>27628392</v>
      </c>
      <c r="O1869">
        <v>28839742</v>
      </c>
      <c r="P1869">
        <v>48463695</v>
      </c>
      <c r="Q1869">
        <v>39715618</v>
      </c>
      <c r="R1869">
        <v>49001770</v>
      </c>
      <c r="S1869">
        <v>45072741</v>
      </c>
      <c r="T1869">
        <v>33455088</v>
      </c>
      <c r="U1869">
        <v>30266856</v>
      </c>
      <c r="V1869">
        <v>43029056</v>
      </c>
      <c r="W1869">
        <v>34799449</v>
      </c>
      <c r="X1869">
        <v>34698437</v>
      </c>
      <c r="Y1869">
        <v>73612093</v>
      </c>
      <c r="Z1869">
        <v>32972305</v>
      </c>
      <c r="AA1869">
        <v>44115644</v>
      </c>
      <c r="AB1869">
        <v>42116545</v>
      </c>
      <c r="AC1869">
        <v>33573910</v>
      </c>
      <c r="AD1869">
        <v>41841039</v>
      </c>
      <c r="AE1869">
        <v>40419638</v>
      </c>
      <c r="AF1869">
        <v>34394770</v>
      </c>
      <c r="AG1869">
        <v>40619024</v>
      </c>
      <c r="AH1869">
        <v>59126976</v>
      </c>
      <c r="AI1869">
        <v>62298783</v>
      </c>
      <c r="AJ1869">
        <v>57430219</v>
      </c>
      <c r="AK1869">
        <v>56547405</v>
      </c>
      <c r="AL1869">
        <v>32122478</v>
      </c>
      <c r="AM1869">
        <v>41269234</v>
      </c>
      <c r="AN1869">
        <v>57806596</v>
      </c>
      <c r="AO1869">
        <v>46451646</v>
      </c>
      <c r="AP1869">
        <v>31077241</v>
      </c>
      <c r="AQ1869">
        <v>34498867</v>
      </c>
      <c r="AR1869">
        <v>34047663</v>
      </c>
      <c r="AS1869">
        <v>37717345</v>
      </c>
      <c r="AT1869">
        <v>41419250</v>
      </c>
      <c r="AU1869">
        <v>31375425</v>
      </c>
      <c r="AV1869">
        <v>35009974</v>
      </c>
      <c r="AW1869">
        <v>34569198</v>
      </c>
      <c r="AX1869">
        <v>37050203</v>
      </c>
      <c r="AY1869">
        <v>33883120</v>
      </c>
      <c r="AZ1869">
        <v>37051473</v>
      </c>
      <c r="BA1869">
        <v>30238570</v>
      </c>
      <c r="BB1869">
        <v>40139638</v>
      </c>
      <c r="BC1869">
        <v>31454728</v>
      </c>
      <c r="BD1869">
        <v>32880058</v>
      </c>
      <c r="BE1869">
        <v>37807860</v>
      </c>
      <c r="BF1869">
        <v>32985457</v>
      </c>
      <c r="BG1869">
        <v>32955644</v>
      </c>
      <c r="BH1869">
        <v>30840534</v>
      </c>
      <c r="BI1869">
        <v>28199449</v>
      </c>
      <c r="BJ1869">
        <v>28558519</v>
      </c>
      <c r="BK1869">
        <v>34358408</v>
      </c>
      <c r="BL1869">
        <v>49474365</v>
      </c>
      <c r="BM1869">
        <v>51077538</v>
      </c>
      <c r="BN1869">
        <v>42518199</v>
      </c>
      <c r="BO1869">
        <v>44383719</v>
      </c>
      <c r="BP1869">
        <v>35495443</v>
      </c>
      <c r="BQ1869">
        <v>37511192</v>
      </c>
      <c r="BR1869">
        <v>35139476</v>
      </c>
      <c r="BS1869">
        <v>37145234</v>
      </c>
      <c r="BT1869">
        <v>43259064</v>
      </c>
      <c r="BU1869">
        <v>84108688</v>
      </c>
      <c r="BV1869">
        <v>58198657</v>
      </c>
      <c r="BW1869">
        <v>55331731</v>
      </c>
      <c r="BX1869">
        <v>54471839</v>
      </c>
      <c r="BY1869">
        <v>34306574</v>
      </c>
      <c r="BZ1869">
        <v>39166367</v>
      </c>
      <c r="CA1869">
        <v>36180257</v>
      </c>
      <c r="CB1869">
        <v>41604031</v>
      </c>
      <c r="CC1869">
        <v>34405313</v>
      </c>
      <c r="CD1869">
        <v>40287280</v>
      </c>
      <c r="CE1869">
        <v>41072337</v>
      </c>
      <c r="CF1869">
        <v>32881826</v>
      </c>
      <c r="CG1869">
        <v>40935928</v>
      </c>
      <c r="CH1869">
        <v>32986984</v>
      </c>
      <c r="CI1869">
        <v>33504924</v>
      </c>
      <c r="CJ1869">
        <v>41395719</v>
      </c>
      <c r="CK1869">
        <v>37600117</v>
      </c>
      <c r="CL1869">
        <v>86076988</v>
      </c>
      <c r="CM1869">
        <v>57029195</v>
      </c>
      <c r="CN1869">
        <v>39861709</v>
      </c>
      <c r="CO1869">
        <v>52874891</v>
      </c>
      <c r="CP1869">
        <v>46280843</v>
      </c>
      <c r="CQ1869">
        <v>34428245</v>
      </c>
      <c r="CR1869">
        <v>47629412</v>
      </c>
      <c r="CS1869">
        <v>37628078</v>
      </c>
      <c r="CT1869">
        <v>31988195</v>
      </c>
      <c r="CU1869">
        <v>36641636</v>
      </c>
      <c r="CV1869">
        <v>36966698</v>
      </c>
      <c r="CW1869">
        <v>37419899</v>
      </c>
      <c r="CX1869">
        <v>53337584</v>
      </c>
      <c r="CY1869">
        <v>39075568</v>
      </c>
      <c r="CZ1869">
        <v>41691198</v>
      </c>
      <c r="DA1869">
        <v>32285547</v>
      </c>
      <c r="DB1869">
        <v>35370260</v>
      </c>
      <c r="DC1869">
        <v>30380849</v>
      </c>
      <c r="DD1869">
        <v>29558330</v>
      </c>
      <c r="DE1869">
        <v>34894149</v>
      </c>
      <c r="DF1869">
        <v>40380968</v>
      </c>
      <c r="DG1869">
        <v>45963986</v>
      </c>
      <c r="DH1869">
        <v>53591572</v>
      </c>
      <c r="DI1869">
        <v>51435158</v>
      </c>
      <c r="DJ1869">
        <v>57295245</v>
      </c>
      <c r="DK1869">
        <v>49581912</v>
      </c>
      <c r="DL1869">
        <v>55440200</v>
      </c>
      <c r="DM1869">
        <v>54090425</v>
      </c>
      <c r="DN1869">
        <v>49597532</v>
      </c>
      <c r="DO1869">
        <v>48724002</v>
      </c>
      <c r="DP1869">
        <v>57573473</v>
      </c>
      <c r="DQ1869">
        <v>61921193</v>
      </c>
    </row>
    <row r="1870" spans="1:121" x14ac:dyDescent="0.25">
      <c r="A1870" s="5" t="s">
        <v>924</v>
      </c>
      <c r="B1870" t="s">
        <v>1170</v>
      </c>
      <c r="C1870" t="s">
        <v>1199</v>
      </c>
      <c r="D1870" s="2">
        <f>_xll.BDH(A1870, "volume", B1870, C1870, "Direction", "H", "Period", "M","cols=118;rows=2")</f>
        <v>41305</v>
      </c>
      <c r="E1870" s="2">
        <v>41333</v>
      </c>
      <c r="F1870" s="2">
        <v>41362</v>
      </c>
      <c r="G1870" s="2">
        <v>41394</v>
      </c>
      <c r="H1870" s="2">
        <v>41425</v>
      </c>
      <c r="I1870" s="2">
        <v>41453</v>
      </c>
      <c r="J1870" s="2">
        <v>41486</v>
      </c>
      <c r="K1870" s="2">
        <v>41516</v>
      </c>
      <c r="L1870" s="2">
        <v>41547</v>
      </c>
      <c r="M1870" s="2">
        <v>41578</v>
      </c>
      <c r="N1870" s="2">
        <v>41607</v>
      </c>
      <c r="O1870" s="2">
        <v>41639</v>
      </c>
      <c r="P1870" s="2">
        <v>41670</v>
      </c>
      <c r="Q1870" s="2">
        <v>41698</v>
      </c>
      <c r="R1870" s="2">
        <v>41729</v>
      </c>
      <c r="S1870" s="2">
        <v>41759</v>
      </c>
      <c r="T1870" s="2">
        <v>41789</v>
      </c>
      <c r="U1870" s="2">
        <v>41820</v>
      </c>
      <c r="V1870" s="2">
        <v>41851</v>
      </c>
      <c r="W1870" s="2">
        <v>41880</v>
      </c>
      <c r="X1870" s="2">
        <v>41912</v>
      </c>
      <c r="Y1870" s="2">
        <v>41943</v>
      </c>
      <c r="Z1870" s="2">
        <v>41971</v>
      </c>
      <c r="AA1870" s="2">
        <v>42004</v>
      </c>
      <c r="AB1870" s="2">
        <v>42034</v>
      </c>
      <c r="AC1870" s="2">
        <v>42062</v>
      </c>
      <c r="AD1870" s="2">
        <v>42094</v>
      </c>
      <c r="AE1870" s="2">
        <v>42124</v>
      </c>
      <c r="AF1870" s="2">
        <v>42153</v>
      </c>
      <c r="AG1870" s="2">
        <v>42185</v>
      </c>
      <c r="AH1870" s="2">
        <v>42216</v>
      </c>
      <c r="AI1870" s="2">
        <v>42247</v>
      </c>
      <c r="AJ1870" s="2">
        <v>42277</v>
      </c>
      <c r="AK1870" s="2">
        <v>42307</v>
      </c>
      <c r="AL1870" s="2">
        <v>42338</v>
      </c>
      <c r="AM1870" s="2">
        <v>42369</v>
      </c>
      <c r="AN1870" s="2">
        <v>42398</v>
      </c>
      <c r="AO1870" s="2">
        <v>42429</v>
      </c>
      <c r="AP1870" s="2">
        <v>42460</v>
      </c>
      <c r="AQ1870" s="2">
        <v>42489</v>
      </c>
      <c r="AR1870" s="2">
        <v>42521</v>
      </c>
      <c r="AS1870" s="2">
        <v>42551</v>
      </c>
      <c r="AT1870" s="2">
        <v>42580</v>
      </c>
      <c r="AU1870" s="2">
        <v>42613</v>
      </c>
      <c r="AV1870" s="2">
        <v>42643</v>
      </c>
      <c r="AW1870" s="2">
        <v>42674</v>
      </c>
      <c r="AX1870" s="2">
        <v>42704</v>
      </c>
      <c r="AY1870" s="2">
        <v>42734</v>
      </c>
      <c r="AZ1870" s="2">
        <v>42766</v>
      </c>
      <c r="BA1870" s="2">
        <v>42794</v>
      </c>
      <c r="BB1870" s="2">
        <v>42825</v>
      </c>
      <c r="BC1870" s="2">
        <v>42853</v>
      </c>
      <c r="BD1870" s="2">
        <v>42886</v>
      </c>
      <c r="BE1870" s="2">
        <v>42916</v>
      </c>
      <c r="BF1870" s="2">
        <v>42947</v>
      </c>
      <c r="BG1870" s="2">
        <v>42978</v>
      </c>
      <c r="BH1870" s="2">
        <v>43007</v>
      </c>
      <c r="BI1870" s="2">
        <v>43039</v>
      </c>
      <c r="BJ1870" s="2">
        <v>43069</v>
      </c>
      <c r="BK1870" s="2">
        <v>43098</v>
      </c>
      <c r="BL1870" s="2">
        <v>43131</v>
      </c>
      <c r="BM1870" s="2">
        <v>43159</v>
      </c>
      <c r="BN1870" s="2">
        <v>43189</v>
      </c>
      <c r="BO1870" s="2">
        <v>43220</v>
      </c>
      <c r="BP1870" s="2">
        <v>43251</v>
      </c>
      <c r="BQ1870" s="2">
        <v>43280</v>
      </c>
      <c r="BR1870" s="2">
        <v>43312</v>
      </c>
      <c r="BS1870" s="2">
        <v>43343</v>
      </c>
      <c r="BT1870" s="2">
        <v>43371</v>
      </c>
      <c r="BU1870" s="2">
        <v>43404</v>
      </c>
      <c r="BV1870" s="2">
        <v>43434</v>
      </c>
      <c r="BW1870" s="2">
        <v>43465</v>
      </c>
      <c r="BX1870" s="2">
        <v>43496</v>
      </c>
      <c r="BY1870" s="2">
        <v>43524</v>
      </c>
      <c r="BZ1870" s="2">
        <v>43553</v>
      </c>
      <c r="CA1870" s="2">
        <v>43585</v>
      </c>
      <c r="CB1870" s="2">
        <v>43616</v>
      </c>
      <c r="CC1870" s="2">
        <v>43644</v>
      </c>
      <c r="CD1870" s="2">
        <v>43677</v>
      </c>
      <c r="CE1870" s="2">
        <v>43707</v>
      </c>
      <c r="CF1870" s="2">
        <v>43738</v>
      </c>
      <c r="CG1870" s="2">
        <v>43769</v>
      </c>
      <c r="CH1870" s="2">
        <v>43798</v>
      </c>
      <c r="CI1870" s="2">
        <v>43830</v>
      </c>
      <c r="CJ1870" s="2">
        <v>43861</v>
      </c>
      <c r="CK1870" s="2">
        <v>43889</v>
      </c>
      <c r="CL1870" s="2">
        <v>43921</v>
      </c>
      <c r="CM1870" s="2">
        <v>43951</v>
      </c>
      <c r="CN1870" s="2">
        <v>43980</v>
      </c>
      <c r="CO1870" s="2">
        <v>44012</v>
      </c>
      <c r="CP1870" s="2">
        <v>44043</v>
      </c>
      <c r="CQ1870" s="2">
        <v>44074</v>
      </c>
      <c r="CR1870" s="2">
        <v>44104</v>
      </c>
      <c r="CS1870" s="2">
        <v>44134</v>
      </c>
      <c r="CT1870" s="2">
        <v>44165</v>
      </c>
      <c r="CU1870" s="2">
        <v>44196</v>
      </c>
      <c r="CV1870" s="2">
        <v>44225</v>
      </c>
      <c r="CW1870" s="2">
        <v>44253</v>
      </c>
      <c r="CX1870" s="2">
        <v>44286</v>
      </c>
      <c r="CY1870" s="2">
        <v>44316</v>
      </c>
      <c r="CZ1870" s="2">
        <v>44347</v>
      </c>
      <c r="DA1870" s="2">
        <v>44377</v>
      </c>
      <c r="DB1870" s="2">
        <v>44407</v>
      </c>
      <c r="DC1870" s="2">
        <v>44439</v>
      </c>
      <c r="DD1870" s="2">
        <v>44469</v>
      </c>
      <c r="DE1870" s="2">
        <v>44498</v>
      </c>
      <c r="DF1870" s="2">
        <v>44530</v>
      </c>
      <c r="DG1870" s="2">
        <v>44561</v>
      </c>
      <c r="DH1870" s="2">
        <v>44592</v>
      </c>
      <c r="DI1870" s="2">
        <v>44620</v>
      </c>
      <c r="DJ1870" s="2">
        <v>44651</v>
      </c>
      <c r="DK1870" s="2">
        <v>44680</v>
      </c>
      <c r="DL1870" s="2">
        <v>44712</v>
      </c>
      <c r="DM1870" s="2">
        <v>44742</v>
      </c>
      <c r="DN1870" s="2">
        <v>44771</v>
      </c>
      <c r="DO1870" s="2">
        <v>44804</v>
      </c>
      <c r="DP1870" s="2">
        <v>44834</v>
      </c>
      <c r="DQ1870" s="2">
        <v>44865</v>
      </c>
    </row>
    <row r="1871" spans="1:121" x14ac:dyDescent="0.25">
      <c r="D1871" s="3">
        <v>13715757</v>
      </c>
      <c r="E1871">
        <v>15607116</v>
      </c>
      <c r="F1871">
        <v>15018359</v>
      </c>
      <c r="G1871">
        <v>18024815</v>
      </c>
      <c r="H1871">
        <v>18467328</v>
      </c>
      <c r="I1871">
        <v>21612814</v>
      </c>
      <c r="J1871">
        <v>15305558</v>
      </c>
      <c r="K1871">
        <v>16159441</v>
      </c>
      <c r="L1871">
        <v>23138998</v>
      </c>
      <c r="M1871">
        <v>14610005</v>
      </c>
      <c r="N1871">
        <v>15936127</v>
      </c>
      <c r="O1871">
        <v>14070801</v>
      </c>
      <c r="P1871">
        <v>16578209</v>
      </c>
      <c r="Q1871">
        <v>14588514</v>
      </c>
      <c r="R1871">
        <v>15830270</v>
      </c>
      <c r="S1871">
        <v>16171711</v>
      </c>
      <c r="T1871">
        <v>12503605</v>
      </c>
      <c r="U1871">
        <v>17151486</v>
      </c>
      <c r="V1871">
        <v>12784285</v>
      </c>
      <c r="W1871">
        <v>10517046</v>
      </c>
      <c r="X1871">
        <v>12882182</v>
      </c>
      <c r="Y1871">
        <v>30210418</v>
      </c>
      <c r="Z1871">
        <v>20635129</v>
      </c>
      <c r="AA1871">
        <v>30263260</v>
      </c>
      <c r="AB1871">
        <v>20966435</v>
      </c>
      <c r="AC1871">
        <v>19136751</v>
      </c>
      <c r="AD1871">
        <v>21490574</v>
      </c>
      <c r="AE1871">
        <v>15848714</v>
      </c>
      <c r="AF1871">
        <v>12973962</v>
      </c>
      <c r="AG1871">
        <v>15204170</v>
      </c>
      <c r="AH1871">
        <v>16460121</v>
      </c>
      <c r="AI1871">
        <v>26469861</v>
      </c>
      <c r="AJ1871">
        <v>31262660</v>
      </c>
      <c r="AK1871">
        <v>27776172</v>
      </c>
      <c r="AL1871">
        <v>16608378</v>
      </c>
      <c r="AM1871">
        <v>21751403</v>
      </c>
      <c r="AN1871">
        <v>23913196</v>
      </c>
      <c r="AO1871">
        <v>21018376</v>
      </c>
      <c r="AP1871">
        <v>22231218</v>
      </c>
      <c r="AQ1871">
        <v>16607985</v>
      </c>
      <c r="AR1871">
        <v>14712351</v>
      </c>
      <c r="AS1871">
        <v>18940509</v>
      </c>
      <c r="AT1871">
        <v>15287003</v>
      </c>
      <c r="AU1871">
        <v>17552468</v>
      </c>
      <c r="AV1871">
        <v>17250745</v>
      </c>
      <c r="AW1871">
        <v>13609110</v>
      </c>
      <c r="AX1871">
        <v>15962305</v>
      </c>
      <c r="AY1871">
        <v>14439692</v>
      </c>
      <c r="AZ1871">
        <v>14909803</v>
      </c>
      <c r="BA1871">
        <v>12959049</v>
      </c>
      <c r="BB1871">
        <v>13867507</v>
      </c>
      <c r="BC1871">
        <v>11366722</v>
      </c>
      <c r="BD1871">
        <v>14708252</v>
      </c>
      <c r="BE1871">
        <v>15111525</v>
      </c>
      <c r="BF1871">
        <v>10526868</v>
      </c>
      <c r="BG1871">
        <v>10994424</v>
      </c>
      <c r="BH1871">
        <v>12593220</v>
      </c>
      <c r="BI1871">
        <v>13098831</v>
      </c>
      <c r="BJ1871">
        <v>11115958</v>
      </c>
      <c r="BK1871">
        <v>10185953</v>
      </c>
      <c r="BL1871">
        <v>10049299</v>
      </c>
      <c r="BM1871">
        <v>12161476</v>
      </c>
      <c r="BN1871">
        <v>13703329</v>
      </c>
      <c r="BO1871">
        <v>11416997</v>
      </c>
      <c r="BP1871">
        <v>12429109</v>
      </c>
      <c r="BQ1871">
        <v>11059577</v>
      </c>
      <c r="BR1871">
        <v>7941126</v>
      </c>
      <c r="BS1871">
        <v>8532142</v>
      </c>
      <c r="BT1871">
        <v>12796294</v>
      </c>
      <c r="BU1871">
        <v>14419447</v>
      </c>
      <c r="BV1871">
        <v>12291705</v>
      </c>
      <c r="BW1871">
        <v>12830911</v>
      </c>
      <c r="BX1871">
        <v>11887933</v>
      </c>
      <c r="BY1871">
        <v>10685917</v>
      </c>
      <c r="BZ1871">
        <v>15010145</v>
      </c>
      <c r="CA1871">
        <v>13254450</v>
      </c>
      <c r="CB1871">
        <v>11275007</v>
      </c>
      <c r="CC1871">
        <v>18288731</v>
      </c>
      <c r="CD1871">
        <v>21674815</v>
      </c>
      <c r="CE1871">
        <v>15079802</v>
      </c>
      <c r="CF1871">
        <v>16371282</v>
      </c>
      <c r="CG1871">
        <v>11653427</v>
      </c>
      <c r="CH1871">
        <v>9034408</v>
      </c>
      <c r="CI1871">
        <v>10135007</v>
      </c>
      <c r="CJ1871">
        <v>15012698</v>
      </c>
      <c r="CK1871">
        <v>12719170</v>
      </c>
      <c r="CL1871">
        <v>28095887</v>
      </c>
      <c r="CM1871">
        <v>14848379</v>
      </c>
      <c r="CN1871">
        <v>11119321</v>
      </c>
      <c r="CO1871">
        <v>15773773</v>
      </c>
      <c r="CP1871">
        <v>10121944</v>
      </c>
      <c r="CQ1871">
        <v>9155609</v>
      </c>
      <c r="CR1871">
        <v>16621159</v>
      </c>
      <c r="CS1871">
        <v>11429163</v>
      </c>
      <c r="CT1871">
        <v>12760463</v>
      </c>
      <c r="CU1871">
        <v>9519496</v>
      </c>
      <c r="CV1871">
        <v>9586290</v>
      </c>
      <c r="CW1871">
        <v>7515126</v>
      </c>
      <c r="CX1871">
        <v>14455591</v>
      </c>
      <c r="CY1871">
        <v>8245103</v>
      </c>
      <c r="CZ1871">
        <v>9624854</v>
      </c>
      <c r="DA1871">
        <v>10538870</v>
      </c>
      <c r="DB1871">
        <v>10068745</v>
      </c>
      <c r="DC1871">
        <v>9359363</v>
      </c>
      <c r="DD1871">
        <v>14400343</v>
      </c>
      <c r="DE1871">
        <v>11286743</v>
      </c>
      <c r="DF1871">
        <v>15865335</v>
      </c>
      <c r="DG1871">
        <v>20284854</v>
      </c>
      <c r="DH1871">
        <v>14247068</v>
      </c>
      <c r="DI1871">
        <v>13526020</v>
      </c>
      <c r="DJ1871">
        <v>22297106</v>
      </c>
      <c r="DK1871">
        <v>11488764</v>
      </c>
      <c r="DL1871">
        <v>17824658</v>
      </c>
      <c r="DM1871">
        <v>17303399</v>
      </c>
      <c r="DN1871">
        <v>13507014</v>
      </c>
      <c r="DO1871">
        <v>12014535</v>
      </c>
      <c r="DP1871">
        <v>17248678</v>
      </c>
      <c r="DQ1871">
        <v>15636667</v>
      </c>
    </row>
    <row r="1872" spans="1:121" x14ac:dyDescent="0.25">
      <c r="A1872" s="5" t="s">
        <v>925</v>
      </c>
      <c r="B1872" t="s">
        <v>1170</v>
      </c>
      <c r="C1872" t="s">
        <v>1202</v>
      </c>
      <c r="D1872" s="2">
        <f>_xll.BDH(A1872, "volume", B1872, C1872, "Direction", "H", "Period", "M","cols=108;rows=2")</f>
        <v>41305</v>
      </c>
      <c r="E1872" s="2">
        <v>41333</v>
      </c>
      <c r="F1872" s="2">
        <v>41362</v>
      </c>
      <c r="G1872" s="2">
        <v>41394</v>
      </c>
      <c r="H1872" s="2">
        <v>41425</v>
      </c>
      <c r="I1872" s="2">
        <v>41453</v>
      </c>
      <c r="J1872" s="2">
        <v>41486</v>
      </c>
      <c r="K1872" s="2">
        <v>41516</v>
      </c>
      <c r="L1872" s="2">
        <v>41547</v>
      </c>
      <c r="M1872" s="2">
        <v>41578</v>
      </c>
      <c r="N1872" s="2">
        <v>41607</v>
      </c>
      <c r="O1872" s="2">
        <v>41639</v>
      </c>
      <c r="P1872" s="2">
        <v>41670</v>
      </c>
      <c r="Q1872" s="2">
        <v>41698</v>
      </c>
      <c r="R1872" s="2">
        <v>41729</v>
      </c>
      <c r="S1872" s="2">
        <v>41759</v>
      </c>
      <c r="T1872" s="2">
        <v>41789</v>
      </c>
      <c r="U1872" s="2">
        <v>41820</v>
      </c>
      <c r="V1872" s="2">
        <v>41851</v>
      </c>
      <c r="W1872" s="2">
        <v>41880</v>
      </c>
      <c r="X1872" s="2">
        <v>41912</v>
      </c>
      <c r="Y1872" s="2">
        <v>41943</v>
      </c>
      <c r="Z1872" s="2">
        <v>41971</v>
      </c>
      <c r="AA1872" s="2">
        <v>42004</v>
      </c>
      <c r="AB1872" s="2">
        <v>42034</v>
      </c>
      <c r="AC1872" s="2">
        <v>42062</v>
      </c>
      <c r="AD1872" s="2">
        <v>42094</v>
      </c>
      <c r="AE1872" s="2">
        <v>42124</v>
      </c>
      <c r="AF1872" s="2">
        <v>42153</v>
      </c>
      <c r="AG1872" s="2">
        <v>42185</v>
      </c>
      <c r="AH1872" s="2">
        <v>42216</v>
      </c>
      <c r="AI1872" s="2">
        <v>42247</v>
      </c>
      <c r="AJ1872" s="2">
        <v>42277</v>
      </c>
      <c r="AK1872" s="2">
        <v>42307</v>
      </c>
      <c r="AL1872" s="2">
        <v>42338</v>
      </c>
      <c r="AM1872" s="2">
        <v>42369</v>
      </c>
      <c r="AN1872" s="2">
        <v>42398</v>
      </c>
      <c r="AO1872" s="2">
        <v>42429</v>
      </c>
      <c r="AP1872" s="2">
        <v>42460</v>
      </c>
      <c r="AQ1872" s="2">
        <v>42489</v>
      </c>
      <c r="AR1872" s="2">
        <v>42521</v>
      </c>
      <c r="AS1872" s="2">
        <v>42551</v>
      </c>
      <c r="AT1872" s="2">
        <v>42580</v>
      </c>
      <c r="AU1872" s="2">
        <v>42613</v>
      </c>
      <c r="AV1872" s="2">
        <v>42643</v>
      </c>
      <c r="AW1872" s="2">
        <v>42674</v>
      </c>
      <c r="AX1872" s="2">
        <v>42704</v>
      </c>
      <c r="AY1872" s="2">
        <v>42734</v>
      </c>
      <c r="AZ1872" s="2">
        <v>42766</v>
      </c>
      <c r="BA1872" s="2">
        <v>42794</v>
      </c>
      <c r="BB1872" s="2">
        <v>42825</v>
      </c>
      <c r="BC1872" s="2">
        <v>42853</v>
      </c>
      <c r="BD1872" s="2">
        <v>42886</v>
      </c>
      <c r="BE1872" s="2">
        <v>42916</v>
      </c>
      <c r="BF1872" s="2">
        <v>42947</v>
      </c>
      <c r="BG1872" s="2">
        <v>42978</v>
      </c>
      <c r="BH1872" s="2">
        <v>43007</v>
      </c>
      <c r="BI1872" s="2">
        <v>43039</v>
      </c>
      <c r="BJ1872" s="2">
        <v>43069</v>
      </c>
      <c r="BK1872" s="2">
        <v>43098</v>
      </c>
      <c r="BL1872" s="2">
        <v>43131</v>
      </c>
      <c r="BM1872" s="2">
        <v>43159</v>
      </c>
      <c r="BN1872" s="2">
        <v>43189</v>
      </c>
      <c r="BO1872" s="2">
        <v>43220</v>
      </c>
      <c r="BP1872" s="2">
        <v>43251</v>
      </c>
      <c r="BQ1872" s="2">
        <v>43280</v>
      </c>
      <c r="BR1872" s="2">
        <v>43312</v>
      </c>
      <c r="BS1872" s="2">
        <v>43343</v>
      </c>
      <c r="BT1872" s="2">
        <v>43371</v>
      </c>
      <c r="BU1872" s="2">
        <v>43404</v>
      </c>
      <c r="BV1872" s="2">
        <v>43434</v>
      </c>
      <c r="BW1872" s="2">
        <v>43465</v>
      </c>
      <c r="BX1872" s="2">
        <v>43496</v>
      </c>
      <c r="BY1872" s="2">
        <v>43524</v>
      </c>
      <c r="BZ1872" s="2">
        <v>43553</v>
      </c>
      <c r="CA1872" s="2">
        <v>43585</v>
      </c>
      <c r="CB1872" s="2">
        <v>43616</v>
      </c>
      <c r="CC1872" s="2">
        <v>43644</v>
      </c>
      <c r="CD1872" s="2">
        <v>43677</v>
      </c>
      <c r="CE1872" s="2">
        <v>43707</v>
      </c>
      <c r="CF1872" s="2">
        <v>43738</v>
      </c>
      <c r="CG1872" s="2">
        <v>43769</v>
      </c>
      <c r="CH1872" s="2">
        <v>43798</v>
      </c>
      <c r="CI1872" s="2">
        <v>43830</v>
      </c>
      <c r="CJ1872" s="2">
        <v>43861</v>
      </c>
      <c r="CK1872" s="2">
        <v>43889</v>
      </c>
      <c r="CL1872" s="2">
        <v>43921</v>
      </c>
      <c r="CM1872" s="2">
        <v>43951</v>
      </c>
      <c r="CN1872" s="2">
        <v>43980</v>
      </c>
      <c r="CO1872" s="2">
        <v>44012</v>
      </c>
      <c r="CP1872" s="2">
        <v>44043</v>
      </c>
      <c r="CQ1872" s="2">
        <v>44074</v>
      </c>
      <c r="CR1872" s="2">
        <v>44104</v>
      </c>
      <c r="CS1872" s="2">
        <v>44134</v>
      </c>
      <c r="CT1872" s="2">
        <v>44165</v>
      </c>
      <c r="CU1872" s="2">
        <v>44196</v>
      </c>
      <c r="CV1872" s="2">
        <v>44225</v>
      </c>
      <c r="CW1872" s="2">
        <v>44253</v>
      </c>
      <c r="CX1872" s="2">
        <v>44286</v>
      </c>
      <c r="CY1872" s="2">
        <v>44316</v>
      </c>
      <c r="CZ1872" s="2">
        <v>44347</v>
      </c>
      <c r="DA1872" s="2">
        <v>44377</v>
      </c>
      <c r="DB1872" s="2">
        <v>44407</v>
      </c>
      <c r="DC1872" s="2">
        <v>44439</v>
      </c>
      <c r="DD1872" s="2">
        <v>44469</v>
      </c>
      <c r="DE1872" s="2">
        <v>44498</v>
      </c>
      <c r="DF1872" s="2">
        <v>44530</v>
      </c>
      <c r="DG1872" s="2">
        <v>44561</v>
      </c>
    </row>
    <row r="1873" spans="1:121" x14ac:dyDescent="0.25">
      <c r="D1873" s="3">
        <v>9716090</v>
      </c>
      <c r="E1873">
        <v>11250679</v>
      </c>
      <c r="F1873">
        <v>7924680</v>
      </c>
      <c r="G1873">
        <v>8359870</v>
      </c>
      <c r="H1873">
        <v>7089421</v>
      </c>
      <c r="I1873">
        <v>8610229</v>
      </c>
      <c r="J1873">
        <v>8531559</v>
      </c>
      <c r="K1873">
        <v>8150259</v>
      </c>
      <c r="L1873">
        <v>11827817</v>
      </c>
      <c r="M1873">
        <v>10310935</v>
      </c>
      <c r="N1873">
        <v>7945310</v>
      </c>
      <c r="O1873">
        <v>7147927</v>
      </c>
      <c r="P1873">
        <v>8738651</v>
      </c>
      <c r="Q1873">
        <v>11761932</v>
      </c>
      <c r="R1873">
        <v>9671903</v>
      </c>
      <c r="S1873">
        <v>9923381</v>
      </c>
      <c r="T1873">
        <v>10471560</v>
      </c>
      <c r="U1873">
        <v>8891167</v>
      </c>
      <c r="V1873">
        <v>12157353</v>
      </c>
      <c r="W1873">
        <v>8047505</v>
      </c>
      <c r="X1873">
        <v>12440190</v>
      </c>
      <c r="Y1873">
        <v>16140900</v>
      </c>
      <c r="Z1873">
        <v>9849823</v>
      </c>
      <c r="AA1873">
        <v>9710464</v>
      </c>
      <c r="AB1873">
        <v>9864671</v>
      </c>
      <c r="AC1873">
        <v>12945015</v>
      </c>
      <c r="AD1873">
        <v>12946561</v>
      </c>
      <c r="AE1873">
        <v>11329367</v>
      </c>
      <c r="AF1873">
        <v>6960640</v>
      </c>
      <c r="AG1873">
        <v>10077514</v>
      </c>
      <c r="AH1873">
        <v>14041357</v>
      </c>
      <c r="AI1873">
        <v>11390866</v>
      </c>
      <c r="AJ1873">
        <v>9212576</v>
      </c>
      <c r="AK1873">
        <v>11782025</v>
      </c>
      <c r="AL1873">
        <v>10243404</v>
      </c>
      <c r="AM1873">
        <v>15192356</v>
      </c>
      <c r="AN1873">
        <v>12579528</v>
      </c>
      <c r="AO1873">
        <v>14160520</v>
      </c>
      <c r="AP1873">
        <v>11386967</v>
      </c>
      <c r="AQ1873">
        <v>9437811</v>
      </c>
      <c r="AR1873">
        <v>7571222</v>
      </c>
      <c r="AS1873">
        <v>8431760</v>
      </c>
      <c r="AT1873">
        <v>9613900</v>
      </c>
      <c r="AU1873">
        <v>12407530</v>
      </c>
      <c r="AV1873">
        <v>11214385</v>
      </c>
      <c r="AW1873">
        <v>10092133</v>
      </c>
      <c r="AX1873">
        <v>9743323</v>
      </c>
      <c r="AY1873">
        <v>9746138</v>
      </c>
      <c r="AZ1873">
        <v>10853455</v>
      </c>
      <c r="BA1873">
        <v>11223976</v>
      </c>
      <c r="BB1873">
        <v>10212474</v>
      </c>
      <c r="BC1873">
        <v>6910615</v>
      </c>
      <c r="BD1873">
        <v>9150101</v>
      </c>
      <c r="BE1873">
        <v>7023400</v>
      </c>
      <c r="BF1873">
        <v>8927584</v>
      </c>
      <c r="BG1873">
        <v>9486176</v>
      </c>
      <c r="BH1873">
        <v>7277894</v>
      </c>
      <c r="BI1873">
        <v>7689960</v>
      </c>
      <c r="BJ1873">
        <v>9360439</v>
      </c>
      <c r="BK1873">
        <v>10179254</v>
      </c>
      <c r="BL1873">
        <v>10719765</v>
      </c>
      <c r="BM1873">
        <v>12424463</v>
      </c>
      <c r="BN1873">
        <v>10398135</v>
      </c>
      <c r="BO1873">
        <v>7617448</v>
      </c>
      <c r="BP1873">
        <v>8948092</v>
      </c>
      <c r="BQ1873">
        <v>8313829</v>
      </c>
      <c r="BR1873">
        <v>9150820</v>
      </c>
      <c r="BS1873">
        <v>12750396</v>
      </c>
      <c r="BT1873">
        <v>9945479</v>
      </c>
      <c r="BU1873">
        <v>13429615</v>
      </c>
      <c r="BV1873">
        <v>10694137</v>
      </c>
      <c r="BW1873">
        <v>9202442</v>
      </c>
      <c r="BX1873">
        <v>8759655</v>
      </c>
      <c r="BY1873">
        <v>9856981</v>
      </c>
      <c r="BZ1873">
        <v>12667993</v>
      </c>
      <c r="CA1873">
        <v>8847935</v>
      </c>
      <c r="CB1873">
        <v>12913488</v>
      </c>
      <c r="CC1873">
        <v>9510119</v>
      </c>
      <c r="CD1873">
        <v>12890231</v>
      </c>
      <c r="CE1873">
        <v>11063604</v>
      </c>
      <c r="CF1873">
        <v>10894741</v>
      </c>
      <c r="CG1873">
        <v>7633912</v>
      </c>
      <c r="CH1873">
        <v>9010928</v>
      </c>
      <c r="CI1873">
        <v>8031953</v>
      </c>
      <c r="CJ1873">
        <v>7516246</v>
      </c>
      <c r="CK1873">
        <v>7536286</v>
      </c>
      <c r="CL1873">
        <v>13717119</v>
      </c>
      <c r="CM1873">
        <v>10918345</v>
      </c>
      <c r="CN1873">
        <v>10943965</v>
      </c>
      <c r="CO1873">
        <v>12872049</v>
      </c>
      <c r="CP1873">
        <v>9962049</v>
      </c>
      <c r="CQ1873">
        <v>8000709</v>
      </c>
      <c r="CR1873">
        <v>8775986</v>
      </c>
      <c r="CS1873">
        <v>6773940</v>
      </c>
      <c r="CT1873">
        <v>8873893</v>
      </c>
      <c r="CU1873">
        <v>7297955</v>
      </c>
      <c r="CV1873">
        <v>6050428</v>
      </c>
      <c r="CW1873">
        <v>7373740</v>
      </c>
      <c r="CX1873">
        <v>8251406</v>
      </c>
      <c r="CY1873">
        <v>5843277</v>
      </c>
      <c r="CZ1873">
        <v>6960934</v>
      </c>
      <c r="DA1873">
        <v>6315255</v>
      </c>
      <c r="DB1873">
        <v>5682451</v>
      </c>
      <c r="DC1873">
        <v>5520482</v>
      </c>
      <c r="DD1873">
        <v>7040268</v>
      </c>
      <c r="DE1873">
        <v>6638756</v>
      </c>
      <c r="DF1873">
        <v>8778105</v>
      </c>
      <c r="DG1873">
        <v>2075838</v>
      </c>
    </row>
    <row r="1874" spans="1:121" x14ac:dyDescent="0.25">
      <c r="A1874" s="5" t="s">
        <v>926</v>
      </c>
      <c r="B1874" t="s">
        <v>1170</v>
      </c>
      <c r="C1874" t="s">
        <v>1199</v>
      </c>
      <c r="D1874" s="2">
        <f>_xll.BDH(A1874, "volume", B1874, C1874, "Direction", "H", "Period", "M","cols=118;rows=2")</f>
        <v>41305</v>
      </c>
      <c r="E1874" s="2">
        <v>41333</v>
      </c>
      <c r="F1874" s="2">
        <v>41362</v>
      </c>
      <c r="G1874" s="2">
        <v>41394</v>
      </c>
      <c r="H1874" s="2">
        <v>41425</v>
      </c>
      <c r="I1874" s="2">
        <v>41453</v>
      </c>
      <c r="J1874" s="2">
        <v>41486</v>
      </c>
      <c r="K1874" s="2">
        <v>41516</v>
      </c>
      <c r="L1874" s="2">
        <v>41547</v>
      </c>
      <c r="M1874" s="2">
        <v>41578</v>
      </c>
      <c r="N1874" s="2">
        <v>41607</v>
      </c>
      <c r="O1874" s="2">
        <v>41639</v>
      </c>
      <c r="P1874" s="2">
        <v>41670</v>
      </c>
      <c r="Q1874" s="2">
        <v>41698</v>
      </c>
      <c r="R1874" s="2">
        <v>41729</v>
      </c>
      <c r="S1874" s="2">
        <v>41759</v>
      </c>
      <c r="T1874" s="2">
        <v>41789</v>
      </c>
      <c r="U1874" s="2">
        <v>41820</v>
      </c>
      <c r="V1874" s="2">
        <v>41851</v>
      </c>
      <c r="W1874" s="2">
        <v>41880</v>
      </c>
      <c r="X1874" s="2">
        <v>41912</v>
      </c>
      <c r="Y1874" s="2">
        <v>41943</v>
      </c>
      <c r="Z1874" s="2">
        <v>41971</v>
      </c>
      <c r="AA1874" s="2">
        <v>42004</v>
      </c>
      <c r="AB1874" s="2">
        <v>42034</v>
      </c>
      <c r="AC1874" s="2">
        <v>42062</v>
      </c>
      <c r="AD1874" s="2">
        <v>42094</v>
      </c>
      <c r="AE1874" s="2">
        <v>42124</v>
      </c>
      <c r="AF1874" s="2">
        <v>42153</v>
      </c>
      <c r="AG1874" s="2">
        <v>42185</v>
      </c>
      <c r="AH1874" s="2">
        <v>42216</v>
      </c>
      <c r="AI1874" s="2">
        <v>42247</v>
      </c>
      <c r="AJ1874" s="2">
        <v>42277</v>
      </c>
      <c r="AK1874" s="2">
        <v>42307</v>
      </c>
      <c r="AL1874" s="2">
        <v>42338</v>
      </c>
      <c r="AM1874" s="2">
        <v>42369</v>
      </c>
      <c r="AN1874" s="2">
        <v>42398</v>
      </c>
      <c r="AO1874" s="2">
        <v>42429</v>
      </c>
      <c r="AP1874" s="2">
        <v>42460</v>
      </c>
      <c r="AQ1874" s="2">
        <v>42489</v>
      </c>
      <c r="AR1874" s="2">
        <v>42521</v>
      </c>
      <c r="AS1874" s="2">
        <v>42551</v>
      </c>
      <c r="AT1874" s="2">
        <v>42580</v>
      </c>
      <c r="AU1874" s="2">
        <v>42613</v>
      </c>
      <c r="AV1874" s="2">
        <v>42643</v>
      </c>
      <c r="AW1874" s="2">
        <v>42674</v>
      </c>
      <c r="AX1874" s="2">
        <v>42704</v>
      </c>
      <c r="AY1874" s="2">
        <v>42734</v>
      </c>
      <c r="AZ1874" s="2">
        <v>42766</v>
      </c>
      <c r="BA1874" s="2">
        <v>42794</v>
      </c>
      <c r="BB1874" s="2">
        <v>42825</v>
      </c>
      <c r="BC1874" s="2">
        <v>42853</v>
      </c>
      <c r="BD1874" s="2">
        <v>42886</v>
      </c>
      <c r="BE1874" s="2">
        <v>42916</v>
      </c>
      <c r="BF1874" s="2">
        <v>42947</v>
      </c>
      <c r="BG1874" s="2">
        <v>42978</v>
      </c>
      <c r="BH1874" s="2">
        <v>43007</v>
      </c>
      <c r="BI1874" s="2">
        <v>43039</v>
      </c>
      <c r="BJ1874" s="2">
        <v>43069</v>
      </c>
      <c r="BK1874" s="2">
        <v>43098</v>
      </c>
      <c r="BL1874" s="2">
        <v>43131</v>
      </c>
      <c r="BM1874" s="2">
        <v>43159</v>
      </c>
      <c r="BN1874" s="2">
        <v>43189</v>
      </c>
      <c r="BO1874" s="2">
        <v>43220</v>
      </c>
      <c r="BP1874" s="2">
        <v>43251</v>
      </c>
      <c r="BQ1874" s="2">
        <v>43280</v>
      </c>
      <c r="BR1874" s="2">
        <v>43312</v>
      </c>
      <c r="BS1874" s="2">
        <v>43343</v>
      </c>
      <c r="BT1874" s="2">
        <v>43371</v>
      </c>
      <c r="BU1874" s="2">
        <v>43404</v>
      </c>
      <c r="BV1874" s="2">
        <v>43434</v>
      </c>
      <c r="BW1874" s="2">
        <v>43465</v>
      </c>
      <c r="BX1874" s="2">
        <v>43496</v>
      </c>
      <c r="BY1874" s="2">
        <v>43524</v>
      </c>
      <c r="BZ1874" s="2">
        <v>43553</v>
      </c>
      <c r="CA1874" s="2">
        <v>43585</v>
      </c>
      <c r="CB1874" s="2">
        <v>43616</v>
      </c>
      <c r="CC1874" s="2">
        <v>43644</v>
      </c>
      <c r="CD1874" s="2">
        <v>43677</v>
      </c>
      <c r="CE1874" s="2">
        <v>43707</v>
      </c>
      <c r="CF1874" s="2">
        <v>43738</v>
      </c>
      <c r="CG1874" s="2">
        <v>43769</v>
      </c>
      <c r="CH1874" s="2">
        <v>43798</v>
      </c>
      <c r="CI1874" s="2">
        <v>43830</v>
      </c>
      <c r="CJ1874" s="2">
        <v>43861</v>
      </c>
      <c r="CK1874" s="2">
        <v>43889</v>
      </c>
      <c r="CL1874" s="2">
        <v>43921</v>
      </c>
      <c r="CM1874" s="2">
        <v>43951</v>
      </c>
      <c r="CN1874" s="2">
        <v>43980</v>
      </c>
      <c r="CO1874" s="2">
        <v>44012</v>
      </c>
      <c r="CP1874" s="2">
        <v>44043</v>
      </c>
      <c r="CQ1874" s="2">
        <v>44074</v>
      </c>
      <c r="CR1874" s="2">
        <v>44104</v>
      </c>
      <c r="CS1874" s="2">
        <v>44134</v>
      </c>
      <c r="CT1874" s="2">
        <v>44165</v>
      </c>
      <c r="CU1874" s="2">
        <v>44196</v>
      </c>
      <c r="CV1874" s="2">
        <v>44225</v>
      </c>
      <c r="CW1874" s="2">
        <v>44253</v>
      </c>
      <c r="CX1874" s="2">
        <v>44286</v>
      </c>
      <c r="CY1874" s="2">
        <v>44316</v>
      </c>
      <c r="CZ1874" s="2">
        <v>44347</v>
      </c>
      <c r="DA1874" s="2">
        <v>44377</v>
      </c>
      <c r="DB1874" s="2">
        <v>44407</v>
      </c>
      <c r="DC1874" s="2">
        <v>44439</v>
      </c>
      <c r="DD1874" s="2">
        <v>44469</v>
      </c>
      <c r="DE1874" s="2">
        <v>44498</v>
      </c>
      <c r="DF1874" s="2">
        <v>44530</v>
      </c>
      <c r="DG1874" s="2">
        <v>44561</v>
      </c>
      <c r="DH1874" s="2">
        <v>44592</v>
      </c>
      <c r="DI1874" s="2">
        <v>44620</v>
      </c>
      <c r="DJ1874" s="2">
        <v>44651</v>
      </c>
      <c r="DK1874" s="2">
        <v>44680</v>
      </c>
      <c r="DL1874" s="2">
        <v>44712</v>
      </c>
      <c r="DM1874" s="2">
        <v>44742</v>
      </c>
      <c r="DN1874" s="2">
        <v>44771</v>
      </c>
      <c r="DO1874" s="2">
        <v>44804</v>
      </c>
      <c r="DP1874" s="2">
        <v>44834</v>
      </c>
      <c r="DQ1874" s="2">
        <v>44865</v>
      </c>
    </row>
    <row r="1875" spans="1:121" x14ac:dyDescent="0.25">
      <c r="D1875" s="3">
        <v>12118523</v>
      </c>
      <c r="E1875">
        <v>9934075</v>
      </c>
      <c r="F1875">
        <v>11531098</v>
      </c>
      <c r="G1875">
        <v>8460630</v>
      </c>
      <c r="H1875">
        <v>10702175</v>
      </c>
      <c r="I1875">
        <v>11492190</v>
      </c>
      <c r="J1875">
        <v>8433589</v>
      </c>
      <c r="K1875">
        <v>6767144</v>
      </c>
      <c r="L1875">
        <v>6741640</v>
      </c>
      <c r="M1875">
        <v>9287737</v>
      </c>
      <c r="N1875">
        <v>7977235</v>
      </c>
      <c r="O1875">
        <v>7405404</v>
      </c>
      <c r="P1875">
        <v>8490251</v>
      </c>
      <c r="Q1875">
        <v>7923539</v>
      </c>
      <c r="R1875">
        <v>8509794</v>
      </c>
      <c r="S1875">
        <v>9077418</v>
      </c>
      <c r="T1875">
        <v>6286706</v>
      </c>
      <c r="U1875">
        <v>19815678</v>
      </c>
      <c r="V1875">
        <v>8568641</v>
      </c>
      <c r="W1875">
        <v>6672516</v>
      </c>
      <c r="X1875">
        <v>10954997</v>
      </c>
      <c r="Y1875">
        <v>11154847</v>
      </c>
      <c r="Z1875">
        <v>5864730</v>
      </c>
      <c r="AA1875">
        <v>7296962</v>
      </c>
      <c r="AB1875">
        <v>9326964</v>
      </c>
      <c r="AC1875">
        <v>6982652</v>
      </c>
      <c r="AD1875">
        <v>9649519</v>
      </c>
      <c r="AE1875">
        <v>8086997</v>
      </c>
      <c r="AF1875">
        <v>6447851</v>
      </c>
      <c r="AG1875">
        <v>20756089</v>
      </c>
      <c r="AH1875">
        <v>14737236</v>
      </c>
      <c r="AI1875">
        <v>11322151</v>
      </c>
      <c r="AJ1875">
        <v>9443369</v>
      </c>
      <c r="AK1875">
        <v>10013096</v>
      </c>
      <c r="AL1875">
        <v>6650098</v>
      </c>
      <c r="AM1875">
        <v>7522514</v>
      </c>
      <c r="AN1875">
        <v>12399928</v>
      </c>
      <c r="AO1875">
        <v>12551579</v>
      </c>
      <c r="AP1875">
        <v>9801441</v>
      </c>
      <c r="AQ1875">
        <v>9162760</v>
      </c>
      <c r="AR1875">
        <v>8399651</v>
      </c>
      <c r="AS1875">
        <v>12040292</v>
      </c>
      <c r="AT1875">
        <v>8682736</v>
      </c>
      <c r="AU1875">
        <v>11487332</v>
      </c>
      <c r="AV1875">
        <v>11090045</v>
      </c>
      <c r="AW1875">
        <v>9188043</v>
      </c>
      <c r="AX1875">
        <v>13103162</v>
      </c>
      <c r="AY1875">
        <v>10450887</v>
      </c>
      <c r="AZ1875">
        <v>9683922</v>
      </c>
      <c r="BA1875">
        <v>8531765</v>
      </c>
      <c r="BB1875">
        <v>10041601</v>
      </c>
      <c r="BC1875">
        <v>7735364</v>
      </c>
      <c r="BD1875">
        <v>10947304</v>
      </c>
      <c r="BE1875">
        <v>9840737</v>
      </c>
      <c r="BF1875">
        <v>6923546</v>
      </c>
      <c r="BG1875">
        <v>8092742</v>
      </c>
      <c r="BH1875">
        <v>8943852</v>
      </c>
      <c r="BI1875">
        <v>8287970</v>
      </c>
      <c r="BJ1875">
        <v>8460322</v>
      </c>
      <c r="BK1875">
        <v>9512422</v>
      </c>
      <c r="BL1875">
        <v>9852300</v>
      </c>
      <c r="BM1875">
        <v>7793443</v>
      </c>
      <c r="BN1875">
        <v>7958312</v>
      </c>
      <c r="BO1875">
        <v>6233646</v>
      </c>
      <c r="BP1875">
        <v>8572273</v>
      </c>
      <c r="BQ1875">
        <v>8178250</v>
      </c>
      <c r="BR1875">
        <v>7682789</v>
      </c>
      <c r="BS1875">
        <v>7741847</v>
      </c>
      <c r="BT1875">
        <v>9724905</v>
      </c>
      <c r="BU1875">
        <v>13048303</v>
      </c>
      <c r="BV1875">
        <v>9358538</v>
      </c>
      <c r="BW1875">
        <v>10008027</v>
      </c>
      <c r="BX1875">
        <v>9709678</v>
      </c>
      <c r="BY1875">
        <v>7551601</v>
      </c>
      <c r="BZ1875">
        <v>8033959</v>
      </c>
      <c r="CA1875">
        <v>5665946</v>
      </c>
      <c r="CB1875">
        <v>8784583</v>
      </c>
      <c r="CC1875">
        <v>9174040</v>
      </c>
      <c r="CD1875">
        <v>6865773</v>
      </c>
      <c r="CE1875">
        <v>6916992</v>
      </c>
      <c r="CF1875">
        <v>6096688</v>
      </c>
      <c r="CG1875">
        <v>5831918</v>
      </c>
      <c r="CH1875">
        <v>6449928</v>
      </c>
      <c r="CI1875">
        <v>6031064</v>
      </c>
      <c r="CJ1875">
        <v>8648015</v>
      </c>
      <c r="CK1875">
        <v>8081450</v>
      </c>
      <c r="CL1875">
        <v>17101533</v>
      </c>
      <c r="CM1875">
        <v>9680112</v>
      </c>
      <c r="CN1875">
        <v>8099171</v>
      </c>
      <c r="CO1875">
        <v>22512447</v>
      </c>
      <c r="CP1875">
        <v>8057857</v>
      </c>
      <c r="CQ1875">
        <v>7024342</v>
      </c>
      <c r="CR1875">
        <v>10298473</v>
      </c>
      <c r="CS1875">
        <v>9446297</v>
      </c>
      <c r="CT1875">
        <v>9328977</v>
      </c>
      <c r="CU1875">
        <v>10449112</v>
      </c>
      <c r="CV1875">
        <v>12074533</v>
      </c>
      <c r="CW1875">
        <v>11225081</v>
      </c>
      <c r="CX1875">
        <v>14339058</v>
      </c>
      <c r="CY1875">
        <v>9053475</v>
      </c>
      <c r="CZ1875">
        <v>8396813</v>
      </c>
      <c r="DA1875">
        <v>11622355</v>
      </c>
      <c r="DB1875">
        <v>7372062</v>
      </c>
      <c r="DC1875">
        <v>7595539</v>
      </c>
      <c r="DD1875">
        <v>10289100</v>
      </c>
      <c r="DE1875">
        <v>8104847</v>
      </c>
      <c r="DF1875">
        <v>9661530</v>
      </c>
      <c r="DG1875">
        <v>9381182</v>
      </c>
      <c r="DH1875">
        <v>12417990</v>
      </c>
      <c r="DI1875">
        <v>11953332</v>
      </c>
      <c r="DJ1875">
        <v>18696122</v>
      </c>
      <c r="DK1875">
        <v>9186278</v>
      </c>
      <c r="DL1875">
        <v>13631748</v>
      </c>
      <c r="DM1875">
        <v>12631641</v>
      </c>
      <c r="DN1875">
        <v>10409142</v>
      </c>
      <c r="DO1875">
        <v>12640607</v>
      </c>
      <c r="DP1875">
        <v>11448734</v>
      </c>
      <c r="DQ1875">
        <v>11413513</v>
      </c>
    </row>
    <row r="1876" spans="1:121" x14ac:dyDescent="0.25">
      <c r="A1876" s="5" t="s">
        <v>927</v>
      </c>
      <c r="B1876" t="s">
        <v>1170</v>
      </c>
      <c r="C1876" t="s">
        <v>1199</v>
      </c>
      <c r="D1876" s="2">
        <f>_xll.BDH(A1876, "volume", B1876, C1876, "Direction", "H", "Period", "M","cols=118;rows=2")</f>
        <v>41305</v>
      </c>
      <c r="E1876" s="2">
        <v>41333</v>
      </c>
      <c r="F1876" s="2">
        <v>41362</v>
      </c>
      <c r="G1876" s="2">
        <v>41394</v>
      </c>
      <c r="H1876" s="2">
        <v>41425</v>
      </c>
      <c r="I1876" s="2">
        <v>41453</v>
      </c>
      <c r="J1876" s="2">
        <v>41486</v>
      </c>
      <c r="K1876" s="2">
        <v>41516</v>
      </c>
      <c r="L1876" s="2">
        <v>41547</v>
      </c>
      <c r="M1876" s="2">
        <v>41578</v>
      </c>
      <c r="N1876" s="2">
        <v>41607</v>
      </c>
      <c r="O1876" s="2">
        <v>41639</v>
      </c>
      <c r="P1876" s="2">
        <v>41670</v>
      </c>
      <c r="Q1876" s="2">
        <v>41698</v>
      </c>
      <c r="R1876" s="2">
        <v>41729</v>
      </c>
      <c r="S1876" s="2">
        <v>41759</v>
      </c>
      <c r="T1876" s="2">
        <v>41789</v>
      </c>
      <c r="U1876" s="2">
        <v>41820</v>
      </c>
      <c r="V1876" s="2">
        <v>41851</v>
      </c>
      <c r="W1876" s="2">
        <v>41880</v>
      </c>
      <c r="X1876" s="2">
        <v>41912</v>
      </c>
      <c r="Y1876" s="2">
        <v>41943</v>
      </c>
      <c r="Z1876" s="2">
        <v>41971</v>
      </c>
      <c r="AA1876" s="2">
        <v>42004</v>
      </c>
      <c r="AB1876" s="2">
        <v>42034</v>
      </c>
      <c r="AC1876" s="2">
        <v>42062</v>
      </c>
      <c r="AD1876" s="2">
        <v>42094</v>
      </c>
      <c r="AE1876" s="2">
        <v>42124</v>
      </c>
      <c r="AF1876" s="2">
        <v>42153</v>
      </c>
      <c r="AG1876" s="2">
        <v>42185</v>
      </c>
      <c r="AH1876" s="2">
        <v>42216</v>
      </c>
      <c r="AI1876" s="2">
        <v>42247</v>
      </c>
      <c r="AJ1876" s="2">
        <v>42277</v>
      </c>
      <c r="AK1876" s="2">
        <v>42307</v>
      </c>
      <c r="AL1876" s="2">
        <v>42338</v>
      </c>
      <c r="AM1876" s="2">
        <v>42369</v>
      </c>
      <c r="AN1876" s="2">
        <v>42398</v>
      </c>
      <c r="AO1876" s="2">
        <v>42429</v>
      </c>
      <c r="AP1876" s="2">
        <v>42460</v>
      </c>
      <c r="AQ1876" s="2">
        <v>42489</v>
      </c>
      <c r="AR1876" s="2">
        <v>42521</v>
      </c>
      <c r="AS1876" s="2">
        <v>42551</v>
      </c>
      <c r="AT1876" s="2">
        <v>42580</v>
      </c>
      <c r="AU1876" s="2">
        <v>42613</v>
      </c>
      <c r="AV1876" s="2">
        <v>42643</v>
      </c>
      <c r="AW1876" s="2">
        <v>42674</v>
      </c>
      <c r="AX1876" s="2">
        <v>42704</v>
      </c>
      <c r="AY1876" s="2">
        <v>42734</v>
      </c>
      <c r="AZ1876" s="2">
        <v>42766</v>
      </c>
      <c r="BA1876" s="2">
        <v>42794</v>
      </c>
      <c r="BB1876" s="2">
        <v>42825</v>
      </c>
      <c r="BC1876" s="2">
        <v>42853</v>
      </c>
      <c r="BD1876" s="2">
        <v>42886</v>
      </c>
      <c r="BE1876" s="2">
        <v>42916</v>
      </c>
      <c r="BF1876" s="2">
        <v>42947</v>
      </c>
      <c r="BG1876" s="2">
        <v>42978</v>
      </c>
      <c r="BH1876" s="2">
        <v>43007</v>
      </c>
      <c r="BI1876" s="2">
        <v>43039</v>
      </c>
      <c r="BJ1876" s="2">
        <v>43069</v>
      </c>
      <c r="BK1876" s="2">
        <v>43098</v>
      </c>
      <c r="BL1876" s="2">
        <v>43131</v>
      </c>
      <c r="BM1876" s="2">
        <v>43159</v>
      </c>
      <c r="BN1876" s="2">
        <v>43189</v>
      </c>
      <c r="BO1876" s="2">
        <v>43220</v>
      </c>
      <c r="BP1876" s="2">
        <v>43251</v>
      </c>
      <c r="BQ1876" s="2">
        <v>43280</v>
      </c>
      <c r="BR1876" s="2">
        <v>43312</v>
      </c>
      <c r="BS1876" s="2">
        <v>43343</v>
      </c>
      <c r="BT1876" s="2">
        <v>43371</v>
      </c>
      <c r="BU1876" s="2">
        <v>43404</v>
      </c>
      <c r="BV1876" s="2">
        <v>43434</v>
      </c>
      <c r="BW1876" s="2">
        <v>43465</v>
      </c>
      <c r="BX1876" s="2">
        <v>43496</v>
      </c>
      <c r="BY1876" s="2">
        <v>43524</v>
      </c>
      <c r="BZ1876" s="2">
        <v>43553</v>
      </c>
      <c r="CA1876" s="2">
        <v>43585</v>
      </c>
      <c r="CB1876" s="2">
        <v>43616</v>
      </c>
      <c r="CC1876" s="2">
        <v>43644</v>
      </c>
      <c r="CD1876" s="2">
        <v>43677</v>
      </c>
      <c r="CE1876" s="2">
        <v>43707</v>
      </c>
      <c r="CF1876" s="2">
        <v>43738</v>
      </c>
      <c r="CG1876" s="2">
        <v>43769</v>
      </c>
      <c r="CH1876" s="2">
        <v>43798</v>
      </c>
      <c r="CI1876" s="2">
        <v>43830</v>
      </c>
      <c r="CJ1876" s="2">
        <v>43861</v>
      </c>
      <c r="CK1876" s="2">
        <v>43889</v>
      </c>
      <c r="CL1876" s="2">
        <v>43921</v>
      </c>
      <c r="CM1876" s="2">
        <v>43951</v>
      </c>
      <c r="CN1876" s="2">
        <v>43980</v>
      </c>
      <c r="CO1876" s="2">
        <v>44012</v>
      </c>
      <c r="CP1876" s="2">
        <v>44043</v>
      </c>
      <c r="CQ1876" s="2">
        <v>44074</v>
      </c>
      <c r="CR1876" s="2">
        <v>44104</v>
      </c>
      <c r="CS1876" s="2">
        <v>44134</v>
      </c>
      <c r="CT1876" s="2">
        <v>44165</v>
      </c>
      <c r="CU1876" s="2">
        <v>44196</v>
      </c>
      <c r="CV1876" s="2">
        <v>44225</v>
      </c>
      <c r="CW1876" s="2">
        <v>44253</v>
      </c>
      <c r="CX1876" s="2">
        <v>44286</v>
      </c>
      <c r="CY1876" s="2">
        <v>44316</v>
      </c>
      <c r="CZ1876" s="2">
        <v>44347</v>
      </c>
      <c r="DA1876" s="2">
        <v>44377</v>
      </c>
      <c r="DB1876" s="2">
        <v>44407</v>
      </c>
      <c r="DC1876" s="2">
        <v>44439</v>
      </c>
      <c r="DD1876" s="2">
        <v>44469</v>
      </c>
      <c r="DE1876" s="2">
        <v>44498</v>
      </c>
      <c r="DF1876" s="2">
        <v>44530</v>
      </c>
      <c r="DG1876" s="2">
        <v>44561</v>
      </c>
      <c r="DH1876" s="2">
        <v>44592</v>
      </c>
      <c r="DI1876" s="2">
        <v>44620</v>
      </c>
      <c r="DJ1876" s="2">
        <v>44651</v>
      </c>
      <c r="DK1876" s="2">
        <v>44680</v>
      </c>
      <c r="DL1876" s="2">
        <v>44712</v>
      </c>
      <c r="DM1876" s="2">
        <v>44742</v>
      </c>
      <c r="DN1876" s="2">
        <v>44771</v>
      </c>
      <c r="DO1876" s="2">
        <v>44804</v>
      </c>
      <c r="DP1876" s="2">
        <v>44834</v>
      </c>
      <c r="DQ1876" s="2">
        <v>44865</v>
      </c>
    </row>
    <row r="1877" spans="1:121" x14ac:dyDescent="0.25">
      <c r="D1877" s="3">
        <v>59619302</v>
      </c>
      <c r="E1877">
        <v>68092282</v>
      </c>
      <c r="F1877">
        <v>71606910</v>
      </c>
      <c r="G1877">
        <v>67952675</v>
      </c>
      <c r="H1877">
        <v>72975155</v>
      </c>
      <c r="I1877">
        <v>64218815</v>
      </c>
      <c r="J1877">
        <v>64588254</v>
      </c>
      <c r="K1877">
        <v>55581688</v>
      </c>
      <c r="L1877">
        <v>53420218</v>
      </c>
      <c r="M1877">
        <v>60315257</v>
      </c>
      <c r="N1877">
        <v>54824219</v>
      </c>
      <c r="O1877">
        <v>62252440</v>
      </c>
      <c r="P1877">
        <v>78041069</v>
      </c>
      <c r="Q1877">
        <v>60792598</v>
      </c>
      <c r="R1877">
        <v>78820840</v>
      </c>
      <c r="S1877">
        <v>62255576</v>
      </c>
      <c r="T1877">
        <v>53183270</v>
      </c>
      <c r="U1877">
        <v>54192523</v>
      </c>
      <c r="V1877">
        <v>43110923</v>
      </c>
      <c r="W1877">
        <v>39417492</v>
      </c>
      <c r="X1877">
        <v>48528278</v>
      </c>
      <c r="Y1877">
        <v>65523889</v>
      </c>
      <c r="Z1877">
        <v>48438516</v>
      </c>
      <c r="AA1877">
        <v>59087036</v>
      </c>
      <c r="AB1877">
        <v>57133087</v>
      </c>
      <c r="AC1877">
        <v>48211843</v>
      </c>
      <c r="AD1877">
        <v>80911484</v>
      </c>
      <c r="AE1877">
        <v>53485281</v>
      </c>
      <c r="AF1877">
        <v>52013489</v>
      </c>
      <c r="AG1877">
        <v>60181536</v>
      </c>
      <c r="AH1877">
        <v>44371614</v>
      </c>
      <c r="AI1877">
        <v>83718521</v>
      </c>
      <c r="AJ1877">
        <v>84672475</v>
      </c>
      <c r="AK1877">
        <v>57375727</v>
      </c>
      <c r="AL1877">
        <v>47571118</v>
      </c>
      <c r="AM1877">
        <v>70236561</v>
      </c>
      <c r="AN1877">
        <v>98713279</v>
      </c>
      <c r="AO1877">
        <v>86949997</v>
      </c>
      <c r="AP1877">
        <v>69082578</v>
      </c>
      <c r="AQ1877">
        <v>59765089</v>
      </c>
      <c r="AR1877">
        <v>44543041</v>
      </c>
      <c r="AS1877">
        <v>58759571</v>
      </c>
      <c r="AT1877">
        <v>47581169</v>
      </c>
      <c r="AU1877">
        <v>39890572</v>
      </c>
      <c r="AV1877">
        <v>58873619</v>
      </c>
      <c r="AW1877">
        <v>50935174</v>
      </c>
      <c r="AX1877">
        <v>68940364</v>
      </c>
      <c r="AY1877">
        <v>55798313</v>
      </c>
      <c r="AZ1877">
        <v>45594584</v>
      </c>
      <c r="BA1877">
        <v>54649560</v>
      </c>
      <c r="BB1877">
        <v>60809023</v>
      </c>
      <c r="BC1877">
        <v>36950412</v>
      </c>
      <c r="BD1877">
        <v>46612112</v>
      </c>
      <c r="BE1877">
        <v>56544863</v>
      </c>
      <c r="BF1877">
        <v>39770564</v>
      </c>
      <c r="BG1877">
        <v>65787663</v>
      </c>
      <c r="BH1877">
        <v>65259664</v>
      </c>
      <c r="BI1877">
        <v>50367571</v>
      </c>
      <c r="BJ1877">
        <v>48859222</v>
      </c>
      <c r="BK1877">
        <v>55692164</v>
      </c>
      <c r="BL1877">
        <v>55545305</v>
      </c>
      <c r="BM1877">
        <v>69779147</v>
      </c>
      <c r="BN1877">
        <v>70924197</v>
      </c>
      <c r="BO1877">
        <v>57774652</v>
      </c>
      <c r="BP1877">
        <v>58549300</v>
      </c>
      <c r="BQ1877">
        <v>56916230</v>
      </c>
      <c r="BR1877">
        <v>46293184</v>
      </c>
      <c r="BS1877">
        <v>38885661</v>
      </c>
      <c r="BT1877">
        <v>42318057</v>
      </c>
      <c r="BU1877">
        <v>66111836</v>
      </c>
      <c r="BV1877">
        <v>58418704</v>
      </c>
      <c r="BW1877">
        <v>68881402</v>
      </c>
      <c r="BX1877">
        <v>56481011</v>
      </c>
      <c r="BY1877">
        <v>51938504</v>
      </c>
      <c r="BZ1877">
        <v>49380489</v>
      </c>
      <c r="CA1877">
        <v>37816234</v>
      </c>
      <c r="CB1877">
        <v>52900669</v>
      </c>
      <c r="CC1877">
        <v>49930830</v>
      </c>
      <c r="CD1877">
        <v>38284917</v>
      </c>
      <c r="CE1877">
        <v>51224990</v>
      </c>
      <c r="CF1877">
        <v>44421984</v>
      </c>
      <c r="CG1877">
        <v>49875625</v>
      </c>
      <c r="CH1877">
        <v>36889366</v>
      </c>
      <c r="CI1877">
        <v>47433491</v>
      </c>
      <c r="CJ1877">
        <v>52965681</v>
      </c>
      <c r="CK1877">
        <v>52087786</v>
      </c>
      <c r="CL1877">
        <v>113555884</v>
      </c>
      <c r="CM1877">
        <v>69364587</v>
      </c>
      <c r="CN1877">
        <v>46434959</v>
      </c>
      <c r="CO1877">
        <v>59352673</v>
      </c>
      <c r="CP1877">
        <v>51508514</v>
      </c>
      <c r="CQ1877">
        <v>44642509</v>
      </c>
      <c r="CR1877">
        <v>61115770</v>
      </c>
      <c r="CS1877">
        <v>47431062</v>
      </c>
      <c r="CT1877">
        <v>45326688</v>
      </c>
      <c r="CU1877">
        <v>55762448</v>
      </c>
      <c r="CV1877">
        <v>51242135</v>
      </c>
      <c r="CW1877">
        <v>53450989</v>
      </c>
      <c r="CX1877">
        <v>80218859</v>
      </c>
      <c r="CY1877">
        <v>53755547</v>
      </c>
      <c r="CZ1877">
        <v>48405483</v>
      </c>
      <c r="DA1877">
        <v>50619576</v>
      </c>
      <c r="DB1877">
        <v>44082579</v>
      </c>
      <c r="DC1877">
        <v>41148303</v>
      </c>
      <c r="DD1877">
        <v>53174217</v>
      </c>
      <c r="DE1877">
        <v>51766138</v>
      </c>
      <c r="DF1877">
        <v>50758119</v>
      </c>
      <c r="DG1877">
        <v>61894474</v>
      </c>
      <c r="DH1877">
        <v>74369384</v>
      </c>
      <c r="DI1877">
        <v>59985751</v>
      </c>
      <c r="DJ1877">
        <v>88849237</v>
      </c>
      <c r="DK1877">
        <v>65413179</v>
      </c>
      <c r="DL1877">
        <v>75965482</v>
      </c>
      <c r="DM1877">
        <v>62895584</v>
      </c>
      <c r="DN1877">
        <v>56050783</v>
      </c>
      <c r="DO1877">
        <v>48905660</v>
      </c>
      <c r="DP1877">
        <v>64872162</v>
      </c>
      <c r="DQ1877">
        <v>68493029</v>
      </c>
    </row>
    <row r="1878" spans="1:121" x14ac:dyDescent="0.25">
      <c r="A1878" s="5" t="s">
        <v>928</v>
      </c>
      <c r="B1878" t="s">
        <v>1170</v>
      </c>
      <c r="C1878" t="s">
        <v>1195</v>
      </c>
      <c r="D1878" s="2">
        <f>_xll.BDH(A1878, "volume", B1878, C1878, "Direction", "H", "Period", "M","cols=24;rows=2")</f>
        <v>41305</v>
      </c>
      <c r="E1878" s="2">
        <v>41333</v>
      </c>
      <c r="F1878" s="2">
        <v>41362</v>
      </c>
      <c r="G1878" s="2">
        <v>41394</v>
      </c>
      <c r="H1878" s="2">
        <v>41425</v>
      </c>
      <c r="I1878" s="2">
        <v>41453</v>
      </c>
      <c r="J1878" s="2">
        <v>41486</v>
      </c>
      <c r="K1878" s="2">
        <v>41516</v>
      </c>
      <c r="L1878" s="2">
        <v>41547</v>
      </c>
      <c r="M1878" s="2">
        <v>41578</v>
      </c>
      <c r="N1878" s="2">
        <v>41607</v>
      </c>
      <c r="O1878" s="2">
        <v>41639</v>
      </c>
      <c r="P1878" s="2">
        <v>41670</v>
      </c>
      <c r="Q1878" s="2">
        <v>41698</v>
      </c>
      <c r="R1878" s="2">
        <v>41729</v>
      </c>
      <c r="S1878" s="2">
        <v>41759</v>
      </c>
      <c r="T1878" s="2">
        <v>41789</v>
      </c>
      <c r="U1878" s="2">
        <v>41820</v>
      </c>
      <c r="V1878" s="2">
        <v>41851</v>
      </c>
      <c r="W1878" s="2">
        <v>41880</v>
      </c>
      <c r="X1878" s="2">
        <v>41912</v>
      </c>
      <c r="Y1878" s="2">
        <v>41943</v>
      </c>
      <c r="Z1878" s="2">
        <v>41971</v>
      </c>
      <c r="AA1878" s="2">
        <v>42004</v>
      </c>
    </row>
    <row r="1879" spans="1:121" x14ac:dyDescent="0.25">
      <c r="D1879" s="3">
        <v>10706200</v>
      </c>
      <c r="E1879">
        <v>9356145</v>
      </c>
      <c r="F1879">
        <v>11102357</v>
      </c>
      <c r="G1879">
        <v>11758892</v>
      </c>
      <c r="H1879">
        <v>14132231</v>
      </c>
      <c r="I1879">
        <v>12835259</v>
      </c>
      <c r="J1879">
        <v>9071525</v>
      </c>
      <c r="K1879">
        <v>10822066</v>
      </c>
      <c r="L1879">
        <v>8485388</v>
      </c>
      <c r="M1879">
        <v>10340524</v>
      </c>
      <c r="N1879">
        <v>13231542</v>
      </c>
      <c r="O1879">
        <v>11404839</v>
      </c>
      <c r="P1879">
        <v>10654075</v>
      </c>
      <c r="Q1879">
        <v>12312941</v>
      </c>
      <c r="R1879">
        <v>28535828</v>
      </c>
      <c r="S1879">
        <v>15566062</v>
      </c>
      <c r="T1879">
        <v>15686029</v>
      </c>
      <c r="U1879">
        <v>12136359</v>
      </c>
      <c r="V1879">
        <v>12676783</v>
      </c>
      <c r="W1879">
        <v>14035580</v>
      </c>
      <c r="X1879">
        <v>11444631</v>
      </c>
      <c r="Y1879">
        <v>17330535</v>
      </c>
      <c r="Z1879">
        <v>16313365</v>
      </c>
      <c r="AA1879">
        <v>26527246</v>
      </c>
    </row>
    <row r="1880" spans="1:121" x14ac:dyDescent="0.25">
      <c r="A1880" s="5" t="s">
        <v>929</v>
      </c>
      <c r="B1880" t="s">
        <v>1170</v>
      </c>
      <c r="C1880" t="s">
        <v>1201</v>
      </c>
      <c r="D1880" s="2">
        <f>_xll.BDH(A1880, "volume", B1880, C1880, "Direction", "H", "Period", "M","cols=84;rows=2")</f>
        <v>41305</v>
      </c>
      <c r="E1880" s="2">
        <v>41333</v>
      </c>
      <c r="F1880" s="2">
        <v>41362</v>
      </c>
      <c r="G1880" s="2">
        <v>41394</v>
      </c>
      <c r="H1880" s="2">
        <v>41425</v>
      </c>
      <c r="I1880" s="2">
        <v>41453</v>
      </c>
      <c r="J1880" s="2">
        <v>41486</v>
      </c>
      <c r="K1880" s="2">
        <v>41516</v>
      </c>
      <c r="L1880" s="2">
        <v>41547</v>
      </c>
      <c r="M1880" s="2">
        <v>41578</v>
      </c>
      <c r="N1880" s="2">
        <v>41607</v>
      </c>
      <c r="O1880" s="2">
        <v>41639</v>
      </c>
      <c r="P1880" s="2">
        <v>41670</v>
      </c>
      <c r="Q1880" s="2">
        <v>41698</v>
      </c>
      <c r="R1880" s="2">
        <v>41729</v>
      </c>
      <c r="S1880" s="2">
        <v>41759</v>
      </c>
      <c r="T1880" s="2">
        <v>41789</v>
      </c>
      <c r="U1880" s="2">
        <v>41820</v>
      </c>
      <c r="V1880" s="2">
        <v>41851</v>
      </c>
      <c r="W1880" s="2">
        <v>41880</v>
      </c>
      <c r="X1880" s="2">
        <v>41912</v>
      </c>
      <c r="Y1880" s="2">
        <v>41943</v>
      </c>
      <c r="Z1880" s="2">
        <v>41971</v>
      </c>
      <c r="AA1880" s="2">
        <v>42004</v>
      </c>
      <c r="AB1880" s="2">
        <v>42034</v>
      </c>
      <c r="AC1880" s="2">
        <v>42062</v>
      </c>
      <c r="AD1880" s="2">
        <v>42094</v>
      </c>
      <c r="AE1880" s="2">
        <v>42124</v>
      </c>
      <c r="AF1880" s="2">
        <v>42153</v>
      </c>
      <c r="AG1880" s="2">
        <v>42185</v>
      </c>
      <c r="AH1880" s="2">
        <v>42216</v>
      </c>
      <c r="AI1880" s="2">
        <v>42247</v>
      </c>
      <c r="AJ1880" s="2">
        <v>42277</v>
      </c>
      <c r="AK1880" s="2">
        <v>42307</v>
      </c>
      <c r="AL1880" s="2">
        <v>42338</v>
      </c>
      <c r="AM1880" s="2">
        <v>42369</v>
      </c>
      <c r="AN1880" s="2">
        <v>42398</v>
      </c>
      <c r="AO1880" s="2">
        <v>42429</v>
      </c>
      <c r="AP1880" s="2">
        <v>42460</v>
      </c>
      <c r="AQ1880" s="2">
        <v>42489</v>
      </c>
      <c r="AR1880" s="2">
        <v>42521</v>
      </c>
      <c r="AS1880" s="2">
        <v>42551</v>
      </c>
      <c r="AT1880" s="2">
        <v>42580</v>
      </c>
      <c r="AU1880" s="2">
        <v>42613</v>
      </c>
      <c r="AV1880" s="2">
        <v>42643</v>
      </c>
      <c r="AW1880" s="2">
        <v>42674</v>
      </c>
      <c r="AX1880" s="2">
        <v>42704</v>
      </c>
      <c r="AY1880" s="2">
        <v>42734</v>
      </c>
      <c r="AZ1880" s="2">
        <v>42766</v>
      </c>
      <c r="BA1880" s="2">
        <v>42794</v>
      </c>
      <c r="BB1880" s="2">
        <v>42825</v>
      </c>
      <c r="BC1880" s="2">
        <v>42853</v>
      </c>
      <c r="BD1880" s="2">
        <v>42886</v>
      </c>
      <c r="BE1880" s="2">
        <v>42916</v>
      </c>
      <c r="BF1880" s="2">
        <v>42947</v>
      </c>
      <c r="BG1880" s="2">
        <v>42978</v>
      </c>
      <c r="BH1880" s="2">
        <v>43007</v>
      </c>
      <c r="BI1880" s="2">
        <v>43039</v>
      </c>
      <c r="BJ1880" s="2">
        <v>43069</v>
      </c>
      <c r="BK1880" s="2">
        <v>43098</v>
      </c>
      <c r="BL1880" s="2">
        <v>43131</v>
      </c>
      <c r="BM1880" s="2">
        <v>43159</v>
      </c>
      <c r="BN1880" s="2">
        <v>43189</v>
      </c>
      <c r="BO1880" s="2">
        <v>43220</v>
      </c>
      <c r="BP1880" s="2">
        <v>43251</v>
      </c>
      <c r="BQ1880" s="2">
        <v>43280</v>
      </c>
      <c r="BR1880" s="2">
        <v>43312</v>
      </c>
      <c r="BS1880" s="2">
        <v>43343</v>
      </c>
      <c r="BT1880" s="2">
        <v>43371</v>
      </c>
      <c r="BU1880" s="2">
        <v>43404</v>
      </c>
      <c r="BV1880" s="2">
        <v>43434</v>
      </c>
      <c r="BW1880" s="2">
        <v>43465</v>
      </c>
      <c r="BX1880" s="2">
        <v>43496</v>
      </c>
      <c r="BY1880" s="2">
        <v>43524</v>
      </c>
      <c r="BZ1880" s="2">
        <v>43553</v>
      </c>
      <c r="CA1880" s="2">
        <v>43585</v>
      </c>
      <c r="CB1880" s="2">
        <v>43616</v>
      </c>
      <c r="CC1880" s="2">
        <v>43644</v>
      </c>
      <c r="CD1880" s="2">
        <v>43677</v>
      </c>
      <c r="CE1880" s="2">
        <v>43707</v>
      </c>
      <c r="CF1880" s="2">
        <v>43738</v>
      </c>
      <c r="CG1880" s="2">
        <v>43769</v>
      </c>
      <c r="CH1880" s="2">
        <v>43798</v>
      </c>
      <c r="CI1880" s="2">
        <v>43830</v>
      </c>
    </row>
    <row r="1881" spans="1:121" x14ac:dyDescent="0.25">
      <c r="D1881" s="3">
        <v>15049997</v>
      </c>
      <c r="E1881">
        <v>23928820</v>
      </c>
      <c r="F1881">
        <v>19091846</v>
      </c>
      <c r="G1881">
        <v>25662106</v>
      </c>
      <c r="H1881">
        <v>36574661</v>
      </c>
      <c r="I1881">
        <v>24948279</v>
      </c>
      <c r="J1881">
        <v>22609197</v>
      </c>
      <c r="K1881">
        <v>21656061</v>
      </c>
      <c r="L1881">
        <v>23549421</v>
      </c>
      <c r="M1881">
        <v>33697119</v>
      </c>
      <c r="N1881">
        <v>17224787</v>
      </c>
      <c r="O1881">
        <v>17436927</v>
      </c>
      <c r="P1881">
        <v>23914357</v>
      </c>
      <c r="Q1881">
        <v>28199083</v>
      </c>
      <c r="R1881">
        <v>24306258</v>
      </c>
      <c r="S1881">
        <v>35040420</v>
      </c>
      <c r="T1881">
        <v>25989077</v>
      </c>
      <c r="U1881">
        <v>21217503</v>
      </c>
      <c r="V1881">
        <v>19609790</v>
      </c>
      <c r="W1881">
        <v>18160701</v>
      </c>
      <c r="X1881">
        <v>21106557</v>
      </c>
      <c r="Y1881">
        <v>40024854</v>
      </c>
      <c r="Z1881">
        <v>21276259</v>
      </c>
      <c r="AA1881">
        <v>19912843</v>
      </c>
      <c r="AB1881">
        <v>25531616</v>
      </c>
      <c r="AC1881">
        <v>20935645</v>
      </c>
      <c r="AD1881">
        <v>19643955</v>
      </c>
      <c r="AE1881">
        <v>18210874</v>
      </c>
      <c r="AF1881">
        <v>24785528</v>
      </c>
      <c r="AG1881">
        <v>19707808</v>
      </c>
      <c r="AH1881">
        <v>21093190</v>
      </c>
      <c r="AI1881">
        <v>22303639</v>
      </c>
      <c r="AJ1881">
        <v>21491524</v>
      </c>
      <c r="AK1881">
        <v>20159832</v>
      </c>
      <c r="AL1881">
        <v>16806253</v>
      </c>
      <c r="AM1881">
        <v>23472970</v>
      </c>
      <c r="AN1881">
        <v>25843693</v>
      </c>
      <c r="AO1881">
        <v>28480877</v>
      </c>
      <c r="AP1881">
        <v>22053307</v>
      </c>
      <c r="AQ1881">
        <v>21272367</v>
      </c>
      <c r="AR1881">
        <v>21010131</v>
      </c>
      <c r="AS1881">
        <v>19569611</v>
      </c>
      <c r="AT1881">
        <v>18035388</v>
      </c>
      <c r="AU1881">
        <v>17054150</v>
      </c>
      <c r="AV1881">
        <v>21833910</v>
      </c>
      <c r="AW1881">
        <v>18077053</v>
      </c>
      <c r="AX1881">
        <v>19234683</v>
      </c>
      <c r="AY1881">
        <v>16888541</v>
      </c>
      <c r="AZ1881">
        <v>15113008</v>
      </c>
      <c r="BA1881">
        <v>22290392</v>
      </c>
      <c r="BB1881">
        <v>20374440</v>
      </c>
      <c r="BC1881">
        <v>18326890</v>
      </c>
      <c r="BD1881">
        <v>16983196</v>
      </c>
      <c r="BE1881">
        <v>21264755</v>
      </c>
      <c r="BF1881">
        <v>17674828</v>
      </c>
      <c r="BG1881">
        <v>21276862</v>
      </c>
      <c r="BH1881">
        <v>16816860</v>
      </c>
      <c r="BI1881">
        <v>21754105</v>
      </c>
      <c r="BJ1881">
        <v>21414223</v>
      </c>
      <c r="BK1881">
        <v>16515406</v>
      </c>
      <c r="BL1881">
        <v>20412433</v>
      </c>
      <c r="BM1881">
        <v>25459236</v>
      </c>
      <c r="BN1881">
        <v>19893273</v>
      </c>
      <c r="BO1881">
        <v>21766494</v>
      </c>
      <c r="BP1881">
        <v>19301736</v>
      </c>
      <c r="BQ1881">
        <v>17623002</v>
      </c>
      <c r="BR1881">
        <v>24518790</v>
      </c>
      <c r="BS1881">
        <v>22388771</v>
      </c>
      <c r="BT1881">
        <v>21922084</v>
      </c>
      <c r="BU1881">
        <v>37174978</v>
      </c>
      <c r="BV1881">
        <v>23678019</v>
      </c>
      <c r="BW1881">
        <v>21809361</v>
      </c>
      <c r="BX1881">
        <v>40101323</v>
      </c>
      <c r="BY1881">
        <v>56638384</v>
      </c>
      <c r="BZ1881">
        <v>25031759</v>
      </c>
      <c r="CA1881">
        <v>16160206</v>
      </c>
      <c r="CB1881">
        <v>32713656</v>
      </c>
      <c r="CC1881">
        <v>23408667</v>
      </c>
      <c r="CD1881">
        <v>22960142</v>
      </c>
      <c r="CE1881">
        <v>25296863</v>
      </c>
      <c r="CF1881">
        <v>26892430</v>
      </c>
      <c r="CG1881">
        <v>20589194</v>
      </c>
      <c r="CH1881">
        <v>13170110</v>
      </c>
      <c r="CI1881">
        <v>18447957</v>
      </c>
    </row>
    <row r="1882" spans="1:121" x14ac:dyDescent="0.25">
      <c r="A1882" s="5" t="s">
        <v>930</v>
      </c>
      <c r="B1882" t="s">
        <v>1170</v>
      </c>
      <c r="C1882" t="s">
        <v>1199</v>
      </c>
      <c r="D1882" s="2">
        <f>_xll.BDH(A1882, "volume", B1882, C1882, "Direction", "H", "Period", "M","cols=118;rows=2")</f>
        <v>41305</v>
      </c>
      <c r="E1882" s="2">
        <v>41333</v>
      </c>
      <c r="F1882" s="2">
        <v>41362</v>
      </c>
      <c r="G1882" s="2">
        <v>41394</v>
      </c>
      <c r="H1882" s="2">
        <v>41425</v>
      </c>
      <c r="I1882" s="2">
        <v>41453</v>
      </c>
      <c r="J1882" s="2">
        <v>41486</v>
      </c>
      <c r="K1882" s="2">
        <v>41516</v>
      </c>
      <c r="L1882" s="2">
        <v>41547</v>
      </c>
      <c r="M1882" s="2">
        <v>41578</v>
      </c>
      <c r="N1882" s="2">
        <v>41607</v>
      </c>
      <c r="O1882" s="2">
        <v>41639</v>
      </c>
      <c r="P1882" s="2">
        <v>41670</v>
      </c>
      <c r="Q1882" s="2">
        <v>41698</v>
      </c>
      <c r="R1882" s="2">
        <v>41729</v>
      </c>
      <c r="S1882" s="2">
        <v>41759</v>
      </c>
      <c r="T1882" s="2">
        <v>41789</v>
      </c>
      <c r="U1882" s="2">
        <v>41820</v>
      </c>
      <c r="V1882" s="2">
        <v>41851</v>
      </c>
      <c r="W1882" s="2">
        <v>41880</v>
      </c>
      <c r="X1882" s="2">
        <v>41912</v>
      </c>
      <c r="Y1882" s="2">
        <v>41943</v>
      </c>
      <c r="Z1882" s="2">
        <v>41971</v>
      </c>
      <c r="AA1882" s="2">
        <v>42004</v>
      </c>
      <c r="AB1882" s="2">
        <v>42034</v>
      </c>
      <c r="AC1882" s="2">
        <v>42062</v>
      </c>
      <c r="AD1882" s="2">
        <v>42094</v>
      </c>
      <c r="AE1882" s="2">
        <v>42124</v>
      </c>
      <c r="AF1882" s="2">
        <v>42153</v>
      </c>
      <c r="AG1882" s="2">
        <v>42185</v>
      </c>
      <c r="AH1882" s="2">
        <v>42216</v>
      </c>
      <c r="AI1882" s="2">
        <v>42247</v>
      </c>
      <c r="AJ1882" s="2">
        <v>42277</v>
      </c>
      <c r="AK1882" s="2">
        <v>42307</v>
      </c>
      <c r="AL1882" s="2">
        <v>42338</v>
      </c>
      <c r="AM1882" s="2">
        <v>42369</v>
      </c>
      <c r="AN1882" s="2">
        <v>42398</v>
      </c>
      <c r="AO1882" s="2">
        <v>42429</v>
      </c>
      <c r="AP1882" s="2">
        <v>42460</v>
      </c>
      <c r="AQ1882" s="2">
        <v>42489</v>
      </c>
      <c r="AR1882" s="2">
        <v>42521</v>
      </c>
      <c r="AS1882" s="2">
        <v>42551</v>
      </c>
      <c r="AT1882" s="2">
        <v>42580</v>
      </c>
      <c r="AU1882" s="2">
        <v>42613</v>
      </c>
      <c r="AV1882" s="2">
        <v>42643</v>
      </c>
      <c r="AW1882" s="2">
        <v>42674</v>
      </c>
      <c r="AX1882" s="2">
        <v>42704</v>
      </c>
      <c r="AY1882" s="2">
        <v>42734</v>
      </c>
      <c r="AZ1882" s="2">
        <v>42766</v>
      </c>
      <c r="BA1882" s="2">
        <v>42794</v>
      </c>
      <c r="BB1882" s="2">
        <v>42825</v>
      </c>
      <c r="BC1882" s="2">
        <v>42853</v>
      </c>
      <c r="BD1882" s="2">
        <v>42886</v>
      </c>
      <c r="BE1882" s="2">
        <v>42916</v>
      </c>
      <c r="BF1882" s="2">
        <v>42947</v>
      </c>
      <c r="BG1882" s="2">
        <v>42978</v>
      </c>
      <c r="BH1882" s="2">
        <v>43007</v>
      </c>
      <c r="BI1882" s="2">
        <v>43039</v>
      </c>
      <c r="BJ1882" s="2">
        <v>43069</v>
      </c>
      <c r="BK1882" s="2">
        <v>43098</v>
      </c>
      <c r="BL1882" s="2">
        <v>43131</v>
      </c>
      <c r="BM1882" s="2">
        <v>43159</v>
      </c>
      <c r="BN1882" s="2">
        <v>43189</v>
      </c>
      <c r="BO1882" s="2">
        <v>43220</v>
      </c>
      <c r="BP1882" s="2">
        <v>43251</v>
      </c>
      <c r="BQ1882" s="2">
        <v>43280</v>
      </c>
      <c r="BR1882" s="2">
        <v>43312</v>
      </c>
      <c r="BS1882" s="2">
        <v>43343</v>
      </c>
      <c r="BT1882" s="2">
        <v>43371</v>
      </c>
      <c r="BU1882" s="2">
        <v>43404</v>
      </c>
      <c r="BV1882" s="2">
        <v>43434</v>
      </c>
      <c r="BW1882" s="2">
        <v>43465</v>
      </c>
      <c r="BX1882" s="2">
        <v>43496</v>
      </c>
      <c r="BY1882" s="2">
        <v>43524</v>
      </c>
      <c r="BZ1882" s="2">
        <v>43553</v>
      </c>
      <c r="CA1882" s="2">
        <v>43585</v>
      </c>
      <c r="CB1882" s="2">
        <v>43616</v>
      </c>
      <c r="CC1882" s="2">
        <v>43644</v>
      </c>
      <c r="CD1882" s="2">
        <v>43677</v>
      </c>
      <c r="CE1882" s="2">
        <v>43707</v>
      </c>
      <c r="CF1882" s="2">
        <v>43738</v>
      </c>
      <c r="CG1882" s="2">
        <v>43769</v>
      </c>
      <c r="CH1882" s="2">
        <v>43798</v>
      </c>
      <c r="CI1882" s="2">
        <v>43830</v>
      </c>
      <c r="CJ1882" s="2">
        <v>43861</v>
      </c>
      <c r="CK1882" s="2">
        <v>43889</v>
      </c>
      <c r="CL1882" s="2">
        <v>43921</v>
      </c>
      <c r="CM1882" s="2">
        <v>43951</v>
      </c>
      <c r="CN1882" s="2">
        <v>43980</v>
      </c>
      <c r="CO1882" s="2">
        <v>44012</v>
      </c>
      <c r="CP1882" s="2">
        <v>44043</v>
      </c>
      <c r="CQ1882" s="2">
        <v>44074</v>
      </c>
      <c r="CR1882" s="2">
        <v>44104</v>
      </c>
      <c r="CS1882" s="2">
        <v>44134</v>
      </c>
      <c r="CT1882" s="2">
        <v>44165</v>
      </c>
      <c r="CU1882" s="2">
        <v>44196</v>
      </c>
      <c r="CV1882" s="2">
        <v>44225</v>
      </c>
      <c r="CW1882" s="2">
        <v>44253</v>
      </c>
      <c r="CX1882" s="2">
        <v>44286</v>
      </c>
      <c r="CY1882" s="2">
        <v>44316</v>
      </c>
      <c r="CZ1882" s="2">
        <v>44347</v>
      </c>
      <c r="DA1882" s="2">
        <v>44377</v>
      </c>
      <c r="DB1882" s="2">
        <v>44407</v>
      </c>
      <c r="DC1882" s="2">
        <v>44439</v>
      </c>
      <c r="DD1882" s="2">
        <v>44469</v>
      </c>
      <c r="DE1882" s="2">
        <v>44498</v>
      </c>
      <c r="DF1882" s="2">
        <v>44530</v>
      </c>
      <c r="DG1882" s="2">
        <v>44561</v>
      </c>
      <c r="DH1882" s="2">
        <v>44592</v>
      </c>
      <c r="DI1882" s="2">
        <v>44620</v>
      </c>
      <c r="DJ1882" s="2">
        <v>44651</v>
      </c>
      <c r="DK1882" s="2">
        <v>44680</v>
      </c>
      <c r="DL1882" s="2">
        <v>44712</v>
      </c>
      <c r="DM1882" s="2">
        <v>44742</v>
      </c>
      <c r="DN1882" s="2">
        <v>44771</v>
      </c>
      <c r="DO1882" s="2">
        <v>44804</v>
      </c>
      <c r="DP1882" s="2">
        <v>44834</v>
      </c>
      <c r="DQ1882" s="2">
        <v>44865</v>
      </c>
    </row>
    <row r="1883" spans="1:121" x14ac:dyDescent="0.25">
      <c r="D1883" s="3">
        <v>55787586</v>
      </c>
      <c r="E1883">
        <v>30490427</v>
      </c>
      <c r="F1883">
        <v>29297645</v>
      </c>
      <c r="G1883">
        <v>32774782</v>
      </c>
      <c r="H1883">
        <v>35791173</v>
      </c>
      <c r="I1883">
        <v>23847838</v>
      </c>
      <c r="J1883">
        <v>22893003</v>
      </c>
      <c r="K1883">
        <v>18941108</v>
      </c>
      <c r="L1883">
        <v>20200044</v>
      </c>
      <c r="M1883">
        <v>30926581</v>
      </c>
      <c r="N1883">
        <v>19580499</v>
      </c>
      <c r="O1883">
        <v>22798346</v>
      </c>
      <c r="P1883">
        <v>28870509</v>
      </c>
      <c r="Q1883">
        <v>21415079</v>
      </c>
      <c r="R1883">
        <v>23878753</v>
      </c>
      <c r="S1883">
        <v>21590108</v>
      </c>
      <c r="T1883">
        <v>20482189</v>
      </c>
      <c r="U1883">
        <v>16232475</v>
      </c>
      <c r="V1883">
        <v>18046418</v>
      </c>
      <c r="W1883">
        <v>14960779</v>
      </c>
      <c r="X1883">
        <v>22370398</v>
      </c>
      <c r="Y1883">
        <v>28894711</v>
      </c>
      <c r="Z1883">
        <v>15966111</v>
      </c>
      <c r="AA1883">
        <v>19455618</v>
      </c>
      <c r="AB1883">
        <v>26051519</v>
      </c>
      <c r="AC1883">
        <v>18457365</v>
      </c>
      <c r="AD1883">
        <v>27304327</v>
      </c>
      <c r="AE1883">
        <v>24483675</v>
      </c>
      <c r="AF1883">
        <v>18552063</v>
      </c>
      <c r="AG1883">
        <v>26254801</v>
      </c>
      <c r="AH1883">
        <v>41533986</v>
      </c>
      <c r="AI1883">
        <v>36536762</v>
      </c>
      <c r="AJ1883">
        <v>36434610</v>
      </c>
      <c r="AK1883">
        <v>44330100</v>
      </c>
      <c r="AL1883">
        <v>26068475</v>
      </c>
      <c r="AM1883">
        <v>29791202</v>
      </c>
      <c r="AN1883">
        <v>41543763</v>
      </c>
      <c r="AO1883">
        <v>35463353</v>
      </c>
      <c r="AP1883">
        <v>36559900</v>
      </c>
      <c r="AQ1883">
        <v>50692957</v>
      </c>
      <c r="AR1883">
        <v>46627636</v>
      </c>
      <c r="AS1883">
        <v>37235098</v>
      </c>
      <c r="AT1883">
        <v>34883966</v>
      </c>
      <c r="AU1883">
        <v>28344481</v>
      </c>
      <c r="AV1883">
        <v>32778081</v>
      </c>
      <c r="AW1883">
        <v>31920248</v>
      </c>
      <c r="AX1883">
        <v>25833409</v>
      </c>
      <c r="AY1883">
        <v>24644504</v>
      </c>
      <c r="AZ1883">
        <v>38161612</v>
      </c>
      <c r="BA1883">
        <v>23863664</v>
      </c>
      <c r="BB1883">
        <v>30261009</v>
      </c>
      <c r="BC1883">
        <v>35566400</v>
      </c>
      <c r="BD1883">
        <v>28318064</v>
      </c>
      <c r="BE1883">
        <v>29565191</v>
      </c>
      <c r="BF1883">
        <v>41319013</v>
      </c>
      <c r="BG1883">
        <v>32338230</v>
      </c>
      <c r="BH1883">
        <v>31048718</v>
      </c>
      <c r="BI1883">
        <v>35911355</v>
      </c>
      <c r="BJ1883">
        <v>24553928</v>
      </c>
      <c r="BK1883">
        <v>26678442</v>
      </c>
      <c r="BL1883">
        <v>38029347</v>
      </c>
      <c r="BM1883">
        <v>29506533</v>
      </c>
      <c r="BN1883">
        <v>34640039</v>
      </c>
      <c r="BO1883">
        <v>26827859</v>
      </c>
      <c r="BP1883">
        <v>27890442</v>
      </c>
      <c r="BQ1883">
        <v>22212352</v>
      </c>
      <c r="BR1883">
        <v>19447906</v>
      </c>
      <c r="BS1883">
        <v>25435203</v>
      </c>
      <c r="BT1883">
        <v>31980132</v>
      </c>
      <c r="BU1883">
        <v>31633448</v>
      </c>
      <c r="BV1883">
        <v>34641037</v>
      </c>
      <c r="BW1883">
        <v>35326937</v>
      </c>
      <c r="BX1883">
        <v>28008730</v>
      </c>
      <c r="BY1883">
        <v>23352843</v>
      </c>
      <c r="BZ1883">
        <v>24576142</v>
      </c>
      <c r="CA1883">
        <v>20900025</v>
      </c>
      <c r="CB1883">
        <v>26037604</v>
      </c>
      <c r="CC1883">
        <v>22455627</v>
      </c>
      <c r="CD1883">
        <v>17230634</v>
      </c>
      <c r="CE1883">
        <v>28064079</v>
      </c>
      <c r="CF1883">
        <v>27468496</v>
      </c>
      <c r="CG1883">
        <v>17801536</v>
      </c>
      <c r="CH1883">
        <v>14734030</v>
      </c>
      <c r="CI1883">
        <v>18690860</v>
      </c>
      <c r="CJ1883">
        <v>16483738</v>
      </c>
      <c r="CK1883">
        <v>24750137</v>
      </c>
      <c r="CL1883">
        <v>36981262</v>
      </c>
      <c r="CM1883">
        <v>23057451</v>
      </c>
      <c r="CN1883">
        <v>17370069</v>
      </c>
      <c r="CO1883">
        <v>31754100</v>
      </c>
      <c r="CP1883">
        <v>29275144</v>
      </c>
      <c r="CQ1883">
        <v>21999117</v>
      </c>
      <c r="CR1883">
        <v>28400074</v>
      </c>
      <c r="CS1883">
        <v>23679909</v>
      </c>
      <c r="CT1883">
        <v>19725018</v>
      </c>
      <c r="CU1883">
        <v>21532441</v>
      </c>
      <c r="CV1883">
        <v>35536134</v>
      </c>
      <c r="CW1883">
        <v>18728428</v>
      </c>
      <c r="CX1883">
        <v>33358091</v>
      </c>
      <c r="CY1883">
        <v>24550691</v>
      </c>
      <c r="CZ1883">
        <v>29209086</v>
      </c>
      <c r="DA1883">
        <v>17268714</v>
      </c>
      <c r="DB1883">
        <v>15328247</v>
      </c>
      <c r="DC1883">
        <v>15070423</v>
      </c>
      <c r="DD1883">
        <v>17443943</v>
      </c>
      <c r="DE1883">
        <v>19439890</v>
      </c>
      <c r="DF1883">
        <v>20124124</v>
      </c>
      <c r="DG1883">
        <v>16251400</v>
      </c>
      <c r="DH1883">
        <v>18380033</v>
      </c>
      <c r="DI1883">
        <v>12235572</v>
      </c>
      <c r="DJ1883">
        <v>17893159</v>
      </c>
      <c r="DK1883">
        <v>14002367</v>
      </c>
      <c r="DL1883">
        <v>17079637</v>
      </c>
      <c r="DM1883">
        <v>16078049</v>
      </c>
      <c r="DN1883">
        <v>18049418</v>
      </c>
      <c r="DO1883">
        <v>14722858</v>
      </c>
      <c r="DP1883">
        <v>19625328</v>
      </c>
      <c r="DQ1883">
        <v>25591605</v>
      </c>
    </row>
    <row r="1884" spans="1:121" x14ac:dyDescent="0.25">
      <c r="A1884" s="5" t="s">
        <v>800</v>
      </c>
      <c r="B1884" t="s">
        <v>1170</v>
      </c>
      <c r="C1884" t="s">
        <v>1199</v>
      </c>
      <c r="D1884" s="2">
        <f>_xll.BDH(A1884, "volume", B1884, C1884, "Direction", "H", "Period", "M","cols=92;rows=2")</f>
        <v>41305</v>
      </c>
      <c r="E1884" s="2">
        <v>41333</v>
      </c>
      <c r="F1884" s="2">
        <v>41362</v>
      </c>
      <c r="G1884" s="2">
        <v>41394</v>
      </c>
      <c r="H1884" s="2">
        <v>41425</v>
      </c>
      <c r="I1884" s="2">
        <v>41453</v>
      </c>
      <c r="J1884" s="2">
        <v>41486</v>
      </c>
      <c r="K1884" s="2">
        <v>41516</v>
      </c>
      <c r="L1884" s="2">
        <v>41547</v>
      </c>
      <c r="M1884" s="2">
        <v>41578</v>
      </c>
      <c r="N1884" s="2">
        <v>41607</v>
      </c>
      <c r="O1884" s="2">
        <v>41639</v>
      </c>
      <c r="P1884" s="2">
        <v>41670</v>
      </c>
      <c r="Q1884" s="2">
        <v>41698</v>
      </c>
      <c r="R1884" s="2">
        <v>41729</v>
      </c>
      <c r="S1884" s="2">
        <v>41759</v>
      </c>
      <c r="T1884" s="2">
        <v>41789</v>
      </c>
      <c r="U1884" s="2">
        <v>41820</v>
      </c>
      <c r="V1884" s="2">
        <v>41851</v>
      </c>
      <c r="W1884" s="2">
        <v>41880</v>
      </c>
      <c r="X1884" s="2">
        <v>41912</v>
      </c>
      <c r="Y1884" s="2">
        <v>41943</v>
      </c>
      <c r="Z1884" s="2">
        <v>41971</v>
      </c>
      <c r="AA1884" s="2">
        <v>42004</v>
      </c>
      <c r="AB1884" s="2">
        <v>42034</v>
      </c>
      <c r="AC1884" s="2">
        <v>42062</v>
      </c>
      <c r="AD1884" s="2">
        <v>42094</v>
      </c>
      <c r="AE1884" s="2">
        <v>42124</v>
      </c>
      <c r="AF1884" s="2">
        <v>42153</v>
      </c>
      <c r="AG1884" s="2">
        <v>42185</v>
      </c>
      <c r="AH1884" s="2">
        <v>42216</v>
      </c>
      <c r="AI1884" s="2">
        <v>42247</v>
      </c>
      <c r="AJ1884" s="2">
        <v>42277</v>
      </c>
      <c r="AK1884" s="2">
        <v>42307</v>
      </c>
      <c r="AL1884" s="2">
        <v>42338</v>
      </c>
      <c r="AM1884" s="2">
        <v>42369</v>
      </c>
      <c r="AN1884" s="2">
        <v>42398</v>
      </c>
      <c r="AO1884" s="2">
        <v>42429</v>
      </c>
      <c r="AP1884" s="2">
        <v>42460</v>
      </c>
      <c r="AQ1884" s="2">
        <v>42489</v>
      </c>
      <c r="AR1884" s="2">
        <v>42521</v>
      </c>
      <c r="AS1884" s="2">
        <v>42551</v>
      </c>
      <c r="AT1884" s="2">
        <v>42580</v>
      </c>
      <c r="AU1884" s="2">
        <v>42613</v>
      </c>
      <c r="AV1884" s="2">
        <v>42643</v>
      </c>
      <c r="AW1884" s="2">
        <v>42674</v>
      </c>
      <c r="AX1884" s="2">
        <v>42704</v>
      </c>
      <c r="AY1884" s="2">
        <v>42734</v>
      </c>
      <c r="AZ1884" s="2">
        <v>42766</v>
      </c>
      <c r="BA1884" s="2">
        <v>42794</v>
      </c>
      <c r="BB1884" s="2">
        <v>42825</v>
      </c>
      <c r="BC1884" s="2">
        <v>42853</v>
      </c>
      <c r="BD1884" s="2">
        <v>42886</v>
      </c>
      <c r="BE1884" s="2">
        <v>42916</v>
      </c>
      <c r="BF1884" s="2">
        <v>42947</v>
      </c>
      <c r="BG1884" s="2">
        <v>42978</v>
      </c>
      <c r="BH1884" s="2">
        <v>43007</v>
      </c>
      <c r="BI1884" s="2">
        <v>43039</v>
      </c>
      <c r="BJ1884" s="2">
        <v>43069</v>
      </c>
      <c r="BK1884" s="2">
        <v>43098</v>
      </c>
      <c r="BL1884" s="2">
        <v>43131</v>
      </c>
      <c r="BM1884" s="2">
        <v>43159</v>
      </c>
      <c r="BN1884" s="2">
        <v>43189</v>
      </c>
      <c r="BO1884" s="2">
        <v>43220</v>
      </c>
      <c r="BP1884" s="2">
        <v>43251</v>
      </c>
      <c r="BQ1884" s="2">
        <v>43280</v>
      </c>
      <c r="BR1884" s="2">
        <v>43312</v>
      </c>
      <c r="BS1884" s="2">
        <v>43343</v>
      </c>
      <c r="BT1884" s="2">
        <v>43371</v>
      </c>
      <c r="BU1884" s="2">
        <v>43404</v>
      </c>
      <c r="BV1884" s="2">
        <v>43434</v>
      </c>
      <c r="BW1884" s="2">
        <v>43465</v>
      </c>
      <c r="BX1884" s="2">
        <v>43496</v>
      </c>
      <c r="BY1884" s="2">
        <v>43524</v>
      </c>
      <c r="BZ1884" s="2">
        <v>43553</v>
      </c>
      <c r="CA1884" s="2">
        <v>43585</v>
      </c>
      <c r="CB1884" s="2">
        <v>43616</v>
      </c>
      <c r="CC1884" s="2">
        <v>43644</v>
      </c>
      <c r="CD1884" s="2">
        <v>43677</v>
      </c>
      <c r="CE1884" s="2">
        <v>43707</v>
      </c>
      <c r="CF1884" s="2">
        <v>43738</v>
      </c>
      <c r="CG1884" s="2">
        <v>43769</v>
      </c>
      <c r="CH1884" s="2">
        <v>43798</v>
      </c>
      <c r="CI1884" s="2">
        <v>43830</v>
      </c>
      <c r="CJ1884" s="2">
        <v>43861</v>
      </c>
      <c r="CK1884" s="2">
        <v>43889</v>
      </c>
      <c r="CL1884" s="2">
        <v>43921</v>
      </c>
      <c r="CM1884" s="2">
        <v>43951</v>
      </c>
      <c r="CN1884" s="2">
        <v>43980</v>
      </c>
      <c r="CO1884" s="2">
        <v>44012</v>
      </c>
      <c r="CP1884" s="2">
        <v>44043</v>
      </c>
      <c r="CQ1884" s="2">
        <v>44074</v>
      </c>
    </row>
    <row r="1885" spans="1:121" x14ac:dyDescent="0.25">
      <c r="D1885" s="3">
        <v>2064699</v>
      </c>
      <c r="E1885">
        <v>2377648</v>
      </c>
      <c r="F1885">
        <v>2948467</v>
      </c>
      <c r="G1885">
        <v>2586363</v>
      </c>
      <c r="H1885">
        <v>2165907</v>
      </c>
      <c r="I1885">
        <v>1767243</v>
      </c>
      <c r="J1885">
        <v>1943677</v>
      </c>
      <c r="K1885">
        <v>1998937</v>
      </c>
      <c r="L1885">
        <v>2271382</v>
      </c>
      <c r="M1885">
        <v>2451079</v>
      </c>
      <c r="N1885">
        <v>2206756</v>
      </c>
      <c r="O1885">
        <v>3716609</v>
      </c>
      <c r="P1885">
        <v>2758036</v>
      </c>
      <c r="Q1885">
        <v>2646483</v>
      </c>
      <c r="R1885">
        <v>3078865</v>
      </c>
      <c r="S1885">
        <v>3731825</v>
      </c>
      <c r="T1885">
        <v>3517093</v>
      </c>
      <c r="U1885">
        <v>3263360</v>
      </c>
      <c r="V1885">
        <v>2814645</v>
      </c>
      <c r="W1885">
        <v>3394318</v>
      </c>
      <c r="X1885">
        <v>4957092</v>
      </c>
      <c r="Y1885">
        <v>7102045</v>
      </c>
      <c r="Z1885">
        <v>4677037</v>
      </c>
      <c r="AA1885">
        <v>9993222</v>
      </c>
      <c r="AB1885">
        <v>7645099</v>
      </c>
      <c r="AC1885">
        <v>6660616</v>
      </c>
      <c r="AD1885">
        <v>9041071</v>
      </c>
      <c r="AE1885">
        <v>7056242</v>
      </c>
      <c r="AF1885">
        <v>6379800</v>
      </c>
      <c r="AG1885">
        <v>8819390</v>
      </c>
      <c r="AH1885">
        <v>9304908</v>
      </c>
      <c r="AI1885">
        <v>9425255</v>
      </c>
      <c r="AJ1885">
        <v>10281340</v>
      </c>
      <c r="AK1885">
        <v>9683632</v>
      </c>
      <c r="AL1885">
        <v>7532681</v>
      </c>
      <c r="AM1885">
        <v>8730563</v>
      </c>
      <c r="AN1885">
        <v>9684509</v>
      </c>
      <c r="AO1885">
        <v>11566993</v>
      </c>
      <c r="AP1885">
        <v>18873153</v>
      </c>
      <c r="AQ1885">
        <v>18346401</v>
      </c>
      <c r="AR1885">
        <v>10687775</v>
      </c>
      <c r="AS1885">
        <v>11180998</v>
      </c>
      <c r="AT1885">
        <v>9250913</v>
      </c>
      <c r="AU1885">
        <v>9687126</v>
      </c>
      <c r="AV1885">
        <v>15634606</v>
      </c>
      <c r="AW1885">
        <v>10392127</v>
      </c>
      <c r="AX1885">
        <v>11990212</v>
      </c>
      <c r="AY1885">
        <v>14155155</v>
      </c>
      <c r="AZ1885">
        <v>12121113</v>
      </c>
      <c r="BA1885">
        <v>10198785</v>
      </c>
      <c r="BB1885">
        <v>13181232</v>
      </c>
      <c r="BC1885">
        <v>9593384</v>
      </c>
      <c r="BD1885">
        <v>13809279</v>
      </c>
      <c r="BE1885">
        <v>23586113</v>
      </c>
      <c r="BF1885">
        <v>21139657</v>
      </c>
      <c r="BG1885">
        <v>20477706</v>
      </c>
      <c r="BH1885">
        <v>18240976</v>
      </c>
      <c r="BI1885">
        <v>25034744</v>
      </c>
      <c r="BJ1885">
        <v>14534890</v>
      </c>
      <c r="BK1885">
        <v>12454724</v>
      </c>
      <c r="BL1885">
        <v>15923996</v>
      </c>
      <c r="BM1885">
        <v>14348878</v>
      </c>
      <c r="BN1885">
        <v>13066003</v>
      </c>
      <c r="BO1885">
        <v>12413381</v>
      </c>
      <c r="BP1885">
        <v>15245040</v>
      </c>
      <c r="BQ1885">
        <v>24751463</v>
      </c>
      <c r="BR1885">
        <v>12022342</v>
      </c>
      <c r="BS1885">
        <v>9127642</v>
      </c>
      <c r="BT1885">
        <v>10703609</v>
      </c>
      <c r="BU1885">
        <v>13530426</v>
      </c>
      <c r="BV1885">
        <v>13123144</v>
      </c>
      <c r="BW1885">
        <v>17289860</v>
      </c>
      <c r="BX1885">
        <v>14157982</v>
      </c>
      <c r="BY1885">
        <v>10640326</v>
      </c>
      <c r="BZ1885">
        <v>11515041</v>
      </c>
      <c r="CA1885">
        <v>28823851</v>
      </c>
      <c r="CB1885">
        <v>35526174</v>
      </c>
      <c r="CC1885">
        <v>35605406</v>
      </c>
      <c r="CD1885">
        <v>29213164</v>
      </c>
      <c r="CE1885">
        <v>34104528</v>
      </c>
      <c r="CF1885">
        <v>38717812</v>
      </c>
      <c r="CG1885">
        <v>18717631</v>
      </c>
      <c r="CH1885">
        <v>25255130</v>
      </c>
      <c r="CI1885">
        <v>24125594</v>
      </c>
      <c r="CJ1885">
        <v>24384215</v>
      </c>
      <c r="CK1885">
        <v>21149318</v>
      </c>
      <c r="CL1885">
        <v>38886544</v>
      </c>
      <c r="CM1885">
        <v>44379072</v>
      </c>
      <c r="CN1885">
        <v>34233820</v>
      </c>
      <c r="CO1885">
        <v>96846569</v>
      </c>
      <c r="CP1885">
        <v>28586607</v>
      </c>
      <c r="CQ1885">
        <v>41002579</v>
      </c>
    </row>
    <row r="1886" spans="1:121" x14ac:dyDescent="0.25">
      <c r="A1886" s="5" t="s">
        <v>931</v>
      </c>
      <c r="B1886" t="s">
        <v>1170</v>
      </c>
      <c r="C1886" t="s">
        <v>1199</v>
      </c>
      <c r="D1886" s="2">
        <f>_xll.BDH(A1886, "volume", B1886, C1886, "Direction", "H", "Period", "M","cols=118;rows=2")</f>
        <v>41305</v>
      </c>
      <c r="E1886" s="2">
        <v>41333</v>
      </c>
      <c r="F1886" s="2">
        <v>41362</v>
      </c>
      <c r="G1886" s="2">
        <v>41394</v>
      </c>
      <c r="H1886" s="2">
        <v>41425</v>
      </c>
      <c r="I1886" s="2">
        <v>41453</v>
      </c>
      <c r="J1886" s="2">
        <v>41486</v>
      </c>
      <c r="K1886" s="2">
        <v>41516</v>
      </c>
      <c r="L1886" s="2">
        <v>41547</v>
      </c>
      <c r="M1886" s="2">
        <v>41578</v>
      </c>
      <c r="N1886" s="2">
        <v>41607</v>
      </c>
      <c r="O1886" s="2">
        <v>41639</v>
      </c>
      <c r="P1886" s="2">
        <v>41670</v>
      </c>
      <c r="Q1886" s="2">
        <v>41698</v>
      </c>
      <c r="R1886" s="2">
        <v>41729</v>
      </c>
      <c r="S1886" s="2">
        <v>41759</v>
      </c>
      <c r="T1886" s="2">
        <v>41789</v>
      </c>
      <c r="U1886" s="2">
        <v>41820</v>
      </c>
      <c r="V1886" s="2">
        <v>41851</v>
      </c>
      <c r="W1886" s="2">
        <v>41880</v>
      </c>
      <c r="X1886" s="2">
        <v>41912</v>
      </c>
      <c r="Y1886" s="2">
        <v>41943</v>
      </c>
      <c r="Z1886" s="2">
        <v>41971</v>
      </c>
      <c r="AA1886" s="2">
        <v>42004</v>
      </c>
      <c r="AB1886" s="2">
        <v>42034</v>
      </c>
      <c r="AC1886" s="2">
        <v>42062</v>
      </c>
      <c r="AD1886" s="2">
        <v>42094</v>
      </c>
      <c r="AE1886" s="2">
        <v>42124</v>
      </c>
      <c r="AF1886" s="2">
        <v>42153</v>
      </c>
      <c r="AG1886" s="2">
        <v>42185</v>
      </c>
      <c r="AH1886" s="2">
        <v>42216</v>
      </c>
      <c r="AI1886" s="2">
        <v>42247</v>
      </c>
      <c r="AJ1886" s="2">
        <v>42277</v>
      </c>
      <c r="AK1886" s="2">
        <v>42307</v>
      </c>
      <c r="AL1886" s="2">
        <v>42338</v>
      </c>
      <c r="AM1886" s="2">
        <v>42369</v>
      </c>
      <c r="AN1886" s="2">
        <v>42398</v>
      </c>
      <c r="AO1886" s="2">
        <v>42429</v>
      </c>
      <c r="AP1886" s="2">
        <v>42460</v>
      </c>
      <c r="AQ1886" s="2">
        <v>42489</v>
      </c>
      <c r="AR1886" s="2">
        <v>42521</v>
      </c>
      <c r="AS1886" s="2">
        <v>42551</v>
      </c>
      <c r="AT1886" s="2">
        <v>42580</v>
      </c>
      <c r="AU1886" s="2">
        <v>42613</v>
      </c>
      <c r="AV1886" s="2">
        <v>42643</v>
      </c>
      <c r="AW1886" s="2">
        <v>42674</v>
      </c>
      <c r="AX1886" s="2">
        <v>42704</v>
      </c>
      <c r="AY1886" s="2">
        <v>42734</v>
      </c>
      <c r="AZ1886" s="2">
        <v>42766</v>
      </c>
      <c r="BA1886" s="2">
        <v>42794</v>
      </c>
      <c r="BB1886" s="2">
        <v>42825</v>
      </c>
      <c r="BC1886" s="2">
        <v>42853</v>
      </c>
      <c r="BD1886" s="2">
        <v>42886</v>
      </c>
      <c r="BE1886" s="2">
        <v>42916</v>
      </c>
      <c r="BF1886" s="2">
        <v>42947</v>
      </c>
      <c r="BG1886" s="2">
        <v>42978</v>
      </c>
      <c r="BH1886" s="2">
        <v>43007</v>
      </c>
      <c r="BI1886" s="2">
        <v>43039</v>
      </c>
      <c r="BJ1886" s="2">
        <v>43069</v>
      </c>
      <c r="BK1886" s="2">
        <v>43098</v>
      </c>
      <c r="BL1886" s="2">
        <v>43131</v>
      </c>
      <c r="BM1886" s="2">
        <v>43159</v>
      </c>
      <c r="BN1886" s="2">
        <v>43189</v>
      </c>
      <c r="BO1886" s="2">
        <v>43220</v>
      </c>
      <c r="BP1886" s="2">
        <v>43251</v>
      </c>
      <c r="BQ1886" s="2">
        <v>43280</v>
      </c>
      <c r="BR1886" s="2">
        <v>43312</v>
      </c>
      <c r="BS1886" s="2">
        <v>43343</v>
      </c>
      <c r="BT1886" s="2">
        <v>43371</v>
      </c>
      <c r="BU1886" s="2">
        <v>43404</v>
      </c>
      <c r="BV1886" s="2">
        <v>43434</v>
      </c>
      <c r="BW1886" s="2">
        <v>43465</v>
      </c>
      <c r="BX1886" s="2">
        <v>43496</v>
      </c>
      <c r="BY1886" s="2">
        <v>43524</v>
      </c>
      <c r="BZ1886" s="2">
        <v>43553</v>
      </c>
      <c r="CA1886" s="2">
        <v>43585</v>
      </c>
      <c r="CB1886" s="2">
        <v>43616</v>
      </c>
      <c r="CC1886" s="2">
        <v>43644</v>
      </c>
      <c r="CD1886" s="2">
        <v>43677</v>
      </c>
      <c r="CE1886" s="2">
        <v>43707</v>
      </c>
      <c r="CF1886" s="2">
        <v>43738</v>
      </c>
      <c r="CG1886" s="2">
        <v>43769</v>
      </c>
      <c r="CH1886" s="2">
        <v>43798</v>
      </c>
      <c r="CI1886" s="2">
        <v>43830</v>
      </c>
      <c r="CJ1886" s="2">
        <v>43861</v>
      </c>
      <c r="CK1886" s="2">
        <v>43889</v>
      </c>
      <c r="CL1886" s="2">
        <v>43921</v>
      </c>
      <c r="CM1886" s="2">
        <v>43951</v>
      </c>
      <c r="CN1886" s="2">
        <v>43980</v>
      </c>
      <c r="CO1886" s="2">
        <v>44012</v>
      </c>
      <c r="CP1886" s="2">
        <v>44043</v>
      </c>
      <c r="CQ1886" s="2">
        <v>44074</v>
      </c>
      <c r="CR1886" s="2">
        <v>44104</v>
      </c>
      <c r="CS1886" s="2">
        <v>44134</v>
      </c>
      <c r="CT1886" s="2">
        <v>44165</v>
      </c>
      <c r="CU1886" s="2">
        <v>44196</v>
      </c>
      <c r="CV1886" s="2">
        <v>44225</v>
      </c>
      <c r="CW1886" s="2">
        <v>44253</v>
      </c>
      <c r="CX1886" s="2">
        <v>44286</v>
      </c>
      <c r="CY1886" s="2">
        <v>44316</v>
      </c>
      <c r="CZ1886" s="2">
        <v>44347</v>
      </c>
      <c r="DA1886" s="2">
        <v>44377</v>
      </c>
      <c r="DB1886" s="2">
        <v>44407</v>
      </c>
      <c r="DC1886" s="2">
        <v>44439</v>
      </c>
      <c r="DD1886" s="2">
        <v>44469</v>
      </c>
      <c r="DE1886" s="2">
        <v>44498</v>
      </c>
      <c r="DF1886" s="2">
        <v>44530</v>
      </c>
      <c r="DG1886" s="2">
        <v>44561</v>
      </c>
      <c r="DH1886" s="2">
        <v>44592</v>
      </c>
      <c r="DI1886" s="2">
        <v>44620</v>
      </c>
      <c r="DJ1886" s="2">
        <v>44651</v>
      </c>
      <c r="DK1886" s="2">
        <v>44680</v>
      </c>
      <c r="DL1886" s="2">
        <v>44712</v>
      </c>
      <c r="DM1886" s="2">
        <v>44742</v>
      </c>
      <c r="DN1886" s="2">
        <v>44771</v>
      </c>
      <c r="DO1886" s="2">
        <v>44804</v>
      </c>
      <c r="DP1886" s="2">
        <v>44834</v>
      </c>
      <c r="DQ1886" s="2">
        <v>44865</v>
      </c>
    </row>
    <row r="1887" spans="1:121" x14ac:dyDescent="0.25">
      <c r="D1887" s="3">
        <v>14523279</v>
      </c>
      <c r="E1887">
        <v>13151566</v>
      </c>
      <c r="F1887">
        <v>12858097</v>
      </c>
      <c r="G1887">
        <v>18439005</v>
      </c>
      <c r="H1887">
        <v>12091975</v>
      </c>
      <c r="I1887">
        <v>12336926</v>
      </c>
      <c r="J1887">
        <v>13530221</v>
      </c>
      <c r="K1887">
        <v>10958976</v>
      </c>
      <c r="L1887">
        <v>11582613</v>
      </c>
      <c r="M1887">
        <v>15930901</v>
      </c>
      <c r="N1887">
        <v>10909651</v>
      </c>
      <c r="O1887">
        <v>10813727</v>
      </c>
      <c r="P1887">
        <v>16880753</v>
      </c>
      <c r="Q1887">
        <v>14344956</v>
      </c>
      <c r="R1887">
        <v>13981275</v>
      </c>
      <c r="S1887">
        <v>17973427</v>
      </c>
      <c r="T1887">
        <v>12575534</v>
      </c>
      <c r="U1887">
        <v>11312144</v>
      </c>
      <c r="V1887">
        <v>15689588</v>
      </c>
      <c r="W1887">
        <v>10367256</v>
      </c>
      <c r="X1887">
        <v>10724817</v>
      </c>
      <c r="Y1887">
        <v>18754488</v>
      </c>
      <c r="Z1887">
        <v>9416545</v>
      </c>
      <c r="AA1887">
        <v>15317215</v>
      </c>
      <c r="AB1887">
        <v>13512962</v>
      </c>
      <c r="AC1887">
        <v>9767002</v>
      </c>
      <c r="AD1887">
        <v>15953158</v>
      </c>
      <c r="AE1887">
        <v>17450510</v>
      </c>
      <c r="AF1887">
        <v>9596394</v>
      </c>
      <c r="AG1887">
        <v>12560722</v>
      </c>
      <c r="AH1887">
        <v>16205563</v>
      </c>
      <c r="AI1887">
        <v>18315089</v>
      </c>
      <c r="AJ1887">
        <v>18566201</v>
      </c>
      <c r="AK1887">
        <v>23999113</v>
      </c>
      <c r="AL1887">
        <v>12930853</v>
      </c>
      <c r="AM1887">
        <v>14443093</v>
      </c>
      <c r="AN1887">
        <v>21637667</v>
      </c>
      <c r="AO1887">
        <v>20514281</v>
      </c>
      <c r="AP1887">
        <v>16836530</v>
      </c>
      <c r="AQ1887">
        <v>19292986</v>
      </c>
      <c r="AR1887">
        <v>19912866</v>
      </c>
      <c r="AS1887">
        <v>16273891</v>
      </c>
      <c r="AT1887">
        <v>13477807</v>
      </c>
      <c r="AU1887">
        <v>16620110</v>
      </c>
      <c r="AV1887">
        <v>16051939</v>
      </c>
      <c r="AW1887">
        <v>23420945</v>
      </c>
      <c r="AX1887">
        <v>16152085</v>
      </c>
      <c r="AY1887">
        <v>14874554</v>
      </c>
      <c r="AZ1887">
        <v>14033030</v>
      </c>
      <c r="BA1887">
        <v>12543347</v>
      </c>
      <c r="BB1887">
        <v>13049556</v>
      </c>
      <c r="BC1887">
        <v>12995072</v>
      </c>
      <c r="BD1887">
        <v>15692692</v>
      </c>
      <c r="BE1887">
        <v>23552807</v>
      </c>
      <c r="BF1887">
        <v>17722320</v>
      </c>
      <c r="BG1887">
        <v>17969327</v>
      </c>
      <c r="BH1887">
        <v>14696378</v>
      </c>
      <c r="BI1887">
        <v>16857231</v>
      </c>
      <c r="BJ1887">
        <v>17254633</v>
      </c>
      <c r="BK1887">
        <v>23752358</v>
      </c>
      <c r="BL1887">
        <v>25580335</v>
      </c>
      <c r="BM1887">
        <v>25927934</v>
      </c>
      <c r="BN1887">
        <v>27804918</v>
      </c>
      <c r="BO1887">
        <v>27400560</v>
      </c>
      <c r="BP1887">
        <v>20198520</v>
      </c>
      <c r="BQ1887">
        <v>30117187</v>
      </c>
      <c r="BR1887">
        <v>20649251</v>
      </c>
      <c r="BS1887">
        <v>20146081</v>
      </c>
      <c r="BT1887">
        <v>21450564</v>
      </c>
      <c r="BU1887">
        <v>30096765</v>
      </c>
      <c r="BV1887">
        <v>19599556</v>
      </c>
      <c r="BW1887">
        <v>21073918</v>
      </c>
      <c r="BX1887">
        <v>25677682</v>
      </c>
      <c r="BY1887">
        <v>14969224</v>
      </c>
      <c r="BZ1887">
        <v>18539209</v>
      </c>
      <c r="CA1887">
        <v>14373836</v>
      </c>
      <c r="CB1887">
        <v>16472405</v>
      </c>
      <c r="CC1887">
        <v>14829878</v>
      </c>
      <c r="CD1887">
        <v>13989881</v>
      </c>
      <c r="CE1887">
        <v>14454446</v>
      </c>
      <c r="CF1887">
        <v>14247978</v>
      </c>
      <c r="CG1887">
        <v>15132656</v>
      </c>
      <c r="CH1887">
        <v>10788340</v>
      </c>
      <c r="CI1887">
        <v>11285794</v>
      </c>
      <c r="CJ1887">
        <v>13469487</v>
      </c>
      <c r="CK1887">
        <v>15174091</v>
      </c>
      <c r="CL1887">
        <v>25054072</v>
      </c>
      <c r="CM1887">
        <v>16051930</v>
      </c>
      <c r="CN1887">
        <v>16153750</v>
      </c>
      <c r="CO1887">
        <v>17403426</v>
      </c>
      <c r="CP1887">
        <v>13710113</v>
      </c>
      <c r="CQ1887">
        <v>11355214</v>
      </c>
      <c r="CR1887">
        <v>17347815</v>
      </c>
      <c r="CS1887">
        <v>11529963</v>
      </c>
      <c r="CT1887">
        <v>9518429</v>
      </c>
      <c r="CU1887">
        <v>10546948</v>
      </c>
      <c r="CV1887">
        <v>10960167</v>
      </c>
      <c r="CW1887">
        <v>10944798</v>
      </c>
      <c r="CX1887">
        <v>14723289</v>
      </c>
      <c r="CY1887">
        <v>11029364</v>
      </c>
      <c r="CZ1887">
        <v>11303821</v>
      </c>
      <c r="DA1887">
        <v>8092341</v>
      </c>
      <c r="DB1887">
        <v>8927891</v>
      </c>
      <c r="DC1887">
        <v>8639584</v>
      </c>
      <c r="DD1887">
        <v>10401570</v>
      </c>
      <c r="DE1887">
        <v>11045583</v>
      </c>
      <c r="DF1887">
        <v>11172677</v>
      </c>
      <c r="DG1887">
        <v>10497252</v>
      </c>
      <c r="DH1887">
        <v>13510332</v>
      </c>
      <c r="DI1887">
        <v>10644758</v>
      </c>
      <c r="DJ1887">
        <v>12893799</v>
      </c>
      <c r="DK1887">
        <v>11484361</v>
      </c>
      <c r="DL1887">
        <v>12093963</v>
      </c>
      <c r="DM1887">
        <v>10617638</v>
      </c>
      <c r="DN1887">
        <v>11844561</v>
      </c>
      <c r="DO1887">
        <v>13038558</v>
      </c>
      <c r="DP1887">
        <v>11397440</v>
      </c>
      <c r="DQ1887">
        <v>19474189</v>
      </c>
    </row>
    <row r="1888" spans="1:121" x14ac:dyDescent="0.25">
      <c r="A1888" s="5" t="s">
        <v>932</v>
      </c>
      <c r="B1888" t="s">
        <v>1170</v>
      </c>
      <c r="C1888" t="s">
        <v>1199</v>
      </c>
      <c r="D1888" s="2">
        <f>_xll.BDH(A1888, "volume", B1888, C1888, "Direction", "H", "Period", "M","cols=118;rows=2")</f>
        <v>41305</v>
      </c>
      <c r="E1888" s="2">
        <v>41333</v>
      </c>
      <c r="F1888" s="2">
        <v>41362</v>
      </c>
      <c r="G1888" s="2">
        <v>41394</v>
      </c>
      <c r="H1888" s="2">
        <v>41425</v>
      </c>
      <c r="I1888" s="2">
        <v>41453</v>
      </c>
      <c r="J1888" s="2">
        <v>41486</v>
      </c>
      <c r="K1888" s="2">
        <v>41516</v>
      </c>
      <c r="L1888" s="2">
        <v>41547</v>
      </c>
      <c r="M1888" s="2">
        <v>41578</v>
      </c>
      <c r="N1888" s="2">
        <v>41607</v>
      </c>
      <c r="O1888" s="2">
        <v>41639</v>
      </c>
      <c r="P1888" s="2">
        <v>41670</v>
      </c>
      <c r="Q1888" s="2">
        <v>41698</v>
      </c>
      <c r="R1888" s="2">
        <v>41729</v>
      </c>
      <c r="S1888" s="2">
        <v>41759</v>
      </c>
      <c r="T1888" s="2">
        <v>41789</v>
      </c>
      <c r="U1888" s="2">
        <v>41820</v>
      </c>
      <c r="V1888" s="2">
        <v>41851</v>
      </c>
      <c r="W1888" s="2">
        <v>41880</v>
      </c>
      <c r="X1888" s="2">
        <v>41912</v>
      </c>
      <c r="Y1888" s="2">
        <v>41943</v>
      </c>
      <c r="Z1888" s="2">
        <v>41971</v>
      </c>
      <c r="AA1888" s="2">
        <v>42004</v>
      </c>
      <c r="AB1888" s="2">
        <v>42034</v>
      </c>
      <c r="AC1888" s="2">
        <v>42062</v>
      </c>
      <c r="AD1888" s="2">
        <v>42094</v>
      </c>
      <c r="AE1888" s="2">
        <v>42124</v>
      </c>
      <c r="AF1888" s="2">
        <v>42153</v>
      </c>
      <c r="AG1888" s="2">
        <v>42185</v>
      </c>
      <c r="AH1888" s="2">
        <v>42216</v>
      </c>
      <c r="AI1888" s="2">
        <v>42247</v>
      </c>
      <c r="AJ1888" s="2">
        <v>42277</v>
      </c>
      <c r="AK1888" s="2">
        <v>42307</v>
      </c>
      <c r="AL1888" s="2">
        <v>42338</v>
      </c>
      <c r="AM1888" s="2">
        <v>42369</v>
      </c>
      <c r="AN1888" s="2">
        <v>42398</v>
      </c>
      <c r="AO1888" s="2">
        <v>42429</v>
      </c>
      <c r="AP1888" s="2">
        <v>42460</v>
      </c>
      <c r="AQ1888" s="2">
        <v>42489</v>
      </c>
      <c r="AR1888" s="2">
        <v>42521</v>
      </c>
      <c r="AS1888" s="2">
        <v>42551</v>
      </c>
      <c r="AT1888" s="2">
        <v>42580</v>
      </c>
      <c r="AU1888" s="2">
        <v>42613</v>
      </c>
      <c r="AV1888" s="2">
        <v>42643</v>
      </c>
      <c r="AW1888" s="2">
        <v>42674</v>
      </c>
      <c r="AX1888" s="2">
        <v>42704</v>
      </c>
      <c r="AY1888" s="2">
        <v>42734</v>
      </c>
      <c r="AZ1888" s="2">
        <v>42766</v>
      </c>
      <c r="BA1888" s="2">
        <v>42794</v>
      </c>
      <c r="BB1888" s="2">
        <v>42825</v>
      </c>
      <c r="BC1888" s="2">
        <v>42853</v>
      </c>
      <c r="BD1888" s="2">
        <v>42886</v>
      </c>
      <c r="BE1888" s="2">
        <v>42916</v>
      </c>
      <c r="BF1888" s="2">
        <v>42947</v>
      </c>
      <c r="BG1888" s="2">
        <v>42978</v>
      </c>
      <c r="BH1888" s="2">
        <v>43007</v>
      </c>
      <c r="BI1888" s="2">
        <v>43039</v>
      </c>
      <c r="BJ1888" s="2">
        <v>43069</v>
      </c>
      <c r="BK1888" s="2">
        <v>43098</v>
      </c>
      <c r="BL1888" s="2">
        <v>43131</v>
      </c>
      <c r="BM1888" s="2">
        <v>43159</v>
      </c>
      <c r="BN1888" s="2">
        <v>43189</v>
      </c>
      <c r="BO1888" s="2">
        <v>43220</v>
      </c>
      <c r="BP1888" s="2">
        <v>43251</v>
      </c>
      <c r="BQ1888" s="2">
        <v>43280</v>
      </c>
      <c r="BR1888" s="2">
        <v>43312</v>
      </c>
      <c r="BS1888" s="2">
        <v>43343</v>
      </c>
      <c r="BT1888" s="2">
        <v>43371</v>
      </c>
      <c r="BU1888" s="2">
        <v>43404</v>
      </c>
      <c r="BV1888" s="2">
        <v>43434</v>
      </c>
      <c r="BW1888" s="2">
        <v>43465</v>
      </c>
      <c r="BX1888" s="2">
        <v>43496</v>
      </c>
      <c r="BY1888" s="2">
        <v>43524</v>
      </c>
      <c r="BZ1888" s="2">
        <v>43553</v>
      </c>
      <c r="CA1888" s="2">
        <v>43585</v>
      </c>
      <c r="CB1888" s="2">
        <v>43616</v>
      </c>
      <c r="CC1888" s="2">
        <v>43644</v>
      </c>
      <c r="CD1888" s="2">
        <v>43677</v>
      </c>
      <c r="CE1888" s="2">
        <v>43707</v>
      </c>
      <c r="CF1888" s="2">
        <v>43738</v>
      </c>
      <c r="CG1888" s="2">
        <v>43769</v>
      </c>
      <c r="CH1888" s="2">
        <v>43798</v>
      </c>
      <c r="CI1888" s="2">
        <v>43830</v>
      </c>
      <c r="CJ1888" s="2">
        <v>43861</v>
      </c>
      <c r="CK1888" s="2">
        <v>43889</v>
      </c>
      <c r="CL1888" s="2">
        <v>43921</v>
      </c>
      <c r="CM1888" s="2">
        <v>43951</v>
      </c>
      <c r="CN1888" s="2">
        <v>43980</v>
      </c>
      <c r="CO1888" s="2">
        <v>44012</v>
      </c>
      <c r="CP1888" s="2">
        <v>44043</v>
      </c>
      <c r="CQ1888" s="2">
        <v>44074</v>
      </c>
      <c r="CR1888" s="2">
        <v>44104</v>
      </c>
      <c r="CS1888" s="2">
        <v>44134</v>
      </c>
      <c r="CT1888" s="2">
        <v>44165</v>
      </c>
      <c r="CU1888" s="2">
        <v>44196</v>
      </c>
      <c r="CV1888" s="2">
        <v>44225</v>
      </c>
      <c r="CW1888" s="2">
        <v>44253</v>
      </c>
      <c r="CX1888" s="2">
        <v>44286</v>
      </c>
      <c r="CY1888" s="2">
        <v>44316</v>
      </c>
      <c r="CZ1888" s="2">
        <v>44347</v>
      </c>
      <c r="DA1888" s="2">
        <v>44377</v>
      </c>
      <c r="DB1888" s="2">
        <v>44407</v>
      </c>
      <c r="DC1888" s="2">
        <v>44439</v>
      </c>
      <c r="DD1888" s="2">
        <v>44469</v>
      </c>
      <c r="DE1888" s="2">
        <v>44498</v>
      </c>
      <c r="DF1888" s="2">
        <v>44530</v>
      </c>
      <c r="DG1888" s="2">
        <v>44561</v>
      </c>
      <c r="DH1888" s="2">
        <v>44592</v>
      </c>
      <c r="DI1888" s="2">
        <v>44620</v>
      </c>
      <c r="DJ1888" s="2">
        <v>44651</v>
      </c>
      <c r="DK1888" s="2">
        <v>44680</v>
      </c>
      <c r="DL1888" s="2">
        <v>44712</v>
      </c>
      <c r="DM1888" s="2">
        <v>44742</v>
      </c>
      <c r="DN1888" s="2">
        <v>44771</v>
      </c>
      <c r="DO1888" s="2">
        <v>44804</v>
      </c>
      <c r="DP1888" s="2">
        <v>44834</v>
      </c>
      <c r="DQ1888" s="2">
        <v>44865</v>
      </c>
    </row>
    <row r="1889" spans="1:121" x14ac:dyDescent="0.25">
      <c r="D1889" s="3">
        <v>18191905</v>
      </c>
      <c r="E1889">
        <v>14244321</v>
      </c>
      <c r="F1889">
        <v>15964778</v>
      </c>
      <c r="G1889">
        <v>20348511</v>
      </c>
      <c r="H1889">
        <v>17663698</v>
      </c>
      <c r="I1889">
        <v>17220511</v>
      </c>
      <c r="J1889">
        <v>21329733</v>
      </c>
      <c r="K1889">
        <v>14659202</v>
      </c>
      <c r="L1889">
        <v>13856243</v>
      </c>
      <c r="M1889">
        <v>15271367</v>
      </c>
      <c r="N1889">
        <v>12086937</v>
      </c>
      <c r="O1889">
        <v>16245987</v>
      </c>
      <c r="P1889">
        <v>15322149</v>
      </c>
      <c r="Q1889">
        <v>15740203</v>
      </c>
      <c r="R1889">
        <v>15124759</v>
      </c>
      <c r="S1889">
        <v>16394903</v>
      </c>
      <c r="T1889">
        <v>17699903</v>
      </c>
      <c r="U1889">
        <v>21739712</v>
      </c>
      <c r="V1889">
        <v>18041473</v>
      </c>
      <c r="W1889">
        <v>12636863</v>
      </c>
      <c r="X1889">
        <v>14331645</v>
      </c>
      <c r="Y1889">
        <v>21334037</v>
      </c>
      <c r="Z1889">
        <v>19806426</v>
      </c>
      <c r="AA1889">
        <v>27088837</v>
      </c>
      <c r="AB1889">
        <v>25229479</v>
      </c>
      <c r="AC1889">
        <v>19832238</v>
      </c>
      <c r="AD1889">
        <v>20424777</v>
      </c>
      <c r="AE1889">
        <v>17124157</v>
      </c>
      <c r="AF1889">
        <v>12699926</v>
      </c>
      <c r="AG1889">
        <v>19335219</v>
      </c>
      <c r="AH1889">
        <v>22151102</v>
      </c>
      <c r="AI1889">
        <v>23404910</v>
      </c>
      <c r="AJ1889">
        <v>28930458</v>
      </c>
      <c r="AK1889">
        <v>22083695</v>
      </c>
      <c r="AL1889">
        <v>16113839</v>
      </c>
      <c r="AM1889">
        <v>22895420</v>
      </c>
      <c r="AN1889">
        <v>24720147</v>
      </c>
      <c r="AO1889">
        <v>24941443</v>
      </c>
      <c r="AP1889">
        <v>22027167</v>
      </c>
      <c r="AQ1889">
        <v>18191782</v>
      </c>
      <c r="AR1889">
        <v>21705840</v>
      </c>
      <c r="AS1889">
        <v>22138011</v>
      </c>
      <c r="AT1889">
        <v>19634298</v>
      </c>
      <c r="AU1889">
        <v>18380829</v>
      </c>
      <c r="AV1889">
        <v>20639356</v>
      </c>
      <c r="AW1889">
        <v>13500772</v>
      </c>
      <c r="AX1889">
        <v>17017420</v>
      </c>
      <c r="AY1889">
        <v>13303320</v>
      </c>
      <c r="AZ1889">
        <v>13462666</v>
      </c>
      <c r="BA1889">
        <v>15175893</v>
      </c>
      <c r="BB1889">
        <v>17062029</v>
      </c>
      <c r="BC1889">
        <v>13706308</v>
      </c>
      <c r="BD1889">
        <v>13190000</v>
      </c>
      <c r="BE1889">
        <v>17834590</v>
      </c>
      <c r="BF1889">
        <v>12126348</v>
      </c>
      <c r="BG1889">
        <v>15350475</v>
      </c>
      <c r="BH1889">
        <v>16120965</v>
      </c>
      <c r="BI1889">
        <v>13756981</v>
      </c>
      <c r="BJ1889">
        <v>11709870</v>
      </c>
      <c r="BK1889">
        <v>11242871</v>
      </c>
      <c r="BL1889">
        <v>12202306</v>
      </c>
      <c r="BM1889">
        <v>15262448</v>
      </c>
      <c r="BN1889">
        <v>13319834</v>
      </c>
      <c r="BO1889">
        <v>12309214</v>
      </c>
      <c r="BP1889">
        <v>16448436</v>
      </c>
      <c r="BQ1889">
        <v>15157990</v>
      </c>
      <c r="BR1889">
        <v>11687654</v>
      </c>
      <c r="BS1889">
        <v>12309536</v>
      </c>
      <c r="BT1889">
        <v>15004516</v>
      </c>
      <c r="BU1889">
        <v>16316709</v>
      </c>
      <c r="BV1889">
        <v>16296361</v>
      </c>
      <c r="BW1889">
        <v>17775362</v>
      </c>
      <c r="BX1889">
        <v>17154829</v>
      </c>
      <c r="BY1889">
        <v>14490369</v>
      </c>
      <c r="BZ1889">
        <v>16187596</v>
      </c>
      <c r="CA1889">
        <v>12338015</v>
      </c>
      <c r="CB1889">
        <v>14993583</v>
      </c>
      <c r="CC1889">
        <v>17235494</v>
      </c>
      <c r="CD1889">
        <v>13886252</v>
      </c>
      <c r="CE1889">
        <v>13673892</v>
      </c>
      <c r="CF1889">
        <v>17912936</v>
      </c>
      <c r="CG1889">
        <v>17662320</v>
      </c>
      <c r="CH1889">
        <v>14800811</v>
      </c>
      <c r="CI1889">
        <v>15217382</v>
      </c>
      <c r="CJ1889">
        <v>16728672</v>
      </c>
      <c r="CK1889">
        <v>19435016</v>
      </c>
      <c r="CL1889">
        <v>39173394</v>
      </c>
      <c r="CM1889">
        <v>22784196</v>
      </c>
      <c r="CN1889">
        <v>19999886</v>
      </c>
      <c r="CO1889">
        <v>23906956</v>
      </c>
      <c r="CP1889">
        <v>17114999</v>
      </c>
      <c r="CQ1889">
        <v>16368791</v>
      </c>
      <c r="CR1889">
        <v>24554939</v>
      </c>
      <c r="CS1889">
        <v>17638245</v>
      </c>
      <c r="CT1889">
        <v>20926200</v>
      </c>
      <c r="CU1889">
        <v>21981174</v>
      </c>
      <c r="CV1889">
        <v>17646181</v>
      </c>
      <c r="CW1889">
        <v>13074001</v>
      </c>
      <c r="CX1889">
        <v>21188879</v>
      </c>
      <c r="CY1889">
        <v>15998382</v>
      </c>
      <c r="CZ1889">
        <v>14999322</v>
      </c>
      <c r="DA1889">
        <v>22962282</v>
      </c>
      <c r="DB1889">
        <v>19628545</v>
      </c>
      <c r="DC1889">
        <v>17227371</v>
      </c>
      <c r="DD1889">
        <v>20910571</v>
      </c>
      <c r="DE1889">
        <v>19789785</v>
      </c>
      <c r="DF1889">
        <v>18394866</v>
      </c>
      <c r="DG1889">
        <v>21181954</v>
      </c>
      <c r="DH1889">
        <v>21362202</v>
      </c>
      <c r="DI1889">
        <v>19348662</v>
      </c>
      <c r="DJ1889">
        <v>42695680</v>
      </c>
      <c r="DK1889">
        <v>20820088</v>
      </c>
      <c r="DL1889">
        <v>23282995</v>
      </c>
      <c r="DM1889">
        <v>34520708</v>
      </c>
      <c r="DN1889">
        <v>21070506</v>
      </c>
      <c r="DO1889">
        <v>19464524</v>
      </c>
      <c r="DP1889">
        <v>24877145</v>
      </c>
      <c r="DQ1889">
        <v>26236322</v>
      </c>
    </row>
    <row r="1890" spans="1:121" x14ac:dyDescent="0.25">
      <c r="A1890" s="5" t="s">
        <v>933</v>
      </c>
      <c r="B1890" t="s">
        <v>1171</v>
      </c>
      <c r="C1890" t="s">
        <v>1199</v>
      </c>
      <c r="D1890" s="2">
        <f>_xll.BDH(A1890, "volume", B1890, C1890, "Direction", "H", "Period", "M","cols=106;rows=2")</f>
        <v>41670</v>
      </c>
      <c r="E1890" s="2">
        <v>41698</v>
      </c>
      <c r="F1890" s="2">
        <v>41729</v>
      </c>
      <c r="G1890" s="2">
        <v>41759</v>
      </c>
      <c r="H1890" s="2">
        <v>41789</v>
      </c>
      <c r="I1890" s="2">
        <v>41820</v>
      </c>
      <c r="J1890" s="2">
        <v>41851</v>
      </c>
      <c r="K1890" s="2">
        <v>41880</v>
      </c>
      <c r="L1890" s="2">
        <v>41912</v>
      </c>
      <c r="M1890" s="2">
        <v>41943</v>
      </c>
      <c r="N1890" s="2">
        <v>41971</v>
      </c>
      <c r="O1890" s="2">
        <v>42004</v>
      </c>
      <c r="P1890" s="2">
        <v>42034</v>
      </c>
      <c r="Q1890" s="2">
        <v>42062</v>
      </c>
      <c r="R1890" s="2">
        <v>42094</v>
      </c>
      <c r="S1890" s="2">
        <v>42124</v>
      </c>
      <c r="T1890" s="2">
        <v>42153</v>
      </c>
      <c r="U1890" s="2">
        <v>42185</v>
      </c>
      <c r="V1890" s="2">
        <v>42216</v>
      </c>
      <c r="W1890" s="2">
        <v>42247</v>
      </c>
      <c r="X1890" s="2">
        <v>42277</v>
      </c>
      <c r="Y1890" s="2">
        <v>42307</v>
      </c>
      <c r="Z1890" s="2">
        <v>42338</v>
      </c>
      <c r="AA1890" s="2">
        <v>42369</v>
      </c>
      <c r="AB1890" s="2">
        <v>42398</v>
      </c>
      <c r="AC1890" s="2">
        <v>42429</v>
      </c>
      <c r="AD1890" s="2">
        <v>42460</v>
      </c>
      <c r="AE1890" s="2">
        <v>42489</v>
      </c>
      <c r="AF1890" s="2">
        <v>42521</v>
      </c>
      <c r="AG1890" s="2">
        <v>42551</v>
      </c>
      <c r="AH1890" s="2">
        <v>42580</v>
      </c>
      <c r="AI1890" s="2">
        <v>42613</v>
      </c>
      <c r="AJ1890" s="2">
        <v>42643</v>
      </c>
      <c r="AK1890" s="2">
        <v>42674</v>
      </c>
      <c r="AL1890" s="2">
        <v>42704</v>
      </c>
      <c r="AM1890" s="2">
        <v>42734</v>
      </c>
      <c r="AN1890" s="2">
        <v>42766</v>
      </c>
      <c r="AO1890" s="2">
        <v>42794</v>
      </c>
      <c r="AP1890" s="2">
        <v>42825</v>
      </c>
      <c r="AQ1890" s="2">
        <v>42853</v>
      </c>
      <c r="AR1890" s="2">
        <v>42886</v>
      </c>
      <c r="AS1890" s="2">
        <v>42916</v>
      </c>
      <c r="AT1890" s="2">
        <v>42947</v>
      </c>
      <c r="AU1890" s="2">
        <v>42978</v>
      </c>
      <c r="AV1890" s="2">
        <v>43007</v>
      </c>
      <c r="AW1890" s="2">
        <v>43039</v>
      </c>
      <c r="AX1890" s="2">
        <v>43069</v>
      </c>
      <c r="AY1890" s="2">
        <v>43098</v>
      </c>
      <c r="AZ1890" s="2">
        <v>43131</v>
      </c>
      <c r="BA1890" s="2">
        <v>43159</v>
      </c>
      <c r="BB1890" s="2">
        <v>43189</v>
      </c>
      <c r="BC1890" s="2">
        <v>43220</v>
      </c>
      <c r="BD1890" s="2">
        <v>43251</v>
      </c>
      <c r="BE1890" s="2">
        <v>43280</v>
      </c>
      <c r="BF1890" s="2">
        <v>43312</v>
      </c>
      <c r="BG1890" s="2">
        <v>43343</v>
      </c>
      <c r="BH1890" s="2">
        <v>43371</v>
      </c>
      <c r="BI1890" s="2">
        <v>43404</v>
      </c>
      <c r="BJ1890" s="2">
        <v>43434</v>
      </c>
      <c r="BK1890" s="2">
        <v>43465</v>
      </c>
      <c r="BL1890" s="2">
        <v>43496</v>
      </c>
      <c r="BM1890" s="2">
        <v>43524</v>
      </c>
      <c r="BN1890" s="2">
        <v>43553</v>
      </c>
      <c r="BO1890" s="2">
        <v>43585</v>
      </c>
      <c r="BP1890" s="2">
        <v>43616</v>
      </c>
      <c r="BQ1890" s="2">
        <v>43644</v>
      </c>
      <c r="BR1890" s="2">
        <v>43677</v>
      </c>
      <c r="BS1890" s="2">
        <v>43707</v>
      </c>
      <c r="BT1890" s="2">
        <v>43738</v>
      </c>
      <c r="BU1890" s="2">
        <v>43769</v>
      </c>
      <c r="BV1890" s="2">
        <v>43798</v>
      </c>
      <c r="BW1890" s="2">
        <v>43830</v>
      </c>
      <c r="BX1890" s="2">
        <v>43861</v>
      </c>
      <c r="BY1890" s="2">
        <v>43889</v>
      </c>
      <c r="BZ1890" s="2">
        <v>43921</v>
      </c>
      <c r="CA1890" s="2">
        <v>43951</v>
      </c>
      <c r="CB1890" s="2">
        <v>43980</v>
      </c>
      <c r="CC1890" s="2">
        <v>44012</v>
      </c>
      <c r="CD1890" s="2">
        <v>44043</v>
      </c>
      <c r="CE1890" s="2">
        <v>44074</v>
      </c>
      <c r="CF1890" s="2">
        <v>44104</v>
      </c>
      <c r="CG1890" s="2">
        <v>44134</v>
      </c>
      <c r="CH1890" s="2">
        <v>44165</v>
      </c>
      <c r="CI1890" s="2">
        <v>44196</v>
      </c>
      <c r="CJ1890" s="2">
        <v>44225</v>
      </c>
      <c r="CK1890" s="2">
        <v>44253</v>
      </c>
      <c r="CL1890" s="2">
        <v>44286</v>
      </c>
      <c r="CM1890" s="2">
        <v>44316</v>
      </c>
      <c r="CN1890" s="2">
        <v>44347</v>
      </c>
      <c r="CO1890" s="2">
        <v>44377</v>
      </c>
      <c r="CP1890" s="2">
        <v>44407</v>
      </c>
      <c r="CQ1890" s="2">
        <v>44439</v>
      </c>
      <c r="CR1890" s="2">
        <v>44469</v>
      </c>
      <c r="CS1890" s="2">
        <v>44498</v>
      </c>
      <c r="CT1890" s="2">
        <v>44530</v>
      </c>
      <c r="CU1890" s="2">
        <v>44561</v>
      </c>
      <c r="CV1890" s="2">
        <v>44592</v>
      </c>
      <c r="CW1890" s="2">
        <v>44620</v>
      </c>
      <c r="CX1890" s="2">
        <v>44651</v>
      </c>
      <c r="CY1890" s="2">
        <v>44680</v>
      </c>
      <c r="CZ1890" s="2">
        <v>44712</v>
      </c>
      <c r="DA1890" s="2">
        <v>44742</v>
      </c>
      <c r="DB1890" s="2">
        <v>44771</v>
      </c>
      <c r="DC1890" s="2">
        <v>44804</v>
      </c>
      <c r="DD1890" s="2">
        <v>44834</v>
      </c>
      <c r="DE1890" s="2">
        <v>44865</v>
      </c>
    </row>
    <row r="1891" spans="1:121" x14ac:dyDescent="0.25">
      <c r="D1891" s="3">
        <v>15337098</v>
      </c>
      <c r="E1891">
        <v>15822292</v>
      </c>
      <c r="F1891">
        <v>19607782</v>
      </c>
      <c r="G1891">
        <v>16233867</v>
      </c>
      <c r="H1891">
        <v>14920901</v>
      </c>
      <c r="I1891">
        <v>15206661</v>
      </c>
      <c r="J1891">
        <v>14840164</v>
      </c>
      <c r="K1891">
        <v>12022149</v>
      </c>
      <c r="L1891">
        <v>14130579</v>
      </c>
      <c r="M1891">
        <v>29177822</v>
      </c>
      <c r="N1891">
        <v>12374212</v>
      </c>
      <c r="O1891">
        <v>16017529</v>
      </c>
      <c r="P1891">
        <v>12388416</v>
      </c>
      <c r="Q1891">
        <v>13255132</v>
      </c>
      <c r="R1891">
        <v>14225205</v>
      </c>
      <c r="S1891">
        <v>13890600</v>
      </c>
      <c r="T1891">
        <v>13867388</v>
      </c>
      <c r="U1891">
        <v>14341537</v>
      </c>
      <c r="V1891">
        <v>16065182</v>
      </c>
      <c r="W1891">
        <v>16504309</v>
      </c>
      <c r="X1891">
        <v>20545803</v>
      </c>
      <c r="Y1891">
        <v>20454358</v>
      </c>
      <c r="Z1891">
        <v>15419632</v>
      </c>
      <c r="AA1891">
        <v>20147151</v>
      </c>
      <c r="AB1891">
        <v>27785529</v>
      </c>
      <c r="AC1891">
        <v>27238414</v>
      </c>
      <c r="AD1891">
        <v>28606935</v>
      </c>
      <c r="AE1891">
        <v>31877677</v>
      </c>
      <c r="AF1891">
        <v>19675318</v>
      </c>
      <c r="AG1891">
        <v>26751583</v>
      </c>
      <c r="AH1891">
        <v>20823765</v>
      </c>
      <c r="AI1891">
        <v>17291346</v>
      </c>
      <c r="AJ1891">
        <v>36180629</v>
      </c>
      <c r="AK1891">
        <v>19964499</v>
      </c>
      <c r="AL1891">
        <v>24781139</v>
      </c>
      <c r="AM1891">
        <v>24328680</v>
      </c>
      <c r="AN1891">
        <v>16890923</v>
      </c>
      <c r="AO1891">
        <v>15740623</v>
      </c>
      <c r="AP1891">
        <v>22512364</v>
      </c>
      <c r="AQ1891">
        <v>17988019</v>
      </c>
      <c r="AR1891">
        <v>20402083</v>
      </c>
      <c r="AS1891">
        <v>25292025</v>
      </c>
      <c r="AT1891">
        <v>12177841</v>
      </c>
      <c r="AU1891">
        <v>18698597</v>
      </c>
      <c r="AV1891">
        <v>13498746</v>
      </c>
      <c r="AW1891">
        <v>14979331</v>
      </c>
      <c r="AX1891">
        <v>20745983</v>
      </c>
      <c r="AY1891">
        <v>17435905</v>
      </c>
      <c r="AZ1891">
        <v>17044042</v>
      </c>
      <c r="BA1891">
        <v>20237583</v>
      </c>
      <c r="BB1891">
        <v>18704631</v>
      </c>
      <c r="BC1891">
        <v>17237970</v>
      </c>
      <c r="BD1891">
        <v>14443095</v>
      </c>
      <c r="BE1891">
        <v>13933870</v>
      </c>
      <c r="BF1891">
        <v>13254131</v>
      </c>
      <c r="BG1891">
        <v>16784643</v>
      </c>
      <c r="BH1891">
        <v>16384369</v>
      </c>
      <c r="BI1891">
        <v>21451209</v>
      </c>
      <c r="BJ1891">
        <v>17037937</v>
      </c>
      <c r="BK1891">
        <v>16993527</v>
      </c>
      <c r="BL1891">
        <v>14296403</v>
      </c>
      <c r="BM1891">
        <v>14835729</v>
      </c>
      <c r="BN1891">
        <v>16316497</v>
      </c>
      <c r="BO1891">
        <v>10250538</v>
      </c>
      <c r="BP1891">
        <v>14643866</v>
      </c>
      <c r="BQ1891">
        <v>13398690</v>
      </c>
      <c r="BR1891">
        <v>12596524</v>
      </c>
      <c r="BS1891">
        <v>15118913</v>
      </c>
      <c r="BT1891">
        <v>13940674</v>
      </c>
      <c r="BU1891">
        <v>12483382</v>
      </c>
      <c r="BV1891">
        <v>11564058</v>
      </c>
      <c r="BW1891">
        <v>9590397</v>
      </c>
      <c r="BX1891">
        <v>13210720</v>
      </c>
      <c r="BY1891">
        <v>18493885</v>
      </c>
      <c r="BZ1891">
        <v>65732610</v>
      </c>
      <c r="CA1891">
        <v>40423033</v>
      </c>
      <c r="CB1891">
        <v>29687959</v>
      </c>
      <c r="CC1891">
        <v>47695479</v>
      </c>
      <c r="CD1891">
        <v>28272736</v>
      </c>
      <c r="CE1891">
        <v>23761958</v>
      </c>
      <c r="CF1891">
        <v>25203864</v>
      </c>
      <c r="CG1891">
        <v>17999972</v>
      </c>
      <c r="CH1891">
        <v>23110487</v>
      </c>
      <c r="CI1891">
        <v>14932656</v>
      </c>
      <c r="CJ1891">
        <v>16285431</v>
      </c>
      <c r="CK1891">
        <v>20625390</v>
      </c>
      <c r="CL1891">
        <v>25465870</v>
      </c>
      <c r="CM1891">
        <v>14249752</v>
      </c>
      <c r="CN1891">
        <v>14146814</v>
      </c>
      <c r="CO1891">
        <v>17932731</v>
      </c>
      <c r="CP1891">
        <v>16151011</v>
      </c>
      <c r="CQ1891">
        <v>15811114</v>
      </c>
      <c r="CR1891">
        <v>16123520</v>
      </c>
      <c r="CS1891">
        <v>15418871</v>
      </c>
      <c r="CT1891">
        <v>17313651</v>
      </c>
      <c r="CU1891">
        <v>17715530</v>
      </c>
      <c r="CV1891">
        <v>15928315</v>
      </c>
      <c r="CW1891">
        <v>20093456</v>
      </c>
      <c r="CX1891">
        <v>21840338</v>
      </c>
      <c r="CY1891">
        <v>17553503</v>
      </c>
      <c r="CZ1891">
        <v>22968915</v>
      </c>
      <c r="DA1891">
        <v>21651184</v>
      </c>
      <c r="DB1891">
        <v>17183511</v>
      </c>
      <c r="DC1891">
        <v>15178617</v>
      </c>
      <c r="DD1891">
        <v>18452992</v>
      </c>
      <c r="DE1891">
        <v>15638966</v>
      </c>
    </row>
    <row r="1892" spans="1:121" x14ac:dyDescent="0.25">
      <c r="A1892" s="5" t="s">
        <v>934</v>
      </c>
      <c r="B1892" t="s">
        <v>1171</v>
      </c>
      <c r="C1892" t="s">
        <v>1201</v>
      </c>
      <c r="D1892" s="2">
        <f>_xll.BDH(A1892, "volume", B1892, C1892, "Direction", "H", "Period", "M","cols=72;rows=2")</f>
        <v>41670</v>
      </c>
      <c r="E1892" s="2">
        <v>41698</v>
      </c>
      <c r="F1892" s="2">
        <v>41729</v>
      </c>
      <c r="G1892" s="2">
        <v>41759</v>
      </c>
      <c r="H1892" s="2">
        <v>41789</v>
      </c>
      <c r="I1892" s="2">
        <v>41820</v>
      </c>
      <c r="J1892" s="2">
        <v>41851</v>
      </c>
      <c r="K1892" s="2">
        <v>41880</v>
      </c>
      <c r="L1892" s="2">
        <v>41912</v>
      </c>
      <c r="M1892" s="2">
        <v>41943</v>
      </c>
      <c r="N1892" s="2">
        <v>41971</v>
      </c>
      <c r="O1892" s="2">
        <v>42004</v>
      </c>
      <c r="P1892" s="2">
        <v>42034</v>
      </c>
      <c r="Q1892" s="2">
        <v>42062</v>
      </c>
      <c r="R1892" s="2">
        <v>42094</v>
      </c>
      <c r="S1892" s="2">
        <v>42124</v>
      </c>
      <c r="T1892" s="2">
        <v>42153</v>
      </c>
      <c r="U1892" s="2">
        <v>42185</v>
      </c>
      <c r="V1892" s="2">
        <v>42216</v>
      </c>
      <c r="W1892" s="2">
        <v>42247</v>
      </c>
      <c r="X1892" s="2">
        <v>42277</v>
      </c>
      <c r="Y1892" s="2">
        <v>42307</v>
      </c>
      <c r="Z1892" s="2">
        <v>42338</v>
      </c>
      <c r="AA1892" s="2">
        <v>42369</v>
      </c>
      <c r="AB1892" s="2">
        <v>42398</v>
      </c>
      <c r="AC1892" s="2">
        <v>42429</v>
      </c>
      <c r="AD1892" s="2">
        <v>42460</v>
      </c>
      <c r="AE1892" s="2">
        <v>42489</v>
      </c>
      <c r="AF1892" s="2">
        <v>42521</v>
      </c>
      <c r="AG1892" s="2">
        <v>42551</v>
      </c>
      <c r="AH1892" s="2">
        <v>42580</v>
      </c>
      <c r="AI1892" s="2">
        <v>42613</v>
      </c>
      <c r="AJ1892" s="2">
        <v>42643</v>
      </c>
      <c r="AK1892" s="2">
        <v>42674</v>
      </c>
      <c r="AL1892" s="2">
        <v>42704</v>
      </c>
      <c r="AM1892" s="2">
        <v>42734</v>
      </c>
      <c r="AN1892" s="2">
        <v>42766</v>
      </c>
      <c r="AO1892" s="2">
        <v>42794</v>
      </c>
      <c r="AP1892" s="2">
        <v>42825</v>
      </c>
      <c r="AQ1892" s="2">
        <v>42853</v>
      </c>
      <c r="AR1892" s="2">
        <v>42886</v>
      </c>
      <c r="AS1892" s="2">
        <v>42916</v>
      </c>
      <c r="AT1892" s="2">
        <v>42947</v>
      </c>
      <c r="AU1892" s="2">
        <v>42978</v>
      </c>
      <c r="AV1892" s="2">
        <v>43007</v>
      </c>
      <c r="AW1892" s="2">
        <v>43039</v>
      </c>
      <c r="AX1892" s="2">
        <v>43069</v>
      </c>
      <c r="AY1892" s="2">
        <v>43098</v>
      </c>
      <c r="AZ1892" s="2">
        <v>43131</v>
      </c>
      <c r="BA1892" s="2">
        <v>43159</v>
      </c>
      <c r="BB1892" s="2">
        <v>43189</v>
      </c>
      <c r="BC1892" s="2">
        <v>43220</v>
      </c>
      <c r="BD1892" s="2">
        <v>43251</v>
      </c>
      <c r="BE1892" s="2">
        <v>43280</v>
      </c>
      <c r="BF1892" s="2">
        <v>43312</v>
      </c>
      <c r="BG1892" s="2">
        <v>43343</v>
      </c>
      <c r="BH1892" s="2">
        <v>43371</v>
      </c>
      <c r="BI1892" s="2">
        <v>43404</v>
      </c>
      <c r="BJ1892" s="2">
        <v>43434</v>
      </c>
      <c r="BK1892" s="2">
        <v>43465</v>
      </c>
      <c r="BL1892" s="2">
        <v>43496</v>
      </c>
      <c r="BM1892" s="2">
        <v>43524</v>
      </c>
      <c r="BN1892" s="2">
        <v>43553</v>
      </c>
      <c r="BO1892" s="2">
        <v>43585</v>
      </c>
      <c r="BP1892" s="2">
        <v>43616</v>
      </c>
      <c r="BQ1892" s="2">
        <v>43644</v>
      </c>
      <c r="BR1892" s="2">
        <v>43677</v>
      </c>
      <c r="BS1892" s="2">
        <v>43707</v>
      </c>
      <c r="BT1892" s="2">
        <v>43738</v>
      </c>
      <c r="BU1892" s="2">
        <v>43769</v>
      </c>
      <c r="BV1892" s="2">
        <v>43798</v>
      </c>
      <c r="BW1892" s="2">
        <v>43830</v>
      </c>
    </row>
    <row r="1893" spans="1:121" x14ac:dyDescent="0.25">
      <c r="D1893" s="3">
        <v>4862323</v>
      </c>
      <c r="E1893">
        <v>4115339</v>
      </c>
      <c r="F1893">
        <v>4403984</v>
      </c>
      <c r="G1893">
        <v>5075363</v>
      </c>
      <c r="H1893">
        <v>3624690</v>
      </c>
      <c r="I1893">
        <v>3445490</v>
      </c>
      <c r="J1893">
        <v>4403680</v>
      </c>
      <c r="K1893">
        <v>4114305</v>
      </c>
      <c r="L1893">
        <v>5769297</v>
      </c>
      <c r="M1893">
        <v>5836381</v>
      </c>
      <c r="N1893">
        <v>7123982</v>
      </c>
      <c r="O1893">
        <v>6554206</v>
      </c>
      <c r="P1893">
        <v>5315136</v>
      </c>
      <c r="Q1893">
        <v>5815824</v>
      </c>
      <c r="R1893">
        <v>11084519</v>
      </c>
      <c r="S1893">
        <v>9105040</v>
      </c>
      <c r="T1893">
        <v>8389657</v>
      </c>
      <c r="U1893">
        <v>10324498</v>
      </c>
      <c r="V1893">
        <v>5986941</v>
      </c>
      <c r="W1893">
        <v>5795707</v>
      </c>
      <c r="X1893">
        <v>5751128</v>
      </c>
      <c r="Y1893">
        <v>5259154</v>
      </c>
      <c r="Z1893">
        <v>4927567</v>
      </c>
      <c r="AA1893">
        <v>6042203</v>
      </c>
      <c r="AB1893">
        <v>5697802</v>
      </c>
      <c r="AC1893">
        <v>5353097</v>
      </c>
      <c r="AD1893">
        <v>10583755</v>
      </c>
      <c r="AE1893">
        <v>7041056</v>
      </c>
      <c r="AF1893">
        <v>8298757</v>
      </c>
      <c r="AG1893">
        <v>7654274</v>
      </c>
      <c r="AH1893">
        <v>4775257</v>
      </c>
      <c r="AI1893">
        <v>6548708</v>
      </c>
      <c r="AJ1893">
        <v>6383309</v>
      </c>
      <c r="AK1893">
        <v>4438065</v>
      </c>
      <c r="AL1893">
        <v>5425147</v>
      </c>
      <c r="AM1893">
        <v>5164612</v>
      </c>
      <c r="AN1893">
        <v>6224991</v>
      </c>
      <c r="AO1893">
        <v>5757376</v>
      </c>
      <c r="AP1893">
        <v>8507108</v>
      </c>
      <c r="AQ1893">
        <v>4973449</v>
      </c>
      <c r="AR1893">
        <v>9121712</v>
      </c>
      <c r="AS1893">
        <v>8031137</v>
      </c>
      <c r="AT1893">
        <v>6146568</v>
      </c>
      <c r="AU1893">
        <v>8949818</v>
      </c>
      <c r="AV1893">
        <v>9378674</v>
      </c>
      <c r="AW1893">
        <v>7398391</v>
      </c>
      <c r="AX1893">
        <v>11284849</v>
      </c>
      <c r="AY1893">
        <v>7728340</v>
      </c>
      <c r="AZ1893">
        <v>12401891</v>
      </c>
      <c r="BA1893">
        <v>8847978</v>
      </c>
      <c r="BB1893">
        <v>7969505</v>
      </c>
      <c r="BC1893">
        <v>7444358</v>
      </c>
      <c r="BD1893">
        <v>9776375</v>
      </c>
      <c r="BE1893">
        <v>7467901</v>
      </c>
      <c r="BF1893">
        <v>5477092</v>
      </c>
      <c r="BG1893">
        <v>5217396</v>
      </c>
      <c r="BH1893">
        <v>4926849</v>
      </c>
      <c r="BI1893">
        <v>5610835</v>
      </c>
      <c r="BJ1893">
        <v>6005485</v>
      </c>
      <c r="BK1893">
        <v>10867776</v>
      </c>
      <c r="BL1893">
        <v>9449104</v>
      </c>
      <c r="BM1893">
        <v>7141117</v>
      </c>
      <c r="BN1893">
        <v>6735128</v>
      </c>
      <c r="BO1893">
        <v>5908079</v>
      </c>
      <c r="BP1893">
        <v>7549228</v>
      </c>
      <c r="BQ1893">
        <v>10490276</v>
      </c>
      <c r="BR1893">
        <v>9301683</v>
      </c>
      <c r="BS1893">
        <v>10338412</v>
      </c>
      <c r="BT1893">
        <v>10199777</v>
      </c>
      <c r="BU1893">
        <v>11623614</v>
      </c>
      <c r="BV1893">
        <v>13688785</v>
      </c>
      <c r="BW1893">
        <v>26014248</v>
      </c>
    </row>
    <row r="1894" spans="1:121" x14ac:dyDescent="0.25">
      <c r="A1894" s="5" t="s">
        <v>935</v>
      </c>
      <c r="B1894" t="s">
        <v>1171</v>
      </c>
      <c r="C1894" t="s">
        <v>1202</v>
      </c>
      <c r="D1894" s="2">
        <f>_xll.BDH(A1894, "volume", B1894, C1894, "Direction", "H", "Period", "M","cols=96;rows=2")</f>
        <v>41670</v>
      </c>
      <c r="E1894" s="2">
        <v>41698</v>
      </c>
      <c r="F1894" s="2">
        <v>41729</v>
      </c>
      <c r="G1894" s="2">
        <v>41759</v>
      </c>
      <c r="H1894" s="2">
        <v>41789</v>
      </c>
      <c r="I1894" s="2">
        <v>41820</v>
      </c>
      <c r="J1894" s="2">
        <v>41851</v>
      </c>
      <c r="K1894" s="2">
        <v>41880</v>
      </c>
      <c r="L1894" s="2">
        <v>41912</v>
      </c>
      <c r="M1894" s="2">
        <v>41943</v>
      </c>
      <c r="N1894" s="2">
        <v>41971</v>
      </c>
      <c r="O1894" s="2">
        <v>42004</v>
      </c>
      <c r="P1894" s="2">
        <v>42034</v>
      </c>
      <c r="Q1894" s="2">
        <v>42062</v>
      </c>
      <c r="R1894" s="2">
        <v>42094</v>
      </c>
      <c r="S1894" s="2">
        <v>42124</v>
      </c>
      <c r="T1894" s="2">
        <v>42153</v>
      </c>
      <c r="U1894" s="2">
        <v>42185</v>
      </c>
      <c r="V1894" s="2">
        <v>42216</v>
      </c>
      <c r="W1894" s="2">
        <v>42247</v>
      </c>
      <c r="X1894" s="2">
        <v>42277</v>
      </c>
      <c r="Y1894" s="2">
        <v>42307</v>
      </c>
      <c r="Z1894" s="2">
        <v>42338</v>
      </c>
      <c r="AA1894" s="2">
        <v>42369</v>
      </c>
      <c r="AB1894" s="2">
        <v>42398</v>
      </c>
      <c r="AC1894" s="2">
        <v>42429</v>
      </c>
      <c r="AD1894" s="2">
        <v>42460</v>
      </c>
      <c r="AE1894" s="2">
        <v>42489</v>
      </c>
      <c r="AF1894" s="2">
        <v>42521</v>
      </c>
      <c r="AG1894" s="2">
        <v>42551</v>
      </c>
      <c r="AH1894" s="2">
        <v>42580</v>
      </c>
      <c r="AI1894" s="2">
        <v>42613</v>
      </c>
      <c r="AJ1894" s="2">
        <v>42643</v>
      </c>
      <c r="AK1894" s="2">
        <v>42674</v>
      </c>
      <c r="AL1894" s="2">
        <v>42704</v>
      </c>
      <c r="AM1894" s="2">
        <v>42734</v>
      </c>
      <c r="AN1894" s="2">
        <v>42766</v>
      </c>
      <c r="AO1894" s="2">
        <v>42794</v>
      </c>
      <c r="AP1894" s="2">
        <v>42825</v>
      </c>
      <c r="AQ1894" s="2">
        <v>42853</v>
      </c>
      <c r="AR1894" s="2">
        <v>42886</v>
      </c>
      <c r="AS1894" s="2">
        <v>42916</v>
      </c>
      <c r="AT1894" s="2">
        <v>42947</v>
      </c>
      <c r="AU1894" s="2">
        <v>42978</v>
      </c>
      <c r="AV1894" s="2">
        <v>43007</v>
      </c>
      <c r="AW1894" s="2">
        <v>43039</v>
      </c>
      <c r="AX1894" s="2">
        <v>43069</v>
      </c>
      <c r="AY1894" s="2">
        <v>43098</v>
      </c>
      <c r="AZ1894" s="2">
        <v>43131</v>
      </c>
      <c r="BA1894" s="2">
        <v>43159</v>
      </c>
      <c r="BB1894" s="2">
        <v>43189</v>
      </c>
      <c r="BC1894" s="2">
        <v>43220</v>
      </c>
      <c r="BD1894" s="2">
        <v>43251</v>
      </c>
      <c r="BE1894" s="2">
        <v>43280</v>
      </c>
      <c r="BF1894" s="2">
        <v>43312</v>
      </c>
      <c r="BG1894" s="2">
        <v>43343</v>
      </c>
      <c r="BH1894" s="2">
        <v>43371</v>
      </c>
      <c r="BI1894" s="2">
        <v>43404</v>
      </c>
      <c r="BJ1894" s="2">
        <v>43434</v>
      </c>
      <c r="BK1894" s="2">
        <v>43465</v>
      </c>
      <c r="BL1894" s="2">
        <v>43496</v>
      </c>
      <c r="BM1894" s="2">
        <v>43524</v>
      </c>
      <c r="BN1894" s="2">
        <v>43553</v>
      </c>
      <c r="BO1894" s="2">
        <v>43585</v>
      </c>
      <c r="BP1894" s="2">
        <v>43616</v>
      </c>
      <c r="BQ1894" s="2">
        <v>43644</v>
      </c>
      <c r="BR1894" s="2">
        <v>43677</v>
      </c>
      <c r="BS1894" s="2">
        <v>43707</v>
      </c>
      <c r="BT1894" s="2">
        <v>43738</v>
      </c>
      <c r="BU1894" s="2">
        <v>43769</v>
      </c>
      <c r="BV1894" s="2">
        <v>43798</v>
      </c>
      <c r="BW1894" s="2">
        <v>43830</v>
      </c>
      <c r="BX1894" s="2">
        <v>43861</v>
      </c>
      <c r="BY1894" s="2">
        <v>43889</v>
      </c>
      <c r="BZ1894" s="2">
        <v>43921</v>
      </c>
      <c r="CA1894" s="2">
        <v>43951</v>
      </c>
      <c r="CB1894" s="2">
        <v>43980</v>
      </c>
      <c r="CC1894" s="2">
        <v>44012</v>
      </c>
      <c r="CD1894" s="2">
        <v>44043</v>
      </c>
      <c r="CE1894" s="2">
        <v>44074</v>
      </c>
      <c r="CF1894" s="2">
        <v>44104</v>
      </c>
      <c r="CG1894" s="2">
        <v>44134</v>
      </c>
      <c r="CH1894" s="2">
        <v>44165</v>
      </c>
      <c r="CI1894" s="2">
        <v>44196</v>
      </c>
      <c r="CJ1894" s="2">
        <v>44225</v>
      </c>
      <c r="CK1894" s="2">
        <v>44253</v>
      </c>
      <c r="CL1894" s="2">
        <v>44286</v>
      </c>
      <c r="CM1894" s="2">
        <v>44316</v>
      </c>
      <c r="CN1894" s="2">
        <v>44347</v>
      </c>
      <c r="CO1894" s="2">
        <v>44377</v>
      </c>
      <c r="CP1894" s="2">
        <v>44407</v>
      </c>
      <c r="CQ1894" s="2">
        <v>44439</v>
      </c>
      <c r="CR1894" s="2">
        <v>44469</v>
      </c>
      <c r="CS1894" s="2">
        <v>44498</v>
      </c>
      <c r="CT1894" s="2">
        <v>44530</v>
      </c>
      <c r="CU1894" s="2">
        <v>44561</v>
      </c>
    </row>
    <row r="1895" spans="1:121" x14ac:dyDescent="0.25">
      <c r="D1895" s="3">
        <v>5119248</v>
      </c>
      <c r="E1895">
        <v>5002392</v>
      </c>
      <c r="F1895">
        <v>3910182</v>
      </c>
      <c r="G1895">
        <v>4679082</v>
      </c>
      <c r="H1895">
        <v>5213250</v>
      </c>
      <c r="I1895">
        <v>4702042</v>
      </c>
      <c r="J1895">
        <v>5143174</v>
      </c>
      <c r="K1895">
        <v>4093144</v>
      </c>
      <c r="L1895">
        <v>3688546</v>
      </c>
      <c r="M1895">
        <v>3981561</v>
      </c>
      <c r="N1895">
        <v>3730263</v>
      </c>
      <c r="O1895">
        <v>4894230</v>
      </c>
      <c r="P1895">
        <v>3282218</v>
      </c>
      <c r="Q1895">
        <v>4090621</v>
      </c>
      <c r="R1895">
        <v>5522024</v>
      </c>
      <c r="S1895">
        <v>10451402</v>
      </c>
      <c r="T1895">
        <v>4039698</v>
      </c>
      <c r="U1895">
        <v>6256288</v>
      </c>
      <c r="V1895">
        <v>4357683</v>
      </c>
      <c r="W1895">
        <v>5834120</v>
      </c>
      <c r="X1895">
        <v>4258323</v>
      </c>
      <c r="Y1895">
        <v>4525844</v>
      </c>
      <c r="Z1895">
        <v>7277483</v>
      </c>
      <c r="AA1895">
        <v>4841467</v>
      </c>
      <c r="AB1895">
        <v>6953358</v>
      </c>
      <c r="AC1895">
        <v>7343142</v>
      </c>
      <c r="AD1895">
        <v>7140181</v>
      </c>
      <c r="AE1895">
        <v>11878937</v>
      </c>
      <c r="AF1895">
        <v>9294185</v>
      </c>
      <c r="AG1895">
        <v>12575765</v>
      </c>
      <c r="AH1895">
        <v>7587376</v>
      </c>
      <c r="AI1895">
        <v>11135428</v>
      </c>
      <c r="AJ1895">
        <v>10609393</v>
      </c>
      <c r="AK1895">
        <v>9661800</v>
      </c>
      <c r="AL1895">
        <v>9390723</v>
      </c>
      <c r="AM1895">
        <v>9565985</v>
      </c>
      <c r="AN1895">
        <v>8107576</v>
      </c>
      <c r="AO1895">
        <v>8732090</v>
      </c>
      <c r="AP1895">
        <v>11412237</v>
      </c>
      <c r="AQ1895">
        <v>8664011</v>
      </c>
      <c r="AR1895">
        <v>10252283</v>
      </c>
      <c r="AS1895">
        <v>10087056</v>
      </c>
      <c r="AT1895">
        <v>5435149</v>
      </c>
      <c r="AU1895">
        <v>12670845</v>
      </c>
      <c r="AV1895">
        <v>8824571</v>
      </c>
      <c r="AW1895">
        <v>6158228</v>
      </c>
      <c r="AX1895">
        <v>6825181</v>
      </c>
      <c r="AY1895">
        <v>6619856</v>
      </c>
      <c r="AZ1895">
        <v>5750567</v>
      </c>
      <c r="BA1895">
        <v>6219340</v>
      </c>
      <c r="BB1895">
        <v>6663721</v>
      </c>
      <c r="BC1895">
        <v>5492333</v>
      </c>
      <c r="BD1895">
        <v>8320348</v>
      </c>
      <c r="BE1895">
        <v>7439755</v>
      </c>
      <c r="BF1895">
        <v>4743348</v>
      </c>
      <c r="BG1895">
        <v>8085882</v>
      </c>
      <c r="BH1895">
        <v>5569771</v>
      </c>
      <c r="BI1895">
        <v>7593091</v>
      </c>
      <c r="BJ1895">
        <v>6726413</v>
      </c>
      <c r="BK1895">
        <v>9818993</v>
      </c>
      <c r="BL1895">
        <v>9019057</v>
      </c>
      <c r="BM1895">
        <v>7368552</v>
      </c>
      <c r="BN1895">
        <v>7696381</v>
      </c>
      <c r="BO1895">
        <v>7060344</v>
      </c>
      <c r="BP1895">
        <v>8534963</v>
      </c>
      <c r="BQ1895">
        <v>7322041</v>
      </c>
      <c r="BR1895">
        <v>6271079</v>
      </c>
      <c r="BS1895">
        <v>7241470</v>
      </c>
      <c r="BT1895">
        <v>7863943</v>
      </c>
      <c r="BU1895">
        <v>5984110</v>
      </c>
      <c r="BV1895">
        <v>6518702</v>
      </c>
      <c r="BW1895">
        <v>6742729</v>
      </c>
      <c r="BX1895">
        <v>7814921</v>
      </c>
      <c r="BY1895">
        <v>6783610</v>
      </c>
      <c r="BZ1895">
        <v>11828459</v>
      </c>
      <c r="CA1895">
        <v>7875545</v>
      </c>
      <c r="CB1895">
        <v>4667610</v>
      </c>
      <c r="CC1895">
        <v>6429943</v>
      </c>
      <c r="CD1895">
        <v>4463010</v>
      </c>
      <c r="CE1895">
        <v>5128742</v>
      </c>
      <c r="CF1895">
        <v>6192295</v>
      </c>
      <c r="CG1895">
        <v>5315030</v>
      </c>
      <c r="CH1895">
        <v>7266941</v>
      </c>
      <c r="CI1895">
        <v>6517620</v>
      </c>
      <c r="CJ1895">
        <v>7375154</v>
      </c>
      <c r="CK1895">
        <v>13388743</v>
      </c>
      <c r="CL1895">
        <v>10349079</v>
      </c>
      <c r="CM1895">
        <v>5944656</v>
      </c>
      <c r="CN1895">
        <v>7794474</v>
      </c>
      <c r="CO1895">
        <v>8781741</v>
      </c>
      <c r="CP1895">
        <v>6607911</v>
      </c>
      <c r="CQ1895">
        <v>8636542</v>
      </c>
      <c r="CR1895">
        <v>25375104</v>
      </c>
      <c r="CS1895">
        <v>8792752</v>
      </c>
      <c r="CT1895">
        <v>8668034</v>
      </c>
      <c r="CU1895">
        <v>9286351</v>
      </c>
    </row>
    <row r="1896" spans="1:121" x14ac:dyDescent="0.25">
      <c r="A1896" s="5" t="s">
        <v>936</v>
      </c>
      <c r="B1896" t="s">
        <v>1171</v>
      </c>
      <c r="C1896" t="s">
        <v>1199</v>
      </c>
      <c r="D1896" s="2">
        <f>_xll.BDH(A1896, "volume", B1896, C1896, "Direction", "H", "Period", "M","cols=106;rows=2")</f>
        <v>41670</v>
      </c>
      <c r="E1896" s="2">
        <v>41698</v>
      </c>
      <c r="F1896" s="2">
        <v>41729</v>
      </c>
      <c r="G1896" s="2">
        <v>41759</v>
      </c>
      <c r="H1896" s="2">
        <v>41789</v>
      </c>
      <c r="I1896" s="2">
        <v>41820</v>
      </c>
      <c r="J1896" s="2">
        <v>41851</v>
      </c>
      <c r="K1896" s="2">
        <v>41880</v>
      </c>
      <c r="L1896" s="2">
        <v>41912</v>
      </c>
      <c r="M1896" s="2">
        <v>41943</v>
      </c>
      <c r="N1896" s="2">
        <v>41971</v>
      </c>
      <c r="O1896" s="2">
        <v>42004</v>
      </c>
      <c r="P1896" s="2">
        <v>42034</v>
      </c>
      <c r="Q1896" s="2">
        <v>42062</v>
      </c>
      <c r="R1896" s="2">
        <v>42094</v>
      </c>
      <c r="S1896" s="2">
        <v>42124</v>
      </c>
      <c r="T1896" s="2">
        <v>42153</v>
      </c>
      <c r="U1896" s="2">
        <v>42185</v>
      </c>
      <c r="V1896" s="2">
        <v>42216</v>
      </c>
      <c r="W1896" s="2">
        <v>42247</v>
      </c>
      <c r="X1896" s="2">
        <v>42277</v>
      </c>
      <c r="Y1896" s="2">
        <v>42307</v>
      </c>
      <c r="Z1896" s="2">
        <v>42338</v>
      </c>
      <c r="AA1896" s="2">
        <v>42369</v>
      </c>
      <c r="AB1896" s="2">
        <v>42398</v>
      </c>
      <c r="AC1896" s="2">
        <v>42429</v>
      </c>
      <c r="AD1896" s="2">
        <v>42460</v>
      </c>
      <c r="AE1896" s="2">
        <v>42489</v>
      </c>
      <c r="AF1896" s="2">
        <v>42521</v>
      </c>
      <c r="AG1896" s="2">
        <v>42551</v>
      </c>
      <c r="AH1896" s="2">
        <v>42580</v>
      </c>
      <c r="AI1896" s="2">
        <v>42613</v>
      </c>
      <c r="AJ1896" s="2">
        <v>42643</v>
      </c>
      <c r="AK1896" s="2">
        <v>42674</v>
      </c>
      <c r="AL1896" s="2">
        <v>42704</v>
      </c>
      <c r="AM1896" s="2">
        <v>42734</v>
      </c>
      <c r="AN1896" s="2">
        <v>42766</v>
      </c>
      <c r="AO1896" s="2">
        <v>42794</v>
      </c>
      <c r="AP1896" s="2">
        <v>42825</v>
      </c>
      <c r="AQ1896" s="2">
        <v>42853</v>
      </c>
      <c r="AR1896" s="2">
        <v>42886</v>
      </c>
      <c r="AS1896" s="2">
        <v>42916</v>
      </c>
      <c r="AT1896" s="2">
        <v>42947</v>
      </c>
      <c r="AU1896" s="2">
        <v>42978</v>
      </c>
      <c r="AV1896" s="2">
        <v>43007</v>
      </c>
      <c r="AW1896" s="2">
        <v>43039</v>
      </c>
      <c r="AX1896" s="2">
        <v>43069</v>
      </c>
      <c r="AY1896" s="2">
        <v>43098</v>
      </c>
      <c r="AZ1896" s="2">
        <v>43131</v>
      </c>
      <c r="BA1896" s="2">
        <v>43159</v>
      </c>
      <c r="BB1896" s="2">
        <v>43189</v>
      </c>
      <c r="BC1896" s="2">
        <v>43220</v>
      </c>
      <c r="BD1896" s="2">
        <v>43251</v>
      </c>
      <c r="BE1896" s="2">
        <v>43280</v>
      </c>
      <c r="BF1896" s="2">
        <v>43312</v>
      </c>
      <c r="BG1896" s="2">
        <v>43343</v>
      </c>
      <c r="BH1896" s="2">
        <v>43371</v>
      </c>
      <c r="BI1896" s="2">
        <v>43404</v>
      </c>
      <c r="BJ1896" s="2">
        <v>43434</v>
      </c>
      <c r="BK1896" s="2">
        <v>43465</v>
      </c>
      <c r="BL1896" s="2">
        <v>43496</v>
      </c>
      <c r="BM1896" s="2">
        <v>43524</v>
      </c>
      <c r="BN1896" s="2">
        <v>43553</v>
      </c>
      <c r="BO1896" s="2">
        <v>43585</v>
      </c>
      <c r="BP1896" s="2">
        <v>43616</v>
      </c>
      <c r="BQ1896" s="2">
        <v>43644</v>
      </c>
      <c r="BR1896" s="2">
        <v>43677</v>
      </c>
      <c r="BS1896" s="2">
        <v>43707</v>
      </c>
      <c r="BT1896" s="2">
        <v>43738</v>
      </c>
      <c r="BU1896" s="2">
        <v>43769</v>
      </c>
      <c r="BV1896" s="2">
        <v>43798</v>
      </c>
      <c r="BW1896" s="2">
        <v>43830</v>
      </c>
      <c r="BX1896" s="2">
        <v>43861</v>
      </c>
      <c r="BY1896" s="2">
        <v>43889</v>
      </c>
      <c r="BZ1896" s="2">
        <v>43921</v>
      </c>
      <c r="CA1896" s="2">
        <v>43951</v>
      </c>
      <c r="CB1896" s="2">
        <v>43980</v>
      </c>
      <c r="CC1896" s="2">
        <v>44012</v>
      </c>
      <c r="CD1896" s="2">
        <v>44043</v>
      </c>
      <c r="CE1896" s="2">
        <v>44074</v>
      </c>
      <c r="CF1896" s="2">
        <v>44104</v>
      </c>
      <c r="CG1896" s="2">
        <v>44134</v>
      </c>
      <c r="CH1896" s="2">
        <v>44165</v>
      </c>
      <c r="CI1896" s="2">
        <v>44196</v>
      </c>
      <c r="CJ1896" s="2">
        <v>44225</v>
      </c>
      <c r="CK1896" s="2">
        <v>44253</v>
      </c>
      <c r="CL1896" s="2">
        <v>44286</v>
      </c>
      <c r="CM1896" s="2">
        <v>44316</v>
      </c>
      <c r="CN1896" s="2">
        <v>44347</v>
      </c>
      <c r="CO1896" s="2">
        <v>44377</v>
      </c>
      <c r="CP1896" s="2">
        <v>44407</v>
      </c>
      <c r="CQ1896" s="2">
        <v>44439</v>
      </c>
      <c r="CR1896" s="2">
        <v>44469</v>
      </c>
      <c r="CS1896" s="2">
        <v>44498</v>
      </c>
      <c r="CT1896" s="2">
        <v>44530</v>
      </c>
      <c r="CU1896" s="2">
        <v>44561</v>
      </c>
      <c r="CV1896" s="2">
        <v>44592</v>
      </c>
      <c r="CW1896" s="2">
        <v>44620</v>
      </c>
      <c r="CX1896" s="2">
        <v>44651</v>
      </c>
      <c r="CY1896" s="2">
        <v>44680</v>
      </c>
      <c r="CZ1896" s="2">
        <v>44712</v>
      </c>
      <c r="DA1896" s="2">
        <v>44742</v>
      </c>
      <c r="DB1896" s="2">
        <v>44771</v>
      </c>
      <c r="DC1896" s="2">
        <v>44804</v>
      </c>
      <c r="DD1896" s="2">
        <v>44834</v>
      </c>
      <c r="DE1896" s="2">
        <v>44865</v>
      </c>
    </row>
    <row r="1897" spans="1:121" x14ac:dyDescent="0.25">
      <c r="D1897" s="3">
        <v>40381182</v>
      </c>
      <c r="E1897">
        <v>31685413</v>
      </c>
      <c r="F1897">
        <v>32090417</v>
      </c>
      <c r="G1897">
        <v>32859458</v>
      </c>
      <c r="H1897">
        <v>21594561</v>
      </c>
      <c r="I1897">
        <v>29046719</v>
      </c>
      <c r="J1897">
        <v>50700614</v>
      </c>
      <c r="K1897">
        <v>38769337</v>
      </c>
      <c r="L1897">
        <v>41568616</v>
      </c>
      <c r="M1897">
        <v>74523174</v>
      </c>
      <c r="N1897">
        <v>32919432</v>
      </c>
      <c r="O1897">
        <v>39013555</v>
      </c>
      <c r="P1897">
        <v>35043200</v>
      </c>
      <c r="Q1897">
        <v>49669651</v>
      </c>
      <c r="R1897">
        <v>59280011</v>
      </c>
      <c r="S1897">
        <v>52516466</v>
      </c>
      <c r="T1897">
        <v>57423939</v>
      </c>
      <c r="U1897">
        <v>56884853</v>
      </c>
      <c r="V1897">
        <v>44718382</v>
      </c>
      <c r="W1897">
        <v>51627866</v>
      </c>
      <c r="X1897">
        <v>67863285</v>
      </c>
      <c r="Y1897">
        <v>65813486</v>
      </c>
      <c r="Z1897">
        <v>47053094</v>
      </c>
      <c r="AA1897">
        <v>50954041</v>
      </c>
      <c r="AB1897">
        <v>58953607</v>
      </c>
      <c r="AC1897">
        <v>53445959</v>
      </c>
      <c r="AD1897">
        <v>40569214</v>
      </c>
      <c r="AE1897">
        <v>37818896</v>
      </c>
      <c r="AF1897">
        <v>47403004</v>
      </c>
      <c r="AG1897">
        <v>66388559</v>
      </c>
      <c r="AH1897">
        <v>55178829</v>
      </c>
      <c r="AI1897">
        <v>50020809</v>
      </c>
      <c r="AJ1897">
        <v>47556400</v>
      </c>
      <c r="AK1897">
        <v>37318216</v>
      </c>
      <c r="AL1897">
        <v>56804393</v>
      </c>
      <c r="AM1897">
        <v>52633083</v>
      </c>
      <c r="AN1897">
        <v>45586861</v>
      </c>
      <c r="AO1897">
        <v>38678594</v>
      </c>
      <c r="AP1897">
        <v>46836139</v>
      </c>
      <c r="AQ1897">
        <v>31888045</v>
      </c>
      <c r="AR1897">
        <v>36624953</v>
      </c>
      <c r="AS1897">
        <v>41368424</v>
      </c>
      <c r="AT1897">
        <v>30836885</v>
      </c>
      <c r="AU1897">
        <v>28619220</v>
      </c>
      <c r="AV1897">
        <v>45067196</v>
      </c>
      <c r="AW1897">
        <v>36314543</v>
      </c>
      <c r="AX1897">
        <v>27591326</v>
      </c>
      <c r="AY1897">
        <v>29129477</v>
      </c>
      <c r="AZ1897">
        <v>34470470</v>
      </c>
      <c r="BA1897">
        <v>34593662</v>
      </c>
      <c r="BB1897">
        <v>38124980</v>
      </c>
      <c r="BC1897">
        <v>33989199</v>
      </c>
      <c r="BD1897">
        <v>43913173</v>
      </c>
      <c r="BE1897">
        <v>55311808</v>
      </c>
      <c r="BF1897">
        <v>30840624</v>
      </c>
      <c r="BG1897">
        <v>24402334</v>
      </c>
      <c r="BH1897">
        <v>28654234</v>
      </c>
      <c r="BI1897">
        <v>35468903</v>
      </c>
      <c r="BJ1897">
        <v>44312291</v>
      </c>
      <c r="BK1897">
        <v>38255116</v>
      </c>
      <c r="BL1897">
        <v>42303084</v>
      </c>
      <c r="BM1897">
        <v>27965370</v>
      </c>
      <c r="BN1897">
        <v>37438939</v>
      </c>
      <c r="BO1897">
        <v>34299292</v>
      </c>
      <c r="BP1897">
        <v>29130630</v>
      </c>
      <c r="BQ1897">
        <v>54546158</v>
      </c>
      <c r="BR1897">
        <v>58399368</v>
      </c>
      <c r="BS1897">
        <v>44350457</v>
      </c>
      <c r="BT1897">
        <v>42058522</v>
      </c>
      <c r="BU1897">
        <v>42186751</v>
      </c>
      <c r="BV1897">
        <v>41836868</v>
      </c>
      <c r="BW1897">
        <v>44642156</v>
      </c>
      <c r="BX1897">
        <v>50045148</v>
      </c>
      <c r="BY1897">
        <v>49865959</v>
      </c>
      <c r="BZ1897">
        <v>95192010</v>
      </c>
      <c r="CA1897">
        <v>51837076</v>
      </c>
      <c r="CB1897">
        <v>66678537</v>
      </c>
      <c r="CC1897">
        <v>50477830</v>
      </c>
      <c r="CD1897">
        <v>34185308</v>
      </c>
      <c r="CE1897">
        <v>31294647</v>
      </c>
      <c r="CF1897">
        <v>39996631</v>
      </c>
      <c r="CG1897">
        <v>37625708</v>
      </c>
      <c r="CH1897">
        <v>53137217</v>
      </c>
      <c r="CI1897">
        <v>41849886</v>
      </c>
      <c r="CJ1897">
        <v>37081316</v>
      </c>
      <c r="CK1897">
        <v>32341254</v>
      </c>
      <c r="CL1897">
        <v>42109969</v>
      </c>
      <c r="CM1897">
        <v>34148093</v>
      </c>
      <c r="CN1897">
        <v>45036645</v>
      </c>
      <c r="CO1897">
        <v>34770149</v>
      </c>
      <c r="CP1897">
        <v>30439624</v>
      </c>
      <c r="CQ1897">
        <v>28157912</v>
      </c>
      <c r="CR1897">
        <v>48737958</v>
      </c>
      <c r="CS1897">
        <v>31841785</v>
      </c>
      <c r="CT1897">
        <v>30389255</v>
      </c>
      <c r="CU1897">
        <v>39907680</v>
      </c>
      <c r="CV1897">
        <v>44557807</v>
      </c>
      <c r="CW1897">
        <v>43500545</v>
      </c>
      <c r="CX1897">
        <v>44737837</v>
      </c>
      <c r="CY1897">
        <v>49546551</v>
      </c>
      <c r="CZ1897">
        <v>44577275</v>
      </c>
      <c r="DA1897">
        <v>42780736</v>
      </c>
      <c r="DB1897">
        <v>31877139</v>
      </c>
      <c r="DC1897">
        <v>31795342</v>
      </c>
      <c r="DD1897">
        <v>37770115</v>
      </c>
      <c r="DE1897">
        <v>32831808</v>
      </c>
    </row>
    <row r="1898" spans="1:121" x14ac:dyDescent="0.25">
      <c r="A1898" s="5" t="s">
        <v>937</v>
      </c>
      <c r="B1898" t="s">
        <v>1171</v>
      </c>
      <c r="C1898" t="s">
        <v>1199</v>
      </c>
      <c r="D1898" s="2">
        <f>_xll.BDH(A1898, "volume", B1898, C1898, "Direction", "H", "Period", "M","cols=106;rows=2")</f>
        <v>41670</v>
      </c>
      <c r="E1898" s="2">
        <v>41698</v>
      </c>
      <c r="F1898" s="2">
        <v>41729</v>
      </c>
      <c r="G1898" s="2">
        <v>41759</v>
      </c>
      <c r="H1898" s="2">
        <v>41789</v>
      </c>
      <c r="I1898" s="2">
        <v>41820</v>
      </c>
      <c r="J1898" s="2">
        <v>41851</v>
      </c>
      <c r="K1898" s="2">
        <v>41880</v>
      </c>
      <c r="L1898" s="2">
        <v>41912</v>
      </c>
      <c r="M1898" s="2">
        <v>41943</v>
      </c>
      <c r="N1898" s="2">
        <v>41971</v>
      </c>
      <c r="O1898" s="2">
        <v>42004</v>
      </c>
      <c r="P1898" s="2">
        <v>42034</v>
      </c>
      <c r="Q1898" s="2">
        <v>42062</v>
      </c>
      <c r="R1898" s="2">
        <v>42094</v>
      </c>
      <c r="S1898" s="2">
        <v>42124</v>
      </c>
      <c r="T1898" s="2">
        <v>42153</v>
      </c>
      <c r="U1898" s="2">
        <v>42185</v>
      </c>
      <c r="V1898" s="2">
        <v>42216</v>
      </c>
      <c r="W1898" s="2">
        <v>42247</v>
      </c>
      <c r="X1898" s="2">
        <v>42277</v>
      </c>
      <c r="Y1898" s="2">
        <v>42307</v>
      </c>
      <c r="Z1898" s="2">
        <v>42338</v>
      </c>
      <c r="AA1898" s="2">
        <v>42369</v>
      </c>
      <c r="AB1898" s="2">
        <v>42398</v>
      </c>
      <c r="AC1898" s="2">
        <v>42429</v>
      </c>
      <c r="AD1898" s="2">
        <v>42460</v>
      </c>
      <c r="AE1898" s="2">
        <v>42489</v>
      </c>
      <c r="AF1898" s="2">
        <v>42521</v>
      </c>
      <c r="AG1898" s="2">
        <v>42551</v>
      </c>
      <c r="AH1898" s="2">
        <v>42580</v>
      </c>
      <c r="AI1898" s="2">
        <v>42613</v>
      </c>
      <c r="AJ1898" s="2">
        <v>42643</v>
      </c>
      <c r="AK1898" s="2">
        <v>42674</v>
      </c>
      <c r="AL1898" s="2">
        <v>42704</v>
      </c>
      <c r="AM1898" s="2">
        <v>42734</v>
      </c>
      <c r="AN1898" s="2">
        <v>42766</v>
      </c>
      <c r="AO1898" s="2">
        <v>42794</v>
      </c>
      <c r="AP1898" s="2">
        <v>42825</v>
      </c>
      <c r="AQ1898" s="2">
        <v>42853</v>
      </c>
      <c r="AR1898" s="2">
        <v>42886</v>
      </c>
      <c r="AS1898" s="2">
        <v>42916</v>
      </c>
      <c r="AT1898" s="2">
        <v>42947</v>
      </c>
      <c r="AU1898" s="2">
        <v>42978</v>
      </c>
      <c r="AV1898" s="2">
        <v>43007</v>
      </c>
      <c r="AW1898" s="2">
        <v>43039</v>
      </c>
      <c r="AX1898" s="2">
        <v>43069</v>
      </c>
      <c r="AY1898" s="2">
        <v>43098</v>
      </c>
      <c r="AZ1898" s="2">
        <v>43131</v>
      </c>
      <c r="BA1898" s="2">
        <v>43159</v>
      </c>
      <c r="BB1898" s="2">
        <v>43189</v>
      </c>
      <c r="BC1898" s="2">
        <v>43220</v>
      </c>
      <c r="BD1898" s="2">
        <v>43251</v>
      </c>
      <c r="BE1898" s="2">
        <v>43280</v>
      </c>
      <c r="BF1898" s="2">
        <v>43312</v>
      </c>
      <c r="BG1898" s="2">
        <v>43343</v>
      </c>
      <c r="BH1898" s="2">
        <v>43371</v>
      </c>
      <c r="BI1898" s="2">
        <v>43404</v>
      </c>
      <c r="BJ1898" s="2">
        <v>43434</v>
      </c>
      <c r="BK1898" s="2">
        <v>43465</v>
      </c>
      <c r="BL1898" s="2">
        <v>43496</v>
      </c>
      <c r="BM1898" s="2">
        <v>43524</v>
      </c>
      <c r="BN1898" s="2">
        <v>43553</v>
      </c>
      <c r="BO1898" s="2">
        <v>43585</v>
      </c>
      <c r="BP1898" s="2">
        <v>43616</v>
      </c>
      <c r="BQ1898" s="2">
        <v>43644</v>
      </c>
      <c r="BR1898" s="2">
        <v>43677</v>
      </c>
      <c r="BS1898" s="2">
        <v>43707</v>
      </c>
      <c r="BT1898" s="2">
        <v>43738</v>
      </c>
      <c r="BU1898" s="2">
        <v>43769</v>
      </c>
      <c r="BV1898" s="2">
        <v>43798</v>
      </c>
      <c r="BW1898" s="2">
        <v>43830</v>
      </c>
      <c r="BX1898" s="2">
        <v>43861</v>
      </c>
      <c r="BY1898" s="2">
        <v>43889</v>
      </c>
      <c r="BZ1898" s="2">
        <v>43921</v>
      </c>
      <c r="CA1898" s="2">
        <v>43951</v>
      </c>
      <c r="CB1898" s="2">
        <v>43980</v>
      </c>
      <c r="CC1898" s="2">
        <v>44012</v>
      </c>
      <c r="CD1898" s="2">
        <v>44043</v>
      </c>
      <c r="CE1898" s="2">
        <v>44074</v>
      </c>
      <c r="CF1898" s="2">
        <v>44104</v>
      </c>
      <c r="CG1898" s="2">
        <v>44134</v>
      </c>
      <c r="CH1898" s="2">
        <v>44165</v>
      </c>
      <c r="CI1898" s="2">
        <v>44196</v>
      </c>
      <c r="CJ1898" s="2">
        <v>44225</v>
      </c>
      <c r="CK1898" s="2">
        <v>44253</v>
      </c>
      <c r="CL1898" s="2">
        <v>44286</v>
      </c>
      <c r="CM1898" s="2">
        <v>44316</v>
      </c>
      <c r="CN1898" s="2">
        <v>44347</v>
      </c>
      <c r="CO1898" s="2">
        <v>44377</v>
      </c>
      <c r="CP1898" s="2">
        <v>44407</v>
      </c>
      <c r="CQ1898" s="2">
        <v>44439</v>
      </c>
      <c r="CR1898" s="2">
        <v>44469</v>
      </c>
      <c r="CS1898" s="2">
        <v>44498</v>
      </c>
      <c r="CT1898" s="2">
        <v>44530</v>
      </c>
      <c r="CU1898" s="2">
        <v>44561</v>
      </c>
      <c r="CV1898" s="2">
        <v>44592</v>
      </c>
      <c r="CW1898" s="2">
        <v>44620</v>
      </c>
      <c r="CX1898" s="2">
        <v>44651</v>
      </c>
      <c r="CY1898" s="2">
        <v>44680</v>
      </c>
      <c r="CZ1898" s="2">
        <v>44712</v>
      </c>
      <c r="DA1898" s="2">
        <v>44742</v>
      </c>
      <c r="DB1898" s="2">
        <v>44771</v>
      </c>
      <c r="DC1898" s="2">
        <v>44804</v>
      </c>
      <c r="DD1898" s="2">
        <v>44834</v>
      </c>
      <c r="DE1898" s="2">
        <v>44865</v>
      </c>
    </row>
    <row r="1899" spans="1:121" x14ac:dyDescent="0.25">
      <c r="D1899" s="3">
        <v>4204827</v>
      </c>
      <c r="E1899">
        <v>3596659</v>
      </c>
      <c r="F1899">
        <v>3324459</v>
      </c>
      <c r="G1899">
        <v>2083518</v>
      </c>
      <c r="H1899">
        <v>2243946</v>
      </c>
      <c r="I1899">
        <v>3858411</v>
      </c>
      <c r="J1899">
        <v>1945520</v>
      </c>
      <c r="K1899">
        <v>1993373</v>
      </c>
      <c r="L1899">
        <v>3183242</v>
      </c>
      <c r="M1899">
        <v>3896103</v>
      </c>
      <c r="N1899">
        <v>2726721</v>
      </c>
      <c r="O1899">
        <v>2516702</v>
      </c>
      <c r="P1899">
        <v>2883765</v>
      </c>
      <c r="Q1899">
        <v>2656028</v>
      </c>
      <c r="R1899">
        <v>2866293</v>
      </c>
      <c r="S1899">
        <v>4264565</v>
      </c>
      <c r="T1899">
        <v>3360654</v>
      </c>
      <c r="U1899">
        <v>2920361</v>
      </c>
      <c r="V1899">
        <v>3746946</v>
      </c>
      <c r="W1899">
        <v>2815894</v>
      </c>
      <c r="X1899">
        <v>2847776</v>
      </c>
      <c r="Y1899">
        <v>3858918</v>
      </c>
      <c r="Z1899">
        <v>5148536</v>
      </c>
      <c r="AA1899">
        <v>3328786</v>
      </c>
      <c r="AB1899">
        <v>3857368</v>
      </c>
      <c r="AC1899">
        <v>7276227</v>
      </c>
      <c r="AD1899">
        <v>3952569</v>
      </c>
      <c r="AE1899">
        <v>4004155</v>
      </c>
      <c r="AF1899">
        <v>3202959</v>
      </c>
      <c r="AG1899">
        <v>3846709</v>
      </c>
      <c r="AH1899">
        <v>3419184</v>
      </c>
      <c r="AI1899">
        <v>3429661</v>
      </c>
      <c r="AJ1899">
        <v>4161791</v>
      </c>
      <c r="AK1899">
        <v>4550440</v>
      </c>
      <c r="AL1899">
        <v>4367700</v>
      </c>
      <c r="AM1899">
        <v>3894428</v>
      </c>
      <c r="AN1899">
        <v>4461271</v>
      </c>
      <c r="AO1899">
        <v>4615023</v>
      </c>
      <c r="AP1899">
        <v>4093958</v>
      </c>
      <c r="AQ1899">
        <v>3489422</v>
      </c>
      <c r="AR1899">
        <v>6532580</v>
      </c>
      <c r="AS1899">
        <v>3474258</v>
      </c>
      <c r="AT1899">
        <v>2709907</v>
      </c>
      <c r="AU1899">
        <v>2809414</v>
      </c>
      <c r="AV1899">
        <v>3480722</v>
      </c>
      <c r="AW1899">
        <v>4524464</v>
      </c>
      <c r="AX1899">
        <v>3229903</v>
      </c>
      <c r="AY1899">
        <v>4074308</v>
      </c>
      <c r="AZ1899">
        <v>4184071</v>
      </c>
      <c r="BA1899">
        <v>4177248</v>
      </c>
      <c r="BB1899">
        <v>3426008</v>
      </c>
      <c r="BC1899">
        <v>4531230</v>
      </c>
      <c r="BD1899">
        <v>4160381</v>
      </c>
      <c r="BE1899">
        <v>3607243</v>
      </c>
      <c r="BF1899">
        <v>2621642</v>
      </c>
      <c r="BG1899">
        <v>2484146</v>
      </c>
      <c r="BH1899">
        <v>2884225</v>
      </c>
      <c r="BI1899">
        <v>4077999</v>
      </c>
      <c r="BJ1899">
        <v>3243315</v>
      </c>
      <c r="BK1899">
        <v>4110495</v>
      </c>
      <c r="BL1899">
        <v>3875559</v>
      </c>
      <c r="BM1899">
        <v>4246709</v>
      </c>
      <c r="BN1899">
        <v>3956707</v>
      </c>
      <c r="BO1899">
        <v>3109811</v>
      </c>
      <c r="BP1899">
        <v>5863063</v>
      </c>
      <c r="BQ1899">
        <v>3425576</v>
      </c>
      <c r="BR1899">
        <v>3742966</v>
      </c>
      <c r="BS1899">
        <v>5592498</v>
      </c>
      <c r="BT1899">
        <v>3878006</v>
      </c>
      <c r="BU1899">
        <v>4200590</v>
      </c>
      <c r="BV1899">
        <v>3226405</v>
      </c>
      <c r="BW1899">
        <v>3902029</v>
      </c>
      <c r="BX1899">
        <v>4189342</v>
      </c>
      <c r="BY1899">
        <v>4782964</v>
      </c>
      <c r="BZ1899">
        <v>7419539</v>
      </c>
      <c r="CA1899">
        <v>5084376</v>
      </c>
      <c r="CB1899">
        <v>3991069</v>
      </c>
      <c r="CC1899">
        <v>4864674</v>
      </c>
      <c r="CD1899">
        <v>3873825</v>
      </c>
      <c r="CE1899">
        <v>3347289</v>
      </c>
      <c r="CF1899">
        <v>4624173</v>
      </c>
      <c r="CG1899">
        <v>4067270</v>
      </c>
      <c r="CH1899">
        <v>4484860</v>
      </c>
      <c r="CI1899">
        <v>5450150</v>
      </c>
      <c r="CJ1899">
        <v>4712287</v>
      </c>
      <c r="CK1899">
        <v>4589366</v>
      </c>
      <c r="CL1899">
        <v>6971700</v>
      </c>
      <c r="CM1899">
        <v>4619860</v>
      </c>
      <c r="CN1899">
        <v>4691395</v>
      </c>
      <c r="CO1899">
        <v>5495935</v>
      </c>
      <c r="CP1899">
        <v>4899417</v>
      </c>
      <c r="CQ1899">
        <v>4583202</v>
      </c>
      <c r="CR1899">
        <v>5550564</v>
      </c>
      <c r="CS1899">
        <v>4848338</v>
      </c>
      <c r="CT1899">
        <v>3765317</v>
      </c>
      <c r="CU1899">
        <v>4119082</v>
      </c>
      <c r="CV1899">
        <v>4445637</v>
      </c>
      <c r="CW1899">
        <v>5474592</v>
      </c>
      <c r="CX1899">
        <v>5378517</v>
      </c>
      <c r="CY1899">
        <v>5268903</v>
      </c>
      <c r="CZ1899">
        <v>5189356</v>
      </c>
      <c r="DA1899">
        <v>5632428</v>
      </c>
      <c r="DB1899">
        <v>3735068</v>
      </c>
      <c r="DC1899">
        <v>4050257</v>
      </c>
      <c r="DD1899">
        <v>6581595</v>
      </c>
      <c r="DE1899">
        <v>4917682</v>
      </c>
    </row>
    <row r="1900" spans="1:121" x14ac:dyDescent="0.25">
      <c r="A1900" s="5" t="s">
        <v>411</v>
      </c>
      <c r="B1900" t="s">
        <v>1171</v>
      </c>
      <c r="C1900" t="s">
        <v>1199</v>
      </c>
      <c r="D1900" s="2">
        <f>_xll.BDH(A1900, "volume", B1900, C1900, "Direction", "H", "Period", "M","cols=106;rows=2")</f>
        <v>41670</v>
      </c>
      <c r="E1900" s="2">
        <v>41698</v>
      </c>
      <c r="F1900" s="2">
        <v>41729</v>
      </c>
      <c r="G1900" s="2">
        <v>41759</v>
      </c>
      <c r="H1900" s="2">
        <v>41789</v>
      </c>
      <c r="I1900" s="2">
        <v>41820</v>
      </c>
      <c r="J1900" s="2">
        <v>41851</v>
      </c>
      <c r="K1900" s="2">
        <v>41880</v>
      </c>
      <c r="L1900" s="2">
        <v>41912</v>
      </c>
      <c r="M1900" s="2">
        <v>41943</v>
      </c>
      <c r="N1900" s="2">
        <v>41971</v>
      </c>
      <c r="O1900" s="2">
        <v>42004</v>
      </c>
      <c r="P1900" s="2">
        <v>42034</v>
      </c>
      <c r="Q1900" s="2">
        <v>42062</v>
      </c>
      <c r="R1900" s="2">
        <v>42094</v>
      </c>
      <c r="S1900" s="2">
        <v>42124</v>
      </c>
      <c r="T1900" s="2">
        <v>42153</v>
      </c>
      <c r="U1900" s="2">
        <v>42185</v>
      </c>
      <c r="V1900" s="2">
        <v>42216</v>
      </c>
      <c r="W1900" s="2">
        <v>42247</v>
      </c>
      <c r="X1900" s="2">
        <v>42277</v>
      </c>
      <c r="Y1900" s="2">
        <v>42307</v>
      </c>
      <c r="Z1900" s="2">
        <v>42338</v>
      </c>
      <c r="AA1900" s="2">
        <v>42369</v>
      </c>
      <c r="AB1900" s="2">
        <v>42398</v>
      </c>
      <c r="AC1900" s="2">
        <v>42429</v>
      </c>
      <c r="AD1900" s="2">
        <v>42460</v>
      </c>
      <c r="AE1900" s="2">
        <v>42489</v>
      </c>
      <c r="AF1900" s="2">
        <v>42521</v>
      </c>
      <c r="AG1900" s="2">
        <v>42551</v>
      </c>
      <c r="AH1900" s="2">
        <v>42580</v>
      </c>
      <c r="AI1900" s="2">
        <v>42613</v>
      </c>
      <c r="AJ1900" s="2">
        <v>42643</v>
      </c>
      <c r="AK1900" s="2">
        <v>42674</v>
      </c>
      <c r="AL1900" s="2">
        <v>42704</v>
      </c>
      <c r="AM1900" s="2">
        <v>42734</v>
      </c>
      <c r="AN1900" s="2">
        <v>42766</v>
      </c>
      <c r="AO1900" s="2">
        <v>42794</v>
      </c>
      <c r="AP1900" s="2">
        <v>42825</v>
      </c>
      <c r="AQ1900" s="2">
        <v>42853</v>
      </c>
      <c r="AR1900" s="2">
        <v>42886</v>
      </c>
      <c r="AS1900" s="2">
        <v>42916</v>
      </c>
      <c r="AT1900" s="2">
        <v>42947</v>
      </c>
      <c r="AU1900" s="2">
        <v>42978</v>
      </c>
      <c r="AV1900" s="2">
        <v>43007</v>
      </c>
      <c r="AW1900" s="2">
        <v>43039</v>
      </c>
      <c r="AX1900" s="2">
        <v>43069</v>
      </c>
      <c r="AY1900" s="2">
        <v>43098</v>
      </c>
      <c r="AZ1900" s="2">
        <v>43131</v>
      </c>
      <c r="BA1900" s="2">
        <v>43159</v>
      </c>
      <c r="BB1900" s="2">
        <v>43189</v>
      </c>
      <c r="BC1900" s="2">
        <v>43220</v>
      </c>
      <c r="BD1900" s="2">
        <v>43251</v>
      </c>
      <c r="BE1900" s="2">
        <v>43280</v>
      </c>
      <c r="BF1900" s="2">
        <v>43312</v>
      </c>
      <c r="BG1900" s="2">
        <v>43343</v>
      </c>
      <c r="BH1900" s="2">
        <v>43371</v>
      </c>
      <c r="BI1900" s="2">
        <v>43404</v>
      </c>
      <c r="BJ1900" s="2">
        <v>43434</v>
      </c>
      <c r="BK1900" s="2">
        <v>43465</v>
      </c>
      <c r="BL1900" s="2">
        <v>43496</v>
      </c>
      <c r="BM1900" s="2">
        <v>43524</v>
      </c>
      <c r="BN1900" s="2">
        <v>43553</v>
      </c>
      <c r="BO1900" s="2">
        <v>43585</v>
      </c>
      <c r="BP1900" s="2">
        <v>43616</v>
      </c>
      <c r="BQ1900" s="2">
        <v>43644</v>
      </c>
      <c r="BR1900" s="2">
        <v>43677</v>
      </c>
      <c r="BS1900" s="2">
        <v>43707</v>
      </c>
      <c r="BT1900" s="2">
        <v>43738</v>
      </c>
      <c r="BU1900" s="2">
        <v>43769</v>
      </c>
      <c r="BV1900" s="2">
        <v>43798</v>
      </c>
      <c r="BW1900" s="2">
        <v>43830</v>
      </c>
      <c r="BX1900" s="2">
        <v>43861</v>
      </c>
      <c r="BY1900" s="2">
        <v>43889</v>
      </c>
      <c r="BZ1900" s="2">
        <v>43921</v>
      </c>
      <c r="CA1900" s="2">
        <v>43951</v>
      </c>
      <c r="CB1900" s="2">
        <v>43980</v>
      </c>
      <c r="CC1900" s="2">
        <v>44012</v>
      </c>
      <c r="CD1900" s="2">
        <v>44043</v>
      </c>
      <c r="CE1900" s="2">
        <v>44074</v>
      </c>
      <c r="CF1900" s="2">
        <v>44104</v>
      </c>
      <c r="CG1900" s="2">
        <v>44134</v>
      </c>
      <c r="CH1900" s="2">
        <v>44165</v>
      </c>
      <c r="CI1900" s="2">
        <v>44196</v>
      </c>
      <c r="CJ1900" s="2">
        <v>44225</v>
      </c>
      <c r="CK1900" s="2">
        <v>44253</v>
      </c>
      <c r="CL1900" s="2">
        <v>44286</v>
      </c>
      <c r="CM1900" s="2">
        <v>44316</v>
      </c>
      <c r="CN1900" s="2">
        <v>44347</v>
      </c>
      <c r="CO1900" s="2">
        <v>44377</v>
      </c>
      <c r="CP1900" s="2">
        <v>44407</v>
      </c>
      <c r="CQ1900" s="2">
        <v>44439</v>
      </c>
      <c r="CR1900" s="2">
        <v>44469</v>
      </c>
      <c r="CS1900" s="2">
        <v>44498</v>
      </c>
      <c r="CT1900" s="2">
        <v>44530</v>
      </c>
      <c r="CU1900" s="2">
        <v>44561</v>
      </c>
      <c r="CV1900" s="2">
        <v>44592</v>
      </c>
      <c r="CW1900" s="2">
        <v>44620</v>
      </c>
      <c r="CX1900" s="2">
        <v>44651</v>
      </c>
      <c r="CY1900" s="2">
        <v>44680</v>
      </c>
      <c r="CZ1900" s="2">
        <v>44712</v>
      </c>
      <c r="DA1900" s="2">
        <v>44742</v>
      </c>
      <c r="DB1900" s="2">
        <v>44771</v>
      </c>
      <c r="DC1900" s="2">
        <v>44804</v>
      </c>
      <c r="DD1900" s="2">
        <v>44834</v>
      </c>
      <c r="DE1900" s="2">
        <v>44865</v>
      </c>
    </row>
    <row r="1901" spans="1:121" x14ac:dyDescent="0.25">
      <c r="D1901" s="3">
        <v>16829141</v>
      </c>
      <c r="E1901">
        <v>18721253</v>
      </c>
      <c r="F1901">
        <v>21570033</v>
      </c>
      <c r="G1901">
        <v>16469140</v>
      </c>
      <c r="H1901">
        <v>13599567</v>
      </c>
      <c r="I1901">
        <v>13880443</v>
      </c>
      <c r="J1901">
        <v>18004940</v>
      </c>
      <c r="K1901">
        <v>18803283</v>
      </c>
      <c r="L1901">
        <v>27896515</v>
      </c>
      <c r="M1901">
        <v>43677839</v>
      </c>
      <c r="N1901">
        <v>32270266</v>
      </c>
      <c r="O1901">
        <v>79231778</v>
      </c>
      <c r="P1901">
        <v>43696473</v>
      </c>
      <c r="Q1901">
        <v>40533048</v>
      </c>
      <c r="R1901">
        <v>43274744</v>
      </c>
      <c r="S1901">
        <v>43582316</v>
      </c>
      <c r="T1901">
        <v>42938541</v>
      </c>
      <c r="U1901">
        <v>36664436</v>
      </c>
      <c r="V1901">
        <v>47441412</v>
      </c>
      <c r="W1901">
        <v>53831765</v>
      </c>
      <c r="X1901">
        <v>54298201</v>
      </c>
      <c r="Y1901">
        <v>53870788</v>
      </c>
      <c r="Z1901">
        <v>42681362</v>
      </c>
      <c r="AA1901">
        <v>44937494</v>
      </c>
      <c r="AB1901">
        <v>51068365</v>
      </c>
      <c r="AC1901">
        <v>54741495</v>
      </c>
      <c r="AD1901">
        <v>89103168</v>
      </c>
      <c r="AE1901">
        <v>75919313</v>
      </c>
      <c r="AF1901">
        <v>65587946</v>
      </c>
      <c r="AG1901">
        <v>85313092</v>
      </c>
      <c r="AH1901">
        <v>69478898</v>
      </c>
      <c r="AI1901">
        <v>62352981</v>
      </c>
      <c r="AJ1901">
        <v>77867994</v>
      </c>
      <c r="AK1901">
        <v>55942947</v>
      </c>
      <c r="AL1901">
        <v>74837632</v>
      </c>
      <c r="AM1901">
        <v>68755466</v>
      </c>
      <c r="AN1901">
        <v>53567636</v>
      </c>
      <c r="AO1901">
        <v>52802091</v>
      </c>
      <c r="AP1901">
        <v>70632853</v>
      </c>
      <c r="AQ1901">
        <v>39299608</v>
      </c>
      <c r="AR1901">
        <v>57497369</v>
      </c>
      <c r="AS1901">
        <v>69220486</v>
      </c>
      <c r="AT1901">
        <v>100792942</v>
      </c>
      <c r="AU1901">
        <v>73327477</v>
      </c>
      <c r="AV1901">
        <v>72620979</v>
      </c>
      <c r="AW1901">
        <v>59535349</v>
      </c>
      <c r="AX1901">
        <v>47344974</v>
      </c>
      <c r="AY1901">
        <v>42681457</v>
      </c>
      <c r="AZ1901">
        <v>58986841</v>
      </c>
      <c r="BA1901">
        <v>58343752</v>
      </c>
      <c r="BB1901">
        <v>62036927</v>
      </c>
      <c r="BC1901">
        <v>60054735</v>
      </c>
      <c r="BD1901">
        <v>54201911</v>
      </c>
      <c r="BE1901">
        <v>55415597</v>
      </c>
      <c r="BF1901">
        <v>42895782</v>
      </c>
      <c r="BG1901">
        <v>42305771</v>
      </c>
      <c r="BH1901">
        <v>63209427</v>
      </c>
      <c r="BI1901">
        <v>54521684</v>
      </c>
      <c r="BJ1901">
        <v>48623051</v>
      </c>
      <c r="BK1901">
        <v>90461838</v>
      </c>
      <c r="BL1901">
        <v>54661854</v>
      </c>
      <c r="BM1901">
        <v>42490149</v>
      </c>
      <c r="BN1901">
        <v>52015711</v>
      </c>
      <c r="BO1901">
        <v>48424321</v>
      </c>
      <c r="BP1901">
        <v>56796728</v>
      </c>
      <c r="BQ1901">
        <v>63035247</v>
      </c>
      <c r="BR1901">
        <v>55767369</v>
      </c>
      <c r="BS1901">
        <v>75933053</v>
      </c>
      <c r="BT1901">
        <v>74331005</v>
      </c>
      <c r="BU1901">
        <v>70673481</v>
      </c>
      <c r="BV1901">
        <v>56028692</v>
      </c>
      <c r="BW1901">
        <v>58071009</v>
      </c>
      <c r="BX1901">
        <v>66563409</v>
      </c>
      <c r="BY1901">
        <v>81144935</v>
      </c>
      <c r="BZ1901">
        <v>121117875</v>
      </c>
      <c r="CA1901">
        <v>121405930</v>
      </c>
      <c r="CB1901">
        <v>81491793</v>
      </c>
      <c r="CC1901">
        <v>148734531</v>
      </c>
      <c r="CD1901">
        <v>68392701</v>
      </c>
      <c r="CE1901">
        <v>82376414</v>
      </c>
      <c r="CF1901">
        <v>123905559</v>
      </c>
      <c r="CG1901">
        <v>52348843</v>
      </c>
      <c r="CH1901">
        <v>104879296</v>
      </c>
      <c r="CI1901">
        <v>108652754</v>
      </c>
      <c r="CJ1901">
        <v>110610079</v>
      </c>
      <c r="CK1901">
        <v>68946164</v>
      </c>
      <c r="CL1901">
        <v>105892555</v>
      </c>
      <c r="CM1901">
        <v>54425017</v>
      </c>
      <c r="CN1901">
        <v>64081745</v>
      </c>
      <c r="CO1901">
        <v>158663178</v>
      </c>
      <c r="CP1901">
        <v>67264973</v>
      </c>
      <c r="CQ1901">
        <v>42963986</v>
      </c>
      <c r="CR1901">
        <v>53038081</v>
      </c>
      <c r="CS1901">
        <v>51555215</v>
      </c>
      <c r="CT1901">
        <v>52848165</v>
      </c>
      <c r="CU1901">
        <v>45194885</v>
      </c>
      <c r="CV1901">
        <v>38504011</v>
      </c>
      <c r="CW1901">
        <v>46138210</v>
      </c>
      <c r="CX1901">
        <v>93656767</v>
      </c>
      <c r="CY1901">
        <v>41110324</v>
      </c>
      <c r="CZ1901">
        <v>47148420</v>
      </c>
      <c r="DA1901">
        <v>61108249</v>
      </c>
      <c r="DB1901">
        <v>49633954</v>
      </c>
      <c r="DC1901">
        <v>43267903</v>
      </c>
      <c r="DD1901">
        <v>70330545</v>
      </c>
      <c r="DE1901">
        <v>62719019</v>
      </c>
    </row>
    <row r="1902" spans="1:121" x14ac:dyDescent="0.25">
      <c r="A1902" s="5" t="s">
        <v>938</v>
      </c>
      <c r="B1902" t="s">
        <v>1171</v>
      </c>
      <c r="C1902" t="s">
        <v>1199</v>
      </c>
      <c r="D1902" s="2">
        <f>_xll.BDH(A1902, "volume", B1902, C1902, "Direction", "H", "Period", "M","cols=106;rows=2")</f>
        <v>41670</v>
      </c>
      <c r="E1902" s="2">
        <v>41698</v>
      </c>
      <c r="F1902" s="2">
        <v>41729</v>
      </c>
      <c r="G1902" s="2">
        <v>41759</v>
      </c>
      <c r="H1902" s="2">
        <v>41789</v>
      </c>
      <c r="I1902" s="2">
        <v>41820</v>
      </c>
      <c r="J1902" s="2">
        <v>41851</v>
      </c>
      <c r="K1902" s="2">
        <v>41880</v>
      </c>
      <c r="L1902" s="2">
        <v>41912</v>
      </c>
      <c r="M1902" s="2">
        <v>41943</v>
      </c>
      <c r="N1902" s="2">
        <v>41971</v>
      </c>
      <c r="O1902" s="2">
        <v>42004</v>
      </c>
      <c r="P1902" s="2">
        <v>42034</v>
      </c>
      <c r="Q1902" s="2">
        <v>42062</v>
      </c>
      <c r="R1902" s="2">
        <v>42094</v>
      </c>
      <c r="S1902" s="2">
        <v>42124</v>
      </c>
      <c r="T1902" s="2">
        <v>42153</v>
      </c>
      <c r="U1902" s="2">
        <v>42185</v>
      </c>
      <c r="V1902" s="2">
        <v>42216</v>
      </c>
      <c r="W1902" s="2">
        <v>42247</v>
      </c>
      <c r="X1902" s="2">
        <v>42277</v>
      </c>
      <c r="Y1902" s="2">
        <v>42307</v>
      </c>
      <c r="Z1902" s="2">
        <v>42338</v>
      </c>
      <c r="AA1902" s="2">
        <v>42369</v>
      </c>
      <c r="AB1902" s="2">
        <v>42398</v>
      </c>
      <c r="AC1902" s="2">
        <v>42429</v>
      </c>
      <c r="AD1902" s="2">
        <v>42460</v>
      </c>
      <c r="AE1902" s="2">
        <v>42489</v>
      </c>
      <c r="AF1902" s="2">
        <v>42521</v>
      </c>
      <c r="AG1902" s="2">
        <v>42551</v>
      </c>
      <c r="AH1902" s="2">
        <v>42580</v>
      </c>
      <c r="AI1902" s="2">
        <v>42613</v>
      </c>
      <c r="AJ1902" s="2">
        <v>42643</v>
      </c>
      <c r="AK1902" s="2">
        <v>42674</v>
      </c>
      <c r="AL1902" s="2">
        <v>42704</v>
      </c>
      <c r="AM1902" s="2">
        <v>42734</v>
      </c>
      <c r="AN1902" s="2">
        <v>42766</v>
      </c>
      <c r="AO1902" s="2">
        <v>42794</v>
      </c>
      <c r="AP1902" s="2">
        <v>42825</v>
      </c>
      <c r="AQ1902" s="2">
        <v>42853</v>
      </c>
      <c r="AR1902" s="2">
        <v>42886</v>
      </c>
      <c r="AS1902" s="2">
        <v>42916</v>
      </c>
      <c r="AT1902" s="2">
        <v>42947</v>
      </c>
      <c r="AU1902" s="2">
        <v>42978</v>
      </c>
      <c r="AV1902" s="2">
        <v>43007</v>
      </c>
      <c r="AW1902" s="2">
        <v>43039</v>
      </c>
      <c r="AX1902" s="2">
        <v>43069</v>
      </c>
      <c r="AY1902" s="2">
        <v>43098</v>
      </c>
      <c r="AZ1902" s="2">
        <v>43131</v>
      </c>
      <c r="BA1902" s="2">
        <v>43159</v>
      </c>
      <c r="BB1902" s="2">
        <v>43189</v>
      </c>
      <c r="BC1902" s="2">
        <v>43220</v>
      </c>
      <c r="BD1902" s="2">
        <v>43251</v>
      </c>
      <c r="BE1902" s="2">
        <v>43280</v>
      </c>
      <c r="BF1902" s="2">
        <v>43312</v>
      </c>
      <c r="BG1902" s="2">
        <v>43343</v>
      </c>
      <c r="BH1902" s="2">
        <v>43371</v>
      </c>
      <c r="BI1902" s="2">
        <v>43404</v>
      </c>
      <c r="BJ1902" s="2">
        <v>43434</v>
      </c>
      <c r="BK1902" s="2">
        <v>43465</v>
      </c>
      <c r="BL1902" s="2">
        <v>43496</v>
      </c>
      <c r="BM1902" s="2">
        <v>43524</v>
      </c>
      <c r="BN1902" s="2">
        <v>43553</v>
      </c>
      <c r="BO1902" s="2">
        <v>43585</v>
      </c>
      <c r="BP1902" s="2">
        <v>43616</v>
      </c>
      <c r="BQ1902" s="2">
        <v>43644</v>
      </c>
      <c r="BR1902" s="2">
        <v>43677</v>
      </c>
      <c r="BS1902" s="2">
        <v>43707</v>
      </c>
      <c r="BT1902" s="2">
        <v>43738</v>
      </c>
      <c r="BU1902" s="2">
        <v>43769</v>
      </c>
      <c r="BV1902" s="2">
        <v>43798</v>
      </c>
      <c r="BW1902" s="2">
        <v>43830</v>
      </c>
      <c r="BX1902" s="2">
        <v>43861</v>
      </c>
      <c r="BY1902" s="2">
        <v>43889</v>
      </c>
      <c r="BZ1902" s="2">
        <v>43921</v>
      </c>
      <c r="CA1902" s="2">
        <v>43951</v>
      </c>
      <c r="CB1902" s="2">
        <v>43980</v>
      </c>
      <c r="CC1902" s="2">
        <v>44012</v>
      </c>
      <c r="CD1902" s="2">
        <v>44043</v>
      </c>
      <c r="CE1902" s="2">
        <v>44074</v>
      </c>
      <c r="CF1902" s="2">
        <v>44104</v>
      </c>
      <c r="CG1902" s="2">
        <v>44134</v>
      </c>
      <c r="CH1902" s="2">
        <v>44165</v>
      </c>
      <c r="CI1902" s="2">
        <v>44196</v>
      </c>
      <c r="CJ1902" s="2">
        <v>44225</v>
      </c>
      <c r="CK1902" s="2">
        <v>44253</v>
      </c>
      <c r="CL1902" s="2">
        <v>44286</v>
      </c>
      <c r="CM1902" s="2">
        <v>44316</v>
      </c>
      <c r="CN1902" s="2">
        <v>44347</v>
      </c>
      <c r="CO1902" s="2">
        <v>44377</v>
      </c>
      <c r="CP1902" s="2">
        <v>44407</v>
      </c>
      <c r="CQ1902" s="2">
        <v>44439</v>
      </c>
      <c r="CR1902" s="2">
        <v>44469</v>
      </c>
      <c r="CS1902" s="2">
        <v>44498</v>
      </c>
      <c r="CT1902" s="2">
        <v>44530</v>
      </c>
      <c r="CU1902" s="2">
        <v>44561</v>
      </c>
      <c r="CV1902" s="2">
        <v>44592</v>
      </c>
      <c r="CW1902" s="2">
        <v>44620</v>
      </c>
      <c r="CX1902" s="2">
        <v>44651</v>
      </c>
      <c r="CY1902" s="2">
        <v>44680</v>
      </c>
      <c r="CZ1902" s="2">
        <v>44712</v>
      </c>
      <c r="DA1902" s="2">
        <v>44742</v>
      </c>
      <c r="DB1902" s="2">
        <v>44771</v>
      </c>
      <c r="DC1902" s="2">
        <v>44804</v>
      </c>
      <c r="DD1902" s="2">
        <v>44834</v>
      </c>
      <c r="DE1902" s="2">
        <v>44865</v>
      </c>
    </row>
    <row r="1903" spans="1:121" x14ac:dyDescent="0.25">
      <c r="D1903" s="3">
        <v>6310032</v>
      </c>
      <c r="E1903">
        <v>7857006</v>
      </c>
      <c r="F1903">
        <v>8496434</v>
      </c>
      <c r="G1903">
        <v>7366784</v>
      </c>
      <c r="H1903">
        <v>5483102</v>
      </c>
      <c r="I1903">
        <v>5872344</v>
      </c>
      <c r="J1903">
        <v>6355401</v>
      </c>
      <c r="K1903">
        <v>4653384</v>
      </c>
      <c r="L1903">
        <v>6077107</v>
      </c>
      <c r="M1903">
        <v>7413426</v>
      </c>
      <c r="N1903">
        <v>5546133</v>
      </c>
      <c r="O1903">
        <v>5617572</v>
      </c>
      <c r="P1903">
        <v>5563025</v>
      </c>
      <c r="Q1903">
        <v>5363949</v>
      </c>
      <c r="R1903">
        <v>6888778</v>
      </c>
      <c r="S1903">
        <v>4894134</v>
      </c>
      <c r="T1903">
        <v>5303141</v>
      </c>
      <c r="U1903">
        <v>5681013</v>
      </c>
      <c r="V1903">
        <v>4374917</v>
      </c>
      <c r="W1903">
        <v>5941279</v>
      </c>
      <c r="X1903">
        <v>7012074</v>
      </c>
      <c r="Y1903">
        <v>5936809</v>
      </c>
      <c r="Z1903">
        <v>4076252</v>
      </c>
      <c r="AA1903">
        <v>4796789</v>
      </c>
      <c r="AB1903">
        <v>7497698</v>
      </c>
      <c r="AC1903">
        <v>6841307</v>
      </c>
      <c r="AD1903">
        <v>7026498</v>
      </c>
      <c r="AE1903">
        <v>6392709</v>
      </c>
      <c r="AF1903">
        <v>5784201</v>
      </c>
      <c r="AG1903">
        <v>5897512</v>
      </c>
      <c r="AH1903">
        <v>4261127</v>
      </c>
      <c r="AI1903">
        <v>5549985</v>
      </c>
      <c r="AJ1903">
        <v>6078719</v>
      </c>
      <c r="AK1903">
        <v>4401091</v>
      </c>
      <c r="AL1903">
        <v>8029776</v>
      </c>
      <c r="AM1903">
        <v>6247638</v>
      </c>
      <c r="AN1903">
        <v>7207697</v>
      </c>
      <c r="AO1903">
        <v>5351616</v>
      </c>
      <c r="AP1903">
        <v>7172286</v>
      </c>
      <c r="AQ1903">
        <v>5608205</v>
      </c>
      <c r="AR1903">
        <v>7062891</v>
      </c>
      <c r="AS1903">
        <v>8965963</v>
      </c>
      <c r="AT1903">
        <v>4840547</v>
      </c>
      <c r="AU1903">
        <v>5385619</v>
      </c>
      <c r="AV1903">
        <v>5930020</v>
      </c>
      <c r="AW1903">
        <v>6471911</v>
      </c>
      <c r="AX1903">
        <v>7179801</v>
      </c>
      <c r="AY1903">
        <v>4781782</v>
      </c>
      <c r="AZ1903">
        <v>6217763</v>
      </c>
      <c r="BA1903">
        <v>8597865</v>
      </c>
      <c r="BB1903">
        <v>6497015</v>
      </c>
      <c r="BC1903">
        <v>6262432</v>
      </c>
      <c r="BD1903">
        <v>7629554</v>
      </c>
      <c r="BE1903">
        <v>7022999</v>
      </c>
      <c r="BF1903">
        <v>6020747</v>
      </c>
      <c r="BG1903">
        <v>6496067</v>
      </c>
      <c r="BH1903">
        <v>4640744</v>
      </c>
      <c r="BI1903">
        <v>6772509</v>
      </c>
      <c r="BJ1903">
        <v>5020683</v>
      </c>
      <c r="BK1903">
        <v>5822825</v>
      </c>
      <c r="BL1903">
        <v>5976908</v>
      </c>
      <c r="BM1903">
        <v>4213718</v>
      </c>
      <c r="BN1903">
        <v>5403723</v>
      </c>
      <c r="BO1903">
        <v>6291840</v>
      </c>
      <c r="BP1903">
        <v>6864098</v>
      </c>
      <c r="BQ1903">
        <v>6243770</v>
      </c>
      <c r="BR1903">
        <v>6739330</v>
      </c>
      <c r="BS1903">
        <v>6154497</v>
      </c>
      <c r="BT1903">
        <v>5354824</v>
      </c>
      <c r="BU1903">
        <v>5736343</v>
      </c>
      <c r="BV1903">
        <v>6577078</v>
      </c>
      <c r="BW1903">
        <v>5784831</v>
      </c>
      <c r="BX1903">
        <v>6493224</v>
      </c>
      <c r="BY1903">
        <v>8422414</v>
      </c>
      <c r="BZ1903">
        <v>12728319</v>
      </c>
      <c r="CA1903">
        <v>8125752</v>
      </c>
      <c r="CB1903">
        <v>15578715</v>
      </c>
      <c r="CC1903">
        <v>9829007</v>
      </c>
      <c r="CD1903">
        <v>6036018</v>
      </c>
      <c r="CE1903">
        <v>4978866</v>
      </c>
      <c r="CF1903">
        <v>7722307</v>
      </c>
      <c r="CG1903">
        <v>8015612</v>
      </c>
      <c r="CH1903">
        <v>6997901</v>
      </c>
      <c r="CI1903">
        <v>6847763</v>
      </c>
      <c r="CJ1903">
        <v>6488277</v>
      </c>
      <c r="CK1903">
        <v>7648203</v>
      </c>
      <c r="CL1903">
        <v>8391503</v>
      </c>
      <c r="CM1903">
        <v>6828352</v>
      </c>
      <c r="CN1903">
        <v>6089419</v>
      </c>
      <c r="CO1903">
        <v>6846037</v>
      </c>
      <c r="CP1903">
        <v>5039685</v>
      </c>
      <c r="CQ1903">
        <v>6361732</v>
      </c>
      <c r="CR1903">
        <v>5516169</v>
      </c>
      <c r="CS1903">
        <v>7071723</v>
      </c>
      <c r="CT1903">
        <v>5747225</v>
      </c>
      <c r="CU1903">
        <v>6525229</v>
      </c>
      <c r="CV1903">
        <v>6282693</v>
      </c>
      <c r="CW1903">
        <v>5516975</v>
      </c>
      <c r="CX1903">
        <v>6622214</v>
      </c>
      <c r="CY1903">
        <v>5315228</v>
      </c>
      <c r="CZ1903">
        <v>6476533</v>
      </c>
      <c r="DA1903">
        <v>7750281</v>
      </c>
      <c r="DB1903">
        <v>4904771</v>
      </c>
      <c r="DC1903">
        <v>5533056</v>
      </c>
      <c r="DD1903">
        <v>8086643</v>
      </c>
      <c r="DE1903">
        <v>6134029</v>
      </c>
    </row>
    <row r="1904" spans="1:121" x14ac:dyDescent="0.25">
      <c r="A1904" s="5" t="s">
        <v>939</v>
      </c>
      <c r="B1904" t="s">
        <v>1171</v>
      </c>
      <c r="C1904" t="s">
        <v>1199</v>
      </c>
      <c r="D1904" s="2">
        <f>_xll.BDH(A1904, "volume", B1904, C1904, "Direction", "H", "Period", "M","cols=106;rows=2")</f>
        <v>41670</v>
      </c>
      <c r="E1904" s="2">
        <v>41698</v>
      </c>
      <c r="F1904" s="2">
        <v>41729</v>
      </c>
      <c r="G1904" s="2">
        <v>41759</v>
      </c>
      <c r="H1904" s="2">
        <v>41789</v>
      </c>
      <c r="I1904" s="2">
        <v>41820</v>
      </c>
      <c r="J1904" s="2">
        <v>41851</v>
      </c>
      <c r="K1904" s="2">
        <v>41880</v>
      </c>
      <c r="L1904" s="2">
        <v>41912</v>
      </c>
      <c r="M1904" s="2">
        <v>41943</v>
      </c>
      <c r="N1904" s="2">
        <v>41971</v>
      </c>
      <c r="O1904" s="2">
        <v>42004</v>
      </c>
      <c r="P1904" s="2">
        <v>42034</v>
      </c>
      <c r="Q1904" s="2">
        <v>42062</v>
      </c>
      <c r="R1904" s="2">
        <v>42094</v>
      </c>
      <c r="S1904" s="2">
        <v>42124</v>
      </c>
      <c r="T1904" s="2">
        <v>42153</v>
      </c>
      <c r="U1904" s="2">
        <v>42185</v>
      </c>
      <c r="V1904" s="2">
        <v>42216</v>
      </c>
      <c r="W1904" s="2">
        <v>42247</v>
      </c>
      <c r="X1904" s="2">
        <v>42277</v>
      </c>
      <c r="Y1904" s="2">
        <v>42307</v>
      </c>
      <c r="Z1904" s="2">
        <v>42338</v>
      </c>
      <c r="AA1904" s="2">
        <v>42369</v>
      </c>
      <c r="AB1904" s="2">
        <v>42398</v>
      </c>
      <c r="AC1904" s="2">
        <v>42429</v>
      </c>
      <c r="AD1904" s="2">
        <v>42460</v>
      </c>
      <c r="AE1904" s="2">
        <v>42489</v>
      </c>
      <c r="AF1904" s="2">
        <v>42521</v>
      </c>
      <c r="AG1904" s="2">
        <v>42551</v>
      </c>
      <c r="AH1904" s="2">
        <v>42580</v>
      </c>
      <c r="AI1904" s="2">
        <v>42613</v>
      </c>
      <c r="AJ1904" s="2">
        <v>42643</v>
      </c>
      <c r="AK1904" s="2">
        <v>42674</v>
      </c>
      <c r="AL1904" s="2">
        <v>42704</v>
      </c>
      <c r="AM1904" s="2">
        <v>42734</v>
      </c>
      <c r="AN1904" s="2">
        <v>42766</v>
      </c>
      <c r="AO1904" s="2">
        <v>42794</v>
      </c>
      <c r="AP1904" s="2">
        <v>42825</v>
      </c>
      <c r="AQ1904" s="2">
        <v>42853</v>
      </c>
      <c r="AR1904" s="2">
        <v>42886</v>
      </c>
      <c r="AS1904" s="2">
        <v>42916</v>
      </c>
      <c r="AT1904" s="2">
        <v>42947</v>
      </c>
      <c r="AU1904" s="2">
        <v>42978</v>
      </c>
      <c r="AV1904" s="2">
        <v>43007</v>
      </c>
      <c r="AW1904" s="2">
        <v>43039</v>
      </c>
      <c r="AX1904" s="2">
        <v>43069</v>
      </c>
      <c r="AY1904" s="2">
        <v>43098</v>
      </c>
      <c r="AZ1904" s="2">
        <v>43131</v>
      </c>
      <c r="BA1904" s="2">
        <v>43159</v>
      </c>
      <c r="BB1904" s="2">
        <v>43189</v>
      </c>
      <c r="BC1904" s="2">
        <v>43220</v>
      </c>
      <c r="BD1904" s="2">
        <v>43251</v>
      </c>
      <c r="BE1904" s="2">
        <v>43280</v>
      </c>
      <c r="BF1904" s="2">
        <v>43312</v>
      </c>
      <c r="BG1904" s="2">
        <v>43343</v>
      </c>
      <c r="BH1904" s="2">
        <v>43371</v>
      </c>
      <c r="BI1904" s="2">
        <v>43404</v>
      </c>
      <c r="BJ1904" s="2">
        <v>43434</v>
      </c>
      <c r="BK1904" s="2">
        <v>43465</v>
      </c>
      <c r="BL1904" s="2">
        <v>43496</v>
      </c>
      <c r="BM1904" s="2">
        <v>43524</v>
      </c>
      <c r="BN1904" s="2">
        <v>43553</v>
      </c>
      <c r="BO1904" s="2">
        <v>43585</v>
      </c>
      <c r="BP1904" s="2">
        <v>43616</v>
      </c>
      <c r="BQ1904" s="2">
        <v>43644</v>
      </c>
      <c r="BR1904" s="2">
        <v>43677</v>
      </c>
      <c r="BS1904" s="2">
        <v>43707</v>
      </c>
      <c r="BT1904" s="2">
        <v>43738</v>
      </c>
      <c r="BU1904" s="2">
        <v>43769</v>
      </c>
      <c r="BV1904" s="2">
        <v>43798</v>
      </c>
      <c r="BW1904" s="2">
        <v>43830</v>
      </c>
      <c r="BX1904" s="2">
        <v>43861</v>
      </c>
      <c r="BY1904" s="2">
        <v>43889</v>
      </c>
      <c r="BZ1904" s="2">
        <v>43921</v>
      </c>
      <c r="CA1904" s="2">
        <v>43951</v>
      </c>
      <c r="CB1904" s="2">
        <v>43980</v>
      </c>
      <c r="CC1904" s="2">
        <v>44012</v>
      </c>
      <c r="CD1904" s="2">
        <v>44043</v>
      </c>
      <c r="CE1904" s="2">
        <v>44074</v>
      </c>
      <c r="CF1904" s="2">
        <v>44104</v>
      </c>
      <c r="CG1904" s="2">
        <v>44134</v>
      </c>
      <c r="CH1904" s="2">
        <v>44165</v>
      </c>
      <c r="CI1904" s="2">
        <v>44196</v>
      </c>
      <c r="CJ1904" s="2">
        <v>44225</v>
      </c>
      <c r="CK1904" s="2">
        <v>44253</v>
      </c>
      <c r="CL1904" s="2">
        <v>44286</v>
      </c>
      <c r="CM1904" s="2">
        <v>44316</v>
      </c>
      <c r="CN1904" s="2">
        <v>44347</v>
      </c>
      <c r="CO1904" s="2">
        <v>44377</v>
      </c>
      <c r="CP1904" s="2">
        <v>44407</v>
      </c>
      <c r="CQ1904" s="2">
        <v>44439</v>
      </c>
      <c r="CR1904" s="2">
        <v>44469</v>
      </c>
      <c r="CS1904" s="2">
        <v>44498</v>
      </c>
      <c r="CT1904" s="2">
        <v>44530</v>
      </c>
      <c r="CU1904" s="2">
        <v>44561</v>
      </c>
      <c r="CV1904" s="2">
        <v>44592</v>
      </c>
      <c r="CW1904" s="2">
        <v>44620</v>
      </c>
      <c r="CX1904" s="2">
        <v>44651</v>
      </c>
      <c r="CY1904" s="2">
        <v>44680</v>
      </c>
      <c r="CZ1904" s="2">
        <v>44712</v>
      </c>
      <c r="DA1904" s="2">
        <v>44742</v>
      </c>
      <c r="DB1904" s="2">
        <v>44771</v>
      </c>
      <c r="DC1904" s="2">
        <v>44804</v>
      </c>
      <c r="DD1904" s="2">
        <v>44834</v>
      </c>
      <c r="DE1904" s="2">
        <v>44865</v>
      </c>
    </row>
    <row r="1905" spans="1:109" x14ac:dyDescent="0.25">
      <c r="D1905" s="3">
        <v>16751644</v>
      </c>
      <c r="E1905">
        <v>20041553</v>
      </c>
      <c r="F1905">
        <v>21311815</v>
      </c>
      <c r="G1905">
        <v>18275656</v>
      </c>
      <c r="H1905">
        <v>15149674</v>
      </c>
      <c r="I1905">
        <v>17231808</v>
      </c>
      <c r="J1905">
        <v>10984133</v>
      </c>
      <c r="K1905">
        <v>14378319</v>
      </c>
      <c r="L1905">
        <v>15957500</v>
      </c>
      <c r="M1905">
        <v>19482683</v>
      </c>
      <c r="N1905">
        <v>27836949</v>
      </c>
      <c r="O1905">
        <v>20744305</v>
      </c>
      <c r="P1905">
        <v>14126557</v>
      </c>
      <c r="Q1905">
        <v>16701906</v>
      </c>
      <c r="R1905">
        <v>18322277</v>
      </c>
      <c r="S1905">
        <v>14566090</v>
      </c>
      <c r="T1905">
        <v>17240111</v>
      </c>
      <c r="U1905">
        <v>19078470</v>
      </c>
      <c r="V1905">
        <v>16569119</v>
      </c>
      <c r="W1905">
        <v>20386088</v>
      </c>
      <c r="X1905">
        <v>25855879</v>
      </c>
      <c r="Y1905">
        <v>25984069</v>
      </c>
      <c r="Z1905">
        <v>22154896</v>
      </c>
      <c r="AA1905">
        <v>18127521</v>
      </c>
      <c r="AB1905">
        <v>23703385</v>
      </c>
      <c r="AC1905">
        <v>27634419</v>
      </c>
      <c r="AD1905">
        <v>28088781</v>
      </c>
      <c r="AE1905">
        <v>22221961</v>
      </c>
      <c r="AF1905">
        <v>24573682</v>
      </c>
      <c r="AG1905">
        <v>22695633</v>
      </c>
      <c r="AH1905">
        <v>14053071</v>
      </c>
      <c r="AI1905">
        <v>22960561</v>
      </c>
      <c r="AJ1905">
        <v>23277178</v>
      </c>
      <c r="AK1905">
        <v>19018902</v>
      </c>
      <c r="AL1905">
        <v>22655745</v>
      </c>
      <c r="AM1905">
        <v>16358809</v>
      </c>
      <c r="AN1905">
        <v>15459695</v>
      </c>
      <c r="AO1905">
        <v>21640152</v>
      </c>
      <c r="AP1905">
        <v>19630715</v>
      </c>
      <c r="AQ1905">
        <v>15786126</v>
      </c>
      <c r="AR1905">
        <v>20003562</v>
      </c>
      <c r="AS1905">
        <v>16160685</v>
      </c>
      <c r="AT1905">
        <v>12193912</v>
      </c>
      <c r="AU1905">
        <v>13147146</v>
      </c>
      <c r="AV1905">
        <v>11760076</v>
      </c>
      <c r="AW1905">
        <v>12348535</v>
      </c>
      <c r="AX1905">
        <v>15145675</v>
      </c>
      <c r="AY1905">
        <v>11974864</v>
      </c>
      <c r="AZ1905">
        <v>14279963</v>
      </c>
      <c r="BA1905">
        <v>16412223</v>
      </c>
      <c r="BB1905">
        <v>16331283</v>
      </c>
      <c r="BC1905">
        <v>10908428</v>
      </c>
      <c r="BD1905">
        <v>15433754</v>
      </c>
      <c r="BE1905">
        <v>18738160</v>
      </c>
      <c r="BF1905">
        <v>12341858</v>
      </c>
      <c r="BG1905">
        <v>11998248</v>
      </c>
      <c r="BH1905">
        <v>12420064</v>
      </c>
      <c r="BI1905">
        <v>15190805</v>
      </c>
      <c r="BJ1905">
        <v>14339029</v>
      </c>
      <c r="BK1905">
        <v>13065777</v>
      </c>
      <c r="BL1905">
        <v>14347868</v>
      </c>
      <c r="BM1905">
        <v>12623626</v>
      </c>
      <c r="BN1905">
        <v>12511942</v>
      </c>
      <c r="BO1905">
        <v>11945170</v>
      </c>
      <c r="BP1905">
        <v>10876994</v>
      </c>
      <c r="BQ1905">
        <v>12207244</v>
      </c>
      <c r="BR1905">
        <v>8996812</v>
      </c>
      <c r="BS1905">
        <v>11767565</v>
      </c>
      <c r="BT1905">
        <v>11354553</v>
      </c>
      <c r="BU1905">
        <v>12221740</v>
      </c>
      <c r="BV1905">
        <v>15100874</v>
      </c>
      <c r="BW1905">
        <v>13292893</v>
      </c>
      <c r="BX1905">
        <v>14339398</v>
      </c>
      <c r="BY1905">
        <v>13306931</v>
      </c>
      <c r="BZ1905">
        <v>25840688</v>
      </c>
      <c r="CA1905">
        <v>15987755</v>
      </c>
      <c r="CB1905">
        <v>12173069</v>
      </c>
      <c r="CC1905">
        <v>11657593</v>
      </c>
      <c r="CD1905">
        <v>9279762</v>
      </c>
      <c r="CE1905">
        <v>8430848</v>
      </c>
      <c r="CF1905">
        <v>10308426</v>
      </c>
      <c r="CG1905">
        <v>9621026</v>
      </c>
      <c r="CH1905">
        <v>11627261</v>
      </c>
      <c r="CI1905">
        <v>12391686</v>
      </c>
      <c r="CJ1905">
        <v>11170061</v>
      </c>
      <c r="CK1905">
        <v>13036791</v>
      </c>
      <c r="CL1905">
        <v>18288140</v>
      </c>
      <c r="CM1905">
        <v>11834523</v>
      </c>
      <c r="CN1905">
        <v>12541187</v>
      </c>
      <c r="CO1905">
        <v>12753728</v>
      </c>
      <c r="CP1905">
        <v>12010760</v>
      </c>
      <c r="CQ1905">
        <v>8562631</v>
      </c>
      <c r="CR1905">
        <v>11197468</v>
      </c>
      <c r="CS1905">
        <v>10451349</v>
      </c>
      <c r="CT1905">
        <v>11643523</v>
      </c>
      <c r="CU1905">
        <v>11272227</v>
      </c>
      <c r="CV1905">
        <v>19004984</v>
      </c>
      <c r="CW1905">
        <v>14789263</v>
      </c>
      <c r="CX1905">
        <v>17672543</v>
      </c>
      <c r="CY1905">
        <v>13444143</v>
      </c>
      <c r="CZ1905">
        <v>18137545</v>
      </c>
      <c r="DA1905">
        <v>13558082</v>
      </c>
      <c r="DB1905">
        <v>10532980</v>
      </c>
      <c r="DC1905">
        <v>11332787</v>
      </c>
      <c r="DD1905">
        <v>13125062</v>
      </c>
      <c r="DE1905">
        <v>11581906</v>
      </c>
    </row>
    <row r="1906" spans="1:109" x14ac:dyDescent="0.25">
      <c r="A1906" s="5" t="s">
        <v>940</v>
      </c>
      <c r="B1906" t="s">
        <v>1171</v>
      </c>
      <c r="C1906" t="s">
        <v>1199</v>
      </c>
      <c r="D1906" s="2">
        <f>_xll.BDH(A1906, "volume", B1906, C1906, "Direction", "H", "Period", "M","cols=106;rows=2")</f>
        <v>41670</v>
      </c>
      <c r="E1906" s="2">
        <v>41698</v>
      </c>
      <c r="F1906" s="2">
        <v>41729</v>
      </c>
      <c r="G1906" s="2">
        <v>41759</v>
      </c>
      <c r="H1906" s="2">
        <v>41789</v>
      </c>
      <c r="I1906" s="2">
        <v>41820</v>
      </c>
      <c r="J1906" s="2">
        <v>41851</v>
      </c>
      <c r="K1906" s="2">
        <v>41880</v>
      </c>
      <c r="L1906" s="2">
        <v>41912</v>
      </c>
      <c r="M1906" s="2">
        <v>41943</v>
      </c>
      <c r="N1906" s="2">
        <v>41971</v>
      </c>
      <c r="O1906" s="2">
        <v>42004</v>
      </c>
      <c r="P1906" s="2">
        <v>42034</v>
      </c>
      <c r="Q1906" s="2">
        <v>42062</v>
      </c>
      <c r="R1906" s="2">
        <v>42094</v>
      </c>
      <c r="S1906" s="2">
        <v>42124</v>
      </c>
      <c r="T1906" s="2">
        <v>42153</v>
      </c>
      <c r="U1906" s="2">
        <v>42185</v>
      </c>
      <c r="V1906" s="2">
        <v>42216</v>
      </c>
      <c r="W1906" s="2">
        <v>42247</v>
      </c>
      <c r="X1906" s="2">
        <v>42277</v>
      </c>
      <c r="Y1906" s="2">
        <v>42307</v>
      </c>
      <c r="Z1906" s="2">
        <v>42338</v>
      </c>
      <c r="AA1906" s="2">
        <v>42369</v>
      </c>
      <c r="AB1906" s="2">
        <v>42398</v>
      </c>
      <c r="AC1906" s="2">
        <v>42429</v>
      </c>
      <c r="AD1906" s="2">
        <v>42460</v>
      </c>
      <c r="AE1906" s="2">
        <v>42489</v>
      </c>
      <c r="AF1906" s="2">
        <v>42521</v>
      </c>
      <c r="AG1906" s="2">
        <v>42551</v>
      </c>
      <c r="AH1906" s="2">
        <v>42580</v>
      </c>
      <c r="AI1906" s="2">
        <v>42613</v>
      </c>
      <c r="AJ1906" s="2">
        <v>42643</v>
      </c>
      <c r="AK1906" s="2">
        <v>42674</v>
      </c>
      <c r="AL1906" s="2">
        <v>42704</v>
      </c>
      <c r="AM1906" s="2">
        <v>42734</v>
      </c>
      <c r="AN1906" s="2">
        <v>42766</v>
      </c>
      <c r="AO1906" s="2">
        <v>42794</v>
      </c>
      <c r="AP1906" s="2">
        <v>42825</v>
      </c>
      <c r="AQ1906" s="2">
        <v>42853</v>
      </c>
      <c r="AR1906" s="2">
        <v>42886</v>
      </c>
      <c r="AS1906" s="2">
        <v>42916</v>
      </c>
      <c r="AT1906" s="2">
        <v>42947</v>
      </c>
      <c r="AU1906" s="2">
        <v>42978</v>
      </c>
      <c r="AV1906" s="2">
        <v>43007</v>
      </c>
      <c r="AW1906" s="2">
        <v>43039</v>
      </c>
      <c r="AX1906" s="2">
        <v>43069</v>
      </c>
      <c r="AY1906" s="2">
        <v>43098</v>
      </c>
      <c r="AZ1906" s="2">
        <v>43131</v>
      </c>
      <c r="BA1906" s="2">
        <v>43159</v>
      </c>
      <c r="BB1906" s="2">
        <v>43189</v>
      </c>
      <c r="BC1906" s="2">
        <v>43220</v>
      </c>
      <c r="BD1906" s="2">
        <v>43251</v>
      </c>
      <c r="BE1906" s="2">
        <v>43280</v>
      </c>
      <c r="BF1906" s="2">
        <v>43312</v>
      </c>
      <c r="BG1906" s="2">
        <v>43343</v>
      </c>
      <c r="BH1906" s="2">
        <v>43371</v>
      </c>
      <c r="BI1906" s="2">
        <v>43404</v>
      </c>
      <c r="BJ1906" s="2">
        <v>43434</v>
      </c>
      <c r="BK1906" s="2">
        <v>43465</v>
      </c>
      <c r="BL1906" s="2">
        <v>43496</v>
      </c>
      <c r="BM1906" s="2">
        <v>43524</v>
      </c>
      <c r="BN1906" s="2">
        <v>43553</v>
      </c>
      <c r="BO1906" s="2">
        <v>43585</v>
      </c>
      <c r="BP1906" s="2">
        <v>43616</v>
      </c>
      <c r="BQ1906" s="2">
        <v>43644</v>
      </c>
      <c r="BR1906" s="2">
        <v>43677</v>
      </c>
      <c r="BS1906" s="2">
        <v>43707</v>
      </c>
      <c r="BT1906" s="2">
        <v>43738</v>
      </c>
      <c r="BU1906" s="2">
        <v>43769</v>
      </c>
      <c r="BV1906" s="2">
        <v>43798</v>
      </c>
      <c r="BW1906" s="2">
        <v>43830</v>
      </c>
      <c r="BX1906" s="2">
        <v>43861</v>
      </c>
      <c r="BY1906" s="2">
        <v>43889</v>
      </c>
      <c r="BZ1906" s="2">
        <v>43921</v>
      </c>
      <c r="CA1906" s="2">
        <v>43951</v>
      </c>
      <c r="CB1906" s="2">
        <v>43980</v>
      </c>
      <c r="CC1906" s="2">
        <v>44012</v>
      </c>
      <c r="CD1906" s="2">
        <v>44043</v>
      </c>
      <c r="CE1906" s="2">
        <v>44074</v>
      </c>
      <c r="CF1906" s="2">
        <v>44104</v>
      </c>
      <c r="CG1906" s="2">
        <v>44134</v>
      </c>
      <c r="CH1906" s="2">
        <v>44165</v>
      </c>
      <c r="CI1906" s="2">
        <v>44196</v>
      </c>
      <c r="CJ1906" s="2">
        <v>44225</v>
      </c>
      <c r="CK1906" s="2">
        <v>44253</v>
      </c>
      <c r="CL1906" s="2">
        <v>44286</v>
      </c>
      <c r="CM1906" s="2">
        <v>44316</v>
      </c>
      <c r="CN1906" s="2">
        <v>44347</v>
      </c>
      <c r="CO1906" s="2">
        <v>44377</v>
      </c>
      <c r="CP1906" s="2">
        <v>44407</v>
      </c>
      <c r="CQ1906" s="2">
        <v>44439</v>
      </c>
      <c r="CR1906" s="2">
        <v>44469</v>
      </c>
      <c r="CS1906" s="2">
        <v>44498</v>
      </c>
      <c r="CT1906" s="2">
        <v>44530</v>
      </c>
      <c r="CU1906" s="2">
        <v>44561</v>
      </c>
      <c r="CV1906" s="2">
        <v>44592</v>
      </c>
      <c r="CW1906" s="2">
        <v>44620</v>
      </c>
      <c r="CX1906" s="2">
        <v>44651</v>
      </c>
      <c r="CY1906" s="2">
        <v>44680</v>
      </c>
      <c r="CZ1906" s="2">
        <v>44712</v>
      </c>
      <c r="DA1906" s="2">
        <v>44742</v>
      </c>
      <c r="DB1906" s="2">
        <v>44771</v>
      </c>
      <c r="DC1906" s="2">
        <v>44804</v>
      </c>
      <c r="DD1906" s="2">
        <v>44834</v>
      </c>
      <c r="DE1906" s="2">
        <v>44865</v>
      </c>
    </row>
    <row r="1907" spans="1:109" x14ac:dyDescent="0.25">
      <c r="D1907" s="3">
        <v>65658126</v>
      </c>
      <c r="E1907">
        <v>57724163</v>
      </c>
      <c r="F1907">
        <v>80136684</v>
      </c>
      <c r="G1907">
        <v>77328815</v>
      </c>
      <c r="H1907">
        <v>59636508</v>
      </c>
      <c r="I1907">
        <v>66065447</v>
      </c>
      <c r="J1907">
        <v>59458437</v>
      </c>
      <c r="K1907">
        <v>49087345</v>
      </c>
      <c r="L1907">
        <v>99619905</v>
      </c>
      <c r="M1907">
        <v>93929813</v>
      </c>
      <c r="N1907">
        <v>68731449</v>
      </c>
      <c r="O1907">
        <v>78791906</v>
      </c>
      <c r="P1907">
        <v>69646282</v>
      </c>
      <c r="Q1907">
        <v>48267005</v>
      </c>
      <c r="R1907">
        <v>74196643</v>
      </c>
      <c r="S1907">
        <v>57866350</v>
      </c>
      <c r="T1907">
        <v>57438203</v>
      </c>
      <c r="U1907">
        <v>93907087</v>
      </c>
      <c r="V1907">
        <v>69493421</v>
      </c>
      <c r="W1907">
        <v>76206368</v>
      </c>
      <c r="X1907">
        <v>98772002</v>
      </c>
      <c r="Y1907">
        <v>77788903</v>
      </c>
      <c r="Z1907">
        <v>67301385</v>
      </c>
      <c r="AA1907">
        <v>105813807</v>
      </c>
      <c r="AB1907">
        <v>108979892</v>
      </c>
      <c r="AC1907">
        <v>75935403</v>
      </c>
      <c r="AD1907">
        <v>79898905</v>
      </c>
      <c r="AE1907">
        <v>60336483</v>
      </c>
      <c r="AF1907">
        <v>62599977</v>
      </c>
      <c r="AG1907">
        <v>121170838</v>
      </c>
      <c r="AH1907">
        <v>64991865</v>
      </c>
      <c r="AI1907">
        <v>57118064</v>
      </c>
      <c r="AJ1907">
        <v>86710145</v>
      </c>
      <c r="AK1907">
        <v>61395238</v>
      </c>
      <c r="AL1907">
        <v>73336943</v>
      </c>
      <c r="AM1907">
        <v>87041528</v>
      </c>
      <c r="AN1907">
        <v>63027147</v>
      </c>
      <c r="AO1907">
        <v>68183054</v>
      </c>
      <c r="AP1907">
        <v>95550508</v>
      </c>
      <c r="AQ1907">
        <v>63081510</v>
      </c>
      <c r="AR1907">
        <v>65961621</v>
      </c>
      <c r="AS1907">
        <v>108034778</v>
      </c>
      <c r="AT1907">
        <v>60099443</v>
      </c>
      <c r="AU1907">
        <v>60727471</v>
      </c>
      <c r="AV1907">
        <v>96026484</v>
      </c>
      <c r="AW1907">
        <v>68354657</v>
      </c>
      <c r="AX1907">
        <v>56110204</v>
      </c>
      <c r="AY1907">
        <v>101326629</v>
      </c>
      <c r="AZ1907">
        <v>89080139</v>
      </c>
      <c r="BA1907">
        <v>80746995</v>
      </c>
      <c r="BB1907">
        <v>116563726</v>
      </c>
      <c r="BC1907">
        <v>85114425</v>
      </c>
      <c r="BD1907">
        <v>71219257</v>
      </c>
      <c r="BE1907">
        <v>124254364</v>
      </c>
      <c r="BF1907">
        <v>85478569</v>
      </c>
      <c r="BG1907">
        <v>73047337</v>
      </c>
      <c r="BH1907">
        <v>108132052</v>
      </c>
      <c r="BI1907">
        <v>99222983</v>
      </c>
      <c r="BJ1907">
        <v>88690498</v>
      </c>
      <c r="BK1907">
        <v>160139010</v>
      </c>
      <c r="BL1907">
        <v>85318816</v>
      </c>
      <c r="BM1907">
        <v>71368931</v>
      </c>
      <c r="BN1907">
        <v>102046464</v>
      </c>
      <c r="BO1907">
        <v>50459887</v>
      </c>
      <c r="BP1907">
        <v>64216590</v>
      </c>
      <c r="BQ1907">
        <v>107437646</v>
      </c>
      <c r="BR1907">
        <v>81477534</v>
      </c>
      <c r="BS1907">
        <v>74602917</v>
      </c>
      <c r="BT1907">
        <v>112572382</v>
      </c>
      <c r="BU1907">
        <v>70836737</v>
      </c>
      <c r="BV1907">
        <v>43097756</v>
      </c>
      <c r="BW1907">
        <v>88720523</v>
      </c>
      <c r="BX1907">
        <v>76240101</v>
      </c>
      <c r="BY1907">
        <v>83018805</v>
      </c>
      <c r="BZ1907">
        <v>137698601</v>
      </c>
      <c r="CA1907">
        <v>73238420</v>
      </c>
      <c r="CB1907">
        <v>67588241</v>
      </c>
      <c r="CC1907">
        <v>91041183</v>
      </c>
      <c r="CD1907">
        <v>62958742</v>
      </c>
      <c r="CE1907">
        <v>57843433</v>
      </c>
      <c r="CF1907">
        <v>106550572</v>
      </c>
      <c r="CG1907">
        <v>61162319</v>
      </c>
      <c r="CH1907">
        <v>64724884</v>
      </c>
      <c r="CI1907">
        <v>133334275</v>
      </c>
      <c r="CJ1907">
        <v>61818464</v>
      </c>
      <c r="CK1907">
        <v>73561223</v>
      </c>
      <c r="CL1907">
        <v>108060882</v>
      </c>
      <c r="CM1907">
        <v>64921213</v>
      </c>
      <c r="CN1907">
        <v>58407844</v>
      </c>
      <c r="CO1907">
        <v>70200578</v>
      </c>
      <c r="CP1907">
        <v>61453519</v>
      </c>
      <c r="CQ1907">
        <v>43626590</v>
      </c>
      <c r="CR1907">
        <v>102770464</v>
      </c>
      <c r="CS1907">
        <v>47626111</v>
      </c>
      <c r="CT1907">
        <v>51492618</v>
      </c>
      <c r="CU1907">
        <v>68267109</v>
      </c>
      <c r="CV1907">
        <v>50354134</v>
      </c>
      <c r="CW1907">
        <v>41649527</v>
      </c>
      <c r="CX1907">
        <v>79450032</v>
      </c>
      <c r="CY1907">
        <v>41108131</v>
      </c>
      <c r="CZ1907">
        <v>54416232</v>
      </c>
      <c r="DA1907">
        <v>64177507</v>
      </c>
      <c r="DB1907">
        <v>37243344</v>
      </c>
      <c r="DC1907">
        <v>36943560</v>
      </c>
      <c r="DD1907">
        <v>69072241</v>
      </c>
      <c r="DE1907">
        <v>57363967</v>
      </c>
    </row>
    <row r="1908" spans="1:109" x14ac:dyDescent="0.25">
      <c r="A1908" s="5" t="s">
        <v>941</v>
      </c>
      <c r="B1908" t="s">
        <v>1171</v>
      </c>
      <c r="C1908" t="s">
        <v>1199</v>
      </c>
      <c r="D1908" s="2">
        <f>_xll.BDH(A1908, "volume", B1908, C1908, "Direction", "H", "Period", "M","cols=106;rows=2")</f>
        <v>41670</v>
      </c>
      <c r="E1908" s="2">
        <v>41698</v>
      </c>
      <c r="F1908" s="2">
        <v>41729</v>
      </c>
      <c r="G1908" s="2">
        <v>41759</v>
      </c>
      <c r="H1908" s="2">
        <v>41789</v>
      </c>
      <c r="I1908" s="2">
        <v>41820</v>
      </c>
      <c r="J1908" s="2">
        <v>41851</v>
      </c>
      <c r="K1908" s="2">
        <v>41880</v>
      </c>
      <c r="L1908" s="2">
        <v>41912</v>
      </c>
      <c r="M1908" s="2">
        <v>41943</v>
      </c>
      <c r="N1908" s="2">
        <v>41971</v>
      </c>
      <c r="O1908" s="2">
        <v>42004</v>
      </c>
      <c r="P1908" s="2">
        <v>42034</v>
      </c>
      <c r="Q1908" s="2">
        <v>42062</v>
      </c>
      <c r="R1908" s="2">
        <v>42094</v>
      </c>
      <c r="S1908" s="2">
        <v>42124</v>
      </c>
      <c r="T1908" s="2">
        <v>42153</v>
      </c>
      <c r="U1908" s="2">
        <v>42185</v>
      </c>
      <c r="V1908" s="2">
        <v>42216</v>
      </c>
      <c r="W1908" s="2">
        <v>42247</v>
      </c>
      <c r="X1908" s="2">
        <v>42277</v>
      </c>
      <c r="Y1908" s="2">
        <v>42307</v>
      </c>
      <c r="Z1908" s="2">
        <v>42338</v>
      </c>
      <c r="AA1908" s="2">
        <v>42369</v>
      </c>
      <c r="AB1908" s="2">
        <v>42398</v>
      </c>
      <c r="AC1908" s="2">
        <v>42429</v>
      </c>
      <c r="AD1908" s="2">
        <v>42460</v>
      </c>
      <c r="AE1908" s="2">
        <v>42489</v>
      </c>
      <c r="AF1908" s="2">
        <v>42521</v>
      </c>
      <c r="AG1908" s="2">
        <v>42551</v>
      </c>
      <c r="AH1908" s="2">
        <v>42580</v>
      </c>
      <c r="AI1908" s="2">
        <v>42613</v>
      </c>
      <c r="AJ1908" s="2">
        <v>42643</v>
      </c>
      <c r="AK1908" s="2">
        <v>42674</v>
      </c>
      <c r="AL1908" s="2">
        <v>42704</v>
      </c>
      <c r="AM1908" s="2">
        <v>42734</v>
      </c>
      <c r="AN1908" s="2">
        <v>42766</v>
      </c>
      <c r="AO1908" s="2">
        <v>42794</v>
      </c>
      <c r="AP1908" s="2">
        <v>42825</v>
      </c>
      <c r="AQ1908" s="2">
        <v>42853</v>
      </c>
      <c r="AR1908" s="2">
        <v>42886</v>
      </c>
      <c r="AS1908" s="2">
        <v>42916</v>
      </c>
      <c r="AT1908" s="2">
        <v>42947</v>
      </c>
      <c r="AU1908" s="2">
        <v>42978</v>
      </c>
      <c r="AV1908" s="2">
        <v>43007</v>
      </c>
      <c r="AW1908" s="2">
        <v>43039</v>
      </c>
      <c r="AX1908" s="2">
        <v>43069</v>
      </c>
      <c r="AY1908" s="2">
        <v>43098</v>
      </c>
      <c r="AZ1908" s="2">
        <v>43131</v>
      </c>
      <c r="BA1908" s="2">
        <v>43159</v>
      </c>
      <c r="BB1908" s="2">
        <v>43189</v>
      </c>
      <c r="BC1908" s="2">
        <v>43220</v>
      </c>
      <c r="BD1908" s="2">
        <v>43251</v>
      </c>
      <c r="BE1908" s="2">
        <v>43280</v>
      </c>
      <c r="BF1908" s="2">
        <v>43312</v>
      </c>
      <c r="BG1908" s="2">
        <v>43343</v>
      </c>
      <c r="BH1908" s="2">
        <v>43371</v>
      </c>
      <c r="BI1908" s="2">
        <v>43404</v>
      </c>
      <c r="BJ1908" s="2">
        <v>43434</v>
      </c>
      <c r="BK1908" s="2">
        <v>43465</v>
      </c>
      <c r="BL1908" s="2">
        <v>43496</v>
      </c>
      <c r="BM1908" s="2">
        <v>43524</v>
      </c>
      <c r="BN1908" s="2">
        <v>43553</v>
      </c>
      <c r="BO1908" s="2">
        <v>43585</v>
      </c>
      <c r="BP1908" s="2">
        <v>43616</v>
      </c>
      <c r="BQ1908" s="2">
        <v>43644</v>
      </c>
      <c r="BR1908" s="2">
        <v>43677</v>
      </c>
      <c r="BS1908" s="2">
        <v>43707</v>
      </c>
      <c r="BT1908" s="2">
        <v>43738</v>
      </c>
      <c r="BU1908" s="2">
        <v>43769</v>
      </c>
      <c r="BV1908" s="2">
        <v>43798</v>
      </c>
      <c r="BW1908" s="2">
        <v>43830</v>
      </c>
      <c r="BX1908" s="2">
        <v>43861</v>
      </c>
      <c r="BY1908" s="2">
        <v>43889</v>
      </c>
      <c r="BZ1908" s="2">
        <v>43921</v>
      </c>
      <c r="CA1908" s="2">
        <v>43951</v>
      </c>
      <c r="CB1908" s="2">
        <v>43980</v>
      </c>
      <c r="CC1908" s="2">
        <v>44012</v>
      </c>
      <c r="CD1908" s="2">
        <v>44043</v>
      </c>
      <c r="CE1908" s="2">
        <v>44074</v>
      </c>
      <c r="CF1908" s="2">
        <v>44104</v>
      </c>
      <c r="CG1908" s="2">
        <v>44134</v>
      </c>
      <c r="CH1908" s="2">
        <v>44165</v>
      </c>
      <c r="CI1908" s="2">
        <v>44196</v>
      </c>
      <c r="CJ1908" s="2">
        <v>44225</v>
      </c>
      <c r="CK1908" s="2">
        <v>44253</v>
      </c>
      <c r="CL1908" s="2">
        <v>44286</v>
      </c>
      <c r="CM1908" s="2">
        <v>44316</v>
      </c>
      <c r="CN1908" s="2">
        <v>44347</v>
      </c>
      <c r="CO1908" s="2">
        <v>44377</v>
      </c>
      <c r="CP1908" s="2">
        <v>44407</v>
      </c>
      <c r="CQ1908" s="2">
        <v>44439</v>
      </c>
      <c r="CR1908" s="2">
        <v>44469</v>
      </c>
      <c r="CS1908" s="2">
        <v>44498</v>
      </c>
      <c r="CT1908" s="2">
        <v>44530</v>
      </c>
      <c r="CU1908" s="2">
        <v>44561</v>
      </c>
      <c r="CV1908" s="2">
        <v>44592</v>
      </c>
      <c r="CW1908" s="2">
        <v>44620</v>
      </c>
      <c r="CX1908" s="2">
        <v>44651</v>
      </c>
      <c r="CY1908" s="2">
        <v>44680</v>
      </c>
      <c r="CZ1908" s="2">
        <v>44712</v>
      </c>
      <c r="DA1908" s="2">
        <v>44742</v>
      </c>
      <c r="DB1908" s="2">
        <v>44771</v>
      </c>
      <c r="DC1908" s="2">
        <v>44804</v>
      </c>
      <c r="DD1908" s="2">
        <v>44834</v>
      </c>
      <c r="DE1908" s="2">
        <v>44865</v>
      </c>
    </row>
    <row r="1909" spans="1:109" x14ac:dyDescent="0.25">
      <c r="D1909" s="3">
        <v>98137935</v>
      </c>
      <c r="E1909">
        <v>121397765</v>
      </c>
      <c r="F1909">
        <v>93916293</v>
      </c>
      <c r="G1909">
        <v>90518507</v>
      </c>
      <c r="H1909">
        <v>61522890</v>
      </c>
      <c r="I1909">
        <v>83944300</v>
      </c>
      <c r="J1909">
        <v>66829780</v>
      </c>
      <c r="K1909">
        <v>47070569</v>
      </c>
      <c r="L1909">
        <v>58774937</v>
      </c>
      <c r="M1909">
        <v>89244635</v>
      </c>
      <c r="N1909">
        <v>48067484</v>
      </c>
      <c r="O1909">
        <v>66561703</v>
      </c>
      <c r="P1909">
        <v>69497841</v>
      </c>
      <c r="Q1909">
        <v>68539575</v>
      </c>
      <c r="R1909">
        <v>77858117</v>
      </c>
      <c r="S1909">
        <v>95154103</v>
      </c>
      <c r="T1909">
        <v>61128798</v>
      </c>
      <c r="U1909">
        <v>78279081</v>
      </c>
      <c r="V1909">
        <v>96612445</v>
      </c>
      <c r="W1909">
        <v>100141791</v>
      </c>
      <c r="X1909">
        <v>110055414</v>
      </c>
      <c r="Y1909">
        <v>87801681</v>
      </c>
      <c r="Z1909">
        <v>56344248</v>
      </c>
      <c r="AA1909">
        <v>67438857</v>
      </c>
      <c r="AB1909">
        <v>84183958</v>
      </c>
      <c r="AC1909">
        <v>80241667</v>
      </c>
      <c r="AD1909">
        <v>81584518</v>
      </c>
      <c r="AE1909">
        <v>74270206</v>
      </c>
      <c r="AF1909">
        <v>57871421</v>
      </c>
      <c r="AG1909">
        <v>83152005</v>
      </c>
      <c r="AH1909">
        <v>79281059</v>
      </c>
      <c r="AI1909">
        <v>71250072</v>
      </c>
      <c r="AJ1909">
        <v>71323599</v>
      </c>
      <c r="AK1909">
        <v>66396712</v>
      </c>
      <c r="AL1909">
        <v>76585103</v>
      </c>
      <c r="AM1909">
        <v>78312708</v>
      </c>
      <c r="AN1909">
        <v>70346638</v>
      </c>
      <c r="AO1909">
        <v>68293039</v>
      </c>
      <c r="AP1909">
        <v>93567424</v>
      </c>
      <c r="AQ1909">
        <v>71633853</v>
      </c>
      <c r="AR1909">
        <v>79654522</v>
      </c>
      <c r="AS1909">
        <v>70250053</v>
      </c>
      <c r="AT1909">
        <v>55709495</v>
      </c>
      <c r="AU1909">
        <v>57894662</v>
      </c>
      <c r="AV1909">
        <v>78083376</v>
      </c>
      <c r="AW1909">
        <v>83101153</v>
      </c>
      <c r="AX1909">
        <v>67787884</v>
      </c>
      <c r="AY1909">
        <v>64036241</v>
      </c>
      <c r="AZ1909">
        <v>64337119</v>
      </c>
      <c r="BA1909">
        <v>63496411</v>
      </c>
      <c r="BB1909">
        <v>66015219</v>
      </c>
      <c r="BC1909">
        <v>57026208</v>
      </c>
      <c r="BD1909">
        <v>61986854</v>
      </c>
      <c r="BE1909">
        <v>72696198</v>
      </c>
      <c r="BF1909">
        <v>53406775</v>
      </c>
      <c r="BG1909">
        <v>46331939</v>
      </c>
      <c r="BH1909">
        <v>72623288</v>
      </c>
      <c r="BI1909">
        <v>99182704</v>
      </c>
      <c r="BJ1909">
        <v>67492219</v>
      </c>
      <c r="BK1909">
        <v>69953636</v>
      </c>
      <c r="BL1909">
        <v>62201000</v>
      </c>
      <c r="BM1909">
        <v>56627048</v>
      </c>
      <c r="BN1909">
        <v>53578641</v>
      </c>
      <c r="BO1909">
        <v>42884383</v>
      </c>
      <c r="BP1909">
        <v>51334096</v>
      </c>
      <c r="BQ1909">
        <v>46530009</v>
      </c>
      <c r="BR1909">
        <v>34140454</v>
      </c>
      <c r="BS1909">
        <v>37125280</v>
      </c>
      <c r="BT1909">
        <v>44338556</v>
      </c>
      <c r="BU1909">
        <v>47516082</v>
      </c>
      <c r="BV1909">
        <v>42877403</v>
      </c>
      <c r="BW1909">
        <v>46811012</v>
      </c>
      <c r="BX1909">
        <v>55453210</v>
      </c>
      <c r="BY1909">
        <v>62536885</v>
      </c>
      <c r="BZ1909">
        <v>115256549</v>
      </c>
      <c r="CA1909">
        <v>78653390</v>
      </c>
      <c r="CB1909">
        <v>64066564</v>
      </c>
      <c r="CC1909">
        <v>79777109</v>
      </c>
      <c r="CD1909">
        <v>63877771</v>
      </c>
      <c r="CE1909">
        <v>55197111</v>
      </c>
      <c r="CF1909">
        <v>76008279</v>
      </c>
      <c r="CG1909">
        <v>67499902</v>
      </c>
      <c r="CH1909">
        <v>74451814</v>
      </c>
      <c r="CI1909">
        <v>71332818</v>
      </c>
      <c r="CJ1909">
        <v>110640006</v>
      </c>
      <c r="CK1909">
        <v>68467029</v>
      </c>
      <c r="CL1909">
        <v>86378270</v>
      </c>
      <c r="CM1909">
        <v>56954034</v>
      </c>
      <c r="CN1909">
        <v>65481738</v>
      </c>
      <c r="CO1909">
        <v>67604977</v>
      </c>
      <c r="CP1909">
        <v>47074945</v>
      </c>
      <c r="CQ1909">
        <v>68876475</v>
      </c>
      <c r="CR1909">
        <v>81668491</v>
      </c>
      <c r="CS1909">
        <v>63168409</v>
      </c>
      <c r="CT1909">
        <v>67972466</v>
      </c>
      <c r="CU1909">
        <v>66332229</v>
      </c>
      <c r="CV1909">
        <v>72318589</v>
      </c>
      <c r="CW1909">
        <v>62739559</v>
      </c>
      <c r="CX1909">
        <v>74075767</v>
      </c>
      <c r="CY1909">
        <v>69801015</v>
      </c>
      <c r="CZ1909">
        <v>78338949</v>
      </c>
      <c r="DA1909">
        <v>76365232</v>
      </c>
      <c r="DB1909">
        <v>65723921</v>
      </c>
      <c r="DC1909">
        <v>71833856</v>
      </c>
      <c r="DD1909">
        <v>91907581</v>
      </c>
      <c r="DE1909">
        <v>78656507</v>
      </c>
    </row>
    <row r="1910" spans="1:109" x14ac:dyDescent="0.25">
      <c r="A1910" s="5" t="s">
        <v>942</v>
      </c>
      <c r="B1910" t="s">
        <v>1171</v>
      </c>
      <c r="C1910" t="s">
        <v>1199</v>
      </c>
      <c r="D1910" s="2">
        <f>_xll.BDH(A1910, "volume", B1910, C1910, "Direction", "H", "Period", "M","cols=106;rows=2")</f>
        <v>41670</v>
      </c>
      <c r="E1910" s="2">
        <v>41698</v>
      </c>
      <c r="F1910" s="2">
        <v>41729</v>
      </c>
      <c r="G1910" s="2">
        <v>41759</v>
      </c>
      <c r="H1910" s="2">
        <v>41789</v>
      </c>
      <c r="I1910" s="2">
        <v>41820</v>
      </c>
      <c r="J1910" s="2">
        <v>41851</v>
      </c>
      <c r="K1910" s="2">
        <v>41880</v>
      </c>
      <c r="L1910" s="2">
        <v>41912</v>
      </c>
      <c r="M1910" s="2">
        <v>41943</v>
      </c>
      <c r="N1910" s="2">
        <v>41971</v>
      </c>
      <c r="O1910" s="2">
        <v>42004</v>
      </c>
      <c r="P1910" s="2">
        <v>42034</v>
      </c>
      <c r="Q1910" s="2">
        <v>42062</v>
      </c>
      <c r="R1910" s="2">
        <v>42094</v>
      </c>
      <c r="S1910" s="2">
        <v>42124</v>
      </c>
      <c r="T1910" s="2">
        <v>42153</v>
      </c>
      <c r="U1910" s="2">
        <v>42185</v>
      </c>
      <c r="V1910" s="2">
        <v>42216</v>
      </c>
      <c r="W1910" s="2">
        <v>42247</v>
      </c>
      <c r="X1910" s="2">
        <v>42277</v>
      </c>
      <c r="Y1910" s="2">
        <v>42307</v>
      </c>
      <c r="Z1910" s="2">
        <v>42338</v>
      </c>
      <c r="AA1910" s="2">
        <v>42369</v>
      </c>
      <c r="AB1910" s="2">
        <v>42398</v>
      </c>
      <c r="AC1910" s="2">
        <v>42429</v>
      </c>
      <c r="AD1910" s="2">
        <v>42460</v>
      </c>
      <c r="AE1910" s="2">
        <v>42489</v>
      </c>
      <c r="AF1910" s="2">
        <v>42521</v>
      </c>
      <c r="AG1910" s="2">
        <v>42551</v>
      </c>
      <c r="AH1910" s="2">
        <v>42580</v>
      </c>
      <c r="AI1910" s="2">
        <v>42613</v>
      </c>
      <c r="AJ1910" s="2">
        <v>42643</v>
      </c>
      <c r="AK1910" s="2">
        <v>42674</v>
      </c>
      <c r="AL1910" s="2">
        <v>42704</v>
      </c>
      <c r="AM1910" s="2">
        <v>42734</v>
      </c>
      <c r="AN1910" s="2">
        <v>42766</v>
      </c>
      <c r="AO1910" s="2">
        <v>42794</v>
      </c>
      <c r="AP1910" s="2">
        <v>42825</v>
      </c>
      <c r="AQ1910" s="2">
        <v>42853</v>
      </c>
      <c r="AR1910" s="2">
        <v>42886</v>
      </c>
      <c r="AS1910" s="2">
        <v>42916</v>
      </c>
      <c r="AT1910" s="2">
        <v>42947</v>
      </c>
      <c r="AU1910" s="2">
        <v>42978</v>
      </c>
      <c r="AV1910" s="2">
        <v>43007</v>
      </c>
      <c r="AW1910" s="2">
        <v>43039</v>
      </c>
      <c r="AX1910" s="2">
        <v>43069</v>
      </c>
      <c r="AY1910" s="2">
        <v>43098</v>
      </c>
      <c r="AZ1910" s="2">
        <v>43131</v>
      </c>
      <c r="BA1910" s="2">
        <v>43159</v>
      </c>
      <c r="BB1910" s="2">
        <v>43189</v>
      </c>
      <c r="BC1910" s="2">
        <v>43220</v>
      </c>
      <c r="BD1910" s="2">
        <v>43251</v>
      </c>
      <c r="BE1910" s="2">
        <v>43280</v>
      </c>
      <c r="BF1910" s="2">
        <v>43312</v>
      </c>
      <c r="BG1910" s="2">
        <v>43343</v>
      </c>
      <c r="BH1910" s="2">
        <v>43371</v>
      </c>
      <c r="BI1910" s="2">
        <v>43404</v>
      </c>
      <c r="BJ1910" s="2">
        <v>43434</v>
      </c>
      <c r="BK1910" s="2">
        <v>43465</v>
      </c>
      <c r="BL1910" s="2">
        <v>43496</v>
      </c>
      <c r="BM1910" s="2">
        <v>43524</v>
      </c>
      <c r="BN1910" s="2">
        <v>43553</v>
      </c>
      <c r="BO1910" s="2">
        <v>43585</v>
      </c>
      <c r="BP1910" s="2">
        <v>43616</v>
      </c>
      <c r="BQ1910" s="2">
        <v>43644</v>
      </c>
      <c r="BR1910" s="2">
        <v>43677</v>
      </c>
      <c r="BS1910" s="2">
        <v>43707</v>
      </c>
      <c r="BT1910" s="2">
        <v>43738</v>
      </c>
      <c r="BU1910" s="2">
        <v>43769</v>
      </c>
      <c r="BV1910" s="2">
        <v>43798</v>
      </c>
      <c r="BW1910" s="2">
        <v>43830</v>
      </c>
      <c r="BX1910" s="2">
        <v>43861</v>
      </c>
      <c r="BY1910" s="2">
        <v>43889</v>
      </c>
      <c r="BZ1910" s="2">
        <v>43921</v>
      </c>
      <c r="CA1910" s="2">
        <v>43951</v>
      </c>
      <c r="CB1910" s="2">
        <v>43980</v>
      </c>
      <c r="CC1910" s="2">
        <v>44012</v>
      </c>
      <c r="CD1910" s="2">
        <v>44043</v>
      </c>
      <c r="CE1910" s="2">
        <v>44074</v>
      </c>
      <c r="CF1910" s="2">
        <v>44104</v>
      </c>
      <c r="CG1910" s="2">
        <v>44134</v>
      </c>
      <c r="CH1910" s="2">
        <v>44165</v>
      </c>
      <c r="CI1910" s="2">
        <v>44196</v>
      </c>
      <c r="CJ1910" s="2">
        <v>44225</v>
      </c>
      <c r="CK1910" s="2">
        <v>44253</v>
      </c>
      <c r="CL1910" s="2">
        <v>44286</v>
      </c>
      <c r="CM1910" s="2">
        <v>44316</v>
      </c>
      <c r="CN1910" s="2">
        <v>44347</v>
      </c>
      <c r="CO1910" s="2">
        <v>44377</v>
      </c>
      <c r="CP1910" s="2">
        <v>44407</v>
      </c>
      <c r="CQ1910" s="2">
        <v>44439</v>
      </c>
      <c r="CR1910" s="2">
        <v>44469</v>
      </c>
      <c r="CS1910" s="2">
        <v>44498</v>
      </c>
      <c r="CT1910" s="2">
        <v>44530</v>
      </c>
      <c r="CU1910" s="2">
        <v>44561</v>
      </c>
      <c r="CV1910" s="2">
        <v>44592</v>
      </c>
      <c r="CW1910" s="2">
        <v>44620</v>
      </c>
      <c r="CX1910" s="2">
        <v>44651</v>
      </c>
      <c r="CY1910" s="2">
        <v>44680</v>
      </c>
      <c r="CZ1910" s="2">
        <v>44712</v>
      </c>
      <c r="DA1910" s="2">
        <v>44742</v>
      </c>
      <c r="DB1910" s="2">
        <v>44771</v>
      </c>
      <c r="DC1910" s="2">
        <v>44804</v>
      </c>
      <c r="DD1910" s="2">
        <v>44834</v>
      </c>
      <c r="DE1910" s="2">
        <v>44865</v>
      </c>
    </row>
    <row r="1911" spans="1:109" x14ac:dyDescent="0.25">
      <c r="D1911" s="3">
        <v>21613088</v>
      </c>
      <c r="E1911">
        <v>24357674</v>
      </c>
      <c r="F1911">
        <v>17925350</v>
      </c>
      <c r="G1911">
        <v>14845080</v>
      </c>
      <c r="H1911">
        <v>17499275</v>
      </c>
      <c r="I1911">
        <v>26794856</v>
      </c>
      <c r="J1911">
        <v>21388084</v>
      </c>
      <c r="K1911">
        <v>22875369</v>
      </c>
      <c r="L1911">
        <v>20732131</v>
      </c>
      <c r="M1911">
        <v>36370537</v>
      </c>
      <c r="N1911">
        <v>25890149</v>
      </c>
      <c r="O1911">
        <v>25018073</v>
      </c>
      <c r="P1911">
        <v>19247219</v>
      </c>
      <c r="Q1911">
        <v>16604560</v>
      </c>
      <c r="R1911">
        <v>18568293</v>
      </c>
      <c r="S1911">
        <v>15620315</v>
      </c>
      <c r="T1911">
        <v>19780616</v>
      </c>
      <c r="U1911">
        <v>22439804</v>
      </c>
      <c r="V1911">
        <v>16751408</v>
      </c>
      <c r="W1911">
        <v>25644735</v>
      </c>
      <c r="X1911">
        <v>35587304</v>
      </c>
      <c r="Y1911">
        <v>21121155</v>
      </c>
      <c r="Z1911">
        <v>16548239</v>
      </c>
      <c r="AA1911">
        <v>17077436</v>
      </c>
      <c r="AB1911">
        <v>23518021</v>
      </c>
      <c r="AC1911">
        <v>28212251</v>
      </c>
      <c r="AD1911">
        <v>31344207</v>
      </c>
      <c r="AE1911">
        <v>19056751</v>
      </c>
      <c r="AF1911">
        <v>17589682</v>
      </c>
      <c r="AG1911">
        <v>24874842</v>
      </c>
      <c r="AH1911">
        <v>15023265</v>
      </c>
      <c r="AI1911">
        <v>18030109</v>
      </c>
      <c r="AJ1911">
        <v>18829956</v>
      </c>
      <c r="AK1911">
        <v>18852919</v>
      </c>
      <c r="AL1911">
        <v>18795045</v>
      </c>
      <c r="AM1911">
        <v>16499609</v>
      </c>
      <c r="AN1911">
        <v>12633734</v>
      </c>
      <c r="AO1911">
        <v>14468381</v>
      </c>
      <c r="AP1911">
        <v>13122134</v>
      </c>
      <c r="AQ1911">
        <v>10215611</v>
      </c>
      <c r="AR1911">
        <v>13207542</v>
      </c>
      <c r="AS1911">
        <v>10863819</v>
      </c>
      <c r="AT1911">
        <v>8542910</v>
      </c>
      <c r="AU1911">
        <v>11489498</v>
      </c>
      <c r="AV1911">
        <v>12483168</v>
      </c>
      <c r="AW1911">
        <v>9404713</v>
      </c>
      <c r="AX1911">
        <v>16587078</v>
      </c>
      <c r="AY1911">
        <v>17169725</v>
      </c>
      <c r="AZ1911">
        <v>14123752</v>
      </c>
      <c r="BA1911">
        <v>17375778</v>
      </c>
      <c r="BB1911">
        <v>13897016</v>
      </c>
      <c r="BC1911">
        <v>11360372</v>
      </c>
      <c r="BD1911">
        <v>15587188</v>
      </c>
      <c r="BE1911">
        <v>14451635</v>
      </c>
      <c r="BF1911">
        <v>10702696</v>
      </c>
      <c r="BG1911">
        <v>20337207</v>
      </c>
      <c r="BH1911">
        <v>24562128</v>
      </c>
      <c r="BI1911">
        <v>32464366</v>
      </c>
      <c r="BJ1911">
        <v>25425658</v>
      </c>
      <c r="BK1911">
        <v>22258576</v>
      </c>
      <c r="BL1911">
        <v>15803585</v>
      </c>
      <c r="BM1911">
        <v>16937120</v>
      </c>
      <c r="BN1911">
        <v>21649439</v>
      </c>
      <c r="BO1911">
        <v>14766538</v>
      </c>
      <c r="BP1911">
        <v>20543994</v>
      </c>
      <c r="BQ1911">
        <v>25822004</v>
      </c>
      <c r="BR1911">
        <v>18508830</v>
      </c>
      <c r="BS1911">
        <v>24444847</v>
      </c>
      <c r="BT1911">
        <v>17078900</v>
      </c>
      <c r="BU1911">
        <v>15567578</v>
      </c>
      <c r="BV1911">
        <v>19346070</v>
      </c>
      <c r="BW1911">
        <v>18583297</v>
      </c>
      <c r="BX1911">
        <v>15742749</v>
      </c>
      <c r="BY1911">
        <v>21455191</v>
      </c>
      <c r="BZ1911">
        <v>37856490</v>
      </c>
      <c r="CA1911">
        <v>23437861</v>
      </c>
      <c r="CB1911">
        <v>17826798</v>
      </c>
      <c r="CC1911">
        <v>23795220</v>
      </c>
      <c r="CD1911">
        <v>13192960</v>
      </c>
      <c r="CE1911">
        <v>17402580</v>
      </c>
      <c r="CF1911">
        <v>23933663</v>
      </c>
      <c r="CG1911">
        <v>15076896</v>
      </c>
      <c r="CH1911">
        <v>20510350</v>
      </c>
      <c r="CI1911">
        <v>22391309</v>
      </c>
      <c r="CJ1911">
        <v>18326096</v>
      </c>
      <c r="CK1911">
        <v>26740387</v>
      </c>
      <c r="CL1911">
        <v>36825733</v>
      </c>
      <c r="CM1911">
        <v>25055301</v>
      </c>
      <c r="CN1911">
        <v>36112641</v>
      </c>
      <c r="CO1911">
        <v>20337674</v>
      </c>
      <c r="CP1911">
        <v>16372969</v>
      </c>
      <c r="CQ1911">
        <v>19175192</v>
      </c>
      <c r="CR1911">
        <v>22817911</v>
      </c>
      <c r="CS1911">
        <v>17761918</v>
      </c>
      <c r="CT1911">
        <v>38569067</v>
      </c>
      <c r="CU1911">
        <v>25389743</v>
      </c>
      <c r="CV1911">
        <v>24469979</v>
      </c>
      <c r="CW1911">
        <v>22819706</v>
      </c>
      <c r="CX1911">
        <v>25881085</v>
      </c>
      <c r="CY1911">
        <v>18282040</v>
      </c>
      <c r="CZ1911">
        <v>30731448</v>
      </c>
      <c r="DA1911">
        <v>28347028</v>
      </c>
      <c r="DB1911">
        <v>15587352</v>
      </c>
      <c r="DC1911">
        <v>20785682</v>
      </c>
      <c r="DD1911">
        <v>19325168</v>
      </c>
      <c r="DE1911">
        <v>23701311</v>
      </c>
    </row>
    <row r="1912" spans="1:109" x14ac:dyDescent="0.25">
      <c r="A1912" s="5" t="s">
        <v>784</v>
      </c>
      <c r="B1912" t="s">
        <v>1171</v>
      </c>
      <c r="C1912" t="s">
        <v>1199</v>
      </c>
      <c r="D1912" s="2">
        <f>_xll.BDH(A1912, "volume", B1912, C1912, "Direction", "H", "Period", "M","cols=56;rows=2")</f>
        <v>41670</v>
      </c>
      <c r="E1912" s="2">
        <v>41698</v>
      </c>
      <c r="F1912" s="2">
        <v>41729</v>
      </c>
      <c r="G1912" s="2">
        <v>41759</v>
      </c>
      <c r="H1912" s="2">
        <v>41789</v>
      </c>
      <c r="I1912" s="2">
        <v>41820</v>
      </c>
      <c r="J1912" s="2">
        <v>41851</v>
      </c>
      <c r="K1912" s="2">
        <v>41880</v>
      </c>
      <c r="L1912" s="2">
        <v>41912</v>
      </c>
      <c r="M1912" s="2">
        <v>41943</v>
      </c>
      <c r="N1912" s="2">
        <v>41971</v>
      </c>
      <c r="O1912" s="2">
        <v>42004</v>
      </c>
      <c r="P1912" s="2">
        <v>42034</v>
      </c>
      <c r="Q1912" s="2">
        <v>42062</v>
      </c>
      <c r="R1912" s="2">
        <v>42094</v>
      </c>
      <c r="S1912" s="2">
        <v>42124</v>
      </c>
      <c r="T1912" s="2">
        <v>42153</v>
      </c>
      <c r="U1912" s="2">
        <v>42185</v>
      </c>
      <c r="V1912" s="2">
        <v>42216</v>
      </c>
      <c r="W1912" s="2">
        <v>42247</v>
      </c>
      <c r="X1912" s="2">
        <v>42277</v>
      </c>
      <c r="Y1912" s="2">
        <v>42307</v>
      </c>
      <c r="Z1912" s="2">
        <v>42338</v>
      </c>
      <c r="AA1912" s="2">
        <v>42369</v>
      </c>
      <c r="AB1912" s="2">
        <v>42398</v>
      </c>
      <c r="AC1912" s="2">
        <v>42429</v>
      </c>
      <c r="AD1912" s="2">
        <v>42460</v>
      </c>
      <c r="AE1912" s="2">
        <v>42489</v>
      </c>
      <c r="AF1912" s="2">
        <v>42521</v>
      </c>
      <c r="AG1912" s="2">
        <v>42551</v>
      </c>
      <c r="AH1912" s="2">
        <v>42580</v>
      </c>
      <c r="AI1912" s="2">
        <v>42613</v>
      </c>
      <c r="AJ1912" s="2">
        <v>42643</v>
      </c>
      <c r="AK1912" s="2">
        <v>42674</v>
      </c>
      <c r="AL1912" s="2">
        <v>42704</v>
      </c>
      <c r="AM1912" s="2">
        <v>42734</v>
      </c>
      <c r="AN1912" s="2">
        <v>42766</v>
      </c>
      <c r="AO1912" s="2">
        <v>42794</v>
      </c>
      <c r="AP1912" s="2">
        <v>42825</v>
      </c>
      <c r="AQ1912" s="2">
        <v>42853</v>
      </c>
      <c r="AR1912" s="2">
        <v>42886</v>
      </c>
      <c r="AS1912" s="2">
        <v>42916</v>
      </c>
      <c r="AT1912" s="2">
        <v>42947</v>
      </c>
      <c r="AU1912" s="2">
        <v>42978</v>
      </c>
      <c r="AV1912" s="2">
        <v>43007</v>
      </c>
      <c r="AW1912" s="2">
        <v>43039</v>
      </c>
      <c r="AX1912" s="2">
        <v>43069</v>
      </c>
      <c r="AY1912" s="2">
        <v>43098</v>
      </c>
      <c r="AZ1912" s="2">
        <v>43131</v>
      </c>
      <c r="BA1912" s="2">
        <v>43159</v>
      </c>
      <c r="BB1912" s="2">
        <v>43189</v>
      </c>
      <c r="BC1912" s="2">
        <v>43220</v>
      </c>
      <c r="BD1912" s="2">
        <v>43251</v>
      </c>
      <c r="BE1912" s="2">
        <v>43280</v>
      </c>
      <c r="BF1912" s="2">
        <v>43312</v>
      </c>
      <c r="BG1912" s="2">
        <v>43343</v>
      </c>
    </row>
    <row r="1913" spans="1:109" x14ac:dyDescent="0.25">
      <c r="D1913" s="3">
        <v>22561191</v>
      </c>
      <c r="E1913">
        <v>29412027</v>
      </c>
      <c r="F1913">
        <v>24830029</v>
      </c>
      <c r="G1913">
        <v>23178927</v>
      </c>
      <c r="H1913">
        <v>19668890</v>
      </c>
      <c r="I1913">
        <v>17517280</v>
      </c>
      <c r="J1913">
        <v>13528347</v>
      </c>
      <c r="K1913">
        <v>16216638</v>
      </c>
      <c r="L1913">
        <v>32052435</v>
      </c>
      <c r="M1913">
        <v>21723128</v>
      </c>
      <c r="N1913">
        <v>19646587</v>
      </c>
      <c r="O1913">
        <v>23046484</v>
      </c>
      <c r="P1913">
        <v>19287151</v>
      </c>
      <c r="Q1913">
        <v>24575307</v>
      </c>
      <c r="R1913">
        <v>31392873</v>
      </c>
      <c r="S1913">
        <v>21408490</v>
      </c>
      <c r="T1913">
        <v>23424619</v>
      </c>
      <c r="U1913">
        <v>24547504</v>
      </c>
      <c r="V1913">
        <v>21963501</v>
      </c>
      <c r="W1913">
        <v>26919350</v>
      </c>
      <c r="X1913">
        <v>31208411</v>
      </c>
      <c r="Y1913">
        <v>20425850</v>
      </c>
      <c r="Z1913">
        <v>24301932</v>
      </c>
      <c r="AA1913">
        <v>23076172</v>
      </c>
      <c r="AB1913">
        <v>28553563</v>
      </c>
      <c r="AC1913">
        <v>22158722</v>
      </c>
      <c r="AD1913">
        <v>17705864</v>
      </c>
      <c r="AE1913">
        <v>15974905</v>
      </c>
      <c r="AF1913">
        <v>23970619</v>
      </c>
      <c r="AG1913">
        <v>27742625</v>
      </c>
      <c r="AH1913">
        <v>18593449</v>
      </c>
      <c r="AI1913">
        <v>19739777</v>
      </c>
      <c r="AJ1913">
        <v>21888230</v>
      </c>
      <c r="AK1913">
        <v>21650572</v>
      </c>
      <c r="AL1913">
        <v>25614543</v>
      </c>
      <c r="AM1913">
        <v>25664921</v>
      </c>
      <c r="AN1913">
        <v>23112806</v>
      </c>
      <c r="AO1913">
        <v>16292104</v>
      </c>
      <c r="AP1913">
        <v>32310632</v>
      </c>
      <c r="AQ1913">
        <v>28526920</v>
      </c>
      <c r="AR1913">
        <v>49974642</v>
      </c>
      <c r="AS1913">
        <v>36506637</v>
      </c>
      <c r="AT1913">
        <v>21122697</v>
      </c>
      <c r="AU1913">
        <v>28292596</v>
      </c>
      <c r="AV1913">
        <v>32328435</v>
      </c>
      <c r="AW1913">
        <v>27040437</v>
      </c>
      <c r="AX1913">
        <v>40972001</v>
      </c>
      <c r="AY1913">
        <v>29446802</v>
      </c>
      <c r="AZ1913">
        <v>24710022</v>
      </c>
      <c r="BA1913">
        <v>24829883</v>
      </c>
      <c r="BB1913">
        <v>24408086</v>
      </c>
      <c r="BC1913">
        <v>27884905</v>
      </c>
      <c r="BD1913">
        <v>39412693</v>
      </c>
      <c r="BE1913">
        <v>50031729</v>
      </c>
      <c r="BF1913">
        <v>65188702</v>
      </c>
      <c r="BG1913">
        <v>118413094</v>
      </c>
    </row>
    <row r="1914" spans="1:109" x14ac:dyDescent="0.25">
      <c r="A1914" s="5" t="s">
        <v>943</v>
      </c>
      <c r="B1914" t="s">
        <v>1171</v>
      </c>
      <c r="C1914" t="s">
        <v>1199</v>
      </c>
      <c r="D1914" s="2">
        <f>_xll.BDH(A1914, "volume", B1914, C1914, "Direction", "H", "Period", "M","cols=106;rows=2")</f>
        <v>41670</v>
      </c>
      <c r="E1914" s="2">
        <v>41698</v>
      </c>
      <c r="F1914" s="2">
        <v>41729</v>
      </c>
      <c r="G1914" s="2">
        <v>41759</v>
      </c>
      <c r="H1914" s="2">
        <v>41789</v>
      </c>
      <c r="I1914" s="2">
        <v>41820</v>
      </c>
      <c r="J1914" s="2">
        <v>41851</v>
      </c>
      <c r="K1914" s="2">
        <v>41880</v>
      </c>
      <c r="L1914" s="2">
        <v>41912</v>
      </c>
      <c r="M1914" s="2">
        <v>41943</v>
      </c>
      <c r="N1914" s="2">
        <v>41971</v>
      </c>
      <c r="O1914" s="2">
        <v>42004</v>
      </c>
      <c r="P1914" s="2">
        <v>42034</v>
      </c>
      <c r="Q1914" s="2">
        <v>42062</v>
      </c>
      <c r="R1914" s="2">
        <v>42094</v>
      </c>
      <c r="S1914" s="2">
        <v>42124</v>
      </c>
      <c r="T1914" s="2">
        <v>42153</v>
      </c>
      <c r="U1914" s="2">
        <v>42185</v>
      </c>
      <c r="V1914" s="2">
        <v>42216</v>
      </c>
      <c r="W1914" s="2">
        <v>42247</v>
      </c>
      <c r="X1914" s="2">
        <v>42277</v>
      </c>
      <c r="Y1914" s="2">
        <v>42307</v>
      </c>
      <c r="Z1914" s="2">
        <v>42338</v>
      </c>
      <c r="AA1914" s="2">
        <v>42369</v>
      </c>
      <c r="AB1914" s="2">
        <v>42398</v>
      </c>
      <c r="AC1914" s="2">
        <v>42429</v>
      </c>
      <c r="AD1914" s="2">
        <v>42460</v>
      </c>
      <c r="AE1914" s="2">
        <v>42489</v>
      </c>
      <c r="AF1914" s="2">
        <v>42521</v>
      </c>
      <c r="AG1914" s="2">
        <v>42551</v>
      </c>
      <c r="AH1914" s="2">
        <v>42580</v>
      </c>
      <c r="AI1914" s="2">
        <v>42613</v>
      </c>
      <c r="AJ1914" s="2">
        <v>42643</v>
      </c>
      <c r="AK1914" s="2">
        <v>42674</v>
      </c>
      <c r="AL1914" s="2">
        <v>42704</v>
      </c>
      <c r="AM1914" s="2">
        <v>42734</v>
      </c>
      <c r="AN1914" s="2">
        <v>42766</v>
      </c>
      <c r="AO1914" s="2">
        <v>42794</v>
      </c>
      <c r="AP1914" s="2">
        <v>42825</v>
      </c>
      <c r="AQ1914" s="2">
        <v>42853</v>
      </c>
      <c r="AR1914" s="2">
        <v>42886</v>
      </c>
      <c r="AS1914" s="2">
        <v>42916</v>
      </c>
      <c r="AT1914" s="2">
        <v>42947</v>
      </c>
      <c r="AU1914" s="2">
        <v>42978</v>
      </c>
      <c r="AV1914" s="2">
        <v>43007</v>
      </c>
      <c r="AW1914" s="2">
        <v>43039</v>
      </c>
      <c r="AX1914" s="2">
        <v>43069</v>
      </c>
      <c r="AY1914" s="2">
        <v>43098</v>
      </c>
      <c r="AZ1914" s="2">
        <v>43131</v>
      </c>
      <c r="BA1914" s="2">
        <v>43159</v>
      </c>
      <c r="BB1914" s="2">
        <v>43189</v>
      </c>
      <c r="BC1914" s="2">
        <v>43220</v>
      </c>
      <c r="BD1914" s="2">
        <v>43251</v>
      </c>
      <c r="BE1914" s="2">
        <v>43280</v>
      </c>
      <c r="BF1914" s="2">
        <v>43312</v>
      </c>
      <c r="BG1914" s="2">
        <v>43343</v>
      </c>
      <c r="BH1914" s="2">
        <v>43371</v>
      </c>
      <c r="BI1914" s="2">
        <v>43404</v>
      </c>
      <c r="BJ1914" s="2">
        <v>43434</v>
      </c>
      <c r="BK1914" s="2">
        <v>43465</v>
      </c>
      <c r="BL1914" s="2">
        <v>43496</v>
      </c>
      <c r="BM1914" s="2">
        <v>43524</v>
      </c>
      <c r="BN1914" s="2">
        <v>43553</v>
      </c>
      <c r="BO1914" s="2">
        <v>43585</v>
      </c>
      <c r="BP1914" s="2">
        <v>43616</v>
      </c>
      <c r="BQ1914" s="2">
        <v>43644</v>
      </c>
      <c r="BR1914" s="2">
        <v>43677</v>
      </c>
      <c r="BS1914" s="2">
        <v>43707</v>
      </c>
      <c r="BT1914" s="2">
        <v>43738</v>
      </c>
      <c r="BU1914" s="2">
        <v>43769</v>
      </c>
      <c r="BV1914" s="2">
        <v>43798</v>
      </c>
      <c r="BW1914" s="2">
        <v>43830</v>
      </c>
      <c r="BX1914" s="2">
        <v>43861</v>
      </c>
      <c r="BY1914" s="2">
        <v>43889</v>
      </c>
      <c r="BZ1914" s="2">
        <v>43921</v>
      </c>
      <c r="CA1914" s="2">
        <v>43951</v>
      </c>
      <c r="CB1914" s="2">
        <v>43980</v>
      </c>
      <c r="CC1914" s="2">
        <v>44012</v>
      </c>
      <c r="CD1914" s="2">
        <v>44043</v>
      </c>
      <c r="CE1914" s="2">
        <v>44074</v>
      </c>
      <c r="CF1914" s="2">
        <v>44104</v>
      </c>
      <c r="CG1914" s="2">
        <v>44134</v>
      </c>
      <c r="CH1914" s="2">
        <v>44165</v>
      </c>
      <c r="CI1914" s="2">
        <v>44196</v>
      </c>
      <c r="CJ1914" s="2">
        <v>44225</v>
      </c>
      <c r="CK1914" s="2">
        <v>44253</v>
      </c>
      <c r="CL1914" s="2">
        <v>44286</v>
      </c>
      <c r="CM1914" s="2">
        <v>44316</v>
      </c>
      <c r="CN1914" s="2">
        <v>44347</v>
      </c>
      <c r="CO1914" s="2">
        <v>44377</v>
      </c>
      <c r="CP1914" s="2">
        <v>44407</v>
      </c>
      <c r="CQ1914" s="2">
        <v>44439</v>
      </c>
      <c r="CR1914" s="2">
        <v>44469</v>
      </c>
      <c r="CS1914" s="2">
        <v>44498</v>
      </c>
      <c r="CT1914" s="2">
        <v>44530</v>
      </c>
      <c r="CU1914" s="2">
        <v>44561</v>
      </c>
      <c r="CV1914" s="2">
        <v>44592</v>
      </c>
      <c r="CW1914" s="2">
        <v>44620</v>
      </c>
      <c r="CX1914" s="2">
        <v>44651</v>
      </c>
      <c r="CY1914" s="2">
        <v>44680</v>
      </c>
      <c r="CZ1914" s="2">
        <v>44712</v>
      </c>
      <c r="DA1914" s="2">
        <v>44742</v>
      </c>
      <c r="DB1914" s="2">
        <v>44771</v>
      </c>
      <c r="DC1914" s="2">
        <v>44804</v>
      </c>
      <c r="DD1914" s="2">
        <v>44834</v>
      </c>
      <c r="DE1914" s="2">
        <v>44865</v>
      </c>
    </row>
    <row r="1915" spans="1:109" x14ac:dyDescent="0.25">
      <c r="D1915" s="3">
        <v>12555486</v>
      </c>
      <c r="E1915">
        <v>11997801</v>
      </c>
      <c r="F1915">
        <v>11504449</v>
      </c>
      <c r="G1915">
        <v>13179505</v>
      </c>
      <c r="H1915">
        <v>11121887</v>
      </c>
      <c r="I1915">
        <v>20115276</v>
      </c>
      <c r="J1915">
        <v>12598206</v>
      </c>
      <c r="K1915">
        <v>9207481</v>
      </c>
      <c r="L1915">
        <v>15675935</v>
      </c>
      <c r="M1915">
        <v>15829873</v>
      </c>
      <c r="N1915">
        <v>9391200</v>
      </c>
      <c r="O1915">
        <v>14723103</v>
      </c>
      <c r="P1915">
        <v>12338282</v>
      </c>
      <c r="Q1915">
        <v>9750814</v>
      </c>
      <c r="R1915">
        <v>16279520</v>
      </c>
      <c r="S1915">
        <v>10805172</v>
      </c>
      <c r="T1915">
        <v>11101588</v>
      </c>
      <c r="U1915">
        <v>11042568</v>
      </c>
      <c r="V1915">
        <v>13424184</v>
      </c>
      <c r="W1915">
        <v>13216943</v>
      </c>
      <c r="X1915">
        <v>17612146</v>
      </c>
      <c r="Y1915">
        <v>18096270</v>
      </c>
      <c r="Z1915">
        <v>10616168</v>
      </c>
      <c r="AA1915">
        <v>12076970</v>
      </c>
      <c r="AB1915">
        <v>19141737</v>
      </c>
      <c r="AC1915">
        <v>18006912</v>
      </c>
      <c r="AD1915">
        <v>16463853</v>
      </c>
      <c r="AE1915">
        <v>16949538</v>
      </c>
      <c r="AF1915">
        <v>12943622</v>
      </c>
      <c r="AG1915">
        <v>12213921</v>
      </c>
      <c r="AH1915">
        <v>10108583</v>
      </c>
      <c r="AI1915">
        <v>9665559</v>
      </c>
      <c r="AJ1915">
        <v>12917389</v>
      </c>
      <c r="AK1915">
        <v>14066685</v>
      </c>
      <c r="AL1915">
        <v>15773511</v>
      </c>
      <c r="AM1915">
        <v>14314947</v>
      </c>
      <c r="AN1915">
        <v>13225507</v>
      </c>
      <c r="AO1915">
        <v>9916339</v>
      </c>
      <c r="AP1915">
        <v>16380405</v>
      </c>
      <c r="AQ1915">
        <v>12459414</v>
      </c>
      <c r="AR1915">
        <v>12249758</v>
      </c>
      <c r="AS1915">
        <v>15282526</v>
      </c>
      <c r="AT1915">
        <v>17622121</v>
      </c>
      <c r="AU1915">
        <v>10692670</v>
      </c>
      <c r="AV1915">
        <v>10534778</v>
      </c>
      <c r="AW1915">
        <v>12037628</v>
      </c>
      <c r="AX1915">
        <v>9626353</v>
      </c>
      <c r="AY1915">
        <v>11499613</v>
      </c>
      <c r="AZ1915">
        <v>12123133</v>
      </c>
      <c r="BA1915">
        <v>14254395</v>
      </c>
      <c r="BB1915">
        <v>12931245</v>
      </c>
      <c r="BC1915">
        <v>11752426</v>
      </c>
      <c r="BD1915">
        <v>10307679</v>
      </c>
      <c r="BE1915">
        <v>15913821</v>
      </c>
      <c r="BF1915">
        <v>10861160</v>
      </c>
      <c r="BG1915">
        <v>8228104</v>
      </c>
      <c r="BH1915">
        <v>8252924</v>
      </c>
      <c r="BI1915">
        <v>13808391</v>
      </c>
      <c r="BJ1915">
        <v>11500427</v>
      </c>
      <c r="BK1915">
        <v>11943798</v>
      </c>
      <c r="BL1915">
        <v>12663874</v>
      </c>
      <c r="BM1915">
        <v>9573896</v>
      </c>
      <c r="BN1915">
        <v>12222195</v>
      </c>
      <c r="BO1915">
        <v>8897936</v>
      </c>
      <c r="BP1915">
        <v>9680958</v>
      </c>
      <c r="BQ1915">
        <v>9375465</v>
      </c>
      <c r="BR1915">
        <v>8469295</v>
      </c>
      <c r="BS1915">
        <v>10647398</v>
      </c>
      <c r="BT1915">
        <v>9066100</v>
      </c>
      <c r="BU1915">
        <v>11083344</v>
      </c>
      <c r="BV1915">
        <v>10155494</v>
      </c>
      <c r="BW1915">
        <v>10188472</v>
      </c>
      <c r="BX1915">
        <v>10084307</v>
      </c>
      <c r="BY1915">
        <v>11072562</v>
      </c>
      <c r="BZ1915">
        <v>23883560</v>
      </c>
      <c r="CA1915">
        <v>17558017</v>
      </c>
      <c r="CB1915">
        <v>16344163</v>
      </c>
      <c r="CC1915">
        <v>17642330</v>
      </c>
      <c r="CD1915">
        <v>12557996</v>
      </c>
      <c r="CE1915">
        <v>10482713</v>
      </c>
      <c r="CF1915">
        <v>12625802</v>
      </c>
      <c r="CG1915">
        <v>17647522</v>
      </c>
      <c r="CH1915">
        <v>17366480</v>
      </c>
      <c r="CI1915">
        <v>11986010</v>
      </c>
      <c r="CJ1915">
        <v>12157986</v>
      </c>
      <c r="CK1915">
        <v>16408141</v>
      </c>
      <c r="CL1915">
        <v>15588709</v>
      </c>
      <c r="CM1915">
        <v>13295796</v>
      </c>
      <c r="CN1915">
        <v>10521682</v>
      </c>
      <c r="CO1915">
        <v>22656924</v>
      </c>
      <c r="CP1915">
        <v>15130638</v>
      </c>
      <c r="CQ1915">
        <v>16627969</v>
      </c>
      <c r="CR1915">
        <v>11724609</v>
      </c>
      <c r="CS1915">
        <v>13658967</v>
      </c>
      <c r="CT1915">
        <v>15151906</v>
      </c>
      <c r="CU1915">
        <v>17739663</v>
      </c>
      <c r="CV1915">
        <v>14041946</v>
      </c>
      <c r="CW1915">
        <v>13114584</v>
      </c>
      <c r="CX1915">
        <v>13897983</v>
      </c>
      <c r="CY1915">
        <v>13889653</v>
      </c>
      <c r="CZ1915">
        <v>16754522</v>
      </c>
      <c r="DA1915">
        <v>15025359</v>
      </c>
      <c r="DB1915">
        <v>11997250</v>
      </c>
      <c r="DC1915">
        <v>12111867</v>
      </c>
      <c r="DD1915">
        <v>11988821</v>
      </c>
      <c r="DE1915">
        <v>11707798</v>
      </c>
    </row>
    <row r="1916" spans="1:109" x14ac:dyDescent="0.25">
      <c r="A1916" s="5" t="s">
        <v>944</v>
      </c>
      <c r="B1916" t="s">
        <v>1171</v>
      </c>
      <c r="C1916" t="s">
        <v>1200</v>
      </c>
      <c r="D1916" s="2">
        <f>_xll.BDH(A1916, "volume", B1916, C1916, "Direction", "H", "Period", "M","cols=84;rows=2")</f>
        <v>41670</v>
      </c>
      <c r="E1916" s="2">
        <v>41698</v>
      </c>
      <c r="F1916" s="2">
        <v>41729</v>
      </c>
      <c r="G1916" s="2">
        <v>41759</v>
      </c>
      <c r="H1916" s="2">
        <v>41789</v>
      </c>
      <c r="I1916" s="2">
        <v>41820</v>
      </c>
      <c r="J1916" s="2">
        <v>41851</v>
      </c>
      <c r="K1916" s="2">
        <v>41880</v>
      </c>
      <c r="L1916" s="2">
        <v>41912</v>
      </c>
      <c r="M1916" s="2">
        <v>41943</v>
      </c>
      <c r="N1916" s="2">
        <v>41971</v>
      </c>
      <c r="O1916" s="2">
        <v>42004</v>
      </c>
      <c r="P1916" s="2">
        <v>42034</v>
      </c>
      <c r="Q1916" s="2">
        <v>42062</v>
      </c>
      <c r="R1916" s="2">
        <v>42094</v>
      </c>
      <c r="S1916" s="2">
        <v>42124</v>
      </c>
      <c r="T1916" s="2">
        <v>42153</v>
      </c>
      <c r="U1916" s="2">
        <v>42185</v>
      </c>
      <c r="V1916" s="2">
        <v>42216</v>
      </c>
      <c r="W1916" s="2">
        <v>42247</v>
      </c>
      <c r="X1916" s="2">
        <v>42277</v>
      </c>
      <c r="Y1916" s="2">
        <v>42307</v>
      </c>
      <c r="Z1916" s="2">
        <v>42338</v>
      </c>
      <c r="AA1916" s="2">
        <v>42369</v>
      </c>
      <c r="AB1916" s="2">
        <v>42398</v>
      </c>
      <c r="AC1916" s="2">
        <v>42429</v>
      </c>
      <c r="AD1916" s="2">
        <v>42460</v>
      </c>
      <c r="AE1916" s="2">
        <v>42489</v>
      </c>
      <c r="AF1916" s="2">
        <v>42521</v>
      </c>
      <c r="AG1916" s="2">
        <v>42551</v>
      </c>
      <c r="AH1916" s="2">
        <v>42580</v>
      </c>
      <c r="AI1916" s="2">
        <v>42613</v>
      </c>
      <c r="AJ1916" s="2">
        <v>42643</v>
      </c>
      <c r="AK1916" s="2">
        <v>42674</v>
      </c>
      <c r="AL1916" s="2">
        <v>42704</v>
      </c>
      <c r="AM1916" s="2">
        <v>42734</v>
      </c>
      <c r="AN1916" s="2">
        <v>42766</v>
      </c>
      <c r="AO1916" s="2">
        <v>42794</v>
      </c>
      <c r="AP1916" s="2">
        <v>42825</v>
      </c>
      <c r="AQ1916" s="2">
        <v>42853</v>
      </c>
      <c r="AR1916" s="2">
        <v>42886</v>
      </c>
      <c r="AS1916" s="2">
        <v>42916</v>
      </c>
      <c r="AT1916" s="2">
        <v>42947</v>
      </c>
      <c r="AU1916" s="2">
        <v>42978</v>
      </c>
      <c r="AV1916" s="2">
        <v>43007</v>
      </c>
      <c r="AW1916" s="2">
        <v>43039</v>
      </c>
      <c r="AX1916" s="2">
        <v>43069</v>
      </c>
      <c r="AY1916" s="2">
        <v>43098</v>
      </c>
      <c r="AZ1916" s="2">
        <v>43131</v>
      </c>
      <c r="BA1916" s="2">
        <v>43159</v>
      </c>
      <c r="BB1916" s="2">
        <v>43189</v>
      </c>
      <c r="BC1916" s="2">
        <v>43220</v>
      </c>
      <c r="BD1916" s="2">
        <v>43251</v>
      </c>
      <c r="BE1916" s="2">
        <v>43280</v>
      </c>
      <c r="BF1916" s="2">
        <v>43312</v>
      </c>
      <c r="BG1916" s="2">
        <v>43343</v>
      </c>
      <c r="BH1916" s="2">
        <v>43371</v>
      </c>
      <c r="BI1916" s="2">
        <v>43404</v>
      </c>
      <c r="BJ1916" s="2">
        <v>43434</v>
      </c>
      <c r="BK1916" s="2">
        <v>43465</v>
      </c>
      <c r="BL1916" s="2">
        <v>43496</v>
      </c>
      <c r="BM1916" s="2">
        <v>43524</v>
      </c>
      <c r="BN1916" s="2">
        <v>43553</v>
      </c>
      <c r="BO1916" s="2">
        <v>43585</v>
      </c>
      <c r="BP1916" s="2">
        <v>43616</v>
      </c>
      <c r="BQ1916" s="2">
        <v>43644</v>
      </c>
      <c r="BR1916" s="2">
        <v>43677</v>
      </c>
      <c r="BS1916" s="2">
        <v>43707</v>
      </c>
      <c r="BT1916" s="2">
        <v>43738</v>
      </c>
      <c r="BU1916" s="2">
        <v>43769</v>
      </c>
      <c r="BV1916" s="2">
        <v>43798</v>
      </c>
      <c r="BW1916" s="2">
        <v>43830</v>
      </c>
      <c r="BX1916" s="2">
        <v>43861</v>
      </c>
      <c r="BY1916" s="2">
        <v>43889</v>
      </c>
      <c r="BZ1916" s="2">
        <v>43921</v>
      </c>
      <c r="CA1916" s="2">
        <v>43951</v>
      </c>
      <c r="CB1916" s="2">
        <v>43980</v>
      </c>
      <c r="CC1916" s="2">
        <v>44012</v>
      </c>
      <c r="CD1916" s="2">
        <v>44043</v>
      </c>
      <c r="CE1916" s="2">
        <v>44074</v>
      </c>
      <c r="CF1916" s="2">
        <v>44104</v>
      </c>
      <c r="CG1916" s="2">
        <v>44134</v>
      </c>
      <c r="CH1916" s="2">
        <v>44165</v>
      </c>
      <c r="CI1916" s="2">
        <v>44196</v>
      </c>
    </row>
    <row r="1917" spans="1:109" x14ac:dyDescent="0.25">
      <c r="D1917" s="3">
        <v>2820026</v>
      </c>
      <c r="E1917">
        <v>2322342</v>
      </c>
      <c r="F1917">
        <v>3563279</v>
      </c>
      <c r="G1917">
        <v>5500507</v>
      </c>
      <c r="H1917">
        <v>3234876</v>
      </c>
      <c r="I1917">
        <v>2267920</v>
      </c>
      <c r="J1917">
        <v>1883545</v>
      </c>
      <c r="K1917">
        <v>1652708</v>
      </c>
      <c r="L1917">
        <v>2840667</v>
      </c>
      <c r="M1917">
        <v>2816728</v>
      </c>
      <c r="N1917">
        <v>1778559</v>
      </c>
      <c r="O1917">
        <v>3184644</v>
      </c>
      <c r="P1917">
        <v>1789524</v>
      </c>
      <c r="Q1917">
        <v>1484241</v>
      </c>
      <c r="R1917">
        <v>1778005</v>
      </c>
      <c r="S1917">
        <v>1897783</v>
      </c>
      <c r="T1917">
        <v>1122562</v>
      </c>
      <c r="U1917">
        <v>1707175</v>
      </c>
      <c r="V1917">
        <v>1888172</v>
      </c>
      <c r="W1917">
        <v>1878856</v>
      </c>
      <c r="X1917">
        <v>1848311</v>
      </c>
      <c r="Y1917">
        <v>1550109</v>
      </c>
      <c r="Z1917">
        <v>1061657</v>
      </c>
      <c r="AA1917">
        <v>1554499</v>
      </c>
      <c r="AB1917">
        <v>2857010</v>
      </c>
      <c r="AC1917">
        <v>3926015</v>
      </c>
      <c r="AD1917">
        <v>3017375</v>
      </c>
      <c r="AE1917">
        <v>2991824</v>
      </c>
      <c r="AF1917">
        <v>3433455</v>
      </c>
      <c r="AG1917">
        <v>3638855</v>
      </c>
      <c r="AH1917">
        <v>3272447</v>
      </c>
      <c r="AI1917">
        <v>3315080</v>
      </c>
      <c r="AJ1917">
        <v>2662053</v>
      </c>
      <c r="AK1917">
        <v>2776786</v>
      </c>
      <c r="AL1917">
        <v>2398072</v>
      </c>
      <c r="AM1917">
        <v>2424797</v>
      </c>
      <c r="AN1917">
        <v>2265153</v>
      </c>
      <c r="AO1917">
        <v>2641853</v>
      </c>
      <c r="AP1917">
        <v>2580197</v>
      </c>
      <c r="AQ1917">
        <v>2882988</v>
      </c>
      <c r="AR1917">
        <v>2835018</v>
      </c>
      <c r="AS1917">
        <v>3252509</v>
      </c>
      <c r="AT1917">
        <v>2648303</v>
      </c>
      <c r="AU1917">
        <v>2053571</v>
      </c>
      <c r="AV1917">
        <v>3506808</v>
      </c>
      <c r="AW1917">
        <v>2688996</v>
      </c>
      <c r="AX1917">
        <v>1857781</v>
      </c>
      <c r="AY1917">
        <v>2560455</v>
      </c>
      <c r="AZ1917">
        <v>3118820</v>
      </c>
      <c r="BA1917">
        <v>2691873</v>
      </c>
      <c r="BB1917">
        <v>3252739</v>
      </c>
      <c r="BC1917">
        <v>3268640</v>
      </c>
      <c r="BD1917">
        <v>2891420</v>
      </c>
      <c r="BE1917">
        <v>2874601</v>
      </c>
      <c r="BF1917">
        <v>2901791</v>
      </c>
      <c r="BG1917">
        <v>1826956</v>
      </c>
      <c r="BH1917">
        <v>2455235</v>
      </c>
      <c r="BI1917">
        <v>3271461</v>
      </c>
      <c r="BJ1917">
        <v>2198638</v>
      </c>
      <c r="BK1917">
        <v>2861773</v>
      </c>
      <c r="BL1917">
        <v>3553041</v>
      </c>
      <c r="BM1917">
        <v>2988920</v>
      </c>
      <c r="BN1917">
        <v>2804612</v>
      </c>
      <c r="BO1917">
        <v>2969430</v>
      </c>
      <c r="BP1917">
        <v>2832671</v>
      </c>
      <c r="BQ1917">
        <v>3248092</v>
      </c>
      <c r="BR1917">
        <v>3935058</v>
      </c>
      <c r="BS1917">
        <v>7310983</v>
      </c>
      <c r="BT1917">
        <v>3803539</v>
      </c>
      <c r="BU1917">
        <v>5063634</v>
      </c>
      <c r="BV1917">
        <v>4723422</v>
      </c>
      <c r="BW1917">
        <v>4836777</v>
      </c>
      <c r="BX1917">
        <v>4446263</v>
      </c>
      <c r="BY1917">
        <v>4656263</v>
      </c>
      <c r="BZ1917">
        <v>10168077</v>
      </c>
      <c r="CA1917">
        <v>10953019</v>
      </c>
      <c r="CB1917">
        <v>8600104</v>
      </c>
      <c r="CC1917">
        <v>13648558</v>
      </c>
      <c r="CD1917">
        <v>6091297</v>
      </c>
      <c r="CE1917">
        <v>3621913</v>
      </c>
      <c r="CF1917">
        <v>5149665</v>
      </c>
      <c r="CG1917">
        <v>5753927</v>
      </c>
      <c r="CH1917">
        <v>4742376</v>
      </c>
      <c r="CI1917">
        <v>4966179</v>
      </c>
    </row>
    <row r="1918" spans="1:109" x14ac:dyDescent="0.25">
      <c r="A1918" s="5" t="s">
        <v>945</v>
      </c>
      <c r="B1918" t="s">
        <v>1171</v>
      </c>
      <c r="C1918" t="s">
        <v>1199</v>
      </c>
      <c r="D1918" s="2">
        <f>_xll.BDH(A1918, "volume", B1918, C1918, "Direction", "H", "Period", "M","cols=106;rows=2")</f>
        <v>41670</v>
      </c>
      <c r="E1918" s="2">
        <v>41698</v>
      </c>
      <c r="F1918" s="2">
        <v>41729</v>
      </c>
      <c r="G1918" s="2">
        <v>41759</v>
      </c>
      <c r="H1918" s="2">
        <v>41789</v>
      </c>
      <c r="I1918" s="2">
        <v>41820</v>
      </c>
      <c r="J1918" s="2">
        <v>41851</v>
      </c>
      <c r="K1918" s="2">
        <v>41880</v>
      </c>
      <c r="L1918" s="2">
        <v>41912</v>
      </c>
      <c r="M1918" s="2">
        <v>41943</v>
      </c>
      <c r="N1918" s="2">
        <v>41971</v>
      </c>
      <c r="O1918" s="2">
        <v>42004</v>
      </c>
      <c r="P1918" s="2">
        <v>42034</v>
      </c>
      <c r="Q1918" s="2">
        <v>42062</v>
      </c>
      <c r="R1918" s="2">
        <v>42094</v>
      </c>
      <c r="S1918" s="2">
        <v>42124</v>
      </c>
      <c r="T1918" s="2">
        <v>42153</v>
      </c>
      <c r="U1918" s="2">
        <v>42185</v>
      </c>
      <c r="V1918" s="2">
        <v>42216</v>
      </c>
      <c r="W1918" s="2">
        <v>42247</v>
      </c>
      <c r="X1918" s="2">
        <v>42277</v>
      </c>
      <c r="Y1918" s="2">
        <v>42307</v>
      </c>
      <c r="Z1918" s="2">
        <v>42338</v>
      </c>
      <c r="AA1918" s="2">
        <v>42369</v>
      </c>
      <c r="AB1918" s="2">
        <v>42398</v>
      </c>
      <c r="AC1918" s="2">
        <v>42429</v>
      </c>
      <c r="AD1918" s="2">
        <v>42460</v>
      </c>
      <c r="AE1918" s="2">
        <v>42489</v>
      </c>
      <c r="AF1918" s="2">
        <v>42521</v>
      </c>
      <c r="AG1918" s="2">
        <v>42551</v>
      </c>
      <c r="AH1918" s="2">
        <v>42580</v>
      </c>
      <c r="AI1918" s="2">
        <v>42613</v>
      </c>
      <c r="AJ1918" s="2">
        <v>42643</v>
      </c>
      <c r="AK1918" s="2">
        <v>42674</v>
      </c>
      <c r="AL1918" s="2">
        <v>42704</v>
      </c>
      <c r="AM1918" s="2">
        <v>42734</v>
      </c>
      <c r="AN1918" s="2">
        <v>42766</v>
      </c>
      <c r="AO1918" s="2">
        <v>42794</v>
      </c>
      <c r="AP1918" s="2">
        <v>42825</v>
      </c>
      <c r="AQ1918" s="2">
        <v>42853</v>
      </c>
      <c r="AR1918" s="2">
        <v>42886</v>
      </c>
      <c r="AS1918" s="2">
        <v>42916</v>
      </c>
      <c r="AT1918" s="2">
        <v>42947</v>
      </c>
      <c r="AU1918" s="2">
        <v>42978</v>
      </c>
      <c r="AV1918" s="2">
        <v>43007</v>
      </c>
      <c r="AW1918" s="2">
        <v>43039</v>
      </c>
      <c r="AX1918" s="2">
        <v>43069</v>
      </c>
      <c r="AY1918" s="2">
        <v>43098</v>
      </c>
      <c r="AZ1918" s="2">
        <v>43131</v>
      </c>
      <c r="BA1918" s="2">
        <v>43159</v>
      </c>
      <c r="BB1918" s="2">
        <v>43189</v>
      </c>
      <c r="BC1918" s="2">
        <v>43220</v>
      </c>
      <c r="BD1918" s="2">
        <v>43251</v>
      </c>
      <c r="BE1918" s="2">
        <v>43280</v>
      </c>
      <c r="BF1918" s="2">
        <v>43312</v>
      </c>
      <c r="BG1918" s="2">
        <v>43343</v>
      </c>
      <c r="BH1918" s="2">
        <v>43371</v>
      </c>
      <c r="BI1918" s="2">
        <v>43404</v>
      </c>
      <c r="BJ1918" s="2">
        <v>43434</v>
      </c>
      <c r="BK1918" s="2">
        <v>43465</v>
      </c>
      <c r="BL1918" s="2">
        <v>43496</v>
      </c>
      <c r="BM1918" s="2">
        <v>43524</v>
      </c>
      <c r="BN1918" s="2">
        <v>43553</v>
      </c>
      <c r="BO1918" s="2">
        <v>43585</v>
      </c>
      <c r="BP1918" s="2">
        <v>43616</v>
      </c>
      <c r="BQ1918" s="2">
        <v>43644</v>
      </c>
      <c r="BR1918" s="2">
        <v>43677</v>
      </c>
      <c r="BS1918" s="2">
        <v>43707</v>
      </c>
      <c r="BT1918" s="2">
        <v>43738</v>
      </c>
      <c r="BU1918" s="2">
        <v>43769</v>
      </c>
      <c r="BV1918" s="2">
        <v>43798</v>
      </c>
      <c r="BW1918" s="2">
        <v>43830</v>
      </c>
      <c r="BX1918" s="2">
        <v>43861</v>
      </c>
      <c r="BY1918" s="2">
        <v>43889</v>
      </c>
      <c r="BZ1918" s="2">
        <v>43921</v>
      </c>
      <c r="CA1918" s="2">
        <v>43951</v>
      </c>
      <c r="CB1918" s="2">
        <v>43980</v>
      </c>
      <c r="CC1918" s="2">
        <v>44012</v>
      </c>
      <c r="CD1918" s="2">
        <v>44043</v>
      </c>
      <c r="CE1918" s="2">
        <v>44074</v>
      </c>
      <c r="CF1918" s="2">
        <v>44104</v>
      </c>
      <c r="CG1918" s="2">
        <v>44134</v>
      </c>
      <c r="CH1918" s="2">
        <v>44165</v>
      </c>
      <c r="CI1918" s="2">
        <v>44196</v>
      </c>
      <c r="CJ1918" s="2">
        <v>44225</v>
      </c>
      <c r="CK1918" s="2">
        <v>44253</v>
      </c>
      <c r="CL1918" s="2">
        <v>44286</v>
      </c>
      <c r="CM1918" s="2">
        <v>44316</v>
      </c>
      <c r="CN1918" s="2">
        <v>44347</v>
      </c>
      <c r="CO1918" s="2">
        <v>44377</v>
      </c>
      <c r="CP1918" s="2">
        <v>44407</v>
      </c>
      <c r="CQ1918" s="2">
        <v>44439</v>
      </c>
      <c r="CR1918" s="2">
        <v>44469</v>
      </c>
      <c r="CS1918" s="2">
        <v>44498</v>
      </c>
      <c r="CT1918" s="2">
        <v>44530</v>
      </c>
      <c r="CU1918" s="2">
        <v>44561</v>
      </c>
      <c r="CV1918" s="2">
        <v>44592</v>
      </c>
      <c r="CW1918" s="2">
        <v>44620</v>
      </c>
      <c r="CX1918" s="2">
        <v>44651</v>
      </c>
      <c r="CY1918" s="2">
        <v>44680</v>
      </c>
      <c r="CZ1918" s="2">
        <v>44712</v>
      </c>
      <c r="DA1918" s="2">
        <v>44742</v>
      </c>
      <c r="DB1918" s="2">
        <v>44771</v>
      </c>
      <c r="DC1918" s="2">
        <v>44804</v>
      </c>
      <c r="DD1918" s="2">
        <v>44834</v>
      </c>
      <c r="DE1918" s="2">
        <v>44865</v>
      </c>
    </row>
    <row r="1919" spans="1:109" x14ac:dyDescent="0.25">
      <c r="D1919" s="3">
        <v>51866840</v>
      </c>
      <c r="E1919">
        <v>41103784</v>
      </c>
      <c r="F1919">
        <v>55213022</v>
      </c>
      <c r="G1919">
        <v>48842736</v>
      </c>
      <c r="H1919">
        <v>36039392</v>
      </c>
      <c r="I1919">
        <v>50466727</v>
      </c>
      <c r="J1919">
        <v>51575559</v>
      </c>
      <c r="K1919">
        <v>36122353</v>
      </c>
      <c r="L1919">
        <v>44482307</v>
      </c>
      <c r="M1919">
        <v>84386199</v>
      </c>
      <c r="N1919">
        <v>44947571</v>
      </c>
      <c r="O1919">
        <v>53695661</v>
      </c>
      <c r="P1919">
        <v>42706302</v>
      </c>
      <c r="Q1919">
        <v>44006341</v>
      </c>
      <c r="R1919">
        <v>55644502</v>
      </c>
      <c r="S1919">
        <v>49924681</v>
      </c>
      <c r="T1919">
        <v>51458209</v>
      </c>
      <c r="U1919">
        <v>55632695</v>
      </c>
      <c r="V1919">
        <v>47263977</v>
      </c>
      <c r="W1919">
        <v>47527489</v>
      </c>
      <c r="X1919">
        <v>50706529</v>
      </c>
      <c r="Y1919">
        <v>54943510</v>
      </c>
      <c r="Z1919">
        <v>42054487</v>
      </c>
      <c r="AA1919">
        <v>46963973</v>
      </c>
      <c r="AB1919">
        <v>56217133</v>
      </c>
      <c r="AC1919">
        <v>53552210</v>
      </c>
      <c r="AD1919">
        <v>49887442</v>
      </c>
      <c r="AE1919">
        <v>58389177</v>
      </c>
      <c r="AF1919">
        <v>55189284</v>
      </c>
      <c r="AG1919">
        <v>72891067</v>
      </c>
      <c r="AH1919">
        <v>58401193</v>
      </c>
      <c r="AI1919">
        <v>51243705</v>
      </c>
      <c r="AJ1919">
        <v>49411376</v>
      </c>
      <c r="AK1919">
        <v>52099190</v>
      </c>
      <c r="AL1919">
        <v>50201949</v>
      </c>
      <c r="AM1919">
        <v>46056585</v>
      </c>
      <c r="AN1919">
        <v>40911112</v>
      </c>
      <c r="AO1919">
        <v>32997491</v>
      </c>
      <c r="AP1919">
        <v>53555507</v>
      </c>
      <c r="AQ1919">
        <v>38726275</v>
      </c>
      <c r="AR1919">
        <v>34796934</v>
      </c>
      <c r="AS1919">
        <v>43296984</v>
      </c>
      <c r="AT1919">
        <v>36231217</v>
      </c>
      <c r="AU1919">
        <v>45531415</v>
      </c>
      <c r="AV1919">
        <v>44734416</v>
      </c>
      <c r="AW1919">
        <v>39143454</v>
      </c>
      <c r="AX1919">
        <v>30372339</v>
      </c>
      <c r="AY1919">
        <v>33330136</v>
      </c>
      <c r="AZ1919">
        <v>45161840</v>
      </c>
      <c r="BA1919">
        <v>35664994</v>
      </c>
      <c r="BB1919">
        <v>33217085</v>
      </c>
      <c r="BC1919">
        <v>38167099</v>
      </c>
      <c r="BD1919">
        <v>29462752</v>
      </c>
      <c r="BE1919">
        <v>33952771</v>
      </c>
      <c r="BF1919">
        <v>30154721</v>
      </c>
      <c r="BG1919">
        <v>22457787</v>
      </c>
      <c r="BH1919">
        <v>25081592</v>
      </c>
      <c r="BI1919">
        <v>43430216</v>
      </c>
      <c r="BJ1919">
        <v>28064560</v>
      </c>
      <c r="BK1919">
        <v>34489573</v>
      </c>
      <c r="BL1919">
        <v>40320534</v>
      </c>
      <c r="BM1919">
        <v>32902660</v>
      </c>
      <c r="BN1919">
        <v>38893071</v>
      </c>
      <c r="BO1919">
        <v>33085451</v>
      </c>
      <c r="BP1919">
        <v>20733015</v>
      </c>
      <c r="BQ1919">
        <v>26304951</v>
      </c>
      <c r="BR1919">
        <v>27653958</v>
      </c>
      <c r="BS1919">
        <v>26404170</v>
      </c>
      <c r="BT1919">
        <v>25983544</v>
      </c>
      <c r="BU1919">
        <v>39131146</v>
      </c>
      <c r="BV1919">
        <v>27749891</v>
      </c>
      <c r="BW1919">
        <v>25905078</v>
      </c>
      <c r="BX1919">
        <v>37703724</v>
      </c>
      <c r="BY1919">
        <v>35512614</v>
      </c>
      <c r="BZ1919">
        <v>147235952</v>
      </c>
      <c r="CA1919">
        <v>199307815</v>
      </c>
      <c r="CB1919">
        <v>152549315</v>
      </c>
      <c r="CC1919">
        <v>183024415</v>
      </c>
      <c r="CD1919">
        <v>70370977</v>
      </c>
      <c r="CE1919">
        <v>63095444</v>
      </c>
      <c r="CF1919">
        <v>86370993</v>
      </c>
      <c r="CG1919">
        <v>50546619</v>
      </c>
      <c r="CH1919">
        <v>51321809</v>
      </c>
      <c r="CI1919">
        <v>44992664</v>
      </c>
      <c r="CJ1919">
        <v>41218219</v>
      </c>
      <c r="CK1919">
        <v>38611458</v>
      </c>
      <c r="CL1919">
        <v>53840745</v>
      </c>
      <c r="CM1919">
        <v>45522840</v>
      </c>
      <c r="CN1919">
        <v>36777519</v>
      </c>
      <c r="CO1919">
        <v>46607943</v>
      </c>
      <c r="CP1919">
        <v>49852452</v>
      </c>
      <c r="CQ1919">
        <v>42667783</v>
      </c>
      <c r="CR1919">
        <v>47307041</v>
      </c>
      <c r="CS1919">
        <v>43589508</v>
      </c>
      <c r="CT1919">
        <v>48194338</v>
      </c>
      <c r="CU1919">
        <v>59322241</v>
      </c>
      <c r="CV1919">
        <v>48235184</v>
      </c>
      <c r="CW1919">
        <v>44075081</v>
      </c>
      <c r="CX1919">
        <v>71091234</v>
      </c>
      <c r="CY1919">
        <v>56374008</v>
      </c>
      <c r="CZ1919">
        <v>54979812</v>
      </c>
      <c r="DA1919">
        <v>71422483</v>
      </c>
      <c r="DB1919">
        <v>55891745</v>
      </c>
      <c r="DC1919">
        <v>41310341</v>
      </c>
      <c r="DD1919">
        <v>52285263</v>
      </c>
      <c r="DE1919">
        <v>56532441</v>
      </c>
    </row>
    <row r="1920" spans="1:109" x14ac:dyDescent="0.25">
      <c r="A1920" s="5" t="s">
        <v>946</v>
      </c>
      <c r="B1920" t="s">
        <v>1171</v>
      </c>
      <c r="C1920" t="s">
        <v>1199</v>
      </c>
      <c r="D1920" s="2">
        <f>_xll.BDH(A1920, "volume", B1920, C1920, "Direction", "H", "Period", "M","cols=106;rows=2")</f>
        <v>41670</v>
      </c>
      <c r="E1920" s="2">
        <v>41698</v>
      </c>
      <c r="F1920" s="2">
        <v>41729</v>
      </c>
      <c r="G1920" s="2">
        <v>41759</v>
      </c>
      <c r="H1920" s="2">
        <v>41789</v>
      </c>
      <c r="I1920" s="2">
        <v>41820</v>
      </c>
      <c r="J1920" s="2">
        <v>41851</v>
      </c>
      <c r="K1920" s="2">
        <v>41880</v>
      </c>
      <c r="L1920" s="2">
        <v>41912</v>
      </c>
      <c r="M1920" s="2">
        <v>41943</v>
      </c>
      <c r="N1920" s="2">
        <v>41971</v>
      </c>
      <c r="O1920" s="2">
        <v>42004</v>
      </c>
      <c r="P1920" s="2">
        <v>42034</v>
      </c>
      <c r="Q1920" s="2">
        <v>42062</v>
      </c>
      <c r="R1920" s="2">
        <v>42094</v>
      </c>
      <c r="S1920" s="2">
        <v>42124</v>
      </c>
      <c r="T1920" s="2">
        <v>42153</v>
      </c>
      <c r="U1920" s="2">
        <v>42185</v>
      </c>
      <c r="V1920" s="2">
        <v>42216</v>
      </c>
      <c r="W1920" s="2">
        <v>42247</v>
      </c>
      <c r="X1920" s="2">
        <v>42277</v>
      </c>
      <c r="Y1920" s="2">
        <v>42307</v>
      </c>
      <c r="Z1920" s="2">
        <v>42338</v>
      </c>
      <c r="AA1920" s="2">
        <v>42369</v>
      </c>
      <c r="AB1920" s="2">
        <v>42398</v>
      </c>
      <c r="AC1920" s="2">
        <v>42429</v>
      </c>
      <c r="AD1920" s="2">
        <v>42460</v>
      </c>
      <c r="AE1920" s="2">
        <v>42489</v>
      </c>
      <c r="AF1920" s="2">
        <v>42521</v>
      </c>
      <c r="AG1920" s="2">
        <v>42551</v>
      </c>
      <c r="AH1920" s="2">
        <v>42580</v>
      </c>
      <c r="AI1920" s="2">
        <v>42613</v>
      </c>
      <c r="AJ1920" s="2">
        <v>42643</v>
      </c>
      <c r="AK1920" s="2">
        <v>42674</v>
      </c>
      <c r="AL1920" s="2">
        <v>42704</v>
      </c>
      <c r="AM1920" s="2">
        <v>42734</v>
      </c>
      <c r="AN1920" s="2">
        <v>42766</v>
      </c>
      <c r="AO1920" s="2">
        <v>42794</v>
      </c>
      <c r="AP1920" s="2">
        <v>42825</v>
      </c>
      <c r="AQ1920" s="2">
        <v>42853</v>
      </c>
      <c r="AR1920" s="2">
        <v>42886</v>
      </c>
      <c r="AS1920" s="2">
        <v>42916</v>
      </c>
      <c r="AT1920" s="2">
        <v>42947</v>
      </c>
      <c r="AU1920" s="2">
        <v>42978</v>
      </c>
      <c r="AV1920" s="2">
        <v>43007</v>
      </c>
      <c r="AW1920" s="2">
        <v>43039</v>
      </c>
      <c r="AX1920" s="2">
        <v>43069</v>
      </c>
      <c r="AY1920" s="2">
        <v>43098</v>
      </c>
      <c r="AZ1920" s="2">
        <v>43131</v>
      </c>
      <c r="BA1920" s="2">
        <v>43159</v>
      </c>
      <c r="BB1920" s="2">
        <v>43189</v>
      </c>
      <c r="BC1920" s="2">
        <v>43220</v>
      </c>
      <c r="BD1920" s="2">
        <v>43251</v>
      </c>
      <c r="BE1920" s="2">
        <v>43280</v>
      </c>
      <c r="BF1920" s="2">
        <v>43312</v>
      </c>
      <c r="BG1920" s="2">
        <v>43343</v>
      </c>
      <c r="BH1920" s="2">
        <v>43371</v>
      </c>
      <c r="BI1920" s="2">
        <v>43404</v>
      </c>
      <c r="BJ1920" s="2">
        <v>43434</v>
      </c>
      <c r="BK1920" s="2">
        <v>43465</v>
      </c>
      <c r="BL1920" s="2">
        <v>43496</v>
      </c>
      <c r="BM1920" s="2">
        <v>43524</v>
      </c>
      <c r="BN1920" s="2">
        <v>43553</v>
      </c>
      <c r="BO1920" s="2">
        <v>43585</v>
      </c>
      <c r="BP1920" s="2">
        <v>43616</v>
      </c>
      <c r="BQ1920" s="2">
        <v>43644</v>
      </c>
      <c r="BR1920" s="2">
        <v>43677</v>
      </c>
      <c r="BS1920" s="2">
        <v>43707</v>
      </c>
      <c r="BT1920" s="2">
        <v>43738</v>
      </c>
      <c r="BU1920" s="2">
        <v>43769</v>
      </c>
      <c r="BV1920" s="2">
        <v>43798</v>
      </c>
      <c r="BW1920" s="2">
        <v>43830</v>
      </c>
      <c r="BX1920" s="2">
        <v>43861</v>
      </c>
      <c r="BY1920" s="2">
        <v>43889</v>
      </c>
      <c r="BZ1920" s="2">
        <v>43921</v>
      </c>
      <c r="CA1920" s="2">
        <v>43951</v>
      </c>
      <c r="CB1920" s="2">
        <v>43980</v>
      </c>
      <c r="CC1920" s="2">
        <v>44012</v>
      </c>
      <c r="CD1920" s="2">
        <v>44043</v>
      </c>
      <c r="CE1920" s="2">
        <v>44074</v>
      </c>
      <c r="CF1920" s="2">
        <v>44104</v>
      </c>
      <c r="CG1920" s="2">
        <v>44134</v>
      </c>
      <c r="CH1920" s="2">
        <v>44165</v>
      </c>
      <c r="CI1920" s="2">
        <v>44196</v>
      </c>
      <c r="CJ1920" s="2">
        <v>44225</v>
      </c>
      <c r="CK1920" s="2">
        <v>44253</v>
      </c>
      <c r="CL1920" s="2">
        <v>44286</v>
      </c>
      <c r="CM1920" s="2">
        <v>44316</v>
      </c>
      <c r="CN1920" s="2">
        <v>44347</v>
      </c>
      <c r="CO1920" s="2">
        <v>44377</v>
      </c>
      <c r="CP1920" s="2">
        <v>44407</v>
      </c>
      <c r="CQ1920" s="2">
        <v>44439</v>
      </c>
      <c r="CR1920" s="2">
        <v>44469</v>
      </c>
      <c r="CS1920" s="2">
        <v>44498</v>
      </c>
      <c r="CT1920" s="2">
        <v>44530</v>
      </c>
      <c r="CU1920" s="2">
        <v>44561</v>
      </c>
      <c r="CV1920" s="2">
        <v>44592</v>
      </c>
      <c r="CW1920" s="2">
        <v>44620</v>
      </c>
      <c r="CX1920" s="2">
        <v>44651</v>
      </c>
      <c r="CY1920" s="2">
        <v>44680</v>
      </c>
      <c r="CZ1920" s="2">
        <v>44712</v>
      </c>
      <c r="DA1920" s="2">
        <v>44742</v>
      </c>
      <c r="DB1920" s="2">
        <v>44771</v>
      </c>
      <c r="DC1920" s="2">
        <v>44804</v>
      </c>
      <c r="DD1920" s="2">
        <v>44834</v>
      </c>
      <c r="DE1920" s="2">
        <v>44865</v>
      </c>
    </row>
    <row r="1921" spans="1:109" x14ac:dyDescent="0.25">
      <c r="D1921" s="3">
        <v>5469090</v>
      </c>
      <c r="E1921">
        <v>5645710</v>
      </c>
      <c r="F1921">
        <v>5411649</v>
      </c>
      <c r="G1921">
        <v>6081463</v>
      </c>
      <c r="H1921">
        <v>5044280</v>
      </c>
      <c r="I1921">
        <v>4839387</v>
      </c>
      <c r="J1921">
        <v>5152523</v>
      </c>
      <c r="K1921">
        <v>5431144</v>
      </c>
      <c r="L1921">
        <v>5382486</v>
      </c>
      <c r="M1921">
        <v>9137775</v>
      </c>
      <c r="N1921">
        <v>6567748</v>
      </c>
      <c r="O1921">
        <v>6996441</v>
      </c>
      <c r="P1921">
        <v>7336015</v>
      </c>
      <c r="Q1921">
        <v>6827235</v>
      </c>
      <c r="R1921">
        <v>8352782</v>
      </c>
      <c r="S1921">
        <v>6329480</v>
      </c>
      <c r="T1921">
        <v>6508592</v>
      </c>
      <c r="U1921">
        <v>7493150</v>
      </c>
      <c r="V1921">
        <v>8736494</v>
      </c>
      <c r="W1921">
        <v>12915256</v>
      </c>
      <c r="X1921">
        <v>10417476</v>
      </c>
      <c r="Y1921">
        <v>9663847</v>
      </c>
      <c r="Z1921">
        <v>5709267</v>
      </c>
      <c r="AA1921">
        <v>9068296</v>
      </c>
      <c r="AB1921">
        <v>9533631</v>
      </c>
      <c r="AC1921">
        <v>12184160</v>
      </c>
      <c r="AD1921">
        <v>9760368</v>
      </c>
      <c r="AE1921">
        <v>9246586</v>
      </c>
      <c r="AF1921">
        <v>9485839</v>
      </c>
      <c r="AG1921">
        <v>12025794</v>
      </c>
      <c r="AH1921">
        <v>8155259</v>
      </c>
      <c r="AI1921">
        <v>10845575</v>
      </c>
      <c r="AJ1921">
        <v>9187695</v>
      </c>
      <c r="AK1921">
        <v>9080750</v>
      </c>
      <c r="AL1921">
        <v>15998293</v>
      </c>
      <c r="AM1921">
        <v>11219051</v>
      </c>
      <c r="AN1921">
        <v>7564899</v>
      </c>
      <c r="AO1921">
        <v>10877142</v>
      </c>
      <c r="AP1921">
        <v>9370711</v>
      </c>
      <c r="AQ1921">
        <v>6856435</v>
      </c>
      <c r="AR1921">
        <v>9173604</v>
      </c>
      <c r="AS1921">
        <v>7958409</v>
      </c>
      <c r="AT1921">
        <v>5442744</v>
      </c>
      <c r="AU1921">
        <v>5394193</v>
      </c>
      <c r="AV1921">
        <v>5705860</v>
      </c>
      <c r="AW1921">
        <v>6452085</v>
      </c>
      <c r="AX1921">
        <v>9568268</v>
      </c>
      <c r="AY1921">
        <v>6801022</v>
      </c>
      <c r="AZ1921">
        <v>6525242</v>
      </c>
      <c r="BA1921">
        <v>7747915</v>
      </c>
      <c r="BB1921">
        <v>6217997</v>
      </c>
      <c r="BC1921">
        <v>6239350</v>
      </c>
      <c r="BD1921">
        <v>8530590</v>
      </c>
      <c r="BE1921">
        <v>7789793</v>
      </c>
      <c r="BF1921">
        <v>5322876</v>
      </c>
      <c r="BG1921">
        <v>5831573</v>
      </c>
      <c r="BH1921">
        <v>6219668</v>
      </c>
      <c r="BI1921">
        <v>8082135</v>
      </c>
      <c r="BJ1921">
        <v>9788022</v>
      </c>
      <c r="BK1921">
        <v>9586580</v>
      </c>
      <c r="BL1921">
        <v>6907450</v>
      </c>
      <c r="BM1921">
        <v>8037827</v>
      </c>
      <c r="BN1921">
        <v>7683454</v>
      </c>
      <c r="BO1921">
        <v>4750724</v>
      </c>
      <c r="BP1921">
        <v>6453133</v>
      </c>
      <c r="BQ1921">
        <v>8185886</v>
      </c>
      <c r="BR1921">
        <v>6747450</v>
      </c>
      <c r="BS1921">
        <v>6839207</v>
      </c>
      <c r="BT1921">
        <v>6877044</v>
      </c>
      <c r="BU1921">
        <v>7163435</v>
      </c>
      <c r="BV1921">
        <v>6221471</v>
      </c>
      <c r="BW1921">
        <v>5781189</v>
      </c>
      <c r="BX1921">
        <v>7836585</v>
      </c>
      <c r="BY1921">
        <v>11391129</v>
      </c>
      <c r="BZ1921">
        <v>17515395</v>
      </c>
      <c r="CA1921">
        <v>8741038</v>
      </c>
      <c r="CB1921">
        <v>8121147</v>
      </c>
      <c r="CC1921">
        <v>10198510</v>
      </c>
      <c r="CD1921">
        <v>8444099</v>
      </c>
      <c r="CE1921">
        <v>5415615</v>
      </c>
      <c r="CF1921">
        <v>6970802</v>
      </c>
      <c r="CG1921">
        <v>6677903</v>
      </c>
      <c r="CH1921">
        <v>6342605</v>
      </c>
      <c r="CI1921">
        <v>6815549</v>
      </c>
      <c r="CJ1921">
        <v>6572250</v>
      </c>
      <c r="CK1921">
        <v>5837516</v>
      </c>
      <c r="CL1921">
        <v>8325192</v>
      </c>
      <c r="CM1921">
        <v>6491812</v>
      </c>
      <c r="CN1921">
        <v>7592107</v>
      </c>
      <c r="CO1921">
        <v>6694209</v>
      </c>
      <c r="CP1921">
        <v>7696385</v>
      </c>
      <c r="CQ1921">
        <v>5192694</v>
      </c>
      <c r="CR1921">
        <v>9394307</v>
      </c>
      <c r="CS1921">
        <v>6683130</v>
      </c>
      <c r="CT1921">
        <v>7172938</v>
      </c>
      <c r="CU1921">
        <v>6909464</v>
      </c>
      <c r="CV1921">
        <v>6760734</v>
      </c>
      <c r="CW1921">
        <v>6581088</v>
      </c>
      <c r="CX1921">
        <v>9138665</v>
      </c>
      <c r="CY1921">
        <v>7039682</v>
      </c>
      <c r="CZ1921">
        <v>9034857</v>
      </c>
      <c r="DA1921">
        <v>8794828</v>
      </c>
      <c r="DB1921">
        <v>6514804</v>
      </c>
      <c r="DC1921">
        <v>7638815</v>
      </c>
      <c r="DD1921">
        <v>7455118</v>
      </c>
      <c r="DE1921">
        <v>9188623</v>
      </c>
    </row>
    <row r="1922" spans="1:109" x14ac:dyDescent="0.25">
      <c r="A1922" s="5" t="s">
        <v>947</v>
      </c>
      <c r="B1922" t="s">
        <v>1171</v>
      </c>
      <c r="C1922" t="s">
        <v>1199</v>
      </c>
      <c r="D1922" s="2">
        <f>_xll.BDH(A1922, "volume", B1922, C1922, "Direction", "H", "Period", "M","cols=106;rows=2")</f>
        <v>41670</v>
      </c>
      <c r="E1922" s="2">
        <v>41698</v>
      </c>
      <c r="F1922" s="2">
        <v>41729</v>
      </c>
      <c r="G1922" s="2">
        <v>41759</v>
      </c>
      <c r="H1922" s="2">
        <v>41789</v>
      </c>
      <c r="I1922" s="2">
        <v>41820</v>
      </c>
      <c r="J1922" s="2">
        <v>41851</v>
      </c>
      <c r="K1922" s="2">
        <v>41880</v>
      </c>
      <c r="L1922" s="2">
        <v>41912</v>
      </c>
      <c r="M1922" s="2">
        <v>41943</v>
      </c>
      <c r="N1922" s="2">
        <v>41971</v>
      </c>
      <c r="O1922" s="2">
        <v>42004</v>
      </c>
      <c r="P1922" s="2">
        <v>42034</v>
      </c>
      <c r="Q1922" s="2">
        <v>42062</v>
      </c>
      <c r="R1922" s="2">
        <v>42094</v>
      </c>
      <c r="S1922" s="2">
        <v>42124</v>
      </c>
      <c r="T1922" s="2">
        <v>42153</v>
      </c>
      <c r="U1922" s="2">
        <v>42185</v>
      </c>
      <c r="V1922" s="2">
        <v>42216</v>
      </c>
      <c r="W1922" s="2">
        <v>42247</v>
      </c>
      <c r="X1922" s="2">
        <v>42277</v>
      </c>
      <c r="Y1922" s="2">
        <v>42307</v>
      </c>
      <c r="Z1922" s="2">
        <v>42338</v>
      </c>
      <c r="AA1922" s="2">
        <v>42369</v>
      </c>
      <c r="AB1922" s="2">
        <v>42398</v>
      </c>
      <c r="AC1922" s="2">
        <v>42429</v>
      </c>
      <c r="AD1922" s="2">
        <v>42460</v>
      </c>
      <c r="AE1922" s="2">
        <v>42489</v>
      </c>
      <c r="AF1922" s="2">
        <v>42521</v>
      </c>
      <c r="AG1922" s="2">
        <v>42551</v>
      </c>
      <c r="AH1922" s="2">
        <v>42580</v>
      </c>
      <c r="AI1922" s="2">
        <v>42613</v>
      </c>
      <c r="AJ1922" s="2">
        <v>42643</v>
      </c>
      <c r="AK1922" s="2">
        <v>42674</v>
      </c>
      <c r="AL1922" s="2">
        <v>42704</v>
      </c>
      <c r="AM1922" s="2">
        <v>42734</v>
      </c>
      <c r="AN1922" s="2">
        <v>42766</v>
      </c>
      <c r="AO1922" s="2">
        <v>42794</v>
      </c>
      <c r="AP1922" s="2">
        <v>42825</v>
      </c>
      <c r="AQ1922" s="2">
        <v>42853</v>
      </c>
      <c r="AR1922" s="2">
        <v>42886</v>
      </c>
      <c r="AS1922" s="2">
        <v>42916</v>
      </c>
      <c r="AT1922" s="2">
        <v>42947</v>
      </c>
      <c r="AU1922" s="2">
        <v>42978</v>
      </c>
      <c r="AV1922" s="2">
        <v>43007</v>
      </c>
      <c r="AW1922" s="2">
        <v>43039</v>
      </c>
      <c r="AX1922" s="2">
        <v>43069</v>
      </c>
      <c r="AY1922" s="2">
        <v>43098</v>
      </c>
      <c r="AZ1922" s="2">
        <v>43131</v>
      </c>
      <c r="BA1922" s="2">
        <v>43159</v>
      </c>
      <c r="BB1922" s="2">
        <v>43189</v>
      </c>
      <c r="BC1922" s="2">
        <v>43220</v>
      </c>
      <c r="BD1922" s="2">
        <v>43251</v>
      </c>
      <c r="BE1922" s="2">
        <v>43280</v>
      </c>
      <c r="BF1922" s="2">
        <v>43312</v>
      </c>
      <c r="BG1922" s="2">
        <v>43343</v>
      </c>
      <c r="BH1922" s="2">
        <v>43371</v>
      </c>
      <c r="BI1922" s="2">
        <v>43404</v>
      </c>
      <c r="BJ1922" s="2">
        <v>43434</v>
      </c>
      <c r="BK1922" s="2">
        <v>43465</v>
      </c>
      <c r="BL1922" s="2">
        <v>43496</v>
      </c>
      <c r="BM1922" s="2">
        <v>43524</v>
      </c>
      <c r="BN1922" s="2">
        <v>43553</v>
      </c>
      <c r="BO1922" s="2">
        <v>43585</v>
      </c>
      <c r="BP1922" s="2">
        <v>43616</v>
      </c>
      <c r="BQ1922" s="2">
        <v>43644</v>
      </c>
      <c r="BR1922" s="2">
        <v>43677</v>
      </c>
      <c r="BS1922" s="2">
        <v>43707</v>
      </c>
      <c r="BT1922" s="2">
        <v>43738</v>
      </c>
      <c r="BU1922" s="2">
        <v>43769</v>
      </c>
      <c r="BV1922" s="2">
        <v>43798</v>
      </c>
      <c r="BW1922" s="2">
        <v>43830</v>
      </c>
      <c r="BX1922" s="2">
        <v>43861</v>
      </c>
      <c r="BY1922" s="2">
        <v>43889</v>
      </c>
      <c r="BZ1922" s="2">
        <v>43921</v>
      </c>
      <c r="CA1922" s="2">
        <v>43951</v>
      </c>
      <c r="CB1922" s="2">
        <v>43980</v>
      </c>
      <c r="CC1922" s="2">
        <v>44012</v>
      </c>
      <c r="CD1922" s="2">
        <v>44043</v>
      </c>
      <c r="CE1922" s="2">
        <v>44074</v>
      </c>
      <c r="CF1922" s="2">
        <v>44104</v>
      </c>
      <c r="CG1922" s="2">
        <v>44134</v>
      </c>
      <c r="CH1922" s="2">
        <v>44165</v>
      </c>
      <c r="CI1922" s="2">
        <v>44196</v>
      </c>
      <c r="CJ1922" s="2">
        <v>44225</v>
      </c>
      <c r="CK1922" s="2">
        <v>44253</v>
      </c>
      <c r="CL1922" s="2">
        <v>44286</v>
      </c>
      <c r="CM1922" s="2">
        <v>44316</v>
      </c>
      <c r="CN1922" s="2">
        <v>44347</v>
      </c>
      <c r="CO1922" s="2">
        <v>44377</v>
      </c>
      <c r="CP1922" s="2">
        <v>44407</v>
      </c>
      <c r="CQ1922" s="2">
        <v>44439</v>
      </c>
      <c r="CR1922" s="2">
        <v>44469</v>
      </c>
      <c r="CS1922" s="2">
        <v>44498</v>
      </c>
      <c r="CT1922" s="2">
        <v>44530</v>
      </c>
      <c r="CU1922" s="2">
        <v>44561</v>
      </c>
      <c r="CV1922" s="2">
        <v>44592</v>
      </c>
      <c r="CW1922" s="2">
        <v>44620</v>
      </c>
      <c r="CX1922" s="2">
        <v>44651</v>
      </c>
      <c r="CY1922" s="2">
        <v>44680</v>
      </c>
      <c r="CZ1922" s="2">
        <v>44712</v>
      </c>
      <c r="DA1922" s="2">
        <v>44742</v>
      </c>
      <c r="DB1922" s="2">
        <v>44771</v>
      </c>
      <c r="DC1922" s="2">
        <v>44804</v>
      </c>
      <c r="DD1922" s="2">
        <v>44834</v>
      </c>
      <c r="DE1922" s="2">
        <v>44865</v>
      </c>
    </row>
    <row r="1923" spans="1:109" x14ac:dyDescent="0.25">
      <c r="D1923" s="3">
        <v>4424979</v>
      </c>
      <c r="E1923">
        <v>4264278</v>
      </c>
      <c r="F1923">
        <v>5520314</v>
      </c>
      <c r="G1923">
        <v>5123578</v>
      </c>
      <c r="H1923">
        <v>4075673</v>
      </c>
      <c r="I1923">
        <v>5137850</v>
      </c>
      <c r="J1923">
        <v>3490688</v>
      </c>
      <c r="K1923">
        <v>3967174</v>
      </c>
      <c r="L1923">
        <v>3722518</v>
      </c>
      <c r="M1923">
        <v>4207113</v>
      </c>
      <c r="N1923">
        <v>2726126</v>
      </c>
      <c r="O1923">
        <v>4030887</v>
      </c>
      <c r="P1923">
        <v>3702629</v>
      </c>
      <c r="Q1923">
        <v>3802524</v>
      </c>
      <c r="R1923">
        <v>6183784</v>
      </c>
      <c r="S1923">
        <v>4244265</v>
      </c>
      <c r="T1923">
        <v>2735907</v>
      </c>
      <c r="U1923">
        <v>5171851</v>
      </c>
      <c r="V1923">
        <v>2985307</v>
      </c>
      <c r="W1923">
        <v>4443632</v>
      </c>
      <c r="X1923">
        <v>4734988</v>
      </c>
      <c r="Y1923">
        <v>4149473</v>
      </c>
      <c r="Z1923">
        <v>3626867</v>
      </c>
      <c r="AA1923">
        <v>7188999</v>
      </c>
      <c r="AB1923">
        <v>5454221</v>
      </c>
      <c r="AC1923">
        <v>5660562</v>
      </c>
      <c r="AD1923">
        <v>5169725</v>
      </c>
      <c r="AE1923">
        <v>3765103</v>
      </c>
      <c r="AF1923">
        <v>5740628</v>
      </c>
      <c r="AG1923">
        <v>6425725</v>
      </c>
      <c r="AH1923">
        <v>3511983</v>
      </c>
      <c r="AI1923">
        <v>4218195</v>
      </c>
      <c r="AJ1923">
        <v>3791411</v>
      </c>
      <c r="AK1923">
        <v>4032991</v>
      </c>
      <c r="AL1923">
        <v>4673892</v>
      </c>
      <c r="AM1923">
        <v>7138694</v>
      </c>
      <c r="AN1923">
        <v>5214191</v>
      </c>
      <c r="AO1923">
        <v>5183358</v>
      </c>
      <c r="AP1923">
        <v>6799281</v>
      </c>
      <c r="AQ1923">
        <v>4668403</v>
      </c>
      <c r="AR1923">
        <v>6407786</v>
      </c>
      <c r="AS1923">
        <v>5385044</v>
      </c>
      <c r="AT1923">
        <v>3387004</v>
      </c>
      <c r="AU1923">
        <v>4949365</v>
      </c>
      <c r="AV1923">
        <v>3821200</v>
      </c>
      <c r="AW1923">
        <v>3822557</v>
      </c>
      <c r="AX1923">
        <v>4379267</v>
      </c>
      <c r="AY1923">
        <v>4313411</v>
      </c>
      <c r="AZ1923">
        <v>3461543</v>
      </c>
      <c r="BA1923">
        <v>3405453</v>
      </c>
      <c r="BB1923">
        <v>4838415</v>
      </c>
      <c r="BC1923">
        <v>5194425</v>
      </c>
      <c r="BD1923">
        <v>4723316</v>
      </c>
      <c r="BE1923">
        <v>5075124</v>
      </c>
      <c r="BF1923">
        <v>3897121</v>
      </c>
      <c r="BG1923">
        <v>4843500</v>
      </c>
      <c r="BH1923">
        <v>5988765</v>
      </c>
      <c r="BI1923">
        <v>5064059</v>
      </c>
      <c r="BJ1923">
        <v>6123358</v>
      </c>
      <c r="BK1923">
        <v>6649194</v>
      </c>
      <c r="BL1923">
        <v>5571081</v>
      </c>
      <c r="BM1923">
        <v>3917951</v>
      </c>
      <c r="BN1923">
        <v>5644351</v>
      </c>
      <c r="BO1923">
        <v>4732199</v>
      </c>
      <c r="BP1923">
        <v>6245705</v>
      </c>
      <c r="BQ1923">
        <v>6070423</v>
      </c>
      <c r="BR1923">
        <v>5942298</v>
      </c>
      <c r="BS1923">
        <v>7570772</v>
      </c>
      <c r="BT1923">
        <v>6281678</v>
      </c>
      <c r="BU1923">
        <v>5374975</v>
      </c>
      <c r="BV1923">
        <v>5496351</v>
      </c>
      <c r="BW1923">
        <v>5383058</v>
      </c>
      <c r="BX1923">
        <v>5046233</v>
      </c>
      <c r="BY1923">
        <v>7589948</v>
      </c>
      <c r="BZ1923">
        <v>11276197</v>
      </c>
      <c r="CA1923">
        <v>11192018</v>
      </c>
      <c r="CB1923">
        <v>10152565</v>
      </c>
      <c r="CC1923">
        <v>11899814</v>
      </c>
      <c r="CD1923">
        <v>6261557</v>
      </c>
      <c r="CE1923">
        <v>5365881</v>
      </c>
      <c r="CF1923">
        <v>8104302</v>
      </c>
      <c r="CG1923">
        <v>5219966</v>
      </c>
      <c r="CH1923">
        <v>6106424</v>
      </c>
      <c r="CI1923">
        <v>5721423</v>
      </c>
      <c r="CJ1923">
        <v>4886356</v>
      </c>
      <c r="CK1923">
        <v>4523117</v>
      </c>
      <c r="CL1923">
        <v>5729267</v>
      </c>
      <c r="CM1923">
        <v>5646064</v>
      </c>
      <c r="CN1923">
        <v>3882422</v>
      </c>
      <c r="CO1923">
        <v>5606316</v>
      </c>
      <c r="CP1923">
        <v>4758579</v>
      </c>
      <c r="CQ1923">
        <v>5858900</v>
      </c>
      <c r="CR1923">
        <v>7225747</v>
      </c>
      <c r="CS1923">
        <v>5522412</v>
      </c>
      <c r="CT1923">
        <v>5032553</v>
      </c>
      <c r="CU1923">
        <v>8039224</v>
      </c>
      <c r="CV1923">
        <v>6713025</v>
      </c>
      <c r="CW1923">
        <v>6064956</v>
      </c>
      <c r="CX1923">
        <v>10670325</v>
      </c>
      <c r="CY1923">
        <v>9050656</v>
      </c>
      <c r="CZ1923">
        <v>10612021</v>
      </c>
      <c r="DA1923">
        <v>9852897</v>
      </c>
      <c r="DB1923">
        <v>7066016</v>
      </c>
      <c r="DC1923">
        <v>7272103</v>
      </c>
      <c r="DD1923">
        <v>16868908</v>
      </c>
      <c r="DE1923">
        <v>7225137</v>
      </c>
    </row>
    <row r="1924" spans="1:109" x14ac:dyDescent="0.25">
      <c r="A1924" s="5" t="s">
        <v>310</v>
      </c>
      <c r="B1924" t="s">
        <v>1171</v>
      </c>
      <c r="C1924" t="s">
        <v>1199</v>
      </c>
      <c r="D1924" s="2">
        <f>_xll.BDH(A1924, "volume", B1924, C1924, "Direction", "H", "Period", "M","cols=96;rows=2")</f>
        <v>41670</v>
      </c>
      <c r="E1924" s="2">
        <v>41698</v>
      </c>
      <c r="F1924" s="2">
        <v>41729</v>
      </c>
      <c r="G1924" s="2">
        <v>41759</v>
      </c>
      <c r="H1924" s="2">
        <v>41789</v>
      </c>
      <c r="I1924" s="2">
        <v>41820</v>
      </c>
      <c r="J1924" s="2">
        <v>41851</v>
      </c>
      <c r="K1924" s="2">
        <v>41880</v>
      </c>
      <c r="L1924" s="2">
        <v>41912</v>
      </c>
      <c r="M1924" s="2">
        <v>41943</v>
      </c>
      <c r="N1924" s="2">
        <v>41971</v>
      </c>
      <c r="O1924" s="2">
        <v>42004</v>
      </c>
      <c r="P1924" s="2">
        <v>42034</v>
      </c>
      <c r="Q1924" s="2">
        <v>42062</v>
      </c>
      <c r="R1924" s="2">
        <v>42094</v>
      </c>
      <c r="S1924" s="2">
        <v>42124</v>
      </c>
      <c r="T1924" s="2">
        <v>42153</v>
      </c>
      <c r="U1924" s="2">
        <v>42185</v>
      </c>
      <c r="V1924" s="2">
        <v>42216</v>
      </c>
      <c r="W1924" s="2">
        <v>42247</v>
      </c>
      <c r="X1924" s="2">
        <v>42277</v>
      </c>
      <c r="Y1924" s="2">
        <v>42307</v>
      </c>
      <c r="Z1924" s="2">
        <v>42338</v>
      </c>
      <c r="AA1924" s="2">
        <v>42369</v>
      </c>
      <c r="AB1924" s="2">
        <v>42398</v>
      </c>
      <c r="AC1924" s="2">
        <v>42429</v>
      </c>
      <c r="AD1924" s="2">
        <v>42460</v>
      </c>
      <c r="AE1924" s="2">
        <v>42489</v>
      </c>
      <c r="AF1924" s="2">
        <v>42521</v>
      </c>
      <c r="AG1924" s="2">
        <v>42551</v>
      </c>
      <c r="AH1924" s="2">
        <v>42580</v>
      </c>
      <c r="AI1924" s="2">
        <v>42613</v>
      </c>
      <c r="AJ1924" s="2">
        <v>42643</v>
      </c>
      <c r="AK1924" s="2">
        <v>42674</v>
      </c>
      <c r="AL1924" s="2">
        <v>42704</v>
      </c>
      <c r="AM1924" s="2">
        <v>42734</v>
      </c>
      <c r="AN1924" s="2">
        <v>42766</v>
      </c>
      <c r="AO1924" s="2">
        <v>42794</v>
      </c>
      <c r="AP1924" s="2">
        <v>42825</v>
      </c>
      <c r="AQ1924" s="2">
        <v>42853</v>
      </c>
      <c r="AR1924" s="2">
        <v>42886</v>
      </c>
      <c r="AS1924" s="2">
        <v>42916</v>
      </c>
      <c r="AT1924" s="2">
        <v>42947</v>
      </c>
      <c r="AU1924" s="2">
        <v>42978</v>
      </c>
      <c r="AV1924" s="2">
        <v>43007</v>
      </c>
      <c r="AW1924" s="2">
        <v>43039</v>
      </c>
      <c r="AX1924" s="2">
        <v>43069</v>
      </c>
      <c r="AY1924" s="2">
        <v>43098</v>
      </c>
      <c r="AZ1924" s="2">
        <v>43131</v>
      </c>
      <c r="BA1924" s="2">
        <v>43159</v>
      </c>
      <c r="BB1924" s="2">
        <v>43189</v>
      </c>
      <c r="BC1924" s="2">
        <v>43220</v>
      </c>
      <c r="BD1924" s="2">
        <v>43251</v>
      </c>
      <c r="BE1924" s="2">
        <v>43280</v>
      </c>
      <c r="BF1924" s="2">
        <v>43312</v>
      </c>
      <c r="BG1924" s="2">
        <v>43343</v>
      </c>
      <c r="BH1924" s="2">
        <v>43371</v>
      </c>
      <c r="BI1924" s="2">
        <v>43404</v>
      </c>
      <c r="BJ1924" s="2">
        <v>43434</v>
      </c>
      <c r="BK1924" s="2">
        <v>43465</v>
      </c>
      <c r="BL1924" s="2">
        <v>43496</v>
      </c>
      <c r="BM1924" s="2">
        <v>43524</v>
      </c>
      <c r="BN1924" s="2">
        <v>43553</v>
      </c>
      <c r="BO1924" s="2">
        <v>43585</v>
      </c>
      <c r="BP1924" s="2">
        <v>43616</v>
      </c>
      <c r="BQ1924" s="2">
        <v>43644</v>
      </c>
      <c r="BR1924" s="2">
        <v>43677</v>
      </c>
      <c r="BS1924" s="2">
        <v>43707</v>
      </c>
      <c r="BT1924" s="2">
        <v>43738</v>
      </c>
      <c r="BU1924" s="2">
        <v>43769</v>
      </c>
      <c r="BV1924" s="2">
        <v>43798</v>
      </c>
      <c r="BW1924" s="2">
        <v>43830</v>
      </c>
      <c r="BX1924" s="2">
        <v>43861</v>
      </c>
      <c r="BY1924" s="2">
        <v>43889</v>
      </c>
      <c r="BZ1924" s="2">
        <v>43921</v>
      </c>
      <c r="CA1924" s="2">
        <v>43951</v>
      </c>
      <c r="CB1924" s="2">
        <v>43980</v>
      </c>
      <c r="CC1924" s="2">
        <v>44012</v>
      </c>
      <c r="CD1924" s="2">
        <v>44043</v>
      </c>
      <c r="CE1924" s="2">
        <v>44074</v>
      </c>
      <c r="CF1924" s="2">
        <v>44104</v>
      </c>
      <c r="CG1924" s="2">
        <v>44134</v>
      </c>
      <c r="CH1924" s="2">
        <v>44165</v>
      </c>
      <c r="CI1924" s="2">
        <v>44196</v>
      </c>
      <c r="CJ1924" s="2">
        <v>44225</v>
      </c>
      <c r="CK1924" s="2">
        <v>44253</v>
      </c>
      <c r="CL1924" s="2">
        <v>44286</v>
      </c>
      <c r="CM1924" s="2">
        <v>44316</v>
      </c>
      <c r="CN1924" s="2">
        <v>44347</v>
      </c>
      <c r="CO1924" s="2">
        <v>44377</v>
      </c>
      <c r="CP1924" s="2">
        <v>44407</v>
      </c>
      <c r="CQ1924" s="2">
        <v>44439</v>
      </c>
      <c r="CR1924" s="2">
        <v>44469</v>
      </c>
      <c r="CS1924" s="2">
        <v>44498</v>
      </c>
      <c r="CT1924" s="2">
        <v>44530</v>
      </c>
      <c r="CU1924" s="2">
        <v>44561</v>
      </c>
    </row>
    <row r="1925" spans="1:109" x14ac:dyDescent="0.25">
      <c r="D1925" s="3">
        <v>6899807</v>
      </c>
      <c r="E1925">
        <v>7432257</v>
      </c>
      <c r="F1925">
        <v>6286926</v>
      </c>
      <c r="G1925">
        <v>5131735</v>
      </c>
      <c r="H1925">
        <v>3625728</v>
      </c>
      <c r="I1925">
        <v>2980041</v>
      </c>
      <c r="J1925">
        <v>3549206</v>
      </c>
      <c r="K1925">
        <v>2701131</v>
      </c>
      <c r="L1925">
        <v>3373687</v>
      </c>
      <c r="M1925">
        <v>5412638</v>
      </c>
      <c r="N1925">
        <v>2998653</v>
      </c>
      <c r="O1925">
        <v>4798484</v>
      </c>
      <c r="P1925">
        <v>4939498</v>
      </c>
      <c r="Q1925">
        <v>2841993</v>
      </c>
      <c r="R1925">
        <v>4234336</v>
      </c>
      <c r="S1925">
        <v>4398184</v>
      </c>
      <c r="T1925">
        <v>7540115</v>
      </c>
      <c r="U1925">
        <v>7354048</v>
      </c>
      <c r="V1925">
        <v>7970036</v>
      </c>
      <c r="W1925">
        <v>5977933</v>
      </c>
      <c r="X1925">
        <v>5967033</v>
      </c>
      <c r="Y1925">
        <v>8110280</v>
      </c>
      <c r="Z1925">
        <v>4854050</v>
      </c>
      <c r="AA1925">
        <v>8797741</v>
      </c>
      <c r="AB1925">
        <v>7606613</v>
      </c>
      <c r="AC1925">
        <v>7321642</v>
      </c>
      <c r="AD1925">
        <v>6726008</v>
      </c>
      <c r="AE1925">
        <v>7347684</v>
      </c>
      <c r="AF1925">
        <v>6661977</v>
      </c>
      <c r="AG1925">
        <v>8287920</v>
      </c>
      <c r="AH1925">
        <v>7084499</v>
      </c>
      <c r="AI1925">
        <v>5112804</v>
      </c>
      <c r="AJ1925">
        <v>7267085</v>
      </c>
      <c r="AK1925">
        <v>6861220</v>
      </c>
      <c r="AL1925">
        <v>9416944</v>
      </c>
      <c r="AM1925">
        <v>6870487</v>
      </c>
      <c r="AN1925">
        <v>9607181</v>
      </c>
      <c r="AO1925">
        <v>5278659</v>
      </c>
      <c r="AP1925">
        <v>6644096</v>
      </c>
      <c r="AQ1925">
        <v>6598957</v>
      </c>
      <c r="AR1925">
        <v>4625592</v>
      </c>
      <c r="AS1925">
        <v>5892850</v>
      </c>
      <c r="AT1925">
        <v>5225658</v>
      </c>
      <c r="AU1925">
        <v>6172797</v>
      </c>
      <c r="AV1925">
        <v>3641286</v>
      </c>
      <c r="AW1925">
        <v>6302890</v>
      </c>
      <c r="AX1925">
        <v>4471312</v>
      </c>
      <c r="AY1925">
        <v>6083062</v>
      </c>
      <c r="AZ1925">
        <v>7560569</v>
      </c>
      <c r="BA1925">
        <v>5839116</v>
      </c>
      <c r="BB1925">
        <v>6860330</v>
      </c>
      <c r="BC1925">
        <v>6429039</v>
      </c>
      <c r="BD1925">
        <v>4990734</v>
      </c>
      <c r="BE1925">
        <v>5659062</v>
      </c>
      <c r="BF1925">
        <v>4917750</v>
      </c>
      <c r="BG1925">
        <v>4536074</v>
      </c>
      <c r="BH1925">
        <v>4491433</v>
      </c>
      <c r="BI1925">
        <v>7547274</v>
      </c>
      <c r="BJ1925">
        <v>5694523</v>
      </c>
      <c r="BK1925">
        <v>5377885</v>
      </c>
      <c r="BL1925">
        <v>5389731</v>
      </c>
      <c r="BM1925">
        <v>4686064</v>
      </c>
      <c r="BN1925">
        <v>5039528</v>
      </c>
      <c r="BO1925">
        <v>4542467</v>
      </c>
      <c r="BP1925">
        <v>4299960</v>
      </c>
      <c r="BQ1925">
        <v>4701848</v>
      </c>
      <c r="BR1925">
        <v>4882498</v>
      </c>
      <c r="BS1925">
        <v>4560089</v>
      </c>
      <c r="BT1925">
        <v>3749428</v>
      </c>
      <c r="BU1925">
        <v>5763849</v>
      </c>
      <c r="BV1925">
        <v>4979068</v>
      </c>
      <c r="BW1925">
        <v>5045220</v>
      </c>
      <c r="BX1925">
        <v>5983877</v>
      </c>
      <c r="BY1925">
        <v>4783786</v>
      </c>
      <c r="BZ1925">
        <v>9446177</v>
      </c>
      <c r="CA1925">
        <v>7034017</v>
      </c>
      <c r="CB1925">
        <v>5306783</v>
      </c>
      <c r="CC1925">
        <v>6774026</v>
      </c>
      <c r="CD1925">
        <v>5548268</v>
      </c>
      <c r="CE1925">
        <v>4819137</v>
      </c>
      <c r="CF1925">
        <v>4913704</v>
      </c>
      <c r="CG1925">
        <v>5277992</v>
      </c>
      <c r="CH1925">
        <v>4629968</v>
      </c>
      <c r="CI1925">
        <v>5290404</v>
      </c>
      <c r="CJ1925">
        <v>4486790</v>
      </c>
      <c r="CK1925">
        <v>3375443</v>
      </c>
      <c r="CL1925">
        <v>8971451</v>
      </c>
      <c r="CM1925">
        <v>8657055</v>
      </c>
      <c r="CN1925">
        <v>5407379</v>
      </c>
      <c r="CO1925">
        <v>5181430</v>
      </c>
      <c r="CP1925">
        <v>4002274</v>
      </c>
      <c r="CQ1925">
        <v>5218780</v>
      </c>
      <c r="CR1925">
        <v>4943941</v>
      </c>
      <c r="CS1925">
        <v>3945133</v>
      </c>
      <c r="CT1925">
        <v>5295613</v>
      </c>
      <c r="CU1925">
        <v>25696831</v>
      </c>
    </row>
    <row r="1926" spans="1:109" x14ac:dyDescent="0.25">
      <c r="A1926" s="5" t="s">
        <v>948</v>
      </c>
      <c r="B1926" t="s">
        <v>1171</v>
      </c>
      <c r="C1926" t="s">
        <v>1199</v>
      </c>
      <c r="D1926" s="2">
        <f>_xll.BDH(A1926, "volume", B1926, C1926, "Direction", "H", "Period", "M","cols=106;rows=2")</f>
        <v>41670</v>
      </c>
      <c r="E1926" s="2">
        <v>41698</v>
      </c>
      <c r="F1926" s="2">
        <v>41729</v>
      </c>
      <c r="G1926" s="2">
        <v>41759</v>
      </c>
      <c r="H1926" s="2">
        <v>41789</v>
      </c>
      <c r="I1926" s="2">
        <v>41820</v>
      </c>
      <c r="J1926" s="2">
        <v>41851</v>
      </c>
      <c r="K1926" s="2">
        <v>41880</v>
      </c>
      <c r="L1926" s="2">
        <v>41912</v>
      </c>
      <c r="M1926" s="2">
        <v>41943</v>
      </c>
      <c r="N1926" s="2">
        <v>41971</v>
      </c>
      <c r="O1926" s="2">
        <v>42004</v>
      </c>
      <c r="P1926" s="2">
        <v>42034</v>
      </c>
      <c r="Q1926" s="2">
        <v>42062</v>
      </c>
      <c r="R1926" s="2">
        <v>42094</v>
      </c>
      <c r="S1926" s="2">
        <v>42124</v>
      </c>
      <c r="T1926" s="2">
        <v>42153</v>
      </c>
      <c r="U1926" s="2">
        <v>42185</v>
      </c>
      <c r="V1926" s="2">
        <v>42216</v>
      </c>
      <c r="W1926" s="2">
        <v>42247</v>
      </c>
      <c r="X1926" s="2">
        <v>42277</v>
      </c>
      <c r="Y1926" s="2">
        <v>42307</v>
      </c>
      <c r="Z1926" s="2">
        <v>42338</v>
      </c>
      <c r="AA1926" s="2">
        <v>42369</v>
      </c>
      <c r="AB1926" s="2">
        <v>42398</v>
      </c>
      <c r="AC1926" s="2">
        <v>42429</v>
      </c>
      <c r="AD1926" s="2">
        <v>42460</v>
      </c>
      <c r="AE1926" s="2">
        <v>42489</v>
      </c>
      <c r="AF1926" s="2">
        <v>42521</v>
      </c>
      <c r="AG1926" s="2">
        <v>42551</v>
      </c>
      <c r="AH1926" s="2">
        <v>42580</v>
      </c>
      <c r="AI1926" s="2">
        <v>42613</v>
      </c>
      <c r="AJ1926" s="2">
        <v>42643</v>
      </c>
      <c r="AK1926" s="2">
        <v>42674</v>
      </c>
      <c r="AL1926" s="2">
        <v>42704</v>
      </c>
      <c r="AM1926" s="2">
        <v>42734</v>
      </c>
      <c r="AN1926" s="2">
        <v>42766</v>
      </c>
      <c r="AO1926" s="2">
        <v>42794</v>
      </c>
      <c r="AP1926" s="2">
        <v>42825</v>
      </c>
      <c r="AQ1926" s="2">
        <v>42853</v>
      </c>
      <c r="AR1926" s="2">
        <v>42886</v>
      </c>
      <c r="AS1926" s="2">
        <v>42916</v>
      </c>
      <c r="AT1926" s="2">
        <v>42947</v>
      </c>
      <c r="AU1926" s="2">
        <v>42978</v>
      </c>
      <c r="AV1926" s="2">
        <v>43007</v>
      </c>
      <c r="AW1926" s="2">
        <v>43039</v>
      </c>
      <c r="AX1926" s="2">
        <v>43069</v>
      </c>
      <c r="AY1926" s="2">
        <v>43098</v>
      </c>
      <c r="AZ1926" s="2">
        <v>43131</v>
      </c>
      <c r="BA1926" s="2">
        <v>43159</v>
      </c>
      <c r="BB1926" s="2">
        <v>43189</v>
      </c>
      <c r="BC1926" s="2">
        <v>43220</v>
      </c>
      <c r="BD1926" s="2">
        <v>43251</v>
      </c>
      <c r="BE1926" s="2">
        <v>43280</v>
      </c>
      <c r="BF1926" s="2">
        <v>43312</v>
      </c>
      <c r="BG1926" s="2">
        <v>43343</v>
      </c>
      <c r="BH1926" s="2">
        <v>43371</v>
      </c>
      <c r="BI1926" s="2">
        <v>43404</v>
      </c>
      <c r="BJ1926" s="2">
        <v>43434</v>
      </c>
      <c r="BK1926" s="2">
        <v>43465</v>
      </c>
      <c r="BL1926" s="2">
        <v>43496</v>
      </c>
      <c r="BM1926" s="2">
        <v>43524</v>
      </c>
      <c r="BN1926" s="2">
        <v>43553</v>
      </c>
      <c r="BO1926" s="2">
        <v>43585</v>
      </c>
      <c r="BP1926" s="2">
        <v>43616</v>
      </c>
      <c r="BQ1926" s="2">
        <v>43644</v>
      </c>
      <c r="BR1926" s="2">
        <v>43677</v>
      </c>
      <c r="BS1926" s="2">
        <v>43707</v>
      </c>
      <c r="BT1926" s="2">
        <v>43738</v>
      </c>
      <c r="BU1926" s="2">
        <v>43769</v>
      </c>
      <c r="BV1926" s="2">
        <v>43798</v>
      </c>
      <c r="BW1926" s="2">
        <v>43830</v>
      </c>
      <c r="BX1926" s="2">
        <v>43861</v>
      </c>
      <c r="BY1926" s="2">
        <v>43889</v>
      </c>
      <c r="BZ1926" s="2">
        <v>43921</v>
      </c>
      <c r="CA1926" s="2">
        <v>43951</v>
      </c>
      <c r="CB1926" s="2">
        <v>43980</v>
      </c>
      <c r="CC1926" s="2">
        <v>44012</v>
      </c>
      <c r="CD1926" s="2">
        <v>44043</v>
      </c>
      <c r="CE1926" s="2">
        <v>44074</v>
      </c>
      <c r="CF1926" s="2">
        <v>44104</v>
      </c>
      <c r="CG1926" s="2">
        <v>44134</v>
      </c>
      <c r="CH1926" s="2">
        <v>44165</v>
      </c>
      <c r="CI1926" s="2">
        <v>44196</v>
      </c>
      <c r="CJ1926" s="2">
        <v>44225</v>
      </c>
      <c r="CK1926" s="2">
        <v>44253</v>
      </c>
      <c r="CL1926" s="2">
        <v>44286</v>
      </c>
      <c r="CM1926" s="2">
        <v>44316</v>
      </c>
      <c r="CN1926" s="2">
        <v>44347</v>
      </c>
      <c r="CO1926" s="2">
        <v>44377</v>
      </c>
      <c r="CP1926" s="2">
        <v>44407</v>
      </c>
      <c r="CQ1926" s="2">
        <v>44439</v>
      </c>
      <c r="CR1926" s="2">
        <v>44469</v>
      </c>
      <c r="CS1926" s="2">
        <v>44498</v>
      </c>
      <c r="CT1926" s="2">
        <v>44530</v>
      </c>
      <c r="CU1926" s="2">
        <v>44561</v>
      </c>
      <c r="CV1926" s="2">
        <v>44592</v>
      </c>
      <c r="CW1926" s="2">
        <v>44620</v>
      </c>
      <c r="CX1926" s="2">
        <v>44651</v>
      </c>
      <c r="CY1926" s="2">
        <v>44680</v>
      </c>
      <c r="CZ1926" s="2">
        <v>44712</v>
      </c>
      <c r="DA1926" s="2">
        <v>44742</v>
      </c>
      <c r="DB1926" s="2">
        <v>44771</v>
      </c>
      <c r="DC1926" s="2">
        <v>44804</v>
      </c>
      <c r="DD1926" s="2">
        <v>44834</v>
      </c>
      <c r="DE1926" s="2">
        <v>44865</v>
      </c>
    </row>
    <row r="1927" spans="1:109" x14ac:dyDescent="0.25">
      <c r="D1927" s="3">
        <v>4390911</v>
      </c>
      <c r="E1927">
        <v>3855556</v>
      </c>
      <c r="F1927">
        <v>3672988</v>
      </c>
      <c r="G1927">
        <v>3866747</v>
      </c>
      <c r="H1927">
        <v>3760387</v>
      </c>
      <c r="I1927">
        <v>3001188</v>
      </c>
      <c r="J1927">
        <v>3459238</v>
      </c>
      <c r="K1927">
        <v>3371778</v>
      </c>
      <c r="L1927">
        <v>2714125</v>
      </c>
      <c r="M1927">
        <v>4030002</v>
      </c>
      <c r="N1927">
        <v>2086396</v>
      </c>
      <c r="O1927">
        <v>3021184</v>
      </c>
      <c r="P1927">
        <v>2821116</v>
      </c>
      <c r="Q1927">
        <v>2913447</v>
      </c>
      <c r="R1927">
        <v>2877060</v>
      </c>
      <c r="S1927">
        <v>2409734</v>
      </c>
      <c r="T1927">
        <v>1879228</v>
      </c>
      <c r="U1927">
        <v>1904259</v>
      </c>
      <c r="V1927">
        <v>2188267</v>
      </c>
      <c r="W1927">
        <v>3019490</v>
      </c>
      <c r="X1927">
        <v>3236353</v>
      </c>
      <c r="Y1927">
        <v>3136277</v>
      </c>
      <c r="Z1927">
        <v>2390995</v>
      </c>
      <c r="AA1927">
        <v>2489672</v>
      </c>
      <c r="AB1927">
        <v>2732211</v>
      </c>
      <c r="AC1927">
        <v>3672793</v>
      </c>
      <c r="AD1927">
        <v>2894834</v>
      </c>
      <c r="AE1927">
        <v>1827132</v>
      </c>
      <c r="AF1927">
        <v>2633682</v>
      </c>
      <c r="AG1927">
        <v>2489003</v>
      </c>
      <c r="AH1927">
        <v>1872611</v>
      </c>
      <c r="AI1927">
        <v>2272818</v>
      </c>
      <c r="AJ1927">
        <v>2419763</v>
      </c>
      <c r="AK1927">
        <v>2577879</v>
      </c>
      <c r="AL1927">
        <v>4080682</v>
      </c>
      <c r="AM1927">
        <v>2765839</v>
      </c>
      <c r="AN1927">
        <v>2347257</v>
      </c>
      <c r="AO1927">
        <v>2316242</v>
      </c>
      <c r="AP1927">
        <v>2427444</v>
      </c>
      <c r="AQ1927">
        <v>1887932</v>
      </c>
      <c r="AR1927">
        <v>2297379</v>
      </c>
      <c r="AS1927">
        <v>1999857</v>
      </c>
      <c r="AT1927">
        <v>2056966</v>
      </c>
      <c r="AU1927">
        <v>2114236</v>
      </c>
      <c r="AV1927">
        <v>2170946</v>
      </c>
      <c r="AW1927">
        <v>2845052</v>
      </c>
      <c r="AX1927">
        <v>1928629</v>
      </c>
      <c r="AY1927">
        <v>2464417</v>
      </c>
      <c r="AZ1927">
        <v>2866610</v>
      </c>
      <c r="BA1927">
        <v>3887844</v>
      </c>
      <c r="BB1927">
        <v>3536722</v>
      </c>
      <c r="BC1927">
        <v>3954434</v>
      </c>
      <c r="BD1927">
        <v>4633607</v>
      </c>
      <c r="BE1927">
        <v>4115359</v>
      </c>
      <c r="BF1927">
        <v>4812990</v>
      </c>
      <c r="BG1927">
        <v>3643275</v>
      </c>
      <c r="BH1927">
        <v>3377199</v>
      </c>
      <c r="BI1927">
        <v>7661755</v>
      </c>
      <c r="BJ1927">
        <v>5716029</v>
      </c>
      <c r="BK1927">
        <v>5572176</v>
      </c>
      <c r="BL1927">
        <v>4451938</v>
      </c>
      <c r="BM1927">
        <v>4656930</v>
      </c>
      <c r="BN1927">
        <v>3995504</v>
      </c>
      <c r="BO1927">
        <v>3239922</v>
      </c>
      <c r="BP1927">
        <v>3670341</v>
      </c>
      <c r="BQ1927">
        <v>3767551</v>
      </c>
      <c r="BR1927">
        <v>3906571</v>
      </c>
      <c r="BS1927">
        <v>4070672</v>
      </c>
      <c r="BT1927">
        <v>3341749</v>
      </c>
      <c r="BU1927">
        <v>4602891</v>
      </c>
      <c r="BV1927">
        <v>3589385</v>
      </c>
      <c r="BW1927">
        <v>2931871</v>
      </c>
      <c r="BX1927">
        <v>3862304</v>
      </c>
      <c r="BY1927">
        <v>4613072</v>
      </c>
      <c r="BZ1927">
        <v>6927272</v>
      </c>
      <c r="CA1927">
        <v>4533034</v>
      </c>
      <c r="CB1927">
        <v>3422346</v>
      </c>
      <c r="CC1927">
        <v>4800102</v>
      </c>
      <c r="CD1927">
        <v>8155939</v>
      </c>
      <c r="CE1927">
        <v>4006041</v>
      </c>
      <c r="CF1927">
        <v>3816909</v>
      </c>
      <c r="CG1927">
        <v>3291234</v>
      </c>
      <c r="CH1927">
        <v>3771927</v>
      </c>
      <c r="CI1927">
        <v>4279365</v>
      </c>
      <c r="CJ1927">
        <v>2724733</v>
      </c>
      <c r="CK1927">
        <v>3108673</v>
      </c>
      <c r="CL1927">
        <v>4466613</v>
      </c>
      <c r="CM1927">
        <v>3258487</v>
      </c>
      <c r="CN1927">
        <v>3604362</v>
      </c>
      <c r="CO1927">
        <v>4103611</v>
      </c>
      <c r="CP1927">
        <v>2874364</v>
      </c>
      <c r="CQ1927">
        <v>2625112</v>
      </c>
      <c r="CR1927">
        <v>3259474</v>
      </c>
      <c r="CS1927">
        <v>3060922</v>
      </c>
      <c r="CT1927">
        <v>3719223</v>
      </c>
      <c r="CU1927">
        <v>4199658</v>
      </c>
      <c r="CV1927">
        <v>2913779</v>
      </c>
      <c r="CW1927">
        <v>3702222</v>
      </c>
      <c r="CX1927">
        <v>5559287</v>
      </c>
      <c r="CY1927">
        <v>3924714</v>
      </c>
      <c r="CZ1927">
        <v>4673539</v>
      </c>
      <c r="DA1927">
        <v>4450102</v>
      </c>
      <c r="DB1927">
        <v>3646247</v>
      </c>
      <c r="DC1927">
        <v>3850834</v>
      </c>
      <c r="DD1927">
        <v>5796986</v>
      </c>
      <c r="DE1927">
        <v>4327796</v>
      </c>
    </row>
    <row r="1928" spans="1:109" x14ac:dyDescent="0.25">
      <c r="A1928" s="5" t="s">
        <v>949</v>
      </c>
      <c r="B1928" t="s">
        <v>1171</v>
      </c>
      <c r="C1928" t="s">
        <v>1192</v>
      </c>
      <c r="D1928" s="2">
        <f>_xll.BDH(A1928, "volume", B1928, C1928, "Direction", "H", "Period", "M","cols=20;rows=2")</f>
        <v>41670</v>
      </c>
      <c r="E1928" s="2">
        <v>41698</v>
      </c>
      <c r="F1928" s="2">
        <v>41729</v>
      </c>
      <c r="G1928" s="2">
        <v>41759</v>
      </c>
      <c r="H1928" s="2">
        <v>41789</v>
      </c>
      <c r="I1928" s="2">
        <v>41820</v>
      </c>
      <c r="J1928" s="2">
        <v>41851</v>
      </c>
      <c r="K1928" s="2">
        <v>41880</v>
      </c>
      <c r="L1928" s="2">
        <v>41912</v>
      </c>
      <c r="M1928" s="2">
        <v>41943</v>
      </c>
      <c r="N1928" s="2">
        <v>41971</v>
      </c>
      <c r="O1928" s="2">
        <v>42004</v>
      </c>
      <c r="P1928" s="2">
        <v>42034</v>
      </c>
      <c r="Q1928" s="2">
        <v>42062</v>
      </c>
      <c r="R1928" s="2">
        <v>42094</v>
      </c>
      <c r="S1928" s="2">
        <v>42124</v>
      </c>
      <c r="T1928" s="2">
        <v>42153</v>
      </c>
      <c r="U1928" s="2">
        <v>42185</v>
      </c>
      <c r="V1928" s="2">
        <v>42216</v>
      </c>
      <c r="W1928" s="2">
        <v>42247</v>
      </c>
    </row>
    <row r="1929" spans="1:109" x14ac:dyDescent="0.25">
      <c r="D1929" s="3">
        <v>8504159</v>
      </c>
      <c r="E1929">
        <v>8195230</v>
      </c>
      <c r="F1929">
        <v>13998053</v>
      </c>
      <c r="G1929">
        <v>7468048</v>
      </c>
      <c r="H1929">
        <v>5689267</v>
      </c>
      <c r="I1929">
        <v>11625299</v>
      </c>
      <c r="J1929">
        <v>6785574</v>
      </c>
      <c r="K1929">
        <v>5808809</v>
      </c>
      <c r="L1929">
        <v>8319926</v>
      </c>
      <c r="M1929">
        <v>13825765</v>
      </c>
      <c r="N1929">
        <v>8977465</v>
      </c>
      <c r="O1929">
        <v>17935522</v>
      </c>
      <c r="P1929">
        <v>8801544</v>
      </c>
      <c r="Q1929">
        <v>8245319</v>
      </c>
      <c r="R1929">
        <v>11513199</v>
      </c>
      <c r="S1929">
        <v>13494899</v>
      </c>
      <c r="T1929">
        <v>17061920</v>
      </c>
      <c r="U1929">
        <v>12569484</v>
      </c>
      <c r="V1929">
        <v>10492613</v>
      </c>
      <c r="W1929">
        <v>12403459</v>
      </c>
    </row>
    <row r="1930" spans="1:109" x14ac:dyDescent="0.25">
      <c r="A1930" s="5" t="s">
        <v>950</v>
      </c>
      <c r="B1930" t="s">
        <v>1171</v>
      </c>
      <c r="C1930" t="s">
        <v>1199</v>
      </c>
      <c r="D1930" s="2">
        <f>_xll.BDH(A1930, "volume", B1930, C1930, "Direction", "H", "Period", "M","cols=106;rows=2")</f>
        <v>41670</v>
      </c>
      <c r="E1930" s="2">
        <v>41698</v>
      </c>
      <c r="F1930" s="2">
        <v>41729</v>
      </c>
      <c r="G1930" s="2">
        <v>41759</v>
      </c>
      <c r="H1930" s="2">
        <v>41789</v>
      </c>
      <c r="I1930" s="2">
        <v>41820</v>
      </c>
      <c r="J1930" s="2">
        <v>41851</v>
      </c>
      <c r="K1930" s="2">
        <v>41880</v>
      </c>
      <c r="L1930" s="2">
        <v>41912</v>
      </c>
      <c r="M1930" s="2">
        <v>41943</v>
      </c>
      <c r="N1930" s="2">
        <v>41971</v>
      </c>
      <c r="O1930" s="2">
        <v>42004</v>
      </c>
      <c r="P1930" s="2">
        <v>42034</v>
      </c>
      <c r="Q1930" s="2">
        <v>42062</v>
      </c>
      <c r="R1930" s="2">
        <v>42094</v>
      </c>
      <c r="S1930" s="2">
        <v>42124</v>
      </c>
      <c r="T1930" s="2">
        <v>42153</v>
      </c>
      <c r="U1930" s="2">
        <v>42185</v>
      </c>
      <c r="V1930" s="2">
        <v>42216</v>
      </c>
      <c r="W1930" s="2">
        <v>42247</v>
      </c>
      <c r="X1930" s="2">
        <v>42277</v>
      </c>
      <c r="Y1930" s="2">
        <v>42307</v>
      </c>
      <c r="Z1930" s="2">
        <v>42338</v>
      </c>
      <c r="AA1930" s="2">
        <v>42369</v>
      </c>
      <c r="AB1930" s="2">
        <v>42398</v>
      </c>
      <c r="AC1930" s="2">
        <v>42429</v>
      </c>
      <c r="AD1930" s="2">
        <v>42460</v>
      </c>
      <c r="AE1930" s="2">
        <v>42489</v>
      </c>
      <c r="AF1930" s="2">
        <v>42521</v>
      </c>
      <c r="AG1930" s="2">
        <v>42551</v>
      </c>
      <c r="AH1930" s="2">
        <v>42580</v>
      </c>
      <c r="AI1930" s="2">
        <v>42613</v>
      </c>
      <c r="AJ1930" s="2">
        <v>42643</v>
      </c>
      <c r="AK1930" s="2">
        <v>42674</v>
      </c>
      <c r="AL1930" s="2">
        <v>42704</v>
      </c>
      <c r="AM1930" s="2">
        <v>42734</v>
      </c>
      <c r="AN1930" s="2">
        <v>42766</v>
      </c>
      <c r="AO1930" s="2">
        <v>42794</v>
      </c>
      <c r="AP1930" s="2">
        <v>42825</v>
      </c>
      <c r="AQ1930" s="2">
        <v>42853</v>
      </c>
      <c r="AR1930" s="2">
        <v>42886</v>
      </c>
      <c r="AS1930" s="2">
        <v>42916</v>
      </c>
      <c r="AT1930" s="2">
        <v>42947</v>
      </c>
      <c r="AU1930" s="2">
        <v>42978</v>
      </c>
      <c r="AV1930" s="2">
        <v>43007</v>
      </c>
      <c r="AW1930" s="2">
        <v>43039</v>
      </c>
      <c r="AX1930" s="2">
        <v>43069</v>
      </c>
      <c r="AY1930" s="2">
        <v>43098</v>
      </c>
      <c r="AZ1930" s="2">
        <v>43131</v>
      </c>
      <c r="BA1930" s="2">
        <v>43159</v>
      </c>
      <c r="BB1930" s="2">
        <v>43189</v>
      </c>
      <c r="BC1930" s="2">
        <v>43220</v>
      </c>
      <c r="BD1930" s="2">
        <v>43251</v>
      </c>
      <c r="BE1930" s="2">
        <v>43280</v>
      </c>
      <c r="BF1930" s="2">
        <v>43312</v>
      </c>
      <c r="BG1930" s="2">
        <v>43343</v>
      </c>
      <c r="BH1930" s="2">
        <v>43371</v>
      </c>
      <c r="BI1930" s="2">
        <v>43404</v>
      </c>
      <c r="BJ1930" s="2">
        <v>43434</v>
      </c>
      <c r="BK1930" s="2">
        <v>43465</v>
      </c>
      <c r="BL1930" s="2">
        <v>43496</v>
      </c>
      <c r="BM1930" s="2">
        <v>43524</v>
      </c>
      <c r="BN1930" s="2">
        <v>43553</v>
      </c>
      <c r="BO1930" s="2">
        <v>43585</v>
      </c>
      <c r="BP1930" s="2">
        <v>43616</v>
      </c>
      <c r="BQ1930" s="2">
        <v>43644</v>
      </c>
      <c r="BR1930" s="2">
        <v>43677</v>
      </c>
      <c r="BS1930" s="2">
        <v>43707</v>
      </c>
      <c r="BT1930" s="2">
        <v>43738</v>
      </c>
      <c r="BU1930" s="2">
        <v>43769</v>
      </c>
      <c r="BV1930" s="2">
        <v>43798</v>
      </c>
      <c r="BW1930" s="2">
        <v>43830</v>
      </c>
      <c r="BX1930" s="2">
        <v>43861</v>
      </c>
      <c r="BY1930" s="2">
        <v>43889</v>
      </c>
      <c r="BZ1930" s="2">
        <v>43921</v>
      </c>
      <c r="CA1930" s="2">
        <v>43951</v>
      </c>
      <c r="CB1930" s="2">
        <v>43980</v>
      </c>
      <c r="CC1930" s="2">
        <v>44012</v>
      </c>
      <c r="CD1930" s="2">
        <v>44043</v>
      </c>
      <c r="CE1930" s="2">
        <v>44074</v>
      </c>
      <c r="CF1930" s="2">
        <v>44104</v>
      </c>
      <c r="CG1930" s="2">
        <v>44134</v>
      </c>
      <c r="CH1930" s="2">
        <v>44165</v>
      </c>
      <c r="CI1930" s="2">
        <v>44196</v>
      </c>
      <c r="CJ1930" s="2">
        <v>44225</v>
      </c>
      <c r="CK1930" s="2">
        <v>44253</v>
      </c>
      <c r="CL1930" s="2">
        <v>44286</v>
      </c>
      <c r="CM1930" s="2">
        <v>44316</v>
      </c>
      <c r="CN1930" s="2">
        <v>44347</v>
      </c>
      <c r="CO1930" s="2">
        <v>44377</v>
      </c>
      <c r="CP1930" s="2">
        <v>44407</v>
      </c>
      <c r="CQ1930" s="2">
        <v>44439</v>
      </c>
      <c r="CR1930" s="2">
        <v>44469</v>
      </c>
      <c r="CS1930" s="2">
        <v>44498</v>
      </c>
      <c r="CT1930" s="2">
        <v>44530</v>
      </c>
      <c r="CU1930" s="2">
        <v>44561</v>
      </c>
      <c r="CV1930" s="2">
        <v>44592</v>
      </c>
      <c r="CW1930" s="2">
        <v>44620</v>
      </c>
      <c r="CX1930" s="2">
        <v>44651</v>
      </c>
      <c r="CY1930" s="2">
        <v>44680</v>
      </c>
      <c r="CZ1930" s="2">
        <v>44712</v>
      </c>
      <c r="DA1930" s="2">
        <v>44742</v>
      </c>
      <c r="DB1930" s="2">
        <v>44771</v>
      </c>
      <c r="DC1930" s="2">
        <v>44804</v>
      </c>
      <c r="DD1930" s="2">
        <v>44834</v>
      </c>
      <c r="DE1930" s="2">
        <v>44865</v>
      </c>
    </row>
    <row r="1931" spans="1:109" x14ac:dyDescent="0.25">
      <c r="D1931" s="3">
        <v>334360901</v>
      </c>
      <c r="E1931">
        <v>269551409</v>
      </c>
      <c r="F1931">
        <v>298809964</v>
      </c>
      <c r="G1931">
        <v>389827924</v>
      </c>
      <c r="H1931">
        <v>235702186</v>
      </c>
      <c r="I1931">
        <v>192106525</v>
      </c>
      <c r="J1931">
        <v>250145604</v>
      </c>
      <c r="K1931">
        <v>158010377</v>
      </c>
      <c r="L1931">
        <v>209937940</v>
      </c>
      <c r="M1931">
        <v>316726533</v>
      </c>
      <c r="N1931">
        <v>139312958</v>
      </c>
      <c r="O1931">
        <v>170219563</v>
      </c>
      <c r="P1931">
        <v>165312215</v>
      </c>
      <c r="Q1931">
        <v>136371344</v>
      </c>
      <c r="R1931">
        <v>162113704</v>
      </c>
      <c r="S1931">
        <v>142642340</v>
      </c>
      <c r="T1931">
        <v>97946998</v>
      </c>
      <c r="U1931">
        <v>133186942</v>
      </c>
      <c r="V1931">
        <v>167211039</v>
      </c>
      <c r="W1931">
        <v>156414806</v>
      </c>
      <c r="X1931">
        <v>145399100</v>
      </c>
      <c r="Y1931">
        <v>121910215</v>
      </c>
      <c r="Z1931">
        <v>124017259</v>
      </c>
      <c r="AA1931">
        <v>100039444</v>
      </c>
      <c r="AB1931">
        <v>169050636</v>
      </c>
      <c r="AC1931">
        <v>178363235</v>
      </c>
      <c r="AD1931">
        <v>112970554</v>
      </c>
      <c r="AE1931">
        <v>154248024</v>
      </c>
      <c r="AF1931">
        <v>104399112</v>
      </c>
      <c r="AG1931">
        <v>106382709</v>
      </c>
      <c r="AH1931">
        <v>97536994</v>
      </c>
      <c r="AI1931">
        <v>83035521</v>
      </c>
      <c r="AJ1931">
        <v>98105369</v>
      </c>
      <c r="AK1931">
        <v>76030644</v>
      </c>
      <c r="AL1931">
        <v>154353992</v>
      </c>
      <c r="AM1931">
        <v>101491333</v>
      </c>
      <c r="AN1931">
        <v>84178573</v>
      </c>
      <c r="AO1931">
        <v>86671103</v>
      </c>
      <c r="AP1931">
        <v>94598572</v>
      </c>
      <c r="AQ1931">
        <v>68776706</v>
      </c>
      <c r="AR1931">
        <v>101540129</v>
      </c>
      <c r="AS1931">
        <v>124321158</v>
      </c>
      <c r="AT1931">
        <v>103464782</v>
      </c>
      <c r="AU1931">
        <v>87514844</v>
      </c>
      <c r="AV1931">
        <v>83057916</v>
      </c>
      <c r="AW1931">
        <v>84331297</v>
      </c>
      <c r="AX1931">
        <v>94142101</v>
      </c>
      <c r="AY1931">
        <v>87244562</v>
      </c>
      <c r="AZ1931">
        <v>129730872</v>
      </c>
      <c r="BA1931">
        <v>143505311</v>
      </c>
      <c r="BB1931">
        <v>257565322</v>
      </c>
      <c r="BC1931">
        <v>192855137</v>
      </c>
      <c r="BD1931">
        <v>112333829</v>
      </c>
      <c r="BE1931">
        <v>119576133</v>
      </c>
      <c r="BF1931">
        <v>184987669</v>
      </c>
      <c r="BG1931">
        <v>147252089</v>
      </c>
      <c r="BH1931">
        <v>141989963</v>
      </c>
      <c r="BI1931">
        <v>190366178</v>
      </c>
      <c r="BJ1931">
        <v>157108321</v>
      </c>
      <c r="BK1931">
        <v>162306872</v>
      </c>
      <c r="BL1931">
        <v>156977700</v>
      </c>
      <c r="BM1931">
        <v>90628842</v>
      </c>
      <c r="BN1931">
        <v>120160549</v>
      </c>
      <c r="BO1931">
        <v>107352956</v>
      </c>
      <c r="BP1931">
        <v>93009664</v>
      </c>
      <c r="BQ1931">
        <v>120491807</v>
      </c>
      <c r="BR1931">
        <v>103113586</v>
      </c>
      <c r="BS1931">
        <v>93393349</v>
      </c>
      <c r="BT1931">
        <v>82218416</v>
      </c>
      <c r="BU1931">
        <v>91560324</v>
      </c>
      <c r="BV1931">
        <v>76393846</v>
      </c>
      <c r="BW1931">
        <v>83562621</v>
      </c>
      <c r="BX1931">
        <v>102669277</v>
      </c>
      <c r="BY1931">
        <v>104615385</v>
      </c>
      <c r="BZ1931">
        <v>230738486</v>
      </c>
      <c r="CA1931">
        <v>170450407</v>
      </c>
      <c r="CB1931">
        <v>136673451</v>
      </c>
      <c r="CC1931">
        <v>158564315</v>
      </c>
      <c r="CD1931">
        <v>140295348</v>
      </c>
      <c r="CE1931">
        <v>138786800</v>
      </c>
      <c r="CF1931">
        <v>145998522</v>
      </c>
      <c r="CG1931">
        <v>113527861</v>
      </c>
      <c r="CH1931">
        <v>94523566</v>
      </c>
      <c r="CI1931">
        <v>103468766</v>
      </c>
      <c r="CJ1931">
        <v>125891185</v>
      </c>
      <c r="CK1931">
        <v>101171863</v>
      </c>
      <c r="CL1931">
        <v>154290016</v>
      </c>
      <c r="CM1931">
        <v>113946321</v>
      </c>
      <c r="CN1931">
        <v>102566466</v>
      </c>
      <c r="CO1931">
        <v>93351765</v>
      </c>
      <c r="CP1931">
        <v>86839684</v>
      </c>
      <c r="CQ1931">
        <v>61752025</v>
      </c>
      <c r="CR1931">
        <v>107662697</v>
      </c>
      <c r="CS1931">
        <v>151067371</v>
      </c>
      <c r="CT1931">
        <v>122602537</v>
      </c>
      <c r="CU1931">
        <v>138582830</v>
      </c>
      <c r="CV1931">
        <v>125900873</v>
      </c>
      <c r="CW1931">
        <v>238263204</v>
      </c>
      <c r="CX1931">
        <v>186937650</v>
      </c>
      <c r="CY1931">
        <v>161569984</v>
      </c>
      <c r="CZ1931">
        <v>158541462</v>
      </c>
      <c r="DA1931">
        <v>172708078</v>
      </c>
      <c r="DB1931">
        <v>142312557</v>
      </c>
      <c r="DC1931">
        <v>130440450</v>
      </c>
      <c r="DD1931">
        <v>147519214</v>
      </c>
      <c r="DE1931">
        <v>233970105</v>
      </c>
    </row>
    <row r="1932" spans="1:109" x14ac:dyDescent="0.25">
      <c r="A1932" s="5" t="s">
        <v>951</v>
      </c>
      <c r="B1932" t="s">
        <v>1171</v>
      </c>
      <c r="C1932" t="s">
        <v>1200</v>
      </c>
      <c r="D1932" s="2">
        <f>_xll.BDH(A1932, "volume", B1932, C1932, "Direction", "H", "Period", "M","cols=84;rows=2")</f>
        <v>41670</v>
      </c>
      <c r="E1932" s="2">
        <v>41698</v>
      </c>
      <c r="F1932" s="2">
        <v>41729</v>
      </c>
      <c r="G1932" s="2">
        <v>41759</v>
      </c>
      <c r="H1932" s="2">
        <v>41789</v>
      </c>
      <c r="I1932" s="2">
        <v>41820</v>
      </c>
      <c r="J1932" s="2">
        <v>41851</v>
      </c>
      <c r="K1932" s="2">
        <v>41880</v>
      </c>
      <c r="L1932" s="2">
        <v>41912</v>
      </c>
      <c r="M1932" s="2">
        <v>41943</v>
      </c>
      <c r="N1932" s="2">
        <v>41971</v>
      </c>
      <c r="O1932" s="2">
        <v>42004</v>
      </c>
      <c r="P1932" s="2">
        <v>42034</v>
      </c>
      <c r="Q1932" s="2">
        <v>42062</v>
      </c>
      <c r="R1932" s="2">
        <v>42094</v>
      </c>
      <c r="S1932" s="2">
        <v>42124</v>
      </c>
      <c r="T1932" s="2">
        <v>42153</v>
      </c>
      <c r="U1932" s="2">
        <v>42185</v>
      </c>
      <c r="V1932" s="2">
        <v>42216</v>
      </c>
      <c r="W1932" s="2">
        <v>42247</v>
      </c>
      <c r="X1932" s="2">
        <v>42277</v>
      </c>
      <c r="Y1932" s="2">
        <v>42307</v>
      </c>
      <c r="Z1932" s="2">
        <v>42338</v>
      </c>
      <c r="AA1932" s="2">
        <v>42369</v>
      </c>
      <c r="AB1932" s="2">
        <v>42398</v>
      </c>
      <c r="AC1932" s="2">
        <v>42429</v>
      </c>
      <c r="AD1932" s="2">
        <v>42460</v>
      </c>
      <c r="AE1932" s="2">
        <v>42489</v>
      </c>
      <c r="AF1932" s="2">
        <v>42521</v>
      </c>
      <c r="AG1932" s="2">
        <v>42551</v>
      </c>
      <c r="AH1932" s="2">
        <v>42580</v>
      </c>
      <c r="AI1932" s="2">
        <v>42613</v>
      </c>
      <c r="AJ1932" s="2">
        <v>42643</v>
      </c>
      <c r="AK1932" s="2">
        <v>42674</v>
      </c>
      <c r="AL1932" s="2">
        <v>42704</v>
      </c>
      <c r="AM1932" s="2">
        <v>42734</v>
      </c>
      <c r="AN1932" s="2">
        <v>42766</v>
      </c>
      <c r="AO1932" s="2">
        <v>42794</v>
      </c>
      <c r="AP1932" s="2">
        <v>42825</v>
      </c>
      <c r="AQ1932" s="2">
        <v>42853</v>
      </c>
      <c r="AR1932" s="2">
        <v>42886</v>
      </c>
      <c r="AS1932" s="2">
        <v>42916</v>
      </c>
      <c r="AT1932" s="2">
        <v>42947</v>
      </c>
      <c r="AU1932" s="2">
        <v>42978</v>
      </c>
      <c r="AV1932" s="2">
        <v>43007</v>
      </c>
      <c r="AW1932" s="2">
        <v>43039</v>
      </c>
      <c r="AX1932" s="2">
        <v>43069</v>
      </c>
      <c r="AY1932" s="2">
        <v>43098</v>
      </c>
      <c r="AZ1932" s="2">
        <v>43131</v>
      </c>
      <c r="BA1932" s="2">
        <v>43159</v>
      </c>
      <c r="BB1932" s="2">
        <v>43189</v>
      </c>
      <c r="BC1932" s="2">
        <v>43220</v>
      </c>
      <c r="BD1932" s="2">
        <v>43251</v>
      </c>
      <c r="BE1932" s="2">
        <v>43280</v>
      </c>
      <c r="BF1932" s="2">
        <v>43312</v>
      </c>
      <c r="BG1932" s="2">
        <v>43343</v>
      </c>
      <c r="BH1932" s="2">
        <v>43371</v>
      </c>
      <c r="BI1932" s="2">
        <v>43404</v>
      </c>
      <c r="BJ1932" s="2">
        <v>43434</v>
      </c>
      <c r="BK1932" s="2">
        <v>43465</v>
      </c>
      <c r="BL1932" s="2">
        <v>43496</v>
      </c>
      <c r="BM1932" s="2">
        <v>43524</v>
      </c>
      <c r="BN1932" s="2">
        <v>43553</v>
      </c>
      <c r="BO1932" s="2">
        <v>43585</v>
      </c>
      <c r="BP1932" s="2">
        <v>43616</v>
      </c>
      <c r="BQ1932" s="2">
        <v>43644</v>
      </c>
      <c r="BR1932" s="2">
        <v>43677</v>
      </c>
      <c r="BS1932" s="2">
        <v>43707</v>
      </c>
      <c r="BT1932" s="2">
        <v>43738</v>
      </c>
      <c r="BU1932" s="2">
        <v>43769</v>
      </c>
      <c r="BV1932" s="2">
        <v>43798</v>
      </c>
      <c r="BW1932" s="2">
        <v>43830</v>
      </c>
      <c r="BX1932" s="2">
        <v>43861</v>
      </c>
      <c r="BY1932" s="2">
        <v>43889</v>
      </c>
      <c r="BZ1932" s="2">
        <v>43921</v>
      </c>
      <c r="CA1932" s="2">
        <v>43951</v>
      </c>
      <c r="CB1932" s="2">
        <v>43980</v>
      </c>
      <c r="CC1932" s="2">
        <v>44012</v>
      </c>
      <c r="CD1932" s="2">
        <v>44043</v>
      </c>
      <c r="CE1932" s="2">
        <v>44074</v>
      </c>
      <c r="CF1932" s="2">
        <v>44104</v>
      </c>
      <c r="CG1932" s="2">
        <v>44134</v>
      </c>
      <c r="CH1932" s="2">
        <v>44165</v>
      </c>
      <c r="CI1932" s="2">
        <v>44196</v>
      </c>
    </row>
    <row r="1933" spans="1:109" x14ac:dyDescent="0.25">
      <c r="D1933" s="3">
        <v>13304197</v>
      </c>
      <c r="E1933">
        <v>11412748</v>
      </c>
      <c r="F1933">
        <v>8625208</v>
      </c>
      <c r="G1933">
        <v>10257212</v>
      </c>
      <c r="H1933">
        <v>9881174</v>
      </c>
      <c r="I1933">
        <v>10054870</v>
      </c>
      <c r="J1933">
        <v>14068845</v>
      </c>
      <c r="K1933">
        <v>10883293</v>
      </c>
      <c r="L1933">
        <v>15702676</v>
      </c>
      <c r="M1933">
        <v>11897765</v>
      </c>
      <c r="N1933">
        <v>16005073</v>
      </c>
      <c r="O1933">
        <v>14502848</v>
      </c>
      <c r="P1933">
        <v>14939752</v>
      </c>
      <c r="Q1933">
        <v>14836759</v>
      </c>
      <c r="R1933">
        <v>13053961</v>
      </c>
      <c r="S1933">
        <v>14158587</v>
      </c>
      <c r="T1933">
        <v>21551610</v>
      </c>
      <c r="U1933">
        <v>30082591</v>
      </c>
      <c r="V1933">
        <v>20328204</v>
      </c>
      <c r="W1933">
        <v>24415009</v>
      </c>
      <c r="X1933">
        <v>15759597</v>
      </c>
      <c r="Y1933">
        <v>14745093</v>
      </c>
      <c r="Z1933">
        <v>18315177</v>
      </c>
      <c r="AA1933">
        <v>17017700</v>
      </c>
      <c r="AB1933">
        <v>16694116</v>
      </c>
      <c r="AC1933">
        <v>30239531</v>
      </c>
      <c r="AD1933">
        <v>14162718</v>
      </c>
      <c r="AE1933">
        <v>19091723</v>
      </c>
      <c r="AF1933">
        <v>22721209</v>
      </c>
      <c r="AG1933">
        <v>31615548</v>
      </c>
      <c r="AH1933">
        <v>12834990</v>
      </c>
      <c r="AI1933">
        <v>21998433</v>
      </c>
      <c r="AJ1933">
        <v>15324976</v>
      </c>
      <c r="AK1933">
        <v>14812716</v>
      </c>
      <c r="AL1933">
        <v>20629711</v>
      </c>
      <c r="AM1933">
        <v>13350706</v>
      </c>
      <c r="AN1933">
        <v>10706162</v>
      </c>
      <c r="AO1933">
        <v>19649900</v>
      </c>
      <c r="AP1933">
        <v>12811513</v>
      </c>
      <c r="AQ1933">
        <v>8426655</v>
      </c>
      <c r="AR1933">
        <v>12982125</v>
      </c>
      <c r="AS1933">
        <v>17040042</v>
      </c>
      <c r="AT1933">
        <v>10609570</v>
      </c>
      <c r="AU1933">
        <v>18310624</v>
      </c>
      <c r="AV1933">
        <v>12975819</v>
      </c>
      <c r="AW1933">
        <v>9845261</v>
      </c>
      <c r="AX1933">
        <v>14009974</v>
      </c>
      <c r="AY1933">
        <v>10448045</v>
      </c>
      <c r="AZ1933">
        <v>9155999</v>
      </c>
      <c r="BA1933">
        <v>17046207</v>
      </c>
      <c r="BB1933">
        <v>10230251</v>
      </c>
      <c r="BC1933">
        <v>8527032</v>
      </c>
      <c r="BD1933">
        <v>15041037</v>
      </c>
      <c r="BE1933">
        <v>17816925</v>
      </c>
      <c r="BF1933">
        <v>9733778</v>
      </c>
      <c r="BG1933">
        <v>9774144</v>
      </c>
      <c r="BH1933">
        <v>9307474</v>
      </c>
      <c r="BI1933">
        <v>12463320</v>
      </c>
      <c r="BJ1933">
        <v>16713672</v>
      </c>
      <c r="BK1933">
        <v>16842839</v>
      </c>
      <c r="BL1933">
        <v>12974129</v>
      </c>
      <c r="BM1933">
        <v>13300154</v>
      </c>
      <c r="BN1933">
        <v>13614091</v>
      </c>
      <c r="BO1933">
        <v>12328335</v>
      </c>
      <c r="BP1933">
        <v>13699077</v>
      </c>
      <c r="BQ1933">
        <v>14918070</v>
      </c>
      <c r="BR1933">
        <v>12671470</v>
      </c>
      <c r="BS1933">
        <v>19163237</v>
      </c>
      <c r="BT1933">
        <v>15570330</v>
      </c>
      <c r="BU1933">
        <v>13089465</v>
      </c>
      <c r="BV1933">
        <v>17534204</v>
      </c>
      <c r="BW1933">
        <v>13942112</v>
      </c>
      <c r="BX1933">
        <v>12770606</v>
      </c>
      <c r="BY1933">
        <v>17913841</v>
      </c>
      <c r="BZ1933">
        <v>32198679</v>
      </c>
      <c r="CA1933">
        <v>25057554</v>
      </c>
      <c r="CB1933">
        <v>43200692</v>
      </c>
      <c r="CC1933">
        <v>22542124</v>
      </c>
      <c r="CD1933">
        <v>16933867</v>
      </c>
      <c r="CE1933">
        <v>12977960</v>
      </c>
      <c r="CF1933">
        <v>16613750</v>
      </c>
      <c r="CG1933">
        <v>15438236</v>
      </c>
      <c r="CH1933">
        <v>17212038</v>
      </c>
      <c r="CI1933">
        <v>11151705</v>
      </c>
    </row>
    <row r="1934" spans="1:109" x14ac:dyDescent="0.25">
      <c r="A1934" s="5" t="s">
        <v>952</v>
      </c>
      <c r="B1934" t="s">
        <v>1172</v>
      </c>
      <c r="C1934" t="s">
        <v>1199</v>
      </c>
      <c r="D1934" s="2">
        <f>_xll.BDH(A1934, "volume", B1934, C1934, "Direction", "H", "Period", "M","cols=94;rows=2")</f>
        <v>42034</v>
      </c>
      <c r="E1934" s="2">
        <v>42062</v>
      </c>
      <c r="F1934" s="2">
        <v>42094</v>
      </c>
      <c r="G1934" s="2">
        <v>42124</v>
      </c>
      <c r="H1934" s="2">
        <v>42153</v>
      </c>
      <c r="I1934" s="2">
        <v>42185</v>
      </c>
      <c r="J1934" s="2">
        <v>42216</v>
      </c>
      <c r="K1934" s="2">
        <v>42247</v>
      </c>
      <c r="L1934" s="2">
        <v>42277</v>
      </c>
      <c r="M1934" s="2">
        <v>42307</v>
      </c>
      <c r="N1934" s="2">
        <v>42338</v>
      </c>
      <c r="O1934" s="2">
        <v>42369</v>
      </c>
      <c r="P1934" s="2">
        <v>42398</v>
      </c>
      <c r="Q1934" s="2">
        <v>42429</v>
      </c>
      <c r="R1934" s="2">
        <v>42460</v>
      </c>
      <c r="S1934" s="2">
        <v>42489</v>
      </c>
      <c r="T1934" s="2">
        <v>42521</v>
      </c>
      <c r="U1934" s="2">
        <v>42551</v>
      </c>
      <c r="V1934" s="2">
        <v>42580</v>
      </c>
      <c r="W1934" s="2">
        <v>42613</v>
      </c>
      <c r="X1934" s="2">
        <v>42643</v>
      </c>
      <c r="Y1934" s="2">
        <v>42674</v>
      </c>
      <c r="Z1934" s="2">
        <v>42704</v>
      </c>
      <c r="AA1934" s="2">
        <v>42734</v>
      </c>
      <c r="AB1934" s="2">
        <v>42766</v>
      </c>
      <c r="AC1934" s="2">
        <v>42794</v>
      </c>
      <c r="AD1934" s="2">
        <v>42825</v>
      </c>
      <c r="AE1934" s="2">
        <v>42853</v>
      </c>
      <c r="AF1934" s="2">
        <v>42886</v>
      </c>
      <c r="AG1934" s="2">
        <v>42916</v>
      </c>
      <c r="AH1934" s="2">
        <v>42947</v>
      </c>
      <c r="AI1934" s="2">
        <v>42978</v>
      </c>
      <c r="AJ1934" s="2">
        <v>43007</v>
      </c>
      <c r="AK1934" s="2">
        <v>43039</v>
      </c>
      <c r="AL1934" s="2">
        <v>43069</v>
      </c>
      <c r="AM1934" s="2">
        <v>43098</v>
      </c>
      <c r="AN1934" s="2">
        <v>43131</v>
      </c>
      <c r="AO1934" s="2">
        <v>43159</v>
      </c>
      <c r="AP1934" s="2">
        <v>43189</v>
      </c>
      <c r="AQ1934" s="2">
        <v>43220</v>
      </c>
      <c r="AR1934" s="2">
        <v>43251</v>
      </c>
      <c r="AS1934" s="2">
        <v>43280</v>
      </c>
      <c r="AT1934" s="2">
        <v>43312</v>
      </c>
      <c r="AU1934" s="2">
        <v>43343</v>
      </c>
      <c r="AV1934" s="2">
        <v>43371</v>
      </c>
      <c r="AW1934" s="2">
        <v>43404</v>
      </c>
      <c r="AX1934" s="2">
        <v>43434</v>
      </c>
      <c r="AY1934" s="2">
        <v>43465</v>
      </c>
      <c r="AZ1934" s="2">
        <v>43496</v>
      </c>
      <c r="BA1934" s="2">
        <v>43524</v>
      </c>
      <c r="BB1934" s="2">
        <v>43553</v>
      </c>
      <c r="BC1934" s="2">
        <v>43585</v>
      </c>
      <c r="BD1934" s="2">
        <v>43616</v>
      </c>
      <c r="BE1934" s="2">
        <v>43644</v>
      </c>
      <c r="BF1934" s="2">
        <v>43677</v>
      </c>
      <c r="BG1934" s="2">
        <v>43707</v>
      </c>
      <c r="BH1934" s="2">
        <v>43738</v>
      </c>
      <c r="BI1934" s="2">
        <v>43769</v>
      </c>
      <c r="BJ1934" s="2">
        <v>43798</v>
      </c>
      <c r="BK1934" s="2">
        <v>43830</v>
      </c>
      <c r="BL1934" s="2">
        <v>43861</v>
      </c>
      <c r="BM1934" s="2">
        <v>43889</v>
      </c>
      <c r="BN1934" s="2">
        <v>43921</v>
      </c>
      <c r="BO1934" s="2">
        <v>43951</v>
      </c>
      <c r="BP1934" s="2">
        <v>43980</v>
      </c>
      <c r="BQ1934" s="2">
        <v>44012</v>
      </c>
      <c r="BR1934" s="2">
        <v>44043</v>
      </c>
      <c r="BS1934" s="2">
        <v>44074</v>
      </c>
      <c r="BT1934" s="2">
        <v>44104</v>
      </c>
      <c r="BU1934" s="2">
        <v>44134</v>
      </c>
      <c r="BV1934" s="2">
        <v>44165</v>
      </c>
      <c r="BW1934" s="2">
        <v>44196</v>
      </c>
      <c r="BX1934" s="2">
        <v>44225</v>
      </c>
      <c r="BY1934" s="2">
        <v>44253</v>
      </c>
      <c r="BZ1934" s="2">
        <v>44286</v>
      </c>
      <c r="CA1934" s="2">
        <v>44316</v>
      </c>
      <c r="CB1934" s="2">
        <v>44347</v>
      </c>
      <c r="CC1934" s="2">
        <v>44377</v>
      </c>
      <c r="CD1934" s="2">
        <v>44407</v>
      </c>
      <c r="CE1934" s="2">
        <v>44439</v>
      </c>
      <c r="CF1934" s="2">
        <v>44469</v>
      </c>
      <c r="CG1934" s="2">
        <v>44498</v>
      </c>
      <c r="CH1934" s="2">
        <v>44530</v>
      </c>
      <c r="CI1934" s="2">
        <v>44561</v>
      </c>
      <c r="CJ1934" s="2">
        <v>44592</v>
      </c>
      <c r="CK1934" s="2">
        <v>44620</v>
      </c>
      <c r="CL1934" s="2">
        <v>44651</v>
      </c>
      <c r="CM1934" s="2">
        <v>44680</v>
      </c>
      <c r="CN1934" s="2">
        <v>44712</v>
      </c>
      <c r="CO1934" s="2">
        <v>44742</v>
      </c>
      <c r="CP1934" s="2">
        <v>44771</v>
      </c>
      <c r="CQ1934" s="2">
        <v>44804</v>
      </c>
      <c r="CR1934" s="2">
        <v>44834</v>
      </c>
      <c r="CS1934" s="2">
        <v>44865</v>
      </c>
    </row>
    <row r="1935" spans="1:109" x14ac:dyDescent="0.25">
      <c r="D1935" s="3">
        <v>9485498</v>
      </c>
      <c r="E1935">
        <v>9920013</v>
      </c>
      <c r="F1935">
        <v>9866953</v>
      </c>
      <c r="G1935">
        <v>12112396</v>
      </c>
      <c r="H1935">
        <v>8666437</v>
      </c>
      <c r="I1935">
        <v>8869327</v>
      </c>
      <c r="J1935">
        <v>11329611</v>
      </c>
      <c r="K1935">
        <v>14823900</v>
      </c>
      <c r="L1935">
        <v>17155732</v>
      </c>
      <c r="M1935">
        <v>16754262</v>
      </c>
      <c r="N1935">
        <v>13275429</v>
      </c>
      <c r="O1935">
        <v>14014548</v>
      </c>
      <c r="P1935">
        <v>21773975</v>
      </c>
      <c r="Q1935">
        <v>15319727</v>
      </c>
      <c r="R1935">
        <v>10680140</v>
      </c>
      <c r="S1935">
        <v>23628471</v>
      </c>
      <c r="T1935">
        <v>28636620</v>
      </c>
      <c r="U1935">
        <v>35350658</v>
      </c>
      <c r="V1935">
        <v>22024252</v>
      </c>
      <c r="W1935">
        <v>20640770</v>
      </c>
      <c r="X1935">
        <v>22168030</v>
      </c>
      <c r="Y1935">
        <v>31969576</v>
      </c>
      <c r="Z1935">
        <v>26110989</v>
      </c>
      <c r="AA1935">
        <v>17543549</v>
      </c>
      <c r="AB1935">
        <v>21227350</v>
      </c>
      <c r="AC1935">
        <v>23833807</v>
      </c>
      <c r="AD1935">
        <v>25636716</v>
      </c>
      <c r="AE1935">
        <v>27721099</v>
      </c>
      <c r="AF1935">
        <v>24828374</v>
      </c>
      <c r="AG1935">
        <v>29197103</v>
      </c>
      <c r="AH1935">
        <v>22885917</v>
      </c>
      <c r="AI1935">
        <v>26538036</v>
      </c>
      <c r="AJ1935">
        <v>21154969</v>
      </c>
      <c r="AK1935">
        <v>31703514</v>
      </c>
      <c r="AL1935">
        <v>35361077</v>
      </c>
      <c r="AM1935">
        <v>26827398</v>
      </c>
      <c r="AN1935">
        <v>34449495</v>
      </c>
      <c r="AO1935">
        <v>44864552</v>
      </c>
      <c r="AP1935">
        <v>33787786</v>
      </c>
      <c r="AQ1935">
        <v>28955790</v>
      </c>
      <c r="AR1935">
        <v>30887605</v>
      </c>
      <c r="AS1935">
        <v>33913271</v>
      </c>
      <c r="AT1935">
        <v>24761387</v>
      </c>
      <c r="AU1935">
        <v>22931230</v>
      </c>
      <c r="AV1935">
        <v>22351392</v>
      </c>
      <c r="AW1935">
        <v>32803142</v>
      </c>
      <c r="AX1935">
        <v>23416216</v>
      </c>
      <c r="AY1935">
        <v>32978607</v>
      </c>
      <c r="AZ1935">
        <v>20828906</v>
      </c>
      <c r="BA1935">
        <v>26475958</v>
      </c>
      <c r="BB1935">
        <v>20235187</v>
      </c>
      <c r="BC1935">
        <v>20251037</v>
      </c>
      <c r="BD1935">
        <v>30274893</v>
      </c>
      <c r="BE1935">
        <v>23609251</v>
      </c>
      <c r="BF1935">
        <v>24022993</v>
      </c>
      <c r="BG1935">
        <v>26311674</v>
      </c>
      <c r="BH1935">
        <v>20817483</v>
      </c>
      <c r="BI1935">
        <v>19350741</v>
      </c>
      <c r="BJ1935">
        <v>32078204</v>
      </c>
      <c r="BK1935">
        <v>20777631</v>
      </c>
      <c r="BL1935">
        <v>26582121</v>
      </c>
      <c r="BM1935">
        <v>40934955</v>
      </c>
      <c r="BN1935">
        <v>38305458</v>
      </c>
      <c r="BO1935">
        <v>24181402</v>
      </c>
      <c r="BP1935">
        <v>45224872</v>
      </c>
      <c r="BQ1935">
        <v>39518292</v>
      </c>
      <c r="BR1935">
        <v>34220355</v>
      </c>
      <c r="BS1935">
        <v>24830816</v>
      </c>
      <c r="BT1935">
        <v>39087262</v>
      </c>
      <c r="BU1935">
        <v>34619552</v>
      </c>
      <c r="BV1935">
        <v>30878235</v>
      </c>
      <c r="BW1935">
        <v>26760134</v>
      </c>
      <c r="BX1935">
        <v>24516965</v>
      </c>
      <c r="BY1935">
        <v>30222902</v>
      </c>
      <c r="BZ1935">
        <v>29653958</v>
      </c>
      <c r="CA1935">
        <v>28410996</v>
      </c>
      <c r="CB1935">
        <v>25814365</v>
      </c>
      <c r="CC1935">
        <v>26763382</v>
      </c>
      <c r="CD1935">
        <v>23619495</v>
      </c>
      <c r="CE1935">
        <v>29285720</v>
      </c>
      <c r="CF1935">
        <v>24631544</v>
      </c>
      <c r="CG1935">
        <v>21375666</v>
      </c>
      <c r="CH1935">
        <v>32715598</v>
      </c>
      <c r="CI1935">
        <v>25017634</v>
      </c>
      <c r="CJ1935">
        <v>24418588</v>
      </c>
      <c r="CK1935">
        <v>29755790</v>
      </c>
      <c r="CL1935">
        <v>36021508</v>
      </c>
      <c r="CM1935">
        <v>21464139</v>
      </c>
      <c r="CN1935">
        <v>47657626</v>
      </c>
      <c r="CO1935">
        <v>58723821</v>
      </c>
      <c r="CP1935">
        <v>30178473</v>
      </c>
      <c r="CQ1935">
        <v>30088550</v>
      </c>
      <c r="CR1935">
        <v>31939868</v>
      </c>
      <c r="CS1935">
        <v>42371626</v>
      </c>
    </row>
    <row r="1936" spans="1:109" x14ac:dyDescent="0.25">
      <c r="A1936" s="5" t="s">
        <v>953</v>
      </c>
      <c r="B1936" t="s">
        <v>1172</v>
      </c>
      <c r="C1936" t="s">
        <v>1199</v>
      </c>
      <c r="D1936" s="2">
        <f>_xll.BDH(A1936, "volume", B1936, C1936, "Direction", "H", "Period", "M","cols=88;rows=2")</f>
        <v>42034</v>
      </c>
      <c r="E1936" s="2">
        <v>42062</v>
      </c>
      <c r="F1936" s="2">
        <v>42094</v>
      </c>
      <c r="G1936" s="2">
        <v>42124</v>
      </c>
      <c r="H1936" s="2">
        <v>42153</v>
      </c>
      <c r="I1936" s="2">
        <v>42185</v>
      </c>
      <c r="J1936" s="2">
        <v>42216</v>
      </c>
      <c r="K1936" s="2">
        <v>42247</v>
      </c>
      <c r="L1936" s="2">
        <v>42277</v>
      </c>
      <c r="M1936" s="2">
        <v>42307</v>
      </c>
      <c r="N1936" s="2">
        <v>42338</v>
      </c>
      <c r="O1936" s="2">
        <v>42369</v>
      </c>
      <c r="P1936" s="2">
        <v>42398</v>
      </c>
      <c r="Q1936" s="2">
        <v>42429</v>
      </c>
      <c r="R1936" s="2">
        <v>42460</v>
      </c>
      <c r="S1936" s="2">
        <v>42489</v>
      </c>
      <c r="T1936" s="2">
        <v>42521</v>
      </c>
      <c r="U1936" s="2">
        <v>42551</v>
      </c>
      <c r="V1936" s="2">
        <v>42580</v>
      </c>
      <c r="W1936" s="2">
        <v>42613</v>
      </c>
      <c r="X1936" s="2">
        <v>42643</v>
      </c>
      <c r="Y1936" s="2">
        <v>42674</v>
      </c>
      <c r="Z1936" s="2">
        <v>42704</v>
      </c>
      <c r="AA1936" s="2">
        <v>42734</v>
      </c>
      <c r="AB1936" s="2">
        <v>42766</v>
      </c>
      <c r="AC1936" s="2">
        <v>42794</v>
      </c>
      <c r="AD1936" s="2">
        <v>42825</v>
      </c>
      <c r="AE1936" s="2">
        <v>42853</v>
      </c>
      <c r="AF1936" s="2">
        <v>42886</v>
      </c>
      <c r="AG1936" s="2">
        <v>42916</v>
      </c>
      <c r="AH1936" s="2">
        <v>42947</v>
      </c>
      <c r="AI1936" s="2">
        <v>42978</v>
      </c>
      <c r="AJ1936" s="2">
        <v>43007</v>
      </c>
      <c r="AK1936" s="2">
        <v>43039</v>
      </c>
      <c r="AL1936" s="2">
        <v>43069</v>
      </c>
      <c r="AM1936" s="2">
        <v>43098</v>
      </c>
      <c r="AN1936" s="2">
        <v>43131</v>
      </c>
      <c r="AO1936" s="2">
        <v>43159</v>
      </c>
      <c r="AP1936" s="2">
        <v>43189</v>
      </c>
      <c r="AQ1936" s="2">
        <v>43220</v>
      </c>
      <c r="AR1936" s="2">
        <v>43251</v>
      </c>
      <c r="AS1936" s="2">
        <v>43280</v>
      </c>
      <c r="AT1936" s="2">
        <v>43312</v>
      </c>
      <c r="AU1936" s="2">
        <v>43343</v>
      </c>
      <c r="AV1936" s="2">
        <v>43371</v>
      </c>
      <c r="AW1936" s="2">
        <v>43404</v>
      </c>
      <c r="AX1936" s="2">
        <v>43434</v>
      </c>
      <c r="AY1936" s="2">
        <v>43465</v>
      </c>
      <c r="AZ1936" s="2">
        <v>43496</v>
      </c>
      <c r="BA1936" s="2">
        <v>43524</v>
      </c>
      <c r="BB1936" s="2">
        <v>43553</v>
      </c>
      <c r="BC1936" s="2">
        <v>43585</v>
      </c>
      <c r="BD1936" s="2">
        <v>43616</v>
      </c>
      <c r="BE1936" s="2">
        <v>43644</v>
      </c>
      <c r="BF1936" s="2">
        <v>43677</v>
      </c>
      <c r="BG1936" s="2">
        <v>43707</v>
      </c>
      <c r="BH1936" s="2">
        <v>43738</v>
      </c>
      <c r="BI1936" s="2">
        <v>43769</v>
      </c>
      <c r="BJ1936" s="2">
        <v>43798</v>
      </c>
      <c r="BK1936" s="2">
        <v>43830</v>
      </c>
      <c r="BL1936" s="2">
        <v>43861</v>
      </c>
      <c r="BM1936" s="2">
        <v>43889</v>
      </c>
      <c r="BN1936" s="2">
        <v>43921</v>
      </c>
      <c r="BO1936" s="2">
        <v>43951</v>
      </c>
      <c r="BP1936" s="2">
        <v>43980</v>
      </c>
      <c r="BQ1936" s="2">
        <v>44012</v>
      </c>
      <c r="BR1936" s="2">
        <v>44043</v>
      </c>
      <c r="BS1936" s="2">
        <v>44074</v>
      </c>
      <c r="BT1936" s="2">
        <v>44104</v>
      </c>
      <c r="BU1936" s="2">
        <v>44134</v>
      </c>
      <c r="BV1936" s="2">
        <v>44165</v>
      </c>
      <c r="BW1936" s="2">
        <v>44196</v>
      </c>
      <c r="BX1936" s="2">
        <v>44225</v>
      </c>
      <c r="BY1936" s="2">
        <v>44253</v>
      </c>
      <c r="BZ1936" s="2">
        <v>44286</v>
      </c>
      <c r="CA1936" s="2">
        <v>44316</v>
      </c>
      <c r="CB1936" s="2">
        <v>44347</v>
      </c>
      <c r="CC1936" s="2">
        <v>44377</v>
      </c>
      <c r="CD1936" s="2">
        <v>44407</v>
      </c>
      <c r="CE1936" s="2">
        <v>44439</v>
      </c>
      <c r="CF1936" s="2">
        <v>44469</v>
      </c>
      <c r="CG1936" s="2">
        <v>44498</v>
      </c>
      <c r="CH1936" s="2">
        <v>44530</v>
      </c>
      <c r="CI1936" s="2">
        <v>44561</v>
      </c>
      <c r="CJ1936" s="2">
        <v>44592</v>
      </c>
      <c r="CK1936" s="2">
        <v>44620</v>
      </c>
      <c r="CL1936" s="2">
        <v>44651</v>
      </c>
      <c r="CM1936" s="2">
        <v>44680</v>
      </c>
    </row>
    <row r="1937" spans="1:97" x14ac:dyDescent="0.25">
      <c r="D1937" s="3">
        <v>16073656</v>
      </c>
      <c r="E1937">
        <v>22835830</v>
      </c>
      <c r="F1937">
        <v>16105030</v>
      </c>
      <c r="G1937">
        <v>16839065</v>
      </c>
      <c r="H1937">
        <v>14611515</v>
      </c>
      <c r="I1937">
        <v>15113154</v>
      </c>
      <c r="J1937">
        <v>11015780</v>
      </c>
      <c r="K1937">
        <v>18561583</v>
      </c>
      <c r="L1937">
        <v>14317476</v>
      </c>
      <c r="M1937">
        <v>9450972</v>
      </c>
      <c r="N1937">
        <v>14287653</v>
      </c>
      <c r="O1937">
        <v>16959572</v>
      </c>
      <c r="P1937">
        <v>19036420</v>
      </c>
      <c r="Q1937">
        <v>16081169</v>
      </c>
      <c r="R1937">
        <v>17591859</v>
      </c>
      <c r="S1937">
        <v>13874653</v>
      </c>
      <c r="T1937">
        <v>13793234</v>
      </c>
      <c r="U1937">
        <v>13238830</v>
      </c>
      <c r="V1937">
        <v>9377189</v>
      </c>
      <c r="W1937">
        <v>13563071</v>
      </c>
      <c r="X1937">
        <v>11544579</v>
      </c>
      <c r="Y1937">
        <v>10491280</v>
      </c>
      <c r="Z1937">
        <v>12086862</v>
      </c>
      <c r="AA1937">
        <v>10466358</v>
      </c>
      <c r="AB1937">
        <v>10109562</v>
      </c>
      <c r="AC1937">
        <v>8800174</v>
      </c>
      <c r="AD1937">
        <v>11637181</v>
      </c>
      <c r="AE1937">
        <v>9892967</v>
      </c>
      <c r="AF1937">
        <v>14636023</v>
      </c>
      <c r="AG1937">
        <v>14868197</v>
      </c>
      <c r="AH1937">
        <v>14127446</v>
      </c>
      <c r="AI1937">
        <v>18584906</v>
      </c>
      <c r="AJ1937">
        <v>17966700</v>
      </c>
      <c r="AK1937">
        <v>16293016</v>
      </c>
      <c r="AL1937">
        <v>25110216</v>
      </c>
      <c r="AM1937">
        <v>29414786</v>
      </c>
      <c r="AN1937">
        <v>20834487</v>
      </c>
      <c r="AO1937">
        <v>21544975</v>
      </c>
      <c r="AP1937">
        <v>43676239</v>
      </c>
      <c r="AQ1937">
        <v>26361411</v>
      </c>
      <c r="AR1937">
        <v>24469691</v>
      </c>
      <c r="AS1937">
        <v>27954516</v>
      </c>
      <c r="AT1937">
        <v>10600924</v>
      </c>
      <c r="AU1937">
        <v>11663191</v>
      </c>
      <c r="AV1937">
        <v>18340742</v>
      </c>
      <c r="AW1937">
        <v>22873418</v>
      </c>
      <c r="AX1937">
        <v>18599544</v>
      </c>
      <c r="AY1937">
        <v>24411592</v>
      </c>
      <c r="AZ1937">
        <v>14210162</v>
      </c>
      <c r="BA1937">
        <v>11442731</v>
      </c>
      <c r="BB1937">
        <v>14078674</v>
      </c>
      <c r="BC1937">
        <v>13457392</v>
      </c>
      <c r="BD1937">
        <v>18854118</v>
      </c>
      <c r="BE1937">
        <v>19948645</v>
      </c>
      <c r="BF1937">
        <v>26864953</v>
      </c>
      <c r="BG1937">
        <v>22760140</v>
      </c>
      <c r="BH1937">
        <v>25441642</v>
      </c>
      <c r="BI1937">
        <v>16466845</v>
      </c>
      <c r="BJ1937">
        <v>20679735</v>
      </c>
      <c r="BK1937">
        <v>20607418</v>
      </c>
      <c r="BL1937">
        <v>22176521</v>
      </c>
      <c r="BM1937">
        <v>25643846</v>
      </c>
      <c r="BN1937">
        <v>41655020</v>
      </c>
      <c r="BO1937">
        <v>22448148</v>
      </c>
      <c r="BP1937">
        <v>16484939</v>
      </c>
      <c r="BQ1937">
        <v>29292791</v>
      </c>
      <c r="BR1937">
        <v>16942158</v>
      </c>
      <c r="BS1937">
        <v>22331925</v>
      </c>
      <c r="BT1937">
        <v>24419330</v>
      </c>
      <c r="BU1937">
        <v>15040613</v>
      </c>
      <c r="BV1937">
        <v>17088644</v>
      </c>
      <c r="BW1937">
        <v>20775945</v>
      </c>
      <c r="BX1937">
        <v>45059561</v>
      </c>
      <c r="BY1937">
        <v>38694715</v>
      </c>
      <c r="BZ1937">
        <v>117622958</v>
      </c>
      <c r="CA1937">
        <v>57264286</v>
      </c>
      <c r="CB1937">
        <v>48658603</v>
      </c>
      <c r="CC1937">
        <v>28368393</v>
      </c>
      <c r="CD1937">
        <v>27269727</v>
      </c>
      <c r="CE1937">
        <v>17576548</v>
      </c>
      <c r="CF1937">
        <v>23035211</v>
      </c>
      <c r="CG1937">
        <v>18380690</v>
      </c>
      <c r="CH1937">
        <v>26471877</v>
      </c>
      <c r="CI1937">
        <v>28998938</v>
      </c>
      <c r="CJ1937">
        <v>46581313</v>
      </c>
      <c r="CK1937">
        <v>42286849</v>
      </c>
      <c r="CL1937">
        <v>45767661</v>
      </c>
      <c r="CM1937">
        <v>13533514</v>
      </c>
    </row>
    <row r="1938" spans="1:97" x14ac:dyDescent="0.25">
      <c r="A1938" s="5" t="s">
        <v>954</v>
      </c>
      <c r="B1938" t="s">
        <v>1172</v>
      </c>
      <c r="C1938" t="s">
        <v>1199</v>
      </c>
      <c r="D1938" s="2">
        <f>_xll.BDH(A1938, "volume", B1938, C1938, "Direction", "H", "Period", "M","cols=94;rows=2")</f>
        <v>42034</v>
      </c>
      <c r="E1938" s="2">
        <v>42062</v>
      </c>
      <c r="F1938" s="2">
        <v>42094</v>
      </c>
      <c r="G1938" s="2">
        <v>42124</v>
      </c>
      <c r="H1938" s="2">
        <v>42153</v>
      </c>
      <c r="I1938" s="2">
        <v>42185</v>
      </c>
      <c r="J1938" s="2">
        <v>42216</v>
      </c>
      <c r="K1938" s="2">
        <v>42247</v>
      </c>
      <c r="L1938" s="2">
        <v>42277</v>
      </c>
      <c r="M1938" s="2">
        <v>42307</v>
      </c>
      <c r="N1938" s="2">
        <v>42338</v>
      </c>
      <c r="O1938" s="2">
        <v>42369</v>
      </c>
      <c r="P1938" s="2">
        <v>42398</v>
      </c>
      <c r="Q1938" s="2">
        <v>42429</v>
      </c>
      <c r="R1938" s="2">
        <v>42460</v>
      </c>
      <c r="S1938" s="2">
        <v>42489</v>
      </c>
      <c r="T1938" s="2">
        <v>42521</v>
      </c>
      <c r="U1938" s="2">
        <v>42551</v>
      </c>
      <c r="V1938" s="2">
        <v>42580</v>
      </c>
      <c r="W1938" s="2">
        <v>42613</v>
      </c>
      <c r="X1938" s="2">
        <v>42643</v>
      </c>
      <c r="Y1938" s="2">
        <v>42674</v>
      </c>
      <c r="Z1938" s="2">
        <v>42704</v>
      </c>
      <c r="AA1938" s="2">
        <v>42734</v>
      </c>
      <c r="AB1938" s="2">
        <v>42766</v>
      </c>
      <c r="AC1938" s="2">
        <v>42794</v>
      </c>
      <c r="AD1938" s="2">
        <v>42825</v>
      </c>
      <c r="AE1938" s="2">
        <v>42853</v>
      </c>
      <c r="AF1938" s="2">
        <v>42886</v>
      </c>
      <c r="AG1938" s="2">
        <v>42916</v>
      </c>
      <c r="AH1938" s="2">
        <v>42947</v>
      </c>
      <c r="AI1938" s="2">
        <v>42978</v>
      </c>
      <c r="AJ1938" s="2">
        <v>43007</v>
      </c>
      <c r="AK1938" s="2">
        <v>43039</v>
      </c>
      <c r="AL1938" s="2">
        <v>43069</v>
      </c>
      <c r="AM1938" s="2">
        <v>43098</v>
      </c>
      <c r="AN1938" s="2">
        <v>43131</v>
      </c>
      <c r="AO1938" s="2">
        <v>43159</v>
      </c>
      <c r="AP1938" s="2">
        <v>43189</v>
      </c>
      <c r="AQ1938" s="2">
        <v>43220</v>
      </c>
      <c r="AR1938" s="2">
        <v>43251</v>
      </c>
      <c r="AS1938" s="2">
        <v>43280</v>
      </c>
      <c r="AT1938" s="2">
        <v>43312</v>
      </c>
      <c r="AU1938" s="2">
        <v>43343</v>
      </c>
      <c r="AV1938" s="2">
        <v>43371</v>
      </c>
      <c r="AW1938" s="2">
        <v>43404</v>
      </c>
      <c r="AX1938" s="2">
        <v>43434</v>
      </c>
      <c r="AY1938" s="2">
        <v>43465</v>
      </c>
      <c r="AZ1938" s="2">
        <v>43496</v>
      </c>
      <c r="BA1938" s="2">
        <v>43524</v>
      </c>
      <c r="BB1938" s="2">
        <v>43553</v>
      </c>
      <c r="BC1938" s="2">
        <v>43585</v>
      </c>
      <c r="BD1938" s="2">
        <v>43616</v>
      </c>
      <c r="BE1938" s="2">
        <v>43644</v>
      </c>
      <c r="BF1938" s="2">
        <v>43677</v>
      </c>
      <c r="BG1938" s="2">
        <v>43707</v>
      </c>
      <c r="BH1938" s="2">
        <v>43738</v>
      </c>
      <c r="BI1938" s="2">
        <v>43769</v>
      </c>
      <c r="BJ1938" s="2">
        <v>43798</v>
      </c>
      <c r="BK1938" s="2">
        <v>43830</v>
      </c>
      <c r="BL1938" s="2">
        <v>43861</v>
      </c>
      <c r="BM1938" s="2">
        <v>43889</v>
      </c>
      <c r="BN1938" s="2">
        <v>43921</v>
      </c>
      <c r="BO1938" s="2">
        <v>43951</v>
      </c>
      <c r="BP1938" s="2">
        <v>43980</v>
      </c>
      <c r="BQ1938" s="2">
        <v>44012</v>
      </c>
      <c r="BR1938" s="2">
        <v>44043</v>
      </c>
      <c r="BS1938" s="2">
        <v>44074</v>
      </c>
      <c r="BT1938" s="2">
        <v>44104</v>
      </c>
      <c r="BU1938" s="2">
        <v>44134</v>
      </c>
      <c r="BV1938" s="2">
        <v>44165</v>
      </c>
      <c r="BW1938" s="2">
        <v>44196</v>
      </c>
      <c r="BX1938" s="2">
        <v>44225</v>
      </c>
      <c r="BY1938" s="2">
        <v>44253</v>
      </c>
      <c r="BZ1938" s="2">
        <v>44286</v>
      </c>
      <c r="CA1938" s="2">
        <v>44316</v>
      </c>
      <c r="CB1938" s="2">
        <v>44347</v>
      </c>
      <c r="CC1938" s="2">
        <v>44377</v>
      </c>
      <c r="CD1938" s="2">
        <v>44407</v>
      </c>
      <c r="CE1938" s="2">
        <v>44439</v>
      </c>
      <c r="CF1938" s="2">
        <v>44469</v>
      </c>
      <c r="CG1938" s="2">
        <v>44498</v>
      </c>
      <c r="CH1938" s="2">
        <v>44530</v>
      </c>
      <c r="CI1938" s="2">
        <v>44561</v>
      </c>
      <c r="CJ1938" s="2">
        <v>44592</v>
      </c>
      <c r="CK1938" s="2">
        <v>44620</v>
      </c>
      <c r="CL1938" s="2">
        <v>44651</v>
      </c>
      <c r="CM1938" s="2">
        <v>44680</v>
      </c>
      <c r="CN1938" s="2">
        <v>44712</v>
      </c>
      <c r="CO1938" s="2">
        <v>44742</v>
      </c>
      <c r="CP1938" s="2">
        <v>44771</v>
      </c>
      <c r="CQ1938" s="2">
        <v>44804</v>
      </c>
      <c r="CR1938" s="2">
        <v>44834</v>
      </c>
      <c r="CS1938" s="2">
        <v>44865</v>
      </c>
    </row>
    <row r="1939" spans="1:97" x14ac:dyDescent="0.25">
      <c r="D1939" s="3">
        <v>2740115</v>
      </c>
      <c r="E1939">
        <v>1419885</v>
      </c>
      <c r="F1939">
        <v>1983447</v>
      </c>
      <c r="G1939">
        <v>1419701</v>
      </c>
      <c r="H1939">
        <v>1532619</v>
      </c>
      <c r="I1939">
        <v>1730135</v>
      </c>
      <c r="J1939">
        <v>1677267</v>
      </c>
      <c r="K1939">
        <v>1694388</v>
      </c>
      <c r="L1939">
        <v>1592402</v>
      </c>
      <c r="M1939">
        <v>2100751</v>
      </c>
      <c r="N1939">
        <v>1612704</v>
      </c>
      <c r="O1939">
        <v>2066974</v>
      </c>
      <c r="P1939">
        <v>2301948</v>
      </c>
      <c r="Q1939">
        <v>2851896</v>
      </c>
      <c r="R1939">
        <v>2245363</v>
      </c>
      <c r="S1939">
        <v>2248755</v>
      </c>
      <c r="T1939">
        <v>1803275</v>
      </c>
      <c r="U1939">
        <v>2746530</v>
      </c>
      <c r="V1939">
        <v>2077133</v>
      </c>
      <c r="W1939">
        <v>1469667</v>
      </c>
      <c r="X1939">
        <v>1677928</v>
      </c>
      <c r="Y1939">
        <v>2021233</v>
      </c>
      <c r="Z1939">
        <v>2066459</v>
      </c>
      <c r="AA1939">
        <v>2138479</v>
      </c>
      <c r="AB1939">
        <v>1761488</v>
      </c>
      <c r="AC1939">
        <v>1685955</v>
      </c>
      <c r="AD1939">
        <v>2162348</v>
      </c>
      <c r="AE1939">
        <v>1672990</v>
      </c>
      <c r="AF1939">
        <v>2229864</v>
      </c>
      <c r="AG1939">
        <v>2104849</v>
      </c>
      <c r="AH1939">
        <v>1700905</v>
      </c>
      <c r="AI1939">
        <v>1956919</v>
      </c>
      <c r="AJ1939">
        <v>1976816</v>
      </c>
      <c r="AK1939">
        <v>1687406</v>
      </c>
      <c r="AL1939">
        <v>1796352</v>
      </c>
      <c r="AM1939">
        <v>2043168</v>
      </c>
      <c r="AN1939">
        <v>2170655</v>
      </c>
      <c r="AO1939">
        <v>2441608</v>
      </c>
      <c r="AP1939">
        <v>2701145</v>
      </c>
      <c r="AQ1939">
        <v>2332032</v>
      </c>
      <c r="AR1939">
        <v>2429157</v>
      </c>
      <c r="AS1939">
        <v>3269174</v>
      </c>
      <c r="AT1939">
        <v>2227522</v>
      </c>
      <c r="AU1939">
        <v>2152077</v>
      </c>
      <c r="AV1939">
        <v>2558827</v>
      </c>
      <c r="AW1939">
        <v>3584668</v>
      </c>
      <c r="AX1939">
        <v>2063829</v>
      </c>
      <c r="AY1939">
        <v>2308740</v>
      </c>
      <c r="AZ1939">
        <v>2224004</v>
      </c>
      <c r="BA1939">
        <v>1605047</v>
      </c>
      <c r="BB1939">
        <v>1790209</v>
      </c>
      <c r="BC1939">
        <v>1681378</v>
      </c>
      <c r="BD1939">
        <v>1784189</v>
      </c>
      <c r="BE1939">
        <v>2050419</v>
      </c>
      <c r="BF1939">
        <v>1985705</v>
      </c>
      <c r="BG1939">
        <v>2392175</v>
      </c>
      <c r="BH1939">
        <v>2170028</v>
      </c>
      <c r="BI1939">
        <v>2262832</v>
      </c>
      <c r="BJ1939">
        <v>2542142</v>
      </c>
      <c r="BK1939">
        <v>2654382</v>
      </c>
      <c r="BL1939">
        <v>4562550</v>
      </c>
      <c r="BM1939">
        <v>3429743</v>
      </c>
      <c r="BN1939">
        <v>5383252</v>
      </c>
      <c r="BO1939">
        <v>3322444</v>
      </c>
      <c r="BP1939">
        <v>2849539</v>
      </c>
      <c r="BQ1939">
        <v>4383480</v>
      </c>
      <c r="BR1939">
        <v>3070355</v>
      </c>
      <c r="BS1939">
        <v>2589571</v>
      </c>
      <c r="BT1939">
        <v>3412396</v>
      </c>
      <c r="BU1939">
        <v>3793257</v>
      </c>
      <c r="BV1939">
        <v>4764323</v>
      </c>
      <c r="BW1939">
        <v>3846980</v>
      </c>
      <c r="BX1939">
        <v>3355557</v>
      </c>
      <c r="BY1939">
        <v>3540557</v>
      </c>
      <c r="BZ1939">
        <v>4318220</v>
      </c>
      <c r="CA1939">
        <v>3016842</v>
      </c>
      <c r="CB1939">
        <v>2488315</v>
      </c>
      <c r="CC1939">
        <v>3158076</v>
      </c>
      <c r="CD1939">
        <v>2563107</v>
      </c>
      <c r="CE1939">
        <v>2257619</v>
      </c>
      <c r="CF1939">
        <v>2564230</v>
      </c>
      <c r="CG1939">
        <v>2145931</v>
      </c>
      <c r="CH1939">
        <v>2017105</v>
      </c>
      <c r="CI1939">
        <v>2889465</v>
      </c>
      <c r="CJ1939">
        <v>2473220</v>
      </c>
      <c r="CK1939">
        <v>2271057</v>
      </c>
      <c r="CL1939">
        <v>3193728</v>
      </c>
      <c r="CM1939">
        <v>2106358</v>
      </c>
      <c r="CN1939">
        <v>3923283</v>
      </c>
      <c r="CO1939">
        <v>3833159</v>
      </c>
      <c r="CP1939">
        <v>3126748</v>
      </c>
      <c r="CQ1939">
        <v>2832918</v>
      </c>
      <c r="CR1939">
        <v>3275114</v>
      </c>
      <c r="CS1939">
        <v>4103238</v>
      </c>
    </row>
    <row r="1940" spans="1:97" x14ac:dyDescent="0.25">
      <c r="A1940" s="5" t="s">
        <v>955</v>
      </c>
      <c r="B1940" t="s">
        <v>1172</v>
      </c>
      <c r="C1940" t="s">
        <v>1199</v>
      </c>
      <c r="D1940" s="2">
        <f>_xll.BDH(A1940, "volume", B1940, C1940, "Direction", "H", "Period", "M","cols=94;rows=2")</f>
        <v>42034</v>
      </c>
      <c r="E1940" s="2">
        <v>42062</v>
      </c>
      <c r="F1940" s="2">
        <v>42094</v>
      </c>
      <c r="G1940" s="2">
        <v>42124</v>
      </c>
      <c r="H1940" s="2">
        <v>42153</v>
      </c>
      <c r="I1940" s="2">
        <v>42185</v>
      </c>
      <c r="J1940" s="2">
        <v>42216</v>
      </c>
      <c r="K1940" s="2">
        <v>42247</v>
      </c>
      <c r="L1940" s="2">
        <v>42277</v>
      </c>
      <c r="M1940" s="2">
        <v>42307</v>
      </c>
      <c r="N1940" s="2">
        <v>42338</v>
      </c>
      <c r="O1940" s="2">
        <v>42369</v>
      </c>
      <c r="P1940" s="2">
        <v>42398</v>
      </c>
      <c r="Q1940" s="2">
        <v>42429</v>
      </c>
      <c r="R1940" s="2">
        <v>42460</v>
      </c>
      <c r="S1940" s="2">
        <v>42489</v>
      </c>
      <c r="T1940" s="2">
        <v>42521</v>
      </c>
      <c r="U1940" s="2">
        <v>42551</v>
      </c>
      <c r="V1940" s="2">
        <v>42580</v>
      </c>
      <c r="W1940" s="2">
        <v>42613</v>
      </c>
      <c r="X1940" s="2">
        <v>42643</v>
      </c>
      <c r="Y1940" s="2">
        <v>42674</v>
      </c>
      <c r="Z1940" s="2">
        <v>42704</v>
      </c>
      <c r="AA1940" s="2">
        <v>42734</v>
      </c>
      <c r="AB1940" s="2">
        <v>42766</v>
      </c>
      <c r="AC1940" s="2">
        <v>42794</v>
      </c>
      <c r="AD1940" s="2">
        <v>42825</v>
      </c>
      <c r="AE1940" s="2">
        <v>42853</v>
      </c>
      <c r="AF1940" s="2">
        <v>42886</v>
      </c>
      <c r="AG1940" s="2">
        <v>42916</v>
      </c>
      <c r="AH1940" s="2">
        <v>42947</v>
      </c>
      <c r="AI1940" s="2">
        <v>42978</v>
      </c>
      <c r="AJ1940" s="2">
        <v>43007</v>
      </c>
      <c r="AK1940" s="2">
        <v>43039</v>
      </c>
      <c r="AL1940" s="2">
        <v>43069</v>
      </c>
      <c r="AM1940" s="2">
        <v>43098</v>
      </c>
      <c r="AN1940" s="2">
        <v>43131</v>
      </c>
      <c r="AO1940" s="2">
        <v>43159</v>
      </c>
      <c r="AP1940" s="2">
        <v>43189</v>
      </c>
      <c r="AQ1940" s="2">
        <v>43220</v>
      </c>
      <c r="AR1940" s="2">
        <v>43251</v>
      </c>
      <c r="AS1940" s="2">
        <v>43280</v>
      </c>
      <c r="AT1940" s="2">
        <v>43312</v>
      </c>
      <c r="AU1940" s="2">
        <v>43343</v>
      </c>
      <c r="AV1940" s="2">
        <v>43371</v>
      </c>
      <c r="AW1940" s="2">
        <v>43404</v>
      </c>
      <c r="AX1940" s="2">
        <v>43434</v>
      </c>
      <c r="AY1940" s="2">
        <v>43465</v>
      </c>
      <c r="AZ1940" s="2">
        <v>43496</v>
      </c>
      <c r="BA1940" s="2">
        <v>43524</v>
      </c>
      <c r="BB1940" s="2">
        <v>43553</v>
      </c>
      <c r="BC1940" s="2">
        <v>43585</v>
      </c>
      <c r="BD1940" s="2">
        <v>43616</v>
      </c>
      <c r="BE1940" s="2">
        <v>43644</v>
      </c>
      <c r="BF1940" s="2">
        <v>43677</v>
      </c>
      <c r="BG1940" s="2">
        <v>43707</v>
      </c>
      <c r="BH1940" s="2">
        <v>43738</v>
      </c>
      <c r="BI1940" s="2">
        <v>43769</v>
      </c>
      <c r="BJ1940" s="2">
        <v>43798</v>
      </c>
      <c r="BK1940" s="2">
        <v>43830</v>
      </c>
      <c r="BL1940" s="2">
        <v>43861</v>
      </c>
      <c r="BM1940" s="2">
        <v>43889</v>
      </c>
      <c r="BN1940" s="2">
        <v>43921</v>
      </c>
      <c r="BO1940" s="2">
        <v>43951</v>
      </c>
      <c r="BP1940" s="2">
        <v>43980</v>
      </c>
      <c r="BQ1940" s="2">
        <v>44012</v>
      </c>
      <c r="BR1940" s="2">
        <v>44043</v>
      </c>
      <c r="BS1940" s="2">
        <v>44074</v>
      </c>
      <c r="BT1940" s="2">
        <v>44104</v>
      </c>
      <c r="BU1940" s="2">
        <v>44134</v>
      </c>
      <c r="BV1940" s="2">
        <v>44165</v>
      </c>
      <c r="BW1940" s="2">
        <v>44196</v>
      </c>
      <c r="BX1940" s="2">
        <v>44225</v>
      </c>
      <c r="BY1940" s="2">
        <v>44253</v>
      </c>
      <c r="BZ1940" s="2">
        <v>44286</v>
      </c>
      <c r="CA1940" s="2">
        <v>44316</v>
      </c>
      <c r="CB1940" s="2">
        <v>44347</v>
      </c>
      <c r="CC1940" s="2">
        <v>44377</v>
      </c>
      <c r="CD1940" s="2">
        <v>44407</v>
      </c>
      <c r="CE1940" s="2">
        <v>44439</v>
      </c>
      <c r="CF1940" s="2">
        <v>44469</v>
      </c>
      <c r="CG1940" s="2">
        <v>44498</v>
      </c>
      <c r="CH1940" s="2">
        <v>44530</v>
      </c>
      <c r="CI1940" s="2">
        <v>44561</v>
      </c>
      <c r="CJ1940" s="2">
        <v>44592</v>
      </c>
      <c r="CK1940" s="2">
        <v>44620</v>
      </c>
      <c r="CL1940" s="2">
        <v>44651</v>
      </c>
      <c r="CM1940" s="2">
        <v>44680</v>
      </c>
      <c r="CN1940" s="2">
        <v>44712</v>
      </c>
      <c r="CO1940" s="2">
        <v>44742</v>
      </c>
      <c r="CP1940" s="2">
        <v>44771</v>
      </c>
      <c r="CQ1940" s="2">
        <v>44804</v>
      </c>
      <c r="CR1940" s="2">
        <v>44834</v>
      </c>
      <c r="CS1940" s="2">
        <v>44865</v>
      </c>
    </row>
    <row r="1941" spans="1:97" x14ac:dyDescent="0.25">
      <c r="D1941" s="3">
        <v>8782095</v>
      </c>
      <c r="E1941">
        <v>7661026</v>
      </c>
      <c r="F1941">
        <v>9945568</v>
      </c>
      <c r="G1941">
        <v>10427138</v>
      </c>
      <c r="H1941">
        <v>10194025</v>
      </c>
      <c r="I1941">
        <v>10550839</v>
      </c>
      <c r="J1941">
        <v>8425074</v>
      </c>
      <c r="K1941">
        <v>10268016</v>
      </c>
      <c r="L1941">
        <v>10431449</v>
      </c>
      <c r="M1941">
        <v>9131362</v>
      </c>
      <c r="N1941">
        <v>5780357</v>
      </c>
      <c r="O1941">
        <v>7418053</v>
      </c>
      <c r="P1941">
        <v>10640896</v>
      </c>
      <c r="Q1941">
        <v>15821345</v>
      </c>
      <c r="R1941">
        <v>13001378</v>
      </c>
      <c r="S1941">
        <v>9980357</v>
      </c>
      <c r="T1941">
        <v>8580871</v>
      </c>
      <c r="U1941">
        <v>10866416</v>
      </c>
      <c r="V1941">
        <v>9037061</v>
      </c>
      <c r="W1941">
        <v>14074031</v>
      </c>
      <c r="X1941">
        <v>13057725</v>
      </c>
      <c r="Y1941">
        <v>10615041</v>
      </c>
      <c r="Z1941">
        <v>10734321</v>
      </c>
      <c r="AA1941">
        <v>8630967</v>
      </c>
      <c r="AB1941">
        <v>9547617</v>
      </c>
      <c r="AC1941">
        <v>6879491</v>
      </c>
      <c r="AD1941">
        <v>7226309</v>
      </c>
      <c r="AE1941">
        <v>6972908</v>
      </c>
      <c r="AF1941">
        <v>6526222</v>
      </c>
      <c r="AG1941">
        <v>7210238</v>
      </c>
      <c r="AH1941">
        <v>5082864</v>
      </c>
      <c r="AI1941">
        <v>8431458</v>
      </c>
      <c r="AJ1941">
        <v>8899376</v>
      </c>
      <c r="AK1941">
        <v>7886441</v>
      </c>
      <c r="AL1941">
        <v>7202934</v>
      </c>
      <c r="AM1941">
        <v>5616155</v>
      </c>
      <c r="AN1941">
        <v>6908768</v>
      </c>
      <c r="AO1941">
        <v>6686732</v>
      </c>
      <c r="AP1941">
        <v>7399424</v>
      </c>
      <c r="AQ1941">
        <v>8830171</v>
      </c>
      <c r="AR1941">
        <v>9796800</v>
      </c>
      <c r="AS1941">
        <v>12852675</v>
      </c>
      <c r="AT1941">
        <v>7047115</v>
      </c>
      <c r="AU1941">
        <v>7257305</v>
      </c>
      <c r="AV1941">
        <v>8138668</v>
      </c>
      <c r="AW1941">
        <v>9252879</v>
      </c>
      <c r="AX1941">
        <v>6699717</v>
      </c>
      <c r="AY1941">
        <v>7948987</v>
      </c>
      <c r="AZ1941">
        <v>7278253</v>
      </c>
      <c r="BA1941">
        <v>5938237</v>
      </c>
      <c r="BB1941">
        <v>6428157</v>
      </c>
      <c r="BC1941">
        <v>6242129</v>
      </c>
      <c r="BD1941">
        <v>6917353</v>
      </c>
      <c r="BE1941">
        <v>8419875</v>
      </c>
      <c r="BF1941">
        <v>12272814</v>
      </c>
      <c r="BG1941">
        <v>8277936</v>
      </c>
      <c r="BH1941">
        <v>7384418</v>
      </c>
      <c r="BI1941">
        <v>8789535</v>
      </c>
      <c r="BJ1941">
        <v>7465971</v>
      </c>
      <c r="BK1941">
        <v>8131898</v>
      </c>
      <c r="BL1941">
        <v>9388985</v>
      </c>
      <c r="BM1941">
        <v>19330093</v>
      </c>
      <c r="BN1941">
        <v>98687487</v>
      </c>
      <c r="BO1941">
        <v>98825685</v>
      </c>
      <c r="BP1941">
        <v>64042124</v>
      </c>
      <c r="BQ1941">
        <v>72005469</v>
      </c>
      <c r="BR1941">
        <v>38017246</v>
      </c>
      <c r="BS1941">
        <v>24920809</v>
      </c>
      <c r="BT1941">
        <v>21606459</v>
      </c>
      <c r="BU1941">
        <v>26101002</v>
      </c>
      <c r="BV1941">
        <v>21021541</v>
      </c>
      <c r="BW1941">
        <v>23669852</v>
      </c>
      <c r="BX1941">
        <v>16136580</v>
      </c>
      <c r="BY1941">
        <v>23599025</v>
      </c>
      <c r="BZ1941">
        <v>37080246</v>
      </c>
      <c r="CA1941">
        <v>15822658</v>
      </c>
      <c r="CB1941">
        <v>17642017</v>
      </c>
      <c r="CC1941">
        <v>18416532</v>
      </c>
      <c r="CD1941">
        <v>19579190</v>
      </c>
      <c r="CE1941">
        <v>19404278</v>
      </c>
      <c r="CF1941">
        <v>17137380</v>
      </c>
      <c r="CG1941">
        <v>11739769</v>
      </c>
      <c r="CH1941">
        <v>17825417</v>
      </c>
      <c r="CI1941">
        <v>21666110</v>
      </c>
      <c r="CJ1941">
        <v>17104769</v>
      </c>
      <c r="CK1941">
        <v>19730795</v>
      </c>
      <c r="CL1941">
        <v>23753625</v>
      </c>
      <c r="CM1941">
        <v>11968462</v>
      </c>
      <c r="CN1941">
        <v>20298119</v>
      </c>
      <c r="CO1941">
        <v>30228559</v>
      </c>
      <c r="CP1941">
        <v>29131227</v>
      </c>
      <c r="CQ1941">
        <v>33507005</v>
      </c>
      <c r="CR1941">
        <v>32901623</v>
      </c>
      <c r="CS1941">
        <v>31306559</v>
      </c>
    </row>
    <row r="1942" spans="1:97" x14ac:dyDescent="0.25">
      <c r="A1942" s="5" t="s">
        <v>956</v>
      </c>
      <c r="B1942" t="s">
        <v>1172</v>
      </c>
      <c r="C1942" t="s">
        <v>1200</v>
      </c>
      <c r="D1942" s="2">
        <f>_xll.BDH(A1942, "volume", B1942, C1942, "Direction", "H", "Period", "M","cols=72;rows=2")</f>
        <v>42034</v>
      </c>
      <c r="E1942" s="2">
        <v>42062</v>
      </c>
      <c r="F1942" s="2">
        <v>42094</v>
      </c>
      <c r="G1942" s="2">
        <v>42124</v>
      </c>
      <c r="H1942" s="2">
        <v>42153</v>
      </c>
      <c r="I1942" s="2">
        <v>42185</v>
      </c>
      <c r="J1942" s="2">
        <v>42216</v>
      </c>
      <c r="K1942" s="2">
        <v>42247</v>
      </c>
      <c r="L1942" s="2">
        <v>42277</v>
      </c>
      <c r="M1942" s="2">
        <v>42307</v>
      </c>
      <c r="N1942" s="2">
        <v>42338</v>
      </c>
      <c r="O1942" s="2">
        <v>42369</v>
      </c>
      <c r="P1942" s="2">
        <v>42398</v>
      </c>
      <c r="Q1942" s="2">
        <v>42429</v>
      </c>
      <c r="R1942" s="2">
        <v>42460</v>
      </c>
      <c r="S1942" s="2">
        <v>42489</v>
      </c>
      <c r="T1942" s="2">
        <v>42521</v>
      </c>
      <c r="U1942" s="2">
        <v>42551</v>
      </c>
      <c r="V1942" s="2">
        <v>42580</v>
      </c>
      <c r="W1942" s="2">
        <v>42613</v>
      </c>
      <c r="X1942" s="2">
        <v>42643</v>
      </c>
      <c r="Y1942" s="2">
        <v>42674</v>
      </c>
      <c r="Z1942" s="2">
        <v>42704</v>
      </c>
      <c r="AA1942" s="2">
        <v>42734</v>
      </c>
      <c r="AB1942" s="2">
        <v>42766</v>
      </c>
      <c r="AC1942" s="2">
        <v>42794</v>
      </c>
      <c r="AD1942" s="2">
        <v>42825</v>
      </c>
      <c r="AE1942" s="2">
        <v>42853</v>
      </c>
      <c r="AF1942" s="2">
        <v>42886</v>
      </c>
      <c r="AG1942" s="2">
        <v>42916</v>
      </c>
      <c r="AH1942" s="2">
        <v>42947</v>
      </c>
      <c r="AI1942" s="2">
        <v>42978</v>
      </c>
      <c r="AJ1942" s="2">
        <v>43007</v>
      </c>
      <c r="AK1942" s="2">
        <v>43039</v>
      </c>
      <c r="AL1942" s="2">
        <v>43069</v>
      </c>
      <c r="AM1942" s="2">
        <v>43098</v>
      </c>
      <c r="AN1942" s="2">
        <v>43131</v>
      </c>
      <c r="AO1942" s="2">
        <v>43159</v>
      </c>
      <c r="AP1942" s="2">
        <v>43189</v>
      </c>
      <c r="AQ1942" s="2">
        <v>43220</v>
      </c>
      <c r="AR1942" s="2">
        <v>43251</v>
      </c>
      <c r="AS1942" s="2">
        <v>43280</v>
      </c>
      <c r="AT1942" s="2">
        <v>43312</v>
      </c>
      <c r="AU1942" s="2">
        <v>43343</v>
      </c>
      <c r="AV1942" s="2">
        <v>43371</v>
      </c>
      <c r="AW1942" s="2">
        <v>43404</v>
      </c>
      <c r="AX1942" s="2">
        <v>43434</v>
      </c>
      <c r="AY1942" s="2">
        <v>43465</v>
      </c>
      <c r="AZ1942" s="2">
        <v>43496</v>
      </c>
      <c r="BA1942" s="2">
        <v>43524</v>
      </c>
      <c r="BB1942" s="2">
        <v>43553</v>
      </c>
      <c r="BC1942" s="2">
        <v>43585</v>
      </c>
      <c r="BD1942" s="2">
        <v>43616</v>
      </c>
      <c r="BE1942" s="2">
        <v>43644</v>
      </c>
      <c r="BF1942" s="2">
        <v>43677</v>
      </c>
      <c r="BG1942" s="2">
        <v>43707</v>
      </c>
      <c r="BH1942" s="2">
        <v>43738</v>
      </c>
      <c r="BI1942" s="2">
        <v>43769</v>
      </c>
      <c r="BJ1942" s="2">
        <v>43798</v>
      </c>
      <c r="BK1942" s="2">
        <v>43830</v>
      </c>
      <c r="BL1942" s="2">
        <v>43861</v>
      </c>
      <c r="BM1942" s="2">
        <v>43889</v>
      </c>
      <c r="BN1942" s="2">
        <v>43921</v>
      </c>
      <c r="BO1942" s="2">
        <v>43951</v>
      </c>
      <c r="BP1942" s="2">
        <v>43980</v>
      </c>
      <c r="BQ1942" s="2">
        <v>44012</v>
      </c>
      <c r="BR1942" s="2">
        <v>44043</v>
      </c>
      <c r="BS1942" s="2">
        <v>44074</v>
      </c>
      <c r="BT1942" s="2">
        <v>44104</v>
      </c>
      <c r="BU1942" s="2">
        <v>44134</v>
      </c>
      <c r="BV1942" s="2">
        <v>44165</v>
      </c>
      <c r="BW1942" s="2">
        <v>44196</v>
      </c>
    </row>
    <row r="1943" spans="1:97" x14ac:dyDescent="0.25">
      <c r="D1943" s="3">
        <v>5117842</v>
      </c>
      <c r="E1943">
        <v>4715041</v>
      </c>
      <c r="F1943">
        <v>4896674</v>
      </c>
      <c r="G1943">
        <v>4385443</v>
      </c>
      <c r="H1943">
        <v>5203818</v>
      </c>
      <c r="I1943">
        <v>4666438</v>
      </c>
      <c r="J1943">
        <v>5185119</v>
      </c>
      <c r="K1943">
        <v>6391716</v>
      </c>
      <c r="L1943">
        <v>4258679</v>
      </c>
      <c r="M1943">
        <v>4360232</v>
      </c>
      <c r="N1943">
        <v>3476411</v>
      </c>
      <c r="O1943">
        <v>5934623</v>
      </c>
      <c r="P1943">
        <v>6582964</v>
      </c>
      <c r="Q1943">
        <v>6375966</v>
      </c>
      <c r="R1943">
        <v>5214759</v>
      </c>
      <c r="S1943">
        <v>4383223</v>
      </c>
      <c r="T1943">
        <v>4414123</v>
      </c>
      <c r="U1943">
        <v>5197192</v>
      </c>
      <c r="V1943">
        <v>3968965</v>
      </c>
      <c r="W1943">
        <v>4037313</v>
      </c>
      <c r="X1943">
        <v>3891810</v>
      </c>
      <c r="Y1943">
        <v>3849388</v>
      </c>
      <c r="Z1943">
        <v>5491609</v>
      </c>
      <c r="AA1943">
        <v>3438100</v>
      </c>
      <c r="AB1943">
        <v>3380475</v>
      </c>
      <c r="AC1943">
        <v>5193295</v>
      </c>
      <c r="AD1943">
        <v>4575572</v>
      </c>
      <c r="AE1943">
        <v>4176181</v>
      </c>
      <c r="AF1943">
        <v>5403889</v>
      </c>
      <c r="AG1943">
        <v>7548564</v>
      </c>
      <c r="AH1943">
        <v>4379135</v>
      </c>
      <c r="AI1943">
        <v>6021691</v>
      </c>
      <c r="AJ1943">
        <v>4500370</v>
      </c>
      <c r="AK1943">
        <v>3457476</v>
      </c>
      <c r="AL1943">
        <v>4724308</v>
      </c>
      <c r="AM1943">
        <v>4282101</v>
      </c>
      <c r="AN1943">
        <v>4604769</v>
      </c>
      <c r="AO1943">
        <v>6536620</v>
      </c>
      <c r="AP1943">
        <v>5933094</v>
      </c>
      <c r="AQ1943">
        <v>5488038</v>
      </c>
      <c r="AR1943">
        <v>6993297</v>
      </c>
      <c r="AS1943">
        <v>9591589</v>
      </c>
      <c r="AT1943">
        <v>4277338</v>
      </c>
      <c r="AU1943">
        <v>5579505</v>
      </c>
      <c r="AV1943">
        <v>5092586</v>
      </c>
      <c r="AW1943">
        <v>6809673</v>
      </c>
      <c r="AX1943">
        <v>6821625</v>
      </c>
      <c r="AY1943">
        <v>6793733</v>
      </c>
      <c r="AZ1943">
        <v>5720336</v>
      </c>
      <c r="BA1943">
        <v>5679595</v>
      </c>
      <c r="BB1943">
        <v>6975090</v>
      </c>
      <c r="BC1943">
        <v>5277115</v>
      </c>
      <c r="BD1943">
        <v>6453606</v>
      </c>
      <c r="BE1943">
        <v>7323249</v>
      </c>
      <c r="BF1943">
        <v>6746456</v>
      </c>
      <c r="BG1943">
        <v>9321053</v>
      </c>
      <c r="BH1943">
        <v>9162733</v>
      </c>
      <c r="BI1943">
        <v>8629003</v>
      </c>
      <c r="BJ1943">
        <v>13232250</v>
      </c>
      <c r="BK1943">
        <v>6754344</v>
      </c>
      <c r="BL1943">
        <v>6517415</v>
      </c>
      <c r="BM1943">
        <v>12633810</v>
      </c>
      <c r="BN1943">
        <v>36497916</v>
      </c>
      <c r="BO1943">
        <v>14117822</v>
      </c>
      <c r="BP1943">
        <v>8442439</v>
      </c>
      <c r="BQ1943">
        <v>11523704</v>
      </c>
      <c r="BR1943">
        <v>7871494</v>
      </c>
      <c r="BS1943">
        <v>7780702</v>
      </c>
      <c r="BT1943">
        <v>10455439</v>
      </c>
      <c r="BU1943">
        <v>7503047</v>
      </c>
      <c r="BV1943">
        <v>7356301</v>
      </c>
      <c r="BW1943">
        <v>7681578</v>
      </c>
    </row>
    <row r="1944" spans="1:97" x14ac:dyDescent="0.25">
      <c r="A1944" s="5" t="s">
        <v>957</v>
      </c>
      <c r="B1944" t="s">
        <v>1172</v>
      </c>
      <c r="C1944" t="s">
        <v>1199</v>
      </c>
      <c r="D1944" s="2">
        <f>_xll.BDH(A1944, "volume", B1944, C1944, "Direction", "H", "Period", "M","cols=94;rows=2")</f>
        <v>42034</v>
      </c>
      <c r="E1944" s="2">
        <v>42062</v>
      </c>
      <c r="F1944" s="2">
        <v>42094</v>
      </c>
      <c r="G1944" s="2">
        <v>42124</v>
      </c>
      <c r="H1944" s="2">
        <v>42153</v>
      </c>
      <c r="I1944" s="2">
        <v>42185</v>
      </c>
      <c r="J1944" s="2">
        <v>42216</v>
      </c>
      <c r="K1944" s="2">
        <v>42247</v>
      </c>
      <c r="L1944" s="2">
        <v>42277</v>
      </c>
      <c r="M1944" s="2">
        <v>42307</v>
      </c>
      <c r="N1944" s="2">
        <v>42338</v>
      </c>
      <c r="O1944" s="2">
        <v>42369</v>
      </c>
      <c r="P1944" s="2">
        <v>42398</v>
      </c>
      <c r="Q1944" s="2">
        <v>42429</v>
      </c>
      <c r="R1944" s="2">
        <v>42460</v>
      </c>
      <c r="S1944" s="2">
        <v>42489</v>
      </c>
      <c r="T1944" s="2">
        <v>42521</v>
      </c>
      <c r="U1944" s="2">
        <v>42551</v>
      </c>
      <c r="V1944" s="2">
        <v>42580</v>
      </c>
      <c r="W1944" s="2">
        <v>42613</v>
      </c>
      <c r="X1944" s="2">
        <v>42643</v>
      </c>
      <c r="Y1944" s="2">
        <v>42674</v>
      </c>
      <c r="Z1944" s="2">
        <v>42704</v>
      </c>
      <c r="AA1944" s="2">
        <v>42734</v>
      </c>
      <c r="AB1944" s="2">
        <v>42766</v>
      </c>
      <c r="AC1944" s="2">
        <v>42794</v>
      </c>
      <c r="AD1944" s="2">
        <v>42825</v>
      </c>
      <c r="AE1944" s="2">
        <v>42853</v>
      </c>
      <c r="AF1944" s="2">
        <v>42886</v>
      </c>
      <c r="AG1944" s="2">
        <v>42916</v>
      </c>
      <c r="AH1944" s="2">
        <v>42947</v>
      </c>
      <c r="AI1944" s="2">
        <v>42978</v>
      </c>
      <c r="AJ1944" s="2">
        <v>43007</v>
      </c>
      <c r="AK1944" s="2">
        <v>43039</v>
      </c>
      <c r="AL1944" s="2">
        <v>43069</v>
      </c>
      <c r="AM1944" s="2">
        <v>43098</v>
      </c>
      <c r="AN1944" s="2">
        <v>43131</v>
      </c>
      <c r="AO1944" s="2">
        <v>43159</v>
      </c>
      <c r="AP1944" s="2">
        <v>43189</v>
      </c>
      <c r="AQ1944" s="2">
        <v>43220</v>
      </c>
      <c r="AR1944" s="2">
        <v>43251</v>
      </c>
      <c r="AS1944" s="2">
        <v>43280</v>
      </c>
      <c r="AT1944" s="2">
        <v>43312</v>
      </c>
      <c r="AU1944" s="2">
        <v>43343</v>
      </c>
      <c r="AV1944" s="2">
        <v>43371</v>
      </c>
      <c r="AW1944" s="2">
        <v>43404</v>
      </c>
      <c r="AX1944" s="2">
        <v>43434</v>
      </c>
      <c r="AY1944" s="2">
        <v>43465</v>
      </c>
      <c r="AZ1944" s="2">
        <v>43496</v>
      </c>
      <c r="BA1944" s="2">
        <v>43524</v>
      </c>
      <c r="BB1944" s="2">
        <v>43553</v>
      </c>
      <c r="BC1944" s="2">
        <v>43585</v>
      </c>
      <c r="BD1944" s="2">
        <v>43616</v>
      </c>
      <c r="BE1944" s="2">
        <v>43644</v>
      </c>
      <c r="BF1944" s="2">
        <v>43677</v>
      </c>
      <c r="BG1944" s="2">
        <v>43707</v>
      </c>
      <c r="BH1944" s="2">
        <v>43738</v>
      </c>
      <c r="BI1944" s="2">
        <v>43769</v>
      </c>
      <c r="BJ1944" s="2">
        <v>43798</v>
      </c>
      <c r="BK1944" s="2">
        <v>43830</v>
      </c>
      <c r="BL1944" s="2">
        <v>43861</v>
      </c>
      <c r="BM1944" s="2">
        <v>43889</v>
      </c>
      <c r="BN1944" s="2">
        <v>43921</v>
      </c>
      <c r="BO1944" s="2">
        <v>43951</v>
      </c>
      <c r="BP1944" s="2">
        <v>43980</v>
      </c>
      <c r="BQ1944" s="2">
        <v>44012</v>
      </c>
      <c r="BR1944" s="2">
        <v>44043</v>
      </c>
      <c r="BS1944" s="2">
        <v>44074</v>
      </c>
      <c r="BT1944" s="2">
        <v>44104</v>
      </c>
      <c r="BU1944" s="2">
        <v>44134</v>
      </c>
      <c r="BV1944" s="2">
        <v>44165</v>
      </c>
      <c r="BW1944" s="2">
        <v>44196</v>
      </c>
      <c r="BX1944" s="2">
        <v>44225</v>
      </c>
      <c r="BY1944" s="2">
        <v>44253</v>
      </c>
      <c r="BZ1944" s="2">
        <v>44286</v>
      </c>
      <c r="CA1944" s="2">
        <v>44316</v>
      </c>
      <c r="CB1944" s="2">
        <v>44347</v>
      </c>
      <c r="CC1944" s="2">
        <v>44377</v>
      </c>
      <c r="CD1944" s="2">
        <v>44407</v>
      </c>
      <c r="CE1944" s="2">
        <v>44439</v>
      </c>
      <c r="CF1944" s="2">
        <v>44469</v>
      </c>
      <c r="CG1944" s="2">
        <v>44498</v>
      </c>
      <c r="CH1944" s="2">
        <v>44530</v>
      </c>
      <c r="CI1944" s="2">
        <v>44561</v>
      </c>
      <c r="CJ1944" s="2">
        <v>44592</v>
      </c>
      <c r="CK1944" s="2">
        <v>44620</v>
      </c>
      <c r="CL1944" s="2">
        <v>44651</v>
      </c>
      <c r="CM1944" s="2">
        <v>44680</v>
      </c>
      <c r="CN1944" s="2">
        <v>44712</v>
      </c>
      <c r="CO1944" s="2">
        <v>44742</v>
      </c>
      <c r="CP1944" s="2">
        <v>44771</v>
      </c>
      <c r="CQ1944" s="2">
        <v>44804</v>
      </c>
      <c r="CR1944" s="2">
        <v>44834</v>
      </c>
      <c r="CS1944" s="2">
        <v>44865</v>
      </c>
    </row>
    <row r="1945" spans="1:97" x14ac:dyDescent="0.25">
      <c r="D1945" s="3">
        <v>13576130</v>
      </c>
      <c r="E1945">
        <v>14187928</v>
      </c>
      <c r="F1945">
        <v>20147639</v>
      </c>
      <c r="G1945">
        <v>14170322</v>
      </c>
      <c r="H1945">
        <v>21451992</v>
      </c>
      <c r="I1945">
        <v>23461869</v>
      </c>
      <c r="J1945">
        <v>24729689</v>
      </c>
      <c r="K1945">
        <v>25668281</v>
      </c>
      <c r="L1945">
        <v>21789100</v>
      </c>
      <c r="M1945">
        <v>26228204</v>
      </c>
      <c r="N1945">
        <v>17811024</v>
      </c>
      <c r="O1945">
        <v>24279450</v>
      </c>
      <c r="P1945">
        <v>43212982</v>
      </c>
      <c r="Q1945">
        <v>28322541</v>
      </c>
      <c r="R1945">
        <v>25027823</v>
      </c>
      <c r="S1945">
        <v>17893909</v>
      </c>
      <c r="T1945">
        <v>15059964</v>
      </c>
      <c r="U1945">
        <v>24438708</v>
      </c>
      <c r="V1945">
        <v>14894606</v>
      </c>
      <c r="W1945">
        <v>15225066</v>
      </c>
      <c r="X1945">
        <v>26341631</v>
      </c>
      <c r="Y1945">
        <v>14529286</v>
      </c>
      <c r="Z1945">
        <v>18210265</v>
      </c>
      <c r="AA1945">
        <v>22225533</v>
      </c>
      <c r="AB1945">
        <v>19966853</v>
      </c>
      <c r="AC1945">
        <v>15984802</v>
      </c>
      <c r="AD1945">
        <v>22657217</v>
      </c>
      <c r="AE1945">
        <v>12201205</v>
      </c>
      <c r="AF1945">
        <v>17942395</v>
      </c>
      <c r="AG1945">
        <v>27668391</v>
      </c>
      <c r="AH1945">
        <v>15023652</v>
      </c>
      <c r="AI1945">
        <v>19668473</v>
      </c>
      <c r="AJ1945">
        <v>18121733</v>
      </c>
      <c r="AK1945">
        <v>17433614</v>
      </c>
      <c r="AL1945">
        <v>24016373</v>
      </c>
      <c r="AM1945">
        <v>22386898</v>
      </c>
      <c r="AN1945">
        <v>23618315</v>
      </c>
      <c r="AO1945">
        <v>25107923</v>
      </c>
      <c r="AP1945">
        <v>34617436</v>
      </c>
      <c r="AQ1945">
        <v>25785833</v>
      </c>
      <c r="AR1945">
        <v>26682765</v>
      </c>
      <c r="AS1945">
        <v>29428283</v>
      </c>
      <c r="AT1945">
        <v>45957623</v>
      </c>
      <c r="AU1945">
        <v>25470342</v>
      </c>
      <c r="AV1945">
        <v>37819764</v>
      </c>
      <c r="AW1945">
        <v>31239580</v>
      </c>
      <c r="AX1945">
        <v>25350020</v>
      </c>
      <c r="AY1945">
        <v>43624763</v>
      </c>
      <c r="AZ1945">
        <v>28023942</v>
      </c>
      <c r="BA1945">
        <v>16227237</v>
      </c>
      <c r="BB1945">
        <v>27433743</v>
      </c>
      <c r="BC1945">
        <v>14646055</v>
      </c>
      <c r="BD1945">
        <v>24566361</v>
      </c>
      <c r="BE1945">
        <v>25603068</v>
      </c>
      <c r="BF1945">
        <v>17786714</v>
      </c>
      <c r="BG1945">
        <v>18598964</v>
      </c>
      <c r="BH1945">
        <v>18485812</v>
      </c>
      <c r="BI1945">
        <v>15808835</v>
      </c>
      <c r="BJ1945">
        <v>15262987</v>
      </c>
      <c r="BK1945">
        <v>17866757</v>
      </c>
      <c r="BL1945">
        <v>20635206</v>
      </c>
      <c r="BM1945">
        <v>17838525</v>
      </c>
      <c r="BN1945">
        <v>44016911</v>
      </c>
      <c r="BO1945">
        <v>22092525</v>
      </c>
      <c r="BP1945">
        <v>16028533</v>
      </c>
      <c r="BQ1945">
        <v>26002125</v>
      </c>
      <c r="BR1945">
        <v>15532361</v>
      </c>
      <c r="BS1945">
        <v>12797301</v>
      </c>
      <c r="BT1945">
        <v>21685540</v>
      </c>
      <c r="BU1945">
        <v>13192764</v>
      </c>
      <c r="BV1945">
        <v>11726645</v>
      </c>
      <c r="BW1945">
        <v>15577983</v>
      </c>
      <c r="BX1945">
        <v>13130881</v>
      </c>
      <c r="BY1945">
        <v>13375698</v>
      </c>
      <c r="BZ1945">
        <v>31542186</v>
      </c>
      <c r="CA1945">
        <v>15831774</v>
      </c>
      <c r="CB1945">
        <v>15134454</v>
      </c>
      <c r="CC1945">
        <v>16184337</v>
      </c>
      <c r="CD1945">
        <v>12823013</v>
      </c>
      <c r="CE1945">
        <v>10971972</v>
      </c>
      <c r="CF1945">
        <v>15729411</v>
      </c>
      <c r="CG1945">
        <v>14634824</v>
      </c>
      <c r="CH1945">
        <v>15414131</v>
      </c>
      <c r="CI1945">
        <v>25017822</v>
      </c>
      <c r="CJ1945">
        <v>26011635</v>
      </c>
      <c r="CK1945">
        <v>19719969</v>
      </c>
      <c r="CL1945">
        <v>24300677</v>
      </c>
      <c r="CM1945">
        <v>19345324</v>
      </c>
      <c r="CN1945">
        <v>26205634</v>
      </c>
      <c r="CO1945">
        <v>20419536</v>
      </c>
      <c r="CP1945">
        <v>16584215</v>
      </c>
      <c r="CQ1945">
        <v>17899405</v>
      </c>
      <c r="CR1945">
        <v>22860203</v>
      </c>
      <c r="CS1945">
        <v>18899646</v>
      </c>
    </row>
    <row r="1946" spans="1:97" x14ac:dyDescent="0.25">
      <c r="A1946" s="5" t="s">
        <v>958</v>
      </c>
      <c r="B1946" t="s">
        <v>1172</v>
      </c>
      <c r="C1946" t="s">
        <v>1199</v>
      </c>
      <c r="D1946" s="2">
        <f>_xll.BDH(A1946, "volume", B1946, C1946, "Direction", "H", "Period", "M","cols=94;rows=2")</f>
        <v>42034</v>
      </c>
      <c r="E1946" s="2">
        <v>42062</v>
      </c>
      <c r="F1946" s="2">
        <v>42094</v>
      </c>
      <c r="G1946" s="2">
        <v>42124</v>
      </c>
      <c r="H1946" s="2">
        <v>42153</v>
      </c>
      <c r="I1946" s="2">
        <v>42185</v>
      </c>
      <c r="J1946" s="2">
        <v>42216</v>
      </c>
      <c r="K1946" s="2">
        <v>42247</v>
      </c>
      <c r="L1946" s="2">
        <v>42277</v>
      </c>
      <c r="M1946" s="2">
        <v>42307</v>
      </c>
      <c r="N1946" s="2">
        <v>42338</v>
      </c>
      <c r="O1946" s="2">
        <v>42369</v>
      </c>
      <c r="P1946" s="2">
        <v>42398</v>
      </c>
      <c r="Q1946" s="2">
        <v>42429</v>
      </c>
      <c r="R1946" s="2">
        <v>42460</v>
      </c>
      <c r="S1946" s="2">
        <v>42489</v>
      </c>
      <c r="T1946" s="2">
        <v>42521</v>
      </c>
      <c r="U1946" s="2">
        <v>42551</v>
      </c>
      <c r="V1946" s="2">
        <v>42580</v>
      </c>
      <c r="W1946" s="2">
        <v>42613</v>
      </c>
      <c r="X1946" s="2">
        <v>42643</v>
      </c>
      <c r="Y1946" s="2">
        <v>42674</v>
      </c>
      <c r="Z1946" s="2">
        <v>42704</v>
      </c>
      <c r="AA1946" s="2">
        <v>42734</v>
      </c>
      <c r="AB1946" s="2">
        <v>42766</v>
      </c>
      <c r="AC1946" s="2">
        <v>42794</v>
      </c>
      <c r="AD1946" s="2">
        <v>42825</v>
      </c>
      <c r="AE1946" s="2">
        <v>42853</v>
      </c>
      <c r="AF1946" s="2">
        <v>42886</v>
      </c>
      <c r="AG1946" s="2">
        <v>42916</v>
      </c>
      <c r="AH1946" s="2">
        <v>42947</v>
      </c>
      <c r="AI1946" s="2">
        <v>42978</v>
      </c>
      <c r="AJ1946" s="2">
        <v>43007</v>
      </c>
      <c r="AK1946" s="2">
        <v>43039</v>
      </c>
      <c r="AL1946" s="2">
        <v>43069</v>
      </c>
      <c r="AM1946" s="2">
        <v>43098</v>
      </c>
      <c r="AN1946" s="2">
        <v>43131</v>
      </c>
      <c r="AO1946" s="2">
        <v>43159</v>
      </c>
      <c r="AP1946" s="2">
        <v>43189</v>
      </c>
      <c r="AQ1946" s="2">
        <v>43220</v>
      </c>
      <c r="AR1946" s="2">
        <v>43251</v>
      </c>
      <c r="AS1946" s="2">
        <v>43280</v>
      </c>
      <c r="AT1946" s="2">
        <v>43312</v>
      </c>
      <c r="AU1946" s="2">
        <v>43343</v>
      </c>
      <c r="AV1946" s="2">
        <v>43371</v>
      </c>
      <c r="AW1946" s="2">
        <v>43404</v>
      </c>
      <c r="AX1946" s="2">
        <v>43434</v>
      </c>
      <c r="AY1946" s="2">
        <v>43465</v>
      </c>
      <c r="AZ1946" s="2">
        <v>43496</v>
      </c>
      <c r="BA1946" s="2">
        <v>43524</v>
      </c>
      <c r="BB1946" s="2">
        <v>43553</v>
      </c>
      <c r="BC1946" s="2">
        <v>43585</v>
      </c>
      <c r="BD1946" s="2">
        <v>43616</v>
      </c>
      <c r="BE1946" s="2">
        <v>43644</v>
      </c>
      <c r="BF1946" s="2">
        <v>43677</v>
      </c>
      <c r="BG1946" s="2">
        <v>43707</v>
      </c>
      <c r="BH1946" s="2">
        <v>43738</v>
      </c>
      <c r="BI1946" s="2">
        <v>43769</v>
      </c>
      <c r="BJ1946" s="2">
        <v>43798</v>
      </c>
      <c r="BK1946" s="2">
        <v>43830</v>
      </c>
      <c r="BL1946" s="2">
        <v>43861</v>
      </c>
      <c r="BM1946" s="2">
        <v>43889</v>
      </c>
      <c r="BN1946" s="2">
        <v>43921</v>
      </c>
      <c r="BO1946" s="2">
        <v>43951</v>
      </c>
      <c r="BP1946" s="2">
        <v>43980</v>
      </c>
      <c r="BQ1946" s="2">
        <v>44012</v>
      </c>
      <c r="BR1946" s="2">
        <v>44043</v>
      </c>
      <c r="BS1946" s="2">
        <v>44074</v>
      </c>
      <c r="BT1946" s="2">
        <v>44104</v>
      </c>
      <c r="BU1946" s="2">
        <v>44134</v>
      </c>
      <c r="BV1946" s="2">
        <v>44165</v>
      </c>
      <c r="BW1946" s="2">
        <v>44196</v>
      </c>
      <c r="BX1946" s="2">
        <v>44225</v>
      </c>
      <c r="BY1946" s="2">
        <v>44253</v>
      </c>
      <c r="BZ1946" s="2">
        <v>44286</v>
      </c>
      <c r="CA1946" s="2">
        <v>44316</v>
      </c>
      <c r="CB1946" s="2">
        <v>44347</v>
      </c>
      <c r="CC1946" s="2">
        <v>44377</v>
      </c>
      <c r="CD1946" s="2">
        <v>44407</v>
      </c>
      <c r="CE1946" s="2">
        <v>44439</v>
      </c>
      <c r="CF1946" s="2">
        <v>44469</v>
      </c>
      <c r="CG1946" s="2">
        <v>44498</v>
      </c>
      <c r="CH1946" s="2">
        <v>44530</v>
      </c>
      <c r="CI1946" s="2">
        <v>44561</v>
      </c>
      <c r="CJ1946" s="2">
        <v>44592</v>
      </c>
      <c r="CK1946" s="2">
        <v>44620</v>
      </c>
      <c r="CL1946" s="2">
        <v>44651</v>
      </c>
      <c r="CM1946" s="2">
        <v>44680</v>
      </c>
      <c r="CN1946" s="2">
        <v>44712</v>
      </c>
      <c r="CO1946" s="2">
        <v>44742</v>
      </c>
      <c r="CP1946" s="2">
        <v>44771</v>
      </c>
      <c r="CQ1946" s="2">
        <v>44804</v>
      </c>
      <c r="CR1946" s="2">
        <v>44834</v>
      </c>
      <c r="CS1946" s="2">
        <v>44865</v>
      </c>
    </row>
    <row r="1947" spans="1:97" x14ac:dyDescent="0.25">
      <c r="D1947" s="3">
        <v>2446451</v>
      </c>
      <c r="E1947">
        <v>3215927</v>
      </c>
      <c r="F1947">
        <v>2492047</v>
      </c>
      <c r="G1947">
        <v>2874706</v>
      </c>
      <c r="H1947">
        <v>3250682</v>
      </c>
      <c r="I1947">
        <v>3308368</v>
      </c>
      <c r="J1947">
        <v>2616793</v>
      </c>
      <c r="K1947">
        <v>2783650</v>
      </c>
      <c r="L1947">
        <v>3554726</v>
      </c>
      <c r="M1947">
        <v>3737169</v>
      </c>
      <c r="N1947">
        <v>2761286</v>
      </c>
      <c r="O1947">
        <v>2577928</v>
      </c>
      <c r="P1947">
        <v>3272797</v>
      </c>
      <c r="Q1947">
        <v>3680185</v>
      </c>
      <c r="R1947">
        <v>2866464</v>
      </c>
      <c r="S1947">
        <v>2399743</v>
      </c>
      <c r="T1947">
        <v>3776234</v>
      </c>
      <c r="U1947">
        <v>3479508</v>
      </c>
      <c r="V1947">
        <v>1964483</v>
      </c>
      <c r="W1947">
        <v>2146133</v>
      </c>
      <c r="X1947">
        <v>3025591</v>
      </c>
      <c r="Y1947">
        <v>3157992</v>
      </c>
      <c r="Z1947">
        <v>4623706</v>
      </c>
      <c r="AA1947">
        <v>2099722</v>
      </c>
      <c r="AB1947">
        <v>2755806</v>
      </c>
      <c r="AC1947">
        <v>3245217</v>
      </c>
      <c r="AD1947">
        <v>3118065</v>
      </c>
      <c r="AE1947">
        <v>2168040</v>
      </c>
      <c r="AF1947">
        <v>2578103</v>
      </c>
      <c r="AG1947">
        <v>2168291</v>
      </c>
      <c r="AH1947">
        <v>2084399</v>
      </c>
      <c r="AI1947">
        <v>3369727</v>
      </c>
      <c r="AJ1947">
        <v>3323549</v>
      </c>
      <c r="AK1947">
        <v>2382365</v>
      </c>
      <c r="AL1947">
        <v>2321694</v>
      </c>
      <c r="AM1947">
        <v>2654199</v>
      </c>
      <c r="AN1947">
        <v>2867178</v>
      </c>
      <c r="AO1947">
        <v>3593392</v>
      </c>
      <c r="AP1947">
        <v>3091918</v>
      </c>
      <c r="AQ1947">
        <v>2609335</v>
      </c>
      <c r="AR1947">
        <v>3115537</v>
      </c>
      <c r="AS1947">
        <v>3168479</v>
      </c>
      <c r="AT1947">
        <v>2636166</v>
      </c>
      <c r="AU1947">
        <v>2864706</v>
      </c>
      <c r="AV1947">
        <v>2958095</v>
      </c>
      <c r="AW1947">
        <v>5030765</v>
      </c>
      <c r="AX1947">
        <v>4464839</v>
      </c>
      <c r="AY1947">
        <v>4234764</v>
      </c>
      <c r="AZ1947">
        <v>2859432</v>
      </c>
      <c r="BA1947">
        <v>3325036</v>
      </c>
      <c r="BB1947">
        <v>2927596</v>
      </c>
      <c r="BC1947">
        <v>2536450</v>
      </c>
      <c r="BD1947">
        <v>2538748</v>
      </c>
      <c r="BE1947">
        <v>2831108</v>
      </c>
      <c r="BF1947">
        <v>2955476</v>
      </c>
      <c r="BG1947">
        <v>3416720</v>
      </c>
      <c r="BH1947">
        <v>2832693</v>
      </c>
      <c r="BI1947">
        <v>3613678</v>
      </c>
      <c r="BJ1947">
        <v>3497064</v>
      </c>
      <c r="BK1947">
        <v>2945710</v>
      </c>
      <c r="BL1947">
        <v>3060823</v>
      </c>
      <c r="BM1947">
        <v>3732625</v>
      </c>
      <c r="BN1947">
        <v>5788199</v>
      </c>
      <c r="BO1947">
        <v>3664062</v>
      </c>
      <c r="BP1947">
        <v>2872295</v>
      </c>
      <c r="BQ1947">
        <v>3713544</v>
      </c>
      <c r="BR1947">
        <v>3211751</v>
      </c>
      <c r="BS1947">
        <v>2666319</v>
      </c>
      <c r="BT1947">
        <v>3739909</v>
      </c>
      <c r="BU1947">
        <v>3786854</v>
      </c>
      <c r="BV1947">
        <v>2510716</v>
      </c>
      <c r="BW1947">
        <v>3041356</v>
      </c>
      <c r="BX1947">
        <v>3497862</v>
      </c>
      <c r="BY1947">
        <v>2088954</v>
      </c>
      <c r="BZ1947">
        <v>2932854</v>
      </c>
      <c r="CA1947">
        <v>2003782</v>
      </c>
      <c r="CB1947">
        <v>2159798</v>
      </c>
      <c r="CC1947">
        <v>2703143</v>
      </c>
      <c r="CD1947">
        <v>1869977</v>
      </c>
      <c r="CE1947">
        <v>1544097</v>
      </c>
      <c r="CF1947">
        <v>2113148</v>
      </c>
      <c r="CG1947">
        <v>1879544</v>
      </c>
      <c r="CH1947">
        <v>2105602</v>
      </c>
      <c r="CI1947">
        <v>2330694</v>
      </c>
      <c r="CJ1947">
        <v>3410002</v>
      </c>
      <c r="CK1947">
        <v>3255173</v>
      </c>
      <c r="CL1947">
        <v>2976321</v>
      </c>
      <c r="CM1947">
        <v>2192730</v>
      </c>
      <c r="CN1947">
        <v>2968723</v>
      </c>
      <c r="CO1947">
        <v>2567900</v>
      </c>
      <c r="CP1947">
        <v>2120144</v>
      </c>
      <c r="CQ1947">
        <v>2357309</v>
      </c>
      <c r="CR1947">
        <v>2344937</v>
      </c>
      <c r="CS1947">
        <v>2188535</v>
      </c>
    </row>
    <row r="1948" spans="1:97" x14ac:dyDescent="0.25">
      <c r="A1948" s="5" t="s">
        <v>959</v>
      </c>
      <c r="B1948" t="s">
        <v>1172</v>
      </c>
      <c r="C1948" t="s">
        <v>1199</v>
      </c>
      <c r="D1948" s="2">
        <f>_xll.BDH(A1948, "volume", B1948, C1948, "Direction", "H", "Period", "M","cols=94;rows=2")</f>
        <v>42034</v>
      </c>
      <c r="E1948" s="2">
        <v>42062</v>
      </c>
      <c r="F1948" s="2">
        <v>42094</v>
      </c>
      <c r="G1948" s="2">
        <v>42124</v>
      </c>
      <c r="H1948" s="2">
        <v>42153</v>
      </c>
      <c r="I1948" s="2">
        <v>42185</v>
      </c>
      <c r="J1948" s="2">
        <v>42216</v>
      </c>
      <c r="K1948" s="2">
        <v>42247</v>
      </c>
      <c r="L1948" s="2">
        <v>42277</v>
      </c>
      <c r="M1948" s="2">
        <v>42307</v>
      </c>
      <c r="N1948" s="2">
        <v>42338</v>
      </c>
      <c r="O1948" s="2">
        <v>42369</v>
      </c>
      <c r="P1948" s="2">
        <v>42398</v>
      </c>
      <c r="Q1948" s="2">
        <v>42429</v>
      </c>
      <c r="R1948" s="2">
        <v>42460</v>
      </c>
      <c r="S1948" s="2">
        <v>42489</v>
      </c>
      <c r="T1948" s="2">
        <v>42521</v>
      </c>
      <c r="U1948" s="2">
        <v>42551</v>
      </c>
      <c r="V1948" s="2">
        <v>42580</v>
      </c>
      <c r="W1948" s="2">
        <v>42613</v>
      </c>
      <c r="X1948" s="2">
        <v>42643</v>
      </c>
      <c r="Y1948" s="2">
        <v>42674</v>
      </c>
      <c r="Z1948" s="2">
        <v>42704</v>
      </c>
      <c r="AA1948" s="2">
        <v>42734</v>
      </c>
      <c r="AB1948" s="2">
        <v>42766</v>
      </c>
      <c r="AC1948" s="2">
        <v>42794</v>
      </c>
      <c r="AD1948" s="2">
        <v>42825</v>
      </c>
      <c r="AE1948" s="2">
        <v>42853</v>
      </c>
      <c r="AF1948" s="2">
        <v>42886</v>
      </c>
      <c r="AG1948" s="2">
        <v>42916</v>
      </c>
      <c r="AH1948" s="2">
        <v>42947</v>
      </c>
      <c r="AI1948" s="2">
        <v>42978</v>
      </c>
      <c r="AJ1948" s="2">
        <v>43007</v>
      </c>
      <c r="AK1948" s="2">
        <v>43039</v>
      </c>
      <c r="AL1948" s="2">
        <v>43069</v>
      </c>
      <c r="AM1948" s="2">
        <v>43098</v>
      </c>
      <c r="AN1948" s="2">
        <v>43131</v>
      </c>
      <c r="AO1948" s="2">
        <v>43159</v>
      </c>
      <c r="AP1948" s="2">
        <v>43189</v>
      </c>
      <c r="AQ1948" s="2">
        <v>43220</v>
      </c>
      <c r="AR1948" s="2">
        <v>43251</v>
      </c>
      <c r="AS1948" s="2">
        <v>43280</v>
      </c>
      <c r="AT1948" s="2">
        <v>43312</v>
      </c>
      <c r="AU1948" s="2">
        <v>43343</v>
      </c>
      <c r="AV1948" s="2">
        <v>43371</v>
      </c>
      <c r="AW1948" s="2">
        <v>43404</v>
      </c>
      <c r="AX1948" s="2">
        <v>43434</v>
      </c>
      <c r="AY1948" s="2">
        <v>43465</v>
      </c>
      <c r="AZ1948" s="2">
        <v>43496</v>
      </c>
      <c r="BA1948" s="2">
        <v>43524</v>
      </c>
      <c r="BB1948" s="2">
        <v>43553</v>
      </c>
      <c r="BC1948" s="2">
        <v>43585</v>
      </c>
      <c r="BD1948" s="2">
        <v>43616</v>
      </c>
      <c r="BE1948" s="2">
        <v>43644</v>
      </c>
      <c r="BF1948" s="2">
        <v>43677</v>
      </c>
      <c r="BG1948" s="2">
        <v>43707</v>
      </c>
      <c r="BH1948" s="2">
        <v>43738</v>
      </c>
      <c r="BI1948" s="2">
        <v>43769</v>
      </c>
      <c r="BJ1948" s="2">
        <v>43798</v>
      </c>
      <c r="BK1948" s="2">
        <v>43830</v>
      </c>
      <c r="BL1948" s="2">
        <v>43861</v>
      </c>
      <c r="BM1948" s="2">
        <v>43889</v>
      </c>
      <c r="BN1948" s="2">
        <v>43921</v>
      </c>
      <c r="BO1948" s="2">
        <v>43951</v>
      </c>
      <c r="BP1948" s="2">
        <v>43980</v>
      </c>
      <c r="BQ1948" s="2">
        <v>44012</v>
      </c>
      <c r="BR1948" s="2">
        <v>44043</v>
      </c>
      <c r="BS1948" s="2">
        <v>44074</v>
      </c>
      <c r="BT1948" s="2">
        <v>44104</v>
      </c>
      <c r="BU1948" s="2">
        <v>44134</v>
      </c>
      <c r="BV1948" s="2">
        <v>44165</v>
      </c>
      <c r="BW1948" s="2">
        <v>44196</v>
      </c>
      <c r="BX1948" s="2">
        <v>44225</v>
      </c>
      <c r="BY1948" s="2">
        <v>44253</v>
      </c>
      <c r="BZ1948" s="2">
        <v>44286</v>
      </c>
      <c r="CA1948" s="2">
        <v>44316</v>
      </c>
      <c r="CB1948" s="2">
        <v>44347</v>
      </c>
      <c r="CC1948" s="2">
        <v>44377</v>
      </c>
      <c r="CD1948" s="2">
        <v>44407</v>
      </c>
      <c r="CE1948" s="2">
        <v>44439</v>
      </c>
      <c r="CF1948" s="2">
        <v>44469</v>
      </c>
      <c r="CG1948" s="2">
        <v>44498</v>
      </c>
      <c r="CH1948" s="2">
        <v>44530</v>
      </c>
      <c r="CI1948" s="2">
        <v>44561</v>
      </c>
      <c r="CJ1948" s="2">
        <v>44592</v>
      </c>
      <c r="CK1948" s="2">
        <v>44620</v>
      </c>
      <c r="CL1948" s="2">
        <v>44651</v>
      </c>
      <c r="CM1948" s="2">
        <v>44680</v>
      </c>
      <c r="CN1948" s="2">
        <v>44712</v>
      </c>
      <c r="CO1948" s="2">
        <v>44742</v>
      </c>
      <c r="CP1948" s="2">
        <v>44771</v>
      </c>
      <c r="CQ1948" s="2">
        <v>44804</v>
      </c>
      <c r="CR1948" s="2">
        <v>44834</v>
      </c>
      <c r="CS1948" s="2">
        <v>44865</v>
      </c>
    </row>
    <row r="1949" spans="1:97" x14ac:dyDescent="0.25">
      <c r="D1949" s="3">
        <v>29742620</v>
      </c>
      <c r="E1949">
        <v>23873209</v>
      </c>
      <c r="F1949">
        <v>48117173</v>
      </c>
      <c r="G1949">
        <v>33357479</v>
      </c>
      <c r="H1949">
        <v>19338831</v>
      </c>
      <c r="I1949">
        <v>31166381</v>
      </c>
      <c r="J1949">
        <v>28652733</v>
      </c>
      <c r="K1949">
        <v>31917181</v>
      </c>
      <c r="L1949">
        <v>34718246</v>
      </c>
      <c r="M1949">
        <v>39292463</v>
      </c>
      <c r="N1949">
        <v>29100773</v>
      </c>
      <c r="O1949">
        <v>29254067</v>
      </c>
      <c r="P1949">
        <v>36708462</v>
      </c>
      <c r="Q1949">
        <v>29268110</v>
      </c>
      <c r="R1949">
        <v>29172572</v>
      </c>
      <c r="S1949">
        <v>31399897</v>
      </c>
      <c r="T1949">
        <v>31688354</v>
      </c>
      <c r="U1949">
        <v>41462503</v>
      </c>
      <c r="V1949">
        <v>33729401</v>
      </c>
      <c r="W1949">
        <v>29755175</v>
      </c>
      <c r="X1949">
        <v>34525577</v>
      </c>
      <c r="Y1949">
        <v>30700184</v>
      </c>
      <c r="Z1949">
        <v>34448632</v>
      </c>
      <c r="AA1949">
        <v>30782195</v>
      </c>
      <c r="AB1949">
        <v>29366698</v>
      </c>
      <c r="AC1949">
        <v>23823044</v>
      </c>
      <c r="AD1949">
        <v>32121736</v>
      </c>
      <c r="AE1949">
        <v>30276092</v>
      </c>
      <c r="AF1949">
        <v>30365500</v>
      </c>
      <c r="AG1949">
        <v>49676753</v>
      </c>
      <c r="AH1949">
        <v>34715452</v>
      </c>
      <c r="AI1949">
        <v>34198897</v>
      </c>
      <c r="AJ1949">
        <v>50825496</v>
      </c>
      <c r="AK1949">
        <v>66018568</v>
      </c>
      <c r="AL1949">
        <v>63467115</v>
      </c>
      <c r="AM1949">
        <v>42100309</v>
      </c>
      <c r="AN1949">
        <v>40563457</v>
      </c>
      <c r="AO1949">
        <v>41038447</v>
      </c>
      <c r="AP1949">
        <v>43770831</v>
      </c>
      <c r="AQ1949">
        <v>40160728</v>
      </c>
      <c r="AR1949">
        <v>36021445</v>
      </c>
      <c r="AS1949">
        <v>65009835</v>
      </c>
      <c r="AT1949">
        <v>67544608</v>
      </c>
      <c r="AU1949">
        <v>43119041</v>
      </c>
      <c r="AV1949">
        <v>35145937</v>
      </c>
      <c r="AW1949">
        <v>59252221</v>
      </c>
      <c r="AX1949">
        <v>46448426</v>
      </c>
      <c r="AY1949">
        <v>67823797</v>
      </c>
      <c r="AZ1949">
        <v>47472145</v>
      </c>
      <c r="BA1949">
        <v>37037340</v>
      </c>
      <c r="BB1949">
        <v>51003109</v>
      </c>
      <c r="BC1949">
        <v>57535078</v>
      </c>
      <c r="BD1949">
        <v>40869038</v>
      </c>
      <c r="BE1949">
        <v>46993883</v>
      </c>
      <c r="BF1949">
        <v>32954797</v>
      </c>
      <c r="BG1949">
        <v>40812651</v>
      </c>
      <c r="BH1949">
        <v>40346408</v>
      </c>
      <c r="BI1949">
        <v>38135821</v>
      </c>
      <c r="BJ1949">
        <v>51277593</v>
      </c>
      <c r="BK1949">
        <v>34756605</v>
      </c>
      <c r="BL1949">
        <v>43030859</v>
      </c>
      <c r="BM1949">
        <v>41361365</v>
      </c>
      <c r="BN1949">
        <v>90257712</v>
      </c>
      <c r="BO1949">
        <v>54528188</v>
      </c>
      <c r="BP1949">
        <v>55988339</v>
      </c>
      <c r="BQ1949">
        <v>56408512</v>
      </c>
      <c r="BR1949">
        <v>58891467</v>
      </c>
      <c r="BS1949">
        <v>40727611</v>
      </c>
      <c r="BT1949">
        <v>62704097</v>
      </c>
      <c r="BU1949">
        <v>50039667</v>
      </c>
      <c r="BV1949">
        <v>60714119</v>
      </c>
      <c r="BW1949">
        <v>48460317</v>
      </c>
      <c r="BX1949">
        <v>51781799</v>
      </c>
      <c r="BY1949">
        <v>33473892</v>
      </c>
      <c r="BZ1949">
        <v>55330033</v>
      </c>
      <c r="CA1949">
        <v>36107282</v>
      </c>
      <c r="CB1949">
        <v>36012037</v>
      </c>
      <c r="CC1949">
        <v>33661165</v>
      </c>
      <c r="CD1949">
        <v>47748247</v>
      </c>
      <c r="CE1949">
        <v>32700886</v>
      </c>
      <c r="CF1949">
        <v>37458494</v>
      </c>
      <c r="CG1949">
        <v>47057165</v>
      </c>
      <c r="CH1949">
        <v>42975403</v>
      </c>
      <c r="CI1949">
        <v>45423989</v>
      </c>
      <c r="CJ1949">
        <v>53500216</v>
      </c>
      <c r="CK1949">
        <v>43966715</v>
      </c>
      <c r="CL1949">
        <v>57944113</v>
      </c>
      <c r="CM1949">
        <v>51936426</v>
      </c>
      <c r="CN1949">
        <v>54344784</v>
      </c>
      <c r="CO1949">
        <v>54604374</v>
      </c>
      <c r="CP1949">
        <v>46226996</v>
      </c>
      <c r="CQ1949">
        <v>48589334</v>
      </c>
      <c r="CR1949">
        <v>53767238</v>
      </c>
      <c r="CS1949">
        <v>64979501</v>
      </c>
    </row>
    <row r="1950" spans="1:97" x14ac:dyDescent="0.25">
      <c r="A1950" s="5" t="s">
        <v>960</v>
      </c>
      <c r="B1950" t="s">
        <v>1172</v>
      </c>
      <c r="C1950" t="s">
        <v>1194</v>
      </c>
      <c r="D1950" s="2">
        <f>_xll.BDH(A1950, "volume", B1950, C1950, "Direction", "H", "Period", "M","cols=34;rows=2")</f>
        <v>42034</v>
      </c>
      <c r="E1950" s="2">
        <v>42062</v>
      </c>
      <c r="F1950" s="2">
        <v>42094</v>
      </c>
      <c r="G1950" s="2">
        <v>42124</v>
      </c>
      <c r="H1950" s="2">
        <v>42153</v>
      </c>
      <c r="I1950" s="2">
        <v>42185</v>
      </c>
      <c r="J1950" s="2">
        <v>42216</v>
      </c>
      <c r="K1950" s="2">
        <v>42247</v>
      </c>
      <c r="L1950" s="2">
        <v>42277</v>
      </c>
      <c r="M1950" s="2">
        <v>42307</v>
      </c>
      <c r="N1950" s="2">
        <v>42338</v>
      </c>
      <c r="O1950" s="2">
        <v>42369</v>
      </c>
      <c r="P1950" s="2">
        <v>42398</v>
      </c>
      <c r="Q1950" s="2">
        <v>42429</v>
      </c>
      <c r="R1950" s="2">
        <v>42460</v>
      </c>
      <c r="S1950" s="2">
        <v>42489</v>
      </c>
      <c r="T1950" s="2">
        <v>42521</v>
      </c>
      <c r="U1950" s="2">
        <v>42551</v>
      </c>
      <c r="V1950" s="2">
        <v>42580</v>
      </c>
      <c r="W1950" s="2">
        <v>42613</v>
      </c>
      <c r="X1950" s="2">
        <v>42643</v>
      </c>
      <c r="Y1950" s="2">
        <v>42674</v>
      </c>
      <c r="Z1950" s="2">
        <v>42704</v>
      </c>
      <c r="AA1950" s="2">
        <v>42734</v>
      </c>
      <c r="AB1950" s="2">
        <v>42766</v>
      </c>
      <c r="AC1950" s="2">
        <v>42794</v>
      </c>
      <c r="AD1950" s="2">
        <v>42825</v>
      </c>
      <c r="AE1950" s="2">
        <v>42853</v>
      </c>
      <c r="AF1950" s="2">
        <v>42886</v>
      </c>
      <c r="AG1950" s="2">
        <v>42916</v>
      </c>
      <c r="AH1950" s="2">
        <v>42947</v>
      </c>
      <c r="AI1950" s="2">
        <v>42978</v>
      </c>
      <c r="AJ1950" s="2">
        <v>43007</v>
      </c>
      <c r="AK1950" s="2">
        <v>43039</v>
      </c>
    </row>
    <row r="1951" spans="1:97" x14ac:dyDescent="0.25">
      <c r="D1951" s="3">
        <v>14069685</v>
      </c>
      <c r="E1951">
        <v>10860084</v>
      </c>
      <c r="F1951">
        <v>10486536</v>
      </c>
      <c r="G1951">
        <v>8504496</v>
      </c>
      <c r="H1951">
        <v>8728606</v>
      </c>
      <c r="I1951">
        <v>11171411</v>
      </c>
      <c r="J1951">
        <v>12787737</v>
      </c>
      <c r="K1951">
        <v>14382255</v>
      </c>
      <c r="L1951">
        <v>20311005</v>
      </c>
      <c r="M1951">
        <v>15916526</v>
      </c>
      <c r="N1951">
        <v>9178191</v>
      </c>
      <c r="O1951">
        <v>11116463</v>
      </c>
      <c r="P1951">
        <v>10202977</v>
      </c>
      <c r="Q1951">
        <v>14515379</v>
      </c>
      <c r="R1951">
        <v>10807532</v>
      </c>
      <c r="S1951">
        <v>11097668</v>
      </c>
      <c r="T1951">
        <v>9153175</v>
      </c>
      <c r="U1951">
        <v>11104274</v>
      </c>
      <c r="V1951">
        <v>12983935</v>
      </c>
      <c r="W1951">
        <v>12933390</v>
      </c>
      <c r="X1951">
        <v>15314298</v>
      </c>
      <c r="Y1951">
        <v>21145813</v>
      </c>
      <c r="Z1951">
        <v>18332816</v>
      </c>
      <c r="AA1951">
        <v>10217930</v>
      </c>
      <c r="AB1951">
        <v>9280778</v>
      </c>
      <c r="AC1951">
        <v>9145767</v>
      </c>
      <c r="AD1951">
        <v>11534662</v>
      </c>
      <c r="AE1951">
        <v>11791315</v>
      </c>
      <c r="AF1951">
        <v>10200839</v>
      </c>
      <c r="AG1951">
        <v>12528655</v>
      </c>
      <c r="AH1951">
        <v>7655651</v>
      </c>
      <c r="AI1951">
        <v>9219197</v>
      </c>
      <c r="AJ1951">
        <v>10512032</v>
      </c>
      <c r="AK1951">
        <v>32102099</v>
      </c>
    </row>
    <row r="1952" spans="1:97" x14ac:dyDescent="0.25">
      <c r="A1952" s="5" t="s">
        <v>961</v>
      </c>
      <c r="B1952" t="s">
        <v>1172</v>
      </c>
      <c r="C1952" t="s">
        <v>1194</v>
      </c>
      <c r="D1952" s="2">
        <f>_xll.BDH(A1952, "volume", B1952, C1952, "Direction", "H", "Period", "M","cols=36;rows=2")</f>
        <v>42034</v>
      </c>
      <c r="E1952" s="2">
        <v>42062</v>
      </c>
      <c r="F1952" s="2">
        <v>42094</v>
      </c>
      <c r="G1952" s="2">
        <v>42124</v>
      </c>
      <c r="H1952" s="2">
        <v>42153</v>
      </c>
      <c r="I1952" s="2">
        <v>42185</v>
      </c>
      <c r="J1952" s="2">
        <v>42216</v>
      </c>
      <c r="K1952" s="2">
        <v>42247</v>
      </c>
      <c r="L1952" s="2">
        <v>42277</v>
      </c>
      <c r="M1952" s="2">
        <v>42307</v>
      </c>
      <c r="N1952" s="2">
        <v>42338</v>
      </c>
      <c r="O1952" s="2">
        <v>42369</v>
      </c>
      <c r="P1952" s="2">
        <v>42398</v>
      </c>
      <c r="Q1952" s="2">
        <v>42429</v>
      </c>
      <c r="R1952" s="2">
        <v>42460</v>
      </c>
      <c r="S1952" s="2">
        <v>42489</v>
      </c>
      <c r="T1952" s="2">
        <v>42521</v>
      </c>
      <c r="U1952" s="2">
        <v>42551</v>
      </c>
      <c r="V1952" s="2">
        <v>42580</v>
      </c>
      <c r="W1952" s="2">
        <v>42613</v>
      </c>
      <c r="X1952" s="2">
        <v>42643</v>
      </c>
      <c r="Y1952" s="2">
        <v>42674</v>
      </c>
      <c r="Z1952" s="2">
        <v>42704</v>
      </c>
      <c r="AA1952" s="2">
        <v>42734</v>
      </c>
      <c r="AB1952" s="2">
        <v>42766</v>
      </c>
      <c r="AC1952" s="2">
        <v>42794</v>
      </c>
      <c r="AD1952" s="2">
        <v>42825</v>
      </c>
      <c r="AE1952" s="2">
        <v>42853</v>
      </c>
      <c r="AF1952" s="2">
        <v>42886</v>
      </c>
      <c r="AG1952" s="2">
        <v>42916</v>
      </c>
      <c r="AH1952" s="2">
        <v>42947</v>
      </c>
      <c r="AI1952" s="2">
        <v>42978</v>
      </c>
      <c r="AJ1952" s="2">
        <v>43007</v>
      </c>
      <c r="AK1952" s="2">
        <v>43039</v>
      </c>
      <c r="AL1952" s="2">
        <v>43069</v>
      </c>
      <c r="AM1952" s="2">
        <v>43098</v>
      </c>
    </row>
    <row r="1953" spans="1:97" x14ac:dyDescent="0.25">
      <c r="D1953" s="3">
        <v>5112643</v>
      </c>
      <c r="E1953">
        <v>3843525</v>
      </c>
      <c r="F1953">
        <v>5872975</v>
      </c>
      <c r="G1953">
        <v>5676003</v>
      </c>
      <c r="H1953">
        <v>3899431</v>
      </c>
      <c r="I1953">
        <v>5217660</v>
      </c>
      <c r="J1953">
        <v>3901971</v>
      </c>
      <c r="K1953">
        <v>10138341</v>
      </c>
      <c r="L1953">
        <v>9106036</v>
      </c>
      <c r="M1953">
        <v>11778504</v>
      </c>
      <c r="N1953">
        <v>12994391</v>
      </c>
      <c r="O1953">
        <v>9362086</v>
      </c>
      <c r="P1953">
        <v>7982026</v>
      </c>
      <c r="Q1953">
        <v>8117669</v>
      </c>
      <c r="R1953">
        <v>14940995</v>
      </c>
      <c r="S1953">
        <v>9187134</v>
      </c>
      <c r="T1953">
        <v>10029487</v>
      </c>
      <c r="U1953">
        <v>8493245</v>
      </c>
      <c r="V1953">
        <v>5695297</v>
      </c>
      <c r="W1953">
        <v>10008605</v>
      </c>
      <c r="X1953">
        <v>7309311</v>
      </c>
      <c r="Y1953">
        <v>6286318</v>
      </c>
      <c r="Z1953">
        <v>13070777</v>
      </c>
      <c r="AA1953">
        <v>8223209</v>
      </c>
      <c r="AB1953">
        <v>10141007</v>
      </c>
      <c r="AC1953">
        <v>8253428</v>
      </c>
      <c r="AD1953">
        <v>9201774</v>
      </c>
      <c r="AE1953">
        <v>5428586</v>
      </c>
      <c r="AF1953">
        <v>12833892</v>
      </c>
      <c r="AG1953">
        <v>12644754</v>
      </c>
      <c r="AH1953">
        <v>17754336</v>
      </c>
      <c r="AI1953">
        <v>12793336</v>
      </c>
      <c r="AJ1953">
        <v>11958087</v>
      </c>
      <c r="AK1953">
        <v>9178355</v>
      </c>
      <c r="AL1953">
        <v>24083581</v>
      </c>
      <c r="AM1953">
        <v>13991892</v>
      </c>
    </row>
    <row r="1954" spans="1:97" x14ac:dyDescent="0.25">
      <c r="A1954" s="5" t="s">
        <v>962</v>
      </c>
      <c r="B1954" t="s">
        <v>1172</v>
      </c>
      <c r="C1954" t="s">
        <v>1199</v>
      </c>
      <c r="D1954" s="2">
        <f>_xll.BDH(A1954, "volume", B1954, C1954, "Direction", "H", "Period", "M","cols=94;rows=2")</f>
        <v>42034</v>
      </c>
      <c r="E1954" s="2">
        <v>42062</v>
      </c>
      <c r="F1954" s="2">
        <v>42094</v>
      </c>
      <c r="G1954" s="2">
        <v>42124</v>
      </c>
      <c r="H1954" s="2">
        <v>42153</v>
      </c>
      <c r="I1954" s="2">
        <v>42185</v>
      </c>
      <c r="J1954" s="2">
        <v>42216</v>
      </c>
      <c r="K1954" s="2">
        <v>42247</v>
      </c>
      <c r="L1954" s="2">
        <v>42277</v>
      </c>
      <c r="M1954" s="2">
        <v>42307</v>
      </c>
      <c r="N1954" s="2">
        <v>42338</v>
      </c>
      <c r="O1954" s="2">
        <v>42369</v>
      </c>
      <c r="P1954" s="2">
        <v>42398</v>
      </c>
      <c r="Q1954" s="2">
        <v>42429</v>
      </c>
      <c r="R1954" s="2">
        <v>42460</v>
      </c>
      <c r="S1954" s="2">
        <v>42489</v>
      </c>
      <c r="T1954" s="2">
        <v>42521</v>
      </c>
      <c r="U1954" s="2">
        <v>42551</v>
      </c>
      <c r="V1954" s="2">
        <v>42580</v>
      </c>
      <c r="W1954" s="2">
        <v>42613</v>
      </c>
      <c r="X1954" s="2">
        <v>42643</v>
      </c>
      <c r="Y1954" s="2">
        <v>42674</v>
      </c>
      <c r="Z1954" s="2">
        <v>42704</v>
      </c>
      <c r="AA1954" s="2">
        <v>42734</v>
      </c>
      <c r="AB1954" s="2">
        <v>42766</v>
      </c>
      <c r="AC1954" s="2">
        <v>42794</v>
      </c>
      <c r="AD1954" s="2">
        <v>42825</v>
      </c>
      <c r="AE1954" s="2">
        <v>42853</v>
      </c>
      <c r="AF1954" s="2">
        <v>42886</v>
      </c>
      <c r="AG1954" s="2">
        <v>42916</v>
      </c>
      <c r="AH1954" s="2">
        <v>42947</v>
      </c>
      <c r="AI1954" s="2">
        <v>42978</v>
      </c>
      <c r="AJ1954" s="2">
        <v>43007</v>
      </c>
      <c r="AK1954" s="2">
        <v>43039</v>
      </c>
      <c r="AL1954" s="2">
        <v>43069</v>
      </c>
      <c r="AM1954" s="2">
        <v>43098</v>
      </c>
      <c r="AN1954" s="2">
        <v>43131</v>
      </c>
      <c r="AO1954" s="2">
        <v>43159</v>
      </c>
      <c r="AP1954" s="2">
        <v>43189</v>
      </c>
      <c r="AQ1954" s="2">
        <v>43220</v>
      </c>
      <c r="AR1954" s="2">
        <v>43251</v>
      </c>
      <c r="AS1954" s="2">
        <v>43280</v>
      </c>
      <c r="AT1954" s="2">
        <v>43312</v>
      </c>
      <c r="AU1954" s="2">
        <v>43343</v>
      </c>
      <c r="AV1954" s="2">
        <v>43371</v>
      </c>
      <c r="AW1954" s="2">
        <v>43404</v>
      </c>
      <c r="AX1954" s="2">
        <v>43434</v>
      </c>
      <c r="AY1954" s="2">
        <v>43465</v>
      </c>
      <c r="AZ1954" s="2">
        <v>43496</v>
      </c>
      <c r="BA1954" s="2">
        <v>43524</v>
      </c>
      <c r="BB1954" s="2">
        <v>43553</v>
      </c>
      <c r="BC1954" s="2">
        <v>43585</v>
      </c>
      <c r="BD1954" s="2">
        <v>43616</v>
      </c>
      <c r="BE1954" s="2">
        <v>43644</v>
      </c>
      <c r="BF1954" s="2">
        <v>43677</v>
      </c>
      <c r="BG1954" s="2">
        <v>43707</v>
      </c>
      <c r="BH1954" s="2">
        <v>43738</v>
      </c>
      <c r="BI1954" s="2">
        <v>43769</v>
      </c>
      <c r="BJ1954" s="2">
        <v>43798</v>
      </c>
      <c r="BK1954" s="2">
        <v>43830</v>
      </c>
      <c r="BL1954" s="2">
        <v>43861</v>
      </c>
      <c r="BM1954" s="2">
        <v>43889</v>
      </c>
      <c r="BN1954" s="2">
        <v>43921</v>
      </c>
      <c r="BO1954" s="2">
        <v>43951</v>
      </c>
      <c r="BP1954" s="2">
        <v>43980</v>
      </c>
      <c r="BQ1954" s="2">
        <v>44012</v>
      </c>
      <c r="BR1954" s="2">
        <v>44043</v>
      </c>
      <c r="BS1954" s="2">
        <v>44074</v>
      </c>
      <c r="BT1954" s="2">
        <v>44104</v>
      </c>
      <c r="BU1954" s="2">
        <v>44134</v>
      </c>
      <c r="BV1954" s="2">
        <v>44165</v>
      </c>
      <c r="BW1954" s="2">
        <v>44196</v>
      </c>
      <c r="BX1954" s="2">
        <v>44225</v>
      </c>
      <c r="BY1954" s="2">
        <v>44253</v>
      </c>
      <c r="BZ1954" s="2">
        <v>44286</v>
      </c>
      <c r="CA1954" s="2">
        <v>44316</v>
      </c>
      <c r="CB1954" s="2">
        <v>44347</v>
      </c>
      <c r="CC1954" s="2">
        <v>44377</v>
      </c>
      <c r="CD1954" s="2">
        <v>44407</v>
      </c>
      <c r="CE1954" s="2">
        <v>44439</v>
      </c>
      <c r="CF1954" s="2">
        <v>44469</v>
      </c>
      <c r="CG1954" s="2">
        <v>44498</v>
      </c>
      <c r="CH1954" s="2">
        <v>44530</v>
      </c>
      <c r="CI1954" s="2">
        <v>44561</v>
      </c>
      <c r="CJ1954" s="2">
        <v>44592</v>
      </c>
      <c r="CK1954" s="2">
        <v>44620</v>
      </c>
      <c r="CL1954" s="2">
        <v>44651</v>
      </c>
      <c r="CM1954" s="2">
        <v>44680</v>
      </c>
      <c r="CN1954" s="2">
        <v>44712</v>
      </c>
      <c r="CO1954" s="2">
        <v>44742</v>
      </c>
      <c r="CP1954" s="2">
        <v>44771</v>
      </c>
      <c r="CQ1954" s="2">
        <v>44804</v>
      </c>
      <c r="CR1954" s="2">
        <v>44834</v>
      </c>
      <c r="CS1954" s="2">
        <v>44865</v>
      </c>
    </row>
    <row r="1955" spans="1:97" x14ac:dyDescent="0.25">
      <c r="D1955" s="3">
        <v>9534655</v>
      </c>
      <c r="E1955">
        <v>6559524</v>
      </c>
      <c r="F1955">
        <v>6630876</v>
      </c>
      <c r="G1955">
        <v>6315716</v>
      </c>
      <c r="H1955">
        <v>5049004</v>
      </c>
      <c r="I1955">
        <v>5645070</v>
      </c>
      <c r="J1955">
        <v>6880496</v>
      </c>
      <c r="K1955">
        <v>8004972</v>
      </c>
      <c r="L1955">
        <v>9997423</v>
      </c>
      <c r="M1955">
        <v>9616380</v>
      </c>
      <c r="N1955">
        <v>6123687</v>
      </c>
      <c r="O1955">
        <v>7218981</v>
      </c>
      <c r="P1955">
        <v>11054757</v>
      </c>
      <c r="Q1955">
        <v>8579758</v>
      </c>
      <c r="R1955">
        <v>6569292</v>
      </c>
      <c r="S1955">
        <v>8817529</v>
      </c>
      <c r="T1955">
        <v>6435634</v>
      </c>
      <c r="U1955">
        <v>8968194</v>
      </c>
      <c r="V1955">
        <v>8388389</v>
      </c>
      <c r="W1955">
        <v>9444908</v>
      </c>
      <c r="X1955">
        <v>17608683</v>
      </c>
      <c r="Y1955">
        <v>14832773</v>
      </c>
      <c r="Z1955">
        <v>14477413</v>
      </c>
      <c r="AA1955">
        <v>9967813</v>
      </c>
      <c r="AB1955">
        <v>8777722</v>
      </c>
      <c r="AC1955">
        <v>15038020</v>
      </c>
      <c r="AD1955">
        <v>14452090</v>
      </c>
      <c r="AE1955">
        <v>18911637</v>
      </c>
      <c r="AF1955">
        <v>17480528</v>
      </c>
      <c r="AG1955">
        <v>18528053</v>
      </c>
      <c r="AH1955">
        <v>18712684</v>
      </c>
      <c r="AI1955">
        <v>18511746</v>
      </c>
      <c r="AJ1955">
        <v>14881576</v>
      </c>
      <c r="AK1955">
        <v>18334111</v>
      </c>
      <c r="AL1955">
        <v>13488218</v>
      </c>
      <c r="AM1955">
        <v>14304391</v>
      </c>
      <c r="AN1955">
        <v>11962098</v>
      </c>
      <c r="AO1955">
        <v>17690540</v>
      </c>
      <c r="AP1955">
        <v>13774792</v>
      </c>
      <c r="AQ1955">
        <v>17166942</v>
      </c>
      <c r="AR1955">
        <v>13218060</v>
      </c>
      <c r="AS1955">
        <v>13213842</v>
      </c>
      <c r="AT1955">
        <v>11065198</v>
      </c>
      <c r="AU1955">
        <v>10959125</v>
      </c>
      <c r="AV1955">
        <v>10014405</v>
      </c>
      <c r="AW1955">
        <v>13326281</v>
      </c>
      <c r="AX1955">
        <v>11529863</v>
      </c>
      <c r="AY1955">
        <v>10549136</v>
      </c>
      <c r="AZ1955">
        <v>13629787</v>
      </c>
      <c r="BA1955">
        <v>9987690</v>
      </c>
      <c r="BB1955">
        <v>9928343</v>
      </c>
      <c r="BC1955">
        <v>10432415</v>
      </c>
      <c r="BD1955">
        <v>10042955</v>
      </c>
      <c r="BE1955">
        <v>8205020</v>
      </c>
      <c r="BF1955">
        <v>9246830</v>
      </c>
      <c r="BG1955">
        <v>9347492</v>
      </c>
      <c r="BH1955">
        <v>12081161</v>
      </c>
      <c r="BI1955">
        <v>13825602</v>
      </c>
      <c r="BJ1955">
        <v>8282656</v>
      </c>
      <c r="BK1955">
        <v>8999227</v>
      </c>
      <c r="BL1955">
        <v>12795950</v>
      </c>
      <c r="BM1955">
        <v>10893709</v>
      </c>
      <c r="BN1955">
        <v>18415538</v>
      </c>
      <c r="BO1955">
        <v>14148063</v>
      </c>
      <c r="BP1955">
        <v>12597803</v>
      </c>
      <c r="BQ1955">
        <v>12273695</v>
      </c>
      <c r="BR1955">
        <v>10552018</v>
      </c>
      <c r="BS1955">
        <v>9770884</v>
      </c>
      <c r="BT1955">
        <v>10294676</v>
      </c>
      <c r="BU1955">
        <v>11922363</v>
      </c>
      <c r="BV1955">
        <v>11102762</v>
      </c>
      <c r="BW1955">
        <v>8884705</v>
      </c>
      <c r="BX1955">
        <v>9414189</v>
      </c>
      <c r="BY1955">
        <v>10400063</v>
      </c>
      <c r="BZ1955">
        <v>11371346</v>
      </c>
      <c r="CA1955">
        <v>9228446</v>
      </c>
      <c r="CB1955">
        <v>7900992</v>
      </c>
      <c r="CC1955">
        <v>8532708</v>
      </c>
      <c r="CD1955">
        <v>8812087</v>
      </c>
      <c r="CE1955">
        <v>6369581</v>
      </c>
      <c r="CF1955">
        <v>6983507</v>
      </c>
      <c r="CG1955">
        <v>6807297</v>
      </c>
      <c r="CH1955">
        <v>5846292</v>
      </c>
      <c r="CI1955">
        <v>5814648</v>
      </c>
      <c r="CJ1955">
        <v>7119868</v>
      </c>
      <c r="CK1955">
        <v>7698973</v>
      </c>
      <c r="CL1955">
        <v>9554598</v>
      </c>
      <c r="CM1955">
        <v>9398713</v>
      </c>
      <c r="CN1955">
        <v>11548620</v>
      </c>
      <c r="CO1955">
        <v>10162439</v>
      </c>
      <c r="CP1955">
        <v>9488468</v>
      </c>
      <c r="CQ1955">
        <v>9112320</v>
      </c>
      <c r="CR1955">
        <v>9731325</v>
      </c>
      <c r="CS1955">
        <v>10930224</v>
      </c>
    </row>
    <row r="1956" spans="1:97" x14ac:dyDescent="0.25">
      <c r="A1956" s="5" t="s">
        <v>963</v>
      </c>
      <c r="B1956" t="s">
        <v>1172</v>
      </c>
      <c r="C1956" t="s">
        <v>1199</v>
      </c>
      <c r="D1956" s="2">
        <f>_xll.BDH(A1956, "volume", B1956, C1956, "Direction", "H", "Period", "M","cols=94;rows=2")</f>
        <v>42034</v>
      </c>
      <c r="E1956" s="2">
        <v>42062</v>
      </c>
      <c r="F1956" s="2">
        <v>42094</v>
      </c>
      <c r="G1956" s="2">
        <v>42124</v>
      </c>
      <c r="H1956" s="2">
        <v>42153</v>
      </c>
      <c r="I1956" s="2">
        <v>42185</v>
      </c>
      <c r="J1956" s="2">
        <v>42216</v>
      </c>
      <c r="K1956" s="2">
        <v>42247</v>
      </c>
      <c r="L1956" s="2">
        <v>42277</v>
      </c>
      <c r="M1956" s="2">
        <v>42307</v>
      </c>
      <c r="N1956" s="2">
        <v>42338</v>
      </c>
      <c r="O1956" s="2">
        <v>42369</v>
      </c>
      <c r="P1956" s="2">
        <v>42398</v>
      </c>
      <c r="Q1956" s="2">
        <v>42429</v>
      </c>
      <c r="R1956" s="2">
        <v>42460</v>
      </c>
      <c r="S1956" s="2">
        <v>42489</v>
      </c>
      <c r="T1956" s="2">
        <v>42521</v>
      </c>
      <c r="U1956" s="2">
        <v>42551</v>
      </c>
      <c r="V1956" s="2">
        <v>42580</v>
      </c>
      <c r="W1956" s="2">
        <v>42613</v>
      </c>
      <c r="X1956" s="2">
        <v>42643</v>
      </c>
      <c r="Y1956" s="2">
        <v>42674</v>
      </c>
      <c r="Z1956" s="2">
        <v>42704</v>
      </c>
      <c r="AA1956" s="2">
        <v>42734</v>
      </c>
      <c r="AB1956" s="2">
        <v>42766</v>
      </c>
      <c r="AC1956" s="2">
        <v>42794</v>
      </c>
      <c r="AD1956" s="2">
        <v>42825</v>
      </c>
      <c r="AE1956" s="2">
        <v>42853</v>
      </c>
      <c r="AF1956" s="2">
        <v>42886</v>
      </c>
      <c r="AG1956" s="2">
        <v>42916</v>
      </c>
      <c r="AH1956" s="2">
        <v>42947</v>
      </c>
      <c r="AI1956" s="2">
        <v>42978</v>
      </c>
      <c r="AJ1956" s="2">
        <v>43007</v>
      </c>
      <c r="AK1956" s="2">
        <v>43039</v>
      </c>
      <c r="AL1956" s="2">
        <v>43069</v>
      </c>
      <c r="AM1956" s="2">
        <v>43098</v>
      </c>
      <c r="AN1956" s="2">
        <v>43131</v>
      </c>
      <c r="AO1956" s="2">
        <v>43159</v>
      </c>
      <c r="AP1956" s="2">
        <v>43189</v>
      </c>
      <c r="AQ1956" s="2">
        <v>43220</v>
      </c>
      <c r="AR1956" s="2">
        <v>43251</v>
      </c>
      <c r="AS1956" s="2">
        <v>43280</v>
      </c>
      <c r="AT1956" s="2">
        <v>43312</v>
      </c>
      <c r="AU1956" s="2">
        <v>43343</v>
      </c>
      <c r="AV1956" s="2">
        <v>43371</v>
      </c>
      <c r="AW1956" s="2">
        <v>43404</v>
      </c>
      <c r="AX1956" s="2">
        <v>43434</v>
      </c>
      <c r="AY1956" s="2">
        <v>43465</v>
      </c>
      <c r="AZ1956" s="2">
        <v>43496</v>
      </c>
      <c r="BA1956" s="2">
        <v>43524</v>
      </c>
      <c r="BB1956" s="2">
        <v>43553</v>
      </c>
      <c r="BC1956" s="2">
        <v>43585</v>
      </c>
      <c r="BD1956" s="2">
        <v>43616</v>
      </c>
      <c r="BE1956" s="2">
        <v>43644</v>
      </c>
      <c r="BF1956" s="2">
        <v>43677</v>
      </c>
      <c r="BG1956" s="2">
        <v>43707</v>
      </c>
      <c r="BH1956" s="2">
        <v>43738</v>
      </c>
      <c r="BI1956" s="2">
        <v>43769</v>
      </c>
      <c r="BJ1956" s="2">
        <v>43798</v>
      </c>
      <c r="BK1956" s="2">
        <v>43830</v>
      </c>
      <c r="BL1956" s="2">
        <v>43861</v>
      </c>
      <c r="BM1956" s="2">
        <v>43889</v>
      </c>
      <c r="BN1956" s="2">
        <v>43921</v>
      </c>
      <c r="BO1956" s="2">
        <v>43951</v>
      </c>
      <c r="BP1956" s="2">
        <v>43980</v>
      </c>
      <c r="BQ1956" s="2">
        <v>44012</v>
      </c>
      <c r="BR1956" s="2">
        <v>44043</v>
      </c>
      <c r="BS1956" s="2">
        <v>44074</v>
      </c>
      <c r="BT1956" s="2">
        <v>44104</v>
      </c>
      <c r="BU1956" s="2">
        <v>44134</v>
      </c>
      <c r="BV1956" s="2">
        <v>44165</v>
      </c>
      <c r="BW1956" s="2">
        <v>44196</v>
      </c>
      <c r="BX1956" s="2">
        <v>44225</v>
      </c>
      <c r="BY1956" s="2">
        <v>44253</v>
      </c>
      <c r="BZ1956" s="2">
        <v>44286</v>
      </c>
      <c r="CA1956" s="2">
        <v>44316</v>
      </c>
      <c r="CB1956" s="2">
        <v>44347</v>
      </c>
      <c r="CC1956" s="2">
        <v>44377</v>
      </c>
      <c r="CD1956" s="2">
        <v>44407</v>
      </c>
      <c r="CE1956" s="2">
        <v>44439</v>
      </c>
      <c r="CF1956" s="2">
        <v>44469</v>
      </c>
      <c r="CG1956" s="2">
        <v>44498</v>
      </c>
      <c r="CH1956" s="2">
        <v>44530</v>
      </c>
      <c r="CI1956" s="2">
        <v>44561</v>
      </c>
      <c r="CJ1956" s="2">
        <v>44592</v>
      </c>
      <c r="CK1956" s="2">
        <v>44620</v>
      </c>
      <c r="CL1956" s="2">
        <v>44651</v>
      </c>
      <c r="CM1956" s="2">
        <v>44680</v>
      </c>
      <c r="CN1956" s="2">
        <v>44712</v>
      </c>
      <c r="CO1956" s="2">
        <v>44742</v>
      </c>
      <c r="CP1956" s="2">
        <v>44771</v>
      </c>
      <c r="CQ1956" s="2">
        <v>44804</v>
      </c>
      <c r="CR1956" s="2">
        <v>44834</v>
      </c>
      <c r="CS1956" s="2">
        <v>44865</v>
      </c>
    </row>
    <row r="1957" spans="1:97" x14ac:dyDescent="0.25">
      <c r="D1957" s="3">
        <v>340426531</v>
      </c>
      <c r="E1957">
        <v>204333102</v>
      </c>
      <c r="F1957">
        <v>256226491</v>
      </c>
      <c r="G1957">
        <v>269619324</v>
      </c>
      <c r="H1957">
        <v>208282400</v>
      </c>
      <c r="I1957">
        <v>239516200</v>
      </c>
      <c r="J1957">
        <v>383201040</v>
      </c>
      <c r="K1957">
        <v>356250720</v>
      </c>
      <c r="L1957">
        <v>334535720</v>
      </c>
      <c r="M1957">
        <v>318309540</v>
      </c>
      <c r="N1957">
        <v>228828380</v>
      </c>
      <c r="O1957">
        <v>300473660</v>
      </c>
      <c r="P1957">
        <v>337250080</v>
      </c>
      <c r="Q1957">
        <v>405366980</v>
      </c>
      <c r="R1957">
        <v>306448020</v>
      </c>
      <c r="S1957">
        <v>296048060</v>
      </c>
      <c r="T1957">
        <v>261035520</v>
      </c>
      <c r="U1957">
        <v>298056800</v>
      </c>
      <c r="V1957">
        <v>222748980</v>
      </c>
      <c r="W1957">
        <v>190461220</v>
      </c>
      <c r="X1957">
        <v>208770040</v>
      </c>
      <c r="Y1957">
        <v>230307940</v>
      </c>
      <c r="Z1957">
        <v>303486160</v>
      </c>
      <c r="AA1957">
        <v>238406020</v>
      </c>
      <c r="AB1957">
        <v>224977840</v>
      </c>
      <c r="AC1957">
        <v>176966680</v>
      </c>
      <c r="AD1957">
        <v>234584500</v>
      </c>
      <c r="AE1957">
        <v>174979080</v>
      </c>
      <c r="AF1957">
        <v>228200260</v>
      </c>
      <c r="AG1957">
        <v>318747040</v>
      </c>
      <c r="AH1957">
        <v>259745900</v>
      </c>
      <c r="AI1957">
        <v>197245000</v>
      </c>
      <c r="AJ1957">
        <v>207340340</v>
      </c>
      <c r="AK1957">
        <v>214334320</v>
      </c>
      <c r="AL1957">
        <v>173996060</v>
      </c>
      <c r="AM1957">
        <v>209853180</v>
      </c>
      <c r="AN1957">
        <v>210237360</v>
      </c>
      <c r="AO1957">
        <v>303732860</v>
      </c>
      <c r="AP1957">
        <v>326523640</v>
      </c>
      <c r="AQ1957">
        <v>304376280</v>
      </c>
      <c r="AR1957">
        <v>225351320</v>
      </c>
      <c r="AS1957">
        <v>242060180</v>
      </c>
      <c r="AT1957">
        <v>226080820</v>
      </c>
      <c r="AU1957">
        <v>210384760</v>
      </c>
      <c r="AV1957">
        <v>229803860</v>
      </c>
      <c r="AW1957">
        <v>375699820</v>
      </c>
      <c r="AX1957">
        <v>286636000</v>
      </c>
      <c r="AY1957">
        <v>306093300</v>
      </c>
      <c r="AZ1957">
        <v>235051200</v>
      </c>
      <c r="BA1957">
        <v>205402620</v>
      </c>
      <c r="BB1957">
        <v>237364600</v>
      </c>
      <c r="BC1957">
        <v>186695800</v>
      </c>
      <c r="BD1957">
        <v>228840780</v>
      </c>
      <c r="BE1957">
        <v>259934260</v>
      </c>
      <c r="BF1957">
        <v>236843860</v>
      </c>
      <c r="BG1957">
        <v>231390560</v>
      </c>
      <c r="BH1957">
        <v>244661800</v>
      </c>
      <c r="BI1957">
        <v>234468140</v>
      </c>
      <c r="BJ1957">
        <v>195509300</v>
      </c>
      <c r="BK1957">
        <v>224682340</v>
      </c>
      <c r="BL1957">
        <v>233220000</v>
      </c>
      <c r="BM1957">
        <v>272911780</v>
      </c>
      <c r="BN1957">
        <v>552772080</v>
      </c>
      <c r="BO1957">
        <v>336408040</v>
      </c>
      <c r="BP1957">
        <v>204283320</v>
      </c>
      <c r="BQ1957">
        <v>277694260</v>
      </c>
      <c r="BR1957">
        <v>234972020</v>
      </c>
      <c r="BS1957">
        <v>231237920</v>
      </c>
      <c r="BT1957">
        <v>300762640</v>
      </c>
      <c r="BU1957">
        <v>261989160</v>
      </c>
      <c r="BV1957">
        <v>225608840</v>
      </c>
      <c r="BW1957">
        <v>222858460</v>
      </c>
      <c r="BX1957">
        <v>218917700</v>
      </c>
      <c r="BY1957">
        <v>233675680</v>
      </c>
      <c r="BZ1957">
        <v>315506100</v>
      </c>
      <c r="CA1957">
        <v>235806880</v>
      </c>
      <c r="CB1957">
        <v>219709460</v>
      </c>
      <c r="CC1957">
        <v>235300820</v>
      </c>
      <c r="CD1957">
        <v>179891060</v>
      </c>
      <c r="CE1957">
        <v>137419080</v>
      </c>
      <c r="CF1957">
        <v>194972740</v>
      </c>
      <c r="CG1957">
        <v>169567640</v>
      </c>
      <c r="CH1957">
        <v>159625320</v>
      </c>
      <c r="CI1957">
        <v>182129300</v>
      </c>
      <c r="CJ1957">
        <v>215216780</v>
      </c>
      <c r="CK1957">
        <v>232947840</v>
      </c>
      <c r="CL1957">
        <v>221037300</v>
      </c>
      <c r="CM1957">
        <v>186385420</v>
      </c>
      <c r="CN1957">
        <v>242431840</v>
      </c>
      <c r="CO1957">
        <v>215787040</v>
      </c>
      <c r="CP1957">
        <v>192056916</v>
      </c>
      <c r="CQ1957">
        <v>137249335</v>
      </c>
      <c r="CR1957">
        <v>173582326</v>
      </c>
      <c r="CS1957">
        <v>160929098</v>
      </c>
    </row>
    <row r="1958" spans="1:97" x14ac:dyDescent="0.25">
      <c r="A1958" s="5" t="s">
        <v>964</v>
      </c>
      <c r="B1958" t="s">
        <v>1172</v>
      </c>
      <c r="C1958" t="s">
        <v>1199</v>
      </c>
      <c r="D1958" s="2">
        <f>_xll.BDH(A1958, "volume", B1958, C1958, "Direction", "H", "Period", "M","cols=94;rows=2")</f>
        <v>42034</v>
      </c>
      <c r="E1958" s="2">
        <v>42062</v>
      </c>
      <c r="F1958" s="2">
        <v>42094</v>
      </c>
      <c r="G1958" s="2">
        <v>42124</v>
      </c>
      <c r="H1958" s="2">
        <v>42153</v>
      </c>
      <c r="I1958" s="2">
        <v>42185</v>
      </c>
      <c r="J1958" s="2">
        <v>42216</v>
      </c>
      <c r="K1958" s="2">
        <v>42247</v>
      </c>
      <c r="L1958" s="2">
        <v>42277</v>
      </c>
      <c r="M1958" s="2">
        <v>42307</v>
      </c>
      <c r="N1958" s="2">
        <v>42338</v>
      </c>
      <c r="O1958" s="2">
        <v>42369</v>
      </c>
      <c r="P1958" s="2">
        <v>42398</v>
      </c>
      <c r="Q1958" s="2">
        <v>42429</v>
      </c>
      <c r="R1958" s="2">
        <v>42460</v>
      </c>
      <c r="S1958" s="2">
        <v>42489</v>
      </c>
      <c r="T1958" s="2">
        <v>42521</v>
      </c>
      <c r="U1958" s="2">
        <v>42551</v>
      </c>
      <c r="V1958" s="2">
        <v>42580</v>
      </c>
      <c r="W1958" s="2">
        <v>42613</v>
      </c>
      <c r="X1958" s="2">
        <v>42643</v>
      </c>
      <c r="Y1958" s="2">
        <v>42674</v>
      </c>
      <c r="Z1958" s="2">
        <v>42704</v>
      </c>
      <c r="AA1958" s="2">
        <v>42734</v>
      </c>
      <c r="AB1958" s="2">
        <v>42766</v>
      </c>
      <c r="AC1958" s="2">
        <v>42794</v>
      </c>
      <c r="AD1958" s="2">
        <v>42825</v>
      </c>
      <c r="AE1958" s="2">
        <v>42853</v>
      </c>
      <c r="AF1958" s="2">
        <v>42886</v>
      </c>
      <c r="AG1958" s="2">
        <v>42916</v>
      </c>
      <c r="AH1958" s="2">
        <v>42947</v>
      </c>
      <c r="AI1958" s="2">
        <v>42978</v>
      </c>
      <c r="AJ1958" s="2">
        <v>43007</v>
      </c>
      <c r="AK1958" s="2">
        <v>43039</v>
      </c>
      <c r="AL1958" s="2">
        <v>43069</v>
      </c>
      <c r="AM1958" s="2">
        <v>43098</v>
      </c>
      <c r="AN1958" s="2">
        <v>43131</v>
      </c>
      <c r="AO1958" s="2">
        <v>43159</v>
      </c>
      <c r="AP1958" s="2">
        <v>43189</v>
      </c>
      <c r="AQ1958" s="2">
        <v>43220</v>
      </c>
      <c r="AR1958" s="2">
        <v>43251</v>
      </c>
      <c r="AS1958" s="2">
        <v>43280</v>
      </c>
      <c r="AT1958" s="2">
        <v>43312</v>
      </c>
      <c r="AU1958" s="2">
        <v>43343</v>
      </c>
      <c r="AV1958" s="2">
        <v>43371</v>
      </c>
      <c r="AW1958" s="2">
        <v>43404</v>
      </c>
      <c r="AX1958" s="2">
        <v>43434</v>
      </c>
      <c r="AY1958" s="2">
        <v>43465</v>
      </c>
      <c r="AZ1958" s="2">
        <v>43496</v>
      </c>
      <c r="BA1958" s="2">
        <v>43524</v>
      </c>
      <c r="BB1958" s="2">
        <v>43553</v>
      </c>
      <c r="BC1958" s="2">
        <v>43585</v>
      </c>
      <c r="BD1958" s="2">
        <v>43616</v>
      </c>
      <c r="BE1958" s="2">
        <v>43644</v>
      </c>
      <c r="BF1958" s="2">
        <v>43677</v>
      </c>
      <c r="BG1958" s="2">
        <v>43707</v>
      </c>
      <c r="BH1958" s="2">
        <v>43738</v>
      </c>
      <c r="BI1958" s="2">
        <v>43769</v>
      </c>
      <c r="BJ1958" s="2">
        <v>43798</v>
      </c>
      <c r="BK1958" s="2">
        <v>43830</v>
      </c>
      <c r="BL1958" s="2">
        <v>43861</v>
      </c>
      <c r="BM1958" s="2">
        <v>43889</v>
      </c>
      <c r="BN1958" s="2">
        <v>43921</v>
      </c>
      <c r="BO1958" s="2">
        <v>43951</v>
      </c>
      <c r="BP1958" s="2">
        <v>43980</v>
      </c>
      <c r="BQ1958" s="2">
        <v>44012</v>
      </c>
      <c r="BR1958" s="2">
        <v>44043</v>
      </c>
      <c r="BS1958" s="2">
        <v>44074</v>
      </c>
      <c r="BT1958" s="2">
        <v>44104</v>
      </c>
      <c r="BU1958" s="2">
        <v>44134</v>
      </c>
      <c r="BV1958" s="2">
        <v>44165</v>
      </c>
      <c r="BW1958" s="2">
        <v>44196</v>
      </c>
      <c r="BX1958" s="2">
        <v>44225</v>
      </c>
      <c r="BY1958" s="2">
        <v>44253</v>
      </c>
      <c r="BZ1958" s="2">
        <v>44286</v>
      </c>
      <c r="CA1958" s="2">
        <v>44316</v>
      </c>
      <c r="CB1958" s="2">
        <v>44347</v>
      </c>
      <c r="CC1958" s="2">
        <v>44377</v>
      </c>
      <c r="CD1958" s="2">
        <v>44407</v>
      </c>
      <c r="CE1958" s="2">
        <v>44439</v>
      </c>
      <c r="CF1958" s="2">
        <v>44469</v>
      </c>
      <c r="CG1958" s="2">
        <v>44498</v>
      </c>
      <c r="CH1958" s="2">
        <v>44530</v>
      </c>
      <c r="CI1958" s="2">
        <v>44561</v>
      </c>
      <c r="CJ1958" s="2">
        <v>44592</v>
      </c>
      <c r="CK1958" s="2">
        <v>44620</v>
      </c>
      <c r="CL1958" s="2">
        <v>44651</v>
      </c>
      <c r="CM1958" s="2">
        <v>44680</v>
      </c>
      <c r="CN1958" s="2">
        <v>44712</v>
      </c>
      <c r="CO1958" s="2">
        <v>44742</v>
      </c>
      <c r="CP1958" s="2">
        <v>44771</v>
      </c>
      <c r="CQ1958" s="2">
        <v>44804</v>
      </c>
      <c r="CR1958" s="2">
        <v>44834</v>
      </c>
      <c r="CS1958" s="2">
        <v>44865</v>
      </c>
    </row>
    <row r="1959" spans="1:97" x14ac:dyDescent="0.25">
      <c r="D1959" s="3">
        <v>3741494</v>
      </c>
      <c r="E1959">
        <v>2363736</v>
      </c>
      <c r="F1959">
        <v>3183884</v>
      </c>
      <c r="G1959">
        <v>2813913</v>
      </c>
      <c r="H1959">
        <v>2894011</v>
      </c>
      <c r="I1959">
        <v>3767006</v>
      </c>
      <c r="J1959">
        <v>2849057</v>
      </c>
      <c r="K1959">
        <v>2887174</v>
      </c>
      <c r="L1959">
        <v>4483142</v>
      </c>
      <c r="M1959">
        <v>4390134</v>
      </c>
      <c r="N1959">
        <v>2419733</v>
      </c>
      <c r="O1959">
        <v>2833137</v>
      </c>
      <c r="P1959">
        <v>3097390</v>
      </c>
      <c r="Q1959">
        <v>3387951</v>
      </c>
      <c r="R1959">
        <v>3357142</v>
      </c>
      <c r="S1959">
        <v>3639842</v>
      </c>
      <c r="T1959">
        <v>2972677</v>
      </c>
      <c r="U1959">
        <v>3675460</v>
      </c>
      <c r="V1959">
        <v>3204546</v>
      </c>
      <c r="W1959">
        <v>3492599</v>
      </c>
      <c r="X1959">
        <v>3810583</v>
      </c>
      <c r="Y1959">
        <v>4149863</v>
      </c>
      <c r="Z1959">
        <v>4415414</v>
      </c>
      <c r="AA1959">
        <v>7086945</v>
      </c>
      <c r="AB1959">
        <v>3228178</v>
      </c>
      <c r="AC1959">
        <v>3141824</v>
      </c>
      <c r="AD1959">
        <v>4932680</v>
      </c>
      <c r="AE1959">
        <v>2949261</v>
      </c>
      <c r="AF1959">
        <v>2923626</v>
      </c>
      <c r="AG1959">
        <v>3807378</v>
      </c>
      <c r="AH1959">
        <v>3836365</v>
      </c>
      <c r="AI1959">
        <v>3750023</v>
      </c>
      <c r="AJ1959">
        <v>3082225</v>
      </c>
      <c r="AK1959">
        <v>4832301</v>
      </c>
      <c r="AL1959">
        <v>4199760</v>
      </c>
      <c r="AM1959">
        <v>4435169</v>
      </c>
      <c r="AN1959">
        <v>4826508</v>
      </c>
      <c r="AO1959">
        <v>3095590</v>
      </c>
      <c r="AP1959">
        <v>4352517</v>
      </c>
      <c r="AQ1959">
        <v>4146033</v>
      </c>
      <c r="AR1959">
        <v>4092252</v>
      </c>
      <c r="AS1959">
        <v>4932815</v>
      </c>
      <c r="AT1959">
        <v>3868246</v>
      </c>
      <c r="AU1959">
        <v>3303294</v>
      </c>
      <c r="AV1959">
        <v>3588889</v>
      </c>
      <c r="AW1959">
        <v>4448092</v>
      </c>
      <c r="AX1959">
        <v>4276103</v>
      </c>
      <c r="AY1959">
        <v>5427572</v>
      </c>
      <c r="AZ1959">
        <v>4054929</v>
      </c>
      <c r="BA1959">
        <v>3181033</v>
      </c>
      <c r="BB1959">
        <v>3906083</v>
      </c>
      <c r="BC1959">
        <v>3953090</v>
      </c>
      <c r="BD1959">
        <v>4347280</v>
      </c>
      <c r="BE1959">
        <v>3784613</v>
      </c>
      <c r="BF1959">
        <v>3922924</v>
      </c>
      <c r="BG1959">
        <v>3754180</v>
      </c>
      <c r="BH1959">
        <v>4158836</v>
      </c>
      <c r="BI1959">
        <v>4472649</v>
      </c>
      <c r="BJ1959">
        <v>3644703</v>
      </c>
      <c r="BK1959">
        <v>3984511</v>
      </c>
      <c r="BL1959">
        <v>4256891</v>
      </c>
      <c r="BM1959">
        <v>4597402</v>
      </c>
      <c r="BN1959">
        <v>7714288</v>
      </c>
      <c r="BO1959">
        <v>4179023</v>
      </c>
      <c r="BP1959">
        <v>3079872</v>
      </c>
      <c r="BQ1959">
        <v>5761633</v>
      </c>
      <c r="BR1959">
        <v>4299643</v>
      </c>
      <c r="BS1959">
        <v>3067606</v>
      </c>
      <c r="BT1959">
        <v>4770806</v>
      </c>
      <c r="BU1959">
        <v>3506345</v>
      </c>
      <c r="BV1959">
        <v>4014715</v>
      </c>
      <c r="BW1959">
        <v>3296338</v>
      </c>
      <c r="BX1959">
        <v>3410784</v>
      </c>
      <c r="BY1959">
        <v>3189351</v>
      </c>
      <c r="BZ1959">
        <v>4132303</v>
      </c>
      <c r="CA1959">
        <v>3798436</v>
      </c>
      <c r="CB1959">
        <v>3816973</v>
      </c>
      <c r="CC1959">
        <v>4981636</v>
      </c>
      <c r="CD1959">
        <v>4104107</v>
      </c>
      <c r="CE1959">
        <v>3463744</v>
      </c>
      <c r="CF1959">
        <v>4791272</v>
      </c>
      <c r="CG1959">
        <v>4612728</v>
      </c>
      <c r="CH1959">
        <v>4612547</v>
      </c>
      <c r="CI1959">
        <v>4890673</v>
      </c>
      <c r="CJ1959">
        <v>3792900</v>
      </c>
      <c r="CK1959">
        <v>3869013</v>
      </c>
      <c r="CL1959">
        <v>4582882</v>
      </c>
      <c r="CM1959">
        <v>4680698</v>
      </c>
      <c r="CN1959">
        <v>4469254</v>
      </c>
      <c r="CO1959">
        <v>7311319</v>
      </c>
      <c r="CP1959">
        <v>5200183</v>
      </c>
      <c r="CQ1959">
        <v>4089073</v>
      </c>
      <c r="CR1959">
        <v>5468461</v>
      </c>
      <c r="CS1959">
        <v>4923184</v>
      </c>
    </row>
    <row r="1960" spans="1:97" x14ac:dyDescent="0.25">
      <c r="A1960" s="5" t="s">
        <v>965</v>
      </c>
      <c r="B1960" t="s">
        <v>1172</v>
      </c>
      <c r="C1960" t="s">
        <v>1196</v>
      </c>
      <c r="D1960" s="2">
        <f>_xll.BDH(A1960, "volume", B1960, C1960, "Direction", "H", "Period", "M","cols=48;rows=2")</f>
        <v>42034</v>
      </c>
      <c r="E1960" s="2">
        <v>42062</v>
      </c>
      <c r="F1960" s="2">
        <v>42094</v>
      </c>
      <c r="G1960" s="2">
        <v>42124</v>
      </c>
      <c r="H1960" s="2">
        <v>42153</v>
      </c>
      <c r="I1960" s="2">
        <v>42185</v>
      </c>
      <c r="J1960" s="2">
        <v>42216</v>
      </c>
      <c r="K1960" s="2">
        <v>42247</v>
      </c>
      <c r="L1960" s="2">
        <v>42277</v>
      </c>
      <c r="M1960" s="2">
        <v>42307</v>
      </c>
      <c r="N1960" s="2">
        <v>42338</v>
      </c>
      <c r="O1960" s="2">
        <v>42369</v>
      </c>
      <c r="P1960" s="2">
        <v>42398</v>
      </c>
      <c r="Q1960" s="2">
        <v>42429</v>
      </c>
      <c r="R1960" s="2">
        <v>42460</v>
      </c>
      <c r="S1960" s="2">
        <v>42489</v>
      </c>
      <c r="T1960" s="2">
        <v>42521</v>
      </c>
      <c r="U1960" s="2">
        <v>42551</v>
      </c>
      <c r="V1960" s="2">
        <v>42580</v>
      </c>
      <c r="W1960" s="2">
        <v>42613</v>
      </c>
      <c r="X1960" s="2">
        <v>42643</v>
      </c>
      <c r="Y1960" s="2">
        <v>42674</v>
      </c>
      <c r="Z1960" s="2">
        <v>42704</v>
      </c>
      <c r="AA1960" s="2">
        <v>42734</v>
      </c>
      <c r="AB1960" s="2">
        <v>42766</v>
      </c>
      <c r="AC1960" s="2">
        <v>42794</v>
      </c>
      <c r="AD1960" s="2">
        <v>42825</v>
      </c>
      <c r="AE1960" s="2">
        <v>42853</v>
      </c>
      <c r="AF1960" s="2">
        <v>42886</v>
      </c>
      <c r="AG1960" s="2">
        <v>42916</v>
      </c>
      <c r="AH1960" s="2">
        <v>42947</v>
      </c>
      <c r="AI1960" s="2">
        <v>42978</v>
      </c>
      <c r="AJ1960" s="2">
        <v>43007</v>
      </c>
      <c r="AK1960" s="2">
        <v>43039</v>
      </c>
      <c r="AL1960" s="2">
        <v>43069</v>
      </c>
      <c r="AM1960" s="2">
        <v>43098</v>
      </c>
      <c r="AN1960" s="2">
        <v>43131</v>
      </c>
      <c r="AO1960" s="2">
        <v>43159</v>
      </c>
      <c r="AP1960" s="2">
        <v>43189</v>
      </c>
      <c r="AQ1960" s="2">
        <v>43220</v>
      </c>
      <c r="AR1960" s="2">
        <v>43251</v>
      </c>
      <c r="AS1960" s="2">
        <v>43280</v>
      </c>
      <c r="AT1960" s="2">
        <v>43312</v>
      </c>
      <c r="AU1960" s="2">
        <v>43343</v>
      </c>
      <c r="AV1960" s="2">
        <v>43371</v>
      </c>
      <c r="AW1960" s="2">
        <v>43404</v>
      </c>
      <c r="AX1960" s="2">
        <v>43434</v>
      </c>
      <c r="AY1960" s="2">
        <v>43465</v>
      </c>
    </row>
    <row r="1961" spans="1:97" x14ac:dyDescent="0.25">
      <c r="D1961" s="3">
        <v>13954030</v>
      </c>
      <c r="E1961">
        <v>12594882</v>
      </c>
      <c r="F1961">
        <v>21787816</v>
      </c>
      <c r="G1961">
        <v>11468234</v>
      </c>
      <c r="H1961">
        <v>11078175</v>
      </c>
      <c r="I1961">
        <v>15274310</v>
      </c>
      <c r="J1961">
        <v>19621514</v>
      </c>
      <c r="K1961">
        <v>23278504</v>
      </c>
      <c r="L1961">
        <v>30059632</v>
      </c>
      <c r="M1961">
        <v>30886705</v>
      </c>
      <c r="N1961">
        <v>18835260</v>
      </c>
      <c r="O1961">
        <v>32836351</v>
      </c>
      <c r="P1961">
        <v>35135530</v>
      </c>
      <c r="Q1961">
        <v>23410825</v>
      </c>
      <c r="R1961">
        <v>30037254</v>
      </c>
      <c r="S1961">
        <v>21718159</v>
      </c>
      <c r="T1961">
        <v>19057108</v>
      </c>
      <c r="U1961">
        <v>21436498</v>
      </c>
      <c r="V1961">
        <v>17310084</v>
      </c>
      <c r="W1961">
        <v>18379085</v>
      </c>
      <c r="X1961">
        <v>20823895</v>
      </c>
      <c r="Y1961">
        <v>20563085</v>
      </c>
      <c r="Z1961">
        <v>24771026</v>
      </c>
      <c r="AA1961">
        <v>20533665</v>
      </c>
      <c r="AB1961">
        <v>19434064</v>
      </c>
      <c r="AC1961">
        <v>12432846</v>
      </c>
      <c r="AD1961">
        <v>19576675</v>
      </c>
      <c r="AE1961">
        <v>17023320</v>
      </c>
      <c r="AF1961">
        <v>18260594</v>
      </c>
      <c r="AG1961">
        <v>21488795</v>
      </c>
      <c r="AH1961">
        <v>14541706</v>
      </c>
      <c r="AI1961">
        <v>11754461</v>
      </c>
      <c r="AJ1961">
        <v>20288775</v>
      </c>
      <c r="AK1961">
        <v>28196994</v>
      </c>
      <c r="AL1961">
        <v>30279486</v>
      </c>
      <c r="AM1961">
        <v>25264159</v>
      </c>
      <c r="AN1961">
        <v>17879645</v>
      </c>
      <c r="AO1961">
        <v>15806545</v>
      </c>
      <c r="AP1961">
        <v>16503093</v>
      </c>
      <c r="AQ1961">
        <v>15994887</v>
      </c>
      <c r="AR1961">
        <v>18389860</v>
      </c>
      <c r="AS1961">
        <v>52359974</v>
      </c>
      <c r="AT1961">
        <v>12043898</v>
      </c>
      <c r="AU1961">
        <v>10105808</v>
      </c>
      <c r="AV1961">
        <v>14577410</v>
      </c>
      <c r="AW1961">
        <v>13966938</v>
      </c>
      <c r="AX1961">
        <v>12608222</v>
      </c>
      <c r="AY1961">
        <v>17711759</v>
      </c>
    </row>
    <row r="1962" spans="1:97" x14ac:dyDescent="0.25">
      <c r="A1962" s="5" t="s">
        <v>966</v>
      </c>
      <c r="B1962" t="s">
        <v>1172</v>
      </c>
      <c r="C1962" t="s">
        <v>1199</v>
      </c>
      <c r="D1962" s="2">
        <f>_xll.BDH(A1962, "volume", B1962, C1962, "Direction", "H", "Period", "M","cols=94;rows=2")</f>
        <v>42034</v>
      </c>
      <c r="E1962" s="2">
        <v>42062</v>
      </c>
      <c r="F1962" s="2">
        <v>42094</v>
      </c>
      <c r="G1962" s="2">
        <v>42124</v>
      </c>
      <c r="H1962" s="2">
        <v>42153</v>
      </c>
      <c r="I1962" s="2">
        <v>42185</v>
      </c>
      <c r="J1962" s="2">
        <v>42216</v>
      </c>
      <c r="K1962" s="2">
        <v>42247</v>
      </c>
      <c r="L1962" s="2">
        <v>42277</v>
      </c>
      <c r="M1962" s="2">
        <v>42307</v>
      </c>
      <c r="N1962" s="2">
        <v>42338</v>
      </c>
      <c r="O1962" s="2">
        <v>42369</v>
      </c>
      <c r="P1962" s="2">
        <v>42398</v>
      </c>
      <c r="Q1962" s="2">
        <v>42429</v>
      </c>
      <c r="R1962" s="2">
        <v>42460</v>
      </c>
      <c r="S1962" s="2">
        <v>42489</v>
      </c>
      <c r="T1962" s="2">
        <v>42521</v>
      </c>
      <c r="U1962" s="2">
        <v>42551</v>
      </c>
      <c r="V1962" s="2">
        <v>42580</v>
      </c>
      <c r="W1962" s="2">
        <v>42613</v>
      </c>
      <c r="X1962" s="2">
        <v>42643</v>
      </c>
      <c r="Y1962" s="2">
        <v>42674</v>
      </c>
      <c r="Z1962" s="2">
        <v>42704</v>
      </c>
      <c r="AA1962" s="2">
        <v>42734</v>
      </c>
      <c r="AB1962" s="2">
        <v>42766</v>
      </c>
      <c r="AC1962" s="2">
        <v>42794</v>
      </c>
      <c r="AD1962" s="2">
        <v>42825</v>
      </c>
      <c r="AE1962" s="2">
        <v>42853</v>
      </c>
      <c r="AF1962" s="2">
        <v>42886</v>
      </c>
      <c r="AG1962" s="2">
        <v>42916</v>
      </c>
      <c r="AH1962" s="2">
        <v>42947</v>
      </c>
      <c r="AI1962" s="2">
        <v>42978</v>
      </c>
      <c r="AJ1962" s="2">
        <v>43007</v>
      </c>
      <c r="AK1962" s="2">
        <v>43039</v>
      </c>
      <c r="AL1962" s="2">
        <v>43069</v>
      </c>
      <c r="AM1962" s="2">
        <v>43098</v>
      </c>
      <c r="AN1962" s="2">
        <v>43131</v>
      </c>
      <c r="AO1962" s="2">
        <v>43159</v>
      </c>
      <c r="AP1962" s="2">
        <v>43189</v>
      </c>
      <c r="AQ1962" s="2">
        <v>43220</v>
      </c>
      <c r="AR1962" s="2">
        <v>43251</v>
      </c>
      <c r="AS1962" s="2">
        <v>43280</v>
      </c>
      <c r="AT1962" s="2">
        <v>43312</v>
      </c>
      <c r="AU1962" s="2">
        <v>43343</v>
      </c>
      <c r="AV1962" s="2">
        <v>43371</v>
      </c>
      <c r="AW1962" s="2">
        <v>43404</v>
      </c>
      <c r="AX1962" s="2">
        <v>43434</v>
      </c>
      <c r="AY1962" s="2">
        <v>43465</v>
      </c>
      <c r="AZ1962" s="2">
        <v>43496</v>
      </c>
      <c r="BA1962" s="2">
        <v>43524</v>
      </c>
      <c r="BB1962" s="2">
        <v>43553</v>
      </c>
      <c r="BC1962" s="2">
        <v>43585</v>
      </c>
      <c r="BD1962" s="2">
        <v>43616</v>
      </c>
      <c r="BE1962" s="2">
        <v>43644</v>
      </c>
      <c r="BF1962" s="2">
        <v>43677</v>
      </c>
      <c r="BG1962" s="2">
        <v>43707</v>
      </c>
      <c r="BH1962" s="2">
        <v>43738</v>
      </c>
      <c r="BI1962" s="2">
        <v>43769</v>
      </c>
      <c r="BJ1962" s="2">
        <v>43798</v>
      </c>
      <c r="BK1962" s="2">
        <v>43830</v>
      </c>
      <c r="BL1962" s="2">
        <v>43861</v>
      </c>
      <c r="BM1962" s="2">
        <v>43889</v>
      </c>
      <c r="BN1962" s="2">
        <v>43921</v>
      </c>
      <c r="BO1962" s="2">
        <v>43951</v>
      </c>
      <c r="BP1962" s="2">
        <v>43980</v>
      </c>
      <c r="BQ1962" s="2">
        <v>44012</v>
      </c>
      <c r="BR1962" s="2">
        <v>44043</v>
      </c>
      <c r="BS1962" s="2">
        <v>44074</v>
      </c>
      <c r="BT1962" s="2">
        <v>44104</v>
      </c>
      <c r="BU1962" s="2">
        <v>44134</v>
      </c>
      <c r="BV1962" s="2">
        <v>44165</v>
      </c>
      <c r="BW1962" s="2">
        <v>44196</v>
      </c>
      <c r="BX1962" s="2">
        <v>44225</v>
      </c>
      <c r="BY1962" s="2">
        <v>44253</v>
      </c>
      <c r="BZ1962" s="2">
        <v>44286</v>
      </c>
      <c r="CA1962" s="2">
        <v>44316</v>
      </c>
      <c r="CB1962" s="2">
        <v>44347</v>
      </c>
      <c r="CC1962" s="2">
        <v>44377</v>
      </c>
      <c r="CD1962" s="2">
        <v>44407</v>
      </c>
      <c r="CE1962" s="2">
        <v>44439</v>
      </c>
      <c r="CF1962" s="2">
        <v>44469</v>
      </c>
      <c r="CG1962" s="2">
        <v>44498</v>
      </c>
      <c r="CH1962" s="2">
        <v>44530</v>
      </c>
      <c r="CI1962" s="2">
        <v>44561</v>
      </c>
      <c r="CJ1962" s="2">
        <v>44592</v>
      </c>
      <c r="CK1962" s="2">
        <v>44620</v>
      </c>
      <c r="CL1962" s="2">
        <v>44651</v>
      </c>
      <c r="CM1962" s="2">
        <v>44680</v>
      </c>
      <c r="CN1962" s="2">
        <v>44712</v>
      </c>
      <c r="CO1962" s="2">
        <v>44742</v>
      </c>
      <c r="CP1962" s="2">
        <v>44771</v>
      </c>
      <c r="CQ1962" s="2">
        <v>44804</v>
      </c>
      <c r="CR1962" s="2">
        <v>44834</v>
      </c>
      <c r="CS1962" s="2">
        <v>44865</v>
      </c>
    </row>
    <row r="1963" spans="1:97" x14ac:dyDescent="0.25">
      <c r="D1963" s="3">
        <v>13457598</v>
      </c>
      <c r="E1963">
        <v>6184660</v>
      </c>
      <c r="F1963">
        <v>7932298</v>
      </c>
      <c r="G1963">
        <v>6846526</v>
      </c>
      <c r="H1963">
        <v>7716412</v>
      </c>
      <c r="I1963">
        <v>8075884</v>
      </c>
      <c r="J1963">
        <v>13557831</v>
      </c>
      <c r="K1963">
        <v>9874132</v>
      </c>
      <c r="L1963">
        <v>9561218</v>
      </c>
      <c r="M1963">
        <v>11208650</v>
      </c>
      <c r="N1963">
        <v>6891643</v>
      </c>
      <c r="O1963">
        <v>7782513</v>
      </c>
      <c r="P1963">
        <v>10843493</v>
      </c>
      <c r="Q1963">
        <v>9133170</v>
      </c>
      <c r="R1963">
        <v>7093235</v>
      </c>
      <c r="S1963">
        <v>7739779</v>
      </c>
      <c r="T1963">
        <v>6640530</v>
      </c>
      <c r="U1963">
        <v>9581713</v>
      </c>
      <c r="V1963">
        <v>9122307</v>
      </c>
      <c r="W1963">
        <v>7251807</v>
      </c>
      <c r="X1963">
        <v>8832863</v>
      </c>
      <c r="Y1963">
        <v>8138096</v>
      </c>
      <c r="Z1963">
        <v>10789768</v>
      </c>
      <c r="AA1963">
        <v>7224022</v>
      </c>
      <c r="AB1963">
        <v>9019022</v>
      </c>
      <c r="AC1963">
        <v>5921928</v>
      </c>
      <c r="AD1963">
        <v>7498670</v>
      </c>
      <c r="AE1963">
        <v>7730545</v>
      </c>
      <c r="AF1963">
        <v>7574068</v>
      </c>
      <c r="AG1963">
        <v>8372591</v>
      </c>
      <c r="AH1963">
        <v>6561132</v>
      </c>
      <c r="AI1963">
        <v>7157777</v>
      </c>
      <c r="AJ1963">
        <v>5924240</v>
      </c>
      <c r="AK1963">
        <v>7476423</v>
      </c>
      <c r="AL1963">
        <v>5253427</v>
      </c>
      <c r="AM1963">
        <v>4781176</v>
      </c>
      <c r="AN1963">
        <v>6391404</v>
      </c>
      <c r="AO1963">
        <v>6074871</v>
      </c>
      <c r="AP1963">
        <v>6281857</v>
      </c>
      <c r="AQ1963">
        <v>8312221</v>
      </c>
      <c r="AR1963">
        <v>5526372</v>
      </c>
      <c r="AS1963">
        <v>5944981</v>
      </c>
      <c r="AT1963">
        <v>6352329</v>
      </c>
      <c r="AU1963">
        <v>4012270</v>
      </c>
      <c r="AV1963">
        <v>5376606</v>
      </c>
      <c r="AW1963">
        <v>10573083</v>
      </c>
      <c r="AX1963">
        <v>7660505</v>
      </c>
      <c r="AY1963">
        <v>7973219</v>
      </c>
      <c r="AZ1963">
        <v>7764795</v>
      </c>
      <c r="BA1963">
        <v>4970047</v>
      </c>
      <c r="BB1963">
        <v>6629134</v>
      </c>
      <c r="BC1963">
        <v>6550349</v>
      </c>
      <c r="BD1963">
        <v>4981408</v>
      </c>
      <c r="BE1963">
        <v>4791577</v>
      </c>
      <c r="BF1963">
        <v>6393630</v>
      </c>
      <c r="BG1963">
        <v>5999372</v>
      </c>
      <c r="BH1963">
        <v>6259616</v>
      </c>
      <c r="BI1963">
        <v>7697141</v>
      </c>
      <c r="BJ1963">
        <v>5905860</v>
      </c>
      <c r="BK1963">
        <v>5087453</v>
      </c>
      <c r="BL1963">
        <v>5685833</v>
      </c>
      <c r="BM1963">
        <v>5590211</v>
      </c>
      <c r="BN1963">
        <v>12067009</v>
      </c>
      <c r="BO1963">
        <v>8072695</v>
      </c>
      <c r="BP1963">
        <v>5486901</v>
      </c>
      <c r="BQ1963">
        <v>8434351</v>
      </c>
      <c r="BR1963">
        <v>4493948</v>
      </c>
      <c r="BS1963">
        <v>3669852</v>
      </c>
      <c r="BT1963">
        <v>4071346</v>
      </c>
      <c r="BU1963">
        <v>4565061</v>
      </c>
      <c r="BV1963">
        <v>4961480</v>
      </c>
      <c r="BW1963">
        <v>4625026</v>
      </c>
      <c r="BX1963">
        <v>4038555</v>
      </c>
      <c r="BY1963">
        <v>4000095</v>
      </c>
      <c r="BZ1963">
        <v>4599507</v>
      </c>
      <c r="CA1963">
        <v>3973666</v>
      </c>
      <c r="CB1963">
        <v>3428956</v>
      </c>
      <c r="CC1963">
        <v>5196892</v>
      </c>
      <c r="CD1963">
        <v>3975550</v>
      </c>
      <c r="CE1963">
        <v>3049315</v>
      </c>
      <c r="CF1963">
        <v>3722088</v>
      </c>
      <c r="CG1963">
        <v>3775050</v>
      </c>
      <c r="CH1963">
        <v>3281051</v>
      </c>
      <c r="CI1963">
        <v>4670519</v>
      </c>
      <c r="CJ1963">
        <v>4630098</v>
      </c>
      <c r="CK1963">
        <v>3824114</v>
      </c>
      <c r="CL1963">
        <v>4072627</v>
      </c>
      <c r="CM1963">
        <v>4100344</v>
      </c>
      <c r="CN1963">
        <v>5852046</v>
      </c>
      <c r="CO1963">
        <v>5685931</v>
      </c>
      <c r="CP1963">
        <v>4302576</v>
      </c>
      <c r="CQ1963">
        <v>4379290</v>
      </c>
      <c r="CR1963">
        <v>4752306</v>
      </c>
      <c r="CS1963">
        <v>3814905</v>
      </c>
    </row>
    <row r="1964" spans="1:97" x14ac:dyDescent="0.25">
      <c r="A1964" s="5" t="s">
        <v>967</v>
      </c>
      <c r="B1964" t="s">
        <v>1172</v>
      </c>
      <c r="C1964" t="s">
        <v>1201</v>
      </c>
      <c r="D1964" s="2">
        <f>_xll.BDH(A1964, "volume", B1964, C1964, "Direction", "H", "Period", "M","cols=60;rows=2")</f>
        <v>42034</v>
      </c>
      <c r="E1964" s="2">
        <v>42062</v>
      </c>
      <c r="F1964" s="2">
        <v>42094</v>
      </c>
      <c r="G1964" s="2">
        <v>42124</v>
      </c>
      <c r="H1964" s="2">
        <v>42153</v>
      </c>
      <c r="I1964" s="2">
        <v>42185</v>
      </c>
      <c r="J1964" s="2">
        <v>42216</v>
      </c>
      <c r="K1964" s="2">
        <v>42247</v>
      </c>
      <c r="L1964" s="2">
        <v>42277</v>
      </c>
      <c r="M1964" s="2">
        <v>42307</v>
      </c>
      <c r="N1964" s="2">
        <v>42338</v>
      </c>
      <c r="O1964" s="2">
        <v>42369</v>
      </c>
      <c r="P1964" s="2">
        <v>42398</v>
      </c>
      <c r="Q1964" s="2">
        <v>42429</v>
      </c>
      <c r="R1964" s="2">
        <v>42460</v>
      </c>
      <c r="S1964" s="2">
        <v>42489</v>
      </c>
      <c r="T1964" s="2">
        <v>42521</v>
      </c>
      <c r="U1964" s="2">
        <v>42551</v>
      </c>
      <c r="V1964" s="2">
        <v>42580</v>
      </c>
      <c r="W1964" s="2">
        <v>42613</v>
      </c>
      <c r="X1964" s="2">
        <v>42643</v>
      </c>
      <c r="Y1964" s="2">
        <v>42674</v>
      </c>
      <c r="Z1964" s="2">
        <v>42704</v>
      </c>
      <c r="AA1964" s="2">
        <v>42734</v>
      </c>
      <c r="AB1964" s="2">
        <v>42766</v>
      </c>
      <c r="AC1964" s="2">
        <v>42794</v>
      </c>
      <c r="AD1964" s="2">
        <v>42825</v>
      </c>
      <c r="AE1964" s="2">
        <v>42853</v>
      </c>
      <c r="AF1964" s="2">
        <v>42886</v>
      </c>
      <c r="AG1964" s="2">
        <v>42916</v>
      </c>
      <c r="AH1964" s="2">
        <v>42947</v>
      </c>
      <c r="AI1964" s="2">
        <v>42978</v>
      </c>
      <c r="AJ1964" s="2">
        <v>43007</v>
      </c>
      <c r="AK1964" s="2">
        <v>43039</v>
      </c>
      <c r="AL1964" s="2">
        <v>43069</v>
      </c>
      <c r="AM1964" s="2">
        <v>43098</v>
      </c>
      <c r="AN1964" s="2">
        <v>43131</v>
      </c>
      <c r="AO1964" s="2">
        <v>43159</v>
      </c>
      <c r="AP1964" s="2">
        <v>43189</v>
      </c>
      <c r="AQ1964" s="2">
        <v>43220</v>
      </c>
      <c r="AR1964" s="2">
        <v>43251</v>
      </c>
      <c r="AS1964" s="2">
        <v>43280</v>
      </c>
      <c r="AT1964" s="2">
        <v>43312</v>
      </c>
      <c r="AU1964" s="2">
        <v>43343</v>
      </c>
      <c r="AV1964" s="2">
        <v>43371</v>
      </c>
      <c r="AW1964" s="2">
        <v>43404</v>
      </c>
      <c r="AX1964" s="2">
        <v>43434</v>
      </c>
      <c r="AY1964" s="2">
        <v>43465</v>
      </c>
      <c r="AZ1964" s="2">
        <v>43496</v>
      </c>
      <c r="BA1964" s="2">
        <v>43524</v>
      </c>
      <c r="BB1964" s="2">
        <v>43553</v>
      </c>
      <c r="BC1964" s="2">
        <v>43585</v>
      </c>
      <c r="BD1964" s="2">
        <v>43616</v>
      </c>
      <c r="BE1964" s="2">
        <v>43644</v>
      </c>
      <c r="BF1964" s="2">
        <v>43677</v>
      </c>
      <c r="BG1964" s="2">
        <v>43707</v>
      </c>
      <c r="BH1964" s="2">
        <v>43738</v>
      </c>
      <c r="BI1964" s="2">
        <v>43769</v>
      </c>
      <c r="BJ1964" s="2">
        <v>43798</v>
      </c>
      <c r="BK1964" s="2">
        <v>43830</v>
      </c>
    </row>
    <row r="1965" spans="1:97" x14ac:dyDescent="0.25">
      <c r="D1965" s="3">
        <v>1671192</v>
      </c>
      <c r="E1965">
        <v>1415067</v>
      </c>
      <c r="F1965">
        <v>1272825</v>
      </c>
      <c r="G1965">
        <v>1296185</v>
      </c>
      <c r="H1965">
        <v>948662</v>
      </c>
      <c r="I1965">
        <v>1544065</v>
      </c>
      <c r="J1965">
        <v>1605787</v>
      </c>
      <c r="K1965">
        <v>1953279</v>
      </c>
      <c r="L1965">
        <v>2310821</v>
      </c>
      <c r="M1965">
        <v>1668427</v>
      </c>
      <c r="N1965">
        <v>1676893</v>
      </c>
      <c r="O1965">
        <v>2525816</v>
      </c>
      <c r="P1965">
        <v>2699034</v>
      </c>
      <c r="Q1965">
        <v>2206699</v>
      </c>
      <c r="R1965">
        <v>2428685</v>
      </c>
      <c r="S1965">
        <v>1894554</v>
      </c>
      <c r="T1965">
        <v>1716285</v>
      </c>
      <c r="U1965">
        <v>2919323</v>
      </c>
      <c r="V1965">
        <v>2231837</v>
      </c>
      <c r="W1965">
        <v>1535357</v>
      </c>
      <c r="X1965">
        <v>1968783</v>
      </c>
      <c r="Y1965">
        <v>2427752</v>
      </c>
      <c r="Z1965">
        <v>2552425</v>
      </c>
      <c r="AA1965">
        <v>2551709</v>
      </c>
      <c r="AB1965">
        <v>2649788</v>
      </c>
      <c r="AC1965">
        <v>2390698</v>
      </c>
      <c r="AD1965">
        <v>2172479</v>
      </c>
      <c r="AE1965">
        <v>1187866</v>
      </c>
      <c r="AF1965">
        <v>2400746</v>
      </c>
      <c r="AG1965">
        <v>2438438</v>
      </c>
      <c r="AH1965">
        <v>1588379</v>
      </c>
      <c r="AI1965">
        <v>1363575</v>
      </c>
      <c r="AJ1965">
        <v>1385148</v>
      </c>
      <c r="AK1965">
        <v>1646566</v>
      </c>
      <c r="AL1965">
        <v>1674733</v>
      </c>
      <c r="AM1965">
        <v>1604924</v>
      </c>
      <c r="AN1965">
        <v>1805694</v>
      </c>
      <c r="AO1965">
        <v>2453245</v>
      </c>
      <c r="AP1965">
        <v>2544873</v>
      </c>
      <c r="AQ1965">
        <v>2884586</v>
      </c>
      <c r="AR1965">
        <v>2241813</v>
      </c>
      <c r="AS1965">
        <v>2701131</v>
      </c>
      <c r="AT1965">
        <v>1926401</v>
      </c>
      <c r="AU1965">
        <v>2313936</v>
      </c>
      <c r="AV1965">
        <v>1935074</v>
      </c>
      <c r="AW1965">
        <v>3020602</v>
      </c>
      <c r="AX1965">
        <v>2431940</v>
      </c>
      <c r="AY1965">
        <v>4016294</v>
      </c>
      <c r="AZ1965">
        <v>2897939</v>
      </c>
      <c r="BA1965">
        <v>2198740</v>
      </c>
      <c r="BB1965">
        <v>3183539</v>
      </c>
      <c r="BC1965">
        <v>2219018</v>
      </c>
      <c r="BD1965">
        <v>2992254</v>
      </c>
      <c r="BE1965">
        <v>2804960</v>
      </c>
      <c r="BF1965">
        <v>2401318</v>
      </c>
      <c r="BG1965">
        <v>3396126</v>
      </c>
      <c r="BH1965">
        <v>3413310</v>
      </c>
      <c r="BI1965">
        <v>3719050</v>
      </c>
      <c r="BJ1965">
        <v>4111046</v>
      </c>
      <c r="BK1965">
        <v>9112300</v>
      </c>
    </row>
    <row r="1966" spans="1:97" x14ac:dyDescent="0.25">
      <c r="A1966" s="5" t="s">
        <v>968</v>
      </c>
      <c r="B1966" t="s">
        <v>1172</v>
      </c>
      <c r="C1966" t="s">
        <v>1193</v>
      </c>
      <c r="D1966" s="2">
        <f>_xll.BDH(A1966, "volume", B1966, C1966, "Direction", "H", "Period", "M","cols=15;rows=2")</f>
        <v>42034</v>
      </c>
      <c r="E1966" s="2">
        <v>42062</v>
      </c>
      <c r="F1966" s="2">
        <v>42094</v>
      </c>
      <c r="G1966" s="2">
        <v>42124</v>
      </c>
      <c r="H1966" s="2">
        <v>42153</v>
      </c>
      <c r="I1966" s="2">
        <v>42185</v>
      </c>
      <c r="J1966" s="2">
        <v>42216</v>
      </c>
      <c r="K1966" s="2">
        <v>42247</v>
      </c>
      <c r="L1966" s="2">
        <v>42277</v>
      </c>
      <c r="M1966" s="2">
        <v>42307</v>
      </c>
      <c r="N1966" s="2">
        <v>42338</v>
      </c>
      <c r="O1966" s="2">
        <v>42369</v>
      </c>
      <c r="P1966" s="2">
        <v>42398</v>
      </c>
      <c r="Q1966" s="2">
        <v>42429</v>
      </c>
      <c r="R1966" s="2">
        <v>42460</v>
      </c>
    </row>
    <row r="1967" spans="1:97" x14ac:dyDescent="0.25">
      <c r="D1967" s="3">
        <v>12261839</v>
      </c>
      <c r="E1967">
        <v>15979800</v>
      </c>
      <c r="F1967">
        <v>10969765</v>
      </c>
      <c r="G1967">
        <v>8119930</v>
      </c>
      <c r="H1967">
        <v>19403346</v>
      </c>
      <c r="I1967">
        <v>14932342</v>
      </c>
      <c r="J1967">
        <v>11058143</v>
      </c>
      <c r="K1967">
        <v>23966605</v>
      </c>
      <c r="L1967">
        <v>19048926</v>
      </c>
      <c r="M1967">
        <v>18402234</v>
      </c>
      <c r="N1967">
        <v>28273865</v>
      </c>
      <c r="O1967">
        <v>28160135</v>
      </c>
      <c r="P1967">
        <v>9151546</v>
      </c>
      <c r="Q1967">
        <v>10513236</v>
      </c>
      <c r="R1967">
        <v>2329874</v>
      </c>
    </row>
    <row r="1968" spans="1:97" x14ac:dyDescent="0.25">
      <c r="A1968" s="5" t="s">
        <v>969</v>
      </c>
      <c r="B1968" t="s">
        <v>1173</v>
      </c>
      <c r="C1968" t="s">
        <v>1199</v>
      </c>
      <c r="D1968" s="2">
        <f>_xll.BDH(A1968, "volume", B1968, C1968, "Direction", "H", "Period", "M","cols=82;rows=2")</f>
        <v>42398</v>
      </c>
      <c r="E1968" s="2">
        <v>42429</v>
      </c>
      <c r="F1968" s="2">
        <v>42460</v>
      </c>
      <c r="G1968" s="2">
        <v>42489</v>
      </c>
      <c r="H1968" s="2">
        <v>42521</v>
      </c>
      <c r="I1968" s="2">
        <v>42551</v>
      </c>
      <c r="J1968" s="2">
        <v>42580</v>
      </c>
      <c r="K1968" s="2">
        <v>42613</v>
      </c>
      <c r="L1968" s="2">
        <v>42643</v>
      </c>
      <c r="M1968" s="2">
        <v>42674</v>
      </c>
      <c r="N1968" s="2">
        <v>42704</v>
      </c>
      <c r="O1968" s="2">
        <v>42734</v>
      </c>
      <c r="P1968" s="2">
        <v>42766</v>
      </c>
      <c r="Q1968" s="2">
        <v>42794</v>
      </c>
      <c r="R1968" s="2">
        <v>42825</v>
      </c>
      <c r="S1968" s="2">
        <v>42853</v>
      </c>
      <c r="T1968" s="2">
        <v>42886</v>
      </c>
      <c r="U1968" s="2">
        <v>42916</v>
      </c>
      <c r="V1968" s="2">
        <v>42947</v>
      </c>
      <c r="W1968" s="2">
        <v>42978</v>
      </c>
      <c r="X1968" s="2">
        <v>43007</v>
      </c>
      <c r="Y1968" s="2">
        <v>43039</v>
      </c>
      <c r="Z1968" s="2">
        <v>43069</v>
      </c>
      <c r="AA1968" s="2">
        <v>43098</v>
      </c>
      <c r="AB1968" s="2">
        <v>43131</v>
      </c>
      <c r="AC1968" s="2">
        <v>43159</v>
      </c>
      <c r="AD1968" s="2">
        <v>43189</v>
      </c>
      <c r="AE1968" s="2">
        <v>43220</v>
      </c>
      <c r="AF1968" s="2">
        <v>43251</v>
      </c>
      <c r="AG1968" s="2">
        <v>43280</v>
      </c>
      <c r="AH1968" s="2">
        <v>43312</v>
      </c>
      <c r="AI1968" s="2">
        <v>43343</v>
      </c>
      <c r="AJ1968" s="2">
        <v>43371</v>
      </c>
      <c r="AK1968" s="2">
        <v>43404</v>
      </c>
      <c r="AL1968" s="2">
        <v>43434</v>
      </c>
      <c r="AM1968" s="2">
        <v>43465</v>
      </c>
      <c r="AN1968" s="2">
        <v>43496</v>
      </c>
      <c r="AO1968" s="2">
        <v>43524</v>
      </c>
      <c r="AP1968" s="2">
        <v>43553</v>
      </c>
      <c r="AQ1968" s="2">
        <v>43585</v>
      </c>
      <c r="AR1968" s="2">
        <v>43616</v>
      </c>
      <c r="AS1968" s="2">
        <v>43644</v>
      </c>
      <c r="AT1968" s="2">
        <v>43677</v>
      </c>
      <c r="AU1968" s="2">
        <v>43707</v>
      </c>
      <c r="AV1968" s="2">
        <v>43738</v>
      </c>
      <c r="AW1968" s="2">
        <v>43769</v>
      </c>
      <c r="AX1968" s="2">
        <v>43798</v>
      </c>
      <c r="AY1968" s="2">
        <v>43830</v>
      </c>
      <c r="AZ1968" s="2">
        <v>43861</v>
      </c>
      <c r="BA1968" s="2">
        <v>43889</v>
      </c>
      <c r="BB1968" s="2">
        <v>43921</v>
      </c>
      <c r="BC1968" s="2">
        <v>43951</v>
      </c>
      <c r="BD1968" s="2">
        <v>43980</v>
      </c>
      <c r="BE1968" s="2">
        <v>44012</v>
      </c>
      <c r="BF1968" s="2">
        <v>44043</v>
      </c>
      <c r="BG1968" s="2">
        <v>44074</v>
      </c>
      <c r="BH1968" s="2">
        <v>44104</v>
      </c>
      <c r="BI1968" s="2">
        <v>44134</v>
      </c>
      <c r="BJ1968" s="2">
        <v>44165</v>
      </c>
      <c r="BK1968" s="2">
        <v>44196</v>
      </c>
      <c r="BL1968" s="2">
        <v>44225</v>
      </c>
      <c r="BM1968" s="2">
        <v>44253</v>
      </c>
      <c r="BN1968" s="2">
        <v>44286</v>
      </c>
      <c r="BO1968" s="2">
        <v>44316</v>
      </c>
      <c r="BP1968" s="2">
        <v>44347</v>
      </c>
      <c r="BQ1968" s="2">
        <v>44377</v>
      </c>
      <c r="BR1968" s="2">
        <v>44407</v>
      </c>
      <c r="BS1968" s="2">
        <v>44439</v>
      </c>
      <c r="BT1968" s="2">
        <v>44469</v>
      </c>
      <c r="BU1968" s="2">
        <v>44498</v>
      </c>
      <c r="BV1968" s="2">
        <v>44530</v>
      </c>
      <c r="BW1968" s="2">
        <v>44561</v>
      </c>
      <c r="BX1968" s="2">
        <v>44592</v>
      </c>
      <c r="BY1968" s="2">
        <v>44620</v>
      </c>
      <c r="BZ1968" s="2">
        <v>44651</v>
      </c>
      <c r="CA1968" s="2">
        <v>44680</v>
      </c>
      <c r="CB1968" s="2">
        <v>44712</v>
      </c>
      <c r="CC1968" s="2">
        <v>44742</v>
      </c>
      <c r="CD1968" s="2">
        <v>44771</v>
      </c>
      <c r="CE1968" s="2">
        <v>44804</v>
      </c>
      <c r="CF1968" s="2">
        <v>44834</v>
      </c>
      <c r="CG1968" s="2">
        <v>44865</v>
      </c>
    </row>
    <row r="1969" spans="1:85" x14ac:dyDescent="0.25">
      <c r="D1969" s="3">
        <v>9352063</v>
      </c>
      <c r="E1969">
        <v>7327419</v>
      </c>
      <c r="F1969">
        <v>7307417</v>
      </c>
      <c r="G1969">
        <v>6364139</v>
      </c>
      <c r="H1969">
        <v>5900848</v>
      </c>
      <c r="I1969">
        <v>5785830</v>
      </c>
      <c r="J1969">
        <v>6514317</v>
      </c>
      <c r="K1969">
        <v>5690099</v>
      </c>
      <c r="L1969">
        <v>7109570</v>
      </c>
      <c r="M1969">
        <v>6271140</v>
      </c>
      <c r="N1969">
        <v>7629965</v>
      </c>
      <c r="O1969">
        <v>7359885</v>
      </c>
      <c r="P1969">
        <v>7253421</v>
      </c>
      <c r="Q1969">
        <v>7450574</v>
      </c>
      <c r="R1969">
        <v>8789680</v>
      </c>
      <c r="S1969">
        <v>8863922</v>
      </c>
      <c r="T1969">
        <v>7526630</v>
      </c>
      <c r="U1969">
        <v>7854630</v>
      </c>
      <c r="V1969">
        <v>8263128</v>
      </c>
      <c r="W1969">
        <v>8242812</v>
      </c>
      <c r="X1969">
        <v>6765547</v>
      </c>
      <c r="Y1969">
        <v>8366061</v>
      </c>
      <c r="Z1969">
        <v>6092730</v>
      </c>
      <c r="AA1969">
        <v>6990006</v>
      </c>
      <c r="AB1969">
        <v>8461347</v>
      </c>
      <c r="AC1969">
        <v>7545138</v>
      </c>
      <c r="AD1969">
        <v>7399343</v>
      </c>
      <c r="AE1969">
        <v>9994247</v>
      </c>
      <c r="AF1969">
        <v>7276724</v>
      </c>
      <c r="AG1969">
        <v>6211863</v>
      </c>
      <c r="AH1969">
        <v>8232475</v>
      </c>
      <c r="AI1969">
        <v>5224969</v>
      </c>
      <c r="AJ1969">
        <v>6231251</v>
      </c>
      <c r="AK1969">
        <v>9005428</v>
      </c>
      <c r="AL1969">
        <v>6516879</v>
      </c>
      <c r="AM1969">
        <v>7920472</v>
      </c>
      <c r="AN1969">
        <v>7935740</v>
      </c>
      <c r="AO1969">
        <v>6414284</v>
      </c>
      <c r="AP1969">
        <v>7488872</v>
      </c>
      <c r="AQ1969">
        <v>8643977</v>
      </c>
      <c r="AR1969">
        <v>9860081</v>
      </c>
      <c r="AS1969">
        <v>7219755</v>
      </c>
      <c r="AT1969">
        <v>11337197</v>
      </c>
      <c r="AU1969">
        <v>8041668</v>
      </c>
      <c r="AV1969">
        <v>6718932</v>
      </c>
      <c r="AW1969">
        <v>7596367</v>
      </c>
      <c r="AX1969">
        <v>5015677</v>
      </c>
      <c r="AY1969">
        <v>7409026</v>
      </c>
      <c r="AZ1969">
        <v>7071214</v>
      </c>
      <c r="BA1969">
        <v>5519617</v>
      </c>
      <c r="BB1969">
        <v>9018202</v>
      </c>
      <c r="BC1969">
        <v>8264891</v>
      </c>
      <c r="BD1969">
        <v>5988493</v>
      </c>
      <c r="BE1969">
        <v>8232289</v>
      </c>
      <c r="BF1969">
        <v>8515142</v>
      </c>
      <c r="BG1969">
        <v>6465120</v>
      </c>
      <c r="BH1969">
        <v>8512786</v>
      </c>
      <c r="BI1969">
        <v>8680947</v>
      </c>
      <c r="BJ1969">
        <v>6178094</v>
      </c>
      <c r="BK1969">
        <v>5466902</v>
      </c>
      <c r="BL1969">
        <v>6159224</v>
      </c>
      <c r="BM1969">
        <v>4697023</v>
      </c>
      <c r="BN1969">
        <v>5958304</v>
      </c>
      <c r="BO1969">
        <v>5040402</v>
      </c>
      <c r="BP1969">
        <v>4063836</v>
      </c>
      <c r="BQ1969">
        <v>5877602</v>
      </c>
      <c r="BR1969">
        <v>6204855</v>
      </c>
      <c r="BS1969">
        <v>4028252</v>
      </c>
      <c r="BT1969">
        <v>4434329</v>
      </c>
      <c r="BU1969">
        <v>4504219</v>
      </c>
      <c r="BV1969">
        <v>4298292</v>
      </c>
      <c r="BW1969">
        <v>4094109</v>
      </c>
      <c r="BX1969">
        <v>5769757</v>
      </c>
      <c r="BY1969">
        <v>4783607</v>
      </c>
      <c r="BZ1969">
        <v>7538636</v>
      </c>
      <c r="CA1969">
        <v>9714743</v>
      </c>
      <c r="CB1969">
        <v>7780072</v>
      </c>
      <c r="CC1969">
        <v>6449283</v>
      </c>
      <c r="CD1969">
        <v>6117214</v>
      </c>
      <c r="CE1969">
        <v>5665273</v>
      </c>
      <c r="CF1969">
        <v>6845353</v>
      </c>
      <c r="CG1969">
        <v>6126260</v>
      </c>
    </row>
    <row r="1970" spans="1:85" x14ac:dyDescent="0.25">
      <c r="A1970" s="5" t="s">
        <v>970</v>
      </c>
      <c r="B1970" t="s">
        <v>1173</v>
      </c>
      <c r="C1970" t="s">
        <v>1199</v>
      </c>
      <c r="D1970" s="2">
        <f>_xll.BDH(A1970, "volume", B1970, C1970, "Direction", "H", "Period", "M","cols=82;rows=2")</f>
        <v>42398</v>
      </c>
      <c r="E1970" s="2">
        <v>42429</v>
      </c>
      <c r="F1970" s="2">
        <v>42460</v>
      </c>
      <c r="G1970" s="2">
        <v>42489</v>
      </c>
      <c r="H1970" s="2">
        <v>42521</v>
      </c>
      <c r="I1970" s="2">
        <v>42551</v>
      </c>
      <c r="J1970" s="2">
        <v>42580</v>
      </c>
      <c r="K1970" s="2">
        <v>42613</v>
      </c>
      <c r="L1970" s="2">
        <v>42643</v>
      </c>
      <c r="M1970" s="2">
        <v>42674</v>
      </c>
      <c r="N1970" s="2">
        <v>42704</v>
      </c>
      <c r="O1970" s="2">
        <v>42734</v>
      </c>
      <c r="P1970" s="2">
        <v>42766</v>
      </c>
      <c r="Q1970" s="2">
        <v>42794</v>
      </c>
      <c r="R1970" s="2">
        <v>42825</v>
      </c>
      <c r="S1970" s="2">
        <v>42853</v>
      </c>
      <c r="T1970" s="2">
        <v>42886</v>
      </c>
      <c r="U1970" s="2">
        <v>42916</v>
      </c>
      <c r="V1970" s="2">
        <v>42947</v>
      </c>
      <c r="W1970" s="2">
        <v>42978</v>
      </c>
      <c r="X1970" s="2">
        <v>43007</v>
      </c>
      <c r="Y1970" s="2">
        <v>43039</v>
      </c>
      <c r="Z1970" s="2">
        <v>43069</v>
      </c>
      <c r="AA1970" s="2">
        <v>43098</v>
      </c>
      <c r="AB1970" s="2">
        <v>43131</v>
      </c>
      <c r="AC1970" s="2">
        <v>43159</v>
      </c>
      <c r="AD1970" s="2">
        <v>43189</v>
      </c>
      <c r="AE1970" s="2">
        <v>43220</v>
      </c>
      <c r="AF1970" s="2">
        <v>43251</v>
      </c>
      <c r="AG1970" s="2">
        <v>43280</v>
      </c>
      <c r="AH1970" s="2">
        <v>43312</v>
      </c>
      <c r="AI1970" s="2">
        <v>43343</v>
      </c>
      <c r="AJ1970" s="2">
        <v>43371</v>
      </c>
      <c r="AK1970" s="2">
        <v>43404</v>
      </c>
      <c r="AL1970" s="2">
        <v>43434</v>
      </c>
      <c r="AM1970" s="2">
        <v>43465</v>
      </c>
      <c r="AN1970" s="2">
        <v>43496</v>
      </c>
      <c r="AO1970" s="2">
        <v>43524</v>
      </c>
      <c r="AP1970" s="2">
        <v>43553</v>
      </c>
      <c r="AQ1970" s="2">
        <v>43585</v>
      </c>
      <c r="AR1970" s="2">
        <v>43616</v>
      </c>
      <c r="AS1970" s="2">
        <v>43644</v>
      </c>
      <c r="AT1970" s="2">
        <v>43677</v>
      </c>
      <c r="AU1970" s="2">
        <v>43707</v>
      </c>
      <c r="AV1970" s="2">
        <v>43738</v>
      </c>
      <c r="AW1970" s="2">
        <v>43769</v>
      </c>
      <c r="AX1970" s="2">
        <v>43798</v>
      </c>
      <c r="AY1970" s="2">
        <v>43830</v>
      </c>
      <c r="AZ1970" s="2">
        <v>43861</v>
      </c>
      <c r="BA1970" s="2">
        <v>43889</v>
      </c>
      <c r="BB1970" s="2">
        <v>43921</v>
      </c>
      <c r="BC1970" s="2">
        <v>43951</v>
      </c>
      <c r="BD1970" s="2">
        <v>43980</v>
      </c>
      <c r="BE1970" s="2">
        <v>44012</v>
      </c>
      <c r="BF1970" s="2">
        <v>44043</v>
      </c>
      <c r="BG1970" s="2">
        <v>44074</v>
      </c>
      <c r="BH1970" s="2">
        <v>44104</v>
      </c>
      <c r="BI1970" s="2">
        <v>44134</v>
      </c>
      <c r="BJ1970" s="2">
        <v>44165</v>
      </c>
      <c r="BK1970" s="2">
        <v>44196</v>
      </c>
      <c r="BL1970" s="2">
        <v>44225</v>
      </c>
      <c r="BM1970" s="2">
        <v>44253</v>
      </c>
      <c r="BN1970" s="2">
        <v>44286</v>
      </c>
      <c r="BO1970" s="2">
        <v>44316</v>
      </c>
      <c r="BP1970" s="2">
        <v>44347</v>
      </c>
      <c r="BQ1970" s="2">
        <v>44377</v>
      </c>
      <c r="BR1970" s="2">
        <v>44407</v>
      </c>
      <c r="BS1970" s="2">
        <v>44439</v>
      </c>
      <c r="BT1970" s="2">
        <v>44469</v>
      </c>
      <c r="BU1970" s="2">
        <v>44498</v>
      </c>
      <c r="BV1970" s="2">
        <v>44530</v>
      </c>
      <c r="BW1970" s="2">
        <v>44561</v>
      </c>
      <c r="BX1970" s="2">
        <v>44592</v>
      </c>
      <c r="BY1970" s="2">
        <v>44620</v>
      </c>
      <c r="BZ1970" s="2">
        <v>44651</v>
      </c>
      <c r="CA1970" s="2">
        <v>44680</v>
      </c>
      <c r="CB1970" s="2">
        <v>44712</v>
      </c>
      <c r="CC1970" s="2">
        <v>44742</v>
      </c>
      <c r="CD1970" s="2">
        <v>44771</v>
      </c>
      <c r="CE1970" s="2">
        <v>44804</v>
      </c>
      <c r="CF1970" s="2">
        <v>44834</v>
      </c>
      <c r="CG1970" s="2">
        <v>44865</v>
      </c>
    </row>
    <row r="1971" spans="1:85" x14ac:dyDescent="0.25">
      <c r="D1971" s="3">
        <v>31522790</v>
      </c>
      <c r="E1971">
        <v>27567418</v>
      </c>
      <c r="F1971">
        <v>24382820</v>
      </c>
      <c r="G1971">
        <v>21618013</v>
      </c>
      <c r="H1971">
        <v>19810893</v>
      </c>
      <c r="I1971">
        <v>19904344</v>
      </c>
      <c r="J1971">
        <v>21296010</v>
      </c>
      <c r="K1971">
        <v>16891562</v>
      </c>
      <c r="L1971">
        <v>22817460</v>
      </c>
      <c r="M1971">
        <v>15388879</v>
      </c>
      <c r="N1971">
        <v>16043608</v>
      </c>
      <c r="O1971">
        <v>14680290</v>
      </c>
      <c r="P1971">
        <v>20284413</v>
      </c>
      <c r="Q1971">
        <v>12138007</v>
      </c>
      <c r="R1971">
        <v>13929657</v>
      </c>
      <c r="S1971">
        <v>15047389</v>
      </c>
      <c r="T1971">
        <v>11704311</v>
      </c>
      <c r="U1971">
        <v>15852991</v>
      </c>
      <c r="V1971">
        <v>14259232</v>
      </c>
      <c r="W1971">
        <v>11770515</v>
      </c>
      <c r="X1971">
        <v>12098603</v>
      </c>
      <c r="Y1971">
        <v>11665230</v>
      </c>
      <c r="Z1971">
        <v>16465053</v>
      </c>
      <c r="AA1971">
        <v>18656877</v>
      </c>
      <c r="AB1971">
        <v>17308900</v>
      </c>
      <c r="AC1971">
        <v>21826948</v>
      </c>
      <c r="AD1971">
        <v>15396702</v>
      </c>
      <c r="AE1971">
        <v>15890242</v>
      </c>
      <c r="AF1971">
        <v>18139836</v>
      </c>
      <c r="AG1971">
        <v>15687342</v>
      </c>
      <c r="AH1971">
        <v>14962489</v>
      </c>
      <c r="AI1971">
        <v>12933201</v>
      </c>
      <c r="AJ1971">
        <v>16611858</v>
      </c>
      <c r="AK1971">
        <v>15299594</v>
      </c>
      <c r="AL1971">
        <v>23404629</v>
      </c>
      <c r="AM1971">
        <v>17083730</v>
      </c>
      <c r="AN1971">
        <v>16329414</v>
      </c>
      <c r="AO1971">
        <v>14855728</v>
      </c>
      <c r="AP1971">
        <v>14391052</v>
      </c>
      <c r="AQ1971">
        <v>11087935</v>
      </c>
      <c r="AR1971">
        <v>20343058</v>
      </c>
      <c r="AS1971">
        <v>16614492</v>
      </c>
      <c r="AT1971">
        <v>12876714</v>
      </c>
      <c r="AU1971">
        <v>18038052</v>
      </c>
      <c r="AV1971">
        <v>12673309</v>
      </c>
      <c r="AW1971">
        <v>13918890</v>
      </c>
      <c r="AX1971">
        <v>15433173</v>
      </c>
      <c r="AY1971">
        <v>15384271</v>
      </c>
      <c r="AZ1971">
        <v>18867042</v>
      </c>
      <c r="BA1971">
        <v>15722828</v>
      </c>
      <c r="BB1971">
        <v>34134514</v>
      </c>
      <c r="BC1971">
        <v>18764564</v>
      </c>
      <c r="BD1971">
        <v>15374797</v>
      </c>
      <c r="BE1971">
        <v>20970837</v>
      </c>
      <c r="BF1971">
        <v>16975814</v>
      </c>
      <c r="BG1971">
        <v>13079136</v>
      </c>
      <c r="BH1971">
        <v>19219329</v>
      </c>
      <c r="BI1971">
        <v>11872009</v>
      </c>
      <c r="BJ1971">
        <v>16486640</v>
      </c>
      <c r="BK1971">
        <v>14333025</v>
      </c>
      <c r="BL1971">
        <v>16936696</v>
      </c>
      <c r="BM1971">
        <v>18116881</v>
      </c>
      <c r="BN1971">
        <v>20332425</v>
      </c>
      <c r="BO1971">
        <v>16250180</v>
      </c>
      <c r="BP1971">
        <v>15779273</v>
      </c>
      <c r="BQ1971">
        <v>14066512</v>
      </c>
      <c r="BR1971">
        <v>14182098</v>
      </c>
      <c r="BS1971">
        <v>11319413</v>
      </c>
      <c r="BT1971">
        <v>10756429</v>
      </c>
      <c r="BU1971">
        <v>12495054</v>
      </c>
      <c r="BV1971">
        <v>17681789</v>
      </c>
      <c r="BW1971">
        <v>17593414</v>
      </c>
      <c r="BX1971">
        <v>16587329</v>
      </c>
      <c r="BY1971">
        <v>19096546</v>
      </c>
      <c r="BZ1971">
        <v>21268611</v>
      </c>
      <c r="CA1971">
        <v>18150940</v>
      </c>
      <c r="CB1971">
        <v>24246361</v>
      </c>
      <c r="CC1971">
        <v>21302738</v>
      </c>
      <c r="CD1971">
        <v>16298820</v>
      </c>
      <c r="CE1971">
        <v>17905133</v>
      </c>
      <c r="CF1971">
        <v>20058119</v>
      </c>
      <c r="CG1971">
        <v>20600092</v>
      </c>
    </row>
    <row r="1972" spans="1:85" x14ac:dyDescent="0.25">
      <c r="A1972" s="5" t="s">
        <v>971</v>
      </c>
      <c r="B1972" t="s">
        <v>1173</v>
      </c>
      <c r="C1972" t="s">
        <v>1199</v>
      </c>
      <c r="D1972" s="2">
        <f>_xll.BDH(A1972, "volume", B1972, C1972, "Direction", "H", "Period", "M","cols=82;rows=2")</f>
        <v>42398</v>
      </c>
      <c r="E1972" s="2">
        <v>42429</v>
      </c>
      <c r="F1972" s="2">
        <v>42460</v>
      </c>
      <c r="G1972" s="2">
        <v>42489</v>
      </c>
      <c r="H1972" s="2">
        <v>42521</v>
      </c>
      <c r="I1972" s="2">
        <v>42551</v>
      </c>
      <c r="J1972" s="2">
        <v>42580</v>
      </c>
      <c r="K1972" s="2">
        <v>42613</v>
      </c>
      <c r="L1972" s="2">
        <v>42643</v>
      </c>
      <c r="M1972" s="2">
        <v>42674</v>
      </c>
      <c r="N1972" s="2">
        <v>42704</v>
      </c>
      <c r="O1972" s="2">
        <v>42734</v>
      </c>
      <c r="P1972" s="2">
        <v>42766</v>
      </c>
      <c r="Q1972" s="2">
        <v>42794</v>
      </c>
      <c r="R1972" s="2">
        <v>42825</v>
      </c>
      <c r="S1972" s="2">
        <v>42853</v>
      </c>
      <c r="T1972" s="2">
        <v>42886</v>
      </c>
      <c r="U1972" s="2">
        <v>42916</v>
      </c>
      <c r="V1972" s="2">
        <v>42947</v>
      </c>
      <c r="W1972" s="2">
        <v>42978</v>
      </c>
      <c r="X1972" s="2">
        <v>43007</v>
      </c>
      <c r="Y1972" s="2">
        <v>43039</v>
      </c>
      <c r="Z1972" s="2">
        <v>43069</v>
      </c>
      <c r="AA1972" s="2">
        <v>43098</v>
      </c>
      <c r="AB1972" s="2">
        <v>43131</v>
      </c>
      <c r="AC1972" s="2">
        <v>43159</v>
      </c>
      <c r="AD1972" s="2">
        <v>43189</v>
      </c>
      <c r="AE1972" s="2">
        <v>43220</v>
      </c>
      <c r="AF1972" s="2">
        <v>43251</v>
      </c>
      <c r="AG1972" s="2">
        <v>43280</v>
      </c>
      <c r="AH1972" s="2">
        <v>43312</v>
      </c>
      <c r="AI1972" s="2">
        <v>43343</v>
      </c>
      <c r="AJ1972" s="2">
        <v>43371</v>
      </c>
      <c r="AK1972" s="2">
        <v>43404</v>
      </c>
      <c r="AL1972" s="2">
        <v>43434</v>
      </c>
      <c r="AM1972" s="2">
        <v>43465</v>
      </c>
      <c r="AN1972" s="2">
        <v>43496</v>
      </c>
      <c r="AO1972" s="2">
        <v>43524</v>
      </c>
      <c r="AP1972" s="2">
        <v>43553</v>
      </c>
      <c r="AQ1972" s="2">
        <v>43585</v>
      </c>
      <c r="AR1972" s="2">
        <v>43616</v>
      </c>
      <c r="AS1972" s="2">
        <v>43644</v>
      </c>
      <c r="AT1972" s="2">
        <v>43677</v>
      </c>
      <c r="AU1972" s="2">
        <v>43707</v>
      </c>
      <c r="AV1972" s="2">
        <v>43738</v>
      </c>
      <c r="AW1972" s="2">
        <v>43769</v>
      </c>
      <c r="AX1972" s="2">
        <v>43798</v>
      </c>
      <c r="AY1972" s="2">
        <v>43830</v>
      </c>
      <c r="AZ1972" s="2">
        <v>43861</v>
      </c>
      <c r="BA1972" s="2">
        <v>43889</v>
      </c>
      <c r="BB1972" s="2">
        <v>43921</v>
      </c>
      <c r="BC1972" s="2">
        <v>43951</v>
      </c>
      <c r="BD1972" s="2">
        <v>43980</v>
      </c>
      <c r="BE1972" s="2">
        <v>44012</v>
      </c>
      <c r="BF1972" s="2">
        <v>44043</v>
      </c>
      <c r="BG1972" s="2">
        <v>44074</v>
      </c>
      <c r="BH1972" s="2">
        <v>44104</v>
      </c>
      <c r="BI1972" s="2">
        <v>44134</v>
      </c>
      <c r="BJ1972" s="2">
        <v>44165</v>
      </c>
      <c r="BK1972" s="2">
        <v>44196</v>
      </c>
      <c r="BL1972" s="2">
        <v>44225</v>
      </c>
      <c r="BM1972" s="2">
        <v>44253</v>
      </c>
      <c r="BN1972" s="2">
        <v>44286</v>
      </c>
      <c r="BO1972" s="2">
        <v>44316</v>
      </c>
      <c r="BP1972" s="2">
        <v>44347</v>
      </c>
      <c r="BQ1972" s="2">
        <v>44377</v>
      </c>
      <c r="BR1972" s="2">
        <v>44407</v>
      </c>
      <c r="BS1972" s="2">
        <v>44439</v>
      </c>
      <c r="BT1972" s="2">
        <v>44469</v>
      </c>
      <c r="BU1972" s="2">
        <v>44498</v>
      </c>
      <c r="BV1972" s="2">
        <v>44530</v>
      </c>
      <c r="BW1972" s="2">
        <v>44561</v>
      </c>
      <c r="BX1972" s="2">
        <v>44592</v>
      </c>
      <c r="BY1972" s="2">
        <v>44620</v>
      </c>
      <c r="BZ1972" s="2">
        <v>44651</v>
      </c>
      <c r="CA1972" s="2">
        <v>44680</v>
      </c>
      <c r="CB1972" s="2">
        <v>44712</v>
      </c>
      <c r="CC1972" s="2">
        <v>44742</v>
      </c>
      <c r="CD1972" s="2">
        <v>44771</v>
      </c>
      <c r="CE1972" s="2">
        <v>44804</v>
      </c>
      <c r="CF1972" s="2">
        <v>44834</v>
      </c>
      <c r="CG1972" s="2">
        <v>44865</v>
      </c>
    </row>
    <row r="1973" spans="1:85" x14ac:dyDescent="0.25">
      <c r="D1973" s="3">
        <v>66071470</v>
      </c>
      <c r="E1973">
        <v>55773820</v>
      </c>
      <c r="F1973">
        <v>72342560</v>
      </c>
      <c r="G1973">
        <v>42641927</v>
      </c>
      <c r="H1973">
        <v>62847227</v>
      </c>
      <c r="I1973">
        <v>80386480</v>
      </c>
      <c r="J1973">
        <v>46036179</v>
      </c>
      <c r="K1973">
        <v>43408631</v>
      </c>
      <c r="L1973">
        <v>64521048</v>
      </c>
      <c r="M1973">
        <v>49798551</v>
      </c>
      <c r="N1973">
        <v>76759615</v>
      </c>
      <c r="O1973">
        <v>64169390</v>
      </c>
      <c r="P1973">
        <v>53831166</v>
      </c>
      <c r="Q1973">
        <v>60236242</v>
      </c>
      <c r="R1973">
        <v>85497367</v>
      </c>
      <c r="S1973">
        <v>84992147</v>
      </c>
      <c r="T1973">
        <v>84951994</v>
      </c>
      <c r="U1973">
        <v>98438589</v>
      </c>
      <c r="V1973">
        <v>70598489</v>
      </c>
      <c r="W1973">
        <v>56024124</v>
      </c>
      <c r="X1973">
        <v>109999323</v>
      </c>
      <c r="Y1973">
        <v>67228512</v>
      </c>
      <c r="Z1973">
        <v>74972607</v>
      </c>
      <c r="AA1973">
        <v>65491826</v>
      </c>
      <c r="AB1973">
        <v>71388558</v>
      </c>
      <c r="AC1973">
        <v>79238176</v>
      </c>
      <c r="AD1973">
        <v>84894873</v>
      </c>
      <c r="AE1973">
        <v>67122405</v>
      </c>
      <c r="AF1973">
        <v>88214720</v>
      </c>
      <c r="AG1973">
        <v>92759015</v>
      </c>
      <c r="AH1973">
        <v>53703615</v>
      </c>
      <c r="AI1973">
        <v>60618887</v>
      </c>
      <c r="AJ1973">
        <v>70567659</v>
      </c>
      <c r="AK1973">
        <v>63052263</v>
      </c>
      <c r="AL1973">
        <v>66779937</v>
      </c>
      <c r="AM1973">
        <v>81650378</v>
      </c>
      <c r="AN1973">
        <v>69526167</v>
      </c>
      <c r="AO1973">
        <v>69828459</v>
      </c>
      <c r="AP1973">
        <v>93644429</v>
      </c>
      <c r="AQ1973">
        <v>54674634</v>
      </c>
      <c r="AR1973">
        <v>66257147</v>
      </c>
      <c r="AS1973">
        <v>61855436</v>
      </c>
      <c r="AT1973">
        <v>39667794</v>
      </c>
      <c r="AU1973">
        <v>55338059</v>
      </c>
      <c r="AV1973">
        <v>67457773</v>
      </c>
      <c r="AW1973">
        <v>46222299</v>
      </c>
      <c r="AX1973">
        <v>51259004</v>
      </c>
      <c r="AY1973">
        <v>53031925</v>
      </c>
      <c r="AZ1973">
        <v>58693738</v>
      </c>
      <c r="BA1973">
        <v>48381519</v>
      </c>
      <c r="BB1973">
        <v>98135105</v>
      </c>
      <c r="BC1973">
        <v>55732212</v>
      </c>
      <c r="BD1973">
        <v>54307360</v>
      </c>
      <c r="BE1973">
        <v>103684958</v>
      </c>
      <c r="BF1973">
        <v>62044148</v>
      </c>
      <c r="BG1973">
        <v>49722583</v>
      </c>
      <c r="BH1973">
        <v>63176934</v>
      </c>
      <c r="BI1973">
        <v>50332229</v>
      </c>
      <c r="BJ1973">
        <v>54477842</v>
      </c>
      <c r="BK1973">
        <v>63377403</v>
      </c>
      <c r="BL1973">
        <v>52549430</v>
      </c>
      <c r="BM1973">
        <v>45562721</v>
      </c>
      <c r="BN1973">
        <v>74864518</v>
      </c>
      <c r="BO1973">
        <v>62288647</v>
      </c>
      <c r="BP1973">
        <v>51004010</v>
      </c>
      <c r="BQ1973">
        <v>62437659</v>
      </c>
      <c r="BR1973">
        <v>50059531</v>
      </c>
      <c r="BS1973">
        <v>37147264</v>
      </c>
      <c r="BT1973">
        <v>70347325</v>
      </c>
      <c r="BU1973">
        <v>54454156</v>
      </c>
      <c r="BV1973">
        <v>48774439</v>
      </c>
      <c r="BW1973">
        <v>57617229</v>
      </c>
      <c r="BX1973">
        <v>55955578</v>
      </c>
      <c r="BY1973">
        <v>50816030</v>
      </c>
      <c r="BZ1973">
        <v>69990024</v>
      </c>
      <c r="CA1973">
        <v>42142510</v>
      </c>
      <c r="CB1973">
        <v>60175809</v>
      </c>
      <c r="CC1973">
        <v>64124817</v>
      </c>
      <c r="CD1973">
        <v>47975578</v>
      </c>
      <c r="CE1973">
        <v>62760753</v>
      </c>
      <c r="CF1973">
        <v>61246707</v>
      </c>
      <c r="CG1973">
        <v>64901059</v>
      </c>
    </row>
    <row r="1974" spans="1:85" x14ac:dyDescent="0.25">
      <c r="A1974" s="5" t="s">
        <v>972</v>
      </c>
      <c r="B1974" t="s">
        <v>1173</v>
      </c>
      <c r="C1974" t="s">
        <v>1202</v>
      </c>
      <c r="D1974" s="2">
        <f>_xll.BDH(A1974, "volume", B1974, C1974, "Direction", "H", "Period", "M","cols=72;rows=2")</f>
        <v>42398</v>
      </c>
      <c r="E1974" s="2">
        <v>42429</v>
      </c>
      <c r="F1974" s="2">
        <v>42460</v>
      </c>
      <c r="G1974" s="2">
        <v>42489</v>
      </c>
      <c r="H1974" s="2">
        <v>42521</v>
      </c>
      <c r="I1974" s="2">
        <v>42551</v>
      </c>
      <c r="J1974" s="2">
        <v>42580</v>
      </c>
      <c r="K1974" s="2">
        <v>42613</v>
      </c>
      <c r="L1974" s="2">
        <v>42643</v>
      </c>
      <c r="M1974" s="2">
        <v>42674</v>
      </c>
      <c r="N1974" s="2">
        <v>42704</v>
      </c>
      <c r="O1974" s="2">
        <v>42734</v>
      </c>
      <c r="P1974" s="2">
        <v>42766</v>
      </c>
      <c r="Q1974" s="2">
        <v>42794</v>
      </c>
      <c r="R1974" s="2">
        <v>42825</v>
      </c>
      <c r="S1974" s="2">
        <v>42853</v>
      </c>
      <c r="T1974" s="2">
        <v>42886</v>
      </c>
      <c r="U1974" s="2">
        <v>42916</v>
      </c>
      <c r="V1974" s="2">
        <v>42947</v>
      </c>
      <c r="W1974" s="2">
        <v>42978</v>
      </c>
      <c r="X1974" s="2">
        <v>43007</v>
      </c>
      <c r="Y1974" s="2">
        <v>43039</v>
      </c>
      <c r="Z1974" s="2">
        <v>43069</v>
      </c>
      <c r="AA1974" s="2">
        <v>43098</v>
      </c>
      <c r="AB1974" s="2">
        <v>43131</v>
      </c>
      <c r="AC1974" s="2">
        <v>43159</v>
      </c>
      <c r="AD1974" s="2">
        <v>43189</v>
      </c>
      <c r="AE1974" s="2">
        <v>43220</v>
      </c>
      <c r="AF1974" s="2">
        <v>43251</v>
      </c>
      <c r="AG1974" s="2">
        <v>43280</v>
      </c>
      <c r="AH1974" s="2">
        <v>43312</v>
      </c>
      <c r="AI1974" s="2">
        <v>43343</v>
      </c>
      <c r="AJ1974" s="2">
        <v>43371</v>
      </c>
      <c r="AK1974" s="2">
        <v>43404</v>
      </c>
      <c r="AL1974" s="2">
        <v>43434</v>
      </c>
      <c r="AM1974" s="2">
        <v>43465</v>
      </c>
      <c r="AN1974" s="2">
        <v>43496</v>
      </c>
      <c r="AO1974" s="2">
        <v>43524</v>
      </c>
      <c r="AP1974" s="2">
        <v>43553</v>
      </c>
      <c r="AQ1974" s="2">
        <v>43585</v>
      </c>
      <c r="AR1974" s="2">
        <v>43616</v>
      </c>
      <c r="AS1974" s="2">
        <v>43644</v>
      </c>
      <c r="AT1974" s="2">
        <v>43677</v>
      </c>
      <c r="AU1974" s="2">
        <v>43707</v>
      </c>
      <c r="AV1974" s="2">
        <v>43738</v>
      </c>
      <c r="AW1974" s="2">
        <v>43769</v>
      </c>
      <c r="AX1974" s="2">
        <v>43798</v>
      </c>
      <c r="AY1974" s="2">
        <v>43830</v>
      </c>
      <c r="AZ1974" s="2">
        <v>43861</v>
      </c>
      <c r="BA1974" s="2">
        <v>43889</v>
      </c>
      <c r="BB1974" s="2">
        <v>43921</v>
      </c>
      <c r="BC1974" s="2">
        <v>43951</v>
      </c>
      <c r="BD1974" s="2">
        <v>43980</v>
      </c>
      <c r="BE1974" s="2">
        <v>44012</v>
      </c>
      <c r="BF1974" s="2">
        <v>44043</v>
      </c>
      <c r="BG1974" s="2">
        <v>44074</v>
      </c>
      <c r="BH1974" s="2">
        <v>44104</v>
      </c>
      <c r="BI1974" s="2">
        <v>44134</v>
      </c>
      <c r="BJ1974" s="2">
        <v>44165</v>
      </c>
      <c r="BK1974" s="2">
        <v>44196</v>
      </c>
      <c r="BL1974" s="2">
        <v>44225</v>
      </c>
      <c r="BM1974" s="2">
        <v>44253</v>
      </c>
      <c r="BN1974" s="2">
        <v>44286</v>
      </c>
      <c r="BO1974" s="2">
        <v>44316</v>
      </c>
      <c r="BP1974" s="2">
        <v>44347</v>
      </c>
      <c r="BQ1974" s="2">
        <v>44377</v>
      </c>
      <c r="BR1974" s="2">
        <v>44407</v>
      </c>
      <c r="BS1974" s="2">
        <v>44439</v>
      </c>
      <c r="BT1974" s="2">
        <v>44469</v>
      </c>
      <c r="BU1974" s="2">
        <v>44498</v>
      </c>
      <c r="BV1974" s="2">
        <v>44530</v>
      </c>
      <c r="BW1974" s="2">
        <v>44561</v>
      </c>
    </row>
    <row r="1975" spans="1:85" x14ac:dyDescent="0.25">
      <c r="D1975" s="3">
        <v>19792501</v>
      </c>
      <c r="E1975">
        <v>29191823</v>
      </c>
      <c r="F1975">
        <v>16458610</v>
      </c>
      <c r="G1975">
        <v>19250121</v>
      </c>
      <c r="H1975">
        <v>16322615</v>
      </c>
      <c r="I1975">
        <v>25535122</v>
      </c>
      <c r="J1975">
        <v>19813276</v>
      </c>
      <c r="K1975">
        <v>25109496</v>
      </c>
      <c r="L1975">
        <v>18267945</v>
      </c>
      <c r="M1975">
        <v>22490007</v>
      </c>
      <c r="N1975">
        <v>26219258</v>
      </c>
      <c r="O1975">
        <v>34018778</v>
      </c>
      <c r="P1975">
        <v>26947805</v>
      </c>
      <c r="Q1975">
        <v>35868164</v>
      </c>
      <c r="R1975">
        <v>27020644</v>
      </c>
      <c r="S1975">
        <v>18935270</v>
      </c>
      <c r="T1975">
        <v>24415125</v>
      </c>
      <c r="U1975">
        <v>25463279</v>
      </c>
      <c r="V1975">
        <v>15763664</v>
      </c>
      <c r="W1975">
        <v>20701456</v>
      </c>
      <c r="X1975">
        <v>19157505</v>
      </c>
      <c r="Y1975">
        <v>19872111</v>
      </c>
      <c r="Z1975">
        <v>29035600</v>
      </c>
      <c r="AA1975">
        <v>25424292</v>
      </c>
      <c r="AB1975">
        <v>20461453</v>
      </c>
      <c r="AC1975">
        <v>27539465</v>
      </c>
      <c r="AD1975">
        <v>21168047</v>
      </c>
      <c r="AE1975">
        <v>25508157</v>
      </c>
      <c r="AF1975">
        <v>30940650</v>
      </c>
      <c r="AG1975">
        <v>30534098</v>
      </c>
      <c r="AH1975">
        <v>23185373</v>
      </c>
      <c r="AI1975">
        <v>31288370</v>
      </c>
      <c r="AJ1975">
        <v>21631269</v>
      </c>
      <c r="AK1975">
        <v>27638315</v>
      </c>
      <c r="AL1975">
        <v>26934483</v>
      </c>
      <c r="AM1975">
        <v>30067888</v>
      </c>
      <c r="AN1975">
        <v>25194125</v>
      </c>
      <c r="AO1975">
        <v>26679597</v>
      </c>
      <c r="AP1975">
        <v>25098366</v>
      </c>
      <c r="AQ1975">
        <v>20950760</v>
      </c>
      <c r="AR1975">
        <v>25601247</v>
      </c>
      <c r="AS1975">
        <v>18913008</v>
      </c>
      <c r="AT1975">
        <v>19182257</v>
      </c>
      <c r="AU1975">
        <v>25341419</v>
      </c>
      <c r="AV1975">
        <v>22545296</v>
      </c>
      <c r="AW1975">
        <v>21252930</v>
      </c>
      <c r="AX1975">
        <v>21092538</v>
      </c>
      <c r="AY1975">
        <v>22639790</v>
      </c>
      <c r="AZ1975">
        <v>24572234</v>
      </c>
      <c r="BA1975">
        <v>39869406</v>
      </c>
      <c r="BB1975">
        <v>51863618</v>
      </c>
      <c r="BC1975">
        <v>39054360</v>
      </c>
      <c r="BD1975">
        <v>42347791</v>
      </c>
      <c r="BE1975">
        <v>42325811</v>
      </c>
      <c r="BF1975">
        <v>37419205</v>
      </c>
      <c r="BG1975">
        <v>22103724</v>
      </c>
      <c r="BH1975">
        <v>29010306</v>
      </c>
      <c r="BI1975">
        <v>18709819</v>
      </c>
      <c r="BJ1975">
        <v>25081972</v>
      </c>
      <c r="BK1975">
        <v>28447607</v>
      </c>
      <c r="BL1975">
        <v>22500740</v>
      </c>
      <c r="BM1975">
        <v>26004175</v>
      </c>
      <c r="BN1975">
        <v>26034334</v>
      </c>
      <c r="BO1975">
        <v>24153583</v>
      </c>
      <c r="BP1975">
        <v>27467015</v>
      </c>
      <c r="BQ1975">
        <v>21901037</v>
      </c>
      <c r="BR1975">
        <v>25306642</v>
      </c>
      <c r="BS1975">
        <v>25277246</v>
      </c>
      <c r="BT1975">
        <v>22918927</v>
      </c>
      <c r="BU1975">
        <v>24595421</v>
      </c>
      <c r="BV1975">
        <v>21468553</v>
      </c>
      <c r="BW1975">
        <v>59462945</v>
      </c>
    </row>
    <row r="1976" spans="1:85" x14ac:dyDescent="0.25">
      <c r="A1976" s="5" t="s">
        <v>973</v>
      </c>
      <c r="B1976" t="s">
        <v>1173</v>
      </c>
      <c r="C1976" t="s">
        <v>1199</v>
      </c>
      <c r="D1976" s="2">
        <f>_xll.BDH(A1976, "volume", B1976, C1976, "Direction", "H", "Period", "M","cols=82;rows=2")</f>
        <v>42398</v>
      </c>
      <c r="E1976" s="2">
        <v>42429</v>
      </c>
      <c r="F1976" s="2">
        <v>42460</v>
      </c>
      <c r="G1976" s="2">
        <v>42489</v>
      </c>
      <c r="H1976" s="2">
        <v>42521</v>
      </c>
      <c r="I1976" s="2">
        <v>42551</v>
      </c>
      <c r="J1976" s="2">
        <v>42580</v>
      </c>
      <c r="K1976" s="2">
        <v>42613</v>
      </c>
      <c r="L1976" s="2">
        <v>42643</v>
      </c>
      <c r="M1976" s="2">
        <v>42674</v>
      </c>
      <c r="N1976" s="2">
        <v>42704</v>
      </c>
      <c r="O1976" s="2">
        <v>42734</v>
      </c>
      <c r="P1976" s="2">
        <v>42766</v>
      </c>
      <c r="Q1976" s="2">
        <v>42794</v>
      </c>
      <c r="R1976" s="2">
        <v>42825</v>
      </c>
      <c r="S1976" s="2">
        <v>42853</v>
      </c>
      <c r="T1976" s="2">
        <v>42886</v>
      </c>
      <c r="U1976" s="2">
        <v>42916</v>
      </c>
      <c r="V1976" s="2">
        <v>42947</v>
      </c>
      <c r="W1976" s="2">
        <v>42978</v>
      </c>
      <c r="X1976" s="2">
        <v>43007</v>
      </c>
      <c r="Y1976" s="2">
        <v>43039</v>
      </c>
      <c r="Z1976" s="2">
        <v>43069</v>
      </c>
      <c r="AA1976" s="2">
        <v>43098</v>
      </c>
      <c r="AB1976" s="2">
        <v>43131</v>
      </c>
      <c r="AC1976" s="2">
        <v>43159</v>
      </c>
      <c r="AD1976" s="2">
        <v>43189</v>
      </c>
      <c r="AE1976" s="2">
        <v>43220</v>
      </c>
      <c r="AF1976" s="2">
        <v>43251</v>
      </c>
      <c r="AG1976" s="2">
        <v>43280</v>
      </c>
      <c r="AH1976" s="2">
        <v>43312</v>
      </c>
      <c r="AI1976" s="2">
        <v>43343</v>
      </c>
      <c r="AJ1976" s="2">
        <v>43371</v>
      </c>
      <c r="AK1976" s="2">
        <v>43404</v>
      </c>
      <c r="AL1976" s="2">
        <v>43434</v>
      </c>
      <c r="AM1976" s="2">
        <v>43465</v>
      </c>
      <c r="AN1976" s="2">
        <v>43496</v>
      </c>
      <c r="AO1976" s="2">
        <v>43524</v>
      </c>
      <c r="AP1976" s="2">
        <v>43553</v>
      </c>
      <c r="AQ1976" s="2">
        <v>43585</v>
      </c>
      <c r="AR1976" s="2">
        <v>43616</v>
      </c>
      <c r="AS1976" s="2">
        <v>43644</v>
      </c>
      <c r="AT1976" s="2">
        <v>43677</v>
      </c>
      <c r="AU1976" s="2">
        <v>43707</v>
      </c>
      <c r="AV1976" s="2">
        <v>43738</v>
      </c>
      <c r="AW1976" s="2">
        <v>43769</v>
      </c>
      <c r="AX1976" s="2">
        <v>43798</v>
      </c>
      <c r="AY1976" s="2">
        <v>43830</v>
      </c>
      <c r="AZ1976" s="2">
        <v>43861</v>
      </c>
      <c r="BA1976" s="2">
        <v>43889</v>
      </c>
      <c r="BB1976" s="2">
        <v>43921</v>
      </c>
      <c r="BC1976" s="2">
        <v>43951</v>
      </c>
      <c r="BD1976" s="2">
        <v>43980</v>
      </c>
      <c r="BE1976" s="2">
        <v>44012</v>
      </c>
      <c r="BF1976" s="2">
        <v>44043</v>
      </c>
      <c r="BG1976" s="2">
        <v>44074</v>
      </c>
      <c r="BH1976" s="2">
        <v>44104</v>
      </c>
      <c r="BI1976" s="2">
        <v>44134</v>
      </c>
      <c r="BJ1976" s="2">
        <v>44165</v>
      </c>
      <c r="BK1976" s="2">
        <v>44196</v>
      </c>
      <c r="BL1976" s="2">
        <v>44225</v>
      </c>
      <c r="BM1976" s="2">
        <v>44253</v>
      </c>
      <c r="BN1976" s="2">
        <v>44286</v>
      </c>
      <c r="BO1976" s="2">
        <v>44316</v>
      </c>
      <c r="BP1976" s="2">
        <v>44347</v>
      </c>
      <c r="BQ1976" s="2">
        <v>44377</v>
      </c>
      <c r="BR1976" s="2">
        <v>44407</v>
      </c>
      <c r="BS1976" s="2">
        <v>44439</v>
      </c>
      <c r="BT1976" s="2">
        <v>44469</v>
      </c>
      <c r="BU1976" s="2">
        <v>44498</v>
      </c>
      <c r="BV1976" s="2">
        <v>44530</v>
      </c>
      <c r="BW1976" s="2">
        <v>44561</v>
      </c>
      <c r="BX1976" s="2">
        <v>44592</v>
      </c>
      <c r="BY1976" s="2">
        <v>44620</v>
      </c>
      <c r="BZ1976" s="2">
        <v>44651</v>
      </c>
      <c r="CA1976" s="2">
        <v>44680</v>
      </c>
      <c r="CB1976" s="2">
        <v>44712</v>
      </c>
      <c r="CC1976" s="2">
        <v>44742</v>
      </c>
      <c r="CD1976" s="2">
        <v>44771</v>
      </c>
      <c r="CE1976" s="2">
        <v>44804</v>
      </c>
      <c r="CF1976" s="2">
        <v>44834</v>
      </c>
      <c r="CG1976" s="2">
        <v>44865</v>
      </c>
    </row>
    <row r="1977" spans="1:85" x14ac:dyDescent="0.25">
      <c r="D1977" s="3">
        <v>7433420</v>
      </c>
      <c r="E1977">
        <v>9448446</v>
      </c>
      <c r="F1977">
        <v>8326100</v>
      </c>
      <c r="G1977">
        <v>5552127</v>
      </c>
      <c r="H1977">
        <v>6101304</v>
      </c>
      <c r="I1977">
        <v>6590743</v>
      </c>
      <c r="J1977">
        <v>5121290</v>
      </c>
      <c r="K1977">
        <v>5082155</v>
      </c>
      <c r="L1977">
        <v>11709204</v>
      </c>
      <c r="M1977">
        <v>8912540</v>
      </c>
      <c r="N1977">
        <v>4207073</v>
      </c>
      <c r="O1977">
        <v>4737660</v>
      </c>
      <c r="P1977">
        <v>3337222</v>
      </c>
      <c r="Q1977">
        <v>2820415</v>
      </c>
      <c r="R1977">
        <v>4103686</v>
      </c>
      <c r="S1977">
        <v>2412873</v>
      </c>
      <c r="T1977">
        <v>2190683</v>
      </c>
      <c r="U1977">
        <v>3295843</v>
      </c>
      <c r="V1977">
        <v>1832078</v>
      </c>
      <c r="W1977">
        <v>2321716</v>
      </c>
      <c r="X1977">
        <v>3411486</v>
      </c>
      <c r="Y1977">
        <v>2528305</v>
      </c>
      <c r="Z1977">
        <v>3984575</v>
      </c>
      <c r="AA1977">
        <v>3753199</v>
      </c>
      <c r="AB1977">
        <v>2754017</v>
      </c>
      <c r="AC1977">
        <v>3379238</v>
      </c>
      <c r="AD1977">
        <v>3112882</v>
      </c>
      <c r="AE1977">
        <v>1840666</v>
      </c>
      <c r="AF1977">
        <v>3311971</v>
      </c>
      <c r="AG1977">
        <v>3411885</v>
      </c>
      <c r="AH1977">
        <v>1484080</v>
      </c>
      <c r="AI1977">
        <v>3947550</v>
      </c>
      <c r="AJ1977">
        <v>3938134</v>
      </c>
      <c r="AK1977">
        <v>8207651</v>
      </c>
      <c r="AL1977">
        <v>4940196</v>
      </c>
      <c r="AM1977">
        <v>5187288</v>
      </c>
      <c r="AN1977">
        <v>5815265</v>
      </c>
      <c r="AO1977">
        <v>3932545</v>
      </c>
      <c r="AP1977">
        <v>6176457</v>
      </c>
      <c r="AQ1977">
        <v>3539782</v>
      </c>
      <c r="AR1977">
        <v>6310403</v>
      </c>
      <c r="AS1977">
        <v>7077170</v>
      </c>
      <c r="AT1977">
        <v>4737331</v>
      </c>
      <c r="AU1977">
        <v>5890910</v>
      </c>
      <c r="AV1977">
        <v>4322722</v>
      </c>
      <c r="AW1977">
        <v>4963814</v>
      </c>
      <c r="AX1977">
        <v>4862015</v>
      </c>
      <c r="AY1977">
        <v>5225292</v>
      </c>
      <c r="AZ1977">
        <v>5689289</v>
      </c>
      <c r="BA1977">
        <v>6183850</v>
      </c>
      <c r="BB1977">
        <v>15272944</v>
      </c>
      <c r="BC1977">
        <v>5992726</v>
      </c>
      <c r="BD1977">
        <v>4549787</v>
      </c>
      <c r="BE1977">
        <v>6801904</v>
      </c>
      <c r="BF1977">
        <v>3491404</v>
      </c>
      <c r="BG1977">
        <v>4270134</v>
      </c>
      <c r="BH1977">
        <v>6698215</v>
      </c>
      <c r="BI1977">
        <v>3892732</v>
      </c>
      <c r="BJ1977">
        <v>5196934</v>
      </c>
      <c r="BK1977">
        <v>5137466</v>
      </c>
      <c r="BL1977">
        <v>6653585</v>
      </c>
      <c r="BM1977">
        <v>5141589</v>
      </c>
      <c r="BN1977">
        <v>7099988</v>
      </c>
      <c r="BO1977">
        <v>4219173</v>
      </c>
      <c r="BP1977">
        <v>4544522</v>
      </c>
      <c r="BQ1977">
        <v>5113919</v>
      </c>
      <c r="BR1977">
        <v>3884742</v>
      </c>
      <c r="BS1977">
        <v>5282112</v>
      </c>
      <c r="BT1977">
        <v>6525049</v>
      </c>
      <c r="BU1977">
        <v>5258687</v>
      </c>
      <c r="BV1977">
        <v>6259341</v>
      </c>
      <c r="BW1977">
        <v>7122689</v>
      </c>
      <c r="BX1977">
        <v>4969755</v>
      </c>
      <c r="BY1977">
        <v>4825023</v>
      </c>
      <c r="BZ1977">
        <v>5965598</v>
      </c>
      <c r="CA1977">
        <v>4144655</v>
      </c>
      <c r="CB1977">
        <v>7773935</v>
      </c>
      <c r="CC1977">
        <v>7773758</v>
      </c>
      <c r="CD1977">
        <v>4236136</v>
      </c>
      <c r="CE1977">
        <v>4356474</v>
      </c>
      <c r="CF1977">
        <v>5791466</v>
      </c>
      <c r="CG1977">
        <v>8959500</v>
      </c>
    </row>
    <row r="1978" spans="1:85" x14ac:dyDescent="0.25">
      <c r="A1978" s="5" t="s">
        <v>974</v>
      </c>
      <c r="B1978" t="s">
        <v>1173</v>
      </c>
      <c r="C1978" t="s">
        <v>1199</v>
      </c>
      <c r="D1978" s="2">
        <f>_xll.BDH(A1978, "volume", B1978, C1978, "Direction", "H", "Period", "M","cols=82;rows=2")</f>
        <v>42398</v>
      </c>
      <c r="E1978" s="2">
        <v>42429</v>
      </c>
      <c r="F1978" s="2">
        <v>42460</v>
      </c>
      <c r="G1978" s="2">
        <v>42489</v>
      </c>
      <c r="H1978" s="2">
        <v>42521</v>
      </c>
      <c r="I1978" s="2">
        <v>42551</v>
      </c>
      <c r="J1978" s="2">
        <v>42580</v>
      </c>
      <c r="K1978" s="2">
        <v>42613</v>
      </c>
      <c r="L1978" s="2">
        <v>42643</v>
      </c>
      <c r="M1978" s="2">
        <v>42674</v>
      </c>
      <c r="N1978" s="2">
        <v>42704</v>
      </c>
      <c r="O1978" s="2">
        <v>42734</v>
      </c>
      <c r="P1978" s="2">
        <v>42766</v>
      </c>
      <c r="Q1978" s="2">
        <v>42794</v>
      </c>
      <c r="R1978" s="2">
        <v>42825</v>
      </c>
      <c r="S1978" s="2">
        <v>42853</v>
      </c>
      <c r="T1978" s="2">
        <v>42886</v>
      </c>
      <c r="U1978" s="2">
        <v>42916</v>
      </c>
      <c r="V1978" s="2">
        <v>42947</v>
      </c>
      <c r="W1978" s="2">
        <v>42978</v>
      </c>
      <c r="X1978" s="2">
        <v>43007</v>
      </c>
      <c r="Y1978" s="2">
        <v>43039</v>
      </c>
      <c r="Z1978" s="2">
        <v>43069</v>
      </c>
      <c r="AA1978" s="2">
        <v>43098</v>
      </c>
      <c r="AB1978" s="2">
        <v>43131</v>
      </c>
      <c r="AC1978" s="2">
        <v>43159</v>
      </c>
      <c r="AD1978" s="2">
        <v>43189</v>
      </c>
      <c r="AE1978" s="2">
        <v>43220</v>
      </c>
      <c r="AF1978" s="2">
        <v>43251</v>
      </c>
      <c r="AG1978" s="2">
        <v>43280</v>
      </c>
      <c r="AH1978" s="2">
        <v>43312</v>
      </c>
      <c r="AI1978" s="2">
        <v>43343</v>
      </c>
      <c r="AJ1978" s="2">
        <v>43371</v>
      </c>
      <c r="AK1978" s="2">
        <v>43404</v>
      </c>
      <c r="AL1978" s="2">
        <v>43434</v>
      </c>
      <c r="AM1978" s="2">
        <v>43465</v>
      </c>
      <c r="AN1978" s="2">
        <v>43496</v>
      </c>
      <c r="AO1978" s="2">
        <v>43524</v>
      </c>
      <c r="AP1978" s="2">
        <v>43553</v>
      </c>
      <c r="AQ1978" s="2">
        <v>43585</v>
      </c>
      <c r="AR1978" s="2">
        <v>43616</v>
      </c>
      <c r="AS1978" s="2">
        <v>43644</v>
      </c>
      <c r="AT1978" s="2">
        <v>43677</v>
      </c>
      <c r="AU1978" s="2">
        <v>43707</v>
      </c>
      <c r="AV1978" s="2">
        <v>43738</v>
      </c>
      <c r="AW1978" s="2">
        <v>43769</v>
      </c>
      <c r="AX1978" s="2">
        <v>43798</v>
      </c>
      <c r="AY1978" s="2">
        <v>43830</v>
      </c>
      <c r="AZ1978" s="2">
        <v>43861</v>
      </c>
      <c r="BA1978" s="2">
        <v>43889</v>
      </c>
      <c r="BB1978" s="2">
        <v>43921</v>
      </c>
      <c r="BC1978" s="2">
        <v>43951</v>
      </c>
      <c r="BD1978" s="2">
        <v>43980</v>
      </c>
      <c r="BE1978" s="2">
        <v>44012</v>
      </c>
      <c r="BF1978" s="2">
        <v>44043</v>
      </c>
      <c r="BG1978" s="2">
        <v>44074</v>
      </c>
      <c r="BH1978" s="2">
        <v>44104</v>
      </c>
      <c r="BI1978" s="2">
        <v>44134</v>
      </c>
      <c r="BJ1978" s="2">
        <v>44165</v>
      </c>
      <c r="BK1978" s="2">
        <v>44196</v>
      </c>
      <c r="BL1978" s="2">
        <v>44225</v>
      </c>
      <c r="BM1978" s="2">
        <v>44253</v>
      </c>
      <c r="BN1978" s="2">
        <v>44286</v>
      </c>
      <c r="BO1978" s="2">
        <v>44316</v>
      </c>
      <c r="BP1978" s="2">
        <v>44347</v>
      </c>
      <c r="BQ1978" s="2">
        <v>44377</v>
      </c>
      <c r="BR1978" s="2">
        <v>44407</v>
      </c>
      <c r="BS1978" s="2">
        <v>44439</v>
      </c>
      <c r="BT1978" s="2">
        <v>44469</v>
      </c>
      <c r="BU1978" s="2">
        <v>44498</v>
      </c>
      <c r="BV1978" s="2">
        <v>44530</v>
      </c>
      <c r="BW1978" s="2">
        <v>44561</v>
      </c>
      <c r="BX1978" s="2">
        <v>44592</v>
      </c>
      <c r="BY1978" s="2">
        <v>44620</v>
      </c>
      <c r="BZ1978" s="2">
        <v>44651</v>
      </c>
      <c r="CA1978" s="2">
        <v>44680</v>
      </c>
      <c r="CB1978" s="2">
        <v>44712</v>
      </c>
      <c r="CC1978" s="2">
        <v>44742</v>
      </c>
      <c r="CD1978" s="2">
        <v>44771</v>
      </c>
      <c r="CE1978" s="2">
        <v>44804</v>
      </c>
      <c r="CF1978" s="2">
        <v>44834</v>
      </c>
      <c r="CG1978" s="2">
        <v>44865</v>
      </c>
    </row>
    <row r="1979" spans="1:85" x14ac:dyDescent="0.25">
      <c r="D1979" s="3">
        <v>8540607</v>
      </c>
      <c r="E1979">
        <v>9931299</v>
      </c>
      <c r="F1979">
        <v>6447855</v>
      </c>
      <c r="G1979">
        <v>4889443</v>
      </c>
      <c r="H1979">
        <v>5386676</v>
      </c>
      <c r="I1979">
        <v>6827739</v>
      </c>
      <c r="J1979">
        <v>4417877</v>
      </c>
      <c r="K1979">
        <v>5599880</v>
      </c>
      <c r="L1979">
        <v>6187288</v>
      </c>
      <c r="M1979">
        <v>5388567</v>
      </c>
      <c r="N1979">
        <v>8742267</v>
      </c>
      <c r="O1979">
        <v>6603640</v>
      </c>
      <c r="P1979">
        <v>4577832</v>
      </c>
      <c r="Q1979">
        <v>5708782</v>
      </c>
      <c r="R1979">
        <v>8753229</v>
      </c>
      <c r="S1979">
        <v>5768218</v>
      </c>
      <c r="T1979">
        <v>9923429</v>
      </c>
      <c r="U1979">
        <v>8652853</v>
      </c>
      <c r="V1979">
        <v>5440288</v>
      </c>
      <c r="W1979">
        <v>7658358</v>
      </c>
      <c r="X1979">
        <v>6146181</v>
      </c>
      <c r="Y1979">
        <v>5446668</v>
      </c>
      <c r="Z1979">
        <v>8104390</v>
      </c>
      <c r="AA1979">
        <v>6891649</v>
      </c>
      <c r="AB1979">
        <v>6555823</v>
      </c>
      <c r="AC1979">
        <v>9645135</v>
      </c>
      <c r="AD1979">
        <v>7787270</v>
      </c>
      <c r="AE1979">
        <v>7070598</v>
      </c>
      <c r="AF1979">
        <v>8965948</v>
      </c>
      <c r="AG1979">
        <v>7081817</v>
      </c>
      <c r="AH1979">
        <v>5716389</v>
      </c>
      <c r="AI1979">
        <v>5684314</v>
      </c>
      <c r="AJ1979">
        <v>7084318</v>
      </c>
      <c r="AK1979">
        <v>8291150</v>
      </c>
      <c r="AL1979">
        <v>7826370</v>
      </c>
      <c r="AM1979">
        <v>8125851</v>
      </c>
      <c r="AN1979">
        <v>6121089</v>
      </c>
      <c r="AO1979">
        <v>5562569</v>
      </c>
      <c r="AP1979">
        <v>6525586</v>
      </c>
      <c r="AQ1979">
        <v>5641611</v>
      </c>
      <c r="AR1979">
        <v>6826539</v>
      </c>
      <c r="AS1979">
        <v>6954340</v>
      </c>
      <c r="AT1979">
        <v>5790366</v>
      </c>
      <c r="AU1979">
        <v>6603578</v>
      </c>
      <c r="AV1979">
        <v>6385380</v>
      </c>
      <c r="AW1979">
        <v>7564811</v>
      </c>
      <c r="AX1979">
        <v>8738237</v>
      </c>
      <c r="AY1979">
        <v>7274812</v>
      </c>
      <c r="AZ1979">
        <v>6995457</v>
      </c>
      <c r="BA1979">
        <v>7116426</v>
      </c>
      <c r="BB1979">
        <v>13286439</v>
      </c>
      <c r="BC1979">
        <v>8591179</v>
      </c>
      <c r="BD1979">
        <v>7763996</v>
      </c>
      <c r="BE1979">
        <v>9466857</v>
      </c>
      <c r="BF1979">
        <v>7015139</v>
      </c>
      <c r="BG1979">
        <v>6408768</v>
      </c>
      <c r="BH1979">
        <v>8186374</v>
      </c>
      <c r="BI1979">
        <v>5605939</v>
      </c>
      <c r="BJ1979">
        <v>6151125</v>
      </c>
      <c r="BK1979">
        <v>6131148</v>
      </c>
      <c r="BL1979">
        <v>6063236</v>
      </c>
      <c r="BM1979">
        <v>8279881</v>
      </c>
      <c r="BN1979">
        <v>15617550</v>
      </c>
      <c r="BO1979">
        <v>7809873</v>
      </c>
      <c r="BP1979">
        <v>7905373</v>
      </c>
      <c r="BQ1979">
        <v>7759700</v>
      </c>
      <c r="BR1979">
        <v>6813303</v>
      </c>
      <c r="BS1979">
        <v>8171708</v>
      </c>
      <c r="BT1979">
        <v>8115511</v>
      </c>
      <c r="BU1979">
        <v>5932353</v>
      </c>
      <c r="BV1979">
        <v>6819857</v>
      </c>
      <c r="BW1979">
        <v>8720304</v>
      </c>
      <c r="BX1979">
        <v>9320312</v>
      </c>
      <c r="BY1979">
        <v>9216134</v>
      </c>
      <c r="BZ1979">
        <v>12649015</v>
      </c>
      <c r="CA1979">
        <v>7559911</v>
      </c>
      <c r="CB1979">
        <v>10551330</v>
      </c>
      <c r="CC1979">
        <v>8961562</v>
      </c>
      <c r="CD1979">
        <v>6434586</v>
      </c>
      <c r="CE1979">
        <v>8172294</v>
      </c>
      <c r="CF1979">
        <v>7069510</v>
      </c>
      <c r="CG1979">
        <v>6843814</v>
      </c>
    </row>
    <row r="1980" spans="1:85" x14ac:dyDescent="0.25">
      <c r="A1980" s="5" t="s">
        <v>975</v>
      </c>
      <c r="B1980" t="s">
        <v>1173</v>
      </c>
      <c r="C1980" t="s">
        <v>1196</v>
      </c>
      <c r="D1980" s="2">
        <f>_xll.BDH(A1980, "volume", B1980, C1980, "Direction", "H", "Period", "M","cols=28;rows=2")</f>
        <v>42398</v>
      </c>
      <c r="E1980" s="2">
        <v>42429</v>
      </c>
      <c r="F1980" s="2">
        <v>42460</v>
      </c>
      <c r="G1980" s="2">
        <v>42489</v>
      </c>
      <c r="H1980" s="2">
        <v>42521</v>
      </c>
      <c r="I1980" s="2">
        <v>42551</v>
      </c>
      <c r="J1980" s="2">
        <v>42580</v>
      </c>
      <c r="K1980" s="2">
        <v>42613</v>
      </c>
      <c r="L1980" s="2">
        <v>42643</v>
      </c>
      <c r="M1980" s="2">
        <v>42674</v>
      </c>
      <c r="N1980" s="2">
        <v>42704</v>
      </c>
      <c r="O1980" s="2">
        <v>42734</v>
      </c>
      <c r="P1980" s="2">
        <v>42766</v>
      </c>
      <c r="Q1980" s="2">
        <v>42794</v>
      </c>
      <c r="R1980" s="2">
        <v>42825</v>
      </c>
      <c r="S1980" s="2">
        <v>42853</v>
      </c>
      <c r="T1980" s="2">
        <v>42886</v>
      </c>
      <c r="U1980" s="2">
        <v>42916</v>
      </c>
      <c r="V1980" s="2">
        <v>42947</v>
      </c>
      <c r="W1980" s="2">
        <v>42978</v>
      </c>
      <c r="X1980" s="2">
        <v>43007</v>
      </c>
      <c r="Y1980" s="2">
        <v>43039</v>
      </c>
      <c r="Z1980" s="2">
        <v>43069</v>
      </c>
      <c r="AA1980" s="2">
        <v>43098</v>
      </c>
      <c r="AB1980" s="2">
        <v>43131</v>
      </c>
      <c r="AC1980" s="2">
        <v>43159</v>
      </c>
      <c r="AD1980" s="2">
        <v>43189</v>
      </c>
      <c r="AE1980" s="2">
        <v>43220</v>
      </c>
    </row>
    <row r="1981" spans="1:85" x14ac:dyDescent="0.25">
      <c r="D1981" s="3">
        <v>7378067</v>
      </c>
      <c r="E1981">
        <v>7191430</v>
      </c>
      <c r="F1981">
        <v>6213731</v>
      </c>
      <c r="G1981">
        <v>5543736</v>
      </c>
      <c r="H1981">
        <v>6151324</v>
      </c>
      <c r="I1981">
        <v>10900083</v>
      </c>
      <c r="J1981">
        <v>6000470</v>
      </c>
      <c r="K1981">
        <v>8433585</v>
      </c>
      <c r="L1981">
        <v>10923604</v>
      </c>
      <c r="M1981">
        <v>4391710</v>
      </c>
      <c r="N1981">
        <v>9756285</v>
      </c>
      <c r="O1981">
        <v>7154179</v>
      </c>
      <c r="P1981">
        <v>5365348</v>
      </c>
      <c r="Q1981">
        <v>8831391</v>
      </c>
      <c r="R1981">
        <v>7188388</v>
      </c>
      <c r="S1981">
        <v>4742732</v>
      </c>
      <c r="T1981">
        <v>5784324</v>
      </c>
      <c r="U1981">
        <v>7616620</v>
      </c>
      <c r="V1981">
        <v>3532293</v>
      </c>
      <c r="W1981">
        <v>5198946</v>
      </c>
      <c r="X1981">
        <v>8738048</v>
      </c>
      <c r="Y1981">
        <v>5351329</v>
      </c>
      <c r="Z1981">
        <v>6897807</v>
      </c>
      <c r="AA1981">
        <v>6623536</v>
      </c>
      <c r="AB1981">
        <v>5682366</v>
      </c>
      <c r="AC1981">
        <v>16865211</v>
      </c>
      <c r="AD1981">
        <v>25130288</v>
      </c>
      <c r="AE1981">
        <v>17646831</v>
      </c>
    </row>
    <row r="1982" spans="1:85" x14ac:dyDescent="0.25">
      <c r="A1982" s="5" t="s">
        <v>976</v>
      </c>
      <c r="B1982" t="s">
        <v>1173</v>
      </c>
      <c r="C1982" t="s">
        <v>1199</v>
      </c>
      <c r="D1982" s="2">
        <f>_xll.BDH(A1982, "volume", B1982, C1982, "Direction", "H", "Period", "M","cols=82;rows=2")</f>
        <v>42398</v>
      </c>
      <c r="E1982" s="2">
        <v>42429</v>
      </c>
      <c r="F1982" s="2">
        <v>42460</v>
      </c>
      <c r="G1982" s="2">
        <v>42489</v>
      </c>
      <c r="H1982" s="2">
        <v>42521</v>
      </c>
      <c r="I1982" s="2">
        <v>42551</v>
      </c>
      <c r="J1982" s="2">
        <v>42580</v>
      </c>
      <c r="K1982" s="2">
        <v>42613</v>
      </c>
      <c r="L1982" s="2">
        <v>42643</v>
      </c>
      <c r="M1982" s="2">
        <v>42674</v>
      </c>
      <c r="N1982" s="2">
        <v>42704</v>
      </c>
      <c r="O1982" s="2">
        <v>42734</v>
      </c>
      <c r="P1982" s="2">
        <v>42766</v>
      </c>
      <c r="Q1982" s="2">
        <v>42794</v>
      </c>
      <c r="R1982" s="2">
        <v>42825</v>
      </c>
      <c r="S1982" s="2">
        <v>42853</v>
      </c>
      <c r="T1982" s="2">
        <v>42886</v>
      </c>
      <c r="U1982" s="2">
        <v>42916</v>
      </c>
      <c r="V1982" s="2">
        <v>42947</v>
      </c>
      <c r="W1982" s="2">
        <v>42978</v>
      </c>
      <c r="X1982" s="2">
        <v>43007</v>
      </c>
      <c r="Y1982" s="2">
        <v>43039</v>
      </c>
      <c r="Z1982" s="2">
        <v>43069</v>
      </c>
      <c r="AA1982" s="2">
        <v>43098</v>
      </c>
      <c r="AB1982" s="2">
        <v>43131</v>
      </c>
      <c r="AC1982" s="2">
        <v>43159</v>
      </c>
      <c r="AD1982" s="2">
        <v>43189</v>
      </c>
      <c r="AE1982" s="2">
        <v>43220</v>
      </c>
      <c r="AF1982" s="2">
        <v>43251</v>
      </c>
      <c r="AG1982" s="2">
        <v>43280</v>
      </c>
      <c r="AH1982" s="2">
        <v>43312</v>
      </c>
      <c r="AI1982" s="2">
        <v>43343</v>
      </c>
      <c r="AJ1982" s="2">
        <v>43371</v>
      </c>
      <c r="AK1982" s="2">
        <v>43404</v>
      </c>
      <c r="AL1982" s="2">
        <v>43434</v>
      </c>
      <c r="AM1982" s="2">
        <v>43465</v>
      </c>
      <c r="AN1982" s="2">
        <v>43496</v>
      </c>
      <c r="AO1982" s="2">
        <v>43524</v>
      </c>
      <c r="AP1982" s="2">
        <v>43553</v>
      </c>
      <c r="AQ1982" s="2">
        <v>43585</v>
      </c>
      <c r="AR1982" s="2">
        <v>43616</v>
      </c>
      <c r="AS1982" s="2">
        <v>43644</v>
      </c>
      <c r="AT1982" s="2">
        <v>43677</v>
      </c>
      <c r="AU1982" s="2">
        <v>43707</v>
      </c>
      <c r="AV1982" s="2">
        <v>43738</v>
      </c>
      <c r="AW1982" s="2">
        <v>43769</v>
      </c>
      <c r="AX1982" s="2">
        <v>43798</v>
      </c>
      <c r="AY1982" s="2">
        <v>43830</v>
      </c>
      <c r="AZ1982" s="2">
        <v>43861</v>
      </c>
      <c r="BA1982" s="2">
        <v>43889</v>
      </c>
      <c r="BB1982" s="2">
        <v>43921</v>
      </c>
      <c r="BC1982" s="2">
        <v>43951</v>
      </c>
      <c r="BD1982" s="2">
        <v>43980</v>
      </c>
      <c r="BE1982" s="2">
        <v>44012</v>
      </c>
      <c r="BF1982" s="2">
        <v>44043</v>
      </c>
      <c r="BG1982" s="2">
        <v>44074</v>
      </c>
      <c r="BH1982" s="2">
        <v>44104</v>
      </c>
      <c r="BI1982" s="2">
        <v>44134</v>
      </c>
      <c r="BJ1982" s="2">
        <v>44165</v>
      </c>
      <c r="BK1982" s="2">
        <v>44196</v>
      </c>
      <c r="BL1982" s="2">
        <v>44225</v>
      </c>
      <c r="BM1982" s="2">
        <v>44253</v>
      </c>
      <c r="BN1982" s="2">
        <v>44286</v>
      </c>
      <c r="BO1982" s="2">
        <v>44316</v>
      </c>
      <c r="BP1982" s="2">
        <v>44347</v>
      </c>
      <c r="BQ1982" s="2">
        <v>44377</v>
      </c>
      <c r="BR1982" s="2">
        <v>44407</v>
      </c>
      <c r="BS1982" s="2">
        <v>44439</v>
      </c>
      <c r="BT1982" s="2">
        <v>44469</v>
      </c>
      <c r="BU1982" s="2">
        <v>44498</v>
      </c>
      <c r="BV1982" s="2">
        <v>44530</v>
      </c>
      <c r="BW1982" s="2">
        <v>44561</v>
      </c>
      <c r="BX1982" s="2">
        <v>44592</v>
      </c>
      <c r="BY1982" s="2">
        <v>44620</v>
      </c>
      <c r="BZ1982" s="2">
        <v>44651</v>
      </c>
      <c r="CA1982" s="2">
        <v>44680</v>
      </c>
      <c r="CB1982" s="2">
        <v>44712</v>
      </c>
      <c r="CC1982" s="2">
        <v>44742</v>
      </c>
      <c r="CD1982" s="2">
        <v>44771</v>
      </c>
      <c r="CE1982" s="2">
        <v>44804</v>
      </c>
      <c r="CF1982" s="2">
        <v>44834</v>
      </c>
      <c r="CG1982" s="2">
        <v>44865</v>
      </c>
    </row>
    <row r="1983" spans="1:85" x14ac:dyDescent="0.25">
      <c r="D1983" s="3">
        <v>22193122</v>
      </c>
      <c r="E1983">
        <v>21043555</v>
      </c>
      <c r="F1983">
        <v>19567185</v>
      </c>
      <c r="G1983">
        <v>18455881</v>
      </c>
      <c r="H1983">
        <v>15119271</v>
      </c>
      <c r="I1983">
        <v>14085980</v>
      </c>
      <c r="J1983">
        <v>10597250</v>
      </c>
      <c r="K1983">
        <v>13351646</v>
      </c>
      <c r="L1983">
        <v>15185312</v>
      </c>
      <c r="M1983">
        <v>15174570</v>
      </c>
      <c r="N1983">
        <v>23020623</v>
      </c>
      <c r="O1983">
        <v>12279679</v>
      </c>
      <c r="P1983">
        <v>11637799</v>
      </c>
      <c r="Q1983">
        <v>11726221</v>
      </c>
      <c r="R1983">
        <v>15375616</v>
      </c>
      <c r="S1983">
        <v>10567210</v>
      </c>
      <c r="T1983">
        <v>10498581</v>
      </c>
      <c r="U1983">
        <v>10219709</v>
      </c>
      <c r="V1983">
        <v>9570889</v>
      </c>
      <c r="W1983">
        <v>11536189</v>
      </c>
      <c r="X1983">
        <v>11619972</v>
      </c>
      <c r="Y1983">
        <v>16389406</v>
      </c>
      <c r="Z1983">
        <v>12085204</v>
      </c>
      <c r="AA1983">
        <v>11024441</v>
      </c>
      <c r="AB1983">
        <v>12795140</v>
      </c>
      <c r="AC1983">
        <v>9743792</v>
      </c>
      <c r="AD1983">
        <v>9548199</v>
      </c>
      <c r="AE1983">
        <v>9192628</v>
      </c>
      <c r="AF1983">
        <v>10284999</v>
      </c>
      <c r="AG1983">
        <v>9669116</v>
      </c>
      <c r="AH1983">
        <v>8444117</v>
      </c>
      <c r="AI1983">
        <v>7804020</v>
      </c>
      <c r="AJ1983">
        <v>10625921</v>
      </c>
      <c r="AK1983">
        <v>11825023</v>
      </c>
      <c r="AL1983">
        <v>10711514</v>
      </c>
      <c r="AM1983">
        <v>11443752</v>
      </c>
      <c r="AN1983">
        <v>10824941</v>
      </c>
      <c r="AO1983">
        <v>7227851</v>
      </c>
      <c r="AP1983">
        <v>10326930</v>
      </c>
      <c r="AQ1983">
        <v>10892351</v>
      </c>
      <c r="AR1983">
        <v>9651269</v>
      </c>
      <c r="AS1983">
        <v>8911813</v>
      </c>
      <c r="AT1983">
        <v>8079860</v>
      </c>
      <c r="AU1983">
        <v>8512400</v>
      </c>
      <c r="AV1983">
        <v>9290759</v>
      </c>
      <c r="AW1983">
        <v>8206066</v>
      </c>
      <c r="AX1983">
        <v>8210371</v>
      </c>
      <c r="AY1983">
        <v>8776282</v>
      </c>
      <c r="AZ1983">
        <v>9491625</v>
      </c>
      <c r="BA1983">
        <v>11862284</v>
      </c>
      <c r="BB1983">
        <v>26371991</v>
      </c>
      <c r="BC1983">
        <v>13657258</v>
      </c>
      <c r="BD1983">
        <v>10546602</v>
      </c>
      <c r="BE1983">
        <v>14124385</v>
      </c>
      <c r="BF1983">
        <v>11434107</v>
      </c>
      <c r="BG1983">
        <v>9046076</v>
      </c>
      <c r="BH1983">
        <v>9631500</v>
      </c>
      <c r="BI1983">
        <v>8886013</v>
      </c>
      <c r="BJ1983">
        <v>9827158</v>
      </c>
      <c r="BK1983">
        <v>10344037</v>
      </c>
      <c r="BL1983">
        <v>9005741</v>
      </c>
      <c r="BM1983">
        <v>8725521</v>
      </c>
      <c r="BN1983">
        <v>11150384</v>
      </c>
      <c r="BO1983">
        <v>8174206</v>
      </c>
      <c r="BP1983">
        <v>7850258</v>
      </c>
      <c r="BQ1983">
        <v>8983433</v>
      </c>
      <c r="BR1983">
        <v>8205547</v>
      </c>
      <c r="BS1983">
        <v>6347237</v>
      </c>
      <c r="BT1983">
        <v>11965867</v>
      </c>
      <c r="BU1983">
        <v>7903344</v>
      </c>
      <c r="BV1983">
        <v>8116854</v>
      </c>
      <c r="BW1983">
        <v>9721006</v>
      </c>
      <c r="BX1983">
        <v>9439464</v>
      </c>
      <c r="BY1983">
        <v>6584245</v>
      </c>
      <c r="BZ1983">
        <v>8934876</v>
      </c>
      <c r="CA1983">
        <v>9735465</v>
      </c>
      <c r="CB1983">
        <v>10442957</v>
      </c>
      <c r="CC1983">
        <v>13941230</v>
      </c>
      <c r="CD1983">
        <v>9698034</v>
      </c>
      <c r="CE1983">
        <v>7994305</v>
      </c>
      <c r="CF1983">
        <v>10544806</v>
      </c>
      <c r="CG1983">
        <v>9035400</v>
      </c>
    </row>
    <row r="1984" spans="1:85" x14ac:dyDescent="0.25">
      <c r="A1984" s="5" t="s">
        <v>977</v>
      </c>
      <c r="B1984" t="s">
        <v>1173</v>
      </c>
      <c r="C1984" t="s">
        <v>1199</v>
      </c>
      <c r="D1984" s="2">
        <f>_xll.BDH(A1984, "volume", B1984, C1984, "Direction", "H", "Period", "M","cols=82;rows=2")</f>
        <v>42398</v>
      </c>
      <c r="E1984" s="2">
        <v>42429</v>
      </c>
      <c r="F1984" s="2">
        <v>42460</v>
      </c>
      <c r="G1984" s="2">
        <v>42489</v>
      </c>
      <c r="H1984" s="2">
        <v>42521</v>
      </c>
      <c r="I1984" s="2">
        <v>42551</v>
      </c>
      <c r="J1984" s="2">
        <v>42580</v>
      </c>
      <c r="K1984" s="2">
        <v>42613</v>
      </c>
      <c r="L1984" s="2">
        <v>42643</v>
      </c>
      <c r="M1984" s="2">
        <v>42674</v>
      </c>
      <c r="N1984" s="2">
        <v>42704</v>
      </c>
      <c r="O1984" s="2">
        <v>42734</v>
      </c>
      <c r="P1984" s="2">
        <v>42766</v>
      </c>
      <c r="Q1984" s="2">
        <v>42794</v>
      </c>
      <c r="R1984" s="2">
        <v>42825</v>
      </c>
      <c r="S1984" s="2">
        <v>42853</v>
      </c>
      <c r="T1984" s="2">
        <v>42886</v>
      </c>
      <c r="U1984" s="2">
        <v>42916</v>
      </c>
      <c r="V1984" s="2">
        <v>42947</v>
      </c>
      <c r="W1984" s="2">
        <v>42978</v>
      </c>
      <c r="X1984" s="2">
        <v>43007</v>
      </c>
      <c r="Y1984" s="2">
        <v>43039</v>
      </c>
      <c r="Z1984" s="2">
        <v>43069</v>
      </c>
      <c r="AA1984" s="2">
        <v>43098</v>
      </c>
      <c r="AB1984" s="2">
        <v>43131</v>
      </c>
      <c r="AC1984" s="2">
        <v>43159</v>
      </c>
      <c r="AD1984" s="2">
        <v>43189</v>
      </c>
      <c r="AE1984" s="2">
        <v>43220</v>
      </c>
      <c r="AF1984" s="2">
        <v>43251</v>
      </c>
      <c r="AG1984" s="2">
        <v>43280</v>
      </c>
      <c r="AH1984" s="2">
        <v>43312</v>
      </c>
      <c r="AI1984" s="2">
        <v>43343</v>
      </c>
      <c r="AJ1984" s="2">
        <v>43371</v>
      </c>
      <c r="AK1984" s="2">
        <v>43404</v>
      </c>
      <c r="AL1984" s="2">
        <v>43434</v>
      </c>
      <c r="AM1984" s="2">
        <v>43465</v>
      </c>
      <c r="AN1984" s="2">
        <v>43496</v>
      </c>
      <c r="AO1984" s="2">
        <v>43524</v>
      </c>
      <c r="AP1984" s="2">
        <v>43553</v>
      </c>
      <c r="AQ1984" s="2">
        <v>43585</v>
      </c>
      <c r="AR1984" s="2">
        <v>43616</v>
      </c>
      <c r="AS1984" s="2">
        <v>43644</v>
      </c>
      <c r="AT1984" s="2">
        <v>43677</v>
      </c>
      <c r="AU1984" s="2">
        <v>43707</v>
      </c>
      <c r="AV1984" s="2">
        <v>43738</v>
      </c>
      <c r="AW1984" s="2">
        <v>43769</v>
      </c>
      <c r="AX1984" s="2">
        <v>43798</v>
      </c>
      <c r="AY1984" s="2">
        <v>43830</v>
      </c>
      <c r="AZ1984" s="2">
        <v>43861</v>
      </c>
      <c r="BA1984" s="2">
        <v>43889</v>
      </c>
      <c r="BB1984" s="2">
        <v>43921</v>
      </c>
      <c r="BC1984" s="2">
        <v>43951</v>
      </c>
      <c r="BD1984" s="2">
        <v>43980</v>
      </c>
      <c r="BE1984" s="2">
        <v>44012</v>
      </c>
      <c r="BF1984" s="2">
        <v>44043</v>
      </c>
      <c r="BG1984" s="2">
        <v>44074</v>
      </c>
      <c r="BH1984" s="2">
        <v>44104</v>
      </c>
      <c r="BI1984" s="2">
        <v>44134</v>
      </c>
      <c r="BJ1984" s="2">
        <v>44165</v>
      </c>
      <c r="BK1984" s="2">
        <v>44196</v>
      </c>
      <c r="BL1984" s="2">
        <v>44225</v>
      </c>
      <c r="BM1984" s="2">
        <v>44253</v>
      </c>
      <c r="BN1984" s="2">
        <v>44286</v>
      </c>
      <c r="BO1984" s="2">
        <v>44316</v>
      </c>
      <c r="BP1984" s="2">
        <v>44347</v>
      </c>
      <c r="BQ1984" s="2">
        <v>44377</v>
      </c>
      <c r="BR1984" s="2">
        <v>44407</v>
      </c>
      <c r="BS1984" s="2">
        <v>44439</v>
      </c>
      <c r="BT1984" s="2">
        <v>44469</v>
      </c>
      <c r="BU1984" s="2">
        <v>44498</v>
      </c>
      <c r="BV1984" s="2">
        <v>44530</v>
      </c>
      <c r="BW1984" s="2">
        <v>44561</v>
      </c>
      <c r="BX1984" s="2">
        <v>44592</v>
      </c>
      <c r="BY1984" s="2">
        <v>44620</v>
      </c>
      <c r="BZ1984" s="2">
        <v>44651</v>
      </c>
      <c r="CA1984" s="2">
        <v>44680</v>
      </c>
      <c r="CB1984" s="2">
        <v>44712</v>
      </c>
      <c r="CC1984" s="2">
        <v>44742</v>
      </c>
      <c r="CD1984" s="2">
        <v>44771</v>
      </c>
      <c r="CE1984" s="2">
        <v>44804</v>
      </c>
      <c r="CF1984" s="2">
        <v>44834</v>
      </c>
      <c r="CG1984" s="2">
        <v>44865</v>
      </c>
    </row>
    <row r="1985" spans="1:85" x14ac:dyDescent="0.25">
      <c r="D1985" s="3">
        <v>58392090</v>
      </c>
      <c r="E1985">
        <v>69758981</v>
      </c>
      <c r="F1985">
        <v>56688956</v>
      </c>
      <c r="G1985">
        <v>44987050</v>
      </c>
      <c r="H1985">
        <v>45445657</v>
      </c>
      <c r="I1985">
        <v>50751687</v>
      </c>
      <c r="J1985">
        <v>50872159</v>
      </c>
      <c r="K1985">
        <v>33671653</v>
      </c>
      <c r="L1985">
        <v>53047031</v>
      </c>
      <c r="M1985">
        <v>49413620</v>
      </c>
      <c r="N1985">
        <v>44586732</v>
      </c>
      <c r="O1985">
        <v>35422377</v>
      </c>
      <c r="P1985">
        <v>40309196</v>
      </c>
      <c r="Q1985">
        <v>36990828</v>
      </c>
      <c r="R1985">
        <v>41203059</v>
      </c>
      <c r="S1985">
        <v>38252201</v>
      </c>
      <c r="T1985">
        <v>47341653</v>
      </c>
      <c r="U1985">
        <v>57948304</v>
      </c>
      <c r="V1985">
        <v>58216507</v>
      </c>
      <c r="W1985">
        <v>45149547</v>
      </c>
      <c r="X1985">
        <v>45626317</v>
      </c>
      <c r="Y1985">
        <v>59934436</v>
      </c>
      <c r="Z1985">
        <v>55246035</v>
      </c>
      <c r="AA1985">
        <v>50839931</v>
      </c>
      <c r="AB1985">
        <v>54356219</v>
      </c>
      <c r="AC1985">
        <v>75265027</v>
      </c>
      <c r="AD1985">
        <v>59438174</v>
      </c>
      <c r="AE1985">
        <v>52158356</v>
      </c>
      <c r="AF1985">
        <v>57440798</v>
      </c>
      <c r="AG1985">
        <v>52549749</v>
      </c>
      <c r="AH1985">
        <v>50655383</v>
      </c>
      <c r="AI1985">
        <v>49065029</v>
      </c>
      <c r="AJ1985">
        <v>59894754</v>
      </c>
      <c r="AK1985">
        <v>95560301</v>
      </c>
      <c r="AL1985">
        <v>57541023</v>
      </c>
      <c r="AM1985">
        <v>63597882</v>
      </c>
      <c r="AN1985">
        <v>63534348</v>
      </c>
      <c r="AO1985">
        <v>42712769</v>
      </c>
      <c r="AP1985">
        <v>47819537</v>
      </c>
      <c r="AQ1985">
        <v>46816772</v>
      </c>
      <c r="AR1985">
        <v>43774515</v>
      </c>
      <c r="AS1985">
        <v>45503317</v>
      </c>
      <c r="AT1985">
        <v>53726152</v>
      </c>
      <c r="AU1985">
        <v>54991864</v>
      </c>
      <c r="AV1985">
        <v>48705984</v>
      </c>
      <c r="AW1985">
        <v>54951285</v>
      </c>
      <c r="AX1985">
        <v>47513914</v>
      </c>
      <c r="AY1985">
        <v>47268741</v>
      </c>
      <c r="AZ1985">
        <v>51647654</v>
      </c>
      <c r="BA1985">
        <v>56258866</v>
      </c>
      <c r="BB1985">
        <v>110438809</v>
      </c>
      <c r="BC1985">
        <v>71466787</v>
      </c>
      <c r="BD1985">
        <v>67000716</v>
      </c>
      <c r="BE1985">
        <v>63353806</v>
      </c>
      <c r="BF1985">
        <v>59682970</v>
      </c>
      <c r="BG1985">
        <v>48374927</v>
      </c>
      <c r="BH1985">
        <v>75681511</v>
      </c>
      <c r="BI1985">
        <v>54081960</v>
      </c>
      <c r="BJ1985">
        <v>69683092</v>
      </c>
      <c r="BK1985">
        <v>49732448</v>
      </c>
      <c r="BL1985">
        <v>45294454</v>
      </c>
      <c r="BM1985">
        <v>70155817</v>
      </c>
      <c r="BN1985">
        <v>70613003</v>
      </c>
      <c r="BO1985">
        <v>44995264</v>
      </c>
      <c r="BP1985">
        <v>50957371</v>
      </c>
      <c r="BQ1985">
        <v>44380631</v>
      </c>
      <c r="BR1985">
        <v>42629054</v>
      </c>
      <c r="BS1985">
        <v>42417168</v>
      </c>
      <c r="BT1985">
        <v>42074023</v>
      </c>
      <c r="BU1985">
        <v>68827714</v>
      </c>
      <c r="BV1985">
        <v>111811068</v>
      </c>
      <c r="BW1985">
        <v>78633639</v>
      </c>
      <c r="BX1985">
        <v>89185181</v>
      </c>
      <c r="BY1985">
        <v>167686325</v>
      </c>
      <c r="BZ1985">
        <v>131098783</v>
      </c>
      <c r="CA1985">
        <v>101863829</v>
      </c>
      <c r="CB1985">
        <v>108468475</v>
      </c>
      <c r="CC1985">
        <v>99773795</v>
      </c>
      <c r="CD1985">
        <v>82798773</v>
      </c>
      <c r="CE1985">
        <v>101971714</v>
      </c>
      <c r="CF1985">
        <v>86590819</v>
      </c>
      <c r="CG1985">
        <v>79513212</v>
      </c>
    </row>
    <row r="1986" spans="1:85" x14ac:dyDescent="0.25">
      <c r="A1986" s="5" t="s">
        <v>978</v>
      </c>
      <c r="B1986" t="s">
        <v>1173</v>
      </c>
      <c r="C1986" t="s">
        <v>1194</v>
      </c>
      <c r="D1986" s="2">
        <f>_xll.BDH(A1986, "volume", B1986, C1986, "Direction", "H", "Period", "M","cols=24;rows=2")</f>
        <v>42398</v>
      </c>
      <c r="E1986" s="2">
        <v>42429</v>
      </c>
      <c r="F1986" s="2">
        <v>42460</v>
      </c>
      <c r="G1986" s="2">
        <v>42489</v>
      </c>
      <c r="H1986" s="2">
        <v>42521</v>
      </c>
      <c r="I1986" s="2">
        <v>42551</v>
      </c>
      <c r="J1986" s="2">
        <v>42580</v>
      </c>
      <c r="K1986" s="2">
        <v>42613</v>
      </c>
      <c r="L1986" s="2">
        <v>42643</v>
      </c>
      <c r="M1986" s="2">
        <v>42674</v>
      </c>
      <c r="N1986" s="2">
        <v>42704</v>
      </c>
      <c r="O1986" s="2">
        <v>42734</v>
      </c>
      <c r="P1986" s="2">
        <v>42766</v>
      </c>
      <c r="Q1986" s="2">
        <v>42794</v>
      </c>
      <c r="R1986" s="2">
        <v>42825</v>
      </c>
      <c r="S1986" s="2">
        <v>42853</v>
      </c>
      <c r="T1986" s="2">
        <v>42886</v>
      </c>
      <c r="U1986" s="2">
        <v>42916</v>
      </c>
      <c r="V1986" s="2">
        <v>42947</v>
      </c>
      <c r="W1986" s="2">
        <v>42978</v>
      </c>
      <c r="X1986" s="2">
        <v>43007</v>
      </c>
      <c r="Y1986" s="2">
        <v>43039</v>
      </c>
      <c r="Z1986" s="2">
        <v>43069</v>
      </c>
      <c r="AA1986" s="2">
        <v>43098</v>
      </c>
    </row>
    <row r="1987" spans="1:85" x14ac:dyDescent="0.25">
      <c r="D1987" s="3">
        <v>24501265</v>
      </c>
      <c r="E1987">
        <v>29935588</v>
      </c>
      <c r="F1987">
        <v>48224157</v>
      </c>
      <c r="G1987">
        <v>41568553</v>
      </c>
      <c r="H1987">
        <v>62712591</v>
      </c>
      <c r="I1987">
        <v>57838237</v>
      </c>
      <c r="J1987">
        <v>31678105</v>
      </c>
      <c r="K1987">
        <v>48789350</v>
      </c>
      <c r="L1987">
        <v>36548433</v>
      </c>
      <c r="M1987">
        <v>25845215</v>
      </c>
      <c r="N1987">
        <v>36363301</v>
      </c>
      <c r="O1987">
        <v>23502844</v>
      </c>
      <c r="P1987">
        <v>38944811</v>
      </c>
      <c r="Q1987">
        <v>39111641</v>
      </c>
      <c r="R1987">
        <v>70254163</v>
      </c>
      <c r="S1987">
        <v>34249396</v>
      </c>
      <c r="T1987">
        <v>41108862</v>
      </c>
      <c r="U1987">
        <v>33795617</v>
      </c>
      <c r="V1987">
        <v>20158563</v>
      </c>
      <c r="W1987">
        <v>48722122</v>
      </c>
      <c r="X1987">
        <v>26352868</v>
      </c>
      <c r="Y1987">
        <v>34450334</v>
      </c>
      <c r="Z1987">
        <v>33178634</v>
      </c>
      <c r="AA1987">
        <v>21755298</v>
      </c>
    </row>
    <row r="1988" spans="1:85" x14ac:dyDescent="0.25">
      <c r="A1988" s="5" t="s">
        <v>979</v>
      </c>
      <c r="B1988" t="s">
        <v>1173</v>
      </c>
      <c r="C1988" t="s">
        <v>1199</v>
      </c>
      <c r="D1988" s="2">
        <f>_xll.BDH(A1988, "volume", B1988, C1988, "Direction", "H", "Period", "M","cols=82;rows=2")</f>
        <v>42398</v>
      </c>
      <c r="E1988" s="2">
        <v>42429</v>
      </c>
      <c r="F1988" s="2">
        <v>42460</v>
      </c>
      <c r="G1988" s="2">
        <v>42489</v>
      </c>
      <c r="H1988" s="2">
        <v>42521</v>
      </c>
      <c r="I1988" s="2">
        <v>42551</v>
      </c>
      <c r="J1988" s="2">
        <v>42580</v>
      </c>
      <c r="K1988" s="2">
        <v>42613</v>
      </c>
      <c r="L1988" s="2">
        <v>42643</v>
      </c>
      <c r="M1988" s="2">
        <v>42674</v>
      </c>
      <c r="N1988" s="2">
        <v>42704</v>
      </c>
      <c r="O1988" s="2">
        <v>42734</v>
      </c>
      <c r="P1988" s="2">
        <v>42766</v>
      </c>
      <c r="Q1988" s="2">
        <v>42794</v>
      </c>
      <c r="R1988" s="2">
        <v>42825</v>
      </c>
      <c r="S1988" s="2">
        <v>42853</v>
      </c>
      <c r="T1988" s="2">
        <v>42886</v>
      </c>
      <c r="U1988" s="2">
        <v>42916</v>
      </c>
      <c r="V1988" s="2">
        <v>42947</v>
      </c>
      <c r="W1988" s="2">
        <v>42978</v>
      </c>
      <c r="X1988" s="2">
        <v>43007</v>
      </c>
      <c r="Y1988" s="2">
        <v>43039</v>
      </c>
      <c r="Z1988" s="2">
        <v>43069</v>
      </c>
      <c r="AA1988" s="2">
        <v>43098</v>
      </c>
      <c r="AB1988" s="2">
        <v>43131</v>
      </c>
      <c r="AC1988" s="2">
        <v>43159</v>
      </c>
      <c r="AD1988" s="2">
        <v>43189</v>
      </c>
      <c r="AE1988" s="2">
        <v>43220</v>
      </c>
      <c r="AF1988" s="2">
        <v>43251</v>
      </c>
      <c r="AG1988" s="2">
        <v>43280</v>
      </c>
      <c r="AH1988" s="2">
        <v>43312</v>
      </c>
      <c r="AI1988" s="2">
        <v>43343</v>
      </c>
      <c r="AJ1988" s="2">
        <v>43371</v>
      </c>
      <c r="AK1988" s="2">
        <v>43404</v>
      </c>
      <c r="AL1988" s="2">
        <v>43434</v>
      </c>
      <c r="AM1988" s="2">
        <v>43465</v>
      </c>
      <c r="AN1988" s="2">
        <v>43496</v>
      </c>
      <c r="AO1988" s="2">
        <v>43524</v>
      </c>
      <c r="AP1988" s="2">
        <v>43553</v>
      </c>
      <c r="AQ1988" s="2">
        <v>43585</v>
      </c>
      <c r="AR1988" s="2">
        <v>43616</v>
      </c>
      <c r="AS1988" s="2">
        <v>43644</v>
      </c>
      <c r="AT1988" s="2">
        <v>43677</v>
      </c>
      <c r="AU1988" s="2">
        <v>43707</v>
      </c>
      <c r="AV1988" s="2">
        <v>43738</v>
      </c>
      <c r="AW1988" s="2">
        <v>43769</v>
      </c>
      <c r="AX1988" s="2">
        <v>43798</v>
      </c>
      <c r="AY1988" s="2">
        <v>43830</v>
      </c>
      <c r="AZ1988" s="2">
        <v>43861</v>
      </c>
      <c r="BA1988" s="2">
        <v>43889</v>
      </c>
      <c r="BB1988" s="2">
        <v>43921</v>
      </c>
      <c r="BC1988" s="2">
        <v>43951</v>
      </c>
      <c r="BD1988" s="2">
        <v>43980</v>
      </c>
      <c r="BE1988" s="2">
        <v>44012</v>
      </c>
      <c r="BF1988" s="2">
        <v>44043</v>
      </c>
      <c r="BG1988" s="2">
        <v>44074</v>
      </c>
      <c r="BH1988" s="2">
        <v>44104</v>
      </c>
      <c r="BI1988" s="2">
        <v>44134</v>
      </c>
      <c r="BJ1988" s="2">
        <v>44165</v>
      </c>
      <c r="BK1988" s="2">
        <v>44196</v>
      </c>
      <c r="BL1988" s="2">
        <v>44225</v>
      </c>
      <c r="BM1988" s="2">
        <v>44253</v>
      </c>
      <c r="BN1988" s="2">
        <v>44286</v>
      </c>
      <c r="BO1988" s="2">
        <v>44316</v>
      </c>
      <c r="BP1988" s="2">
        <v>44347</v>
      </c>
      <c r="BQ1988" s="2">
        <v>44377</v>
      </c>
      <c r="BR1988" s="2">
        <v>44407</v>
      </c>
      <c r="BS1988" s="2">
        <v>44439</v>
      </c>
      <c r="BT1988" s="2">
        <v>44469</v>
      </c>
      <c r="BU1988" s="2">
        <v>44498</v>
      </c>
      <c r="BV1988" s="2">
        <v>44530</v>
      </c>
      <c r="BW1988" s="2">
        <v>44561</v>
      </c>
      <c r="BX1988" s="2">
        <v>44592</v>
      </c>
      <c r="BY1988" s="2">
        <v>44620</v>
      </c>
      <c r="BZ1988" s="2">
        <v>44651</v>
      </c>
      <c r="CA1988" s="2">
        <v>44680</v>
      </c>
      <c r="CB1988" s="2">
        <v>44712</v>
      </c>
      <c r="CC1988" s="2">
        <v>44742</v>
      </c>
      <c r="CD1988" s="2">
        <v>44771</v>
      </c>
      <c r="CE1988" s="2">
        <v>44804</v>
      </c>
      <c r="CF1988" s="2">
        <v>44834</v>
      </c>
      <c r="CG1988" s="2">
        <v>44865</v>
      </c>
    </row>
    <row r="1989" spans="1:85" x14ac:dyDescent="0.25">
      <c r="D1989" s="3">
        <v>57696860</v>
      </c>
      <c r="E1989">
        <v>79585557</v>
      </c>
      <c r="F1989">
        <v>45147880</v>
      </c>
      <c r="G1989">
        <v>31369180</v>
      </c>
      <c r="H1989">
        <v>49378548</v>
      </c>
      <c r="I1989">
        <v>62897910</v>
      </c>
      <c r="J1989">
        <v>44636267</v>
      </c>
      <c r="K1989">
        <v>47087013</v>
      </c>
      <c r="L1989">
        <v>70292908</v>
      </c>
      <c r="M1989">
        <v>34234465</v>
      </c>
      <c r="N1989">
        <v>70145055</v>
      </c>
      <c r="O1989">
        <v>42448310</v>
      </c>
      <c r="P1989">
        <v>36971204</v>
      </c>
      <c r="Q1989">
        <v>56842984</v>
      </c>
      <c r="R1989">
        <v>50114176</v>
      </c>
      <c r="S1989">
        <v>27823818</v>
      </c>
      <c r="T1989">
        <v>47215840</v>
      </c>
      <c r="U1989">
        <v>58840241</v>
      </c>
      <c r="V1989">
        <v>35827784</v>
      </c>
      <c r="W1989">
        <v>41518559</v>
      </c>
      <c r="X1989">
        <v>41577146</v>
      </c>
      <c r="Y1989">
        <v>36357406</v>
      </c>
      <c r="Z1989">
        <v>40941104</v>
      </c>
      <c r="AA1989">
        <v>39136692</v>
      </c>
      <c r="AB1989">
        <v>38995723</v>
      </c>
      <c r="AC1989">
        <v>46488734</v>
      </c>
      <c r="AD1989">
        <v>51988595</v>
      </c>
      <c r="AE1989">
        <v>34375501</v>
      </c>
      <c r="AF1989">
        <v>40266567</v>
      </c>
      <c r="AG1989">
        <v>35394901</v>
      </c>
      <c r="AH1989">
        <v>33022312</v>
      </c>
      <c r="AI1989">
        <v>49964369</v>
      </c>
      <c r="AJ1989">
        <v>42431215</v>
      </c>
      <c r="AK1989">
        <v>67116168</v>
      </c>
      <c r="AL1989">
        <v>78054224</v>
      </c>
      <c r="AM1989">
        <v>80337295</v>
      </c>
      <c r="AN1989">
        <v>62796366</v>
      </c>
      <c r="AO1989">
        <v>95882821</v>
      </c>
      <c r="AP1989">
        <v>69318538</v>
      </c>
      <c r="AQ1989">
        <v>44604664</v>
      </c>
      <c r="AR1989">
        <v>64819585</v>
      </c>
      <c r="AS1989">
        <v>46612449</v>
      </c>
      <c r="AT1989">
        <v>38132670</v>
      </c>
      <c r="AU1989">
        <v>58716855</v>
      </c>
      <c r="AV1989">
        <v>51916746</v>
      </c>
      <c r="AW1989">
        <v>52737573</v>
      </c>
      <c r="AX1989">
        <v>43600647</v>
      </c>
      <c r="AY1989">
        <v>35546630</v>
      </c>
      <c r="AZ1989">
        <v>43446732</v>
      </c>
      <c r="BA1989">
        <v>45227215</v>
      </c>
      <c r="BB1989">
        <v>91435049</v>
      </c>
      <c r="BC1989">
        <v>61436065</v>
      </c>
      <c r="BD1989">
        <v>60883715</v>
      </c>
      <c r="BE1989">
        <v>64054743</v>
      </c>
      <c r="BF1989">
        <v>46375025</v>
      </c>
      <c r="BG1989">
        <v>54017005</v>
      </c>
      <c r="BH1989">
        <v>59591099</v>
      </c>
      <c r="BI1989">
        <v>44625157</v>
      </c>
      <c r="BJ1989">
        <v>57524013</v>
      </c>
      <c r="BK1989">
        <v>52652858</v>
      </c>
      <c r="BL1989">
        <v>44991140</v>
      </c>
      <c r="BM1989">
        <v>41017721</v>
      </c>
      <c r="BN1989">
        <v>51956940</v>
      </c>
      <c r="BO1989">
        <v>41778251</v>
      </c>
      <c r="BP1989">
        <v>43740634</v>
      </c>
      <c r="BQ1989">
        <v>40099870</v>
      </c>
      <c r="BR1989">
        <v>45161711</v>
      </c>
      <c r="BS1989">
        <v>59886154</v>
      </c>
      <c r="BT1989">
        <v>65179167</v>
      </c>
      <c r="BU1989">
        <v>52326091</v>
      </c>
      <c r="BV1989">
        <v>97721756</v>
      </c>
      <c r="BW1989">
        <v>73611300</v>
      </c>
      <c r="BX1989">
        <v>120757049</v>
      </c>
      <c r="BY1989">
        <v>60831619</v>
      </c>
      <c r="BZ1989">
        <v>69178726</v>
      </c>
      <c r="CA1989">
        <v>42516496</v>
      </c>
      <c r="CB1989">
        <v>54297232</v>
      </c>
      <c r="CC1989">
        <v>45468429</v>
      </c>
      <c r="CD1989">
        <v>37798391</v>
      </c>
      <c r="CE1989">
        <v>35814937</v>
      </c>
      <c r="CF1989">
        <v>50335960</v>
      </c>
      <c r="CG1989">
        <v>38898381</v>
      </c>
    </row>
    <row r="1990" spans="1:85" x14ac:dyDescent="0.25">
      <c r="A1990" s="5" t="s">
        <v>980</v>
      </c>
      <c r="B1990" t="s">
        <v>1173</v>
      </c>
      <c r="C1990" t="s">
        <v>1199</v>
      </c>
      <c r="D1990" s="2">
        <f>_xll.BDH(A1990, "volume", B1990, C1990, "Direction", "H", "Period", "M","cols=82;rows=2")</f>
        <v>42398</v>
      </c>
      <c r="E1990" s="2">
        <v>42429</v>
      </c>
      <c r="F1990" s="2">
        <v>42460</v>
      </c>
      <c r="G1990" s="2">
        <v>42489</v>
      </c>
      <c r="H1990" s="2">
        <v>42521</v>
      </c>
      <c r="I1990" s="2">
        <v>42551</v>
      </c>
      <c r="J1990" s="2">
        <v>42580</v>
      </c>
      <c r="K1990" s="2">
        <v>42613</v>
      </c>
      <c r="L1990" s="2">
        <v>42643</v>
      </c>
      <c r="M1990" s="2">
        <v>42674</v>
      </c>
      <c r="N1990" s="2">
        <v>42704</v>
      </c>
      <c r="O1990" s="2">
        <v>42734</v>
      </c>
      <c r="P1990" s="2">
        <v>42766</v>
      </c>
      <c r="Q1990" s="2">
        <v>42794</v>
      </c>
      <c r="R1990" s="2">
        <v>42825</v>
      </c>
      <c r="S1990" s="2">
        <v>42853</v>
      </c>
      <c r="T1990" s="2">
        <v>42886</v>
      </c>
      <c r="U1990" s="2">
        <v>42916</v>
      </c>
      <c r="V1990" s="2">
        <v>42947</v>
      </c>
      <c r="W1990" s="2">
        <v>42978</v>
      </c>
      <c r="X1990" s="2">
        <v>43007</v>
      </c>
      <c r="Y1990" s="2">
        <v>43039</v>
      </c>
      <c r="Z1990" s="2">
        <v>43069</v>
      </c>
      <c r="AA1990" s="2">
        <v>43098</v>
      </c>
      <c r="AB1990" s="2">
        <v>43131</v>
      </c>
      <c r="AC1990" s="2">
        <v>43159</v>
      </c>
      <c r="AD1990" s="2">
        <v>43189</v>
      </c>
      <c r="AE1990" s="2">
        <v>43220</v>
      </c>
      <c r="AF1990" s="2">
        <v>43251</v>
      </c>
      <c r="AG1990" s="2">
        <v>43280</v>
      </c>
      <c r="AH1990" s="2">
        <v>43312</v>
      </c>
      <c r="AI1990" s="2">
        <v>43343</v>
      </c>
      <c r="AJ1990" s="2">
        <v>43371</v>
      </c>
      <c r="AK1990" s="2">
        <v>43404</v>
      </c>
      <c r="AL1990" s="2">
        <v>43434</v>
      </c>
      <c r="AM1990" s="2">
        <v>43465</v>
      </c>
      <c r="AN1990" s="2">
        <v>43496</v>
      </c>
      <c r="AO1990" s="2">
        <v>43524</v>
      </c>
      <c r="AP1990" s="2">
        <v>43553</v>
      </c>
      <c r="AQ1990" s="2">
        <v>43585</v>
      </c>
      <c r="AR1990" s="2">
        <v>43616</v>
      </c>
      <c r="AS1990" s="2">
        <v>43644</v>
      </c>
      <c r="AT1990" s="2">
        <v>43677</v>
      </c>
      <c r="AU1990" s="2">
        <v>43707</v>
      </c>
      <c r="AV1990" s="2">
        <v>43738</v>
      </c>
      <c r="AW1990" s="2">
        <v>43769</v>
      </c>
      <c r="AX1990" s="2">
        <v>43798</v>
      </c>
      <c r="AY1990" s="2">
        <v>43830</v>
      </c>
      <c r="AZ1990" s="2">
        <v>43861</v>
      </c>
      <c r="BA1990" s="2">
        <v>43889</v>
      </c>
      <c r="BB1990" s="2">
        <v>43921</v>
      </c>
      <c r="BC1990" s="2">
        <v>43951</v>
      </c>
      <c r="BD1990" s="2">
        <v>43980</v>
      </c>
      <c r="BE1990" s="2">
        <v>44012</v>
      </c>
      <c r="BF1990" s="2">
        <v>44043</v>
      </c>
      <c r="BG1990" s="2">
        <v>44074</v>
      </c>
      <c r="BH1990" s="2">
        <v>44104</v>
      </c>
      <c r="BI1990" s="2">
        <v>44134</v>
      </c>
      <c r="BJ1990" s="2">
        <v>44165</v>
      </c>
      <c r="BK1990" s="2">
        <v>44196</v>
      </c>
      <c r="BL1990" s="2">
        <v>44225</v>
      </c>
      <c r="BM1990" s="2">
        <v>44253</v>
      </c>
      <c r="BN1990" s="2">
        <v>44286</v>
      </c>
      <c r="BO1990" s="2">
        <v>44316</v>
      </c>
      <c r="BP1990" s="2">
        <v>44347</v>
      </c>
      <c r="BQ1990" s="2">
        <v>44377</v>
      </c>
      <c r="BR1990" s="2">
        <v>44407</v>
      </c>
      <c r="BS1990" s="2">
        <v>44439</v>
      </c>
      <c r="BT1990" s="2">
        <v>44469</v>
      </c>
      <c r="BU1990" s="2">
        <v>44498</v>
      </c>
      <c r="BV1990" s="2">
        <v>44530</v>
      </c>
      <c r="BW1990" s="2">
        <v>44561</v>
      </c>
      <c r="BX1990" s="2">
        <v>44592</v>
      </c>
      <c r="BY1990" s="2">
        <v>44620</v>
      </c>
      <c r="BZ1990" s="2">
        <v>44651</v>
      </c>
      <c r="CA1990" s="2">
        <v>44680</v>
      </c>
      <c r="CB1990" s="2">
        <v>44712</v>
      </c>
      <c r="CC1990" s="2">
        <v>44742</v>
      </c>
      <c r="CD1990" s="2">
        <v>44771</v>
      </c>
      <c r="CE1990" s="2">
        <v>44804</v>
      </c>
      <c r="CF1990" s="2">
        <v>44834</v>
      </c>
      <c r="CG1990" s="2">
        <v>44865</v>
      </c>
    </row>
    <row r="1991" spans="1:85" x14ac:dyDescent="0.25">
      <c r="D1991" s="3">
        <v>16215388</v>
      </c>
      <c r="E1991">
        <v>15676334</v>
      </c>
      <c r="F1991">
        <v>12797410</v>
      </c>
      <c r="G1991">
        <v>11109149</v>
      </c>
      <c r="H1991">
        <v>11230178</v>
      </c>
      <c r="I1991">
        <v>13220509</v>
      </c>
      <c r="J1991">
        <v>9613037</v>
      </c>
      <c r="K1991">
        <v>14704106</v>
      </c>
      <c r="L1991">
        <v>12051400</v>
      </c>
      <c r="M1991">
        <v>8305014</v>
      </c>
      <c r="N1991">
        <v>13770693</v>
      </c>
      <c r="O1991">
        <v>9057883</v>
      </c>
      <c r="P1991">
        <v>10974671</v>
      </c>
      <c r="Q1991">
        <v>10296706</v>
      </c>
      <c r="R1991">
        <v>10013059</v>
      </c>
      <c r="S1991">
        <v>9180102</v>
      </c>
      <c r="T1991">
        <v>14575624</v>
      </c>
      <c r="U1991">
        <v>13744631</v>
      </c>
      <c r="V1991">
        <v>10599978</v>
      </c>
      <c r="W1991">
        <v>10650963</v>
      </c>
      <c r="X1991">
        <v>8017763</v>
      </c>
      <c r="Y1991">
        <v>7726587</v>
      </c>
      <c r="Z1991">
        <v>9789148</v>
      </c>
      <c r="AA1991">
        <v>11627209</v>
      </c>
      <c r="AB1991">
        <v>13467188</v>
      </c>
      <c r="AC1991">
        <v>17174571</v>
      </c>
      <c r="AD1991">
        <v>15578730</v>
      </c>
      <c r="AE1991">
        <v>11992806</v>
      </c>
      <c r="AF1991">
        <v>12356808</v>
      </c>
      <c r="AG1991">
        <v>10030239</v>
      </c>
      <c r="AH1991">
        <v>7731330</v>
      </c>
      <c r="AI1991">
        <v>10258174</v>
      </c>
      <c r="AJ1991">
        <v>8595051</v>
      </c>
      <c r="AK1991">
        <v>10490459</v>
      </c>
      <c r="AL1991">
        <v>13653632</v>
      </c>
      <c r="AM1991">
        <v>10466396</v>
      </c>
      <c r="AN1991">
        <v>9690433</v>
      </c>
      <c r="AO1991">
        <v>10548781</v>
      </c>
      <c r="AP1991">
        <v>9233792</v>
      </c>
      <c r="AQ1991">
        <v>8563288</v>
      </c>
      <c r="AR1991">
        <v>17974385</v>
      </c>
      <c r="AS1991">
        <v>11100837</v>
      </c>
      <c r="AT1991">
        <v>9950122</v>
      </c>
      <c r="AU1991">
        <v>12466799</v>
      </c>
      <c r="AV1991">
        <v>8778238</v>
      </c>
      <c r="AW1991">
        <v>9217554</v>
      </c>
      <c r="AX1991">
        <v>13965389</v>
      </c>
      <c r="AY1991">
        <v>11123110</v>
      </c>
      <c r="AZ1991">
        <v>14975765</v>
      </c>
      <c r="BA1991">
        <v>15185186</v>
      </c>
      <c r="BB1991">
        <v>20831584</v>
      </c>
      <c r="BC1991">
        <v>14427956</v>
      </c>
      <c r="BD1991">
        <v>12347813</v>
      </c>
      <c r="BE1991">
        <v>12693501</v>
      </c>
      <c r="BF1991">
        <v>12376778</v>
      </c>
      <c r="BG1991">
        <v>9499351</v>
      </c>
      <c r="BH1991">
        <v>13271833</v>
      </c>
      <c r="BI1991">
        <v>7604124</v>
      </c>
      <c r="BJ1991">
        <v>9426986</v>
      </c>
      <c r="BK1991">
        <v>9690658</v>
      </c>
      <c r="BL1991">
        <v>8465873</v>
      </c>
      <c r="BM1991">
        <v>12500875</v>
      </c>
      <c r="BN1991">
        <v>11347720</v>
      </c>
      <c r="BO1991">
        <v>7922691</v>
      </c>
      <c r="BP1991">
        <v>11688138</v>
      </c>
      <c r="BQ1991">
        <v>8682824</v>
      </c>
      <c r="BR1991">
        <v>6833435</v>
      </c>
      <c r="BS1991">
        <v>6729990</v>
      </c>
      <c r="BT1991">
        <v>8101829</v>
      </c>
      <c r="BU1991">
        <v>8085184</v>
      </c>
      <c r="BV1991">
        <v>13173635</v>
      </c>
      <c r="BW1991">
        <v>12351541</v>
      </c>
      <c r="BX1991">
        <v>11411356</v>
      </c>
      <c r="BY1991">
        <v>14209991</v>
      </c>
      <c r="BZ1991">
        <v>13735785</v>
      </c>
      <c r="CA1991">
        <v>11441352</v>
      </c>
      <c r="CB1991">
        <v>16900029</v>
      </c>
      <c r="CC1991">
        <v>14441478</v>
      </c>
      <c r="CD1991">
        <v>11539445</v>
      </c>
      <c r="CE1991">
        <v>13786817</v>
      </c>
      <c r="CF1991">
        <v>15022085</v>
      </c>
      <c r="CG1991">
        <v>13019164</v>
      </c>
    </row>
    <row r="1992" spans="1:85" x14ac:dyDescent="0.25">
      <c r="A1992" s="5" t="s">
        <v>981</v>
      </c>
      <c r="B1992" t="s">
        <v>1173</v>
      </c>
      <c r="C1992" t="s">
        <v>1196</v>
      </c>
      <c r="D1992" s="2">
        <f>_xll.BDH(A1992, "volume", B1992, C1992, "Direction", "H", "Period", "M","cols=36;rows=2")</f>
        <v>42398</v>
      </c>
      <c r="E1992" s="2">
        <v>42429</v>
      </c>
      <c r="F1992" s="2">
        <v>42460</v>
      </c>
      <c r="G1992" s="2">
        <v>42489</v>
      </c>
      <c r="H1992" s="2">
        <v>42521</v>
      </c>
      <c r="I1992" s="2">
        <v>42551</v>
      </c>
      <c r="J1992" s="2">
        <v>42580</v>
      </c>
      <c r="K1992" s="2">
        <v>42613</v>
      </c>
      <c r="L1992" s="2">
        <v>42643</v>
      </c>
      <c r="M1992" s="2">
        <v>42674</v>
      </c>
      <c r="N1992" s="2">
        <v>42704</v>
      </c>
      <c r="O1992" s="2">
        <v>42734</v>
      </c>
      <c r="P1992" s="2">
        <v>42766</v>
      </c>
      <c r="Q1992" s="2">
        <v>42794</v>
      </c>
      <c r="R1992" s="2">
        <v>42825</v>
      </c>
      <c r="S1992" s="2">
        <v>42853</v>
      </c>
      <c r="T1992" s="2">
        <v>42886</v>
      </c>
      <c r="U1992" s="2">
        <v>42916</v>
      </c>
      <c r="V1992" s="2">
        <v>42947</v>
      </c>
      <c r="W1992" s="2">
        <v>42978</v>
      </c>
      <c r="X1992" s="2">
        <v>43007</v>
      </c>
      <c r="Y1992" s="2">
        <v>43039</v>
      </c>
      <c r="Z1992" s="2">
        <v>43069</v>
      </c>
      <c r="AA1992" s="2">
        <v>43098</v>
      </c>
      <c r="AB1992" s="2">
        <v>43131</v>
      </c>
      <c r="AC1992" s="2">
        <v>43159</v>
      </c>
      <c r="AD1992" s="2">
        <v>43189</v>
      </c>
      <c r="AE1992" s="2">
        <v>43220</v>
      </c>
      <c r="AF1992" s="2">
        <v>43251</v>
      </c>
      <c r="AG1992" s="2">
        <v>43280</v>
      </c>
      <c r="AH1992" s="2">
        <v>43312</v>
      </c>
      <c r="AI1992" s="2">
        <v>43343</v>
      </c>
      <c r="AJ1992" s="2">
        <v>43371</v>
      </c>
      <c r="AK1992" s="2">
        <v>43404</v>
      </c>
      <c r="AL1992" s="2">
        <v>43434</v>
      </c>
      <c r="AM1992" s="2">
        <v>43465</v>
      </c>
    </row>
    <row r="1993" spans="1:85" x14ac:dyDescent="0.25">
      <c r="D1993" s="3">
        <v>40849700</v>
      </c>
      <c r="E1993">
        <v>35453490</v>
      </c>
      <c r="F1993">
        <v>29744429</v>
      </c>
      <c r="G1993">
        <v>31663504</v>
      </c>
      <c r="H1993">
        <v>30723254</v>
      </c>
      <c r="I1993">
        <v>40275243</v>
      </c>
      <c r="J1993">
        <v>25752844</v>
      </c>
      <c r="K1993">
        <v>24662917</v>
      </c>
      <c r="L1993">
        <v>30153462</v>
      </c>
      <c r="M1993">
        <v>28450299</v>
      </c>
      <c r="N1993">
        <v>27317815</v>
      </c>
      <c r="O1993">
        <v>17339286</v>
      </c>
      <c r="P1993">
        <v>18347407</v>
      </c>
      <c r="Q1993">
        <v>13872928</v>
      </c>
      <c r="R1993">
        <v>26082184</v>
      </c>
      <c r="S1993">
        <v>20563450</v>
      </c>
      <c r="T1993">
        <v>17567575</v>
      </c>
      <c r="U1993">
        <v>20229667</v>
      </c>
      <c r="V1993">
        <v>20738728</v>
      </c>
      <c r="W1993">
        <v>17908724</v>
      </c>
      <c r="X1993">
        <v>24194606</v>
      </c>
      <c r="Y1993">
        <v>30158912</v>
      </c>
      <c r="Z1993">
        <v>16734043</v>
      </c>
      <c r="AA1993">
        <v>18440357</v>
      </c>
      <c r="AB1993">
        <v>26379809</v>
      </c>
      <c r="AC1993">
        <v>16870064</v>
      </c>
      <c r="AD1993">
        <v>16473624</v>
      </c>
      <c r="AE1993">
        <v>19708173</v>
      </c>
      <c r="AF1993">
        <v>13706409</v>
      </c>
      <c r="AG1993">
        <v>17000746</v>
      </c>
      <c r="AH1993">
        <v>18912899</v>
      </c>
      <c r="AI1993">
        <v>12224564</v>
      </c>
      <c r="AJ1993">
        <v>5432391</v>
      </c>
      <c r="AK1993">
        <v>1452670</v>
      </c>
      <c r="AL1993">
        <v>1393178</v>
      </c>
      <c r="AM1993">
        <v>1124484</v>
      </c>
    </row>
    <row r="1994" spans="1:85" x14ac:dyDescent="0.25">
      <c r="A1994" s="5" t="s">
        <v>982</v>
      </c>
      <c r="B1994" t="s">
        <v>1173</v>
      </c>
      <c r="C1994" t="s">
        <v>1199</v>
      </c>
      <c r="D1994" s="2">
        <f>_xll.BDH(A1994, "volume", B1994, C1994, "Direction", "H", "Period", "M","cols=82;rows=2")</f>
        <v>42398</v>
      </c>
      <c r="E1994" s="2">
        <v>42429</v>
      </c>
      <c r="F1994" s="2">
        <v>42460</v>
      </c>
      <c r="G1994" s="2">
        <v>42489</v>
      </c>
      <c r="H1994" s="2">
        <v>42521</v>
      </c>
      <c r="I1994" s="2">
        <v>42551</v>
      </c>
      <c r="J1994" s="2">
        <v>42580</v>
      </c>
      <c r="K1994" s="2">
        <v>42613</v>
      </c>
      <c r="L1994" s="2">
        <v>42643</v>
      </c>
      <c r="M1994" s="2">
        <v>42674</v>
      </c>
      <c r="N1994" s="2">
        <v>42704</v>
      </c>
      <c r="O1994" s="2">
        <v>42734</v>
      </c>
      <c r="P1994" s="2">
        <v>42766</v>
      </c>
      <c r="Q1994" s="2">
        <v>42794</v>
      </c>
      <c r="R1994" s="2">
        <v>42825</v>
      </c>
      <c r="S1994" s="2">
        <v>42853</v>
      </c>
      <c r="T1994" s="2">
        <v>42886</v>
      </c>
      <c r="U1994" s="2">
        <v>42916</v>
      </c>
      <c r="V1994" s="2">
        <v>42947</v>
      </c>
      <c r="W1994" s="2">
        <v>42978</v>
      </c>
      <c r="X1994" s="2">
        <v>43007</v>
      </c>
      <c r="Y1994" s="2">
        <v>43039</v>
      </c>
      <c r="Z1994" s="2">
        <v>43069</v>
      </c>
      <c r="AA1994" s="2">
        <v>43098</v>
      </c>
      <c r="AB1994" s="2">
        <v>43131</v>
      </c>
      <c r="AC1994" s="2">
        <v>43159</v>
      </c>
      <c r="AD1994" s="2">
        <v>43189</v>
      </c>
      <c r="AE1994" s="2">
        <v>43220</v>
      </c>
      <c r="AF1994" s="2">
        <v>43251</v>
      </c>
      <c r="AG1994" s="2">
        <v>43280</v>
      </c>
      <c r="AH1994" s="2">
        <v>43312</v>
      </c>
      <c r="AI1994" s="2">
        <v>43343</v>
      </c>
      <c r="AJ1994" s="2">
        <v>43371</v>
      </c>
      <c r="AK1994" s="2">
        <v>43404</v>
      </c>
      <c r="AL1994" s="2">
        <v>43434</v>
      </c>
      <c r="AM1994" s="2">
        <v>43465</v>
      </c>
      <c r="AN1994" s="2">
        <v>43496</v>
      </c>
      <c r="AO1994" s="2">
        <v>43524</v>
      </c>
      <c r="AP1994" s="2">
        <v>43553</v>
      </c>
      <c r="AQ1994" s="2">
        <v>43585</v>
      </c>
      <c r="AR1994" s="2">
        <v>43616</v>
      </c>
      <c r="AS1994" s="2">
        <v>43644</v>
      </c>
      <c r="AT1994" s="2">
        <v>43677</v>
      </c>
      <c r="AU1994" s="2">
        <v>43707</v>
      </c>
      <c r="AV1994" s="2">
        <v>43738</v>
      </c>
      <c r="AW1994" s="2">
        <v>43769</v>
      </c>
      <c r="AX1994" s="2">
        <v>43798</v>
      </c>
      <c r="AY1994" s="2">
        <v>43830</v>
      </c>
      <c r="AZ1994" s="2">
        <v>43861</v>
      </c>
      <c r="BA1994" s="2">
        <v>43889</v>
      </c>
      <c r="BB1994" s="2">
        <v>43921</v>
      </c>
      <c r="BC1994" s="2">
        <v>43951</v>
      </c>
      <c r="BD1994" s="2">
        <v>43980</v>
      </c>
      <c r="BE1994" s="2">
        <v>44012</v>
      </c>
      <c r="BF1994" s="2">
        <v>44043</v>
      </c>
      <c r="BG1994" s="2">
        <v>44074</v>
      </c>
      <c r="BH1994" s="2">
        <v>44104</v>
      </c>
      <c r="BI1994" s="2">
        <v>44134</v>
      </c>
      <c r="BJ1994" s="2">
        <v>44165</v>
      </c>
      <c r="BK1994" s="2">
        <v>44196</v>
      </c>
      <c r="BL1994" s="2">
        <v>44225</v>
      </c>
      <c r="BM1994" s="2">
        <v>44253</v>
      </c>
      <c r="BN1994" s="2">
        <v>44286</v>
      </c>
      <c r="BO1994" s="2">
        <v>44316</v>
      </c>
      <c r="BP1994" s="2">
        <v>44347</v>
      </c>
      <c r="BQ1994" s="2">
        <v>44377</v>
      </c>
      <c r="BR1994" s="2">
        <v>44407</v>
      </c>
      <c r="BS1994" s="2">
        <v>44439</v>
      </c>
      <c r="BT1994" s="2">
        <v>44469</v>
      </c>
      <c r="BU1994" s="2">
        <v>44498</v>
      </c>
      <c r="BV1994" s="2">
        <v>44530</v>
      </c>
      <c r="BW1994" s="2">
        <v>44561</v>
      </c>
      <c r="BX1994" s="2">
        <v>44592</v>
      </c>
      <c r="BY1994" s="2">
        <v>44620</v>
      </c>
      <c r="BZ1994" s="2">
        <v>44651</v>
      </c>
      <c r="CA1994" s="2">
        <v>44680</v>
      </c>
      <c r="CB1994" s="2">
        <v>44712</v>
      </c>
      <c r="CC1994" s="2">
        <v>44742</v>
      </c>
      <c r="CD1994" s="2">
        <v>44771</v>
      </c>
      <c r="CE1994" s="2">
        <v>44804</v>
      </c>
      <c r="CF1994" s="2">
        <v>44834</v>
      </c>
      <c r="CG1994" s="2">
        <v>44865</v>
      </c>
    </row>
    <row r="1995" spans="1:85" x14ac:dyDescent="0.25">
      <c r="D1995" s="3">
        <v>13247270</v>
      </c>
      <c r="E1995">
        <v>17270742</v>
      </c>
      <c r="F1995">
        <v>11898866</v>
      </c>
      <c r="G1995">
        <v>9919359</v>
      </c>
      <c r="H1995">
        <v>12442391</v>
      </c>
      <c r="I1995">
        <v>12286258</v>
      </c>
      <c r="J1995">
        <v>10670159</v>
      </c>
      <c r="K1995">
        <v>8849974</v>
      </c>
      <c r="L1995">
        <v>9559599</v>
      </c>
      <c r="M1995">
        <v>9099841</v>
      </c>
      <c r="N1995">
        <v>11664711</v>
      </c>
      <c r="O1995">
        <v>10603418</v>
      </c>
      <c r="P1995">
        <v>10625786</v>
      </c>
      <c r="Q1995">
        <v>9018331</v>
      </c>
      <c r="R1995">
        <v>13054557</v>
      </c>
      <c r="S1995">
        <v>6603008</v>
      </c>
      <c r="T1995">
        <v>10619594</v>
      </c>
      <c r="U1995">
        <v>10805962</v>
      </c>
      <c r="V1995">
        <v>8485600</v>
      </c>
      <c r="W1995">
        <v>7975360</v>
      </c>
      <c r="X1995">
        <v>8591186</v>
      </c>
      <c r="Y1995">
        <v>9907630</v>
      </c>
      <c r="Z1995">
        <v>7969356</v>
      </c>
      <c r="AA1995">
        <v>10940666</v>
      </c>
      <c r="AB1995">
        <v>10800186</v>
      </c>
      <c r="AC1995">
        <v>13294013</v>
      </c>
      <c r="AD1995">
        <v>10678283</v>
      </c>
      <c r="AE1995">
        <v>9547478</v>
      </c>
      <c r="AF1995">
        <v>11792886</v>
      </c>
      <c r="AG1995">
        <v>12711601</v>
      </c>
      <c r="AH1995">
        <v>10279280</v>
      </c>
      <c r="AI1995">
        <v>7608860</v>
      </c>
      <c r="AJ1995">
        <v>9643294</v>
      </c>
      <c r="AK1995">
        <v>15959476</v>
      </c>
      <c r="AL1995">
        <v>10718058</v>
      </c>
      <c r="AM1995">
        <v>15836582</v>
      </c>
      <c r="AN1995">
        <v>13739873</v>
      </c>
      <c r="AO1995">
        <v>9299826</v>
      </c>
      <c r="AP1995">
        <v>12341841</v>
      </c>
      <c r="AQ1995">
        <v>8493966</v>
      </c>
      <c r="AR1995">
        <v>14615152</v>
      </c>
      <c r="AS1995">
        <v>13204186</v>
      </c>
      <c r="AT1995">
        <v>9067331</v>
      </c>
      <c r="AU1995">
        <v>9226947</v>
      </c>
      <c r="AV1995">
        <v>9800885</v>
      </c>
      <c r="AW1995">
        <v>10413283</v>
      </c>
      <c r="AX1995">
        <v>10886086</v>
      </c>
      <c r="AY1995">
        <v>13422059</v>
      </c>
      <c r="AZ1995">
        <v>14201842</v>
      </c>
      <c r="BA1995">
        <v>15297774</v>
      </c>
      <c r="BB1995">
        <v>29182556</v>
      </c>
      <c r="BC1995">
        <v>16939682</v>
      </c>
      <c r="BD1995">
        <v>20408922</v>
      </c>
      <c r="BE1995">
        <v>24742144</v>
      </c>
      <c r="BF1995">
        <v>12103575</v>
      </c>
      <c r="BG1995">
        <v>11347006</v>
      </c>
      <c r="BH1995">
        <v>17946682</v>
      </c>
      <c r="BI1995">
        <v>15706503</v>
      </c>
      <c r="BJ1995">
        <v>17341196</v>
      </c>
      <c r="BK1995">
        <v>17242736</v>
      </c>
      <c r="BL1995">
        <v>20945740</v>
      </c>
      <c r="BM1995">
        <v>13832558</v>
      </c>
      <c r="BN1995">
        <v>25779990</v>
      </c>
      <c r="BO1995">
        <v>17619005</v>
      </c>
      <c r="BP1995">
        <v>19972369</v>
      </c>
      <c r="BQ1995">
        <v>23658220</v>
      </c>
      <c r="BR1995">
        <v>17897195</v>
      </c>
      <c r="BS1995">
        <v>17108583</v>
      </c>
      <c r="BT1995">
        <v>26325388</v>
      </c>
      <c r="BU1995">
        <v>38387066</v>
      </c>
      <c r="BV1995">
        <v>28154276</v>
      </c>
      <c r="BW1995">
        <v>31364065</v>
      </c>
      <c r="BX1995">
        <v>22761539</v>
      </c>
      <c r="BY1995">
        <v>23491350</v>
      </c>
      <c r="BZ1995">
        <v>33241231</v>
      </c>
      <c r="CA1995">
        <v>20379616</v>
      </c>
      <c r="CB1995">
        <v>30673664</v>
      </c>
      <c r="CC1995">
        <v>35666679</v>
      </c>
      <c r="CD1995">
        <v>17772518</v>
      </c>
      <c r="CE1995">
        <v>24492524</v>
      </c>
      <c r="CF1995">
        <v>33113949</v>
      </c>
      <c r="CG1995">
        <v>27886427</v>
      </c>
    </row>
    <row r="1996" spans="1:85" x14ac:dyDescent="0.25">
      <c r="A1996" s="5" t="s">
        <v>983</v>
      </c>
      <c r="B1996" t="s">
        <v>1173</v>
      </c>
      <c r="C1996" t="s">
        <v>1199</v>
      </c>
      <c r="D1996" s="2">
        <f>_xll.BDH(A1996, "volume", B1996, C1996, "Direction", "H", "Period", "M","cols=82;rows=2")</f>
        <v>42398</v>
      </c>
      <c r="E1996" s="2">
        <v>42429</v>
      </c>
      <c r="F1996" s="2">
        <v>42460</v>
      </c>
      <c r="G1996" s="2">
        <v>42489</v>
      </c>
      <c r="H1996" s="2">
        <v>42521</v>
      </c>
      <c r="I1996" s="2">
        <v>42551</v>
      </c>
      <c r="J1996" s="2">
        <v>42580</v>
      </c>
      <c r="K1996" s="2">
        <v>42613</v>
      </c>
      <c r="L1996" s="2">
        <v>42643</v>
      </c>
      <c r="M1996" s="2">
        <v>42674</v>
      </c>
      <c r="N1996" s="2">
        <v>42704</v>
      </c>
      <c r="O1996" s="2">
        <v>42734</v>
      </c>
      <c r="P1996" s="2">
        <v>42766</v>
      </c>
      <c r="Q1996" s="2">
        <v>42794</v>
      </c>
      <c r="R1996" s="2">
        <v>42825</v>
      </c>
      <c r="S1996" s="2">
        <v>42853</v>
      </c>
      <c r="T1996" s="2">
        <v>42886</v>
      </c>
      <c r="U1996" s="2">
        <v>42916</v>
      </c>
      <c r="V1996" s="2">
        <v>42947</v>
      </c>
      <c r="W1996" s="2">
        <v>42978</v>
      </c>
      <c r="X1996" s="2">
        <v>43007</v>
      </c>
      <c r="Y1996" s="2">
        <v>43039</v>
      </c>
      <c r="Z1996" s="2">
        <v>43069</v>
      </c>
      <c r="AA1996" s="2">
        <v>43098</v>
      </c>
      <c r="AB1996" s="2">
        <v>43131</v>
      </c>
      <c r="AC1996" s="2">
        <v>43159</v>
      </c>
      <c r="AD1996" s="2">
        <v>43189</v>
      </c>
      <c r="AE1996" s="2">
        <v>43220</v>
      </c>
      <c r="AF1996" s="2">
        <v>43251</v>
      </c>
      <c r="AG1996" s="2">
        <v>43280</v>
      </c>
      <c r="AH1996" s="2">
        <v>43312</v>
      </c>
      <c r="AI1996" s="2">
        <v>43343</v>
      </c>
      <c r="AJ1996" s="2">
        <v>43371</v>
      </c>
      <c r="AK1996" s="2">
        <v>43404</v>
      </c>
      <c r="AL1996" s="2">
        <v>43434</v>
      </c>
      <c r="AM1996" s="2">
        <v>43465</v>
      </c>
      <c r="AN1996" s="2">
        <v>43496</v>
      </c>
      <c r="AO1996" s="2">
        <v>43524</v>
      </c>
      <c r="AP1996" s="2">
        <v>43553</v>
      </c>
      <c r="AQ1996" s="2">
        <v>43585</v>
      </c>
      <c r="AR1996" s="2">
        <v>43616</v>
      </c>
      <c r="AS1996" s="2">
        <v>43644</v>
      </c>
      <c r="AT1996" s="2">
        <v>43677</v>
      </c>
      <c r="AU1996" s="2">
        <v>43707</v>
      </c>
      <c r="AV1996" s="2">
        <v>43738</v>
      </c>
      <c r="AW1996" s="2">
        <v>43769</v>
      </c>
      <c r="AX1996" s="2">
        <v>43798</v>
      </c>
      <c r="AY1996" s="2">
        <v>43830</v>
      </c>
      <c r="AZ1996" s="2">
        <v>43861</v>
      </c>
      <c r="BA1996" s="2">
        <v>43889</v>
      </c>
      <c r="BB1996" s="2">
        <v>43921</v>
      </c>
      <c r="BC1996" s="2">
        <v>43951</v>
      </c>
      <c r="BD1996" s="2">
        <v>43980</v>
      </c>
      <c r="BE1996" s="2">
        <v>44012</v>
      </c>
      <c r="BF1996" s="2">
        <v>44043</v>
      </c>
      <c r="BG1996" s="2">
        <v>44074</v>
      </c>
      <c r="BH1996" s="2">
        <v>44104</v>
      </c>
      <c r="BI1996" s="2">
        <v>44134</v>
      </c>
      <c r="BJ1996" s="2">
        <v>44165</v>
      </c>
      <c r="BK1996" s="2">
        <v>44196</v>
      </c>
      <c r="BL1996" s="2">
        <v>44225</v>
      </c>
      <c r="BM1996" s="2">
        <v>44253</v>
      </c>
      <c r="BN1996" s="2">
        <v>44286</v>
      </c>
      <c r="BO1996" s="2">
        <v>44316</v>
      </c>
      <c r="BP1996" s="2">
        <v>44347</v>
      </c>
      <c r="BQ1996" s="2">
        <v>44377</v>
      </c>
      <c r="BR1996" s="2">
        <v>44407</v>
      </c>
      <c r="BS1996" s="2">
        <v>44439</v>
      </c>
      <c r="BT1996" s="2">
        <v>44469</v>
      </c>
      <c r="BU1996" s="2">
        <v>44498</v>
      </c>
      <c r="BV1996" s="2">
        <v>44530</v>
      </c>
      <c r="BW1996" s="2">
        <v>44561</v>
      </c>
      <c r="BX1996" s="2">
        <v>44592</v>
      </c>
      <c r="BY1996" s="2">
        <v>44620</v>
      </c>
      <c r="BZ1996" s="2">
        <v>44651</v>
      </c>
      <c r="CA1996" s="2">
        <v>44680</v>
      </c>
      <c r="CB1996" s="2">
        <v>44712</v>
      </c>
      <c r="CC1996" s="2">
        <v>44742</v>
      </c>
      <c r="CD1996" s="2">
        <v>44771</v>
      </c>
      <c r="CE1996" s="2">
        <v>44804</v>
      </c>
      <c r="CF1996" s="2">
        <v>44834</v>
      </c>
      <c r="CG1996" s="2">
        <v>44865</v>
      </c>
    </row>
    <row r="1997" spans="1:85" x14ac:dyDescent="0.25">
      <c r="D1997" s="3">
        <v>15733704</v>
      </c>
      <c r="E1997">
        <v>14438446</v>
      </c>
      <c r="F1997">
        <v>10178868</v>
      </c>
      <c r="G1997">
        <v>9367196</v>
      </c>
      <c r="H1997">
        <v>11114944</v>
      </c>
      <c r="I1997">
        <v>9793442</v>
      </c>
      <c r="J1997">
        <v>8155258</v>
      </c>
      <c r="K1997">
        <v>8059594</v>
      </c>
      <c r="L1997">
        <v>8903341</v>
      </c>
      <c r="M1997">
        <v>11546351</v>
      </c>
      <c r="N1997">
        <v>12666761</v>
      </c>
      <c r="O1997">
        <v>11369033</v>
      </c>
      <c r="P1997">
        <v>14976855</v>
      </c>
      <c r="Q1997">
        <v>12523202</v>
      </c>
      <c r="R1997">
        <v>11557315</v>
      </c>
      <c r="S1997">
        <v>8759232</v>
      </c>
      <c r="T1997">
        <v>12180373</v>
      </c>
      <c r="U1997">
        <v>10909077</v>
      </c>
      <c r="V1997">
        <v>9047382</v>
      </c>
      <c r="W1997">
        <v>10116988</v>
      </c>
      <c r="X1997">
        <v>8460972</v>
      </c>
      <c r="Y1997">
        <v>10813592</v>
      </c>
      <c r="Z1997">
        <v>15054720</v>
      </c>
      <c r="AA1997">
        <v>10522550</v>
      </c>
      <c r="AB1997">
        <v>11252103</v>
      </c>
      <c r="AC1997">
        <v>13573238</v>
      </c>
      <c r="AD1997">
        <v>10941003</v>
      </c>
      <c r="AE1997">
        <v>9972628</v>
      </c>
      <c r="AF1997">
        <v>14986302</v>
      </c>
      <c r="AG1997">
        <v>12488502</v>
      </c>
      <c r="AH1997">
        <v>9514768</v>
      </c>
      <c r="AI1997">
        <v>7344363</v>
      </c>
      <c r="AJ1997">
        <v>6625570</v>
      </c>
      <c r="AK1997">
        <v>10013019</v>
      </c>
      <c r="AL1997">
        <v>13348838</v>
      </c>
      <c r="AM1997">
        <v>10984566</v>
      </c>
      <c r="AN1997">
        <v>11829342</v>
      </c>
      <c r="AO1997">
        <v>10051819</v>
      </c>
      <c r="AP1997">
        <v>8517763</v>
      </c>
      <c r="AQ1997">
        <v>7251313</v>
      </c>
      <c r="AR1997">
        <v>7524883</v>
      </c>
      <c r="AS1997">
        <v>8047740</v>
      </c>
      <c r="AT1997">
        <v>7524670</v>
      </c>
      <c r="AU1997">
        <v>8389288</v>
      </c>
      <c r="AV1997">
        <v>12729192</v>
      </c>
      <c r="AW1997">
        <v>11613256</v>
      </c>
      <c r="AX1997">
        <v>10348851</v>
      </c>
      <c r="AY1997">
        <v>10457777</v>
      </c>
      <c r="AZ1997">
        <v>11993941</v>
      </c>
      <c r="BA1997">
        <v>9959626</v>
      </c>
      <c r="BB1997">
        <v>17978670</v>
      </c>
      <c r="BC1997">
        <v>9273995</v>
      </c>
      <c r="BD1997">
        <v>9533950</v>
      </c>
      <c r="BE1997">
        <v>9759433</v>
      </c>
      <c r="BF1997">
        <v>10433119</v>
      </c>
      <c r="BG1997">
        <v>7837215</v>
      </c>
      <c r="BH1997">
        <v>8559307</v>
      </c>
      <c r="BI1997">
        <v>10295020</v>
      </c>
      <c r="BJ1997">
        <v>10012397</v>
      </c>
      <c r="BK1997">
        <v>9651032</v>
      </c>
      <c r="BL1997">
        <v>9201089</v>
      </c>
      <c r="BM1997">
        <v>8331031</v>
      </c>
      <c r="BN1997">
        <v>12865973</v>
      </c>
      <c r="BO1997">
        <v>9242354</v>
      </c>
      <c r="BP1997">
        <v>8905219</v>
      </c>
      <c r="BQ1997">
        <v>13382850</v>
      </c>
      <c r="BR1997">
        <v>8823025</v>
      </c>
      <c r="BS1997">
        <v>7623660</v>
      </c>
      <c r="BT1997">
        <v>10127886</v>
      </c>
      <c r="BU1997">
        <v>8029128</v>
      </c>
      <c r="BV1997">
        <v>8732061</v>
      </c>
      <c r="BW1997">
        <v>13630691</v>
      </c>
      <c r="BX1997">
        <v>16810116</v>
      </c>
      <c r="BY1997">
        <v>12895556</v>
      </c>
      <c r="BZ1997">
        <v>11428122</v>
      </c>
      <c r="CA1997">
        <v>8830260</v>
      </c>
      <c r="CB1997">
        <v>12194250</v>
      </c>
      <c r="CC1997">
        <v>12732065</v>
      </c>
      <c r="CD1997">
        <v>8973314</v>
      </c>
      <c r="CE1997">
        <v>11003672</v>
      </c>
      <c r="CF1997">
        <v>13040472</v>
      </c>
      <c r="CG1997">
        <v>13041207</v>
      </c>
    </row>
    <row r="1998" spans="1:85" x14ac:dyDescent="0.25">
      <c r="A1998" s="5" t="s">
        <v>984</v>
      </c>
      <c r="B1998" t="s">
        <v>1173</v>
      </c>
      <c r="C1998" t="s">
        <v>1199</v>
      </c>
      <c r="D1998" s="2">
        <f>_xll.BDH(A1998, "volume", B1998, C1998, "Direction", "H", "Period", "M","cols=82;rows=2")</f>
        <v>42398</v>
      </c>
      <c r="E1998" s="2">
        <v>42429</v>
      </c>
      <c r="F1998" s="2">
        <v>42460</v>
      </c>
      <c r="G1998" s="2">
        <v>42489</v>
      </c>
      <c r="H1998" s="2">
        <v>42521</v>
      </c>
      <c r="I1998" s="2">
        <v>42551</v>
      </c>
      <c r="J1998" s="2">
        <v>42580</v>
      </c>
      <c r="K1998" s="2">
        <v>42613</v>
      </c>
      <c r="L1998" s="2">
        <v>42643</v>
      </c>
      <c r="M1998" s="2">
        <v>42674</v>
      </c>
      <c r="N1998" s="2">
        <v>42704</v>
      </c>
      <c r="O1998" s="2">
        <v>42734</v>
      </c>
      <c r="P1998" s="2">
        <v>42766</v>
      </c>
      <c r="Q1998" s="2">
        <v>42794</v>
      </c>
      <c r="R1998" s="2">
        <v>42825</v>
      </c>
      <c r="S1998" s="2">
        <v>42853</v>
      </c>
      <c r="T1998" s="2">
        <v>42886</v>
      </c>
      <c r="U1998" s="2">
        <v>42916</v>
      </c>
      <c r="V1998" s="2">
        <v>42947</v>
      </c>
      <c r="W1998" s="2">
        <v>42978</v>
      </c>
      <c r="X1998" s="2">
        <v>43007</v>
      </c>
      <c r="Y1998" s="2">
        <v>43039</v>
      </c>
      <c r="Z1998" s="2">
        <v>43069</v>
      </c>
      <c r="AA1998" s="2">
        <v>43098</v>
      </c>
      <c r="AB1998" s="2">
        <v>43131</v>
      </c>
      <c r="AC1998" s="2">
        <v>43159</v>
      </c>
      <c r="AD1998" s="2">
        <v>43189</v>
      </c>
      <c r="AE1998" s="2">
        <v>43220</v>
      </c>
      <c r="AF1998" s="2">
        <v>43251</v>
      </c>
      <c r="AG1998" s="2">
        <v>43280</v>
      </c>
      <c r="AH1998" s="2">
        <v>43312</v>
      </c>
      <c r="AI1998" s="2">
        <v>43343</v>
      </c>
      <c r="AJ1998" s="2">
        <v>43371</v>
      </c>
      <c r="AK1998" s="2">
        <v>43404</v>
      </c>
      <c r="AL1998" s="2">
        <v>43434</v>
      </c>
      <c r="AM1998" s="2">
        <v>43465</v>
      </c>
      <c r="AN1998" s="2">
        <v>43496</v>
      </c>
      <c r="AO1998" s="2">
        <v>43524</v>
      </c>
      <c r="AP1998" s="2">
        <v>43553</v>
      </c>
      <c r="AQ1998" s="2">
        <v>43585</v>
      </c>
      <c r="AR1998" s="2">
        <v>43616</v>
      </c>
      <c r="AS1998" s="2">
        <v>43644</v>
      </c>
      <c r="AT1998" s="2">
        <v>43677</v>
      </c>
      <c r="AU1998" s="2">
        <v>43707</v>
      </c>
      <c r="AV1998" s="2">
        <v>43738</v>
      </c>
      <c r="AW1998" s="2">
        <v>43769</v>
      </c>
      <c r="AX1998" s="2">
        <v>43798</v>
      </c>
      <c r="AY1998" s="2">
        <v>43830</v>
      </c>
      <c r="AZ1998" s="2">
        <v>43861</v>
      </c>
      <c r="BA1998" s="2">
        <v>43889</v>
      </c>
      <c r="BB1998" s="2">
        <v>43921</v>
      </c>
      <c r="BC1998" s="2">
        <v>43951</v>
      </c>
      <c r="BD1998" s="2">
        <v>43980</v>
      </c>
      <c r="BE1998" s="2">
        <v>44012</v>
      </c>
      <c r="BF1998" s="2">
        <v>44043</v>
      </c>
      <c r="BG1998" s="2">
        <v>44074</v>
      </c>
      <c r="BH1998" s="2">
        <v>44104</v>
      </c>
      <c r="BI1998" s="2">
        <v>44134</v>
      </c>
      <c r="BJ1998" s="2">
        <v>44165</v>
      </c>
      <c r="BK1998" s="2">
        <v>44196</v>
      </c>
      <c r="BL1998" s="2">
        <v>44225</v>
      </c>
      <c r="BM1998" s="2">
        <v>44253</v>
      </c>
      <c r="BN1998" s="2">
        <v>44286</v>
      </c>
      <c r="BO1998" s="2">
        <v>44316</v>
      </c>
      <c r="BP1998" s="2">
        <v>44347</v>
      </c>
      <c r="BQ1998" s="2">
        <v>44377</v>
      </c>
      <c r="BR1998" s="2">
        <v>44407</v>
      </c>
      <c r="BS1998" s="2">
        <v>44439</v>
      </c>
      <c r="BT1998" s="2">
        <v>44469</v>
      </c>
      <c r="BU1998" s="2">
        <v>44498</v>
      </c>
      <c r="BV1998" s="2">
        <v>44530</v>
      </c>
      <c r="BW1998" s="2">
        <v>44561</v>
      </c>
      <c r="BX1998" s="2">
        <v>44592</v>
      </c>
      <c r="BY1998" s="2">
        <v>44620</v>
      </c>
      <c r="BZ1998" s="2">
        <v>44651</v>
      </c>
      <c r="CA1998" s="2">
        <v>44680</v>
      </c>
      <c r="CB1998" s="2">
        <v>44712</v>
      </c>
      <c r="CC1998" s="2">
        <v>44742</v>
      </c>
      <c r="CD1998" s="2">
        <v>44771</v>
      </c>
      <c r="CE1998" s="2">
        <v>44804</v>
      </c>
      <c r="CF1998" s="2">
        <v>44834</v>
      </c>
      <c r="CG1998" s="2">
        <v>44865</v>
      </c>
    </row>
    <row r="1999" spans="1:85" x14ac:dyDescent="0.25">
      <c r="D1999" s="3">
        <v>8806645</v>
      </c>
      <c r="E1999">
        <v>8387918</v>
      </c>
      <c r="F1999">
        <v>6619195</v>
      </c>
      <c r="G1999">
        <v>3746918</v>
      </c>
      <c r="H1999">
        <v>5000065</v>
      </c>
      <c r="I1999">
        <v>5963225</v>
      </c>
      <c r="J1999">
        <v>3274395</v>
      </c>
      <c r="K1999">
        <v>4005273</v>
      </c>
      <c r="L1999">
        <v>5061306</v>
      </c>
      <c r="M1999">
        <v>3607545</v>
      </c>
      <c r="N1999">
        <v>5342394</v>
      </c>
      <c r="O1999">
        <v>4997244</v>
      </c>
      <c r="P1999">
        <v>3427274</v>
      </c>
      <c r="Q1999">
        <v>3059190</v>
      </c>
      <c r="R1999">
        <v>7564623</v>
      </c>
      <c r="S1999">
        <v>3188448</v>
      </c>
      <c r="T1999">
        <v>3603565</v>
      </c>
      <c r="U1999">
        <v>5529780</v>
      </c>
      <c r="V1999">
        <v>3199018</v>
      </c>
      <c r="W1999">
        <v>3740004</v>
      </c>
      <c r="X1999">
        <v>5265331</v>
      </c>
      <c r="Y1999">
        <v>3047609</v>
      </c>
      <c r="Z1999">
        <v>2909160</v>
      </c>
      <c r="AA1999">
        <v>3297810</v>
      </c>
      <c r="AB1999">
        <v>4702256</v>
      </c>
      <c r="AC1999">
        <v>5693420</v>
      </c>
      <c r="AD1999">
        <v>5577110</v>
      </c>
      <c r="AE1999">
        <v>4070053</v>
      </c>
      <c r="AF1999">
        <v>4682747</v>
      </c>
      <c r="AG1999">
        <v>5364647</v>
      </c>
      <c r="AH1999">
        <v>3950892</v>
      </c>
      <c r="AI1999">
        <v>4391964</v>
      </c>
      <c r="AJ1999">
        <v>3544948</v>
      </c>
      <c r="AK1999">
        <v>4687229</v>
      </c>
      <c r="AL1999">
        <v>4356972</v>
      </c>
      <c r="AM1999">
        <v>4480730</v>
      </c>
      <c r="AN1999">
        <v>4817217</v>
      </c>
      <c r="AO1999">
        <v>4141431</v>
      </c>
      <c r="AP1999">
        <v>4638215</v>
      </c>
      <c r="AQ1999">
        <v>2787862</v>
      </c>
      <c r="AR1999">
        <v>3235128</v>
      </c>
      <c r="AS1999">
        <v>2988432</v>
      </c>
      <c r="AT1999">
        <v>2900198</v>
      </c>
      <c r="AU1999">
        <v>3760527</v>
      </c>
      <c r="AV1999">
        <v>3916741</v>
      </c>
      <c r="AW1999">
        <v>2812691</v>
      </c>
      <c r="AX1999">
        <v>3565144</v>
      </c>
      <c r="AY1999">
        <v>3228226</v>
      </c>
      <c r="AZ1999">
        <v>3216505</v>
      </c>
      <c r="BA1999">
        <v>3652056</v>
      </c>
      <c r="BB1999">
        <v>7248094</v>
      </c>
      <c r="BC1999">
        <v>4354031</v>
      </c>
      <c r="BD1999">
        <v>4784847</v>
      </c>
      <c r="BE1999">
        <v>5599314</v>
      </c>
      <c r="BF1999">
        <v>3524112</v>
      </c>
      <c r="BG1999">
        <v>3725988</v>
      </c>
      <c r="BH1999">
        <v>3547704</v>
      </c>
      <c r="BI1999">
        <v>3267938</v>
      </c>
      <c r="BJ1999">
        <v>4717842</v>
      </c>
      <c r="BK1999">
        <v>4456376</v>
      </c>
      <c r="BL1999">
        <v>4025657</v>
      </c>
      <c r="BM1999">
        <v>4607621</v>
      </c>
      <c r="BN1999">
        <v>6050064</v>
      </c>
      <c r="BO1999">
        <v>3285296</v>
      </c>
      <c r="BP1999">
        <v>3504647</v>
      </c>
      <c r="BQ1999">
        <v>7384471</v>
      </c>
      <c r="BR1999">
        <v>3970587</v>
      </c>
      <c r="BS1999">
        <v>3289416</v>
      </c>
      <c r="BT1999">
        <v>6320178</v>
      </c>
      <c r="BU1999">
        <v>3663355</v>
      </c>
      <c r="BV1999">
        <v>3713072</v>
      </c>
      <c r="BW1999">
        <v>3704855</v>
      </c>
      <c r="BX1999">
        <v>3531791</v>
      </c>
      <c r="BY1999">
        <v>4159976</v>
      </c>
      <c r="BZ1999">
        <v>4463544</v>
      </c>
      <c r="CA1999">
        <v>3248727</v>
      </c>
      <c r="CB1999">
        <v>4331091</v>
      </c>
      <c r="CC1999">
        <v>5412589</v>
      </c>
      <c r="CD1999">
        <v>3462256</v>
      </c>
      <c r="CE1999">
        <v>3462492</v>
      </c>
      <c r="CF1999">
        <v>4396975</v>
      </c>
      <c r="CG1999">
        <v>4035590</v>
      </c>
    </row>
    <row r="2000" spans="1:85" x14ac:dyDescent="0.25">
      <c r="A2000" s="5" t="s">
        <v>985</v>
      </c>
      <c r="B2000" t="s">
        <v>1173</v>
      </c>
      <c r="C2000" t="s">
        <v>1199</v>
      </c>
      <c r="D2000" s="2">
        <f>_xll.BDH(A2000, "volume", B2000, C2000, "Direction", "H", "Period", "M","cols=82;rows=2")</f>
        <v>42398</v>
      </c>
      <c r="E2000" s="2">
        <v>42429</v>
      </c>
      <c r="F2000" s="2">
        <v>42460</v>
      </c>
      <c r="G2000" s="2">
        <v>42489</v>
      </c>
      <c r="H2000" s="2">
        <v>42521</v>
      </c>
      <c r="I2000" s="2">
        <v>42551</v>
      </c>
      <c r="J2000" s="2">
        <v>42580</v>
      </c>
      <c r="K2000" s="2">
        <v>42613</v>
      </c>
      <c r="L2000" s="2">
        <v>42643</v>
      </c>
      <c r="M2000" s="2">
        <v>42674</v>
      </c>
      <c r="N2000" s="2">
        <v>42704</v>
      </c>
      <c r="O2000" s="2">
        <v>42734</v>
      </c>
      <c r="P2000" s="2">
        <v>42766</v>
      </c>
      <c r="Q2000" s="2">
        <v>42794</v>
      </c>
      <c r="R2000" s="2">
        <v>42825</v>
      </c>
      <c r="S2000" s="2">
        <v>42853</v>
      </c>
      <c r="T2000" s="2">
        <v>42886</v>
      </c>
      <c r="U2000" s="2">
        <v>42916</v>
      </c>
      <c r="V2000" s="2">
        <v>42947</v>
      </c>
      <c r="W2000" s="2">
        <v>42978</v>
      </c>
      <c r="X2000" s="2">
        <v>43007</v>
      </c>
      <c r="Y2000" s="2">
        <v>43039</v>
      </c>
      <c r="Z2000" s="2">
        <v>43069</v>
      </c>
      <c r="AA2000" s="2">
        <v>43098</v>
      </c>
      <c r="AB2000" s="2">
        <v>43131</v>
      </c>
      <c r="AC2000" s="2">
        <v>43159</v>
      </c>
      <c r="AD2000" s="2">
        <v>43189</v>
      </c>
      <c r="AE2000" s="2">
        <v>43220</v>
      </c>
      <c r="AF2000" s="2">
        <v>43251</v>
      </c>
      <c r="AG2000" s="2">
        <v>43280</v>
      </c>
      <c r="AH2000" s="2">
        <v>43312</v>
      </c>
      <c r="AI2000" s="2">
        <v>43343</v>
      </c>
      <c r="AJ2000" s="2">
        <v>43371</v>
      </c>
      <c r="AK2000" s="2">
        <v>43404</v>
      </c>
      <c r="AL2000" s="2">
        <v>43434</v>
      </c>
      <c r="AM2000" s="2">
        <v>43465</v>
      </c>
      <c r="AN2000" s="2">
        <v>43496</v>
      </c>
      <c r="AO2000" s="2">
        <v>43524</v>
      </c>
      <c r="AP2000" s="2">
        <v>43553</v>
      </c>
      <c r="AQ2000" s="2">
        <v>43585</v>
      </c>
      <c r="AR2000" s="2">
        <v>43616</v>
      </c>
      <c r="AS2000" s="2">
        <v>43644</v>
      </c>
      <c r="AT2000" s="2">
        <v>43677</v>
      </c>
      <c r="AU2000" s="2">
        <v>43707</v>
      </c>
      <c r="AV2000" s="2">
        <v>43738</v>
      </c>
      <c r="AW2000" s="2">
        <v>43769</v>
      </c>
      <c r="AX2000" s="2">
        <v>43798</v>
      </c>
      <c r="AY2000" s="2">
        <v>43830</v>
      </c>
      <c r="AZ2000" s="2">
        <v>43861</v>
      </c>
      <c r="BA2000" s="2">
        <v>43889</v>
      </c>
      <c r="BB2000" s="2">
        <v>43921</v>
      </c>
      <c r="BC2000" s="2">
        <v>43951</v>
      </c>
      <c r="BD2000" s="2">
        <v>43980</v>
      </c>
      <c r="BE2000" s="2">
        <v>44012</v>
      </c>
      <c r="BF2000" s="2">
        <v>44043</v>
      </c>
      <c r="BG2000" s="2">
        <v>44074</v>
      </c>
      <c r="BH2000" s="2">
        <v>44104</v>
      </c>
      <c r="BI2000" s="2">
        <v>44134</v>
      </c>
      <c r="BJ2000" s="2">
        <v>44165</v>
      </c>
      <c r="BK2000" s="2">
        <v>44196</v>
      </c>
      <c r="BL2000" s="2">
        <v>44225</v>
      </c>
      <c r="BM2000" s="2">
        <v>44253</v>
      </c>
      <c r="BN2000" s="2">
        <v>44286</v>
      </c>
      <c r="BO2000" s="2">
        <v>44316</v>
      </c>
      <c r="BP2000" s="2">
        <v>44347</v>
      </c>
      <c r="BQ2000" s="2">
        <v>44377</v>
      </c>
      <c r="BR2000" s="2">
        <v>44407</v>
      </c>
      <c r="BS2000" s="2">
        <v>44439</v>
      </c>
      <c r="BT2000" s="2">
        <v>44469</v>
      </c>
      <c r="BU2000" s="2">
        <v>44498</v>
      </c>
      <c r="BV2000" s="2">
        <v>44530</v>
      </c>
      <c r="BW2000" s="2">
        <v>44561</v>
      </c>
      <c r="BX2000" s="2">
        <v>44592</v>
      </c>
      <c r="BY2000" s="2">
        <v>44620</v>
      </c>
      <c r="BZ2000" s="2">
        <v>44651</v>
      </c>
      <c r="CA2000" s="2">
        <v>44680</v>
      </c>
      <c r="CB2000" s="2">
        <v>44712</v>
      </c>
      <c r="CC2000" s="2">
        <v>44742</v>
      </c>
      <c r="CD2000" s="2">
        <v>44771</v>
      </c>
      <c r="CE2000" s="2">
        <v>44804</v>
      </c>
      <c r="CF2000" s="2">
        <v>44834</v>
      </c>
      <c r="CG2000" s="2">
        <v>44865</v>
      </c>
    </row>
    <row r="2001" spans="1:85" x14ac:dyDescent="0.25">
      <c r="D2001" s="3">
        <v>28480197</v>
      </c>
      <c r="E2001">
        <v>36176145</v>
      </c>
      <c r="F2001">
        <v>27047220</v>
      </c>
      <c r="G2001">
        <v>35060043</v>
      </c>
      <c r="H2001">
        <v>30324225</v>
      </c>
      <c r="I2001">
        <v>39566775</v>
      </c>
      <c r="J2001">
        <v>17918598</v>
      </c>
      <c r="K2001">
        <v>21774069</v>
      </c>
      <c r="L2001">
        <v>25404804</v>
      </c>
      <c r="M2001">
        <v>19122411</v>
      </c>
      <c r="N2001">
        <v>28819918</v>
      </c>
      <c r="O2001">
        <v>19256363</v>
      </c>
      <c r="P2001">
        <v>17903482</v>
      </c>
      <c r="Q2001">
        <v>14939169</v>
      </c>
      <c r="R2001">
        <v>24085737</v>
      </c>
      <c r="S2001">
        <v>13491692</v>
      </c>
      <c r="T2001">
        <v>20996566</v>
      </c>
      <c r="U2001">
        <v>19140586</v>
      </c>
      <c r="V2001">
        <v>13025644</v>
      </c>
      <c r="W2001">
        <v>15416910</v>
      </c>
      <c r="X2001">
        <v>16402703</v>
      </c>
      <c r="Y2001">
        <v>12024553</v>
      </c>
      <c r="Z2001">
        <v>15964260</v>
      </c>
      <c r="AA2001">
        <v>13691713</v>
      </c>
      <c r="AB2001">
        <v>17595442</v>
      </c>
      <c r="AC2001">
        <v>16992996</v>
      </c>
      <c r="AD2001">
        <v>28107572</v>
      </c>
      <c r="AE2001">
        <v>20892806</v>
      </c>
      <c r="AF2001">
        <v>30263096</v>
      </c>
      <c r="AG2001">
        <v>24626061</v>
      </c>
      <c r="AH2001">
        <v>15756463</v>
      </c>
      <c r="AI2001">
        <v>19013937</v>
      </c>
      <c r="AJ2001">
        <v>20724373</v>
      </c>
      <c r="AK2001">
        <v>26652738</v>
      </c>
      <c r="AL2001">
        <v>26393643</v>
      </c>
      <c r="AM2001">
        <v>27917244</v>
      </c>
      <c r="AN2001">
        <v>26783932</v>
      </c>
      <c r="AO2001">
        <v>22106661</v>
      </c>
      <c r="AP2001">
        <v>38311017</v>
      </c>
      <c r="AQ2001">
        <v>31249711</v>
      </c>
      <c r="AR2001">
        <v>25227618</v>
      </c>
      <c r="AS2001">
        <v>24471314</v>
      </c>
      <c r="AT2001">
        <v>18913812</v>
      </c>
      <c r="AU2001">
        <v>29367997</v>
      </c>
      <c r="AV2001">
        <v>23127997</v>
      </c>
      <c r="AW2001">
        <v>20923474</v>
      </c>
      <c r="AX2001">
        <v>21193188</v>
      </c>
      <c r="AY2001">
        <v>21227024</v>
      </c>
      <c r="AZ2001">
        <v>21409887</v>
      </c>
      <c r="BA2001">
        <v>22440340</v>
      </c>
      <c r="BB2001">
        <v>49148292</v>
      </c>
      <c r="BC2001">
        <v>25312959</v>
      </c>
      <c r="BD2001">
        <v>20619061</v>
      </c>
      <c r="BE2001">
        <v>21846086</v>
      </c>
      <c r="BF2001">
        <v>20621989</v>
      </c>
      <c r="BG2001">
        <v>15968875</v>
      </c>
      <c r="BH2001">
        <v>23442350</v>
      </c>
      <c r="BI2001">
        <v>21031169</v>
      </c>
      <c r="BJ2001">
        <v>18082962</v>
      </c>
      <c r="BK2001">
        <v>16378176</v>
      </c>
      <c r="BL2001">
        <v>18280672</v>
      </c>
      <c r="BM2001">
        <v>15073855</v>
      </c>
      <c r="BN2001">
        <v>21500504</v>
      </c>
      <c r="BO2001">
        <v>15442531</v>
      </c>
      <c r="BP2001">
        <v>18911305</v>
      </c>
      <c r="BQ2001">
        <v>19222233</v>
      </c>
      <c r="BR2001">
        <v>15935196</v>
      </c>
      <c r="BS2001">
        <v>14541810</v>
      </c>
      <c r="BT2001">
        <v>14797879</v>
      </c>
      <c r="BU2001">
        <v>18965359</v>
      </c>
      <c r="BV2001">
        <v>19339353</v>
      </c>
      <c r="BW2001">
        <v>20636907</v>
      </c>
      <c r="BX2001">
        <v>22027259</v>
      </c>
      <c r="BY2001">
        <v>25630726</v>
      </c>
      <c r="BZ2001">
        <v>28761311</v>
      </c>
      <c r="CA2001">
        <v>25784326</v>
      </c>
      <c r="CB2001">
        <v>30379010</v>
      </c>
      <c r="CC2001">
        <v>25570723</v>
      </c>
      <c r="CD2001">
        <v>23687659</v>
      </c>
      <c r="CE2001">
        <v>26176823</v>
      </c>
      <c r="CF2001">
        <v>25579456</v>
      </c>
      <c r="CG2001">
        <v>24033353</v>
      </c>
    </row>
    <row r="2002" spans="1:85" x14ac:dyDescent="0.25">
      <c r="A2002" s="5" t="s">
        <v>986</v>
      </c>
      <c r="B2002" t="s">
        <v>1173</v>
      </c>
      <c r="C2002" t="s">
        <v>1199</v>
      </c>
      <c r="D2002" s="2">
        <f>_xll.BDH(A2002, "volume", B2002, C2002, "Direction", "H", "Period", "M","cols=82;rows=2")</f>
        <v>42398</v>
      </c>
      <c r="E2002" s="2">
        <v>42429</v>
      </c>
      <c r="F2002" s="2">
        <v>42460</v>
      </c>
      <c r="G2002" s="2">
        <v>42489</v>
      </c>
      <c r="H2002" s="2">
        <v>42521</v>
      </c>
      <c r="I2002" s="2">
        <v>42551</v>
      </c>
      <c r="J2002" s="2">
        <v>42580</v>
      </c>
      <c r="K2002" s="2">
        <v>42613</v>
      </c>
      <c r="L2002" s="2">
        <v>42643</v>
      </c>
      <c r="M2002" s="2">
        <v>42674</v>
      </c>
      <c r="N2002" s="2">
        <v>42704</v>
      </c>
      <c r="O2002" s="2">
        <v>42734</v>
      </c>
      <c r="P2002" s="2">
        <v>42766</v>
      </c>
      <c r="Q2002" s="2">
        <v>42794</v>
      </c>
      <c r="R2002" s="2">
        <v>42825</v>
      </c>
      <c r="S2002" s="2">
        <v>42853</v>
      </c>
      <c r="T2002" s="2">
        <v>42886</v>
      </c>
      <c r="U2002" s="2">
        <v>42916</v>
      </c>
      <c r="V2002" s="2">
        <v>42947</v>
      </c>
      <c r="W2002" s="2">
        <v>42978</v>
      </c>
      <c r="X2002" s="2">
        <v>43007</v>
      </c>
      <c r="Y2002" s="2">
        <v>43039</v>
      </c>
      <c r="Z2002" s="2">
        <v>43069</v>
      </c>
      <c r="AA2002" s="2">
        <v>43098</v>
      </c>
      <c r="AB2002" s="2">
        <v>43131</v>
      </c>
      <c r="AC2002" s="2">
        <v>43159</v>
      </c>
      <c r="AD2002" s="2">
        <v>43189</v>
      </c>
      <c r="AE2002" s="2">
        <v>43220</v>
      </c>
      <c r="AF2002" s="2">
        <v>43251</v>
      </c>
      <c r="AG2002" s="2">
        <v>43280</v>
      </c>
      <c r="AH2002" s="2">
        <v>43312</v>
      </c>
      <c r="AI2002" s="2">
        <v>43343</v>
      </c>
      <c r="AJ2002" s="2">
        <v>43371</v>
      </c>
      <c r="AK2002" s="2">
        <v>43404</v>
      </c>
      <c r="AL2002" s="2">
        <v>43434</v>
      </c>
      <c r="AM2002" s="2">
        <v>43465</v>
      </c>
      <c r="AN2002" s="2">
        <v>43496</v>
      </c>
      <c r="AO2002" s="2">
        <v>43524</v>
      </c>
      <c r="AP2002" s="2">
        <v>43553</v>
      </c>
      <c r="AQ2002" s="2">
        <v>43585</v>
      </c>
      <c r="AR2002" s="2">
        <v>43616</v>
      </c>
      <c r="AS2002" s="2">
        <v>43644</v>
      </c>
      <c r="AT2002" s="2">
        <v>43677</v>
      </c>
      <c r="AU2002" s="2">
        <v>43707</v>
      </c>
      <c r="AV2002" s="2">
        <v>43738</v>
      </c>
      <c r="AW2002" s="2">
        <v>43769</v>
      </c>
      <c r="AX2002" s="2">
        <v>43798</v>
      </c>
      <c r="AY2002" s="2">
        <v>43830</v>
      </c>
      <c r="AZ2002" s="2">
        <v>43861</v>
      </c>
      <c r="BA2002" s="2">
        <v>43889</v>
      </c>
      <c r="BB2002" s="2">
        <v>43921</v>
      </c>
      <c r="BC2002" s="2">
        <v>43951</v>
      </c>
      <c r="BD2002" s="2">
        <v>43980</v>
      </c>
      <c r="BE2002" s="2">
        <v>44012</v>
      </c>
      <c r="BF2002" s="2">
        <v>44043</v>
      </c>
      <c r="BG2002" s="2">
        <v>44074</v>
      </c>
      <c r="BH2002" s="2">
        <v>44104</v>
      </c>
      <c r="BI2002" s="2">
        <v>44134</v>
      </c>
      <c r="BJ2002" s="2">
        <v>44165</v>
      </c>
      <c r="BK2002" s="2">
        <v>44196</v>
      </c>
      <c r="BL2002" s="2">
        <v>44225</v>
      </c>
      <c r="BM2002" s="2">
        <v>44253</v>
      </c>
      <c r="BN2002" s="2">
        <v>44286</v>
      </c>
      <c r="BO2002" s="2">
        <v>44316</v>
      </c>
      <c r="BP2002" s="2">
        <v>44347</v>
      </c>
      <c r="BQ2002" s="2">
        <v>44377</v>
      </c>
      <c r="BR2002" s="2">
        <v>44407</v>
      </c>
      <c r="BS2002" s="2">
        <v>44439</v>
      </c>
      <c r="BT2002" s="2">
        <v>44469</v>
      </c>
      <c r="BU2002" s="2">
        <v>44498</v>
      </c>
      <c r="BV2002" s="2">
        <v>44530</v>
      </c>
      <c r="BW2002" s="2">
        <v>44561</v>
      </c>
      <c r="BX2002" s="2">
        <v>44592</v>
      </c>
      <c r="BY2002" s="2">
        <v>44620</v>
      </c>
      <c r="BZ2002" s="2">
        <v>44651</v>
      </c>
      <c r="CA2002" s="2">
        <v>44680</v>
      </c>
      <c r="CB2002" s="2">
        <v>44712</v>
      </c>
      <c r="CC2002" s="2">
        <v>44742</v>
      </c>
      <c r="CD2002" s="2">
        <v>44771</v>
      </c>
      <c r="CE2002" s="2">
        <v>44804</v>
      </c>
      <c r="CF2002" s="2">
        <v>44834</v>
      </c>
      <c r="CG2002" s="2">
        <v>44865</v>
      </c>
    </row>
    <row r="2003" spans="1:85" x14ac:dyDescent="0.25">
      <c r="D2003" s="3">
        <v>29838161</v>
      </c>
      <c r="E2003">
        <v>33377710</v>
      </c>
      <c r="F2003">
        <v>30536656</v>
      </c>
      <c r="G2003">
        <v>20163714</v>
      </c>
      <c r="H2003">
        <v>27001965</v>
      </c>
      <c r="I2003">
        <v>27265834</v>
      </c>
      <c r="J2003">
        <v>17351665</v>
      </c>
      <c r="K2003">
        <v>18049654</v>
      </c>
      <c r="L2003">
        <v>20540301</v>
      </c>
      <c r="M2003">
        <v>18837827</v>
      </c>
      <c r="N2003">
        <v>26509951</v>
      </c>
      <c r="O2003">
        <v>23585843</v>
      </c>
      <c r="P2003">
        <v>19991226</v>
      </c>
      <c r="Q2003">
        <v>30647613</v>
      </c>
      <c r="R2003">
        <v>21201044</v>
      </c>
      <c r="S2003">
        <v>14605721</v>
      </c>
      <c r="T2003">
        <v>19440976</v>
      </c>
      <c r="U2003">
        <v>26064908</v>
      </c>
      <c r="V2003">
        <v>20745894</v>
      </c>
      <c r="W2003">
        <v>22100161</v>
      </c>
      <c r="X2003">
        <v>26018318</v>
      </c>
      <c r="Y2003">
        <v>24693311</v>
      </c>
      <c r="Z2003">
        <v>27077012</v>
      </c>
      <c r="AA2003">
        <v>24669806</v>
      </c>
      <c r="AB2003">
        <v>28191027</v>
      </c>
      <c r="AC2003">
        <v>42701919</v>
      </c>
      <c r="AD2003">
        <v>39171958</v>
      </c>
      <c r="AE2003">
        <v>38641091</v>
      </c>
      <c r="AF2003">
        <v>42551807</v>
      </c>
      <c r="AG2003">
        <v>36575898</v>
      </c>
      <c r="AH2003">
        <v>29312489</v>
      </c>
      <c r="AI2003">
        <v>41888804</v>
      </c>
      <c r="AJ2003">
        <v>44207294</v>
      </c>
      <c r="AK2003">
        <v>52179317</v>
      </c>
      <c r="AL2003">
        <v>48121789</v>
      </c>
      <c r="AM2003">
        <v>51664712</v>
      </c>
      <c r="AN2003">
        <v>42941895</v>
      </c>
      <c r="AO2003">
        <v>89494111</v>
      </c>
      <c r="AP2003">
        <v>67347711</v>
      </c>
      <c r="AQ2003">
        <v>48523025</v>
      </c>
      <c r="AR2003">
        <v>63218047</v>
      </c>
      <c r="AS2003">
        <v>64437065</v>
      </c>
      <c r="AT2003">
        <v>42128747</v>
      </c>
      <c r="AU2003">
        <v>73085109</v>
      </c>
      <c r="AV2003">
        <v>53267599</v>
      </c>
      <c r="AW2003">
        <v>46582781</v>
      </c>
      <c r="AX2003">
        <v>44363966</v>
      </c>
      <c r="AY2003">
        <v>44003940</v>
      </c>
      <c r="AZ2003">
        <v>43445050</v>
      </c>
      <c r="BA2003">
        <v>74256638</v>
      </c>
      <c r="BB2003">
        <v>98588449</v>
      </c>
      <c r="BC2003">
        <v>53535570</v>
      </c>
      <c r="BD2003">
        <v>38745394</v>
      </c>
      <c r="BE2003">
        <v>53453217</v>
      </c>
      <c r="BF2003">
        <v>51857577</v>
      </c>
      <c r="BG2003">
        <v>39034860</v>
      </c>
      <c r="BH2003">
        <v>65160211</v>
      </c>
      <c r="BI2003">
        <v>47775680</v>
      </c>
      <c r="BJ2003">
        <v>48569794</v>
      </c>
      <c r="BK2003">
        <v>40716166</v>
      </c>
      <c r="BL2003">
        <v>45960980</v>
      </c>
      <c r="BM2003">
        <v>58433303</v>
      </c>
      <c r="BN2003">
        <v>60708520</v>
      </c>
      <c r="BO2003">
        <v>44506362</v>
      </c>
      <c r="BP2003">
        <v>32947019</v>
      </c>
      <c r="BQ2003">
        <v>39423526</v>
      </c>
      <c r="BR2003">
        <v>33994321</v>
      </c>
      <c r="BS2003">
        <v>40636338</v>
      </c>
      <c r="BT2003">
        <v>47461395</v>
      </c>
      <c r="BU2003">
        <v>36669179</v>
      </c>
      <c r="BV2003">
        <v>57215054</v>
      </c>
      <c r="BW2003">
        <v>58513886</v>
      </c>
      <c r="BX2003">
        <v>48423753</v>
      </c>
      <c r="BY2003">
        <v>59452897</v>
      </c>
      <c r="BZ2003">
        <v>56813125</v>
      </c>
      <c r="CA2003">
        <v>48841705</v>
      </c>
      <c r="CB2003">
        <v>72258118</v>
      </c>
      <c r="CC2003">
        <v>76578010</v>
      </c>
      <c r="CD2003">
        <v>57418985</v>
      </c>
      <c r="CE2003">
        <v>51284207</v>
      </c>
      <c r="CF2003">
        <v>84406937</v>
      </c>
      <c r="CG2003">
        <v>70545422</v>
      </c>
    </row>
    <row r="2004" spans="1:85" x14ac:dyDescent="0.25">
      <c r="A2004" s="5" t="s">
        <v>987</v>
      </c>
      <c r="B2004" t="s">
        <v>1173</v>
      </c>
      <c r="C2004" t="s">
        <v>1199</v>
      </c>
      <c r="D2004" s="2">
        <f>_xll.BDH(A2004, "volume", B2004, C2004, "Direction", "H", "Period", "M","cols=82;rows=2")</f>
        <v>42398</v>
      </c>
      <c r="E2004" s="2">
        <v>42429</v>
      </c>
      <c r="F2004" s="2">
        <v>42460</v>
      </c>
      <c r="G2004" s="2">
        <v>42489</v>
      </c>
      <c r="H2004" s="2">
        <v>42521</v>
      </c>
      <c r="I2004" s="2">
        <v>42551</v>
      </c>
      <c r="J2004" s="2">
        <v>42580</v>
      </c>
      <c r="K2004" s="2">
        <v>42613</v>
      </c>
      <c r="L2004" s="2">
        <v>42643</v>
      </c>
      <c r="M2004" s="2">
        <v>42674</v>
      </c>
      <c r="N2004" s="2">
        <v>42704</v>
      </c>
      <c r="O2004" s="2">
        <v>42734</v>
      </c>
      <c r="P2004" s="2">
        <v>42766</v>
      </c>
      <c r="Q2004" s="2">
        <v>42794</v>
      </c>
      <c r="R2004" s="2">
        <v>42825</v>
      </c>
      <c r="S2004" s="2">
        <v>42853</v>
      </c>
      <c r="T2004" s="2">
        <v>42886</v>
      </c>
      <c r="U2004" s="2">
        <v>42916</v>
      </c>
      <c r="V2004" s="2">
        <v>42947</v>
      </c>
      <c r="W2004" s="2">
        <v>42978</v>
      </c>
      <c r="X2004" s="2">
        <v>43007</v>
      </c>
      <c r="Y2004" s="2">
        <v>43039</v>
      </c>
      <c r="Z2004" s="2">
        <v>43069</v>
      </c>
      <c r="AA2004" s="2">
        <v>43098</v>
      </c>
      <c r="AB2004" s="2">
        <v>43131</v>
      </c>
      <c r="AC2004" s="2">
        <v>43159</v>
      </c>
      <c r="AD2004" s="2">
        <v>43189</v>
      </c>
      <c r="AE2004" s="2">
        <v>43220</v>
      </c>
      <c r="AF2004" s="2">
        <v>43251</v>
      </c>
      <c r="AG2004" s="2">
        <v>43280</v>
      </c>
      <c r="AH2004" s="2">
        <v>43312</v>
      </c>
      <c r="AI2004" s="2">
        <v>43343</v>
      </c>
      <c r="AJ2004" s="2">
        <v>43371</v>
      </c>
      <c r="AK2004" s="2">
        <v>43404</v>
      </c>
      <c r="AL2004" s="2">
        <v>43434</v>
      </c>
      <c r="AM2004" s="2">
        <v>43465</v>
      </c>
      <c r="AN2004" s="2">
        <v>43496</v>
      </c>
      <c r="AO2004" s="2">
        <v>43524</v>
      </c>
      <c r="AP2004" s="2">
        <v>43553</v>
      </c>
      <c r="AQ2004" s="2">
        <v>43585</v>
      </c>
      <c r="AR2004" s="2">
        <v>43616</v>
      </c>
      <c r="AS2004" s="2">
        <v>43644</v>
      </c>
      <c r="AT2004" s="2">
        <v>43677</v>
      </c>
      <c r="AU2004" s="2">
        <v>43707</v>
      </c>
      <c r="AV2004" s="2">
        <v>43738</v>
      </c>
      <c r="AW2004" s="2">
        <v>43769</v>
      </c>
      <c r="AX2004" s="2">
        <v>43798</v>
      </c>
      <c r="AY2004" s="2">
        <v>43830</v>
      </c>
      <c r="AZ2004" s="2">
        <v>43861</v>
      </c>
      <c r="BA2004" s="2">
        <v>43889</v>
      </c>
      <c r="BB2004" s="2">
        <v>43921</v>
      </c>
      <c r="BC2004" s="2">
        <v>43951</v>
      </c>
      <c r="BD2004" s="2">
        <v>43980</v>
      </c>
      <c r="BE2004" s="2">
        <v>44012</v>
      </c>
      <c r="BF2004" s="2">
        <v>44043</v>
      </c>
      <c r="BG2004" s="2">
        <v>44074</v>
      </c>
      <c r="BH2004" s="2">
        <v>44104</v>
      </c>
      <c r="BI2004" s="2">
        <v>44134</v>
      </c>
      <c r="BJ2004" s="2">
        <v>44165</v>
      </c>
      <c r="BK2004" s="2">
        <v>44196</v>
      </c>
      <c r="BL2004" s="2">
        <v>44225</v>
      </c>
      <c r="BM2004" s="2">
        <v>44253</v>
      </c>
      <c r="BN2004" s="2">
        <v>44286</v>
      </c>
      <c r="BO2004" s="2">
        <v>44316</v>
      </c>
      <c r="BP2004" s="2">
        <v>44347</v>
      </c>
      <c r="BQ2004" s="2">
        <v>44377</v>
      </c>
      <c r="BR2004" s="2">
        <v>44407</v>
      </c>
      <c r="BS2004" s="2">
        <v>44439</v>
      </c>
      <c r="BT2004" s="2">
        <v>44469</v>
      </c>
      <c r="BU2004" s="2">
        <v>44498</v>
      </c>
      <c r="BV2004" s="2">
        <v>44530</v>
      </c>
      <c r="BW2004" s="2">
        <v>44561</v>
      </c>
      <c r="BX2004" s="2">
        <v>44592</v>
      </c>
      <c r="BY2004" s="2">
        <v>44620</v>
      </c>
      <c r="BZ2004" s="2">
        <v>44651</v>
      </c>
      <c r="CA2004" s="2">
        <v>44680</v>
      </c>
      <c r="CB2004" s="2">
        <v>44712</v>
      </c>
      <c r="CC2004" s="2">
        <v>44742</v>
      </c>
      <c r="CD2004" s="2">
        <v>44771</v>
      </c>
      <c r="CE2004" s="2">
        <v>44804</v>
      </c>
      <c r="CF2004" s="2">
        <v>44834</v>
      </c>
      <c r="CG2004" s="2">
        <v>44865</v>
      </c>
    </row>
    <row r="2005" spans="1:85" x14ac:dyDescent="0.25">
      <c r="D2005" s="3">
        <v>9566808</v>
      </c>
      <c r="E2005">
        <v>10303216</v>
      </c>
      <c r="F2005">
        <v>8319152</v>
      </c>
      <c r="G2005">
        <v>6801992</v>
      </c>
      <c r="H2005">
        <v>8586322</v>
      </c>
      <c r="I2005">
        <v>8213068</v>
      </c>
      <c r="J2005">
        <v>4901746</v>
      </c>
      <c r="K2005">
        <v>11949720</v>
      </c>
      <c r="L2005">
        <v>8671712</v>
      </c>
      <c r="M2005">
        <v>11787834</v>
      </c>
      <c r="N2005">
        <v>20491276</v>
      </c>
      <c r="O2005">
        <v>9788662</v>
      </c>
      <c r="P2005">
        <v>7828624</v>
      </c>
      <c r="Q2005">
        <v>8694442</v>
      </c>
      <c r="R2005">
        <v>8665428</v>
      </c>
      <c r="S2005">
        <v>5976320</v>
      </c>
      <c r="T2005">
        <v>7328488</v>
      </c>
      <c r="U2005">
        <v>6767314</v>
      </c>
      <c r="V2005">
        <v>5061012</v>
      </c>
      <c r="W2005">
        <v>11101196</v>
      </c>
      <c r="X2005">
        <v>11684727</v>
      </c>
      <c r="Y2005">
        <v>9673460</v>
      </c>
      <c r="Z2005">
        <v>18298555</v>
      </c>
      <c r="AA2005">
        <v>11616721</v>
      </c>
      <c r="AB2005">
        <v>10926902</v>
      </c>
      <c r="AC2005">
        <v>14857592</v>
      </c>
      <c r="AD2005">
        <v>13908361</v>
      </c>
      <c r="AE2005">
        <v>12650687</v>
      </c>
      <c r="AF2005">
        <v>14252024</v>
      </c>
      <c r="AG2005">
        <v>11224608</v>
      </c>
      <c r="AH2005">
        <v>8616790</v>
      </c>
      <c r="AI2005">
        <v>10075048</v>
      </c>
      <c r="AJ2005">
        <v>8112670</v>
      </c>
      <c r="AK2005">
        <v>13369429</v>
      </c>
      <c r="AL2005">
        <v>10167337</v>
      </c>
      <c r="AM2005">
        <v>11015571</v>
      </c>
      <c r="AN2005">
        <v>12075227</v>
      </c>
      <c r="AO2005">
        <v>15256414</v>
      </c>
      <c r="AP2005">
        <v>12513960</v>
      </c>
      <c r="AQ2005">
        <v>10462347</v>
      </c>
      <c r="AR2005">
        <v>15442093</v>
      </c>
      <c r="AS2005">
        <v>10430159</v>
      </c>
      <c r="AT2005">
        <v>9897929</v>
      </c>
      <c r="AU2005">
        <v>12721567</v>
      </c>
      <c r="AV2005">
        <v>9262532</v>
      </c>
      <c r="AW2005">
        <v>8714036</v>
      </c>
      <c r="AX2005">
        <v>8085361</v>
      </c>
      <c r="AY2005">
        <v>11656477</v>
      </c>
      <c r="AZ2005">
        <v>6895377</v>
      </c>
      <c r="BA2005">
        <v>9819647</v>
      </c>
      <c r="BB2005">
        <v>23729260</v>
      </c>
      <c r="BC2005">
        <v>12882121</v>
      </c>
      <c r="BD2005">
        <v>14629878</v>
      </c>
      <c r="BE2005">
        <v>16461619</v>
      </c>
      <c r="BF2005">
        <v>12334616</v>
      </c>
      <c r="BG2005">
        <v>12151377</v>
      </c>
      <c r="BH2005">
        <v>10957916</v>
      </c>
      <c r="BI2005">
        <v>8499598</v>
      </c>
      <c r="BJ2005">
        <v>9484880</v>
      </c>
      <c r="BK2005">
        <v>8100729</v>
      </c>
      <c r="BL2005">
        <v>6486858</v>
      </c>
      <c r="BM2005">
        <v>10240861</v>
      </c>
      <c r="BN2005">
        <v>12075369</v>
      </c>
      <c r="BO2005">
        <v>7338282</v>
      </c>
      <c r="BP2005">
        <v>9878633</v>
      </c>
      <c r="BQ2005">
        <v>7619977</v>
      </c>
      <c r="BR2005">
        <v>6837579</v>
      </c>
      <c r="BS2005">
        <v>6868362</v>
      </c>
      <c r="BT2005">
        <v>6251701</v>
      </c>
      <c r="BU2005">
        <v>5966340</v>
      </c>
      <c r="BV2005">
        <v>6327286</v>
      </c>
      <c r="BW2005">
        <v>7486784</v>
      </c>
      <c r="BX2005">
        <v>8263629</v>
      </c>
      <c r="BY2005">
        <v>8797039</v>
      </c>
      <c r="BZ2005">
        <v>9709878</v>
      </c>
      <c r="CA2005">
        <v>6919129</v>
      </c>
      <c r="CB2005">
        <v>8236078</v>
      </c>
      <c r="CC2005">
        <v>7789589</v>
      </c>
      <c r="CD2005">
        <v>5634495</v>
      </c>
      <c r="CE2005">
        <v>7927739</v>
      </c>
      <c r="CF2005">
        <v>7420494</v>
      </c>
      <c r="CG2005">
        <v>9249827</v>
      </c>
    </row>
    <row r="2006" spans="1:85" x14ac:dyDescent="0.25">
      <c r="A2006" s="5" t="s">
        <v>988</v>
      </c>
      <c r="B2006" t="s">
        <v>1173</v>
      </c>
      <c r="C2006" t="s">
        <v>1199</v>
      </c>
      <c r="D2006" s="2">
        <f>_xll.BDH(A2006, "volume", B2006, C2006, "Direction", "H", "Period", "M","cols=82;rows=2")</f>
        <v>42398</v>
      </c>
      <c r="E2006" s="2">
        <v>42429</v>
      </c>
      <c r="F2006" s="2">
        <v>42460</v>
      </c>
      <c r="G2006" s="2">
        <v>42489</v>
      </c>
      <c r="H2006" s="2">
        <v>42521</v>
      </c>
      <c r="I2006" s="2">
        <v>42551</v>
      </c>
      <c r="J2006" s="2">
        <v>42580</v>
      </c>
      <c r="K2006" s="2">
        <v>42613</v>
      </c>
      <c r="L2006" s="2">
        <v>42643</v>
      </c>
      <c r="M2006" s="2">
        <v>42674</v>
      </c>
      <c r="N2006" s="2">
        <v>42704</v>
      </c>
      <c r="O2006" s="2">
        <v>42734</v>
      </c>
      <c r="P2006" s="2">
        <v>42766</v>
      </c>
      <c r="Q2006" s="2">
        <v>42794</v>
      </c>
      <c r="R2006" s="2">
        <v>42825</v>
      </c>
      <c r="S2006" s="2">
        <v>42853</v>
      </c>
      <c r="T2006" s="2">
        <v>42886</v>
      </c>
      <c r="U2006" s="2">
        <v>42916</v>
      </c>
      <c r="V2006" s="2">
        <v>42947</v>
      </c>
      <c r="W2006" s="2">
        <v>42978</v>
      </c>
      <c r="X2006" s="2">
        <v>43007</v>
      </c>
      <c r="Y2006" s="2">
        <v>43039</v>
      </c>
      <c r="Z2006" s="2">
        <v>43069</v>
      </c>
      <c r="AA2006" s="2">
        <v>43098</v>
      </c>
      <c r="AB2006" s="2">
        <v>43131</v>
      </c>
      <c r="AC2006" s="2">
        <v>43159</v>
      </c>
      <c r="AD2006" s="2">
        <v>43189</v>
      </c>
      <c r="AE2006" s="2">
        <v>43220</v>
      </c>
      <c r="AF2006" s="2">
        <v>43251</v>
      </c>
      <c r="AG2006" s="2">
        <v>43280</v>
      </c>
      <c r="AH2006" s="2">
        <v>43312</v>
      </c>
      <c r="AI2006" s="2">
        <v>43343</v>
      </c>
      <c r="AJ2006" s="2">
        <v>43371</v>
      </c>
      <c r="AK2006" s="2">
        <v>43404</v>
      </c>
      <c r="AL2006" s="2">
        <v>43434</v>
      </c>
      <c r="AM2006" s="2">
        <v>43465</v>
      </c>
      <c r="AN2006" s="2">
        <v>43496</v>
      </c>
      <c r="AO2006" s="2">
        <v>43524</v>
      </c>
      <c r="AP2006" s="2">
        <v>43553</v>
      </c>
      <c r="AQ2006" s="2">
        <v>43585</v>
      </c>
      <c r="AR2006" s="2">
        <v>43616</v>
      </c>
      <c r="AS2006" s="2">
        <v>43644</v>
      </c>
      <c r="AT2006" s="2">
        <v>43677</v>
      </c>
      <c r="AU2006" s="2">
        <v>43707</v>
      </c>
      <c r="AV2006" s="2">
        <v>43738</v>
      </c>
      <c r="AW2006" s="2">
        <v>43769</v>
      </c>
      <c r="AX2006" s="2">
        <v>43798</v>
      </c>
      <c r="AY2006" s="2">
        <v>43830</v>
      </c>
      <c r="AZ2006" s="2">
        <v>43861</v>
      </c>
      <c r="BA2006" s="2">
        <v>43889</v>
      </c>
      <c r="BB2006" s="2">
        <v>43921</v>
      </c>
      <c r="BC2006" s="2">
        <v>43951</v>
      </c>
      <c r="BD2006" s="2">
        <v>43980</v>
      </c>
      <c r="BE2006" s="2">
        <v>44012</v>
      </c>
      <c r="BF2006" s="2">
        <v>44043</v>
      </c>
      <c r="BG2006" s="2">
        <v>44074</v>
      </c>
      <c r="BH2006" s="2">
        <v>44104</v>
      </c>
      <c r="BI2006" s="2">
        <v>44134</v>
      </c>
      <c r="BJ2006" s="2">
        <v>44165</v>
      </c>
      <c r="BK2006" s="2">
        <v>44196</v>
      </c>
      <c r="BL2006" s="2">
        <v>44225</v>
      </c>
      <c r="BM2006" s="2">
        <v>44253</v>
      </c>
      <c r="BN2006" s="2">
        <v>44286</v>
      </c>
      <c r="BO2006" s="2">
        <v>44316</v>
      </c>
      <c r="BP2006" s="2">
        <v>44347</v>
      </c>
      <c r="BQ2006" s="2">
        <v>44377</v>
      </c>
      <c r="BR2006" s="2">
        <v>44407</v>
      </c>
      <c r="BS2006" s="2">
        <v>44439</v>
      </c>
      <c r="BT2006" s="2">
        <v>44469</v>
      </c>
      <c r="BU2006" s="2">
        <v>44498</v>
      </c>
      <c r="BV2006" s="2">
        <v>44530</v>
      </c>
      <c r="BW2006" s="2">
        <v>44561</v>
      </c>
      <c r="BX2006" s="2">
        <v>44592</v>
      </c>
      <c r="BY2006" s="2">
        <v>44620</v>
      </c>
      <c r="BZ2006" s="2">
        <v>44651</v>
      </c>
      <c r="CA2006" s="2">
        <v>44680</v>
      </c>
      <c r="CB2006" s="2">
        <v>44712</v>
      </c>
      <c r="CC2006" s="2">
        <v>44742</v>
      </c>
      <c r="CD2006" s="2">
        <v>44771</v>
      </c>
      <c r="CE2006" s="2">
        <v>44804</v>
      </c>
      <c r="CF2006" s="2">
        <v>44834</v>
      </c>
      <c r="CG2006" s="2">
        <v>44865</v>
      </c>
    </row>
    <row r="2007" spans="1:85" x14ac:dyDescent="0.25">
      <c r="D2007" s="3">
        <v>13796920</v>
      </c>
      <c r="E2007">
        <v>13508208</v>
      </c>
      <c r="F2007">
        <v>18268080</v>
      </c>
      <c r="G2007">
        <v>11121799</v>
      </c>
      <c r="H2007">
        <v>12770518</v>
      </c>
      <c r="I2007">
        <v>12686476</v>
      </c>
      <c r="J2007">
        <v>9826817</v>
      </c>
      <c r="K2007">
        <v>13932043</v>
      </c>
      <c r="L2007">
        <v>13163506</v>
      </c>
      <c r="M2007">
        <v>9800405</v>
      </c>
      <c r="N2007">
        <v>8854155</v>
      </c>
      <c r="O2007">
        <v>8410338</v>
      </c>
      <c r="P2007">
        <v>7622679</v>
      </c>
      <c r="Q2007">
        <v>8240277</v>
      </c>
      <c r="R2007">
        <v>10271429</v>
      </c>
      <c r="S2007">
        <v>7930716</v>
      </c>
      <c r="T2007">
        <v>7213501</v>
      </c>
      <c r="U2007">
        <v>7476117</v>
      </c>
      <c r="V2007">
        <v>6141988</v>
      </c>
      <c r="W2007">
        <v>8306792</v>
      </c>
      <c r="X2007">
        <v>9061041</v>
      </c>
      <c r="Y2007">
        <v>8002113</v>
      </c>
      <c r="Z2007">
        <v>7635571</v>
      </c>
      <c r="AA2007">
        <v>9866583</v>
      </c>
      <c r="AB2007">
        <v>11434159</v>
      </c>
      <c r="AC2007">
        <v>8729777</v>
      </c>
      <c r="AD2007">
        <v>9061597</v>
      </c>
      <c r="AE2007">
        <v>7540480</v>
      </c>
      <c r="AF2007">
        <v>12155068</v>
      </c>
      <c r="AG2007">
        <v>10416568</v>
      </c>
      <c r="AH2007">
        <v>8154039</v>
      </c>
      <c r="AI2007">
        <v>10082061</v>
      </c>
      <c r="AJ2007">
        <v>8889482</v>
      </c>
      <c r="AK2007">
        <v>16725246</v>
      </c>
      <c r="AL2007">
        <v>11654585</v>
      </c>
      <c r="AM2007">
        <v>14396283</v>
      </c>
      <c r="AN2007">
        <v>14466842</v>
      </c>
      <c r="AO2007">
        <v>13956550</v>
      </c>
      <c r="AP2007">
        <v>21746606</v>
      </c>
      <c r="AQ2007">
        <v>15424422</v>
      </c>
      <c r="AR2007">
        <v>11252091</v>
      </c>
      <c r="AS2007">
        <v>13968649</v>
      </c>
      <c r="AT2007">
        <v>12754264</v>
      </c>
      <c r="AU2007">
        <v>15563005</v>
      </c>
      <c r="AV2007">
        <v>14909607</v>
      </c>
      <c r="AW2007">
        <v>15188546</v>
      </c>
      <c r="AX2007">
        <v>14673582</v>
      </c>
      <c r="AY2007">
        <v>12430303</v>
      </c>
      <c r="AZ2007">
        <v>16419369</v>
      </c>
      <c r="BA2007">
        <v>14758448</v>
      </c>
      <c r="BB2007">
        <v>24565821</v>
      </c>
      <c r="BC2007">
        <v>16068571</v>
      </c>
      <c r="BD2007">
        <v>15580886</v>
      </c>
      <c r="BE2007">
        <v>17781316</v>
      </c>
      <c r="BF2007">
        <v>13408586</v>
      </c>
      <c r="BG2007">
        <v>11619964</v>
      </c>
      <c r="BH2007">
        <v>19160659</v>
      </c>
      <c r="BI2007">
        <v>14365693</v>
      </c>
      <c r="BJ2007">
        <v>12186736</v>
      </c>
      <c r="BK2007">
        <v>12590372</v>
      </c>
      <c r="BL2007">
        <v>12460277</v>
      </c>
      <c r="BM2007">
        <v>11303818</v>
      </c>
      <c r="BN2007">
        <v>21499814</v>
      </c>
      <c r="BO2007">
        <v>11530003</v>
      </c>
      <c r="BP2007">
        <v>13517334</v>
      </c>
      <c r="BQ2007">
        <v>12148780</v>
      </c>
      <c r="BR2007">
        <v>9913564</v>
      </c>
      <c r="BS2007">
        <v>10724448</v>
      </c>
      <c r="BT2007">
        <v>10809075</v>
      </c>
      <c r="BU2007">
        <v>10540787</v>
      </c>
      <c r="BV2007">
        <v>12796291</v>
      </c>
      <c r="BW2007">
        <v>13738554</v>
      </c>
      <c r="BX2007">
        <v>14305696</v>
      </c>
      <c r="BY2007">
        <v>14127855</v>
      </c>
      <c r="BZ2007">
        <v>20759570</v>
      </c>
      <c r="CA2007">
        <v>12619920</v>
      </c>
      <c r="CB2007">
        <v>20330321</v>
      </c>
      <c r="CC2007">
        <v>18994426</v>
      </c>
      <c r="CD2007">
        <v>11072213</v>
      </c>
      <c r="CE2007">
        <v>12142468</v>
      </c>
      <c r="CF2007">
        <v>16471046</v>
      </c>
      <c r="CG2007">
        <v>14946233</v>
      </c>
    </row>
    <row r="2008" spans="1:85" x14ac:dyDescent="0.25">
      <c r="A2008" s="5" t="s">
        <v>989</v>
      </c>
      <c r="B2008" t="s">
        <v>1173</v>
      </c>
      <c r="C2008" t="s">
        <v>1201</v>
      </c>
      <c r="D2008" s="2">
        <f>_xll.BDH(A2008, "volume", B2008, C2008, "Direction", "H", "Period", "M","cols=39;rows=2")</f>
        <v>42398</v>
      </c>
      <c r="E2008" s="2">
        <v>42429</v>
      </c>
      <c r="F2008" s="2">
        <v>42460</v>
      </c>
      <c r="G2008" s="2">
        <v>42489</v>
      </c>
      <c r="H2008" s="2">
        <v>42521</v>
      </c>
      <c r="I2008" s="2">
        <v>42551</v>
      </c>
      <c r="J2008" s="2">
        <v>42580</v>
      </c>
      <c r="K2008" s="2">
        <v>42613</v>
      </c>
      <c r="L2008" s="2">
        <v>42643</v>
      </c>
      <c r="M2008" s="2">
        <v>42674</v>
      </c>
      <c r="N2008" s="2">
        <v>42704</v>
      </c>
      <c r="O2008" s="2">
        <v>42734</v>
      </c>
      <c r="P2008" s="2">
        <v>42766</v>
      </c>
      <c r="Q2008" s="2">
        <v>42794</v>
      </c>
      <c r="R2008" s="2">
        <v>42825</v>
      </c>
      <c r="S2008" s="2">
        <v>42853</v>
      </c>
      <c r="T2008" s="2">
        <v>42886</v>
      </c>
      <c r="U2008" s="2">
        <v>42916</v>
      </c>
      <c r="V2008" s="2">
        <v>42947</v>
      </c>
      <c r="W2008" s="2">
        <v>42978</v>
      </c>
      <c r="X2008" s="2">
        <v>43007</v>
      </c>
      <c r="Y2008" s="2">
        <v>43039</v>
      </c>
      <c r="Z2008" s="2">
        <v>43069</v>
      </c>
      <c r="AA2008" s="2">
        <v>43098</v>
      </c>
      <c r="AB2008" s="2">
        <v>43131</v>
      </c>
      <c r="AC2008" s="2">
        <v>43159</v>
      </c>
      <c r="AD2008" s="2">
        <v>43189</v>
      </c>
      <c r="AE2008" s="2">
        <v>43220</v>
      </c>
      <c r="AF2008" s="2">
        <v>43251</v>
      </c>
      <c r="AG2008" s="2">
        <v>43280</v>
      </c>
      <c r="AH2008" s="2">
        <v>43312</v>
      </c>
      <c r="AI2008" s="2">
        <v>43343</v>
      </c>
      <c r="AJ2008" s="2">
        <v>43371</v>
      </c>
      <c r="AK2008" s="2">
        <v>43404</v>
      </c>
      <c r="AL2008" s="2">
        <v>43434</v>
      </c>
      <c r="AM2008" s="2">
        <v>43465</v>
      </c>
      <c r="AN2008" s="2">
        <v>43496</v>
      </c>
      <c r="AO2008" s="2">
        <v>43524</v>
      </c>
      <c r="AP2008" s="2">
        <v>43553</v>
      </c>
    </row>
    <row r="2009" spans="1:85" x14ac:dyDescent="0.25">
      <c r="D2009" s="3">
        <v>25912595</v>
      </c>
      <c r="E2009">
        <v>25140305</v>
      </c>
      <c r="F2009">
        <v>20104361</v>
      </c>
      <c r="G2009">
        <v>19443576</v>
      </c>
      <c r="H2009">
        <v>17114334</v>
      </c>
      <c r="I2009">
        <v>19508855</v>
      </c>
      <c r="J2009">
        <v>14890444</v>
      </c>
      <c r="K2009">
        <v>18449139</v>
      </c>
      <c r="L2009">
        <v>31860413</v>
      </c>
      <c r="M2009">
        <v>20884870</v>
      </c>
      <c r="N2009">
        <v>27753478</v>
      </c>
      <c r="O2009">
        <v>27629321</v>
      </c>
      <c r="P2009">
        <v>14580920</v>
      </c>
      <c r="Q2009">
        <v>16812591</v>
      </c>
      <c r="R2009">
        <v>18318867</v>
      </c>
      <c r="S2009">
        <v>15140225</v>
      </c>
      <c r="T2009">
        <v>26410127</v>
      </c>
      <c r="U2009">
        <v>22141729</v>
      </c>
      <c r="V2009">
        <v>14178221</v>
      </c>
      <c r="W2009">
        <v>15507834</v>
      </c>
      <c r="X2009">
        <v>23862123</v>
      </c>
      <c r="Y2009">
        <v>15905173</v>
      </c>
      <c r="Z2009">
        <v>25168789</v>
      </c>
      <c r="AA2009">
        <v>35222636</v>
      </c>
      <c r="AB2009">
        <v>22206093</v>
      </c>
      <c r="AC2009">
        <v>20617324</v>
      </c>
      <c r="AD2009">
        <v>21865250</v>
      </c>
      <c r="AE2009">
        <v>26128659</v>
      </c>
      <c r="AF2009">
        <v>23474833</v>
      </c>
      <c r="AG2009">
        <v>46404889</v>
      </c>
      <c r="AH2009">
        <v>33012610</v>
      </c>
      <c r="AI2009">
        <v>22914402</v>
      </c>
      <c r="AJ2009">
        <v>27596989</v>
      </c>
      <c r="AK2009">
        <v>33156567</v>
      </c>
      <c r="AL2009">
        <v>38898164</v>
      </c>
      <c r="AM2009">
        <v>40683717</v>
      </c>
      <c r="AN2009">
        <v>31661765</v>
      </c>
      <c r="AO2009">
        <v>23455111</v>
      </c>
      <c r="AP2009">
        <v>33040719</v>
      </c>
    </row>
    <row r="2010" spans="1:85" x14ac:dyDescent="0.25">
      <c r="A2010" s="5" t="s">
        <v>990</v>
      </c>
      <c r="B2010" t="s">
        <v>1173</v>
      </c>
      <c r="C2010" t="s">
        <v>1202</v>
      </c>
      <c r="D2010" s="2">
        <f>_xll.BDH(A2010, "volume", B2010, C2010, "Direction", "H", "Period", "M","cols=72;rows=2")</f>
        <v>42398</v>
      </c>
      <c r="E2010" s="2">
        <v>42429</v>
      </c>
      <c r="F2010" s="2">
        <v>42460</v>
      </c>
      <c r="G2010" s="2">
        <v>42489</v>
      </c>
      <c r="H2010" s="2">
        <v>42521</v>
      </c>
      <c r="I2010" s="2">
        <v>42551</v>
      </c>
      <c r="J2010" s="2">
        <v>42580</v>
      </c>
      <c r="K2010" s="2">
        <v>42613</v>
      </c>
      <c r="L2010" s="2">
        <v>42643</v>
      </c>
      <c r="M2010" s="2">
        <v>42674</v>
      </c>
      <c r="N2010" s="2">
        <v>42704</v>
      </c>
      <c r="O2010" s="2">
        <v>42734</v>
      </c>
      <c r="P2010" s="2">
        <v>42766</v>
      </c>
      <c r="Q2010" s="2">
        <v>42794</v>
      </c>
      <c r="R2010" s="2">
        <v>42825</v>
      </c>
      <c r="S2010" s="2">
        <v>42853</v>
      </c>
      <c r="T2010" s="2">
        <v>42886</v>
      </c>
      <c r="U2010" s="2">
        <v>42916</v>
      </c>
      <c r="V2010" s="2">
        <v>42947</v>
      </c>
      <c r="W2010" s="2">
        <v>42978</v>
      </c>
      <c r="X2010" s="2">
        <v>43007</v>
      </c>
      <c r="Y2010" s="2">
        <v>43039</v>
      </c>
      <c r="Z2010" s="2">
        <v>43069</v>
      </c>
      <c r="AA2010" s="2">
        <v>43098</v>
      </c>
      <c r="AB2010" s="2">
        <v>43131</v>
      </c>
      <c r="AC2010" s="2">
        <v>43159</v>
      </c>
      <c r="AD2010" s="2">
        <v>43189</v>
      </c>
      <c r="AE2010" s="2">
        <v>43220</v>
      </c>
      <c r="AF2010" s="2">
        <v>43251</v>
      </c>
      <c r="AG2010" s="2">
        <v>43280</v>
      </c>
      <c r="AH2010" s="2">
        <v>43312</v>
      </c>
      <c r="AI2010" s="2">
        <v>43343</v>
      </c>
      <c r="AJ2010" s="2">
        <v>43371</v>
      </c>
      <c r="AK2010" s="2">
        <v>43404</v>
      </c>
      <c r="AL2010" s="2">
        <v>43434</v>
      </c>
      <c r="AM2010" s="2">
        <v>43465</v>
      </c>
      <c r="AN2010" s="2">
        <v>43496</v>
      </c>
      <c r="AO2010" s="2">
        <v>43524</v>
      </c>
      <c r="AP2010" s="2">
        <v>43553</v>
      </c>
      <c r="AQ2010" s="2">
        <v>43585</v>
      </c>
      <c r="AR2010" s="2">
        <v>43616</v>
      </c>
      <c r="AS2010" s="2">
        <v>43644</v>
      </c>
      <c r="AT2010" s="2">
        <v>43677</v>
      </c>
      <c r="AU2010" s="2">
        <v>43707</v>
      </c>
      <c r="AV2010" s="2">
        <v>43738</v>
      </c>
      <c r="AW2010" s="2">
        <v>43769</v>
      </c>
      <c r="AX2010" s="2">
        <v>43798</v>
      </c>
      <c r="AY2010" s="2">
        <v>43830</v>
      </c>
      <c r="AZ2010" s="2">
        <v>43861</v>
      </c>
      <c r="BA2010" s="2">
        <v>43889</v>
      </c>
      <c r="BB2010" s="2">
        <v>43921</v>
      </c>
      <c r="BC2010" s="2">
        <v>43951</v>
      </c>
      <c r="BD2010" s="2">
        <v>43980</v>
      </c>
      <c r="BE2010" s="2">
        <v>44012</v>
      </c>
      <c r="BF2010" s="2">
        <v>44043</v>
      </c>
      <c r="BG2010" s="2">
        <v>44074</v>
      </c>
      <c r="BH2010" s="2">
        <v>44104</v>
      </c>
      <c r="BI2010" s="2">
        <v>44134</v>
      </c>
      <c r="BJ2010" s="2">
        <v>44165</v>
      </c>
      <c r="BK2010" s="2">
        <v>44196</v>
      </c>
      <c r="BL2010" s="2">
        <v>44225</v>
      </c>
      <c r="BM2010" s="2">
        <v>44253</v>
      </c>
      <c r="BN2010" s="2">
        <v>44286</v>
      </c>
      <c r="BO2010" s="2">
        <v>44316</v>
      </c>
      <c r="BP2010" s="2">
        <v>44347</v>
      </c>
      <c r="BQ2010" s="2">
        <v>44377</v>
      </c>
      <c r="BR2010" s="2">
        <v>44407</v>
      </c>
      <c r="BS2010" s="2">
        <v>44439</v>
      </c>
      <c r="BT2010" s="2">
        <v>44469</v>
      </c>
      <c r="BU2010" s="2">
        <v>44498</v>
      </c>
      <c r="BV2010" s="2">
        <v>44530</v>
      </c>
      <c r="BW2010" s="2">
        <v>44561</v>
      </c>
    </row>
    <row r="2011" spans="1:85" x14ac:dyDescent="0.25">
      <c r="D2011" s="3">
        <v>5220897</v>
      </c>
      <c r="E2011">
        <v>6609279</v>
      </c>
      <c r="F2011">
        <v>4165023</v>
      </c>
      <c r="G2011">
        <v>3709365</v>
      </c>
      <c r="H2011">
        <v>3297522</v>
      </c>
      <c r="I2011">
        <v>4254436</v>
      </c>
      <c r="J2011">
        <v>3548024</v>
      </c>
      <c r="K2011">
        <v>3470163</v>
      </c>
      <c r="L2011">
        <v>3477600</v>
      </c>
      <c r="M2011">
        <v>3676615</v>
      </c>
      <c r="N2011">
        <v>4526024</v>
      </c>
      <c r="O2011">
        <v>4578322</v>
      </c>
      <c r="P2011">
        <v>3369441</v>
      </c>
      <c r="Q2011">
        <v>2503882</v>
      </c>
      <c r="R2011">
        <v>4034852</v>
      </c>
      <c r="S2011">
        <v>2802358</v>
      </c>
      <c r="T2011">
        <v>3128586</v>
      </c>
      <c r="U2011">
        <v>4549406</v>
      </c>
      <c r="V2011">
        <v>3347064</v>
      </c>
      <c r="W2011">
        <v>3233233</v>
      </c>
      <c r="X2011">
        <v>4622282</v>
      </c>
      <c r="Y2011">
        <v>4422617</v>
      </c>
      <c r="Z2011">
        <v>3455921</v>
      </c>
      <c r="AA2011">
        <v>4101853</v>
      </c>
      <c r="AB2011">
        <v>4381928</v>
      </c>
      <c r="AC2011">
        <v>5099108</v>
      </c>
      <c r="AD2011">
        <v>4882643</v>
      </c>
      <c r="AE2011">
        <v>3819906</v>
      </c>
      <c r="AF2011">
        <v>7677121</v>
      </c>
      <c r="AG2011">
        <v>6490334</v>
      </c>
      <c r="AH2011">
        <v>4077602</v>
      </c>
      <c r="AI2011">
        <v>2834890</v>
      </c>
      <c r="AJ2011">
        <v>4066740</v>
      </c>
      <c r="AK2011">
        <v>4623445</v>
      </c>
      <c r="AL2011">
        <v>3090070</v>
      </c>
      <c r="AM2011">
        <v>4581852</v>
      </c>
      <c r="AN2011">
        <v>3878676</v>
      </c>
      <c r="AO2011">
        <v>3280748</v>
      </c>
      <c r="AP2011">
        <v>3209554</v>
      </c>
      <c r="AQ2011">
        <v>2516746</v>
      </c>
      <c r="AR2011">
        <v>3619295</v>
      </c>
      <c r="AS2011">
        <v>4012914</v>
      </c>
      <c r="AT2011">
        <v>4880465</v>
      </c>
      <c r="AU2011">
        <v>4195865</v>
      </c>
      <c r="AV2011">
        <v>4203239</v>
      </c>
      <c r="AW2011">
        <v>4542269</v>
      </c>
      <c r="AX2011">
        <v>4051599</v>
      </c>
      <c r="AY2011">
        <v>5491295</v>
      </c>
      <c r="AZ2011">
        <v>5788545</v>
      </c>
      <c r="BA2011">
        <v>3854441</v>
      </c>
      <c r="BB2011">
        <v>8923046</v>
      </c>
      <c r="BC2011">
        <v>8093291</v>
      </c>
      <c r="BD2011">
        <v>11936850</v>
      </c>
      <c r="BE2011">
        <v>11778568</v>
      </c>
      <c r="BF2011">
        <v>5644623</v>
      </c>
      <c r="BG2011">
        <v>5165695</v>
      </c>
      <c r="BH2011">
        <v>9560973</v>
      </c>
      <c r="BI2011">
        <v>6677897</v>
      </c>
      <c r="BJ2011">
        <v>8516792</v>
      </c>
      <c r="BK2011">
        <v>6666433</v>
      </c>
      <c r="BL2011">
        <v>7366017</v>
      </c>
      <c r="BM2011">
        <v>6321137</v>
      </c>
      <c r="BN2011">
        <v>13873497</v>
      </c>
      <c r="BO2011">
        <v>4782042</v>
      </c>
      <c r="BP2011">
        <v>3937948</v>
      </c>
      <c r="BQ2011">
        <v>5834642</v>
      </c>
      <c r="BR2011">
        <v>4130951</v>
      </c>
      <c r="BS2011">
        <v>4274699</v>
      </c>
      <c r="BT2011">
        <v>5532526</v>
      </c>
      <c r="BU2011">
        <v>5301875</v>
      </c>
      <c r="BV2011">
        <v>4009647</v>
      </c>
      <c r="BW2011">
        <v>5238895</v>
      </c>
    </row>
    <row r="2012" spans="1:85" x14ac:dyDescent="0.25">
      <c r="A2012" s="5" t="s">
        <v>991</v>
      </c>
      <c r="B2012" t="s">
        <v>1173</v>
      </c>
      <c r="C2012" t="s">
        <v>1199</v>
      </c>
      <c r="D2012" s="2">
        <f>_xll.BDH(A2012, "volume", B2012, C2012, "Direction", "H", "Period", "M","cols=82;rows=2")</f>
        <v>42398</v>
      </c>
      <c r="E2012" s="2">
        <v>42429</v>
      </c>
      <c r="F2012" s="2">
        <v>42460</v>
      </c>
      <c r="G2012" s="2">
        <v>42489</v>
      </c>
      <c r="H2012" s="2">
        <v>42521</v>
      </c>
      <c r="I2012" s="2">
        <v>42551</v>
      </c>
      <c r="J2012" s="2">
        <v>42580</v>
      </c>
      <c r="K2012" s="2">
        <v>42613</v>
      </c>
      <c r="L2012" s="2">
        <v>42643</v>
      </c>
      <c r="M2012" s="2">
        <v>42674</v>
      </c>
      <c r="N2012" s="2">
        <v>42704</v>
      </c>
      <c r="O2012" s="2">
        <v>42734</v>
      </c>
      <c r="P2012" s="2">
        <v>42766</v>
      </c>
      <c r="Q2012" s="2">
        <v>42794</v>
      </c>
      <c r="R2012" s="2">
        <v>42825</v>
      </c>
      <c r="S2012" s="2">
        <v>42853</v>
      </c>
      <c r="T2012" s="2">
        <v>42886</v>
      </c>
      <c r="U2012" s="2">
        <v>42916</v>
      </c>
      <c r="V2012" s="2">
        <v>42947</v>
      </c>
      <c r="W2012" s="2">
        <v>42978</v>
      </c>
      <c r="X2012" s="2">
        <v>43007</v>
      </c>
      <c r="Y2012" s="2">
        <v>43039</v>
      </c>
      <c r="Z2012" s="2">
        <v>43069</v>
      </c>
      <c r="AA2012" s="2">
        <v>43098</v>
      </c>
      <c r="AB2012" s="2">
        <v>43131</v>
      </c>
      <c r="AC2012" s="2">
        <v>43159</v>
      </c>
      <c r="AD2012" s="2">
        <v>43189</v>
      </c>
      <c r="AE2012" s="2">
        <v>43220</v>
      </c>
      <c r="AF2012" s="2">
        <v>43251</v>
      </c>
      <c r="AG2012" s="2">
        <v>43280</v>
      </c>
      <c r="AH2012" s="2">
        <v>43312</v>
      </c>
      <c r="AI2012" s="2">
        <v>43343</v>
      </c>
      <c r="AJ2012" s="2">
        <v>43371</v>
      </c>
      <c r="AK2012" s="2">
        <v>43404</v>
      </c>
      <c r="AL2012" s="2">
        <v>43434</v>
      </c>
      <c r="AM2012" s="2">
        <v>43465</v>
      </c>
      <c r="AN2012" s="2">
        <v>43496</v>
      </c>
      <c r="AO2012" s="2">
        <v>43524</v>
      </c>
      <c r="AP2012" s="2">
        <v>43553</v>
      </c>
      <c r="AQ2012" s="2">
        <v>43585</v>
      </c>
      <c r="AR2012" s="2">
        <v>43616</v>
      </c>
      <c r="AS2012" s="2">
        <v>43644</v>
      </c>
      <c r="AT2012" s="2">
        <v>43677</v>
      </c>
      <c r="AU2012" s="2">
        <v>43707</v>
      </c>
      <c r="AV2012" s="2">
        <v>43738</v>
      </c>
      <c r="AW2012" s="2">
        <v>43769</v>
      </c>
      <c r="AX2012" s="2">
        <v>43798</v>
      </c>
      <c r="AY2012" s="2">
        <v>43830</v>
      </c>
      <c r="AZ2012" s="2">
        <v>43861</v>
      </c>
      <c r="BA2012" s="2">
        <v>43889</v>
      </c>
      <c r="BB2012" s="2">
        <v>43921</v>
      </c>
      <c r="BC2012" s="2">
        <v>43951</v>
      </c>
      <c r="BD2012" s="2">
        <v>43980</v>
      </c>
      <c r="BE2012" s="2">
        <v>44012</v>
      </c>
      <c r="BF2012" s="2">
        <v>44043</v>
      </c>
      <c r="BG2012" s="2">
        <v>44074</v>
      </c>
      <c r="BH2012" s="2">
        <v>44104</v>
      </c>
      <c r="BI2012" s="2">
        <v>44134</v>
      </c>
      <c r="BJ2012" s="2">
        <v>44165</v>
      </c>
      <c r="BK2012" s="2">
        <v>44196</v>
      </c>
      <c r="BL2012" s="2">
        <v>44225</v>
      </c>
      <c r="BM2012" s="2">
        <v>44253</v>
      </c>
      <c r="BN2012" s="2">
        <v>44286</v>
      </c>
      <c r="BO2012" s="2">
        <v>44316</v>
      </c>
      <c r="BP2012" s="2">
        <v>44347</v>
      </c>
      <c r="BQ2012" s="2">
        <v>44377</v>
      </c>
      <c r="BR2012" s="2">
        <v>44407</v>
      </c>
      <c r="BS2012" s="2">
        <v>44439</v>
      </c>
      <c r="BT2012" s="2">
        <v>44469</v>
      </c>
      <c r="BU2012" s="2">
        <v>44498</v>
      </c>
      <c r="BV2012" s="2">
        <v>44530</v>
      </c>
      <c r="BW2012" s="2">
        <v>44561</v>
      </c>
      <c r="BX2012" s="2">
        <v>44592</v>
      </c>
      <c r="BY2012" s="2">
        <v>44620</v>
      </c>
      <c r="BZ2012" s="2">
        <v>44651</v>
      </c>
      <c r="CA2012" s="2">
        <v>44680</v>
      </c>
      <c r="CB2012" s="2">
        <v>44712</v>
      </c>
      <c r="CC2012" s="2">
        <v>44742</v>
      </c>
      <c r="CD2012" s="2">
        <v>44771</v>
      </c>
      <c r="CE2012" s="2">
        <v>44804</v>
      </c>
      <c r="CF2012" s="2">
        <v>44834</v>
      </c>
      <c r="CG2012" s="2">
        <v>44865</v>
      </c>
    </row>
    <row r="2013" spans="1:85" x14ac:dyDescent="0.25">
      <c r="D2013" s="3">
        <v>4375661</v>
      </c>
      <c r="E2013">
        <v>4639589</v>
      </c>
      <c r="F2013">
        <v>3038234</v>
      </c>
      <c r="G2013">
        <v>2613411</v>
      </c>
      <c r="H2013">
        <v>4745171</v>
      </c>
      <c r="I2013">
        <v>4654623</v>
      </c>
      <c r="J2013">
        <v>3235286</v>
      </c>
      <c r="K2013">
        <v>5452598</v>
      </c>
      <c r="L2013">
        <v>4728725</v>
      </c>
      <c r="M2013">
        <v>3760365</v>
      </c>
      <c r="N2013">
        <v>5742730</v>
      </c>
      <c r="O2013">
        <v>3254159</v>
      </c>
      <c r="P2013">
        <v>3807820</v>
      </c>
      <c r="Q2013">
        <v>4878835</v>
      </c>
      <c r="R2013">
        <v>4896239</v>
      </c>
      <c r="S2013">
        <v>4529330</v>
      </c>
      <c r="T2013">
        <v>6565372</v>
      </c>
      <c r="U2013">
        <v>6920915</v>
      </c>
      <c r="V2013">
        <v>7390134</v>
      </c>
      <c r="W2013">
        <v>11346634</v>
      </c>
      <c r="X2013">
        <v>7536678</v>
      </c>
      <c r="Y2013">
        <v>8215085</v>
      </c>
      <c r="Z2013">
        <v>9099838</v>
      </c>
      <c r="AA2013">
        <v>6182300</v>
      </c>
      <c r="AB2013">
        <v>7034290</v>
      </c>
      <c r="AC2013">
        <v>7254460</v>
      </c>
      <c r="AD2013">
        <v>5466844</v>
      </c>
      <c r="AE2013">
        <v>5366554</v>
      </c>
      <c r="AF2013">
        <v>6137410</v>
      </c>
      <c r="AG2013">
        <v>4984033</v>
      </c>
      <c r="AH2013">
        <v>3216582</v>
      </c>
      <c r="AI2013">
        <v>4580213</v>
      </c>
      <c r="AJ2013">
        <v>4749639</v>
      </c>
      <c r="AK2013">
        <v>6525994</v>
      </c>
      <c r="AL2013">
        <v>5288616</v>
      </c>
      <c r="AM2013">
        <v>5608884</v>
      </c>
      <c r="AN2013">
        <v>6220036</v>
      </c>
      <c r="AO2013">
        <v>4923548</v>
      </c>
      <c r="AP2013">
        <v>4852035</v>
      </c>
      <c r="AQ2013">
        <v>3484896</v>
      </c>
      <c r="AR2013">
        <v>6053844</v>
      </c>
      <c r="AS2013">
        <v>4263496</v>
      </c>
      <c r="AT2013">
        <v>4126166</v>
      </c>
      <c r="AU2013">
        <v>7371479</v>
      </c>
      <c r="AV2013">
        <v>4869471</v>
      </c>
      <c r="AW2013">
        <v>4314960</v>
      </c>
      <c r="AX2013">
        <v>4947675</v>
      </c>
      <c r="AY2013">
        <v>5650204</v>
      </c>
      <c r="AZ2013">
        <v>5649228</v>
      </c>
      <c r="BA2013">
        <v>5226031</v>
      </c>
      <c r="BB2013">
        <v>7101601</v>
      </c>
      <c r="BC2013">
        <v>4609900</v>
      </c>
      <c r="BD2013">
        <v>4643379</v>
      </c>
      <c r="BE2013">
        <v>5022868</v>
      </c>
      <c r="BF2013">
        <v>3877838</v>
      </c>
      <c r="BG2013">
        <v>3859890</v>
      </c>
      <c r="BH2013">
        <v>3771828</v>
      </c>
      <c r="BI2013">
        <v>3671120</v>
      </c>
      <c r="BJ2013">
        <v>5564448</v>
      </c>
      <c r="BK2013">
        <v>5922226</v>
      </c>
      <c r="BL2013">
        <v>5094105</v>
      </c>
      <c r="BM2013">
        <v>5877207</v>
      </c>
      <c r="BN2013">
        <v>6227475</v>
      </c>
      <c r="BO2013">
        <v>4819902</v>
      </c>
      <c r="BP2013">
        <v>4308012</v>
      </c>
      <c r="BQ2013">
        <v>5111603</v>
      </c>
      <c r="BR2013">
        <v>3017301</v>
      </c>
      <c r="BS2013">
        <v>3369332</v>
      </c>
      <c r="BT2013">
        <v>4260261</v>
      </c>
      <c r="BU2013">
        <v>4018755</v>
      </c>
      <c r="BV2013">
        <v>4405511</v>
      </c>
      <c r="BW2013">
        <v>5213735</v>
      </c>
      <c r="BX2013">
        <v>4381396</v>
      </c>
      <c r="BY2013">
        <v>5725798</v>
      </c>
      <c r="BZ2013">
        <v>6313158</v>
      </c>
      <c r="CA2013">
        <v>4770146</v>
      </c>
      <c r="CB2013">
        <v>5561405</v>
      </c>
      <c r="CC2013">
        <v>5014859</v>
      </c>
      <c r="CD2013">
        <v>4059119</v>
      </c>
      <c r="CE2013">
        <v>4425177</v>
      </c>
      <c r="CF2013">
        <v>5190736</v>
      </c>
      <c r="CG2013">
        <v>4759118</v>
      </c>
    </row>
    <row r="2014" spans="1:85" x14ac:dyDescent="0.25">
      <c r="A2014" s="5" t="s">
        <v>992</v>
      </c>
      <c r="B2014" t="s">
        <v>1173</v>
      </c>
      <c r="C2014" t="s">
        <v>1199</v>
      </c>
      <c r="D2014" s="2">
        <f>_xll.BDH(A2014, "volume", B2014, C2014, "Direction", "H", "Period", "M","cols=82;rows=2")</f>
        <v>42398</v>
      </c>
      <c r="E2014" s="2">
        <v>42429</v>
      </c>
      <c r="F2014" s="2">
        <v>42460</v>
      </c>
      <c r="G2014" s="2">
        <v>42489</v>
      </c>
      <c r="H2014" s="2">
        <v>42521</v>
      </c>
      <c r="I2014" s="2">
        <v>42551</v>
      </c>
      <c r="J2014" s="2">
        <v>42580</v>
      </c>
      <c r="K2014" s="2">
        <v>42613</v>
      </c>
      <c r="L2014" s="2">
        <v>42643</v>
      </c>
      <c r="M2014" s="2">
        <v>42674</v>
      </c>
      <c r="N2014" s="2">
        <v>42704</v>
      </c>
      <c r="O2014" s="2">
        <v>42734</v>
      </c>
      <c r="P2014" s="2">
        <v>42766</v>
      </c>
      <c r="Q2014" s="2">
        <v>42794</v>
      </c>
      <c r="R2014" s="2">
        <v>42825</v>
      </c>
      <c r="S2014" s="2">
        <v>42853</v>
      </c>
      <c r="T2014" s="2">
        <v>42886</v>
      </c>
      <c r="U2014" s="2">
        <v>42916</v>
      </c>
      <c r="V2014" s="2">
        <v>42947</v>
      </c>
      <c r="W2014" s="2">
        <v>42978</v>
      </c>
      <c r="X2014" s="2">
        <v>43007</v>
      </c>
      <c r="Y2014" s="2">
        <v>43039</v>
      </c>
      <c r="Z2014" s="2">
        <v>43069</v>
      </c>
      <c r="AA2014" s="2">
        <v>43098</v>
      </c>
      <c r="AB2014" s="2">
        <v>43131</v>
      </c>
      <c r="AC2014" s="2">
        <v>43159</v>
      </c>
      <c r="AD2014" s="2">
        <v>43189</v>
      </c>
      <c r="AE2014" s="2">
        <v>43220</v>
      </c>
      <c r="AF2014" s="2">
        <v>43251</v>
      </c>
      <c r="AG2014" s="2">
        <v>43280</v>
      </c>
      <c r="AH2014" s="2">
        <v>43312</v>
      </c>
      <c r="AI2014" s="2">
        <v>43343</v>
      </c>
      <c r="AJ2014" s="2">
        <v>43371</v>
      </c>
      <c r="AK2014" s="2">
        <v>43404</v>
      </c>
      <c r="AL2014" s="2">
        <v>43434</v>
      </c>
      <c r="AM2014" s="2">
        <v>43465</v>
      </c>
      <c r="AN2014" s="2">
        <v>43496</v>
      </c>
      <c r="AO2014" s="2">
        <v>43524</v>
      </c>
      <c r="AP2014" s="2">
        <v>43553</v>
      </c>
      <c r="AQ2014" s="2">
        <v>43585</v>
      </c>
      <c r="AR2014" s="2">
        <v>43616</v>
      </c>
      <c r="AS2014" s="2">
        <v>43644</v>
      </c>
      <c r="AT2014" s="2">
        <v>43677</v>
      </c>
      <c r="AU2014" s="2">
        <v>43707</v>
      </c>
      <c r="AV2014" s="2">
        <v>43738</v>
      </c>
      <c r="AW2014" s="2">
        <v>43769</v>
      </c>
      <c r="AX2014" s="2">
        <v>43798</v>
      </c>
      <c r="AY2014" s="2">
        <v>43830</v>
      </c>
      <c r="AZ2014" s="2">
        <v>43861</v>
      </c>
      <c r="BA2014" s="2">
        <v>43889</v>
      </c>
      <c r="BB2014" s="2">
        <v>43921</v>
      </c>
      <c r="BC2014" s="2">
        <v>43951</v>
      </c>
      <c r="BD2014" s="2">
        <v>43980</v>
      </c>
      <c r="BE2014" s="2">
        <v>44012</v>
      </c>
      <c r="BF2014" s="2">
        <v>44043</v>
      </c>
      <c r="BG2014" s="2">
        <v>44074</v>
      </c>
      <c r="BH2014" s="2">
        <v>44104</v>
      </c>
      <c r="BI2014" s="2">
        <v>44134</v>
      </c>
      <c r="BJ2014" s="2">
        <v>44165</v>
      </c>
      <c r="BK2014" s="2">
        <v>44196</v>
      </c>
      <c r="BL2014" s="2">
        <v>44225</v>
      </c>
      <c r="BM2014" s="2">
        <v>44253</v>
      </c>
      <c r="BN2014" s="2">
        <v>44286</v>
      </c>
      <c r="BO2014" s="2">
        <v>44316</v>
      </c>
      <c r="BP2014" s="2">
        <v>44347</v>
      </c>
      <c r="BQ2014" s="2">
        <v>44377</v>
      </c>
      <c r="BR2014" s="2">
        <v>44407</v>
      </c>
      <c r="BS2014" s="2">
        <v>44439</v>
      </c>
      <c r="BT2014" s="2">
        <v>44469</v>
      </c>
      <c r="BU2014" s="2">
        <v>44498</v>
      </c>
      <c r="BV2014" s="2">
        <v>44530</v>
      </c>
      <c r="BW2014" s="2">
        <v>44561</v>
      </c>
      <c r="BX2014" s="2">
        <v>44592</v>
      </c>
      <c r="BY2014" s="2">
        <v>44620</v>
      </c>
      <c r="BZ2014" s="2">
        <v>44651</v>
      </c>
      <c r="CA2014" s="2">
        <v>44680</v>
      </c>
      <c r="CB2014" s="2">
        <v>44712</v>
      </c>
      <c r="CC2014" s="2">
        <v>44742</v>
      </c>
      <c r="CD2014" s="2">
        <v>44771</v>
      </c>
      <c r="CE2014" s="2">
        <v>44804</v>
      </c>
      <c r="CF2014" s="2">
        <v>44834</v>
      </c>
      <c r="CG2014" s="2">
        <v>44865</v>
      </c>
    </row>
    <row r="2015" spans="1:85" x14ac:dyDescent="0.25">
      <c r="D2015" s="3">
        <v>11516866</v>
      </c>
      <c r="E2015">
        <v>9912180</v>
      </c>
      <c r="F2015">
        <v>9052279</v>
      </c>
      <c r="G2015">
        <v>12683350</v>
      </c>
      <c r="H2015">
        <v>8084983</v>
      </c>
      <c r="I2015">
        <v>9635073</v>
      </c>
      <c r="J2015">
        <v>8660844</v>
      </c>
      <c r="K2015">
        <v>8718282</v>
      </c>
      <c r="L2015">
        <v>7211654</v>
      </c>
      <c r="M2015">
        <v>13190958</v>
      </c>
      <c r="N2015">
        <v>11170709</v>
      </c>
      <c r="O2015">
        <v>9376372</v>
      </c>
      <c r="P2015">
        <v>11271706</v>
      </c>
      <c r="Q2015">
        <v>6054760</v>
      </c>
      <c r="R2015">
        <v>7667556</v>
      </c>
      <c r="S2015">
        <v>6866657</v>
      </c>
      <c r="T2015">
        <v>8143872</v>
      </c>
      <c r="U2015">
        <v>7505562</v>
      </c>
      <c r="V2015">
        <v>6614187</v>
      </c>
      <c r="W2015">
        <v>8996944</v>
      </c>
      <c r="X2015">
        <v>6164810</v>
      </c>
      <c r="Y2015">
        <v>6934519</v>
      </c>
      <c r="Z2015">
        <v>5686996</v>
      </c>
      <c r="AA2015">
        <v>6508859</v>
      </c>
      <c r="AB2015">
        <v>7865094</v>
      </c>
      <c r="AC2015">
        <v>7291011</v>
      </c>
      <c r="AD2015">
        <v>6676221</v>
      </c>
      <c r="AE2015">
        <v>7566361</v>
      </c>
      <c r="AF2015">
        <v>6017971</v>
      </c>
      <c r="AG2015">
        <v>7485263</v>
      </c>
      <c r="AH2015">
        <v>7369408</v>
      </c>
      <c r="AI2015">
        <v>6882481</v>
      </c>
      <c r="AJ2015">
        <v>4900738</v>
      </c>
      <c r="AK2015">
        <v>10910463</v>
      </c>
      <c r="AL2015">
        <v>8510598</v>
      </c>
      <c r="AM2015">
        <v>8342034</v>
      </c>
      <c r="AN2015">
        <v>8725726</v>
      </c>
      <c r="AO2015">
        <v>5929307</v>
      </c>
      <c r="AP2015">
        <v>7204550</v>
      </c>
      <c r="AQ2015">
        <v>7942475</v>
      </c>
      <c r="AR2015">
        <v>7341917</v>
      </c>
      <c r="AS2015">
        <v>7268657</v>
      </c>
      <c r="AT2015">
        <v>12542787</v>
      </c>
      <c r="AU2015">
        <v>7636356</v>
      </c>
      <c r="AV2015">
        <v>8810286</v>
      </c>
      <c r="AW2015">
        <v>8842204</v>
      </c>
      <c r="AX2015">
        <v>6148690</v>
      </c>
      <c r="AY2015">
        <v>6482166</v>
      </c>
      <c r="AZ2015">
        <v>9623199</v>
      </c>
      <c r="BA2015">
        <v>10426349</v>
      </c>
      <c r="BB2015">
        <v>15553686</v>
      </c>
      <c r="BC2015">
        <v>9894354</v>
      </c>
      <c r="BD2015">
        <v>8564544</v>
      </c>
      <c r="BE2015">
        <v>8762043</v>
      </c>
      <c r="BF2015">
        <v>7872358</v>
      </c>
      <c r="BG2015">
        <v>7774343</v>
      </c>
      <c r="BH2015">
        <v>18109599</v>
      </c>
      <c r="BI2015">
        <v>11121991</v>
      </c>
      <c r="BJ2015">
        <v>8516619</v>
      </c>
      <c r="BK2015">
        <v>9304695</v>
      </c>
      <c r="BL2015">
        <v>9052214</v>
      </c>
      <c r="BM2015">
        <v>7928333</v>
      </c>
      <c r="BN2015">
        <v>10138087</v>
      </c>
      <c r="BO2015">
        <v>7319619</v>
      </c>
      <c r="BP2015">
        <v>6845789</v>
      </c>
      <c r="BQ2015">
        <v>6040294</v>
      </c>
      <c r="BR2015">
        <v>4857049</v>
      </c>
      <c r="BS2015">
        <v>6522608</v>
      </c>
      <c r="BT2015">
        <v>7589619</v>
      </c>
      <c r="BU2015">
        <v>6938118</v>
      </c>
      <c r="BV2015">
        <v>7634898</v>
      </c>
      <c r="BW2015">
        <v>9612486</v>
      </c>
      <c r="BX2015">
        <v>9302006</v>
      </c>
      <c r="BY2015">
        <v>7430644</v>
      </c>
      <c r="BZ2015">
        <v>7675633</v>
      </c>
      <c r="CA2015">
        <v>6503122</v>
      </c>
      <c r="CB2015">
        <v>11414538</v>
      </c>
      <c r="CC2015">
        <v>14908725</v>
      </c>
      <c r="CD2015">
        <v>8851403</v>
      </c>
      <c r="CE2015">
        <v>13012063</v>
      </c>
      <c r="CF2015">
        <v>14412066</v>
      </c>
      <c r="CG2015">
        <v>13190435</v>
      </c>
    </row>
    <row r="2016" spans="1:85" x14ac:dyDescent="0.25">
      <c r="A2016" s="5" t="s">
        <v>993</v>
      </c>
      <c r="B2016" t="s">
        <v>1173</v>
      </c>
      <c r="C2016" t="s">
        <v>1199</v>
      </c>
      <c r="D2016" s="2">
        <f>_xll.BDH(A2016, "volume", B2016, C2016, "Direction", "H", "Period", "M","cols=82;rows=2")</f>
        <v>42398</v>
      </c>
      <c r="E2016" s="2">
        <v>42429</v>
      </c>
      <c r="F2016" s="2">
        <v>42460</v>
      </c>
      <c r="G2016" s="2">
        <v>42489</v>
      </c>
      <c r="H2016" s="2">
        <v>42521</v>
      </c>
      <c r="I2016" s="2">
        <v>42551</v>
      </c>
      <c r="J2016" s="2">
        <v>42580</v>
      </c>
      <c r="K2016" s="2">
        <v>42613</v>
      </c>
      <c r="L2016" s="2">
        <v>42643</v>
      </c>
      <c r="M2016" s="2">
        <v>42674</v>
      </c>
      <c r="N2016" s="2">
        <v>42704</v>
      </c>
      <c r="O2016" s="2">
        <v>42734</v>
      </c>
      <c r="P2016" s="2">
        <v>42766</v>
      </c>
      <c r="Q2016" s="2">
        <v>42794</v>
      </c>
      <c r="R2016" s="2">
        <v>42825</v>
      </c>
      <c r="S2016" s="2">
        <v>42853</v>
      </c>
      <c r="T2016" s="2">
        <v>42886</v>
      </c>
      <c r="U2016" s="2">
        <v>42916</v>
      </c>
      <c r="V2016" s="2">
        <v>42947</v>
      </c>
      <c r="W2016" s="2">
        <v>42978</v>
      </c>
      <c r="X2016" s="2">
        <v>43007</v>
      </c>
      <c r="Y2016" s="2">
        <v>43039</v>
      </c>
      <c r="Z2016" s="2">
        <v>43069</v>
      </c>
      <c r="AA2016" s="2">
        <v>43098</v>
      </c>
      <c r="AB2016" s="2">
        <v>43131</v>
      </c>
      <c r="AC2016" s="2">
        <v>43159</v>
      </c>
      <c r="AD2016" s="2">
        <v>43189</v>
      </c>
      <c r="AE2016" s="2">
        <v>43220</v>
      </c>
      <c r="AF2016" s="2">
        <v>43251</v>
      </c>
      <c r="AG2016" s="2">
        <v>43280</v>
      </c>
      <c r="AH2016" s="2">
        <v>43312</v>
      </c>
      <c r="AI2016" s="2">
        <v>43343</v>
      </c>
      <c r="AJ2016" s="2">
        <v>43371</v>
      </c>
      <c r="AK2016" s="2">
        <v>43404</v>
      </c>
      <c r="AL2016" s="2">
        <v>43434</v>
      </c>
      <c r="AM2016" s="2">
        <v>43465</v>
      </c>
      <c r="AN2016" s="2">
        <v>43496</v>
      </c>
      <c r="AO2016" s="2">
        <v>43524</v>
      </c>
      <c r="AP2016" s="2">
        <v>43553</v>
      </c>
      <c r="AQ2016" s="2">
        <v>43585</v>
      </c>
      <c r="AR2016" s="2">
        <v>43616</v>
      </c>
      <c r="AS2016" s="2">
        <v>43644</v>
      </c>
      <c r="AT2016" s="2">
        <v>43677</v>
      </c>
      <c r="AU2016" s="2">
        <v>43707</v>
      </c>
      <c r="AV2016" s="2">
        <v>43738</v>
      </c>
      <c r="AW2016" s="2">
        <v>43769</v>
      </c>
      <c r="AX2016" s="2">
        <v>43798</v>
      </c>
      <c r="AY2016" s="2">
        <v>43830</v>
      </c>
      <c r="AZ2016" s="2">
        <v>43861</v>
      </c>
      <c r="BA2016" s="2">
        <v>43889</v>
      </c>
      <c r="BB2016" s="2">
        <v>43921</v>
      </c>
      <c r="BC2016" s="2">
        <v>43951</v>
      </c>
      <c r="BD2016" s="2">
        <v>43980</v>
      </c>
      <c r="BE2016" s="2">
        <v>44012</v>
      </c>
      <c r="BF2016" s="2">
        <v>44043</v>
      </c>
      <c r="BG2016" s="2">
        <v>44074</v>
      </c>
      <c r="BH2016" s="2">
        <v>44104</v>
      </c>
      <c r="BI2016" s="2">
        <v>44134</v>
      </c>
      <c r="BJ2016" s="2">
        <v>44165</v>
      </c>
      <c r="BK2016" s="2">
        <v>44196</v>
      </c>
      <c r="BL2016" s="2">
        <v>44225</v>
      </c>
      <c r="BM2016" s="2">
        <v>44253</v>
      </c>
      <c r="BN2016" s="2">
        <v>44286</v>
      </c>
      <c r="BO2016" s="2">
        <v>44316</v>
      </c>
      <c r="BP2016" s="2">
        <v>44347</v>
      </c>
      <c r="BQ2016" s="2">
        <v>44377</v>
      </c>
      <c r="BR2016" s="2">
        <v>44407</v>
      </c>
      <c r="BS2016" s="2">
        <v>44439</v>
      </c>
      <c r="BT2016" s="2">
        <v>44469</v>
      </c>
      <c r="BU2016" s="2">
        <v>44498</v>
      </c>
      <c r="BV2016" s="2">
        <v>44530</v>
      </c>
      <c r="BW2016" s="2">
        <v>44561</v>
      </c>
      <c r="BX2016" s="2">
        <v>44592</v>
      </c>
      <c r="BY2016" s="2">
        <v>44620</v>
      </c>
      <c r="BZ2016" s="2">
        <v>44651</v>
      </c>
      <c r="CA2016" s="2">
        <v>44680</v>
      </c>
      <c r="CB2016" s="2">
        <v>44712</v>
      </c>
      <c r="CC2016" s="2">
        <v>44742</v>
      </c>
      <c r="CD2016" s="2">
        <v>44771</v>
      </c>
      <c r="CE2016" s="2">
        <v>44804</v>
      </c>
      <c r="CF2016" s="2">
        <v>44834</v>
      </c>
      <c r="CG2016" s="2">
        <v>44865</v>
      </c>
    </row>
    <row r="2017" spans="1:85" x14ac:dyDescent="0.25">
      <c r="D2017" s="3">
        <v>159256368</v>
      </c>
      <c r="E2017">
        <v>203963316</v>
      </c>
      <c r="F2017">
        <v>157736211</v>
      </c>
      <c r="G2017">
        <v>153771063</v>
      </c>
      <c r="H2017">
        <v>113127720</v>
      </c>
      <c r="I2017">
        <v>127935480</v>
      </c>
      <c r="J2017">
        <v>121548777</v>
      </c>
      <c r="K2017">
        <v>82756233</v>
      </c>
      <c r="L2017">
        <v>121179669</v>
      </c>
      <c r="M2017">
        <v>121355568</v>
      </c>
      <c r="N2017">
        <v>165104145</v>
      </c>
      <c r="O2017">
        <v>130385748</v>
      </c>
      <c r="P2017">
        <v>247914468</v>
      </c>
      <c r="Q2017">
        <v>148412730</v>
      </c>
      <c r="R2017">
        <v>193416795</v>
      </c>
      <c r="S2017">
        <v>138427092</v>
      </c>
      <c r="T2017">
        <v>134846676</v>
      </c>
      <c r="U2017">
        <v>156931854</v>
      </c>
      <c r="V2017">
        <v>144199290</v>
      </c>
      <c r="W2017">
        <v>139788954</v>
      </c>
      <c r="X2017">
        <v>121083048</v>
      </c>
      <c r="Y2017">
        <v>122303127</v>
      </c>
      <c r="Z2017">
        <v>115206720</v>
      </c>
      <c r="AA2017">
        <v>160847688</v>
      </c>
      <c r="AB2017">
        <v>128766672</v>
      </c>
      <c r="AC2017">
        <v>152654472</v>
      </c>
      <c r="AD2017">
        <v>141979263</v>
      </c>
      <c r="AE2017">
        <v>136919100</v>
      </c>
      <c r="AF2017">
        <v>102272670</v>
      </c>
      <c r="AG2017">
        <v>115508061</v>
      </c>
      <c r="AH2017">
        <v>126437964</v>
      </c>
      <c r="AI2017">
        <v>93424251</v>
      </c>
      <c r="AJ2017">
        <v>113593407</v>
      </c>
      <c r="AK2017">
        <v>175189869</v>
      </c>
      <c r="AL2017">
        <v>116046762</v>
      </c>
      <c r="AM2017">
        <v>133881069</v>
      </c>
      <c r="AN2017">
        <v>129284520</v>
      </c>
      <c r="AO2017">
        <v>90634926</v>
      </c>
      <c r="AP2017">
        <v>113852511</v>
      </c>
      <c r="AQ2017">
        <v>81414069</v>
      </c>
      <c r="AR2017">
        <v>99670167</v>
      </c>
      <c r="AS2017">
        <v>86889447</v>
      </c>
      <c r="AT2017">
        <v>140931267</v>
      </c>
      <c r="AU2017">
        <v>122200818</v>
      </c>
      <c r="AV2017">
        <v>107228121</v>
      </c>
      <c r="AW2017">
        <v>125893572</v>
      </c>
      <c r="AX2017">
        <v>65892759</v>
      </c>
      <c r="AY2017">
        <v>98399964</v>
      </c>
      <c r="AZ2017">
        <v>93744384</v>
      </c>
      <c r="BA2017">
        <v>89619576</v>
      </c>
      <c r="BB2017">
        <v>203653956</v>
      </c>
      <c r="BC2017">
        <v>134698170</v>
      </c>
      <c r="BD2017">
        <v>100612464</v>
      </c>
      <c r="BE2017">
        <v>125006130</v>
      </c>
      <c r="BF2017">
        <v>109668381</v>
      </c>
      <c r="BG2017">
        <v>83809707</v>
      </c>
      <c r="BH2017">
        <v>133176858</v>
      </c>
      <c r="BI2017">
        <v>117687003</v>
      </c>
      <c r="BJ2017">
        <v>104569347</v>
      </c>
      <c r="BK2017">
        <v>89301795</v>
      </c>
      <c r="BL2017">
        <v>106567287</v>
      </c>
      <c r="BM2017">
        <v>93225414</v>
      </c>
      <c r="BN2017">
        <v>113088510</v>
      </c>
      <c r="BO2017">
        <v>85113597</v>
      </c>
      <c r="BP2017">
        <v>92121204</v>
      </c>
      <c r="BQ2017">
        <v>111423650</v>
      </c>
      <c r="BR2017">
        <v>92213519</v>
      </c>
      <c r="BS2017">
        <v>57634735</v>
      </c>
      <c r="BT2017">
        <v>80023710</v>
      </c>
      <c r="BU2017">
        <v>88409215</v>
      </c>
      <c r="BV2017">
        <v>77545446</v>
      </c>
      <c r="BW2017">
        <v>95207004</v>
      </c>
      <c r="BX2017">
        <v>119343891</v>
      </c>
      <c r="BY2017">
        <v>92235148</v>
      </c>
      <c r="BZ2017">
        <v>144949260</v>
      </c>
      <c r="CA2017">
        <v>101045838</v>
      </c>
      <c r="CB2017">
        <v>138791383</v>
      </c>
      <c r="CC2017">
        <v>125510649</v>
      </c>
      <c r="CD2017">
        <v>111012126</v>
      </c>
      <c r="CE2017">
        <v>97829747</v>
      </c>
      <c r="CF2017">
        <v>130368469</v>
      </c>
      <c r="CG2017">
        <v>115911516</v>
      </c>
    </row>
    <row r="2018" spans="1:85" x14ac:dyDescent="0.25">
      <c r="A2018" s="5" t="s">
        <v>994</v>
      </c>
      <c r="B2018" t="s">
        <v>1173</v>
      </c>
      <c r="C2018" t="s">
        <v>1193</v>
      </c>
      <c r="D2018" s="2">
        <f>_xll.BDH(A2018, "volume", B2018, C2018, "Direction", "H", "Period", "M","cols=6;rows=2")</f>
        <v>42398</v>
      </c>
      <c r="E2018" s="2">
        <v>42429</v>
      </c>
      <c r="F2018" s="2">
        <v>42460</v>
      </c>
      <c r="G2018" s="2">
        <v>42489</v>
      </c>
      <c r="H2018" s="2">
        <v>42521</v>
      </c>
      <c r="I2018" s="2">
        <v>42551</v>
      </c>
    </row>
    <row r="2019" spans="1:85" x14ac:dyDescent="0.25">
      <c r="D2019" s="3">
        <v>14911240</v>
      </c>
      <c r="E2019">
        <v>14265354</v>
      </c>
      <c r="F2019">
        <v>34895838</v>
      </c>
      <c r="G2019">
        <v>30828119</v>
      </c>
      <c r="H2019">
        <v>18375884</v>
      </c>
      <c r="I2019">
        <v>36725047</v>
      </c>
    </row>
    <row r="2020" spans="1:85" x14ac:dyDescent="0.25">
      <c r="A2020" s="5" t="s">
        <v>995</v>
      </c>
      <c r="B2020" t="s">
        <v>1173</v>
      </c>
      <c r="C2020" t="s">
        <v>1196</v>
      </c>
      <c r="D2020" s="2">
        <f>_xll.BDH(A2020, "volume", B2020, C2020, "Direction", "H", "Period", "M","cols=36;rows=2")</f>
        <v>42398</v>
      </c>
      <c r="E2020" s="2">
        <v>42429</v>
      </c>
      <c r="F2020" s="2">
        <v>42460</v>
      </c>
      <c r="G2020" s="2">
        <v>42489</v>
      </c>
      <c r="H2020" s="2">
        <v>42521</v>
      </c>
      <c r="I2020" s="2">
        <v>42551</v>
      </c>
      <c r="J2020" s="2">
        <v>42580</v>
      </c>
      <c r="K2020" s="2">
        <v>42613</v>
      </c>
      <c r="L2020" s="2">
        <v>42643</v>
      </c>
      <c r="M2020" s="2">
        <v>42674</v>
      </c>
      <c r="N2020" s="2">
        <v>42704</v>
      </c>
      <c r="O2020" s="2">
        <v>42734</v>
      </c>
      <c r="P2020" s="2">
        <v>42766</v>
      </c>
      <c r="Q2020" s="2">
        <v>42794</v>
      </c>
      <c r="R2020" s="2">
        <v>42825</v>
      </c>
      <c r="S2020" s="2">
        <v>42853</v>
      </c>
      <c r="T2020" s="2">
        <v>42886</v>
      </c>
      <c r="U2020" s="2">
        <v>42916</v>
      </c>
      <c r="V2020" s="2">
        <v>42947</v>
      </c>
      <c r="W2020" s="2">
        <v>42978</v>
      </c>
      <c r="X2020" s="2">
        <v>43007</v>
      </c>
      <c r="Y2020" s="2">
        <v>43039</v>
      </c>
      <c r="Z2020" s="2">
        <v>43069</v>
      </c>
      <c r="AA2020" s="2">
        <v>43098</v>
      </c>
      <c r="AB2020" s="2">
        <v>43131</v>
      </c>
      <c r="AC2020" s="2">
        <v>43159</v>
      </c>
      <c r="AD2020" s="2">
        <v>43189</v>
      </c>
      <c r="AE2020" s="2">
        <v>43220</v>
      </c>
      <c r="AF2020" s="2">
        <v>43251</v>
      </c>
      <c r="AG2020" s="2">
        <v>43280</v>
      </c>
      <c r="AH2020" s="2">
        <v>43312</v>
      </c>
      <c r="AI2020" s="2">
        <v>43343</v>
      </c>
      <c r="AJ2020" s="2">
        <v>43371</v>
      </c>
      <c r="AK2020" s="2">
        <v>43404</v>
      </c>
      <c r="AL2020" s="2">
        <v>43434</v>
      </c>
      <c r="AM2020" s="2">
        <v>43465</v>
      </c>
    </row>
    <row r="2021" spans="1:85" x14ac:dyDescent="0.25">
      <c r="D2021" s="3">
        <v>6324174</v>
      </c>
      <c r="E2021">
        <v>6987274</v>
      </c>
      <c r="F2021">
        <v>5365975</v>
      </c>
      <c r="G2021">
        <v>3395316</v>
      </c>
      <c r="H2021">
        <v>5034663</v>
      </c>
      <c r="I2021">
        <v>9889271</v>
      </c>
      <c r="J2021">
        <v>6603024</v>
      </c>
      <c r="K2021">
        <v>6502516</v>
      </c>
      <c r="L2021">
        <v>7191256</v>
      </c>
      <c r="M2021">
        <v>5899431</v>
      </c>
      <c r="N2021">
        <v>7962536</v>
      </c>
      <c r="O2021">
        <v>7371591</v>
      </c>
      <c r="P2021">
        <v>6344142</v>
      </c>
      <c r="Q2021">
        <v>6760346</v>
      </c>
      <c r="R2021">
        <v>11247410</v>
      </c>
      <c r="S2021">
        <v>4107294</v>
      </c>
      <c r="T2021">
        <v>9350250</v>
      </c>
      <c r="U2021">
        <v>15572504</v>
      </c>
      <c r="V2021">
        <v>6542968</v>
      </c>
      <c r="W2021">
        <v>10787717</v>
      </c>
      <c r="X2021">
        <v>8267776</v>
      </c>
      <c r="Y2021">
        <v>6781185</v>
      </c>
      <c r="Z2021">
        <v>14843543</v>
      </c>
      <c r="AA2021">
        <v>8794539</v>
      </c>
      <c r="AB2021">
        <v>10334402</v>
      </c>
      <c r="AC2021">
        <v>6317787</v>
      </c>
      <c r="AD2021">
        <v>19956193</v>
      </c>
      <c r="AE2021">
        <v>8998950</v>
      </c>
      <c r="AF2021">
        <v>6499216</v>
      </c>
      <c r="AG2021">
        <v>15443287</v>
      </c>
      <c r="AH2021">
        <v>6695045</v>
      </c>
      <c r="AI2021">
        <v>7498544</v>
      </c>
      <c r="AJ2021">
        <v>6525308</v>
      </c>
      <c r="AK2021">
        <v>5850848</v>
      </c>
      <c r="AL2021">
        <v>3838839</v>
      </c>
      <c r="AM2021">
        <v>8918887</v>
      </c>
    </row>
    <row r="2022" spans="1:85" x14ac:dyDescent="0.25">
      <c r="A2022" s="5" t="s">
        <v>996</v>
      </c>
      <c r="B2022" t="s">
        <v>1173</v>
      </c>
      <c r="C2022" t="s">
        <v>1199</v>
      </c>
      <c r="D2022" s="2">
        <f>_xll.BDH(A2022, "volume", B2022, C2022, "Direction", "H", "Period", "M","cols=82;rows=2")</f>
        <v>42398</v>
      </c>
      <c r="E2022" s="2">
        <v>42429</v>
      </c>
      <c r="F2022" s="2">
        <v>42460</v>
      </c>
      <c r="G2022" s="2">
        <v>42489</v>
      </c>
      <c r="H2022" s="2">
        <v>42521</v>
      </c>
      <c r="I2022" s="2">
        <v>42551</v>
      </c>
      <c r="J2022" s="2">
        <v>42580</v>
      </c>
      <c r="K2022" s="2">
        <v>42613</v>
      </c>
      <c r="L2022" s="2">
        <v>42643</v>
      </c>
      <c r="M2022" s="2">
        <v>42674</v>
      </c>
      <c r="N2022" s="2">
        <v>42704</v>
      </c>
      <c r="O2022" s="2">
        <v>42734</v>
      </c>
      <c r="P2022" s="2">
        <v>42766</v>
      </c>
      <c r="Q2022" s="2">
        <v>42794</v>
      </c>
      <c r="R2022" s="2">
        <v>42825</v>
      </c>
      <c r="S2022" s="2">
        <v>42853</v>
      </c>
      <c r="T2022" s="2">
        <v>42886</v>
      </c>
      <c r="U2022" s="2">
        <v>42916</v>
      </c>
      <c r="V2022" s="2">
        <v>42947</v>
      </c>
      <c r="W2022" s="2">
        <v>42978</v>
      </c>
      <c r="X2022" s="2">
        <v>43007</v>
      </c>
      <c r="Y2022" s="2">
        <v>43039</v>
      </c>
      <c r="Z2022" s="2">
        <v>43069</v>
      </c>
      <c r="AA2022" s="2">
        <v>43098</v>
      </c>
      <c r="AB2022" s="2">
        <v>43131</v>
      </c>
      <c r="AC2022" s="2">
        <v>43159</v>
      </c>
      <c r="AD2022" s="2">
        <v>43189</v>
      </c>
      <c r="AE2022" s="2">
        <v>43220</v>
      </c>
      <c r="AF2022" s="2">
        <v>43251</v>
      </c>
      <c r="AG2022" s="2">
        <v>43280</v>
      </c>
      <c r="AH2022" s="2">
        <v>43312</v>
      </c>
      <c r="AI2022" s="2">
        <v>43343</v>
      </c>
      <c r="AJ2022" s="2">
        <v>43371</v>
      </c>
      <c r="AK2022" s="2">
        <v>43404</v>
      </c>
      <c r="AL2022" s="2">
        <v>43434</v>
      </c>
      <c r="AM2022" s="2">
        <v>43465</v>
      </c>
      <c r="AN2022" s="2">
        <v>43496</v>
      </c>
      <c r="AO2022" s="2">
        <v>43524</v>
      </c>
      <c r="AP2022" s="2">
        <v>43553</v>
      </c>
      <c r="AQ2022" s="2">
        <v>43585</v>
      </c>
      <c r="AR2022" s="2">
        <v>43616</v>
      </c>
      <c r="AS2022" s="2">
        <v>43644</v>
      </c>
      <c r="AT2022" s="2">
        <v>43677</v>
      </c>
      <c r="AU2022" s="2">
        <v>43707</v>
      </c>
      <c r="AV2022" s="2">
        <v>43738</v>
      </c>
      <c r="AW2022" s="2">
        <v>43769</v>
      </c>
      <c r="AX2022" s="2">
        <v>43798</v>
      </c>
      <c r="AY2022" s="2">
        <v>43830</v>
      </c>
      <c r="AZ2022" s="2">
        <v>43861</v>
      </c>
      <c r="BA2022" s="2">
        <v>43889</v>
      </c>
      <c r="BB2022" s="2">
        <v>43921</v>
      </c>
      <c r="BC2022" s="2">
        <v>43951</v>
      </c>
      <c r="BD2022" s="2">
        <v>43980</v>
      </c>
      <c r="BE2022" s="2">
        <v>44012</v>
      </c>
      <c r="BF2022" s="2">
        <v>44043</v>
      </c>
      <c r="BG2022" s="2">
        <v>44074</v>
      </c>
      <c r="BH2022" s="2">
        <v>44104</v>
      </c>
      <c r="BI2022" s="2">
        <v>44134</v>
      </c>
      <c r="BJ2022" s="2">
        <v>44165</v>
      </c>
      <c r="BK2022" s="2">
        <v>44196</v>
      </c>
      <c r="BL2022" s="2">
        <v>44225</v>
      </c>
      <c r="BM2022" s="2">
        <v>44253</v>
      </c>
      <c r="BN2022" s="2">
        <v>44286</v>
      </c>
      <c r="BO2022" s="2">
        <v>44316</v>
      </c>
      <c r="BP2022" s="2">
        <v>44347</v>
      </c>
      <c r="BQ2022" s="2">
        <v>44377</v>
      </c>
      <c r="BR2022" s="2">
        <v>44407</v>
      </c>
      <c r="BS2022" s="2">
        <v>44439</v>
      </c>
      <c r="BT2022" s="2">
        <v>44469</v>
      </c>
      <c r="BU2022" s="2">
        <v>44498</v>
      </c>
      <c r="BV2022" s="2">
        <v>44530</v>
      </c>
      <c r="BW2022" s="2">
        <v>44561</v>
      </c>
      <c r="BX2022" s="2">
        <v>44592</v>
      </c>
      <c r="BY2022" s="2">
        <v>44620</v>
      </c>
      <c r="BZ2022" s="2">
        <v>44651</v>
      </c>
      <c r="CA2022" s="2">
        <v>44680</v>
      </c>
      <c r="CB2022" s="2">
        <v>44712</v>
      </c>
      <c r="CC2022" s="2">
        <v>44742</v>
      </c>
      <c r="CD2022" s="2">
        <v>44771</v>
      </c>
      <c r="CE2022" s="2">
        <v>44804</v>
      </c>
      <c r="CF2022" s="2">
        <v>44834</v>
      </c>
      <c r="CG2022" s="2">
        <v>44865</v>
      </c>
    </row>
    <row r="2023" spans="1:85" x14ac:dyDescent="0.25">
      <c r="D2023" s="3">
        <v>70051960</v>
      </c>
      <c r="E2023">
        <v>51287671</v>
      </c>
      <c r="F2023">
        <v>46329299</v>
      </c>
      <c r="G2023">
        <v>50073893</v>
      </c>
      <c r="H2023">
        <v>51600619</v>
      </c>
      <c r="I2023">
        <v>70177218</v>
      </c>
      <c r="J2023">
        <v>54633363</v>
      </c>
      <c r="K2023">
        <v>50137315</v>
      </c>
      <c r="L2023">
        <v>45610192</v>
      </c>
      <c r="M2023">
        <v>42372553</v>
      </c>
      <c r="N2023">
        <v>37440244</v>
      </c>
      <c r="O2023">
        <v>34166881</v>
      </c>
      <c r="P2023">
        <v>40283666</v>
      </c>
      <c r="Q2023">
        <v>28659234</v>
      </c>
      <c r="R2023">
        <v>45959817</v>
      </c>
      <c r="S2023">
        <v>35063523</v>
      </c>
      <c r="T2023">
        <v>36317526</v>
      </c>
      <c r="U2023">
        <v>43199574</v>
      </c>
      <c r="V2023">
        <v>35581067</v>
      </c>
      <c r="W2023">
        <v>36565999</v>
      </c>
      <c r="X2023">
        <v>41720275</v>
      </c>
      <c r="Y2023">
        <v>32975303</v>
      </c>
      <c r="Z2023">
        <v>23529106</v>
      </c>
      <c r="AA2023">
        <v>25762394</v>
      </c>
      <c r="AB2023">
        <v>37767030</v>
      </c>
      <c r="AC2023">
        <v>35833467</v>
      </c>
      <c r="AD2023">
        <v>30587614</v>
      </c>
      <c r="AE2023">
        <v>41423864</v>
      </c>
      <c r="AF2023">
        <v>41768066</v>
      </c>
      <c r="AG2023">
        <v>37655956</v>
      </c>
      <c r="AH2023">
        <v>47434816</v>
      </c>
      <c r="AI2023">
        <v>36424503</v>
      </c>
      <c r="AJ2023">
        <v>34329016</v>
      </c>
      <c r="AK2023">
        <v>81924565</v>
      </c>
      <c r="AL2023">
        <v>56204745</v>
      </c>
      <c r="AM2023">
        <v>50381194</v>
      </c>
      <c r="AN2023">
        <v>61640571</v>
      </c>
      <c r="AO2023">
        <v>38832603</v>
      </c>
      <c r="AP2023">
        <v>49831661</v>
      </c>
      <c r="AQ2023">
        <v>37294365</v>
      </c>
      <c r="AR2023">
        <v>41029852</v>
      </c>
      <c r="AS2023">
        <v>43549677</v>
      </c>
      <c r="AT2023">
        <v>41728134</v>
      </c>
      <c r="AU2023">
        <v>50250849</v>
      </c>
      <c r="AV2023">
        <v>46093365</v>
      </c>
      <c r="AW2023">
        <v>53711521</v>
      </c>
      <c r="AX2023">
        <v>34065103</v>
      </c>
      <c r="AY2023">
        <v>43312642</v>
      </c>
      <c r="AZ2023">
        <v>63448384</v>
      </c>
      <c r="BA2023">
        <v>75428924</v>
      </c>
      <c r="BB2023">
        <v>310328671</v>
      </c>
      <c r="BC2023">
        <v>357481459</v>
      </c>
      <c r="BD2023">
        <v>246409577</v>
      </c>
      <c r="BE2023">
        <v>644759013</v>
      </c>
      <c r="BF2023">
        <v>313814678</v>
      </c>
      <c r="BG2023">
        <v>257096534</v>
      </c>
      <c r="BH2023">
        <v>237323817</v>
      </c>
      <c r="BI2023">
        <v>235634037</v>
      </c>
      <c r="BJ2023">
        <v>305468307</v>
      </c>
      <c r="BK2023">
        <v>295653108</v>
      </c>
      <c r="BL2023">
        <v>298108115</v>
      </c>
      <c r="BM2023">
        <v>173424755</v>
      </c>
      <c r="BN2023">
        <v>217342235</v>
      </c>
      <c r="BO2023">
        <v>134492078</v>
      </c>
      <c r="BP2023">
        <v>114834307</v>
      </c>
      <c r="BQ2023">
        <v>114358270</v>
      </c>
      <c r="BR2023">
        <v>129596391</v>
      </c>
      <c r="BS2023">
        <v>114601059</v>
      </c>
      <c r="BT2023">
        <v>121193735</v>
      </c>
      <c r="BU2023">
        <v>109149951</v>
      </c>
      <c r="BV2023">
        <v>137412368</v>
      </c>
      <c r="BW2023">
        <v>167975399</v>
      </c>
      <c r="BX2023">
        <v>164169671</v>
      </c>
      <c r="BY2023">
        <v>143047852</v>
      </c>
      <c r="BZ2023">
        <v>228474642</v>
      </c>
      <c r="CA2023">
        <v>156820691</v>
      </c>
      <c r="CB2023">
        <v>139225781</v>
      </c>
      <c r="CC2023">
        <v>170541408</v>
      </c>
      <c r="CD2023">
        <v>145654639</v>
      </c>
      <c r="CE2023">
        <v>111076840</v>
      </c>
      <c r="CF2023">
        <v>136197663</v>
      </c>
      <c r="CG2023">
        <v>151352513</v>
      </c>
    </row>
    <row r="2024" spans="1:85" x14ac:dyDescent="0.25">
      <c r="A2024" s="5" t="s">
        <v>997</v>
      </c>
      <c r="B2024" t="s">
        <v>1173</v>
      </c>
      <c r="C2024" t="s">
        <v>1199</v>
      </c>
      <c r="D2024" s="2">
        <f>_xll.BDH(A2024, "volume", B2024, C2024, "Direction", "H", "Period", "M","cols=82;rows=2")</f>
        <v>42398</v>
      </c>
      <c r="E2024" s="2">
        <v>42429</v>
      </c>
      <c r="F2024" s="2">
        <v>42460</v>
      </c>
      <c r="G2024" s="2">
        <v>42489</v>
      </c>
      <c r="H2024" s="2">
        <v>42521</v>
      </c>
      <c r="I2024" s="2">
        <v>42551</v>
      </c>
      <c r="J2024" s="2">
        <v>42580</v>
      </c>
      <c r="K2024" s="2">
        <v>42613</v>
      </c>
      <c r="L2024" s="2">
        <v>42643</v>
      </c>
      <c r="M2024" s="2">
        <v>42674</v>
      </c>
      <c r="N2024" s="2">
        <v>42704</v>
      </c>
      <c r="O2024" s="2">
        <v>42734</v>
      </c>
      <c r="P2024" s="2">
        <v>42766</v>
      </c>
      <c r="Q2024" s="2">
        <v>42794</v>
      </c>
      <c r="R2024" s="2">
        <v>42825</v>
      </c>
      <c r="S2024" s="2">
        <v>42853</v>
      </c>
      <c r="T2024" s="2">
        <v>42886</v>
      </c>
      <c r="U2024" s="2">
        <v>42916</v>
      </c>
      <c r="V2024" s="2">
        <v>42947</v>
      </c>
      <c r="W2024" s="2">
        <v>42978</v>
      </c>
      <c r="X2024" s="2">
        <v>43007</v>
      </c>
      <c r="Y2024" s="2">
        <v>43039</v>
      </c>
      <c r="Z2024" s="2">
        <v>43069</v>
      </c>
      <c r="AA2024" s="2">
        <v>43098</v>
      </c>
      <c r="AB2024" s="2">
        <v>43131</v>
      </c>
      <c r="AC2024" s="2">
        <v>43159</v>
      </c>
      <c r="AD2024" s="2">
        <v>43189</v>
      </c>
      <c r="AE2024" s="2">
        <v>43220</v>
      </c>
      <c r="AF2024" s="2">
        <v>43251</v>
      </c>
      <c r="AG2024" s="2">
        <v>43280</v>
      </c>
      <c r="AH2024" s="2">
        <v>43312</v>
      </c>
      <c r="AI2024" s="2">
        <v>43343</v>
      </c>
      <c r="AJ2024" s="2">
        <v>43371</v>
      </c>
      <c r="AK2024" s="2">
        <v>43404</v>
      </c>
      <c r="AL2024" s="2">
        <v>43434</v>
      </c>
      <c r="AM2024" s="2">
        <v>43465</v>
      </c>
      <c r="AN2024" s="2">
        <v>43496</v>
      </c>
      <c r="AO2024" s="2">
        <v>43524</v>
      </c>
      <c r="AP2024" s="2">
        <v>43553</v>
      </c>
      <c r="AQ2024" s="2">
        <v>43585</v>
      </c>
      <c r="AR2024" s="2">
        <v>43616</v>
      </c>
      <c r="AS2024" s="2">
        <v>43644</v>
      </c>
      <c r="AT2024" s="2">
        <v>43677</v>
      </c>
      <c r="AU2024" s="2">
        <v>43707</v>
      </c>
      <c r="AV2024" s="2">
        <v>43738</v>
      </c>
      <c r="AW2024" s="2">
        <v>43769</v>
      </c>
      <c r="AX2024" s="2">
        <v>43798</v>
      </c>
      <c r="AY2024" s="2">
        <v>43830</v>
      </c>
      <c r="AZ2024" s="2">
        <v>43861</v>
      </c>
      <c r="BA2024" s="2">
        <v>43889</v>
      </c>
      <c r="BB2024" s="2">
        <v>43921</v>
      </c>
      <c r="BC2024" s="2">
        <v>43951</v>
      </c>
      <c r="BD2024" s="2">
        <v>43980</v>
      </c>
      <c r="BE2024" s="2">
        <v>44012</v>
      </c>
      <c r="BF2024" s="2">
        <v>44043</v>
      </c>
      <c r="BG2024" s="2">
        <v>44074</v>
      </c>
      <c r="BH2024" s="2">
        <v>44104</v>
      </c>
      <c r="BI2024" s="2">
        <v>44134</v>
      </c>
      <c r="BJ2024" s="2">
        <v>44165</v>
      </c>
      <c r="BK2024" s="2">
        <v>44196</v>
      </c>
      <c r="BL2024" s="2">
        <v>44225</v>
      </c>
      <c r="BM2024" s="2">
        <v>44253</v>
      </c>
      <c r="BN2024" s="2">
        <v>44286</v>
      </c>
      <c r="BO2024" s="2">
        <v>44316</v>
      </c>
      <c r="BP2024" s="2">
        <v>44347</v>
      </c>
      <c r="BQ2024" s="2">
        <v>44377</v>
      </c>
      <c r="BR2024" s="2">
        <v>44407</v>
      </c>
      <c r="BS2024" s="2">
        <v>44439</v>
      </c>
      <c r="BT2024" s="2">
        <v>44469</v>
      </c>
      <c r="BU2024" s="2">
        <v>44498</v>
      </c>
      <c r="BV2024" s="2">
        <v>44530</v>
      </c>
      <c r="BW2024" s="2">
        <v>44561</v>
      </c>
      <c r="BX2024" s="2">
        <v>44592</v>
      </c>
      <c r="BY2024" s="2">
        <v>44620</v>
      </c>
      <c r="BZ2024" s="2">
        <v>44651</v>
      </c>
      <c r="CA2024" s="2">
        <v>44680</v>
      </c>
      <c r="CB2024" s="2">
        <v>44712</v>
      </c>
      <c r="CC2024" s="2">
        <v>44742</v>
      </c>
      <c r="CD2024" s="2">
        <v>44771</v>
      </c>
      <c r="CE2024" s="2">
        <v>44804</v>
      </c>
      <c r="CF2024" s="2">
        <v>44834</v>
      </c>
      <c r="CG2024" s="2">
        <v>44865</v>
      </c>
    </row>
    <row r="2025" spans="1:85" x14ac:dyDescent="0.25">
      <c r="D2025" s="3">
        <v>46329390</v>
      </c>
      <c r="E2025">
        <v>47981023</v>
      </c>
      <c r="F2025">
        <v>37114344</v>
      </c>
      <c r="G2025">
        <v>34378195</v>
      </c>
      <c r="H2025">
        <v>31292084</v>
      </c>
      <c r="I2025">
        <v>62236511</v>
      </c>
      <c r="J2025">
        <v>39814360</v>
      </c>
      <c r="K2025">
        <v>35034645</v>
      </c>
      <c r="L2025">
        <v>39842189</v>
      </c>
      <c r="M2025">
        <v>39594009</v>
      </c>
      <c r="N2025">
        <v>39911248</v>
      </c>
      <c r="O2025">
        <v>35978098</v>
      </c>
      <c r="P2025">
        <v>36470762</v>
      </c>
      <c r="Q2025">
        <v>24804350</v>
      </c>
      <c r="R2025">
        <v>39753731</v>
      </c>
      <c r="S2025">
        <v>33694881</v>
      </c>
      <c r="T2025">
        <v>61832414</v>
      </c>
      <c r="U2025">
        <v>44559403</v>
      </c>
      <c r="V2025">
        <v>30733286</v>
      </c>
      <c r="W2025">
        <v>41050084</v>
      </c>
      <c r="X2025">
        <v>33833553</v>
      </c>
      <c r="Y2025">
        <v>31453213</v>
      </c>
      <c r="Z2025">
        <v>30264222</v>
      </c>
      <c r="AA2025">
        <v>35874197</v>
      </c>
      <c r="AB2025">
        <v>43806984</v>
      </c>
      <c r="AC2025">
        <v>33806039</v>
      </c>
      <c r="AD2025">
        <v>34111529</v>
      </c>
      <c r="AE2025">
        <v>28279496</v>
      </c>
      <c r="AF2025">
        <v>28777445</v>
      </c>
      <c r="AG2025">
        <v>28580698</v>
      </c>
      <c r="AH2025">
        <v>39063836</v>
      </c>
      <c r="AI2025">
        <v>29297338</v>
      </c>
      <c r="AJ2025">
        <v>28641793</v>
      </c>
      <c r="AK2025">
        <v>32066399</v>
      </c>
      <c r="AL2025">
        <v>32896636</v>
      </c>
      <c r="AM2025">
        <v>43216230</v>
      </c>
      <c r="AN2025">
        <v>45282853</v>
      </c>
      <c r="AO2025">
        <v>42317870</v>
      </c>
      <c r="AP2025">
        <v>41221664</v>
      </c>
      <c r="AQ2025">
        <v>24473893</v>
      </c>
      <c r="AR2025">
        <v>27004391</v>
      </c>
      <c r="AS2025">
        <v>38697569</v>
      </c>
      <c r="AT2025">
        <v>25992320</v>
      </c>
      <c r="AU2025">
        <v>29019308</v>
      </c>
      <c r="AV2025">
        <v>28802691</v>
      </c>
      <c r="AW2025">
        <v>30975322</v>
      </c>
      <c r="AX2025">
        <v>26412401</v>
      </c>
      <c r="AY2025">
        <v>34345796</v>
      </c>
      <c r="AZ2025">
        <v>37323349</v>
      </c>
      <c r="BA2025">
        <v>44178450</v>
      </c>
      <c r="BB2025">
        <v>70037181</v>
      </c>
      <c r="BC2025">
        <v>56123151</v>
      </c>
      <c r="BD2025">
        <v>37867070</v>
      </c>
      <c r="BE2025">
        <v>65692684</v>
      </c>
      <c r="BF2025">
        <v>28673556</v>
      </c>
      <c r="BG2025">
        <v>26071638</v>
      </c>
      <c r="BH2025">
        <v>28535894</v>
      </c>
      <c r="BI2025">
        <v>26076009</v>
      </c>
      <c r="BJ2025">
        <v>23817806</v>
      </c>
      <c r="BK2025">
        <v>24882866</v>
      </c>
      <c r="BL2025">
        <v>32419401</v>
      </c>
      <c r="BM2025">
        <v>29389950</v>
      </c>
      <c r="BN2025">
        <v>39875408</v>
      </c>
      <c r="BO2025">
        <v>36036599</v>
      </c>
      <c r="BP2025">
        <v>31090314</v>
      </c>
      <c r="BQ2025">
        <v>36190595</v>
      </c>
      <c r="BR2025">
        <v>34404030</v>
      </c>
      <c r="BS2025">
        <v>29917302</v>
      </c>
      <c r="BT2025">
        <v>35638913</v>
      </c>
      <c r="BU2025">
        <v>26752335</v>
      </c>
      <c r="BV2025">
        <v>23996737</v>
      </c>
      <c r="BW2025">
        <v>30955859</v>
      </c>
      <c r="BX2025">
        <v>32044786</v>
      </c>
      <c r="BY2025">
        <v>28640888</v>
      </c>
      <c r="BZ2025">
        <v>49913409</v>
      </c>
      <c r="CA2025">
        <v>31585455</v>
      </c>
      <c r="CB2025">
        <v>34250983</v>
      </c>
      <c r="CC2025">
        <v>42710956</v>
      </c>
      <c r="CD2025">
        <v>39753595</v>
      </c>
      <c r="CE2025">
        <v>31419624</v>
      </c>
      <c r="CF2025">
        <v>36075637</v>
      </c>
      <c r="CG2025">
        <v>51122641</v>
      </c>
    </row>
    <row r="2026" spans="1:85" x14ac:dyDescent="0.25">
      <c r="A2026" s="5" t="s">
        <v>998</v>
      </c>
      <c r="B2026" t="s">
        <v>1173</v>
      </c>
      <c r="C2026" t="s">
        <v>1199</v>
      </c>
      <c r="D2026" s="2">
        <f>_xll.BDH(A2026, "volume", B2026, C2026, "Direction", "H", "Period", "M","cols=82;rows=2")</f>
        <v>42398</v>
      </c>
      <c r="E2026" s="2">
        <v>42429</v>
      </c>
      <c r="F2026" s="2">
        <v>42460</v>
      </c>
      <c r="G2026" s="2">
        <v>42489</v>
      </c>
      <c r="H2026" s="2">
        <v>42521</v>
      </c>
      <c r="I2026" s="2">
        <v>42551</v>
      </c>
      <c r="J2026" s="2">
        <v>42580</v>
      </c>
      <c r="K2026" s="2">
        <v>42613</v>
      </c>
      <c r="L2026" s="2">
        <v>42643</v>
      </c>
      <c r="M2026" s="2">
        <v>42674</v>
      </c>
      <c r="N2026" s="2">
        <v>42704</v>
      </c>
      <c r="O2026" s="2">
        <v>42734</v>
      </c>
      <c r="P2026" s="2">
        <v>42766</v>
      </c>
      <c r="Q2026" s="2">
        <v>42794</v>
      </c>
      <c r="R2026" s="2">
        <v>42825</v>
      </c>
      <c r="S2026" s="2">
        <v>42853</v>
      </c>
      <c r="T2026" s="2">
        <v>42886</v>
      </c>
      <c r="U2026" s="2">
        <v>42916</v>
      </c>
      <c r="V2026" s="2">
        <v>42947</v>
      </c>
      <c r="W2026" s="2">
        <v>42978</v>
      </c>
      <c r="X2026" s="2">
        <v>43007</v>
      </c>
      <c r="Y2026" s="2">
        <v>43039</v>
      </c>
      <c r="Z2026" s="2">
        <v>43069</v>
      </c>
      <c r="AA2026" s="2">
        <v>43098</v>
      </c>
      <c r="AB2026" s="2">
        <v>43131</v>
      </c>
      <c r="AC2026" s="2">
        <v>43159</v>
      </c>
      <c r="AD2026" s="2">
        <v>43189</v>
      </c>
      <c r="AE2026" s="2">
        <v>43220</v>
      </c>
      <c r="AF2026" s="2">
        <v>43251</v>
      </c>
      <c r="AG2026" s="2">
        <v>43280</v>
      </c>
      <c r="AH2026" s="2">
        <v>43312</v>
      </c>
      <c r="AI2026" s="2">
        <v>43343</v>
      </c>
      <c r="AJ2026" s="2">
        <v>43371</v>
      </c>
      <c r="AK2026" s="2">
        <v>43404</v>
      </c>
      <c r="AL2026" s="2">
        <v>43434</v>
      </c>
      <c r="AM2026" s="2">
        <v>43465</v>
      </c>
      <c r="AN2026" s="2">
        <v>43496</v>
      </c>
      <c r="AO2026" s="2">
        <v>43524</v>
      </c>
      <c r="AP2026" s="2">
        <v>43553</v>
      </c>
      <c r="AQ2026" s="2">
        <v>43585</v>
      </c>
      <c r="AR2026" s="2">
        <v>43616</v>
      </c>
      <c r="AS2026" s="2">
        <v>43644</v>
      </c>
      <c r="AT2026" s="2">
        <v>43677</v>
      </c>
      <c r="AU2026" s="2">
        <v>43707</v>
      </c>
      <c r="AV2026" s="2">
        <v>43738</v>
      </c>
      <c r="AW2026" s="2">
        <v>43769</v>
      </c>
      <c r="AX2026" s="2">
        <v>43798</v>
      </c>
      <c r="AY2026" s="2">
        <v>43830</v>
      </c>
      <c r="AZ2026" s="2">
        <v>43861</v>
      </c>
      <c r="BA2026" s="2">
        <v>43889</v>
      </c>
      <c r="BB2026" s="2">
        <v>43921</v>
      </c>
      <c r="BC2026" s="2">
        <v>43951</v>
      </c>
      <c r="BD2026" s="2">
        <v>43980</v>
      </c>
      <c r="BE2026" s="2">
        <v>44012</v>
      </c>
      <c r="BF2026" s="2">
        <v>44043</v>
      </c>
      <c r="BG2026" s="2">
        <v>44074</v>
      </c>
      <c r="BH2026" s="2">
        <v>44104</v>
      </c>
      <c r="BI2026" s="2">
        <v>44134</v>
      </c>
      <c r="BJ2026" s="2">
        <v>44165</v>
      </c>
      <c r="BK2026" s="2">
        <v>44196</v>
      </c>
      <c r="BL2026" s="2">
        <v>44225</v>
      </c>
      <c r="BM2026" s="2">
        <v>44253</v>
      </c>
      <c r="BN2026" s="2">
        <v>44286</v>
      </c>
      <c r="BO2026" s="2">
        <v>44316</v>
      </c>
      <c r="BP2026" s="2">
        <v>44347</v>
      </c>
      <c r="BQ2026" s="2">
        <v>44377</v>
      </c>
      <c r="BR2026" s="2">
        <v>44407</v>
      </c>
      <c r="BS2026" s="2">
        <v>44439</v>
      </c>
      <c r="BT2026" s="2">
        <v>44469</v>
      </c>
      <c r="BU2026" s="2">
        <v>44498</v>
      </c>
      <c r="BV2026" s="2">
        <v>44530</v>
      </c>
      <c r="BW2026" s="2">
        <v>44561</v>
      </c>
      <c r="BX2026" s="2">
        <v>44592</v>
      </c>
      <c r="BY2026" s="2">
        <v>44620</v>
      </c>
      <c r="BZ2026" s="2">
        <v>44651</v>
      </c>
      <c r="CA2026" s="2">
        <v>44680</v>
      </c>
      <c r="CB2026" s="2">
        <v>44712</v>
      </c>
      <c r="CC2026" s="2">
        <v>44742</v>
      </c>
      <c r="CD2026" s="2">
        <v>44771</v>
      </c>
      <c r="CE2026" s="2">
        <v>44804</v>
      </c>
      <c r="CF2026" s="2">
        <v>44834</v>
      </c>
      <c r="CG2026" s="2">
        <v>44865</v>
      </c>
    </row>
    <row r="2027" spans="1:85" x14ac:dyDescent="0.25">
      <c r="D2027" s="3">
        <v>11227769</v>
      </c>
      <c r="E2027">
        <v>14712517</v>
      </c>
      <c r="F2027">
        <v>12613028</v>
      </c>
      <c r="G2027">
        <v>12814854</v>
      </c>
      <c r="H2027">
        <v>11222887</v>
      </c>
      <c r="I2027">
        <v>13993579</v>
      </c>
      <c r="J2027">
        <v>13022190</v>
      </c>
      <c r="K2027">
        <v>10115076</v>
      </c>
      <c r="L2027">
        <v>14555341</v>
      </c>
      <c r="M2027">
        <v>15503130</v>
      </c>
      <c r="N2027">
        <v>14288861</v>
      </c>
      <c r="O2027">
        <v>13990401</v>
      </c>
      <c r="P2027">
        <v>13327435</v>
      </c>
      <c r="Q2027">
        <v>14219905</v>
      </c>
      <c r="R2027">
        <v>13393873</v>
      </c>
      <c r="S2027">
        <v>13907136</v>
      </c>
      <c r="T2027">
        <v>13358016</v>
      </c>
      <c r="U2027">
        <v>17150418</v>
      </c>
      <c r="V2027">
        <v>13785441</v>
      </c>
      <c r="W2027">
        <v>12695780</v>
      </c>
      <c r="X2027">
        <v>9308835</v>
      </c>
      <c r="Y2027">
        <v>15562656</v>
      </c>
      <c r="Z2027">
        <v>16675959</v>
      </c>
      <c r="AA2027">
        <v>15968216</v>
      </c>
      <c r="AB2027">
        <v>15495273</v>
      </c>
      <c r="AC2027">
        <v>20144208</v>
      </c>
      <c r="AD2027">
        <v>14966464</v>
      </c>
      <c r="AE2027">
        <v>20103645</v>
      </c>
      <c r="AF2027">
        <v>21694363</v>
      </c>
      <c r="AG2027">
        <v>17616860</v>
      </c>
      <c r="AH2027">
        <v>21517804</v>
      </c>
      <c r="AI2027">
        <v>39402680</v>
      </c>
      <c r="AJ2027">
        <v>23864104</v>
      </c>
      <c r="AK2027">
        <v>30178002</v>
      </c>
      <c r="AL2027">
        <v>19145526</v>
      </c>
      <c r="AM2027">
        <v>20175614</v>
      </c>
      <c r="AN2027">
        <v>16172620</v>
      </c>
      <c r="AO2027">
        <v>17466856</v>
      </c>
      <c r="AP2027">
        <v>23664424</v>
      </c>
      <c r="AQ2027">
        <v>22785484</v>
      </c>
      <c r="AR2027">
        <v>20472801</v>
      </c>
      <c r="AS2027">
        <v>17328453</v>
      </c>
      <c r="AT2027">
        <v>14673228</v>
      </c>
      <c r="AU2027">
        <v>15377191</v>
      </c>
      <c r="AV2027">
        <v>14306451</v>
      </c>
      <c r="AW2027">
        <v>13764532</v>
      </c>
      <c r="AX2027">
        <v>19057663</v>
      </c>
      <c r="AY2027">
        <v>18745007</v>
      </c>
      <c r="AZ2027">
        <v>19718596</v>
      </c>
      <c r="BA2027">
        <v>15708034</v>
      </c>
      <c r="BB2027">
        <v>30820763</v>
      </c>
      <c r="BC2027">
        <v>26325552</v>
      </c>
      <c r="BD2027">
        <v>19088699</v>
      </c>
      <c r="BE2027">
        <v>33847974</v>
      </c>
      <c r="BF2027">
        <v>18787529</v>
      </c>
      <c r="BG2027">
        <v>29449791</v>
      </c>
      <c r="BH2027">
        <v>30052643</v>
      </c>
      <c r="BI2027">
        <v>29186582</v>
      </c>
      <c r="BJ2027">
        <v>40855509</v>
      </c>
      <c r="BK2027">
        <v>37988173</v>
      </c>
      <c r="BL2027">
        <v>30754956</v>
      </c>
      <c r="BM2027">
        <v>18543298</v>
      </c>
      <c r="BN2027">
        <v>37682799</v>
      </c>
      <c r="BO2027">
        <v>29032740</v>
      </c>
      <c r="BP2027">
        <v>20941489</v>
      </c>
      <c r="BQ2027">
        <v>26941427</v>
      </c>
      <c r="BR2027">
        <v>14462433</v>
      </c>
      <c r="BS2027">
        <v>33321455</v>
      </c>
      <c r="BT2027">
        <v>23217753</v>
      </c>
      <c r="BU2027">
        <v>23174010</v>
      </c>
      <c r="BV2027">
        <v>30471433</v>
      </c>
      <c r="BW2027">
        <v>25463314</v>
      </c>
      <c r="BX2027">
        <v>26180823</v>
      </c>
      <c r="BY2027">
        <v>22904774</v>
      </c>
      <c r="BZ2027">
        <v>72973616</v>
      </c>
      <c r="CA2027">
        <v>53900691</v>
      </c>
      <c r="CB2027">
        <v>17661310</v>
      </c>
      <c r="CC2027">
        <v>23385502</v>
      </c>
      <c r="CD2027">
        <v>11866055</v>
      </c>
      <c r="CE2027">
        <v>19315984</v>
      </c>
      <c r="CF2027">
        <v>17883204</v>
      </c>
      <c r="CG2027">
        <v>19212173</v>
      </c>
    </row>
    <row r="2028" spans="1:85" x14ac:dyDescent="0.25">
      <c r="A2028" s="5" t="s">
        <v>999</v>
      </c>
      <c r="B2028" t="s">
        <v>1173</v>
      </c>
      <c r="C2028" t="s">
        <v>1193</v>
      </c>
      <c r="D2028" s="2">
        <f>_xll.BDH(A2028, "volume", B2028, C2028, "Direction", "H", "Period", "M","cols=6;rows=2")</f>
        <v>42398</v>
      </c>
      <c r="E2028" s="2">
        <v>42429</v>
      </c>
      <c r="F2028" s="2">
        <v>42460</v>
      </c>
      <c r="G2028" s="2">
        <v>42489</v>
      </c>
      <c r="H2028" s="2">
        <v>42521</v>
      </c>
      <c r="I2028" s="2">
        <v>42551</v>
      </c>
    </row>
    <row r="2029" spans="1:85" x14ac:dyDescent="0.25">
      <c r="D2029" s="3">
        <v>46194188</v>
      </c>
      <c r="E2029">
        <v>22205989</v>
      </c>
      <c r="F2029">
        <v>51920053</v>
      </c>
      <c r="G2029">
        <v>42265838</v>
      </c>
      <c r="H2029">
        <v>58085481</v>
      </c>
      <c r="I2029">
        <v>121335114</v>
      </c>
    </row>
    <row r="2030" spans="1:85" x14ac:dyDescent="0.25">
      <c r="A2030" s="5" t="s">
        <v>1000</v>
      </c>
      <c r="B2030" t="s">
        <v>1174</v>
      </c>
      <c r="C2030" t="s">
        <v>1196</v>
      </c>
      <c r="D2030" s="2">
        <f>_xll.BDH(A2030, "volume", B2030, C2030, "Direction", "H", "Period", "M","cols=24;rows=2")</f>
        <v>42766</v>
      </c>
      <c r="E2030" s="2">
        <v>42794</v>
      </c>
      <c r="F2030" s="2">
        <v>42825</v>
      </c>
      <c r="G2030" s="2">
        <v>42853</v>
      </c>
      <c r="H2030" s="2">
        <v>42886</v>
      </c>
      <c r="I2030" s="2">
        <v>42916</v>
      </c>
      <c r="J2030" s="2">
        <v>42947</v>
      </c>
      <c r="K2030" s="2">
        <v>42978</v>
      </c>
      <c r="L2030" s="2">
        <v>43007</v>
      </c>
      <c r="M2030" s="2">
        <v>43039</v>
      </c>
      <c r="N2030" s="2">
        <v>43069</v>
      </c>
      <c r="O2030" s="2">
        <v>43098</v>
      </c>
      <c r="P2030" s="2">
        <v>43131</v>
      </c>
      <c r="Q2030" s="2">
        <v>43159</v>
      </c>
      <c r="R2030" s="2">
        <v>43189</v>
      </c>
      <c r="S2030" s="2">
        <v>43220</v>
      </c>
      <c r="T2030" s="2">
        <v>43251</v>
      </c>
      <c r="U2030" s="2">
        <v>43280</v>
      </c>
      <c r="V2030" s="2">
        <v>43312</v>
      </c>
      <c r="W2030" s="2">
        <v>43343</v>
      </c>
      <c r="X2030" s="2">
        <v>43371</v>
      </c>
      <c r="Y2030" s="2">
        <v>43404</v>
      </c>
      <c r="Z2030" s="2">
        <v>43434</v>
      </c>
      <c r="AA2030" s="2">
        <v>43465</v>
      </c>
    </row>
    <row r="2031" spans="1:85" x14ac:dyDescent="0.25">
      <c r="D2031" s="3">
        <v>6661469</v>
      </c>
      <c r="E2031">
        <v>7290373</v>
      </c>
      <c r="F2031">
        <v>12156916</v>
      </c>
      <c r="G2031">
        <v>7420838</v>
      </c>
      <c r="H2031">
        <v>12764102</v>
      </c>
      <c r="I2031">
        <v>9223724</v>
      </c>
      <c r="J2031">
        <v>6590986</v>
      </c>
      <c r="K2031">
        <v>8167847</v>
      </c>
      <c r="L2031">
        <v>7965405</v>
      </c>
      <c r="M2031">
        <v>9187061</v>
      </c>
      <c r="N2031">
        <v>11600182</v>
      </c>
      <c r="O2031">
        <v>8808760</v>
      </c>
      <c r="P2031">
        <v>11273649</v>
      </c>
      <c r="Q2031">
        <v>13076875</v>
      </c>
      <c r="R2031">
        <v>16272836</v>
      </c>
      <c r="S2031">
        <v>12219444</v>
      </c>
      <c r="T2031">
        <v>12730835</v>
      </c>
      <c r="U2031">
        <v>12784774</v>
      </c>
      <c r="V2031">
        <v>8014761</v>
      </c>
      <c r="W2031">
        <v>7447020</v>
      </c>
      <c r="X2031">
        <v>7757739</v>
      </c>
      <c r="Y2031">
        <v>10944071</v>
      </c>
      <c r="Z2031">
        <v>10382520</v>
      </c>
      <c r="AA2031">
        <v>14779279</v>
      </c>
    </row>
    <row r="2032" spans="1:85" x14ac:dyDescent="0.25">
      <c r="A2032" s="5" t="s">
        <v>1001</v>
      </c>
      <c r="B2032" t="s">
        <v>1174</v>
      </c>
      <c r="C2032" t="s">
        <v>1199</v>
      </c>
      <c r="D2032" s="2">
        <f>_xll.BDH(A2032, "volume", B2032, C2032, "Direction", "H", "Period", "M","cols=70;rows=2")</f>
        <v>42766</v>
      </c>
      <c r="E2032" s="2">
        <v>42794</v>
      </c>
      <c r="F2032" s="2">
        <v>42825</v>
      </c>
      <c r="G2032" s="2">
        <v>42853</v>
      </c>
      <c r="H2032" s="2">
        <v>42886</v>
      </c>
      <c r="I2032" s="2">
        <v>42916</v>
      </c>
      <c r="J2032" s="2">
        <v>42947</v>
      </c>
      <c r="K2032" s="2">
        <v>42978</v>
      </c>
      <c r="L2032" s="2">
        <v>43007</v>
      </c>
      <c r="M2032" s="2">
        <v>43039</v>
      </c>
      <c r="N2032" s="2">
        <v>43069</v>
      </c>
      <c r="O2032" s="2">
        <v>43098</v>
      </c>
      <c r="P2032" s="2">
        <v>43131</v>
      </c>
      <c r="Q2032" s="2">
        <v>43159</v>
      </c>
      <c r="R2032" s="2">
        <v>43189</v>
      </c>
      <c r="S2032" s="2">
        <v>43220</v>
      </c>
      <c r="T2032" s="2">
        <v>43251</v>
      </c>
      <c r="U2032" s="2">
        <v>43280</v>
      </c>
      <c r="V2032" s="2">
        <v>43312</v>
      </c>
      <c r="W2032" s="2">
        <v>43343</v>
      </c>
      <c r="X2032" s="2">
        <v>43371</v>
      </c>
      <c r="Y2032" s="2">
        <v>43404</v>
      </c>
      <c r="Z2032" s="2">
        <v>43434</v>
      </c>
      <c r="AA2032" s="2">
        <v>43465</v>
      </c>
      <c r="AB2032" s="2">
        <v>43496</v>
      </c>
      <c r="AC2032" s="2">
        <v>43524</v>
      </c>
      <c r="AD2032" s="2">
        <v>43553</v>
      </c>
      <c r="AE2032" s="2">
        <v>43585</v>
      </c>
      <c r="AF2032" s="2">
        <v>43616</v>
      </c>
      <c r="AG2032" s="2">
        <v>43644</v>
      </c>
      <c r="AH2032" s="2">
        <v>43677</v>
      </c>
      <c r="AI2032" s="2">
        <v>43707</v>
      </c>
      <c r="AJ2032" s="2">
        <v>43738</v>
      </c>
      <c r="AK2032" s="2">
        <v>43769</v>
      </c>
      <c r="AL2032" s="2">
        <v>43798</v>
      </c>
      <c r="AM2032" s="2">
        <v>43830</v>
      </c>
      <c r="AN2032" s="2">
        <v>43861</v>
      </c>
      <c r="AO2032" s="2">
        <v>43889</v>
      </c>
      <c r="AP2032" s="2">
        <v>43921</v>
      </c>
      <c r="AQ2032" s="2">
        <v>43951</v>
      </c>
      <c r="AR2032" s="2">
        <v>43980</v>
      </c>
      <c r="AS2032" s="2">
        <v>44012</v>
      </c>
      <c r="AT2032" s="2">
        <v>44043</v>
      </c>
      <c r="AU2032" s="2">
        <v>44074</v>
      </c>
      <c r="AV2032" s="2">
        <v>44104</v>
      </c>
      <c r="AW2032" s="2">
        <v>44134</v>
      </c>
      <c r="AX2032" s="2">
        <v>44165</v>
      </c>
      <c r="AY2032" s="2">
        <v>44196</v>
      </c>
      <c r="AZ2032" s="2">
        <v>44225</v>
      </c>
      <c r="BA2032" s="2">
        <v>44253</v>
      </c>
      <c r="BB2032" s="2">
        <v>44286</v>
      </c>
      <c r="BC2032" s="2">
        <v>44316</v>
      </c>
      <c r="BD2032" s="2">
        <v>44347</v>
      </c>
      <c r="BE2032" s="2">
        <v>44377</v>
      </c>
      <c r="BF2032" s="2">
        <v>44407</v>
      </c>
      <c r="BG2032" s="2">
        <v>44439</v>
      </c>
      <c r="BH2032" s="2">
        <v>44469</v>
      </c>
      <c r="BI2032" s="2">
        <v>44498</v>
      </c>
      <c r="BJ2032" s="2">
        <v>44530</v>
      </c>
      <c r="BK2032" s="2">
        <v>44561</v>
      </c>
      <c r="BL2032" s="2">
        <v>44592</v>
      </c>
      <c r="BM2032" s="2">
        <v>44620</v>
      </c>
      <c r="BN2032" s="2">
        <v>44651</v>
      </c>
      <c r="BO2032" s="2">
        <v>44680</v>
      </c>
      <c r="BP2032" s="2">
        <v>44712</v>
      </c>
      <c r="BQ2032" s="2">
        <v>44742</v>
      </c>
      <c r="BR2032" s="2">
        <v>44771</v>
      </c>
      <c r="BS2032" s="2">
        <v>44804</v>
      </c>
      <c r="BT2032" s="2">
        <v>44834</v>
      </c>
      <c r="BU2032" s="2">
        <v>44865</v>
      </c>
    </row>
    <row r="2033" spans="1:73" x14ac:dyDescent="0.25">
      <c r="D2033" s="3">
        <v>10399990</v>
      </c>
      <c r="E2033">
        <v>9030187</v>
      </c>
      <c r="F2033">
        <v>11851792</v>
      </c>
      <c r="G2033">
        <v>7562874</v>
      </c>
      <c r="H2033">
        <v>8900919</v>
      </c>
      <c r="I2033">
        <v>9496194</v>
      </c>
      <c r="J2033">
        <v>7079825</v>
      </c>
      <c r="K2033">
        <v>8816194</v>
      </c>
      <c r="L2033">
        <v>9175337</v>
      </c>
      <c r="M2033">
        <v>8818350</v>
      </c>
      <c r="N2033">
        <v>12761637</v>
      </c>
      <c r="O2033">
        <v>9413066</v>
      </c>
      <c r="P2033">
        <v>8489743</v>
      </c>
      <c r="Q2033">
        <v>11576485</v>
      </c>
      <c r="R2033">
        <v>11283245</v>
      </c>
      <c r="S2033">
        <v>8999372</v>
      </c>
      <c r="T2033">
        <v>9863375</v>
      </c>
      <c r="U2033">
        <v>12466120</v>
      </c>
      <c r="V2033">
        <v>9851156</v>
      </c>
      <c r="W2033">
        <v>9099218</v>
      </c>
      <c r="X2033">
        <v>9605539</v>
      </c>
      <c r="Y2033">
        <v>11780128</v>
      </c>
      <c r="Z2033">
        <v>11271179</v>
      </c>
      <c r="AA2033">
        <v>16304544</v>
      </c>
      <c r="AB2033">
        <v>10717441</v>
      </c>
      <c r="AC2033">
        <v>9006879</v>
      </c>
      <c r="AD2033">
        <v>10833279</v>
      </c>
      <c r="AE2033">
        <v>7694263</v>
      </c>
      <c r="AF2033">
        <v>8329772</v>
      </c>
      <c r="AG2033">
        <v>10443145</v>
      </c>
      <c r="AH2033">
        <v>8805548</v>
      </c>
      <c r="AI2033">
        <v>11719364</v>
      </c>
      <c r="AJ2033">
        <v>13401201</v>
      </c>
      <c r="AK2033">
        <v>10743081</v>
      </c>
      <c r="AL2033">
        <v>9237752</v>
      </c>
      <c r="AM2033">
        <v>11028251</v>
      </c>
      <c r="AN2033">
        <v>10224317</v>
      </c>
      <c r="AO2033">
        <v>11928212</v>
      </c>
      <c r="AP2033">
        <v>22302818</v>
      </c>
      <c r="AQ2033">
        <v>14829266</v>
      </c>
      <c r="AR2033">
        <v>15319464</v>
      </c>
      <c r="AS2033">
        <v>16273834</v>
      </c>
      <c r="AT2033">
        <v>8737002</v>
      </c>
      <c r="AU2033">
        <v>8904448</v>
      </c>
      <c r="AV2033">
        <v>15436814</v>
      </c>
      <c r="AW2033">
        <v>13409450</v>
      </c>
      <c r="AX2033">
        <v>16487952</v>
      </c>
      <c r="AY2033">
        <v>13676113</v>
      </c>
      <c r="AZ2033">
        <v>11701443</v>
      </c>
      <c r="BA2033">
        <v>11705262</v>
      </c>
      <c r="BB2033">
        <v>16839202</v>
      </c>
      <c r="BC2033">
        <v>13608741</v>
      </c>
      <c r="BD2033">
        <v>12484640</v>
      </c>
      <c r="BE2033">
        <v>16873508</v>
      </c>
      <c r="BF2033">
        <v>15867451</v>
      </c>
      <c r="BG2033">
        <v>13599602</v>
      </c>
      <c r="BH2033">
        <v>19836997</v>
      </c>
      <c r="BI2033">
        <v>12164479</v>
      </c>
      <c r="BJ2033">
        <v>12176414</v>
      </c>
      <c r="BK2033">
        <v>17961523</v>
      </c>
      <c r="BL2033">
        <v>10282789</v>
      </c>
      <c r="BM2033">
        <v>15181466</v>
      </c>
      <c r="BN2033">
        <v>19018568</v>
      </c>
      <c r="BO2033">
        <v>13456997</v>
      </c>
      <c r="BP2033">
        <v>15385631</v>
      </c>
      <c r="BQ2033">
        <v>18863289</v>
      </c>
      <c r="BR2033">
        <v>13754302</v>
      </c>
      <c r="BS2033">
        <v>13994009</v>
      </c>
      <c r="BT2033">
        <v>19667405</v>
      </c>
      <c r="BU2033">
        <v>18350956</v>
      </c>
    </row>
    <row r="2034" spans="1:73" x14ac:dyDescent="0.25">
      <c r="A2034" s="5" t="s">
        <v>1002</v>
      </c>
      <c r="B2034" t="s">
        <v>1174</v>
      </c>
      <c r="C2034" t="s">
        <v>1199</v>
      </c>
      <c r="D2034" s="2">
        <f>_xll.BDH(A2034, "volume", B2034, C2034, "Direction", "H", "Period", "M","cols=70;rows=2")</f>
        <v>42766</v>
      </c>
      <c r="E2034" s="2">
        <v>42794</v>
      </c>
      <c r="F2034" s="2">
        <v>42825</v>
      </c>
      <c r="G2034" s="2">
        <v>42853</v>
      </c>
      <c r="H2034" s="2">
        <v>42886</v>
      </c>
      <c r="I2034" s="2">
        <v>42916</v>
      </c>
      <c r="J2034" s="2">
        <v>42947</v>
      </c>
      <c r="K2034" s="2">
        <v>42978</v>
      </c>
      <c r="L2034" s="2">
        <v>43007</v>
      </c>
      <c r="M2034" s="2">
        <v>43039</v>
      </c>
      <c r="N2034" s="2">
        <v>43069</v>
      </c>
      <c r="O2034" s="2">
        <v>43098</v>
      </c>
      <c r="P2034" s="2">
        <v>43131</v>
      </c>
      <c r="Q2034" s="2">
        <v>43159</v>
      </c>
      <c r="R2034" s="2">
        <v>43189</v>
      </c>
      <c r="S2034" s="2">
        <v>43220</v>
      </c>
      <c r="T2034" s="2">
        <v>43251</v>
      </c>
      <c r="U2034" s="2">
        <v>43280</v>
      </c>
      <c r="V2034" s="2">
        <v>43312</v>
      </c>
      <c r="W2034" s="2">
        <v>43343</v>
      </c>
      <c r="X2034" s="2">
        <v>43371</v>
      </c>
      <c r="Y2034" s="2">
        <v>43404</v>
      </c>
      <c r="Z2034" s="2">
        <v>43434</v>
      </c>
      <c r="AA2034" s="2">
        <v>43465</v>
      </c>
      <c r="AB2034" s="2">
        <v>43496</v>
      </c>
      <c r="AC2034" s="2">
        <v>43524</v>
      </c>
      <c r="AD2034" s="2">
        <v>43553</v>
      </c>
      <c r="AE2034" s="2">
        <v>43585</v>
      </c>
      <c r="AF2034" s="2">
        <v>43616</v>
      </c>
      <c r="AG2034" s="2">
        <v>43644</v>
      </c>
      <c r="AH2034" s="2">
        <v>43677</v>
      </c>
      <c r="AI2034" s="2">
        <v>43707</v>
      </c>
      <c r="AJ2034" s="2">
        <v>43738</v>
      </c>
      <c r="AK2034" s="2">
        <v>43769</v>
      </c>
      <c r="AL2034" s="2">
        <v>43798</v>
      </c>
      <c r="AM2034" s="2">
        <v>43830</v>
      </c>
      <c r="AN2034" s="2">
        <v>43861</v>
      </c>
      <c r="AO2034" s="2">
        <v>43889</v>
      </c>
      <c r="AP2034" s="2">
        <v>43921</v>
      </c>
      <c r="AQ2034" s="2">
        <v>43951</v>
      </c>
      <c r="AR2034" s="2">
        <v>43980</v>
      </c>
      <c r="AS2034" s="2">
        <v>44012</v>
      </c>
      <c r="AT2034" s="2">
        <v>44043</v>
      </c>
      <c r="AU2034" s="2">
        <v>44074</v>
      </c>
      <c r="AV2034" s="2">
        <v>44104</v>
      </c>
      <c r="AW2034" s="2">
        <v>44134</v>
      </c>
      <c r="AX2034" s="2">
        <v>44165</v>
      </c>
      <c r="AY2034" s="2">
        <v>44196</v>
      </c>
      <c r="AZ2034" s="2">
        <v>44225</v>
      </c>
      <c r="BA2034" s="2">
        <v>44253</v>
      </c>
      <c r="BB2034" s="2">
        <v>44286</v>
      </c>
      <c r="BC2034" s="2">
        <v>44316</v>
      </c>
      <c r="BD2034" s="2">
        <v>44347</v>
      </c>
      <c r="BE2034" s="2">
        <v>44377</v>
      </c>
      <c r="BF2034" s="2">
        <v>44407</v>
      </c>
      <c r="BG2034" s="2">
        <v>44439</v>
      </c>
      <c r="BH2034" s="2">
        <v>44469</v>
      </c>
      <c r="BI2034" s="2">
        <v>44498</v>
      </c>
      <c r="BJ2034" s="2">
        <v>44530</v>
      </c>
      <c r="BK2034" s="2">
        <v>44561</v>
      </c>
      <c r="BL2034" s="2">
        <v>44592</v>
      </c>
      <c r="BM2034" s="2">
        <v>44620</v>
      </c>
      <c r="BN2034" s="2">
        <v>44651</v>
      </c>
      <c r="BO2034" s="2">
        <v>44680</v>
      </c>
      <c r="BP2034" s="2">
        <v>44712</v>
      </c>
      <c r="BQ2034" s="2">
        <v>44742</v>
      </c>
      <c r="BR2034" s="2">
        <v>44771</v>
      </c>
      <c r="BS2034" s="2">
        <v>44804</v>
      </c>
      <c r="BT2034" s="2">
        <v>44834</v>
      </c>
      <c r="BU2034" s="2">
        <v>44865</v>
      </c>
    </row>
    <row r="2035" spans="1:73" x14ac:dyDescent="0.25">
      <c r="D2035" s="3">
        <v>3807772</v>
      </c>
      <c r="E2035">
        <v>3506925</v>
      </c>
      <c r="F2035">
        <v>5166528</v>
      </c>
      <c r="G2035">
        <v>3465998</v>
      </c>
      <c r="H2035">
        <v>3179213</v>
      </c>
      <c r="I2035">
        <v>4583352</v>
      </c>
      <c r="J2035">
        <v>3775743</v>
      </c>
      <c r="K2035">
        <v>3054974</v>
      </c>
      <c r="L2035">
        <v>3533896</v>
      </c>
      <c r="M2035">
        <v>3893211</v>
      </c>
      <c r="N2035">
        <v>3874498</v>
      </c>
      <c r="O2035">
        <v>3435551</v>
      </c>
      <c r="P2035">
        <v>4270309</v>
      </c>
      <c r="Q2035">
        <v>4987813</v>
      </c>
      <c r="R2035">
        <v>4095377</v>
      </c>
      <c r="S2035">
        <v>3221731</v>
      </c>
      <c r="T2035">
        <v>3560324</v>
      </c>
      <c r="U2035">
        <v>4875260</v>
      </c>
      <c r="V2035">
        <v>2938254</v>
      </c>
      <c r="W2035">
        <v>2879415</v>
      </c>
      <c r="X2035">
        <v>3218028</v>
      </c>
      <c r="Y2035">
        <v>3738160</v>
      </c>
      <c r="Z2035">
        <v>2797227</v>
      </c>
      <c r="AA2035">
        <v>3762930</v>
      </c>
      <c r="AB2035">
        <v>3662751</v>
      </c>
      <c r="AC2035">
        <v>3217232</v>
      </c>
      <c r="AD2035">
        <v>3095391</v>
      </c>
      <c r="AE2035">
        <v>2440264</v>
      </c>
      <c r="AF2035">
        <v>3065942</v>
      </c>
      <c r="AG2035">
        <v>3717119</v>
      </c>
      <c r="AH2035">
        <v>3285225</v>
      </c>
      <c r="AI2035">
        <v>3747155</v>
      </c>
      <c r="AJ2035">
        <v>3309085</v>
      </c>
      <c r="AK2035">
        <v>3498287</v>
      </c>
      <c r="AL2035">
        <v>4462007</v>
      </c>
      <c r="AM2035">
        <v>4119468</v>
      </c>
      <c r="AN2035">
        <v>3873889</v>
      </c>
      <c r="AO2035">
        <v>4710884</v>
      </c>
      <c r="AP2035">
        <v>9592059</v>
      </c>
      <c r="AQ2035">
        <v>5960292</v>
      </c>
      <c r="AR2035">
        <v>5544300</v>
      </c>
      <c r="AS2035">
        <v>6287442</v>
      </c>
      <c r="AT2035">
        <v>3651824</v>
      </c>
      <c r="AU2035">
        <v>3070649</v>
      </c>
      <c r="AV2035">
        <v>4621466</v>
      </c>
      <c r="AW2035">
        <v>3623284</v>
      </c>
      <c r="AX2035">
        <v>4870311</v>
      </c>
      <c r="AY2035">
        <v>5418713</v>
      </c>
      <c r="AZ2035">
        <v>4918541</v>
      </c>
      <c r="BA2035">
        <v>4415948</v>
      </c>
      <c r="BB2035">
        <v>6524917</v>
      </c>
      <c r="BC2035">
        <v>4388963</v>
      </c>
      <c r="BD2035">
        <v>5135535</v>
      </c>
      <c r="BE2035">
        <v>5834934</v>
      </c>
      <c r="BF2035">
        <v>4480871</v>
      </c>
      <c r="BG2035">
        <v>4070666</v>
      </c>
      <c r="BH2035">
        <v>4259691</v>
      </c>
      <c r="BI2035">
        <v>3101095</v>
      </c>
      <c r="BJ2035">
        <v>4390760</v>
      </c>
      <c r="BK2035">
        <v>5287986</v>
      </c>
      <c r="BL2035">
        <v>4823966</v>
      </c>
      <c r="BM2035">
        <v>3688245</v>
      </c>
      <c r="BN2035">
        <v>5885345</v>
      </c>
      <c r="BO2035">
        <v>4621517</v>
      </c>
      <c r="BP2035">
        <v>5461456</v>
      </c>
      <c r="BQ2035">
        <v>5500314</v>
      </c>
      <c r="BR2035">
        <v>3623282</v>
      </c>
      <c r="BS2035">
        <v>3995321</v>
      </c>
      <c r="BT2035">
        <v>4965113</v>
      </c>
      <c r="BU2035">
        <v>5551123</v>
      </c>
    </row>
    <row r="2036" spans="1:73" x14ac:dyDescent="0.25">
      <c r="A2036" s="5" t="s">
        <v>1003</v>
      </c>
      <c r="B2036" t="s">
        <v>1174</v>
      </c>
      <c r="C2036" t="s">
        <v>1199</v>
      </c>
      <c r="D2036" s="2">
        <f>_xll.BDH(A2036, "volume", B2036, C2036, "Direction", "H", "Period", "M","cols=70;rows=2")</f>
        <v>42766</v>
      </c>
      <c r="E2036" s="2">
        <v>42794</v>
      </c>
      <c r="F2036" s="2">
        <v>42825</v>
      </c>
      <c r="G2036" s="2">
        <v>42853</v>
      </c>
      <c r="H2036" s="2">
        <v>42886</v>
      </c>
      <c r="I2036" s="2">
        <v>42916</v>
      </c>
      <c r="J2036" s="2">
        <v>42947</v>
      </c>
      <c r="K2036" s="2">
        <v>42978</v>
      </c>
      <c r="L2036" s="2">
        <v>43007</v>
      </c>
      <c r="M2036" s="2">
        <v>43039</v>
      </c>
      <c r="N2036" s="2">
        <v>43069</v>
      </c>
      <c r="O2036" s="2">
        <v>43098</v>
      </c>
      <c r="P2036" s="2">
        <v>43131</v>
      </c>
      <c r="Q2036" s="2">
        <v>43159</v>
      </c>
      <c r="R2036" s="2">
        <v>43189</v>
      </c>
      <c r="S2036" s="2">
        <v>43220</v>
      </c>
      <c r="T2036" s="2">
        <v>43251</v>
      </c>
      <c r="U2036" s="2">
        <v>43280</v>
      </c>
      <c r="V2036" s="2">
        <v>43312</v>
      </c>
      <c r="W2036" s="2">
        <v>43343</v>
      </c>
      <c r="X2036" s="2">
        <v>43371</v>
      </c>
      <c r="Y2036" s="2">
        <v>43404</v>
      </c>
      <c r="Z2036" s="2">
        <v>43434</v>
      </c>
      <c r="AA2036" s="2">
        <v>43465</v>
      </c>
      <c r="AB2036" s="2">
        <v>43496</v>
      </c>
      <c r="AC2036" s="2">
        <v>43524</v>
      </c>
      <c r="AD2036" s="2">
        <v>43553</v>
      </c>
      <c r="AE2036" s="2">
        <v>43585</v>
      </c>
      <c r="AF2036" s="2">
        <v>43616</v>
      </c>
      <c r="AG2036" s="2">
        <v>43644</v>
      </c>
      <c r="AH2036" s="2">
        <v>43677</v>
      </c>
      <c r="AI2036" s="2">
        <v>43707</v>
      </c>
      <c r="AJ2036" s="2">
        <v>43738</v>
      </c>
      <c r="AK2036" s="2">
        <v>43769</v>
      </c>
      <c r="AL2036" s="2">
        <v>43798</v>
      </c>
      <c r="AM2036" s="2">
        <v>43830</v>
      </c>
      <c r="AN2036" s="2">
        <v>43861</v>
      </c>
      <c r="AO2036" s="2">
        <v>43889</v>
      </c>
      <c r="AP2036" s="2">
        <v>43921</v>
      </c>
      <c r="AQ2036" s="2">
        <v>43951</v>
      </c>
      <c r="AR2036" s="2">
        <v>43980</v>
      </c>
      <c r="AS2036" s="2">
        <v>44012</v>
      </c>
      <c r="AT2036" s="2">
        <v>44043</v>
      </c>
      <c r="AU2036" s="2">
        <v>44074</v>
      </c>
      <c r="AV2036" s="2">
        <v>44104</v>
      </c>
      <c r="AW2036" s="2">
        <v>44134</v>
      </c>
      <c r="AX2036" s="2">
        <v>44165</v>
      </c>
      <c r="AY2036" s="2">
        <v>44196</v>
      </c>
      <c r="AZ2036" s="2">
        <v>44225</v>
      </c>
      <c r="BA2036" s="2">
        <v>44253</v>
      </c>
      <c r="BB2036" s="2">
        <v>44286</v>
      </c>
      <c r="BC2036" s="2">
        <v>44316</v>
      </c>
      <c r="BD2036" s="2">
        <v>44347</v>
      </c>
      <c r="BE2036" s="2">
        <v>44377</v>
      </c>
      <c r="BF2036" s="2">
        <v>44407</v>
      </c>
      <c r="BG2036" s="2">
        <v>44439</v>
      </c>
      <c r="BH2036" s="2">
        <v>44469</v>
      </c>
      <c r="BI2036" s="2">
        <v>44498</v>
      </c>
      <c r="BJ2036" s="2">
        <v>44530</v>
      </c>
      <c r="BK2036" s="2">
        <v>44561</v>
      </c>
      <c r="BL2036" s="2">
        <v>44592</v>
      </c>
      <c r="BM2036" s="2">
        <v>44620</v>
      </c>
      <c r="BN2036" s="2">
        <v>44651</v>
      </c>
      <c r="BO2036" s="2">
        <v>44680</v>
      </c>
      <c r="BP2036" s="2">
        <v>44712</v>
      </c>
      <c r="BQ2036" s="2">
        <v>44742</v>
      </c>
      <c r="BR2036" s="2">
        <v>44771</v>
      </c>
      <c r="BS2036" s="2">
        <v>44804</v>
      </c>
      <c r="BT2036" s="2">
        <v>44834</v>
      </c>
      <c r="BU2036" s="2">
        <v>44865</v>
      </c>
    </row>
    <row r="2037" spans="1:73" x14ac:dyDescent="0.25">
      <c r="D2037" s="3">
        <v>4983052</v>
      </c>
      <c r="E2037">
        <v>5771011</v>
      </c>
      <c r="F2037">
        <v>6366940</v>
      </c>
      <c r="G2037">
        <v>4634177</v>
      </c>
      <c r="H2037">
        <v>6444423</v>
      </c>
      <c r="I2037">
        <v>5449506</v>
      </c>
      <c r="J2037">
        <v>3886239</v>
      </c>
      <c r="K2037">
        <v>4836721</v>
      </c>
      <c r="L2037">
        <v>6402023</v>
      </c>
      <c r="M2037">
        <v>6667463</v>
      </c>
      <c r="N2037">
        <v>6175706</v>
      </c>
      <c r="O2037">
        <v>6485811</v>
      </c>
      <c r="P2037">
        <v>7903182</v>
      </c>
      <c r="Q2037">
        <v>6998583</v>
      </c>
      <c r="R2037">
        <v>8060119</v>
      </c>
      <c r="S2037">
        <v>6614589</v>
      </c>
      <c r="T2037">
        <v>5439673</v>
      </c>
      <c r="U2037">
        <v>7030103</v>
      </c>
      <c r="V2037">
        <v>3926573</v>
      </c>
      <c r="W2037">
        <v>3921186</v>
      </c>
      <c r="X2037">
        <v>5466271</v>
      </c>
      <c r="Y2037">
        <v>5716943</v>
      </c>
      <c r="Z2037">
        <v>5803369</v>
      </c>
      <c r="AA2037">
        <v>7027378</v>
      </c>
      <c r="AB2037">
        <v>5840628</v>
      </c>
      <c r="AC2037">
        <v>4411242</v>
      </c>
      <c r="AD2037">
        <v>8504100</v>
      </c>
      <c r="AE2037">
        <v>4865566</v>
      </c>
      <c r="AF2037">
        <v>4991183</v>
      </c>
      <c r="AG2037">
        <v>5913438</v>
      </c>
      <c r="AH2037">
        <v>5274605</v>
      </c>
      <c r="AI2037">
        <v>6706250</v>
      </c>
      <c r="AJ2037">
        <v>7981366</v>
      </c>
      <c r="AK2037">
        <v>6831148</v>
      </c>
      <c r="AL2037">
        <v>6621182</v>
      </c>
      <c r="AM2037">
        <v>7013185</v>
      </c>
      <c r="AN2037">
        <v>7642297</v>
      </c>
      <c r="AO2037">
        <v>7894237</v>
      </c>
      <c r="AP2037">
        <v>15486317</v>
      </c>
      <c r="AQ2037">
        <v>7278358</v>
      </c>
      <c r="AR2037">
        <v>6856444</v>
      </c>
      <c r="AS2037">
        <v>7699071</v>
      </c>
      <c r="AT2037">
        <v>5065210</v>
      </c>
      <c r="AU2037">
        <v>3948202</v>
      </c>
      <c r="AV2037">
        <v>5618092</v>
      </c>
      <c r="AW2037">
        <v>5608687</v>
      </c>
      <c r="AX2037">
        <v>6037388</v>
      </c>
      <c r="AY2037">
        <v>7650920</v>
      </c>
      <c r="AZ2037">
        <v>7065486</v>
      </c>
      <c r="BA2037">
        <v>5851483</v>
      </c>
      <c r="BB2037">
        <v>11823782</v>
      </c>
      <c r="BC2037">
        <v>6883441</v>
      </c>
      <c r="BD2037">
        <v>5950377</v>
      </c>
      <c r="BE2037">
        <v>6624781</v>
      </c>
      <c r="BF2037">
        <v>4762621</v>
      </c>
      <c r="BG2037">
        <v>5219933</v>
      </c>
      <c r="BH2037">
        <v>6207292</v>
      </c>
      <c r="BI2037">
        <v>5491800</v>
      </c>
      <c r="BJ2037">
        <v>5592541</v>
      </c>
      <c r="BK2037">
        <v>6100850</v>
      </c>
      <c r="BL2037">
        <v>7224251</v>
      </c>
      <c r="BM2037">
        <v>10199105</v>
      </c>
      <c r="BN2037">
        <v>8628117</v>
      </c>
      <c r="BO2037">
        <v>6141360</v>
      </c>
      <c r="BP2037">
        <v>9103943</v>
      </c>
      <c r="BQ2037">
        <v>8031029</v>
      </c>
      <c r="BR2037">
        <v>5478409</v>
      </c>
      <c r="BS2037">
        <v>5182949</v>
      </c>
      <c r="BT2037">
        <v>6410200</v>
      </c>
      <c r="BU2037">
        <v>6926759</v>
      </c>
    </row>
    <row r="2038" spans="1:73" x14ac:dyDescent="0.25">
      <c r="A2038" s="5" t="s">
        <v>1004</v>
      </c>
      <c r="B2038" t="s">
        <v>1174</v>
      </c>
      <c r="C2038" t="s">
        <v>1199</v>
      </c>
      <c r="D2038" s="2">
        <f>_xll.BDH(A2038, "volume", B2038, C2038, "Direction", "H", "Period", "M","cols=70;rows=2")</f>
        <v>42766</v>
      </c>
      <c r="E2038" s="2">
        <v>42794</v>
      </c>
      <c r="F2038" s="2">
        <v>42825</v>
      </c>
      <c r="G2038" s="2">
        <v>42853</v>
      </c>
      <c r="H2038" s="2">
        <v>42886</v>
      </c>
      <c r="I2038" s="2">
        <v>42916</v>
      </c>
      <c r="J2038" s="2">
        <v>42947</v>
      </c>
      <c r="K2038" s="2">
        <v>42978</v>
      </c>
      <c r="L2038" s="2">
        <v>43007</v>
      </c>
      <c r="M2038" s="2">
        <v>43039</v>
      </c>
      <c r="N2038" s="2">
        <v>43069</v>
      </c>
      <c r="O2038" s="2">
        <v>43098</v>
      </c>
      <c r="P2038" s="2">
        <v>43131</v>
      </c>
      <c r="Q2038" s="2">
        <v>43159</v>
      </c>
      <c r="R2038" s="2">
        <v>43189</v>
      </c>
      <c r="S2038" s="2">
        <v>43220</v>
      </c>
      <c r="T2038" s="2">
        <v>43251</v>
      </c>
      <c r="U2038" s="2">
        <v>43280</v>
      </c>
      <c r="V2038" s="2">
        <v>43312</v>
      </c>
      <c r="W2038" s="2">
        <v>43343</v>
      </c>
      <c r="X2038" s="2">
        <v>43371</v>
      </c>
      <c r="Y2038" s="2">
        <v>43404</v>
      </c>
      <c r="Z2038" s="2">
        <v>43434</v>
      </c>
      <c r="AA2038" s="2">
        <v>43465</v>
      </c>
      <c r="AB2038" s="2">
        <v>43496</v>
      </c>
      <c r="AC2038" s="2">
        <v>43524</v>
      </c>
      <c r="AD2038" s="2">
        <v>43553</v>
      </c>
      <c r="AE2038" s="2">
        <v>43585</v>
      </c>
      <c r="AF2038" s="2">
        <v>43616</v>
      </c>
      <c r="AG2038" s="2">
        <v>43644</v>
      </c>
      <c r="AH2038" s="2">
        <v>43677</v>
      </c>
      <c r="AI2038" s="2">
        <v>43707</v>
      </c>
      <c r="AJ2038" s="2">
        <v>43738</v>
      </c>
      <c r="AK2038" s="2">
        <v>43769</v>
      </c>
      <c r="AL2038" s="2">
        <v>43798</v>
      </c>
      <c r="AM2038" s="2">
        <v>43830</v>
      </c>
      <c r="AN2038" s="2">
        <v>43861</v>
      </c>
      <c r="AO2038" s="2">
        <v>43889</v>
      </c>
      <c r="AP2038" s="2">
        <v>43921</v>
      </c>
      <c r="AQ2038" s="2">
        <v>43951</v>
      </c>
      <c r="AR2038" s="2">
        <v>43980</v>
      </c>
      <c r="AS2038" s="2">
        <v>44012</v>
      </c>
      <c r="AT2038" s="2">
        <v>44043</v>
      </c>
      <c r="AU2038" s="2">
        <v>44074</v>
      </c>
      <c r="AV2038" s="2">
        <v>44104</v>
      </c>
      <c r="AW2038" s="2">
        <v>44134</v>
      </c>
      <c r="AX2038" s="2">
        <v>44165</v>
      </c>
      <c r="AY2038" s="2">
        <v>44196</v>
      </c>
      <c r="AZ2038" s="2">
        <v>44225</v>
      </c>
      <c r="BA2038" s="2">
        <v>44253</v>
      </c>
      <c r="BB2038" s="2">
        <v>44286</v>
      </c>
      <c r="BC2038" s="2">
        <v>44316</v>
      </c>
      <c r="BD2038" s="2">
        <v>44347</v>
      </c>
      <c r="BE2038" s="2">
        <v>44377</v>
      </c>
      <c r="BF2038" s="2">
        <v>44407</v>
      </c>
      <c r="BG2038" s="2">
        <v>44439</v>
      </c>
      <c r="BH2038" s="2">
        <v>44469</v>
      </c>
      <c r="BI2038" s="2">
        <v>44498</v>
      </c>
      <c r="BJ2038" s="2">
        <v>44530</v>
      </c>
      <c r="BK2038" s="2">
        <v>44561</v>
      </c>
      <c r="BL2038" s="2">
        <v>44592</v>
      </c>
      <c r="BM2038" s="2">
        <v>44620</v>
      </c>
      <c r="BN2038" s="2">
        <v>44651</v>
      </c>
      <c r="BO2038" s="2">
        <v>44680</v>
      </c>
      <c r="BP2038" s="2">
        <v>44712</v>
      </c>
      <c r="BQ2038" s="2">
        <v>44742</v>
      </c>
      <c r="BR2038" s="2">
        <v>44771</v>
      </c>
      <c r="BS2038" s="2">
        <v>44804</v>
      </c>
      <c r="BT2038" s="2">
        <v>44834</v>
      </c>
      <c r="BU2038" s="2">
        <v>44865</v>
      </c>
    </row>
    <row r="2039" spans="1:73" x14ac:dyDescent="0.25">
      <c r="D2039" s="3">
        <v>4378508</v>
      </c>
      <c r="E2039">
        <v>3701653</v>
      </c>
      <c r="F2039">
        <v>5207233</v>
      </c>
      <c r="G2039">
        <v>4625574</v>
      </c>
      <c r="H2039">
        <v>6451652</v>
      </c>
      <c r="I2039">
        <v>5009346</v>
      </c>
      <c r="J2039">
        <v>5894420</v>
      </c>
      <c r="K2039">
        <v>5480594</v>
      </c>
      <c r="L2039">
        <v>4416157</v>
      </c>
      <c r="M2039">
        <v>5447540</v>
      </c>
      <c r="N2039">
        <v>5322027</v>
      </c>
      <c r="O2039">
        <v>4788208</v>
      </c>
      <c r="P2039">
        <v>6215680</v>
      </c>
      <c r="Q2039">
        <v>5786769</v>
      </c>
      <c r="R2039">
        <v>5286010</v>
      </c>
      <c r="S2039">
        <v>4213961</v>
      </c>
      <c r="T2039">
        <v>5079884</v>
      </c>
      <c r="U2039">
        <v>5315664</v>
      </c>
      <c r="V2039">
        <v>5422741</v>
      </c>
      <c r="W2039">
        <v>4125665</v>
      </c>
      <c r="X2039">
        <v>5403484</v>
      </c>
      <c r="Y2039">
        <v>5998069</v>
      </c>
      <c r="Z2039">
        <v>6786719</v>
      </c>
      <c r="AA2039">
        <v>6091030</v>
      </c>
      <c r="AB2039">
        <v>4226702</v>
      </c>
      <c r="AC2039">
        <v>4985106</v>
      </c>
      <c r="AD2039">
        <v>4397855</v>
      </c>
      <c r="AE2039">
        <v>4156200</v>
      </c>
      <c r="AF2039">
        <v>5307280</v>
      </c>
      <c r="AG2039">
        <v>4663166</v>
      </c>
      <c r="AH2039">
        <v>3606627</v>
      </c>
      <c r="AI2039">
        <v>5463764</v>
      </c>
      <c r="AJ2039">
        <v>5927663</v>
      </c>
      <c r="AK2039">
        <v>5308252</v>
      </c>
      <c r="AL2039">
        <v>6427417</v>
      </c>
      <c r="AM2039">
        <v>5910020</v>
      </c>
      <c r="AN2039">
        <v>5525408</v>
      </c>
      <c r="AO2039">
        <v>5545283</v>
      </c>
      <c r="AP2039">
        <v>10964729</v>
      </c>
      <c r="AQ2039">
        <v>6724163</v>
      </c>
      <c r="AR2039">
        <v>4838326</v>
      </c>
      <c r="AS2039">
        <v>7452337</v>
      </c>
      <c r="AT2039">
        <v>4994066</v>
      </c>
      <c r="AU2039">
        <v>4822579</v>
      </c>
      <c r="AV2039">
        <v>5940457</v>
      </c>
      <c r="AW2039">
        <v>7843999</v>
      </c>
      <c r="AX2039">
        <v>7204769</v>
      </c>
      <c r="AY2039">
        <v>6945660</v>
      </c>
      <c r="AZ2039">
        <v>5903224</v>
      </c>
      <c r="BA2039">
        <v>6781911</v>
      </c>
      <c r="BB2039">
        <v>9224506</v>
      </c>
      <c r="BC2039">
        <v>6525978</v>
      </c>
      <c r="BD2039">
        <v>5388706</v>
      </c>
      <c r="BE2039">
        <v>7579070</v>
      </c>
      <c r="BF2039">
        <v>6066925</v>
      </c>
      <c r="BG2039">
        <v>6074741</v>
      </c>
      <c r="BH2039">
        <v>6164021</v>
      </c>
      <c r="BI2039">
        <v>4735316</v>
      </c>
      <c r="BJ2039">
        <v>6995570</v>
      </c>
      <c r="BK2039">
        <v>6039804</v>
      </c>
      <c r="BL2039">
        <v>5705713</v>
      </c>
      <c r="BM2039">
        <v>5150664</v>
      </c>
      <c r="BN2039">
        <v>6767756</v>
      </c>
      <c r="BO2039">
        <v>4768789</v>
      </c>
      <c r="BP2039">
        <v>7067416</v>
      </c>
      <c r="BQ2039">
        <v>6041585</v>
      </c>
      <c r="BR2039">
        <v>3260415</v>
      </c>
      <c r="BS2039">
        <v>6003878</v>
      </c>
      <c r="BT2039">
        <v>6832626</v>
      </c>
      <c r="BU2039">
        <v>5474192</v>
      </c>
    </row>
    <row r="2040" spans="1:73" x14ac:dyDescent="0.25">
      <c r="A2040" s="5" t="s">
        <v>1005</v>
      </c>
      <c r="B2040" t="s">
        <v>1174</v>
      </c>
      <c r="C2040" t="s">
        <v>1199</v>
      </c>
      <c r="D2040" s="2">
        <f>_xll.BDH(A2040, "volume", B2040, C2040, "Direction", "H", "Period", "M","cols=70;rows=2")</f>
        <v>42766</v>
      </c>
      <c r="E2040" s="2">
        <v>42794</v>
      </c>
      <c r="F2040" s="2">
        <v>42825</v>
      </c>
      <c r="G2040" s="2">
        <v>42853</v>
      </c>
      <c r="H2040" s="2">
        <v>42886</v>
      </c>
      <c r="I2040" s="2">
        <v>42916</v>
      </c>
      <c r="J2040" s="2">
        <v>42947</v>
      </c>
      <c r="K2040" s="2">
        <v>42978</v>
      </c>
      <c r="L2040" s="2">
        <v>43007</v>
      </c>
      <c r="M2040" s="2">
        <v>43039</v>
      </c>
      <c r="N2040" s="2">
        <v>43069</v>
      </c>
      <c r="O2040" s="2">
        <v>43098</v>
      </c>
      <c r="P2040" s="2">
        <v>43131</v>
      </c>
      <c r="Q2040" s="2">
        <v>43159</v>
      </c>
      <c r="R2040" s="2">
        <v>43189</v>
      </c>
      <c r="S2040" s="2">
        <v>43220</v>
      </c>
      <c r="T2040" s="2">
        <v>43251</v>
      </c>
      <c r="U2040" s="2">
        <v>43280</v>
      </c>
      <c r="V2040" s="2">
        <v>43312</v>
      </c>
      <c r="W2040" s="2">
        <v>43343</v>
      </c>
      <c r="X2040" s="2">
        <v>43371</v>
      </c>
      <c r="Y2040" s="2">
        <v>43404</v>
      </c>
      <c r="Z2040" s="2">
        <v>43434</v>
      </c>
      <c r="AA2040" s="2">
        <v>43465</v>
      </c>
      <c r="AB2040" s="2">
        <v>43496</v>
      </c>
      <c r="AC2040" s="2">
        <v>43524</v>
      </c>
      <c r="AD2040" s="2">
        <v>43553</v>
      </c>
      <c r="AE2040" s="2">
        <v>43585</v>
      </c>
      <c r="AF2040" s="2">
        <v>43616</v>
      </c>
      <c r="AG2040" s="2">
        <v>43644</v>
      </c>
      <c r="AH2040" s="2">
        <v>43677</v>
      </c>
      <c r="AI2040" s="2">
        <v>43707</v>
      </c>
      <c r="AJ2040" s="2">
        <v>43738</v>
      </c>
      <c r="AK2040" s="2">
        <v>43769</v>
      </c>
      <c r="AL2040" s="2">
        <v>43798</v>
      </c>
      <c r="AM2040" s="2">
        <v>43830</v>
      </c>
      <c r="AN2040" s="2">
        <v>43861</v>
      </c>
      <c r="AO2040" s="2">
        <v>43889</v>
      </c>
      <c r="AP2040" s="2">
        <v>43921</v>
      </c>
      <c r="AQ2040" s="2">
        <v>43951</v>
      </c>
      <c r="AR2040" s="2">
        <v>43980</v>
      </c>
      <c r="AS2040" s="2">
        <v>44012</v>
      </c>
      <c r="AT2040" s="2">
        <v>44043</v>
      </c>
      <c r="AU2040" s="2">
        <v>44074</v>
      </c>
      <c r="AV2040" s="2">
        <v>44104</v>
      </c>
      <c r="AW2040" s="2">
        <v>44134</v>
      </c>
      <c r="AX2040" s="2">
        <v>44165</v>
      </c>
      <c r="AY2040" s="2">
        <v>44196</v>
      </c>
      <c r="AZ2040" s="2">
        <v>44225</v>
      </c>
      <c r="BA2040" s="2">
        <v>44253</v>
      </c>
      <c r="BB2040" s="2">
        <v>44286</v>
      </c>
      <c r="BC2040" s="2">
        <v>44316</v>
      </c>
      <c r="BD2040" s="2">
        <v>44347</v>
      </c>
      <c r="BE2040" s="2">
        <v>44377</v>
      </c>
      <c r="BF2040" s="2">
        <v>44407</v>
      </c>
      <c r="BG2040" s="2">
        <v>44439</v>
      </c>
      <c r="BH2040" s="2">
        <v>44469</v>
      </c>
      <c r="BI2040" s="2">
        <v>44498</v>
      </c>
      <c r="BJ2040" s="2">
        <v>44530</v>
      </c>
      <c r="BK2040" s="2">
        <v>44561</v>
      </c>
      <c r="BL2040" s="2">
        <v>44592</v>
      </c>
      <c r="BM2040" s="2">
        <v>44620</v>
      </c>
      <c r="BN2040" s="2">
        <v>44651</v>
      </c>
      <c r="BO2040" s="2">
        <v>44680</v>
      </c>
      <c r="BP2040" s="2">
        <v>44712</v>
      </c>
      <c r="BQ2040" s="2">
        <v>44742</v>
      </c>
      <c r="BR2040" s="2">
        <v>44771</v>
      </c>
      <c r="BS2040" s="2">
        <v>44804</v>
      </c>
      <c r="BT2040" s="2">
        <v>44834</v>
      </c>
      <c r="BU2040" s="2">
        <v>44865</v>
      </c>
    </row>
    <row r="2041" spans="1:73" x14ac:dyDescent="0.25">
      <c r="D2041" s="3">
        <v>4299974</v>
      </c>
      <c r="E2041">
        <v>4831747</v>
      </c>
      <c r="F2041">
        <v>7015743</v>
      </c>
      <c r="G2041">
        <v>4751989</v>
      </c>
      <c r="H2041">
        <v>4930433</v>
      </c>
      <c r="I2041">
        <v>7218130</v>
      </c>
      <c r="J2041">
        <v>6147354</v>
      </c>
      <c r="K2041">
        <v>7108062</v>
      </c>
      <c r="L2041">
        <v>7349813</v>
      </c>
      <c r="M2041">
        <v>6444291</v>
      </c>
      <c r="N2041">
        <v>6674207</v>
      </c>
      <c r="O2041">
        <v>5930987</v>
      </c>
      <c r="P2041">
        <v>11164679</v>
      </c>
      <c r="Q2041">
        <v>11832532</v>
      </c>
      <c r="R2041">
        <v>13231574</v>
      </c>
      <c r="S2041">
        <v>8437412</v>
      </c>
      <c r="T2041">
        <v>9721730</v>
      </c>
      <c r="U2041">
        <v>8319154</v>
      </c>
      <c r="V2041">
        <v>7020949</v>
      </c>
      <c r="W2041">
        <v>8157092</v>
      </c>
      <c r="X2041">
        <v>7059305</v>
      </c>
      <c r="Y2041">
        <v>7585765</v>
      </c>
      <c r="Z2041">
        <v>6744935</v>
      </c>
      <c r="AA2041">
        <v>8435086</v>
      </c>
      <c r="AB2041">
        <v>7726132</v>
      </c>
      <c r="AC2041">
        <v>6171404</v>
      </c>
      <c r="AD2041">
        <v>5814338</v>
      </c>
      <c r="AE2041">
        <v>6754648</v>
      </c>
      <c r="AF2041">
        <v>8726290</v>
      </c>
      <c r="AG2041">
        <v>7280086</v>
      </c>
      <c r="AH2041">
        <v>5670093</v>
      </c>
      <c r="AI2041">
        <v>8639886</v>
      </c>
      <c r="AJ2041">
        <v>7435051</v>
      </c>
      <c r="AK2041">
        <v>8448501</v>
      </c>
      <c r="AL2041">
        <v>8101670</v>
      </c>
      <c r="AM2041">
        <v>7686599</v>
      </c>
      <c r="AN2041">
        <v>12021357</v>
      </c>
      <c r="AO2041">
        <v>12343024</v>
      </c>
      <c r="AP2041">
        <v>15537220</v>
      </c>
      <c r="AQ2041">
        <v>8913563</v>
      </c>
      <c r="AR2041">
        <v>7821581</v>
      </c>
      <c r="AS2041">
        <v>7394863</v>
      </c>
      <c r="AT2041">
        <v>6879086</v>
      </c>
      <c r="AU2041">
        <v>5226185</v>
      </c>
      <c r="AV2041">
        <v>7324090</v>
      </c>
      <c r="AW2041">
        <v>5845236</v>
      </c>
      <c r="AX2041">
        <v>7648485</v>
      </c>
      <c r="AY2041">
        <v>9247793</v>
      </c>
      <c r="AZ2041">
        <v>11346958</v>
      </c>
      <c r="BA2041">
        <v>14235436</v>
      </c>
      <c r="BB2041">
        <v>8762935</v>
      </c>
      <c r="BC2041">
        <v>6512125</v>
      </c>
      <c r="BD2041">
        <v>6479940</v>
      </c>
      <c r="BE2041">
        <v>6542929</v>
      </c>
      <c r="BF2041">
        <v>8105653</v>
      </c>
      <c r="BG2041">
        <v>9565752</v>
      </c>
      <c r="BH2041">
        <v>8658442</v>
      </c>
      <c r="BI2041">
        <v>7922056</v>
      </c>
      <c r="BJ2041">
        <v>7131766</v>
      </c>
      <c r="BK2041">
        <v>7607549</v>
      </c>
      <c r="BL2041">
        <v>6260166</v>
      </c>
      <c r="BM2041">
        <v>7655960</v>
      </c>
      <c r="BN2041">
        <v>7760188</v>
      </c>
      <c r="BO2041">
        <v>5649952</v>
      </c>
      <c r="BP2041">
        <v>9322419</v>
      </c>
      <c r="BQ2041">
        <v>9455724</v>
      </c>
      <c r="BR2041">
        <v>5952840</v>
      </c>
      <c r="BS2041">
        <v>7287868</v>
      </c>
      <c r="BT2041">
        <v>6982026</v>
      </c>
      <c r="BU2041">
        <v>7488387</v>
      </c>
    </row>
    <row r="2042" spans="1:73" x14ac:dyDescent="0.25">
      <c r="A2042" s="5" t="s">
        <v>1006</v>
      </c>
      <c r="B2042" t="s">
        <v>1174</v>
      </c>
      <c r="C2042" t="s">
        <v>1196</v>
      </c>
      <c r="D2042" s="2">
        <f>_xll.BDH(A2042, "volume", B2042, C2042, "Direction", "H", "Period", "M","cols=24;rows=2")</f>
        <v>42766</v>
      </c>
      <c r="E2042" s="2">
        <v>42794</v>
      </c>
      <c r="F2042" s="2">
        <v>42825</v>
      </c>
      <c r="G2042" s="2">
        <v>42853</v>
      </c>
      <c r="H2042" s="2">
        <v>42886</v>
      </c>
      <c r="I2042" s="2">
        <v>42916</v>
      </c>
      <c r="J2042" s="2">
        <v>42947</v>
      </c>
      <c r="K2042" s="2">
        <v>42978</v>
      </c>
      <c r="L2042" s="2">
        <v>43007</v>
      </c>
      <c r="M2042" s="2">
        <v>43039</v>
      </c>
      <c r="N2042" s="2">
        <v>43069</v>
      </c>
      <c r="O2042" s="2">
        <v>43098</v>
      </c>
      <c r="P2042" s="2">
        <v>43131</v>
      </c>
      <c r="Q2042" s="2">
        <v>43159</v>
      </c>
      <c r="R2042" s="2">
        <v>43189</v>
      </c>
      <c r="S2042" s="2">
        <v>43220</v>
      </c>
      <c r="T2042" s="2">
        <v>43251</v>
      </c>
      <c r="U2042" s="2">
        <v>43280</v>
      </c>
      <c r="V2042" s="2">
        <v>43312</v>
      </c>
      <c r="W2042" s="2">
        <v>43343</v>
      </c>
      <c r="X2042" s="2">
        <v>43371</v>
      </c>
      <c r="Y2042" s="2">
        <v>43404</v>
      </c>
      <c r="Z2042" s="2">
        <v>43434</v>
      </c>
      <c r="AA2042" s="2">
        <v>43465</v>
      </c>
    </row>
    <row r="2043" spans="1:73" x14ac:dyDescent="0.25">
      <c r="D2043" s="3">
        <v>3756975</v>
      </c>
      <c r="E2043">
        <v>2507251</v>
      </c>
      <c r="F2043">
        <v>3273312</v>
      </c>
      <c r="G2043">
        <v>4424382</v>
      </c>
      <c r="H2043">
        <v>3891187</v>
      </c>
      <c r="I2043">
        <v>3363501</v>
      </c>
      <c r="J2043">
        <v>2338967</v>
      </c>
      <c r="K2043">
        <v>1993633</v>
      </c>
      <c r="L2043">
        <v>2564808</v>
      </c>
      <c r="M2043">
        <v>3256680</v>
      </c>
      <c r="N2043">
        <v>2314842</v>
      </c>
      <c r="O2043">
        <v>2569812</v>
      </c>
      <c r="P2043">
        <v>4693676</v>
      </c>
      <c r="Q2043">
        <v>2411808</v>
      </c>
      <c r="R2043">
        <v>2873347</v>
      </c>
      <c r="S2043">
        <v>4141307</v>
      </c>
      <c r="T2043">
        <v>3914624</v>
      </c>
      <c r="U2043">
        <v>7791603</v>
      </c>
      <c r="V2043">
        <v>3496641</v>
      </c>
      <c r="W2043">
        <v>1906429</v>
      </c>
      <c r="X2043">
        <v>2586119</v>
      </c>
      <c r="Y2043">
        <v>3696005</v>
      </c>
      <c r="Z2043">
        <v>1937028</v>
      </c>
      <c r="AA2043">
        <v>2209687</v>
      </c>
    </row>
    <row r="2044" spans="1:73" x14ac:dyDescent="0.25">
      <c r="A2044" s="5" t="s">
        <v>1007</v>
      </c>
      <c r="B2044" t="s">
        <v>1174</v>
      </c>
      <c r="C2044" t="s">
        <v>1199</v>
      </c>
      <c r="D2044" s="2">
        <f>_xll.BDH(A2044, "volume", B2044, C2044, "Direction", "H", "Period", "M","cols=70;rows=2")</f>
        <v>42766</v>
      </c>
      <c r="E2044" s="2">
        <v>42794</v>
      </c>
      <c r="F2044" s="2">
        <v>42825</v>
      </c>
      <c r="G2044" s="2">
        <v>42853</v>
      </c>
      <c r="H2044" s="2">
        <v>42886</v>
      </c>
      <c r="I2044" s="2">
        <v>42916</v>
      </c>
      <c r="J2044" s="2">
        <v>42947</v>
      </c>
      <c r="K2044" s="2">
        <v>42978</v>
      </c>
      <c r="L2044" s="2">
        <v>43007</v>
      </c>
      <c r="M2044" s="2">
        <v>43039</v>
      </c>
      <c r="N2044" s="2">
        <v>43069</v>
      </c>
      <c r="O2044" s="2">
        <v>43098</v>
      </c>
      <c r="P2044" s="2">
        <v>43131</v>
      </c>
      <c r="Q2044" s="2">
        <v>43159</v>
      </c>
      <c r="R2044" s="2">
        <v>43189</v>
      </c>
      <c r="S2044" s="2">
        <v>43220</v>
      </c>
      <c r="T2044" s="2">
        <v>43251</v>
      </c>
      <c r="U2044" s="2">
        <v>43280</v>
      </c>
      <c r="V2044" s="2">
        <v>43312</v>
      </c>
      <c r="W2044" s="2">
        <v>43343</v>
      </c>
      <c r="X2044" s="2">
        <v>43371</v>
      </c>
      <c r="Y2044" s="2">
        <v>43404</v>
      </c>
      <c r="Z2044" s="2">
        <v>43434</v>
      </c>
      <c r="AA2044" s="2">
        <v>43465</v>
      </c>
      <c r="AB2044" s="2">
        <v>43496</v>
      </c>
      <c r="AC2044" s="2">
        <v>43524</v>
      </c>
      <c r="AD2044" s="2">
        <v>43553</v>
      </c>
      <c r="AE2044" s="2">
        <v>43585</v>
      </c>
      <c r="AF2044" s="2">
        <v>43616</v>
      </c>
      <c r="AG2044" s="2">
        <v>43644</v>
      </c>
      <c r="AH2044" s="2">
        <v>43677</v>
      </c>
      <c r="AI2044" s="2">
        <v>43707</v>
      </c>
      <c r="AJ2044" s="2">
        <v>43738</v>
      </c>
      <c r="AK2044" s="2">
        <v>43769</v>
      </c>
      <c r="AL2044" s="2">
        <v>43798</v>
      </c>
      <c r="AM2044" s="2">
        <v>43830</v>
      </c>
      <c r="AN2044" s="2">
        <v>43861</v>
      </c>
      <c r="AO2044" s="2">
        <v>43889</v>
      </c>
      <c r="AP2044" s="2">
        <v>43921</v>
      </c>
      <c r="AQ2044" s="2">
        <v>43951</v>
      </c>
      <c r="AR2044" s="2">
        <v>43980</v>
      </c>
      <c r="AS2044" s="2">
        <v>44012</v>
      </c>
      <c r="AT2044" s="2">
        <v>44043</v>
      </c>
      <c r="AU2044" s="2">
        <v>44074</v>
      </c>
      <c r="AV2044" s="2">
        <v>44104</v>
      </c>
      <c r="AW2044" s="2">
        <v>44134</v>
      </c>
      <c r="AX2044" s="2">
        <v>44165</v>
      </c>
      <c r="AY2044" s="2">
        <v>44196</v>
      </c>
      <c r="AZ2044" s="2">
        <v>44225</v>
      </c>
      <c r="BA2044" s="2">
        <v>44253</v>
      </c>
      <c r="BB2044" s="2">
        <v>44286</v>
      </c>
      <c r="BC2044" s="2">
        <v>44316</v>
      </c>
      <c r="BD2044" s="2">
        <v>44347</v>
      </c>
      <c r="BE2044" s="2">
        <v>44377</v>
      </c>
      <c r="BF2044" s="2">
        <v>44407</v>
      </c>
      <c r="BG2044" s="2">
        <v>44439</v>
      </c>
      <c r="BH2044" s="2">
        <v>44469</v>
      </c>
      <c r="BI2044" s="2">
        <v>44498</v>
      </c>
      <c r="BJ2044" s="2">
        <v>44530</v>
      </c>
      <c r="BK2044" s="2">
        <v>44561</v>
      </c>
      <c r="BL2044" s="2">
        <v>44592</v>
      </c>
      <c r="BM2044" s="2">
        <v>44620</v>
      </c>
      <c r="BN2044" s="2">
        <v>44651</v>
      </c>
      <c r="BO2044" s="2">
        <v>44680</v>
      </c>
      <c r="BP2044" s="2">
        <v>44712</v>
      </c>
      <c r="BQ2044" s="2">
        <v>44742</v>
      </c>
      <c r="BR2044" s="2">
        <v>44771</v>
      </c>
      <c r="BS2044" s="2">
        <v>44804</v>
      </c>
      <c r="BT2044" s="2">
        <v>44834</v>
      </c>
      <c r="BU2044" s="2">
        <v>44865</v>
      </c>
    </row>
    <row r="2045" spans="1:73" x14ac:dyDescent="0.25">
      <c r="D2045" s="3">
        <v>6130961</v>
      </c>
      <c r="E2045">
        <v>6265408</v>
      </c>
      <c r="F2045">
        <v>7447977</v>
      </c>
      <c r="G2045">
        <v>5943025</v>
      </c>
      <c r="H2045">
        <v>6096096</v>
      </c>
      <c r="I2045">
        <v>10416099</v>
      </c>
      <c r="J2045">
        <v>7001095</v>
      </c>
      <c r="K2045">
        <v>6941172</v>
      </c>
      <c r="L2045">
        <v>7308572</v>
      </c>
      <c r="M2045">
        <v>6890728</v>
      </c>
      <c r="N2045">
        <v>8066161</v>
      </c>
      <c r="O2045">
        <v>7032459</v>
      </c>
      <c r="P2045">
        <v>8823435</v>
      </c>
      <c r="Q2045">
        <v>8801935</v>
      </c>
      <c r="R2045">
        <v>8507159</v>
      </c>
      <c r="S2045">
        <v>8258872</v>
      </c>
      <c r="T2045">
        <v>7908729</v>
      </c>
      <c r="U2045">
        <v>12127706</v>
      </c>
      <c r="V2045">
        <v>8984593</v>
      </c>
      <c r="W2045">
        <v>9132042</v>
      </c>
      <c r="X2045">
        <v>24308158</v>
      </c>
      <c r="Y2045">
        <v>36876363</v>
      </c>
      <c r="Z2045">
        <v>9677152</v>
      </c>
      <c r="AA2045">
        <v>13279670</v>
      </c>
      <c r="AB2045">
        <v>7383435</v>
      </c>
      <c r="AC2045">
        <v>8892080</v>
      </c>
      <c r="AD2045">
        <v>8765306</v>
      </c>
      <c r="AE2045">
        <v>7893580</v>
      </c>
      <c r="AF2045">
        <v>7501672</v>
      </c>
      <c r="AG2045">
        <v>10292286</v>
      </c>
      <c r="AH2045">
        <v>8987384</v>
      </c>
      <c r="AI2045">
        <v>8600816</v>
      </c>
      <c r="AJ2045">
        <v>11570557</v>
      </c>
      <c r="AK2045">
        <v>11489619</v>
      </c>
      <c r="AL2045">
        <v>8705439</v>
      </c>
      <c r="AM2045">
        <v>11124920</v>
      </c>
      <c r="AN2045">
        <v>9869102</v>
      </c>
      <c r="AO2045">
        <v>9733050</v>
      </c>
      <c r="AP2045">
        <v>18369361</v>
      </c>
      <c r="AQ2045">
        <v>9907408</v>
      </c>
      <c r="AR2045">
        <v>9447025</v>
      </c>
      <c r="AS2045">
        <v>16400038</v>
      </c>
      <c r="AT2045">
        <v>8474296</v>
      </c>
      <c r="AU2045">
        <v>12944511</v>
      </c>
      <c r="AV2045">
        <v>25758499</v>
      </c>
      <c r="AW2045">
        <v>19752303</v>
      </c>
      <c r="AX2045">
        <v>8210405</v>
      </c>
      <c r="AY2045">
        <v>11193961</v>
      </c>
      <c r="AZ2045">
        <v>9287536</v>
      </c>
      <c r="BA2045">
        <v>11435564</v>
      </c>
      <c r="BB2045">
        <v>13104710</v>
      </c>
      <c r="BC2045">
        <v>11720438</v>
      </c>
      <c r="BD2045">
        <v>13453664</v>
      </c>
      <c r="BE2045">
        <v>19024228</v>
      </c>
      <c r="BF2045">
        <v>17395271</v>
      </c>
      <c r="BG2045">
        <v>12640081</v>
      </c>
      <c r="BH2045">
        <v>19775829</v>
      </c>
      <c r="BI2045">
        <v>15508775</v>
      </c>
      <c r="BJ2045">
        <v>10109830</v>
      </c>
      <c r="BK2045">
        <v>11240799</v>
      </c>
      <c r="BL2045">
        <v>17245971</v>
      </c>
      <c r="BM2045">
        <v>16371234</v>
      </c>
      <c r="BN2045">
        <v>23583631</v>
      </c>
      <c r="BO2045">
        <v>14213539</v>
      </c>
      <c r="BP2045">
        <v>20112721</v>
      </c>
      <c r="BQ2045">
        <v>18654857</v>
      </c>
      <c r="BR2045">
        <v>11648533</v>
      </c>
      <c r="BS2045">
        <v>11297054</v>
      </c>
      <c r="BT2045">
        <v>13203527</v>
      </c>
      <c r="BU2045">
        <v>13914042</v>
      </c>
    </row>
    <row r="2046" spans="1:73" x14ac:dyDescent="0.25">
      <c r="A2046" s="5" t="s">
        <v>1008</v>
      </c>
      <c r="B2046" t="s">
        <v>1174</v>
      </c>
      <c r="C2046" t="s">
        <v>1199</v>
      </c>
      <c r="D2046" s="2">
        <f>_xll.BDH(A2046, "volume", B2046, C2046, "Direction", "H", "Period", "M","cols=70;rows=2")</f>
        <v>42766</v>
      </c>
      <c r="E2046" s="2">
        <v>42794</v>
      </c>
      <c r="F2046" s="2">
        <v>42825</v>
      </c>
      <c r="G2046" s="2">
        <v>42853</v>
      </c>
      <c r="H2046" s="2">
        <v>42886</v>
      </c>
      <c r="I2046" s="2">
        <v>42916</v>
      </c>
      <c r="J2046" s="2">
        <v>42947</v>
      </c>
      <c r="K2046" s="2">
        <v>42978</v>
      </c>
      <c r="L2046" s="2">
        <v>43007</v>
      </c>
      <c r="M2046" s="2">
        <v>43039</v>
      </c>
      <c r="N2046" s="2">
        <v>43069</v>
      </c>
      <c r="O2046" s="2">
        <v>43098</v>
      </c>
      <c r="P2046" s="2">
        <v>43131</v>
      </c>
      <c r="Q2046" s="2">
        <v>43159</v>
      </c>
      <c r="R2046" s="2">
        <v>43189</v>
      </c>
      <c r="S2046" s="2">
        <v>43220</v>
      </c>
      <c r="T2046" s="2">
        <v>43251</v>
      </c>
      <c r="U2046" s="2">
        <v>43280</v>
      </c>
      <c r="V2046" s="2">
        <v>43312</v>
      </c>
      <c r="W2046" s="2">
        <v>43343</v>
      </c>
      <c r="X2046" s="2">
        <v>43371</v>
      </c>
      <c r="Y2046" s="2">
        <v>43404</v>
      </c>
      <c r="Z2046" s="2">
        <v>43434</v>
      </c>
      <c r="AA2046" s="2">
        <v>43465</v>
      </c>
      <c r="AB2046" s="2">
        <v>43496</v>
      </c>
      <c r="AC2046" s="2">
        <v>43524</v>
      </c>
      <c r="AD2046" s="2">
        <v>43553</v>
      </c>
      <c r="AE2046" s="2">
        <v>43585</v>
      </c>
      <c r="AF2046" s="2">
        <v>43616</v>
      </c>
      <c r="AG2046" s="2">
        <v>43644</v>
      </c>
      <c r="AH2046" s="2">
        <v>43677</v>
      </c>
      <c r="AI2046" s="2">
        <v>43707</v>
      </c>
      <c r="AJ2046" s="2">
        <v>43738</v>
      </c>
      <c r="AK2046" s="2">
        <v>43769</v>
      </c>
      <c r="AL2046" s="2">
        <v>43798</v>
      </c>
      <c r="AM2046" s="2">
        <v>43830</v>
      </c>
      <c r="AN2046" s="2">
        <v>43861</v>
      </c>
      <c r="AO2046" s="2">
        <v>43889</v>
      </c>
      <c r="AP2046" s="2">
        <v>43921</v>
      </c>
      <c r="AQ2046" s="2">
        <v>43951</v>
      </c>
      <c r="AR2046" s="2">
        <v>43980</v>
      </c>
      <c r="AS2046" s="2">
        <v>44012</v>
      </c>
      <c r="AT2046" s="2">
        <v>44043</v>
      </c>
      <c r="AU2046" s="2">
        <v>44074</v>
      </c>
      <c r="AV2046" s="2">
        <v>44104</v>
      </c>
      <c r="AW2046" s="2">
        <v>44134</v>
      </c>
      <c r="AX2046" s="2">
        <v>44165</v>
      </c>
      <c r="AY2046" s="2">
        <v>44196</v>
      </c>
      <c r="AZ2046" s="2">
        <v>44225</v>
      </c>
      <c r="BA2046" s="2">
        <v>44253</v>
      </c>
      <c r="BB2046" s="2">
        <v>44286</v>
      </c>
      <c r="BC2046" s="2">
        <v>44316</v>
      </c>
      <c r="BD2046" s="2">
        <v>44347</v>
      </c>
      <c r="BE2046" s="2">
        <v>44377</v>
      </c>
      <c r="BF2046" s="2">
        <v>44407</v>
      </c>
      <c r="BG2046" s="2">
        <v>44439</v>
      </c>
      <c r="BH2046" s="2">
        <v>44469</v>
      </c>
      <c r="BI2046" s="2">
        <v>44498</v>
      </c>
      <c r="BJ2046" s="2">
        <v>44530</v>
      </c>
      <c r="BK2046" s="2">
        <v>44561</v>
      </c>
      <c r="BL2046" s="2">
        <v>44592</v>
      </c>
      <c r="BM2046" s="2">
        <v>44620</v>
      </c>
      <c r="BN2046" s="2">
        <v>44651</v>
      </c>
      <c r="BO2046" s="2">
        <v>44680</v>
      </c>
      <c r="BP2046" s="2">
        <v>44712</v>
      </c>
      <c r="BQ2046" s="2">
        <v>44742</v>
      </c>
      <c r="BR2046" s="2">
        <v>44771</v>
      </c>
      <c r="BS2046" s="2">
        <v>44804</v>
      </c>
      <c r="BT2046" s="2">
        <v>44834</v>
      </c>
      <c r="BU2046" s="2">
        <v>44865</v>
      </c>
    </row>
    <row r="2047" spans="1:73" x14ac:dyDescent="0.25">
      <c r="D2047" s="3">
        <v>12317726</v>
      </c>
      <c r="E2047">
        <v>8905811</v>
      </c>
      <c r="F2047">
        <v>8740516</v>
      </c>
      <c r="G2047">
        <v>7541612</v>
      </c>
      <c r="H2047">
        <v>12011184</v>
      </c>
      <c r="I2047">
        <v>12429880</v>
      </c>
      <c r="J2047">
        <v>10290903</v>
      </c>
      <c r="K2047">
        <v>13184876</v>
      </c>
      <c r="L2047">
        <v>17063362</v>
      </c>
      <c r="M2047">
        <v>17808702</v>
      </c>
      <c r="N2047">
        <v>14122192</v>
      </c>
      <c r="O2047">
        <v>13839333</v>
      </c>
      <c r="P2047">
        <v>11686162</v>
      </c>
      <c r="Q2047">
        <v>10754404</v>
      </c>
      <c r="R2047">
        <v>12127155</v>
      </c>
      <c r="S2047">
        <v>15615480</v>
      </c>
      <c r="T2047">
        <v>11798851</v>
      </c>
      <c r="U2047">
        <v>13352706</v>
      </c>
      <c r="V2047">
        <v>9768412</v>
      </c>
      <c r="W2047">
        <v>12640468</v>
      </c>
      <c r="X2047">
        <v>12266225</v>
      </c>
      <c r="Y2047">
        <v>14912339</v>
      </c>
      <c r="Z2047">
        <v>10025179</v>
      </c>
      <c r="AA2047">
        <v>11148839</v>
      </c>
      <c r="AB2047">
        <v>11667725</v>
      </c>
      <c r="AC2047">
        <v>7229098</v>
      </c>
      <c r="AD2047">
        <v>11078657</v>
      </c>
      <c r="AE2047">
        <v>6931111</v>
      </c>
      <c r="AF2047">
        <v>9287404</v>
      </c>
      <c r="AG2047">
        <v>8456586</v>
      </c>
      <c r="AH2047">
        <v>8737519</v>
      </c>
      <c r="AI2047">
        <v>12153905</v>
      </c>
      <c r="AJ2047">
        <v>11396425</v>
      </c>
      <c r="AK2047">
        <v>9469550</v>
      </c>
      <c r="AL2047">
        <v>7470952</v>
      </c>
      <c r="AM2047">
        <v>9534479</v>
      </c>
      <c r="AN2047">
        <v>9563622</v>
      </c>
      <c r="AO2047">
        <v>10184896</v>
      </c>
      <c r="AP2047">
        <v>22765297</v>
      </c>
      <c r="AQ2047">
        <v>9529527</v>
      </c>
      <c r="AR2047">
        <v>8113310</v>
      </c>
      <c r="AS2047">
        <v>11744584</v>
      </c>
      <c r="AT2047">
        <v>8353694</v>
      </c>
      <c r="AU2047">
        <v>7933089</v>
      </c>
      <c r="AV2047">
        <v>11307867</v>
      </c>
      <c r="AW2047">
        <v>9234297</v>
      </c>
      <c r="AX2047">
        <v>8531488</v>
      </c>
      <c r="AY2047">
        <v>9620391</v>
      </c>
      <c r="AZ2047">
        <v>9451774</v>
      </c>
      <c r="BA2047">
        <v>8683674</v>
      </c>
      <c r="BB2047">
        <v>13012051</v>
      </c>
      <c r="BC2047">
        <v>8027851</v>
      </c>
      <c r="BD2047">
        <v>7331528</v>
      </c>
      <c r="BE2047">
        <v>8407617</v>
      </c>
      <c r="BF2047">
        <v>6222515</v>
      </c>
      <c r="BG2047">
        <v>7687564</v>
      </c>
      <c r="BH2047">
        <v>9414152</v>
      </c>
      <c r="BI2047">
        <v>7212627</v>
      </c>
      <c r="BJ2047">
        <v>7284206</v>
      </c>
      <c r="BK2047">
        <v>10613652</v>
      </c>
      <c r="BL2047">
        <v>10270627</v>
      </c>
      <c r="BM2047">
        <v>13056290</v>
      </c>
      <c r="BN2047">
        <v>15185322</v>
      </c>
      <c r="BO2047">
        <v>12383033</v>
      </c>
      <c r="BP2047">
        <v>11850284</v>
      </c>
      <c r="BQ2047">
        <v>12453340</v>
      </c>
      <c r="BR2047">
        <v>9918991</v>
      </c>
      <c r="BS2047">
        <v>9827927</v>
      </c>
      <c r="BT2047">
        <v>13409436</v>
      </c>
      <c r="BU2047">
        <v>13134033</v>
      </c>
    </row>
    <row r="2048" spans="1:73" x14ac:dyDescent="0.25">
      <c r="A2048" s="5" t="s">
        <v>1009</v>
      </c>
      <c r="B2048" t="s">
        <v>1174</v>
      </c>
      <c r="C2048" t="s">
        <v>1196</v>
      </c>
      <c r="D2048" s="2">
        <f>_xll.BDH(A2048, "volume", B2048, C2048, "Direction", "H", "Period", "M","cols=22;rows=2")</f>
        <v>42766</v>
      </c>
      <c r="E2048" s="2">
        <v>42794</v>
      </c>
      <c r="F2048" s="2">
        <v>42825</v>
      </c>
      <c r="G2048" s="2">
        <v>42853</v>
      </c>
      <c r="H2048" s="2">
        <v>42886</v>
      </c>
      <c r="I2048" s="2">
        <v>42916</v>
      </c>
      <c r="J2048" s="2">
        <v>42947</v>
      </c>
      <c r="K2048" s="2">
        <v>42978</v>
      </c>
      <c r="L2048" s="2">
        <v>43007</v>
      </c>
      <c r="M2048" s="2">
        <v>43039</v>
      </c>
      <c r="N2048" s="2">
        <v>43069</v>
      </c>
      <c r="O2048" s="2">
        <v>43098</v>
      </c>
      <c r="P2048" s="2">
        <v>43131</v>
      </c>
      <c r="Q2048" s="2">
        <v>43159</v>
      </c>
      <c r="R2048" s="2">
        <v>43189</v>
      </c>
      <c r="S2048" s="2">
        <v>43220</v>
      </c>
      <c r="T2048" s="2">
        <v>43251</v>
      </c>
      <c r="U2048" s="2">
        <v>43280</v>
      </c>
      <c r="V2048" s="2">
        <v>43312</v>
      </c>
      <c r="W2048" s="2">
        <v>43343</v>
      </c>
      <c r="X2048" s="2">
        <v>43371</v>
      </c>
      <c r="Y2048" s="2">
        <v>43404</v>
      </c>
    </row>
    <row r="2049" spans="1:73" x14ac:dyDescent="0.25">
      <c r="D2049" s="3">
        <v>6030835</v>
      </c>
      <c r="E2049">
        <v>4694754</v>
      </c>
      <c r="F2049">
        <v>9187495</v>
      </c>
      <c r="G2049">
        <v>6976303</v>
      </c>
      <c r="H2049">
        <v>7655943</v>
      </c>
      <c r="I2049">
        <v>8882112</v>
      </c>
      <c r="J2049">
        <v>7167459</v>
      </c>
      <c r="K2049">
        <v>10132881</v>
      </c>
      <c r="L2049">
        <v>13023711</v>
      </c>
      <c r="M2049">
        <v>13117633</v>
      </c>
      <c r="N2049">
        <v>34098387</v>
      </c>
      <c r="O2049">
        <v>18473967</v>
      </c>
      <c r="P2049">
        <v>13622225</v>
      </c>
      <c r="Q2049">
        <v>12036195</v>
      </c>
      <c r="R2049">
        <v>14777779</v>
      </c>
      <c r="S2049">
        <v>13852615</v>
      </c>
      <c r="T2049">
        <v>20804293</v>
      </c>
      <c r="U2049">
        <v>30696313</v>
      </c>
      <c r="V2049">
        <v>11949497</v>
      </c>
      <c r="W2049">
        <v>8047666</v>
      </c>
      <c r="X2049">
        <v>8810354</v>
      </c>
      <c r="Y2049">
        <v>6937032</v>
      </c>
    </row>
    <row r="2050" spans="1:73" x14ac:dyDescent="0.25">
      <c r="A2050" s="5" t="s">
        <v>1010</v>
      </c>
      <c r="B2050" t="s">
        <v>1174</v>
      </c>
      <c r="C2050" t="s">
        <v>1199</v>
      </c>
      <c r="D2050" s="2">
        <f>_xll.BDH(A2050, "volume", B2050, C2050, "Direction", "H", "Period", "M","cols=70;rows=2")</f>
        <v>42766</v>
      </c>
      <c r="E2050" s="2">
        <v>42794</v>
      </c>
      <c r="F2050" s="2">
        <v>42825</v>
      </c>
      <c r="G2050" s="2">
        <v>42853</v>
      </c>
      <c r="H2050" s="2">
        <v>42886</v>
      </c>
      <c r="I2050" s="2">
        <v>42916</v>
      </c>
      <c r="J2050" s="2">
        <v>42947</v>
      </c>
      <c r="K2050" s="2">
        <v>42978</v>
      </c>
      <c r="L2050" s="2">
        <v>43007</v>
      </c>
      <c r="M2050" s="2">
        <v>43039</v>
      </c>
      <c r="N2050" s="2">
        <v>43069</v>
      </c>
      <c r="O2050" s="2">
        <v>43098</v>
      </c>
      <c r="P2050" s="2">
        <v>43131</v>
      </c>
      <c r="Q2050" s="2">
        <v>43159</v>
      </c>
      <c r="R2050" s="2">
        <v>43189</v>
      </c>
      <c r="S2050" s="2">
        <v>43220</v>
      </c>
      <c r="T2050" s="2">
        <v>43251</v>
      </c>
      <c r="U2050" s="2">
        <v>43280</v>
      </c>
      <c r="V2050" s="2">
        <v>43312</v>
      </c>
      <c r="W2050" s="2">
        <v>43343</v>
      </c>
      <c r="X2050" s="2">
        <v>43371</v>
      </c>
      <c r="Y2050" s="2">
        <v>43404</v>
      </c>
      <c r="Z2050" s="2">
        <v>43434</v>
      </c>
      <c r="AA2050" s="2">
        <v>43465</v>
      </c>
      <c r="AB2050" s="2">
        <v>43496</v>
      </c>
      <c r="AC2050" s="2">
        <v>43524</v>
      </c>
      <c r="AD2050" s="2">
        <v>43553</v>
      </c>
      <c r="AE2050" s="2">
        <v>43585</v>
      </c>
      <c r="AF2050" s="2">
        <v>43616</v>
      </c>
      <c r="AG2050" s="2">
        <v>43644</v>
      </c>
      <c r="AH2050" s="2">
        <v>43677</v>
      </c>
      <c r="AI2050" s="2">
        <v>43707</v>
      </c>
      <c r="AJ2050" s="2">
        <v>43738</v>
      </c>
      <c r="AK2050" s="2">
        <v>43769</v>
      </c>
      <c r="AL2050" s="2">
        <v>43798</v>
      </c>
      <c r="AM2050" s="2">
        <v>43830</v>
      </c>
      <c r="AN2050" s="2">
        <v>43861</v>
      </c>
      <c r="AO2050" s="2">
        <v>43889</v>
      </c>
      <c r="AP2050" s="2">
        <v>43921</v>
      </c>
      <c r="AQ2050" s="2">
        <v>43951</v>
      </c>
      <c r="AR2050" s="2">
        <v>43980</v>
      </c>
      <c r="AS2050" s="2">
        <v>44012</v>
      </c>
      <c r="AT2050" s="2">
        <v>44043</v>
      </c>
      <c r="AU2050" s="2">
        <v>44074</v>
      </c>
      <c r="AV2050" s="2">
        <v>44104</v>
      </c>
      <c r="AW2050" s="2">
        <v>44134</v>
      </c>
      <c r="AX2050" s="2">
        <v>44165</v>
      </c>
      <c r="AY2050" s="2">
        <v>44196</v>
      </c>
      <c r="AZ2050" s="2">
        <v>44225</v>
      </c>
      <c r="BA2050" s="2">
        <v>44253</v>
      </c>
      <c r="BB2050" s="2">
        <v>44286</v>
      </c>
      <c r="BC2050" s="2">
        <v>44316</v>
      </c>
      <c r="BD2050" s="2">
        <v>44347</v>
      </c>
      <c r="BE2050" s="2">
        <v>44377</v>
      </c>
      <c r="BF2050" s="2">
        <v>44407</v>
      </c>
      <c r="BG2050" s="2">
        <v>44439</v>
      </c>
      <c r="BH2050" s="2">
        <v>44469</v>
      </c>
      <c r="BI2050" s="2">
        <v>44498</v>
      </c>
      <c r="BJ2050" s="2">
        <v>44530</v>
      </c>
      <c r="BK2050" s="2">
        <v>44561</v>
      </c>
      <c r="BL2050" s="2">
        <v>44592</v>
      </c>
      <c r="BM2050" s="2">
        <v>44620</v>
      </c>
      <c r="BN2050" s="2">
        <v>44651</v>
      </c>
      <c r="BO2050" s="2">
        <v>44680</v>
      </c>
      <c r="BP2050" s="2">
        <v>44712</v>
      </c>
      <c r="BQ2050" s="2">
        <v>44742</v>
      </c>
      <c r="BR2050" s="2">
        <v>44771</v>
      </c>
      <c r="BS2050" s="2">
        <v>44804</v>
      </c>
      <c r="BT2050" s="2">
        <v>44834</v>
      </c>
      <c r="BU2050" s="2">
        <v>44865</v>
      </c>
    </row>
    <row r="2051" spans="1:73" x14ac:dyDescent="0.25">
      <c r="D2051" s="3">
        <v>7970837</v>
      </c>
      <c r="E2051">
        <v>5669362</v>
      </c>
      <c r="F2051">
        <v>7500710</v>
      </c>
      <c r="G2051">
        <v>4621922</v>
      </c>
      <c r="H2051">
        <v>6473102</v>
      </c>
      <c r="I2051">
        <v>6213119</v>
      </c>
      <c r="J2051">
        <v>5221006</v>
      </c>
      <c r="K2051">
        <v>5778237</v>
      </c>
      <c r="L2051">
        <v>5137656</v>
      </c>
      <c r="M2051">
        <v>5834942</v>
      </c>
      <c r="N2051">
        <v>6071344</v>
      </c>
      <c r="O2051">
        <v>6568303</v>
      </c>
      <c r="P2051">
        <v>5266024</v>
      </c>
      <c r="Q2051">
        <v>6084398</v>
      </c>
      <c r="R2051">
        <v>5437515</v>
      </c>
      <c r="S2051">
        <v>5095849</v>
      </c>
      <c r="T2051">
        <v>5944909</v>
      </c>
      <c r="U2051">
        <v>6010989</v>
      </c>
      <c r="V2051">
        <v>4659163</v>
      </c>
      <c r="W2051">
        <v>4990388</v>
      </c>
      <c r="X2051">
        <v>5353105</v>
      </c>
      <c r="Y2051">
        <v>8070407</v>
      </c>
      <c r="Z2051">
        <v>6412849</v>
      </c>
      <c r="AA2051">
        <v>7852306</v>
      </c>
      <c r="AB2051">
        <v>7985397</v>
      </c>
      <c r="AC2051">
        <v>6623545</v>
      </c>
      <c r="AD2051">
        <v>5677734</v>
      </c>
      <c r="AE2051">
        <v>3871038</v>
      </c>
      <c r="AF2051">
        <v>7344198</v>
      </c>
      <c r="AG2051">
        <v>6024899</v>
      </c>
      <c r="AH2051">
        <v>6688057</v>
      </c>
      <c r="AI2051">
        <v>7437437</v>
      </c>
      <c r="AJ2051">
        <v>17692986</v>
      </c>
      <c r="AK2051">
        <v>11666503</v>
      </c>
      <c r="AL2051">
        <v>8250611</v>
      </c>
      <c r="AM2051">
        <v>13671393</v>
      </c>
      <c r="AN2051">
        <v>8705291</v>
      </c>
      <c r="AO2051">
        <v>10258768</v>
      </c>
      <c r="AP2051">
        <v>18641872</v>
      </c>
      <c r="AQ2051">
        <v>11256674</v>
      </c>
      <c r="AR2051">
        <v>6741865</v>
      </c>
      <c r="AS2051">
        <v>16047897</v>
      </c>
      <c r="AT2051">
        <v>8683410</v>
      </c>
      <c r="AU2051">
        <v>8636466</v>
      </c>
      <c r="AV2051">
        <v>9618093</v>
      </c>
      <c r="AW2051">
        <v>8571529</v>
      </c>
      <c r="AX2051">
        <v>9257345</v>
      </c>
      <c r="AY2051">
        <v>9811970</v>
      </c>
      <c r="AZ2051">
        <v>10020187</v>
      </c>
      <c r="BA2051">
        <v>9754813</v>
      </c>
      <c r="BB2051">
        <v>11021639</v>
      </c>
      <c r="BC2051">
        <v>5901769</v>
      </c>
      <c r="BD2051">
        <v>9169095</v>
      </c>
      <c r="BE2051">
        <v>11094331</v>
      </c>
      <c r="BF2051">
        <v>8644328</v>
      </c>
      <c r="BG2051">
        <v>10914923</v>
      </c>
      <c r="BH2051">
        <v>10816466</v>
      </c>
      <c r="BI2051">
        <v>9511017</v>
      </c>
      <c r="BJ2051">
        <v>14434254</v>
      </c>
      <c r="BK2051">
        <v>13413215</v>
      </c>
      <c r="BL2051">
        <v>12345769</v>
      </c>
      <c r="BM2051">
        <v>10401763</v>
      </c>
      <c r="BN2051">
        <v>12197976</v>
      </c>
      <c r="BO2051">
        <v>11576836</v>
      </c>
      <c r="BP2051">
        <v>12829082</v>
      </c>
      <c r="BQ2051">
        <v>12117626</v>
      </c>
      <c r="BR2051">
        <v>8513575</v>
      </c>
      <c r="BS2051">
        <v>12418101</v>
      </c>
      <c r="BT2051">
        <v>15812382</v>
      </c>
      <c r="BU2051">
        <v>12724045</v>
      </c>
    </row>
    <row r="2052" spans="1:73" x14ac:dyDescent="0.25">
      <c r="A2052" s="5" t="s">
        <v>1011</v>
      </c>
      <c r="B2052" t="s">
        <v>1174</v>
      </c>
      <c r="C2052" t="s">
        <v>1199</v>
      </c>
      <c r="D2052" s="2">
        <f>_xll.BDH(A2052, "volume", B2052, C2052, "Direction", "H", "Period", "M","cols=70;rows=2")</f>
        <v>42766</v>
      </c>
      <c r="E2052" s="2">
        <v>42794</v>
      </c>
      <c r="F2052" s="2">
        <v>42825</v>
      </c>
      <c r="G2052" s="2">
        <v>42853</v>
      </c>
      <c r="H2052" s="2">
        <v>42886</v>
      </c>
      <c r="I2052" s="2">
        <v>42916</v>
      </c>
      <c r="J2052" s="2">
        <v>42947</v>
      </c>
      <c r="K2052" s="2">
        <v>42978</v>
      </c>
      <c r="L2052" s="2">
        <v>43007</v>
      </c>
      <c r="M2052" s="2">
        <v>43039</v>
      </c>
      <c r="N2052" s="2">
        <v>43069</v>
      </c>
      <c r="O2052" s="2">
        <v>43098</v>
      </c>
      <c r="P2052" s="2">
        <v>43131</v>
      </c>
      <c r="Q2052" s="2">
        <v>43159</v>
      </c>
      <c r="R2052" s="2">
        <v>43189</v>
      </c>
      <c r="S2052" s="2">
        <v>43220</v>
      </c>
      <c r="T2052" s="2">
        <v>43251</v>
      </c>
      <c r="U2052" s="2">
        <v>43280</v>
      </c>
      <c r="V2052" s="2">
        <v>43312</v>
      </c>
      <c r="W2052" s="2">
        <v>43343</v>
      </c>
      <c r="X2052" s="2">
        <v>43371</v>
      </c>
      <c r="Y2052" s="2">
        <v>43404</v>
      </c>
      <c r="Z2052" s="2">
        <v>43434</v>
      </c>
      <c r="AA2052" s="2">
        <v>43465</v>
      </c>
      <c r="AB2052" s="2">
        <v>43496</v>
      </c>
      <c r="AC2052" s="2">
        <v>43524</v>
      </c>
      <c r="AD2052" s="2">
        <v>43553</v>
      </c>
      <c r="AE2052" s="2">
        <v>43585</v>
      </c>
      <c r="AF2052" s="2">
        <v>43616</v>
      </c>
      <c r="AG2052" s="2">
        <v>43644</v>
      </c>
      <c r="AH2052" s="2">
        <v>43677</v>
      </c>
      <c r="AI2052" s="2">
        <v>43707</v>
      </c>
      <c r="AJ2052" s="2">
        <v>43738</v>
      </c>
      <c r="AK2052" s="2">
        <v>43769</v>
      </c>
      <c r="AL2052" s="2">
        <v>43798</v>
      </c>
      <c r="AM2052" s="2">
        <v>43830</v>
      </c>
      <c r="AN2052" s="2">
        <v>43861</v>
      </c>
      <c r="AO2052" s="2">
        <v>43889</v>
      </c>
      <c r="AP2052" s="2">
        <v>43921</v>
      </c>
      <c r="AQ2052" s="2">
        <v>43951</v>
      </c>
      <c r="AR2052" s="2">
        <v>43980</v>
      </c>
      <c r="AS2052" s="2">
        <v>44012</v>
      </c>
      <c r="AT2052" s="2">
        <v>44043</v>
      </c>
      <c r="AU2052" s="2">
        <v>44074</v>
      </c>
      <c r="AV2052" s="2">
        <v>44104</v>
      </c>
      <c r="AW2052" s="2">
        <v>44134</v>
      </c>
      <c r="AX2052" s="2">
        <v>44165</v>
      </c>
      <c r="AY2052" s="2">
        <v>44196</v>
      </c>
      <c r="AZ2052" s="2">
        <v>44225</v>
      </c>
      <c r="BA2052" s="2">
        <v>44253</v>
      </c>
      <c r="BB2052" s="2">
        <v>44286</v>
      </c>
      <c r="BC2052" s="2">
        <v>44316</v>
      </c>
      <c r="BD2052" s="2">
        <v>44347</v>
      </c>
      <c r="BE2052" s="2">
        <v>44377</v>
      </c>
      <c r="BF2052" s="2">
        <v>44407</v>
      </c>
      <c r="BG2052" s="2">
        <v>44439</v>
      </c>
      <c r="BH2052" s="2">
        <v>44469</v>
      </c>
      <c r="BI2052" s="2">
        <v>44498</v>
      </c>
      <c r="BJ2052" s="2">
        <v>44530</v>
      </c>
      <c r="BK2052" s="2">
        <v>44561</v>
      </c>
      <c r="BL2052" s="2">
        <v>44592</v>
      </c>
      <c r="BM2052" s="2">
        <v>44620</v>
      </c>
      <c r="BN2052" s="2">
        <v>44651</v>
      </c>
      <c r="BO2052" s="2">
        <v>44680</v>
      </c>
      <c r="BP2052" s="2">
        <v>44712</v>
      </c>
      <c r="BQ2052" s="2">
        <v>44742</v>
      </c>
      <c r="BR2052" s="2">
        <v>44771</v>
      </c>
      <c r="BS2052" s="2">
        <v>44804</v>
      </c>
      <c r="BT2052" s="2">
        <v>44834</v>
      </c>
      <c r="BU2052" s="2">
        <v>44865</v>
      </c>
    </row>
    <row r="2053" spans="1:73" x14ac:dyDescent="0.25">
      <c r="D2053" s="3">
        <v>12187122</v>
      </c>
      <c r="E2053">
        <v>15196705</v>
      </c>
      <c r="F2053">
        <v>14696384</v>
      </c>
      <c r="G2053">
        <v>12134487</v>
      </c>
      <c r="H2053">
        <v>18643048</v>
      </c>
      <c r="I2053">
        <v>16554686</v>
      </c>
      <c r="J2053">
        <v>12254962</v>
      </c>
      <c r="K2053">
        <v>22709896</v>
      </c>
      <c r="L2053">
        <v>18830360</v>
      </c>
      <c r="M2053">
        <v>16725825</v>
      </c>
      <c r="N2053">
        <v>22574112</v>
      </c>
      <c r="O2053">
        <v>16697866</v>
      </c>
      <c r="P2053">
        <v>18130273</v>
      </c>
      <c r="Q2053">
        <v>18363986</v>
      </c>
      <c r="R2053">
        <v>15595390</v>
      </c>
      <c r="S2053">
        <v>14802681</v>
      </c>
      <c r="T2053">
        <v>15988536</v>
      </c>
      <c r="U2053">
        <v>15880125</v>
      </c>
      <c r="V2053">
        <v>12363704</v>
      </c>
      <c r="W2053">
        <v>17471669</v>
      </c>
      <c r="X2053">
        <v>11896498</v>
      </c>
      <c r="Y2053">
        <v>16976119</v>
      </c>
      <c r="Z2053">
        <v>16560426</v>
      </c>
      <c r="AA2053">
        <v>25455309</v>
      </c>
      <c r="AB2053">
        <v>16025483</v>
      </c>
      <c r="AC2053">
        <v>12462349</v>
      </c>
      <c r="AD2053">
        <v>12596660</v>
      </c>
      <c r="AE2053">
        <v>11141946</v>
      </c>
      <c r="AF2053">
        <v>11851313</v>
      </c>
      <c r="AG2053">
        <v>12717170</v>
      </c>
      <c r="AH2053">
        <v>12644630</v>
      </c>
      <c r="AI2053">
        <v>13439159</v>
      </c>
      <c r="AJ2053">
        <v>11997893</v>
      </c>
      <c r="AK2053">
        <v>14487829</v>
      </c>
      <c r="AL2053">
        <v>18825937</v>
      </c>
      <c r="AM2053">
        <v>13144873</v>
      </c>
      <c r="AN2053">
        <v>14877760</v>
      </c>
      <c r="AO2053">
        <v>13091813</v>
      </c>
      <c r="AP2053">
        <v>27679988</v>
      </c>
      <c r="AQ2053">
        <v>24106264</v>
      </c>
      <c r="AR2053">
        <v>16928801</v>
      </c>
      <c r="AS2053">
        <v>25058878</v>
      </c>
      <c r="AT2053">
        <v>16409592</v>
      </c>
      <c r="AU2053">
        <v>17846445</v>
      </c>
      <c r="AV2053">
        <v>21272985</v>
      </c>
      <c r="AW2053">
        <v>14896359</v>
      </c>
      <c r="AX2053">
        <v>16366365</v>
      </c>
      <c r="AY2053">
        <v>14600557</v>
      </c>
      <c r="AZ2053">
        <v>13277176</v>
      </c>
      <c r="BA2053">
        <v>16304247</v>
      </c>
      <c r="BB2053">
        <v>16958845</v>
      </c>
      <c r="BC2053">
        <v>17259995</v>
      </c>
      <c r="BD2053">
        <v>19713855</v>
      </c>
      <c r="BE2053">
        <v>22726335</v>
      </c>
      <c r="BF2053">
        <v>18492283</v>
      </c>
      <c r="BG2053">
        <v>12333413</v>
      </c>
      <c r="BH2053">
        <v>12375460</v>
      </c>
      <c r="BI2053">
        <v>10807414</v>
      </c>
      <c r="BJ2053">
        <v>13403493</v>
      </c>
      <c r="BK2053">
        <v>13340915</v>
      </c>
      <c r="BL2053">
        <v>12675461</v>
      </c>
      <c r="BM2053">
        <v>12869416</v>
      </c>
      <c r="BN2053">
        <v>13859542</v>
      </c>
      <c r="BO2053">
        <v>17707823</v>
      </c>
      <c r="BP2053">
        <v>22296226</v>
      </c>
      <c r="BQ2053">
        <v>16110388</v>
      </c>
      <c r="BR2053">
        <v>13506813</v>
      </c>
      <c r="BS2053">
        <v>13900066</v>
      </c>
      <c r="BT2053">
        <v>14268435</v>
      </c>
      <c r="BU2053">
        <v>15144370</v>
      </c>
    </row>
    <row r="2054" spans="1:73" x14ac:dyDescent="0.25">
      <c r="A2054" s="5" t="s">
        <v>1012</v>
      </c>
      <c r="B2054" t="s">
        <v>1174</v>
      </c>
      <c r="C2054" t="s">
        <v>1202</v>
      </c>
      <c r="D2054" s="2">
        <f>_xll.BDH(A2054, "volume", B2054, C2054, "Direction", "H", "Period", "M","cols=49;rows=2")</f>
        <v>42766</v>
      </c>
      <c r="E2054" s="2">
        <v>42794</v>
      </c>
      <c r="F2054" s="2">
        <v>42825</v>
      </c>
      <c r="G2054" s="2">
        <v>42853</v>
      </c>
      <c r="H2054" s="2">
        <v>42886</v>
      </c>
      <c r="I2054" s="2">
        <v>42916</v>
      </c>
      <c r="J2054" s="2">
        <v>42947</v>
      </c>
      <c r="K2054" s="2">
        <v>42978</v>
      </c>
      <c r="L2054" s="2">
        <v>43007</v>
      </c>
      <c r="M2054" s="2">
        <v>43039</v>
      </c>
      <c r="N2054" s="2">
        <v>43069</v>
      </c>
      <c r="O2054" s="2">
        <v>43098</v>
      </c>
      <c r="P2054" s="2">
        <v>43131</v>
      </c>
      <c r="Q2054" s="2">
        <v>43159</v>
      </c>
      <c r="R2054" s="2">
        <v>43189</v>
      </c>
      <c r="S2054" s="2">
        <v>43220</v>
      </c>
      <c r="T2054" s="2">
        <v>43251</v>
      </c>
      <c r="U2054" s="2">
        <v>43280</v>
      </c>
      <c r="V2054" s="2">
        <v>43312</v>
      </c>
      <c r="W2054" s="2">
        <v>43343</v>
      </c>
      <c r="X2054" s="2">
        <v>43371</v>
      </c>
      <c r="Y2054" s="2">
        <v>43404</v>
      </c>
      <c r="Z2054" s="2">
        <v>43434</v>
      </c>
      <c r="AA2054" s="2">
        <v>43465</v>
      </c>
      <c r="AB2054" s="2">
        <v>43496</v>
      </c>
      <c r="AC2054" s="2">
        <v>43524</v>
      </c>
      <c r="AD2054" s="2">
        <v>43553</v>
      </c>
      <c r="AE2054" s="2">
        <v>43585</v>
      </c>
      <c r="AF2054" s="2">
        <v>43616</v>
      </c>
      <c r="AG2054" s="2">
        <v>43644</v>
      </c>
      <c r="AH2054" s="2">
        <v>43677</v>
      </c>
      <c r="AI2054" s="2">
        <v>43707</v>
      </c>
      <c r="AJ2054" s="2">
        <v>43738</v>
      </c>
      <c r="AK2054" s="2">
        <v>43769</v>
      </c>
      <c r="AL2054" s="2">
        <v>43798</v>
      </c>
      <c r="AM2054" s="2">
        <v>43830</v>
      </c>
      <c r="AN2054" s="2">
        <v>43861</v>
      </c>
      <c r="AO2054" s="2">
        <v>43889</v>
      </c>
      <c r="AP2054" s="2">
        <v>43921</v>
      </c>
      <c r="AQ2054" s="2">
        <v>43951</v>
      </c>
      <c r="AR2054" s="2">
        <v>43980</v>
      </c>
      <c r="AS2054" s="2">
        <v>44012</v>
      </c>
      <c r="AT2054" s="2">
        <v>44043</v>
      </c>
      <c r="AU2054" s="2">
        <v>44074</v>
      </c>
      <c r="AV2054" s="2">
        <v>44104</v>
      </c>
      <c r="AW2054" s="2">
        <v>44134</v>
      </c>
      <c r="AX2054" s="2">
        <v>44165</v>
      </c>
      <c r="AY2054" s="2">
        <v>44196</v>
      </c>
      <c r="AZ2054" s="2">
        <v>44225</v>
      </c>
    </row>
    <row r="2055" spans="1:73" x14ac:dyDescent="0.25">
      <c r="D2055" s="3">
        <v>5933308</v>
      </c>
      <c r="E2055">
        <v>6494619</v>
      </c>
      <c r="F2055">
        <v>7246023</v>
      </c>
      <c r="G2055">
        <v>5008925</v>
      </c>
      <c r="H2055">
        <v>6889326</v>
      </c>
      <c r="I2055">
        <v>8570333</v>
      </c>
      <c r="J2055">
        <v>5861927</v>
      </c>
      <c r="K2055">
        <v>7834587</v>
      </c>
      <c r="L2055">
        <v>5670525</v>
      </c>
      <c r="M2055">
        <v>5685359</v>
      </c>
      <c r="N2055">
        <v>6561649</v>
      </c>
      <c r="O2055">
        <v>5689407</v>
      </c>
      <c r="P2055">
        <v>5932175</v>
      </c>
      <c r="Q2055">
        <v>8035571</v>
      </c>
      <c r="R2055">
        <v>8795665</v>
      </c>
      <c r="S2055">
        <v>11778055</v>
      </c>
      <c r="T2055">
        <v>9548323</v>
      </c>
      <c r="U2055">
        <v>12445457</v>
      </c>
      <c r="V2055">
        <v>16566874</v>
      </c>
      <c r="W2055">
        <v>9565001</v>
      </c>
      <c r="X2055">
        <v>9389371</v>
      </c>
      <c r="Y2055">
        <v>8435571</v>
      </c>
      <c r="Z2055">
        <v>8715330</v>
      </c>
      <c r="AA2055">
        <v>9650657</v>
      </c>
      <c r="AB2055">
        <v>8585206</v>
      </c>
      <c r="AC2055">
        <v>8439054</v>
      </c>
      <c r="AD2055">
        <v>8452122</v>
      </c>
      <c r="AE2055">
        <v>9012505</v>
      </c>
      <c r="AF2055">
        <v>8457637</v>
      </c>
      <c r="AG2055">
        <v>7457789</v>
      </c>
      <c r="AH2055">
        <v>6819829</v>
      </c>
      <c r="AI2055">
        <v>14525857</v>
      </c>
      <c r="AJ2055">
        <v>11337798</v>
      </c>
      <c r="AK2055">
        <v>11322237</v>
      </c>
      <c r="AL2055">
        <v>9192030</v>
      </c>
      <c r="AM2055">
        <v>8830853</v>
      </c>
      <c r="AN2055">
        <v>10634043</v>
      </c>
      <c r="AO2055">
        <v>10234802</v>
      </c>
      <c r="AP2055">
        <v>25580332</v>
      </c>
      <c r="AQ2055">
        <v>11761361</v>
      </c>
      <c r="AR2055">
        <v>9957016</v>
      </c>
      <c r="AS2055">
        <v>17279164</v>
      </c>
      <c r="AT2055">
        <v>10259174</v>
      </c>
      <c r="AU2055">
        <v>9138450</v>
      </c>
      <c r="AV2055">
        <v>11818398</v>
      </c>
      <c r="AW2055">
        <v>16234813</v>
      </c>
      <c r="AX2055">
        <v>19619466</v>
      </c>
      <c r="AY2055">
        <v>16354638</v>
      </c>
      <c r="AZ2055">
        <v>17589175</v>
      </c>
    </row>
    <row r="2056" spans="1:73" x14ac:dyDescent="0.25">
      <c r="A2056" s="5" t="s">
        <v>1013</v>
      </c>
      <c r="B2056" t="s">
        <v>1174</v>
      </c>
      <c r="C2056" t="s">
        <v>1199</v>
      </c>
      <c r="D2056" s="2">
        <f>_xll.BDH(A2056, "volume", B2056, C2056, "Direction", "H", "Period", "M","cols=70;rows=2")</f>
        <v>42766</v>
      </c>
      <c r="E2056" s="2">
        <v>42794</v>
      </c>
      <c r="F2056" s="2">
        <v>42825</v>
      </c>
      <c r="G2056" s="2">
        <v>42853</v>
      </c>
      <c r="H2056" s="2">
        <v>42886</v>
      </c>
      <c r="I2056" s="2">
        <v>42916</v>
      </c>
      <c r="J2056" s="2">
        <v>42947</v>
      </c>
      <c r="K2056" s="2">
        <v>42978</v>
      </c>
      <c r="L2056" s="2">
        <v>43007</v>
      </c>
      <c r="M2056" s="2">
        <v>43039</v>
      </c>
      <c r="N2056" s="2">
        <v>43069</v>
      </c>
      <c r="O2056" s="2">
        <v>43098</v>
      </c>
      <c r="P2056" s="2">
        <v>43131</v>
      </c>
      <c r="Q2056" s="2">
        <v>43159</v>
      </c>
      <c r="R2056" s="2">
        <v>43189</v>
      </c>
      <c r="S2056" s="2">
        <v>43220</v>
      </c>
      <c r="T2056" s="2">
        <v>43251</v>
      </c>
      <c r="U2056" s="2">
        <v>43280</v>
      </c>
      <c r="V2056" s="2">
        <v>43312</v>
      </c>
      <c r="W2056" s="2">
        <v>43343</v>
      </c>
      <c r="X2056" s="2">
        <v>43371</v>
      </c>
      <c r="Y2056" s="2">
        <v>43404</v>
      </c>
      <c r="Z2056" s="2">
        <v>43434</v>
      </c>
      <c r="AA2056" s="2">
        <v>43465</v>
      </c>
      <c r="AB2056" s="2">
        <v>43496</v>
      </c>
      <c r="AC2056" s="2">
        <v>43524</v>
      </c>
      <c r="AD2056" s="2">
        <v>43553</v>
      </c>
      <c r="AE2056" s="2">
        <v>43585</v>
      </c>
      <c r="AF2056" s="2">
        <v>43616</v>
      </c>
      <c r="AG2056" s="2">
        <v>43644</v>
      </c>
      <c r="AH2056" s="2">
        <v>43677</v>
      </c>
      <c r="AI2056" s="2">
        <v>43707</v>
      </c>
      <c r="AJ2056" s="2">
        <v>43738</v>
      </c>
      <c r="AK2056" s="2">
        <v>43769</v>
      </c>
      <c r="AL2056" s="2">
        <v>43798</v>
      </c>
      <c r="AM2056" s="2">
        <v>43830</v>
      </c>
      <c r="AN2056" s="2">
        <v>43861</v>
      </c>
      <c r="AO2056" s="2">
        <v>43889</v>
      </c>
      <c r="AP2056" s="2">
        <v>43921</v>
      </c>
      <c r="AQ2056" s="2">
        <v>43951</v>
      </c>
      <c r="AR2056" s="2">
        <v>43980</v>
      </c>
      <c r="AS2056" s="2">
        <v>44012</v>
      </c>
      <c r="AT2056" s="2">
        <v>44043</v>
      </c>
      <c r="AU2056" s="2">
        <v>44074</v>
      </c>
      <c r="AV2056" s="2">
        <v>44104</v>
      </c>
      <c r="AW2056" s="2">
        <v>44134</v>
      </c>
      <c r="AX2056" s="2">
        <v>44165</v>
      </c>
      <c r="AY2056" s="2">
        <v>44196</v>
      </c>
      <c r="AZ2056" s="2">
        <v>44225</v>
      </c>
      <c r="BA2056" s="2">
        <v>44253</v>
      </c>
      <c r="BB2056" s="2">
        <v>44286</v>
      </c>
      <c r="BC2056" s="2">
        <v>44316</v>
      </c>
      <c r="BD2056" s="2">
        <v>44347</v>
      </c>
      <c r="BE2056" s="2">
        <v>44377</v>
      </c>
      <c r="BF2056" s="2">
        <v>44407</v>
      </c>
      <c r="BG2056" s="2">
        <v>44439</v>
      </c>
      <c r="BH2056" s="2">
        <v>44469</v>
      </c>
      <c r="BI2056" s="2">
        <v>44498</v>
      </c>
      <c r="BJ2056" s="2">
        <v>44530</v>
      </c>
      <c r="BK2056" s="2">
        <v>44561</v>
      </c>
      <c r="BL2056" s="2">
        <v>44592</v>
      </c>
      <c r="BM2056" s="2">
        <v>44620</v>
      </c>
      <c r="BN2056" s="2">
        <v>44651</v>
      </c>
      <c r="BO2056" s="2">
        <v>44680</v>
      </c>
      <c r="BP2056" s="2">
        <v>44712</v>
      </c>
      <c r="BQ2056" s="2">
        <v>44742</v>
      </c>
      <c r="BR2056" s="2">
        <v>44771</v>
      </c>
      <c r="BS2056" s="2">
        <v>44804</v>
      </c>
      <c r="BT2056" s="2">
        <v>44834</v>
      </c>
      <c r="BU2056" s="2">
        <v>44865</v>
      </c>
    </row>
    <row r="2057" spans="1:73" x14ac:dyDescent="0.25">
      <c r="D2057" s="3">
        <v>2022948</v>
      </c>
      <c r="E2057">
        <v>1998384</v>
      </c>
      <c r="F2057">
        <v>2295762</v>
      </c>
      <c r="G2057">
        <v>1694823</v>
      </c>
      <c r="H2057">
        <v>2313323</v>
      </c>
      <c r="I2057">
        <v>3009943</v>
      </c>
      <c r="J2057">
        <v>2204110</v>
      </c>
      <c r="K2057">
        <v>2287881</v>
      </c>
      <c r="L2057">
        <v>3379327</v>
      </c>
      <c r="M2057">
        <v>2113544</v>
      </c>
      <c r="N2057">
        <v>1837572</v>
      </c>
      <c r="O2057">
        <v>2520678</v>
      </c>
      <c r="P2057">
        <v>2345880</v>
      </c>
      <c r="Q2057">
        <v>2109709</v>
      </c>
      <c r="R2057">
        <v>2992125</v>
      </c>
      <c r="S2057">
        <v>2144323</v>
      </c>
      <c r="T2057">
        <v>1798512</v>
      </c>
      <c r="U2057">
        <v>2937048</v>
      </c>
      <c r="V2057">
        <v>1551859</v>
      </c>
      <c r="W2057">
        <v>1314731</v>
      </c>
      <c r="X2057">
        <v>1520244</v>
      </c>
      <c r="Y2057">
        <v>1632208</v>
      </c>
      <c r="Z2057">
        <v>1690826</v>
      </c>
      <c r="AA2057">
        <v>2632614</v>
      </c>
      <c r="AB2057">
        <v>1868241</v>
      </c>
      <c r="AC2057">
        <v>1492497</v>
      </c>
      <c r="AD2057">
        <v>1828181</v>
      </c>
      <c r="AE2057">
        <v>1559524</v>
      </c>
      <c r="AF2057">
        <v>1382694</v>
      </c>
      <c r="AG2057">
        <v>1892397</v>
      </c>
      <c r="AH2057">
        <v>1324601</v>
      </c>
      <c r="AI2057">
        <v>1893925</v>
      </c>
      <c r="AJ2057">
        <v>2010270</v>
      </c>
      <c r="AK2057">
        <v>2114218</v>
      </c>
      <c r="AL2057">
        <v>1548261</v>
      </c>
      <c r="AM2057">
        <v>2115133</v>
      </c>
      <c r="AN2057">
        <v>2038137</v>
      </c>
      <c r="AO2057">
        <v>1686627</v>
      </c>
      <c r="AP2057">
        <v>2898096</v>
      </c>
      <c r="AQ2057">
        <v>1754463</v>
      </c>
      <c r="AR2057">
        <v>1763900</v>
      </c>
      <c r="AS2057">
        <v>2635267</v>
      </c>
      <c r="AT2057">
        <v>1611837</v>
      </c>
      <c r="AU2057">
        <v>1671672</v>
      </c>
      <c r="AV2057">
        <v>1880153</v>
      </c>
      <c r="AW2057">
        <v>1288184</v>
      </c>
      <c r="AX2057">
        <v>1535805</v>
      </c>
      <c r="AY2057">
        <v>1660312</v>
      </c>
      <c r="AZ2057">
        <v>1395660</v>
      </c>
      <c r="BA2057">
        <v>1307376</v>
      </c>
      <c r="BB2057">
        <v>2403671</v>
      </c>
      <c r="BC2057">
        <v>1609662</v>
      </c>
      <c r="BD2057">
        <v>1805101</v>
      </c>
      <c r="BE2057">
        <v>2178712</v>
      </c>
      <c r="BF2057">
        <v>1268836</v>
      </c>
      <c r="BG2057">
        <v>1615256</v>
      </c>
      <c r="BH2057">
        <v>1868653</v>
      </c>
      <c r="BI2057">
        <v>1482890</v>
      </c>
      <c r="BJ2057">
        <v>1860546</v>
      </c>
      <c r="BK2057">
        <v>2189393</v>
      </c>
      <c r="BL2057">
        <v>2272440</v>
      </c>
      <c r="BM2057">
        <v>1553011</v>
      </c>
      <c r="BN2057">
        <v>2274206</v>
      </c>
      <c r="BO2057">
        <v>1603873</v>
      </c>
      <c r="BP2057">
        <v>2622285</v>
      </c>
      <c r="BQ2057">
        <v>2236103</v>
      </c>
      <c r="BR2057">
        <v>1802129</v>
      </c>
      <c r="BS2057">
        <v>1725746</v>
      </c>
      <c r="BT2057">
        <v>2138852</v>
      </c>
      <c r="BU2057">
        <v>1971398</v>
      </c>
    </row>
    <row r="2058" spans="1:73" x14ac:dyDescent="0.25">
      <c r="A2058" s="5" t="s">
        <v>1014</v>
      </c>
      <c r="B2058" t="s">
        <v>1174</v>
      </c>
      <c r="C2058" t="s">
        <v>1199</v>
      </c>
      <c r="D2058" s="2">
        <f>_xll.BDH(A2058, "volume", B2058, C2058, "Direction", "H", "Period", "M","cols=70;rows=2")</f>
        <v>42766</v>
      </c>
      <c r="E2058" s="2">
        <v>42794</v>
      </c>
      <c r="F2058" s="2">
        <v>42825</v>
      </c>
      <c r="G2058" s="2">
        <v>42853</v>
      </c>
      <c r="H2058" s="2">
        <v>42886</v>
      </c>
      <c r="I2058" s="2">
        <v>42916</v>
      </c>
      <c r="J2058" s="2">
        <v>42947</v>
      </c>
      <c r="K2058" s="2">
        <v>42978</v>
      </c>
      <c r="L2058" s="2">
        <v>43007</v>
      </c>
      <c r="M2058" s="2">
        <v>43039</v>
      </c>
      <c r="N2058" s="2">
        <v>43069</v>
      </c>
      <c r="O2058" s="2">
        <v>43098</v>
      </c>
      <c r="P2058" s="2">
        <v>43131</v>
      </c>
      <c r="Q2058" s="2">
        <v>43159</v>
      </c>
      <c r="R2058" s="2">
        <v>43189</v>
      </c>
      <c r="S2058" s="2">
        <v>43220</v>
      </c>
      <c r="T2058" s="2">
        <v>43251</v>
      </c>
      <c r="U2058" s="2">
        <v>43280</v>
      </c>
      <c r="V2058" s="2">
        <v>43312</v>
      </c>
      <c r="W2058" s="2">
        <v>43343</v>
      </c>
      <c r="X2058" s="2">
        <v>43371</v>
      </c>
      <c r="Y2058" s="2">
        <v>43404</v>
      </c>
      <c r="Z2058" s="2">
        <v>43434</v>
      </c>
      <c r="AA2058" s="2">
        <v>43465</v>
      </c>
      <c r="AB2058" s="2">
        <v>43496</v>
      </c>
      <c r="AC2058" s="2">
        <v>43524</v>
      </c>
      <c r="AD2058" s="2">
        <v>43553</v>
      </c>
      <c r="AE2058" s="2">
        <v>43585</v>
      </c>
      <c r="AF2058" s="2">
        <v>43616</v>
      </c>
      <c r="AG2058" s="2">
        <v>43644</v>
      </c>
      <c r="AH2058" s="2">
        <v>43677</v>
      </c>
      <c r="AI2058" s="2">
        <v>43707</v>
      </c>
      <c r="AJ2058" s="2">
        <v>43738</v>
      </c>
      <c r="AK2058" s="2">
        <v>43769</v>
      </c>
      <c r="AL2058" s="2">
        <v>43798</v>
      </c>
      <c r="AM2058" s="2">
        <v>43830</v>
      </c>
      <c r="AN2058" s="2">
        <v>43861</v>
      </c>
      <c r="AO2058" s="2">
        <v>43889</v>
      </c>
      <c r="AP2058" s="2">
        <v>43921</v>
      </c>
      <c r="AQ2058" s="2">
        <v>43951</v>
      </c>
      <c r="AR2058" s="2">
        <v>43980</v>
      </c>
      <c r="AS2058" s="2">
        <v>44012</v>
      </c>
      <c r="AT2058" s="2">
        <v>44043</v>
      </c>
      <c r="AU2058" s="2">
        <v>44074</v>
      </c>
      <c r="AV2058" s="2">
        <v>44104</v>
      </c>
      <c r="AW2058" s="2">
        <v>44134</v>
      </c>
      <c r="AX2058" s="2">
        <v>44165</v>
      </c>
      <c r="AY2058" s="2">
        <v>44196</v>
      </c>
      <c r="AZ2058" s="2">
        <v>44225</v>
      </c>
      <c r="BA2058" s="2">
        <v>44253</v>
      </c>
      <c r="BB2058" s="2">
        <v>44286</v>
      </c>
      <c r="BC2058" s="2">
        <v>44316</v>
      </c>
      <c r="BD2058" s="2">
        <v>44347</v>
      </c>
      <c r="BE2058" s="2">
        <v>44377</v>
      </c>
      <c r="BF2058" s="2">
        <v>44407</v>
      </c>
      <c r="BG2058" s="2">
        <v>44439</v>
      </c>
      <c r="BH2058" s="2">
        <v>44469</v>
      </c>
      <c r="BI2058" s="2">
        <v>44498</v>
      </c>
      <c r="BJ2058" s="2">
        <v>44530</v>
      </c>
      <c r="BK2058" s="2">
        <v>44561</v>
      </c>
      <c r="BL2058" s="2">
        <v>44592</v>
      </c>
      <c r="BM2058" s="2">
        <v>44620</v>
      </c>
      <c r="BN2058" s="2">
        <v>44651</v>
      </c>
      <c r="BO2058" s="2">
        <v>44680</v>
      </c>
      <c r="BP2058" s="2">
        <v>44712</v>
      </c>
      <c r="BQ2058" s="2">
        <v>44742</v>
      </c>
      <c r="BR2058" s="2">
        <v>44771</v>
      </c>
      <c r="BS2058" s="2">
        <v>44804</v>
      </c>
      <c r="BT2058" s="2">
        <v>44834</v>
      </c>
      <c r="BU2058" s="2">
        <v>44865</v>
      </c>
    </row>
    <row r="2059" spans="1:73" x14ac:dyDescent="0.25">
      <c r="D2059" s="3">
        <v>4532877</v>
      </c>
      <c r="E2059">
        <v>5193079</v>
      </c>
      <c r="F2059">
        <v>5691878</v>
      </c>
      <c r="G2059">
        <v>4793989</v>
      </c>
      <c r="H2059">
        <v>9414902</v>
      </c>
      <c r="I2059">
        <v>10848090</v>
      </c>
      <c r="J2059">
        <v>4143123</v>
      </c>
      <c r="K2059">
        <v>6139698</v>
      </c>
      <c r="L2059">
        <v>7031665</v>
      </c>
      <c r="M2059">
        <v>4928248</v>
      </c>
      <c r="N2059">
        <v>6983088</v>
      </c>
      <c r="O2059">
        <v>5256744</v>
      </c>
      <c r="P2059">
        <v>5307033</v>
      </c>
      <c r="Q2059">
        <v>5023674</v>
      </c>
      <c r="R2059">
        <v>5144610</v>
      </c>
      <c r="S2059">
        <v>4883797</v>
      </c>
      <c r="T2059">
        <v>6442499</v>
      </c>
      <c r="U2059">
        <v>4681382</v>
      </c>
      <c r="V2059">
        <v>4032056</v>
      </c>
      <c r="W2059">
        <v>4945969</v>
      </c>
      <c r="X2059">
        <v>4490034</v>
      </c>
      <c r="Y2059">
        <v>5805790</v>
      </c>
      <c r="Z2059">
        <v>6427314</v>
      </c>
      <c r="AA2059">
        <v>8610276</v>
      </c>
      <c r="AB2059">
        <v>5526589</v>
      </c>
      <c r="AC2059">
        <v>5769467</v>
      </c>
      <c r="AD2059">
        <v>6425940</v>
      </c>
      <c r="AE2059">
        <v>4228071</v>
      </c>
      <c r="AF2059">
        <v>4543594</v>
      </c>
      <c r="AG2059">
        <v>4339258</v>
      </c>
      <c r="AH2059">
        <v>4103473</v>
      </c>
      <c r="AI2059">
        <v>6776220</v>
      </c>
      <c r="AJ2059">
        <v>4332134</v>
      </c>
      <c r="AK2059">
        <v>5516832</v>
      </c>
      <c r="AL2059">
        <v>4542395</v>
      </c>
      <c r="AM2059">
        <v>4345454</v>
      </c>
      <c r="AN2059">
        <v>5001634</v>
      </c>
      <c r="AO2059">
        <v>6129189</v>
      </c>
      <c r="AP2059">
        <v>16159520</v>
      </c>
      <c r="AQ2059">
        <v>12368914</v>
      </c>
      <c r="AR2059">
        <v>7357231</v>
      </c>
      <c r="AS2059">
        <v>9263662</v>
      </c>
      <c r="AT2059">
        <v>5485534</v>
      </c>
      <c r="AU2059">
        <v>8683819</v>
      </c>
      <c r="AV2059">
        <v>9951477</v>
      </c>
      <c r="AW2059">
        <v>8272528</v>
      </c>
      <c r="AX2059">
        <v>10672417</v>
      </c>
      <c r="AY2059">
        <v>12391853</v>
      </c>
      <c r="AZ2059">
        <v>10117360</v>
      </c>
      <c r="BA2059">
        <v>8944051</v>
      </c>
      <c r="BB2059">
        <v>9139304</v>
      </c>
      <c r="BC2059">
        <v>8776463</v>
      </c>
      <c r="BD2059">
        <v>8796884</v>
      </c>
      <c r="BE2059">
        <v>11030591</v>
      </c>
      <c r="BF2059">
        <v>13159013</v>
      </c>
      <c r="BG2059">
        <v>17658034</v>
      </c>
      <c r="BH2059">
        <v>18830811</v>
      </c>
      <c r="BI2059">
        <v>12899421</v>
      </c>
      <c r="BJ2059">
        <v>8983998</v>
      </c>
      <c r="BK2059">
        <v>12297001</v>
      </c>
      <c r="BL2059">
        <v>9627608</v>
      </c>
      <c r="BM2059">
        <v>9808637</v>
      </c>
      <c r="BN2059">
        <v>8380683</v>
      </c>
      <c r="BO2059">
        <v>6043577</v>
      </c>
      <c r="BP2059">
        <v>6418102</v>
      </c>
      <c r="BQ2059">
        <v>8779256</v>
      </c>
      <c r="BR2059">
        <v>4627969</v>
      </c>
      <c r="BS2059">
        <v>4934721</v>
      </c>
      <c r="BT2059">
        <v>5693340</v>
      </c>
      <c r="BU2059">
        <v>5371398</v>
      </c>
    </row>
    <row r="2060" spans="1:73" x14ac:dyDescent="0.25">
      <c r="A2060" s="5" t="s">
        <v>1015</v>
      </c>
      <c r="B2060" t="s">
        <v>1174</v>
      </c>
      <c r="C2060" t="s">
        <v>1199</v>
      </c>
      <c r="D2060" s="2">
        <f>_xll.BDH(A2060, "volume", B2060, C2060, "Direction", "H", "Period", "M","cols=70;rows=2")</f>
        <v>42766</v>
      </c>
      <c r="E2060" s="2">
        <v>42794</v>
      </c>
      <c r="F2060" s="2">
        <v>42825</v>
      </c>
      <c r="G2060" s="2">
        <v>42853</v>
      </c>
      <c r="H2060" s="2">
        <v>42886</v>
      </c>
      <c r="I2060" s="2">
        <v>42916</v>
      </c>
      <c r="J2060" s="2">
        <v>42947</v>
      </c>
      <c r="K2060" s="2">
        <v>42978</v>
      </c>
      <c r="L2060" s="2">
        <v>43007</v>
      </c>
      <c r="M2060" s="2">
        <v>43039</v>
      </c>
      <c r="N2060" s="2">
        <v>43069</v>
      </c>
      <c r="O2060" s="2">
        <v>43098</v>
      </c>
      <c r="P2060" s="2">
        <v>43131</v>
      </c>
      <c r="Q2060" s="2">
        <v>43159</v>
      </c>
      <c r="R2060" s="2">
        <v>43189</v>
      </c>
      <c r="S2060" s="2">
        <v>43220</v>
      </c>
      <c r="T2060" s="2">
        <v>43251</v>
      </c>
      <c r="U2060" s="2">
        <v>43280</v>
      </c>
      <c r="V2060" s="2">
        <v>43312</v>
      </c>
      <c r="W2060" s="2">
        <v>43343</v>
      </c>
      <c r="X2060" s="2">
        <v>43371</v>
      </c>
      <c r="Y2060" s="2">
        <v>43404</v>
      </c>
      <c r="Z2060" s="2">
        <v>43434</v>
      </c>
      <c r="AA2060" s="2">
        <v>43465</v>
      </c>
      <c r="AB2060" s="2">
        <v>43496</v>
      </c>
      <c r="AC2060" s="2">
        <v>43524</v>
      </c>
      <c r="AD2060" s="2">
        <v>43553</v>
      </c>
      <c r="AE2060" s="2">
        <v>43585</v>
      </c>
      <c r="AF2060" s="2">
        <v>43616</v>
      </c>
      <c r="AG2060" s="2">
        <v>43644</v>
      </c>
      <c r="AH2060" s="2">
        <v>43677</v>
      </c>
      <c r="AI2060" s="2">
        <v>43707</v>
      </c>
      <c r="AJ2060" s="2">
        <v>43738</v>
      </c>
      <c r="AK2060" s="2">
        <v>43769</v>
      </c>
      <c r="AL2060" s="2">
        <v>43798</v>
      </c>
      <c r="AM2060" s="2">
        <v>43830</v>
      </c>
      <c r="AN2060" s="2">
        <v>43861</v>
      </c>
      <c r="AO2060" s="2">
        <v>43889</v>
      </c>
      <c r="AP2060" s="2">
        <v>43921</v>
      </c>
      <c r="AQ2060" s="2">
        <v>43951</v>
      </c>
      <c r="AR2060" s="2">
        <v>43980</v>
      </c>
      <c r="AS2060" s="2">
        <v>44012</v>
      </c>
      <c r="AT2060" s="2">
        <v>44043</v>
      </c>
      <c r="AU2060" s="2">
        <v>44074</v>
      </c>
      <c r="AV2060" s="2">
        <v>44104</v>
      </c>
      <c r="AW2060" s="2">
        <v>44134</v>
      </c>
      <c r="AX2060" s="2">
        <v>44165</v>
      </c>
      <c r="AY2060" s="2">
        <v>44196</v>
      </c>
      <c r="AZ2060" s="2">
        <v>44225</v>
      </c>
      <c r="BA2060" s="2">
        <v>44253</v>
      </c>
      <c r="BB2060" s="2">
        <v>44286</v>
      </c>
      <c r="BC2060" s="2">
        <v>44316</v>
      </c>
      <c r="BD2060" s="2">
        <v>44347</v>
      </c>
      <c r="BE2060" s="2">
        <v>44377</v>
      </c>
      <c r="BF2060" s="2">
        <v>44407</v>
      </c>
      <c r="BG2060" s="2">
        <v>44439</v>
      </c>
      <c r="BH2060" s="2">
        <v>44469</v>
      </c>
      <c r="BI2060" s="2">
        <v>44498</v>
      </c>
      <c r="BJ2060" s="2">
        <v>44530</v>
      </c>
      <c r="BK2060" s="2">
        <v>44561</v>
      </c>
      <c r="BL2060" s="2">
        <v>44592</v>
      </c>
      <c r="BM2060" s="2">
        <v>44620</v>
      </c>
      <c r="BN2060" s="2">
        <v>44651</v>
      </c>
      <c r="BO2060" s="2">
        <v>44680</v>
      </c>
      <c r="BP2060" s="2">
        <v>44712</v>
      </c>
      <c r="BQ2060" s="2">
        <v>44742</v>
      </c>
      <c r="BR2060" s="2">
        <v>44771</v>
      </c>
      <c r="BS2060" s="2">
        <v>44804</v>
      </c>
      <c r="BT2060" s="2">
        <v>44834</v>
      </c>
      <c r="BU2060" s="2">
        <v>44865</v>
      </c>
    </row>
    <row r="2061" spans="1:73" x14ac:dyDescent="0.25">
      <c r="D2061" s="3">
        <v>21768354</v>
      </c>
      <c r="E2061">
        <v>31697251</v>
      </c>
      <c r="F2061">
        <v>22199375</v>
      </c>
      <c r="G2061">
        <v>23200205</v>
      </c>
      <c r="H2061">
        <v>17559238</v>
      </c>
      <c r="I2061">
        <v>27141245</v>
      </c>
      <c r="J2061">
        <v>20304741</v>
      </c>
      <c r="K2061">
        <v>18520300</v>
      </c>
      <c r="L2061">
        <v>29057004</v>
      </c>
      <c r="M2061">
        <v>30182293</v>
      </c>
      <c r="N2061">
        <v>18043958</v>
      </c>
      <c r="O2061">
        <v>21924254</v>
      </c>
      <c r="P2061">
        <v>19628559</v>
      </c>
      <c r="Q2061">
        <v>25576394</v>
      </c>
      <c r="R2061">
        <v>24821505</v>
      </c>
      <c r="S2061">
        <v>23642120</v>
      </c>
      <c r="T2061">
        <v>32618302</v>
      </c>
      <c r="U2061">
        <v>27465418</v>
      </c>
      <c r="V2061">
        <v>22149532</v>
      </c>
      <c r="W2061">
        <v>19609894</v>
      </c>
      <c r="X2061">
        <v>17223744</v>
      </c>
      <c r="Y2061">
        <v>22535148</v>
      </c>
      <c r="Z2061">
        <v>29273281</v>
      </c>
      <c r="AA2061">
        <v>27901111</v>
      </c>
      <c r="AB2061">
        <v>29946998</v>
      </c>
      <c r="AC2061">
        <v>28392771</v>
      </c>
      <c r="AD2061">
        <v>30762348</v>
      </c>
      <c r="AE2061">
        <v>32867280</v>
      </c>
      <c r="AF2061">
        <v>21757446</v>
      </c>
      <c r="AG2061">
        <v>26577546</v>
      </c>
      <c r="AH2061">
        <v>14706647</v>
      </c>
      <c r="AI2061">
        <v>30709754</v>
      </c>
      <c r="AJ2061">
        <v>24213001</v>
      </c>
      <c r="AK2061">
        <v>19418075</v>
      </c>
      <c r="AL2061">
        <v>22472403</v>
      </c>
      <c r="AM2061">
        <v>21310768</v>
      </c>
      <c r="AN2061">
        <v>28453272</v>
      </c>
      <c r="AO2061">
        <v>22903905</v>
      </c>
      <c r="AP2061">
        <v>35429056</v>
      </c>
      <c r="AQ2061">
        <v>23809415</v>
      </c>
      <c r="AR2061">
        <v>15295235</v>
      </c>
      <c r="AS2061">
        <v>34304587</v>
      </c>
      <c r="AT2061">
        <v>15316999</v>
      </c>
      <c r="AU2061">
        <v>13996779</v>
      </c>
      <c r="AV2061">
        <v>21766327</v>
      </c>
      <c r="AW2061">
        <v>12805400</v>
      </c>
      <c r="AX2061">
        <v>21944519</v>
      </c>
      <c r="AY2061">
        <v>19420151</v>
      </c>
      <c r="AZ2061">
        <v>22481112</v>
      </c>
      <c r="BA2061">
        <v>15398772</v>
      </c>
      <c r="BB2061">
        <v>20396017</v>
      </c>
      <c r="BC2061">
        <v>15464236</v>
      </c>
      <c r="BD2061">
        <v>20396352</v>
      </c>
      <c r="BE2061">
        <v>18473535</v>
      </c>
      <c r="BF2061">
        <v>17517395</v>
      </c>
      <c r="BG2061">
        <v>14420151</v>
      </c>
      <c r="BH2061">
        <v>17515369</v>
      </c>
      <c r="BI2061">
        <v>15462156</v>
      </c>
      <c r="BJ2061">
        <v>17447092</v>
      </c>
      <c r="BK2061">
        <v>17023741</v>
      </c>
      <c r="BL2061">
        <v>15152695</v>
      </c>
      <c r="BM2061">
        <v>20297568</v>
      </c>
      <c r="BN2061">
        <v>23461443</v>
      </c>
      <c r="BO2061">
        <v>13508639</v>
      </c>
      <c r="BP2061">
        <v>21256839</v>
      </c>
      <c r="BQ2061">
        <v>20124844</v>
      </c>
      <c r="BR2061">
        <v>16673548</v>
      </c>
      <c r="BS2061">
        <v>19716965</v>
      </c>
      <c r="BT2061">
        <v>18987461</v>
      </c>
      <c r="BU2061">
        <v>21449066</v>
      </c>
    </row>
    <row r="2062" spans="1:73" x14ac:dyDescent="0.25">
      <c r="A2062" s="5" t="s">
        <v>1016</v>
      </c>
      <c r="B2062" t="s">
        <v>1174</v>
      </c>
      <c r="C2062" t="s">
        <v>1199</v>
      </c>
      <c r="D2062" s="2">
        <f>_xll.BDH(A2062, "volume", B2062, C2062, "Direction", "H", "Period", "M","cols=70;rows=2")</f>
        <v>42766</v>
      </c>
      <c r="E2062" s="2">
        <v>42794</v>
      </c>
      <c r="F2062" s="2">
        <v>42825</v>
      </c>
      <c r="G2062" s="2">
        <v>42853</v>
      </c>
      <c r="H2062" s="2">
        <v>42886</v>
      </c>
      <c r="I2062" s="2">
        <v>42916</v>
      </c>
      <c r="J2062" s="2">
        <v>42947</v>
      </c>
      <c r="K2062" s="2">
        <v>42978</v>
      </c>
      <c r="L2062" s="2">
        <v>43007</v>
      </c>
      <c r="M2062" s="2">
        <v>43039</v>
      </c>
      <c r="N2062" s="2">
        <v>43069</v>
      </c>
      <c r="O2062" s="2">
        <v>43098</v>
      </c>
      <c r="P2062" s="2">
        <v>43131</v>
      </c>
      <c r="Q2062" s="2">
        <v>43159</v>
      </c>
      <c r="R2062" s="2">
        <v>43189</v>
      </c>
      <c r="S2062" s="2">
        <v>43220</v>
      </c>
      <c r="T2062" s="2">
        <v>43251</v>
      </c>
      <c r="U2062" s="2">
        <v>43280</v>
      </c>
      <c r="V2062" s="2">
        <v>43312</v>
      </c>
      <c r="W2062" s="2">
        <v>43343</v>
      </c>
      <c r="X2062" s="2">
        <v>43371</v>
      </c>
      <c r="Y2062" s="2">
        <v>43404</v>
      </c>
      <c r="Z2062" s="2">
        <v>43434</v>
      </c>
      <c r="AA2062" s="2">
        <v>43465</v>
      </c>
      <c r="AB2062" s="2">
        <v>43496</v>
      </c>
      <c r="AC2062" s="2">
        <v>43524</v>
      </c>
      <c r="AD2062" s="2">
        <v>43553</v>
      </c>
      <c r="AE2062" s="2">
        <v>43585</v>
      </c>
      <c r="AF2062" s="2">
        <v>43616</v>
      </c>
      <c r="AG2062" s="2">
        <v>43644</v>
      </c>
      <c r="AH2062" s="2">
        <v>43677</v>
      </c>
      <c r="AI2062" s="2">
        <v>43707</v>
      </c>
      <c r="AJ2062" s="2">
        <v>43738</v>
      </c>
      <c r="AK2062" s="2">
        <v>43769</v>
      </c>
      <c r="AL2062" s="2">
        <v>43798</v>
      </c>
      <c r="AM2062" s="2">
        <v>43830</v>
      </c>
      <c r="AN2062" s="2">
        <v>43861</v>
      </c>
      <c r="AO2062" s="2">
        <v>43889</v>
      </c>
      <c r="AP2062" s="2">
        <v>43921</v>
      </c>
      <c r="AQ2062" s="2">
        <v>43951</v>
      </c>
      <c r="AR2062" s="2">
        <v>43980</v>
      </c>
      <c r="AS2062" s="2">
        <v>44012</v>
      </c>
      <c r="AT2062" s="2">
        <v>44043</v>
      </c>
      <c r="AU2062" s="2">
        <v>44074</v>
      </c>
      <c r="AV2062" s="2">
        <v>44104</v>
      </c>
      <c r="AW2062" s="2">
        <v>44134</v>
      </c>
      <c r="AX2062" s="2">
        <v>44165</v>
      </c>
      <c r="AY2062" s="2">
        <v>44196</v>
      </c>
      <c r="AZ2062" s="2">
        <v>44225</v>
      </c>
      <c r="BA2062" s="2">
        <v>44253</v>
      </c>
      <c r="BB2062" s="2">
        <v>44286</v>
      </c>
      <c r="BC2062" s="2">
        <v>44316</v>
      </c>
      <c r="BD2062" s="2">
        <v>44347</v>
      </c>
      <c r="BE2062" s="2">
        <v>44377</v>
      </c>
      <c r="BF2062" s="2">
        <v>44407</v>
      </c>
      <c r="BG2062" s="2">
        <v>44439</v>
      </c>
      <c r="BH2062" s="2">
        <v>44469</v>
      </c>
      <c r="BI2062" s="2">
        <v>44498</v>
      </c>
      <c r="BJ2062" s="2">
        <v>44530</v>
      </c>
      <c r="BK2062" s="2">
        <v>44561</v>
      </c>
      <c r="BL2062" s="2">
        <v>44592</v>
      </c>
      <c r="BM2062" s="2">
        <v>44620</v>
      </c>
      <c r="BN2062" s="2">
        <v>44651</v>
      </c>
      <c r="BO2062" s="2">
        <v>44680</v>
      </c>
      <c r="BP2062" s="2">
        <v>44712</v>
      </c>
      <c r="BQ2062" s="2">
        <v>44742</v>
      </c>
      <c r="BR2062" s="2">
        <v>44771</v>
      </c>
      <c r="BS2062" s="2">
        <v>44804</v>
      </c>
      <c r="BT2062" s="2">
        <v>44834</v>
      </c>
      <c r="BU2062" s="2">
        <v>44865</v>
      </c>
    </row>
    <row r="2063" spans="1:73" x14ac:dyDescent="0.25">
      <c r="D2063" s="3">
        <v>30172985</v>
      </c>
      <c r="E2063">
        <v>25694442</v>
      </c>
      <c r="F2063">
        <v>32600539</v>
      </c>
      <c r="G2063">
        <v>27104239</v>
      </c>
      <c r="H2063">
        <v>25031976</v>
      </c>
      <c r="I2063">
        <v>29970507</v>
      </c>
      <c r="J2063">
        <v>20144215</v>
      </c>
      <c r="K2063">
        <v>25279019</v>
      </c>
      <c r="L2063">
        <v>25263394</v>
      </c>
      <c r="M2063">
        <v>27699715</v>
      </c>
      <c r="N2063">
        <v>23699746</v>
      </c>
      <c r="O2063">
        <v>25233510</v>
      </c>
      <c r="P2063">
        <v>24204897</v>
      </c>
      <c r="Q2063">
        <v>27341128</v>
      </c>
      <c r="R2063">
        <v>27576999</v>
      </c>
      <c r="S2063">
        <v>25282636</v>
      </c>
      <c r="T2063">
        <v>24406662</v>
      </c>
      <c r="U2063">
        <v>29825280</v>
      </c>
      <c r="V2063">
        <v>23295274</v>
      </c>
      <c r="W2063">
        <v>20140862</v>
      </c>
      <c r="X2063">
        <v>20797336</v>
      </c>
      <c r="Y2063">
        <v>34587506</v>
      </c>
      <c r="Z2063">
        <v>29331231</v>
      </c>
      <c r="AA2063">
        <v>34742822</v>
      </c>
      <c r="AB2063">
        <v>31306457</v>
      </c>
      <c r="AC2063">
        <v>22623872</v>
      </c>
      <c r="AD2063">
        <v>27263618</v>
      </c>
      <c r="AE2063">
        <v>23542239</v>
      </c>
      <c r="AF2063">
        <v>20911685</v>
      </c>
      <c r="AG2063">
        <v>23058832</v>
      </c>
      <c r="AH2063">
        <v>23542131</v>
      </c>
      <c r="AI2063">
        <v>25004903</v>
      </c>
      <c r="AJ2063">
        <v>22111964</v>
      </c>
      <c r="AK2063">
        <v>20761476</v>
      </c>
      <c r="AL2063">
        <v>16737520</v>
      </c>
      <c r="AM2063">
        <v>19562269</v>
      </c>
      <c r="AN2063">
        <v>26392145</v>
      </c>
      <c r="AO2063">
        <v>24110212</v>
      </c>
      <c r="AP2063">
        <v>49649050</v>
      </c>
      <c r="AQ2063">
        <v>29724410</v>
      </c>
      <c r="AR2063">
        <v>21292340</v>
      </c>
      <c r="AS2063">
        <v>39754112</v>
      </c>
      <c r="AT2063">
        <v>22165376</v>
      </c>
      <c r="AU2063">
        <v>17609446</v>
      </c>
      <c r="AV2063">
        <v>35032506</v>
      </c>
      <c r="AW2063">
        <v>24690788</v>
      </c>
      <c r="AX2063">
        <v>23339940</v>
      </c>
      <c r="AY2063">
        <v>22023353</v>
      </c>
      <c r="AZ2063">
        <v>21773549</v>
      </c>
      <c r="BA2063">
        <v>19958397</v>
      </c>
      <c r="BB2063">
        <v>36820552</v>
      </c>
      <c r="BC2063">
        <v>22067032</v>
      </c>
      <c r="BD2063">
        <v>20110127</v>
      </c>
      <c r="BE2063">
        <v>27159253</v>
      </c>
      <c r="BF2063">
        <v>27187909</v>
      </c>
      <c r="BG2063">
        <v>25875782</v>
      </c>
      <c r="BH2063">
        <v>30065129</v>
      </c>
      <c r="BI2063">
        <v>23933832</v>
      </c>
      <c r="BJ2063">
        <v>25827990</v>
      </c>
      <c r="BK2063">
        <v>27064396</v>
      </c>
      <c r="BL2063">
        <v>29904202</v>
      </c>
      <c r="BM2063">
        <v>20700684</v>
      </c>
      <c r="BN2063">
        <v>33119202</v>
      </c>
      <c r="BO2063">
        <v>53681062</v>
      </c>
      <c r="BP2063">
        <v>34700162</v>
      </c>
      <c r="BQ2063">
        <v>35592591</v>
      </c>
      <c r="BR2063">
        <v>24651563</v>
      </c>
      <c r="BS2063">
        <v>22419808</v>
      </c>
      <c r="BT2063">
        <v>29903431</v>
      </c>
      <c r="BU2063">
        <v>28202889</v>
      </c>
    </row>
    <row r="2064" spans="1:73" x14ac:dyDescent="0.25">
      <c r="A2064" s="5" t="s">
        <v>1017</v>
      </c>
      <c r="B2064" t="s">
        <v>1174</v>
      </c>
      <c r="C2064" t="s">
        <v>1199</v>
      </c>
      <c r="D2064" s="2">
        <f>_xll.BDH(A2064, "volume", B2064, C2064, "Direction", "H", "Period", "M","cols=70;rows=2")</f>
        <v>42766</v>
      </c>
      <c r="E2064" s="2">
        <v>42794</v>
      </c>
      <c r="F2064" s="2">
        <v>42825</v>
      </c>
      <c r="G2064" s="2">
        <v>42853</v>
      </c>
      <c r="H2064" s="2">
        <v>42886</v>
      </c>
      <c r="I2064" s="2">
        <v>42916</v>
      </c>
      <c r="J2064" s="2">
        <v>42947</v>
      </c>
      <c r="K2064" s="2">
        <v>42978</v>
      </c>
      <c r="L2064" s="2">
        <v>43007</v>
      </c>
      <c r="M2064" s="2">
        <v>43039</v>
      </c>
      <c r="N2064" s="2">
        <v>43069</v>
      </c>
      <c r="O2064" s="2">
        <v>43098</v>
      </c>
      <c r="P2064" s="2">
        <v>43131</v>
      </c>
      <c r="Q2064" s="2">
        <v>43159</v>
      </c>
      <c r="R2064" s="2">
        <v>43189</v>
      </c>
      <c r="S2064" s="2">
        <v>43220</v>
      </c>
      <c r="T2064" s="2">
        <v>43251</v>
      </c>
      <c r="U2064" s="2">
        <v>43280</v>
      </c>
      <c r="V2064" s="2">
        <v>43312</v>
      </c>
      <c r="W2064" s="2">
        <v>43343</v>
      </c>
      <c r="X2064" s="2">
        <v>43371</v>
      </c>
      <c r="Y2064" s="2">
        <v>43404</v>
      </c>
      <c r="Z2064" s="2">
        <v>43434</v>
      </c>
      <c r="AA2064" s="2">
        <v>43465</v>
      </c>
      <c r="AB2064" s="2">
        <v>43496</v>
      </c>
      <c r="AC2064" s="2">
        <v>43524</v>
      </c>
      <c r="AD2064" s="2">
        <v>43553</v>
      </c>
      <c r="AE2064" s="2">
        <v>43585</v>
      </c>
      <c r="AF2064" s="2">
        <v>43616</v>
      </c>
      <c r="AG2064" s="2">
        <v>43644</v>
      </c>
      <c r="AH2064" s="2">
        <v>43677</v>
      </c>
      <c r="AI2064" s="2">
        <v>43707</v>
      </c>
      <c r="AJ2064" s="2">
        <v>43738</v>
      </c>
      <c r="AK2064" s="2">
        <v>43769</v>
      </c>
      <c r="AL2064" s="2">
        <v>43798</v>
      </c>
      <c r="AM2064" s="2">
        <v>43830</v>
      </c>
      <c r="AN2064" s="2">
        <v>43861</v>
      </c>
      <c r="AO2064" s="2">
        <v>43889</v>
      </c>
      <c r="AP2064" s="2">
        <v>43921</v>
      </c>
      <c r="AQ2064" s="2">
        <v>43951</v>
      </c>
      <c r="AR2064" s="2">
        <v>43980</v>
      </c>
      <c r="AS2064" s="2">
        <v>44012</v>
      </c>
      <c r="AT2064" s="2">
        <v>44043</v>
      </c>
      <c r="AU2064" s="2">
        <v>44074</v>
      </c>
      <c r="AV2064" s="2">
        <v>44104</v>
      </c>
      <c r="AW2064" s="2">
        <v>44134</v>
      </c>
      <c r="AX2064" s="2">
        <v>44165</v>
      </c>
      <c r="AY2064" s="2">
        <v>44196</v>
      </c>
      <c r="AZ2064" s="2">
        <v>44225</v>
      </c>
      <c r="BA2064" s="2">
        <v>44253</v>
      </c>
      <c r="BB2064" s="2">
        <v>44286</v>
      </c>
      <c r="BC2064" s="2">
        <v>44316</v>
      </c>
      <c r="BD2064" s="2">
        <v>44347</v>
      </c>
      <c r="BE2064" s="2">
        <v>44377</v>
      </c>
      <c r="BF2064" s="2">
        <v>44407</v>
      </c>
      <c r="BG2064" s="2">
        <v>44439</v>
      </c>
      <c r="BH2064" s="2">
        <v>44469</v>
      </c>
      <c r="BI2064" s="2">
        <v>44498</v>
      </c>
      <c r="BJ2064" s="2">
        <v>44530</v>
      </c>
      <c r="BK2064" s="2">
        <v>44561</v>
      </c>
      <c r="BL2064" s="2">
        <v>44592</v>
      </c>
      <c r="BM2064" s="2">
        <v>44620</v>
      </c>
      <c r="BN2064" s="2">
        <v>44651</v>
      </c>
      <c r="BO2064" s="2">
        <v>44680</v>
      </c>
      <c r="BP2064" s="2">
        <v>44712</v>
      </c>
      <c r="BQ2064" s="2">
        <v>44742</v>
      </c>
      <c r="BR2064" s="2">
        <v>44771</v>
      </c>
      <c r="BS2064" s="2">
        <v>44804</v>
      </c>
      <c r="BT2064" s="2">
        <v>44834</v>
      </c>
      <c r="BU2064" s="2">
        <v>44865</v>
      </c>
    </row>
    <row r="2065" spans="1:73" x14ac:dyDescent="0.25">
      <c r="D2065" s="3">
        <v>6620557</v>
      </c>
      <c r="E2065">
        <v>5536045</v>
      </c>
      <c r="F2065">
        <v>6434604</v>
      </c>
      <c r="G2065">
        <v>6588895</v>
      </c>
      <c r="H2065">
        <v>5822957</v>
      </c>
      <c r="I2065">
        <v>5654755</v>
      </c>
      <c r="J2065">
        <v>4468365</v>
      </c>
      <c r="K2065">
        <v>5999729</v>
      </c>
      <c r="L2065">
        <v>4514321</v>
      </c>
      <c r="M2065">
        <v>5921585</v>
      </c>
      <c r="N2065">
        <v>4475814</v>
      </c>
      <c r="O2065">
        <v>5376000</v>
      </c>
      <c r="P2065">
        <v>5983389</v>
      </c>
      <c r="Q2065">
        <v>12979750</v>
      </c>
      <c r="R2065">
        <v>8556650</v>
      </c>
      <c r="S2065">
        <v>8427899</v>
      </c>
      <c r="T2065">
        <v>9880623</v>
      </c>
      <c r="U2065">
        <v>11224318</v>
      </c>
      <c r="V2065">
        <v>8450224</v>
      </c>
      <c r="W2065">
        <v>6780002</v>
      </c>
      <c r="X2065">
        <v>10552764</v>
      </c>
      <c r="Y2065">
        <v>11968983</v>
      </c>
      <c r="Z2065">
        <v>11304004</v>
      </c>
      <c r="AA2065">
        <v>12088467</v>
      </c>
      <c r="AB2065">
        <v>7582389</v>
      </c>
      <c r="AC2065">
        <v>8372736</v>
      </c>
      <c r="AD2065">
        <v>7587422</v>
      </c>
      <c r="AE2065">
        <v>8461167</v>
      </c>
      <c r="AF2065">
        <v>7799308</v>
      </c>
      <c r="AG2065">
        <v>6043784</v>
      </c>
      <c r="AH2065">
        <v>6608636</v>
      </c>
      <c r="AI2065">
        <v>7128418</v>
      </c>
      <c r="AJ2065">
        <v>4968973</v>
      </c>
      <c r="AK2065">
        <v>8746240</v>
      </c>
      <c r="AL2065">
        <v>5204852</v>
      </c>
      <c r="AM2065">
        <v>6832608</v>
      </c>
      <c r="AN2065">
        <v>7921418</v>
      </c>
      <c r="AO2065">
        <v>6723617</v>
      </c>
      <c r="AP2065">
        <v>10900356</v>
      </c>
      <c r="AQ2065">
        <v>9168306</v>
      </c>
      <c r="AR2065">
        <v>6197539</v>
      </c>
      <c r="AS2065">
        <v>7440127</v>
      </c>
      <c r="AT2065">
        <v>5235633</v>
      </c>
      <c r="AU2065">
        <v>5228632</v>
      </c>
      <c r="AV2065">
        <v>6519625</v>
      </c>
      <c r="AW2065">
        <v>5489737</v>
      </c>
      <c r="AX2065">
        <v>6447835</v>
      </c>
      <c r="AY2065">
        <v>6628517</v>
      </c>
      <c r="AZ2065">
        <v>5173354</v>
      </c>
      <c r="BA2065">
        <v>4946925</v>
      </c>
      <c r="BB2065">
        <v>6739919</v>
      </c>
      <c r="BC2065">
        <v>5550774</v>
      </c>
      <c r="BD2065">
        <v>5113580</v>
      </c>
      <c r="BE2065">
        <v>6105463</v>
      </c>
      <c r="BF2065">
        <v>4205727</v>
      </c>
      <c r="BG2065">
        <v>3851610</v>
      </c>
      <c r="BH2065">
        <v>4966522</v>
      </c>
      <c r="BI2065">
        <v>5248163</v>
      </c>
      <c r="BJ2065">
        <v>4073952</v>
      </c>
      <c r="BK2065">
        <v>5838715</v>
      </c>
      <c r="BL2065">
        <v>5134287</v>
      </c>
      <c r="BM2065">
        <v>6295742</v>
      </c>
      <c r="BN2065">
        <v>10329157</v>
      </c>
      <c r="BO2065">
        <v>11482739</v>
      </c>
      <c r="BP2065">
        <v>9353804</v>
      </c>
      <c r="BQ2065">
        <v>9535451</v>
      </c>
      <c r="BR2065">
        <v>7256514</v>
      </c>
      <c r="BS2065">
        <v>7367162</v>
      </c>
      <c r="BT2065">
        <v>9182029</v>
      </c>
      <c r="BU2065">
        <v>8978624</v>
      </c>
    </row>
    <row r="2066" spans="1:73" x14ac:dyDescent="0.25">
      <c r="A2066" s="5" t="s">
        <v>1018</v>
      </c>
      <c r="B2066" t="s">
        <v>1174</v>
      </c>
      <c r="C2066" t="s">
        <v>1199</v>
      </c>
      <c r="D2066" s="2">
        <f>_xll.BDH(A2066, "volume", B2066, C2066, "Direction", "H", "Period", "M","cols=70;rows=2")</f>
        <v>42766</v>
      </c>
      <c r="E2066" s="2">
        <v>42794</v>
      </c>
      <c r="F2066" s="2">
        <v>42825</v>
      </c>
      <c r="G2066" s="2">
        <v>42853</v>
      </c>
      <c r="H2066" s="2">
        <v>42886</v>
      </c>
      <c r="I2066" s="2">
        <v>42916</v>
      </c>
      <c r="J2066" s="2">
        <v>42947</v>
      </c>
      <c r="K2066" s="2">
        <v>42978</v>
      </c>
      <c r="L2066" s="2">
        <v>43007</v>
      </c>
      <c r="M2066" s="2">
        <v>43039</v>
      </c>
      <c r="N2066" s="2">
        <v>43069</v>
      </c>
      <c r="O2066" s="2">
        <v>43098</v>
      </c>
      <c r="P2066" s="2">
        <v>43131</v>
      </c>
      <c r="Q2066" s="2">
        <v>43159</v>
      </c>
      <c r="R2066" s="2">
        <v>43189</v>
      </c>
      <c r="S2066" s="2">
        <v>43220</v>
      </c>
      <c r="T2066" s="2">
        <v>43251</v>
      </c>
      <c r="U2066" s="2">
        <v>43280</v>
      </c>
      <c r="V2066" s="2">
        <v>43312</v>
      </c>
      <c r="W2066" s="2">
        <v>43343</v>
      </c>
      <c r="X2066" s="2">
        <v>43371</v>
      </c>
      <c r="Y2066" s="2">
        <v>43404</v>
      </c>
      <c r="Z2066" s="2">
        <v>43434</v>
      </c>
      <c r="AA2066" s="2">
        <v>43465</v>
      </c>
      <c r="AB2066" s="2">
        <v>43496</v>
      </c>
      <c r="AC2066" s="2">
        <v>43524</v>
      </c>
      <c r="AD2066" s="2">
        <v>43553</v>
      </c>
      <c r="AE2066" s="2">
        <v>43585</v>
      </c>
      <c r="AF2066" s="2">
        <v>43616</v>
      </c>
      <c r="AG2066" s="2">
        <v>43644</v>
      </c>
      <c r="AH2066" s="2">
        <v>43677</v>
      </c>
      <c r="AI2066" s="2">
        <v>43707</v>
      </c>
      <c r="AJ2066" s="2">
        <v>43738</v>
      </c>
      <c r="AK2066" s="2">
        <v>43769</v>
      </c>
      <c r="AL2066" s="2">
        <v>43798</v>
      </c>
      <c r="AM2066" s="2">
        <v>43830</v>
      </c>
      <c r="AN2066" s="2">
        <v>43861</v>
      </c>
      <c r="AO2066" s="2">
        <v>43889</v>
      </c>
      <c r="AP2066" s="2">
        <v>43921</v>
      </c>
      <c r="AQ2066" s="2">
        <v>43951</v>
      </c>
      <c r="AR2066" s="2">
        <v>43980</v>
      </c>
      <c r="AS2066" s="2">
        <v>44012</v>
      </c>
      <c r="AT2066" s="2">
        <v>44043</v>
      </c>
      <c r="AU2066" s="2">
        <v>44074</v>
      </c>
      <c r="AV2066" s="2">
        <v>44104</v>
      </c>
      <c r="AW2066" s="2">
        <v>44134</v>
      </c>
      <c r="AX2066" s="2">
        <v>44165</v>
      </c>
      <c r="AY2066" s="2">
        <v>44196</v>
      </c>
      <c r="AZ2066" s="2">
        <v>44225</v>
      </c>
      <c r="BA2066" s="2">
        <v>44253</v>
      </c>
      <c r="BB2066" s="2">
        <v>44286</v>
      </c>
      <c r="BC2066" s="2">
        <v>44316</v>
      </c>
      <c r="BD2066" s="2">
        <v>44347</v>
      </c>
      <c r="BE2066" s="2">
        <v>44377</v>
      </c>
      <c r="BF2066" s="2">
        <v>44407</v>
      </c>
      <c r="BG2066" s="2">
        <v>44439</v>
      </c>
      <c r="BH2066" s="2">
        <v>44469</v>
      </c>
      <c r="BI2066" s="2">
        <v>44498</v>
      </c>
      <c r="BJ2066" s="2">
        <v>44530</v>
      </c>
      <c r="BK2066" s="2">
        <v>44561</v>
      </c>
      <c r="BL2066" s="2">
        <v>44592</v>
      </c>
      <c r="BM2066" s="2">
        <v>44620</v>
      </c>
      <c r="BN2066" s="2">
        <v>44651</v>
      </c>
      <c r="BO2066" s="2">
        <v>44680</v>
      </c>
      <c r="BP2066" s="2">
        <v>44712</v>
      </c>
      <c r="BQ2066" s="2">
        <v>44742</v>
      </c>
      <c r="BR2066" s="2">
        <v>44771</v>
      </c>
      <c r="BS2066" s="2">
        <v>44804</v>
      </c>
      <c r="BT2066" s="2">
        <v>44834</v>
      </c>
      <c r="BU2066" s="2">
        <v>44865</v>
      </c>
    </row>
    <row r="2067" spans="1:73" x14ac:dyDescent="0.25">
      <c r="D2067" s="3">
        <v>6116610</v>
      </c>
      <c r="E2067">
        <v>5224570</v>
      </c>
      <c r="F2067">
        <v>7561935</v>
      </c>
      <c r="G2067">
        <v>6092366</v>
      </c>
      <c r="H2067">
        <v>7303022</v>
      </c>
      <c r="I2067">
        <v>6070251</v>
      </c>
      <c r="J2067">
        <v>5872302</v>
      </c>
      <c r="K2067">
        <v>6677593</v>
      </c>
      <c r="L2067">
        <v>7386467</v>
      </c>
      <c r="M2067">
        <v>10067896</v>
      </c>
      <c r="N2067">
        <v>8443392</v>
      </c>
      <c r="O2067">
        <v>7669318</v>
      </c>
      <c r="P2067">
        <v>12471202</v>
      </c>
      <c r="Q2067">
        <v>11879591</v>
      </c>
      <c r="R2067">
        <v>9049784</v>
      </c>
      <c r="S2067">
        <v>11387409</v>
      </c>
      <c r="T2067">
        <v>9982788</v>
      </c>
      <c r="U2067">
        <v>9144488</v>
      </c>
      <c r="V2067">
        <v>8599498</v>
      </c>
      <c r="W2067">
        <v>6331096</v>
      </c>
      <c r="X2067">
        <v>6269249</v>
      </c>
      <c r="Y2067">
        <v>10008268</v>
      </c>
      <c r="Z2067">
        <v>7318057</v>
      </c>
      <c r="AA2067">
        <v>9503978</v>
      </c>
      <c r="AB2067">
        <v>7350513</v>
      </c>
      <c r="AC2067">
        <v>5002097</v>
      </c>
      <c r="AD2067">
        <v>10144322</v>
      </c>
      <c r="AE2067">
        <v>6826232</v>
      </c>
      <c r="AF2067">
        <v>5416498</v>
      </c>
      <c r="AG2067">
        <v>5783876</v>
      </c>
      <c r="AH2067">
        <v>5754282</v>
      </c>
      <c r="AI2067">
        <v>5609143</v>
      </c>
      <c r="AJ2067">
        <v>5209129</v>
      </c>
      <c r="AK2067">
        <v>5910811</v>
      </c>
      <c r="AL2067">
        <v>3568508</v>
      </c>
      <c r="AM2067">
        <v>6174652</v>
      </c>
      <c r="AN2067">
        <v>7942388</v>
      </c>
      <c r="AO2067">
        <v>7451912</v>
      </c>
      <c r="AP2067">
        <v>19400027</v>
      </c>
      <c r="AQ2067">
        <v>13541472</v>
      </c>
      <c r="AR2067">
        <v>12159712</v>
      </c>
      <c r="AS2067">
        <v>18267027</v>
      </c>
      <c r="AT2067">
        <v>8987228</v>
      </c>
      <c r="AU2067">
        <v>9316178</v>
      </c>
      <c r="AV2067">
        <v>11246008</v>
      </c>
      <c r="AW2067">
        <v>11050317</v>
      </c>
      <c r="AX2067">
        <v>10941560</v>
      </c>
      <c r="AY2067">
        <v>10246137</v>
      </c>
      <c r="AZ2067">
        <v>9426975</v>
      </c>
      <c r="BA2067">
        <v>8280431</v>
      </c>
      <c r="BB2067">
        <v>13462755</v>
      </c>
      <c r="BC2067">
        <v>8564735</v>
      </c>
      <c r="BD2067">
        <v>6732263</v>
      </c>
      <c r="BE2067">
        <v>12748961</v>
      </c>
      <c r="BF2067">
        <v>11158897</v>
      </c>
      <c r="BG2067">
        <v>9562142</v>
      </c>
      <c r="BH2067">
        <v>10932085</v>
      </c>
      <c r="BI2067">
        <v>9392402</v>
      </c>
      <c r="BJ2067">
        <v>8790164</v>
      </c>
      <c r="BK2067">
        <v>13709918</v>
      </c>
      <c r="BL2067">
        <v>10985391</v>
      </c>
      <c r="BM2067">
        <v>10885068</v>
      </c>
      <c r="BN2067">
        <v>16462142</v>
      </c>
      <c r="BO2067">
        <v>11896961</v>
      </c>
      <c r="BP2067">
        <v>10663389</v>
      </c>
      <c r="BQ2067">
        <v>11730830</v>
      </c>
      <c r="BR2067">
        <v>9883685</v>
      </c>
      <c r="BS2067">
        <v>9312203</v>
      </c>
      <c r="BT2067">
        <v>12700856</v>
      </c>
      <c r="BU2067">
        <v>10685688</v>
      </c>
    </row>
    <row r="2068" spans="1:73" x14ac:dyDescent="0.25">
      <c r="A2068" s="5" t="s">
        <v>1019</v>
      </c>
      <c r="B2068" t="s">
        <v>1174</v>
      </c>
      <c r="C2068" t="s">
        <v>1196</v>
      </c>
      <c r="D2068" s="2">
        <f>_xll.BDH(A2068, "volume", B2068, C2068, "Direction", "H", "Period", "M","cols=15;rows=2")</f>
        <v>42766</v>
      </c>
      <c r="E2068" s="2">
        <v>42794</v>
      </c>
      <c r="F2068" s="2">
        <v>42825</v>
      </c>
      <c r="G2068" s="2">
        <v>42853</v>
      </c>
      <c r="H2068" s="2">
        <v>42886</v>
      </c>
      <c r="I2068" s="2">
        <v>42916</v>
      </c>
      <c r="J2068" s="2">
        <v>42947</v>
      </c>
      <c r="K2068" s="2">
        <v>42978</v>
      </c>
      <c r="L2068" s="2">
        <v>43007</v>
      </c>
      <c r="M2068" s="2">
        <v>43039</v>
      </c>
      <c r="N2068" s="2">
        <v>43069</v>
      </c>
      <c r="O2068" s="2">
        <v>43098</v>
      </c>
      <c r="P2068" s="2">
        <v>43131</v>
      </c>
      <c r="Q2068" s="2">
        <v>43159</v>
      </c>
      <c r="R2068" s="2">
        <v>43189</v>
      </c>
    </row>
    <row r="2069" spans="1:73" x14ac:dyDescent="0.25">
      <c r="D2069" s="3">
        <v>6687619</v>
      </c>
      <c r="E2069">
        <v>8722862</v>
      </c>
      <c r="F2069">
        <v>8321382</v>
      </c>
      <c r="G2069">
        <v>7893263</v>
      </c>
      <c r="H2069">
        <v>14470237</v>
      </c>
      <c r="I2069">
        <v>10293376</v>
      </c>
      <c r="J2069">
        <v>21899949</v>
      </c>
      <c r="K2069">
        <v>20212583</v>
      </c>
      <c r="L2069">
        <v>8270332</v>
      </c>
      <c r="M2069">
        <v>6290444</v>
      </c>
      <c r="N2069">
        <v>9635859</v>
      </c>
      <c r="O2069">
        <v>8443735</v>
      </c>
      <c r="P2069">
        <v>6631088</v>
      </c>
      <c r="Q2069">
        <v>9083060</v>
      </c>
      <c r="R2069">
        <v>8976668</v>
      </c>
    </row>
    <row r="2070" spans="1:73" x14ac:dyDescent="0.25">
      <c r="A2070" s="5" t="s">
        <v>1020</v>
      </c>
      <c r="B2070" t="s">
        <v>1174</v>
      </c>
      <c r="C2070" t="s">
        <v>1201</v>
      </c>
      <c r="D2070" s="2">
        <f>_xll.BDH(A2070, "volume", B2070, C2070, "Direction", "H", "Period", "M","cols=36;rows=2")</f>
        <v>42766</v>
      </c>
      <c r="E2070" s="2">
        <v>42794</v>
      </c>
      <c r="F2070" s="2">
        <v>42825</v>
      </c>
      <c r="G2070" s="2">
        <v>42853</v>
      </c>
      <c r="H2070" s="2">
        <v>42886</v>
      </c>
      <c r="I2070" s="2">
        <v>42916</v>
      </c>
      <c r="J2070" s="2">
        <v>42947</v>
      </c>
      <c r="K2070" s="2">
        <v>42978</v>
      </c>
      <c r="L2070" s="2">
        <v>43007</v>
      </c>
      <c r="M2070" s="2">
        <v>43039</v>
      </c>
      <c r="N2070" s="2">
        <v>43069</v>
      </c>
      <c r="O2070" s="2">
        <v>43098</v>
      </c>
      <c r="P2070" s="2">
        <v>43131</v>
      </c>
      <c r="Q2070" s="2">
        <v>43159</v>
      </c>
      <c r="R2070" s="2">
        <v>43189</v>
      </c>
      <c r="S2070" s="2">
        <v>43220</v>
      </c>
      <c r="T2070" s="2">
        <v>43251</v>
      </c>
      <c r="U2070" s="2">
        <v>43280</v>
      </c>
      <c r="V2070" s="2">
        <v>43312</v>
      </c>
      <c r="W2070" s="2">
        <v>43343</v>
      </c>
      <c r="X2070" s="2">
        <v>43371</v>
      </c>
      <c r="Y2070" s="2">
        <v>43404</v>
      </c>
      <c r="Z2070" s="2">
        <v>43434</v>
      </c>
      <c r="AA2070" s="2">
        <v>43465</v>
      </c>
      <c r="AB2070" s="2">
        <v>43496</v>
      </c>
      <c r="AC2070" s="2">
        <v>43524</v>
      </c>
      <c r="AD2070" s="2">
        <v>43553</v>
      </c>
      <c r="AE2070" s="2">
        <v>43585</v>
      </c>
      <c r="AF2070" s="2">
        <v>43616</v>
      </c>
      <c r="AG2070" s="2">
        <v>43644</v>
      </c>
      <c r="AH2070" s="2">
        <v>43677</v>
      </c>
      <c r="AI2070" s="2">
        <v>43707</v>
      </c>
      <c r="AJ2070" s="2">
        <v>43738</v>
      </c>
      <c r="AK2070" s="2">
        <v>43769</v>
      </c>
      <c r="AL2070" s="2">
        <v>43798</v>
      </c>
      <c r="AM2070" s="2">
        <v>43830</v>
      </c>
    </row>
    <row r="2071" spans="1:73" x14ac:dyDescent="0.25">
      <c r="D2071" s="3">
        <v>7968946</v>
      </c>
      <c r="E2071">
        <v>10561468</v>
      </c>
      <c r="F2071">
        <v>9054319</v>
      </c>
      <c r="G2071">
        <v>9695838</v>
      </c>
      <c r="H2071">
        <v>12973855</v>
      </c>
      <c r="I2071">
        <v>22110230</v>
      </c>
      <c r="J2071">
        <v>15339022</v>
      </c>
      <c r="K2071">
        <v>32172920</v>
      </c>
      <c r="L2071">
        <v>19587072</v>
      </c>
      <c r="M2071">
        <v>19128802</v>
      </c>
      <c r="N2071">
        <v>29405397</v>
      </c>
      <c r="O2071">
        <v>21311866</v>
      </c>
      <c r="P2071">
        <v>15233990</v>
      </c>
      <c r="Q2071">
        <v>13908714</v>
      </c>
      <c r="R2071">
        <v>20608230</v>
      </c>
      <c r="S2071">
        <v>13165014</v>
      </c>
      <c r="T2071">
        <v>18332128</v>
      </c>
      <c r="U2071">
        <v>17062146</v>
      </c>
      <c r="V2071">
        <v>11614251</v>
      </c>
      <c r="W2071">
        <v>17785559</v>
      </c>
      <c r="X2071">
        <v>12837306</v>
      </c>
      <c r="Y2071">
        <v>14226892</v>
      </c>
      <c r="Z2071">
        <v>14051280</v>
      </c>
      <c r="AA2071">
        <v>12207901</v>
      </c>
      <c r="AB2071">
        <v>12514058</v>
      </c>
      <c r="AC2071">
        <v>8755590</v>
      </c>
      <c r="AD2071">
        <v>15620840</v>
      </c>
      <c r="AE2071">
        <v>11082704</v>
      </c>
      <c r="AF2071">
        <v>17843705</v>
      </c>
      <c r="AG2071">
        <v>18937345</v>
      </c>
      <c r="AH2071">
        <v>12075749</v>
      </c>
      <c r="AI2071">
        <v>31515306</v>
      </c>
      <c r="AJ2071">
        <v>12914881</v>
      </c>
      <c r="AK2071">
        <v>9295306</v>
      </c>
      <c r="AL2071">
        <v>11904327</v>
      </c>
      <c r="AM2071">
        <v>14115097</v>
      </c>
    </row>
    <row r="2072" spans="1:73" x14ac:dyDescent="0.25">
      <c r="A2072" s="5" t="s">
        <v>1021</v>
      </c>
      <c r="B2072" t="s">
        <v>1174</v>
      </c>
      <c r="C2072" t="s">
        <v>1199</v>
      </c>
      <c r="D2072" s="2">
        <f>_xll.BDH(A2072, "volume", B2072, C2072, "Direction", "H", "Period", "M","cols=70;rows=2")</f>
        <v>42766</v>
      </c>
      <c r="E2072" s="2">
        <v>42794</v>
      </c>
      <c r="F2072" s="2">
        <v>42825</v>
      </c>
      <c r="G2072" s="2">
        <v>42853</v>
      </c>
      <c r="H2072" s="2">
        <v>42886</v>
      </c>
      <c r="I2072" s="2">
        <v>42916</v>
      </c>
      <c r="J2072" s="2">
        <v>42947</v>
      </c>
      <c r="K2072" s="2">
        <v>42978</v>
      </c>
      <c r="L2072" s="2">
        <v>43007</v>
      </c>
      <c r="M2072" s="2">
        <v>43039</v>
      </c>
      <c r="N2072" s="2">
        <v>43069</v>
      </c>
      <c r="O2072" s="2">
        <v>43098</v>
      </c>
      <c r="P2072" s="2">
        <v>43131</v>
      </c>
      <c r="Q2072" s="2">
        <v>43159</v>
      </c>
      <c r="R2072" s="2">
        <v>43189</v>
      </c>
      <c r="S2072" s="2">
        <v>43220</v>
      </c>
      <c r="T2072" s="2">
        <v>43251</v>
      </c>
      <c r="U2072" s="2">
        <v>43280</v>
      </c>
      <c r="V2072" s="2">
        <v>43312</v>
      </c>
      <c r="W2072" s="2">
        <v>43343</v>
      </c>
      <c r="X2072" s="2">
        <v>43371</v>
      </c>
      <c r="Y2072" s="2">
        <v>43404</v>
      </c>
      <c r="Z2072" s="2">
        <v>43434</v>
      </c>
      <c r="AA2072" s="2">
        <v>43465</v>
      </c>
      <c r="AB2072" s="2">
        <v>43496</v>
      </c>
      <c r="AC2072" s="2">
        <v>43524</v>
      </c>
      <c r="AD2072" s="2">
        <v>43553</v>
      </c>
      <c r="AE2072" s="2">
        <v>43585</v>
      </c>
      <c r="AF2072" s="2">
        <v>43616</v>
      </c>
      <c r="AG2072" s="2">
        <v>43644</v>
      </c>
      <c r="AH2072" s="2">
        <v>43677</v>
      </c>
      <c r="AI2072" s="2">
        <v>43707</v>
      </c>
      <c r="AJ2072" s="2">
        <v>43738</v>
      </c>
      <c r="AK2072" s="2">
        <v>43769</v>
      </c>
      <c r="AL2072" s="2">
        <v>43798</v>
      </c>
      <c r="AM2072" s="2">
        <v>43830</v>
      </c>
      <c r="AN2072" s="2">
        <v>43861</v>
      </c>
      <c r="AO2072" s="2">
        <v>43889</v>
      </c>
      <c r="AP2072" s="2">
        <v>43921</v>
      </c>
      <c r="AQ2072" s="2">
        <v>43951</v>
      </c>
      <c r="AR2072" s="2">
        <v>43980</v>
      </c>
      <c r="AS2072" s="2">
        <v>44012</v>
      </c>
      <c r="AT2072" s="2">
        <v>44043</v>
      </c>
      <c r="AU2072" s="2">
        <v>44074</v>
      </c>
      <c r="AV2072" s="2">
        <v>44104</v>
      </c>
      <c r="AW2072" s="2">
        <v>44134</v>
      </c>
      <c r="AX2072" s="2">
        <v>44165</v>
      </c>
      <c r="AY2072" s="2">
        <v>44196</v>
      </c>
      <c r="AZ2072" s="2">
        <v>44225</v>
      </c>
      <c r="BA2072" s="2">
        <v>44253</v>
      </c>
      <c r="BB2072" s="2">
        <v>44286</v>
      </c>
      <c r="BC2072" s="2">
        <v>44316</v>
      </c>
      <c r="BD2072" s="2">
        <v>44347</v>
      </c>
      <c r="BE2072" s="2">
        <v>44377</v>
      </c>
      <c r="BF2072" s="2">
        <v>44407</v>
      </c>
      <c r="BG2072" s="2">
        <v>44439</v>
      </c>
      <c r="BH2072" s="2">
        <v>44469</v>
      </c>
      <c r="BI2072" s="2">
        <v>44498</v>
      </c>
      <c r="BJ2072" s="2">
        <v>44530</v>
      </c>
      <c r="BK2072" s="2">
        <v>44561</v>
      </c>
      <c r="BL2072" s="2">
        <v>44592</v>
      </c>
      <c r="BM2072" s="2">
        <v>44620</v>
      </c>
      <c r="BN2072" s="2">
        <v>44651</v>
      </c>
      <c r="BO2072" s="2">
        <v>44680</v>
      </c>
      <c r="BP2072" s="2">
        <v>44712</v>
      </c>
      <c r="BQ2072" s="2">
        <v>44742</v>
      </c>
      <c r="BR2072" s="2">
        <v>44771</v>
      </c>
      <c r="BS2072" s="2">
        <v>44804</v>
      </c>
      <c r="BT2072" s="2">
        <v>44834</v>
      </c>
      <c r="BU2072" s="2">
        <v>44865</v>
      </c>
    </row>
    <row r="2073" spans="1:73" x14ac:dyDescent="0.25">
      <c r="D2073" s="3">
        <v>12470670</v>
      </c>
      <c r="E2073">
        <v>14437573</v>
      </c>
      <c r="F2073">
        <v>15471064</v>
      </c>
      <c r="G2073">
        <v>14836637</v>
      </c>
      <c r="H2073">
        <v>11542751</v>
      </c>
      <c r="I2073">
        <v>11866601</v>
      </c>
      <c r="J2073">
        <v>11399392</v>
      </c>
      <c r="K2073">
        <v>9466766</v>
      </c>
      <c r="L2073">
        <v>8570877</v>
      </c>
      <c r="M2073">
        <v>9622983</v>
      </c>
      <c r="N2073">
        <v>9037711</v>
      </c>
      <c r="O2073">
        <v>11988015</v>
      </c>
      <c r="P2073">
        <v>10254853</v>
      </c>
      <c r="Q2073">
        <v>14142387</v>
      </c>
      <c r="R2073">
        <v>12748742</v>
      </c>
      <c r="S2073">
        <v>16875236</v>
      </c>
      <c r="T2073">
        <v>17909710</v>
      </c>
      <c r="U2073">
        <v>17007353</v>
      </c>
      <c r="V2073">
        <v>13838361</v>
      </c>
      <c r="W2073">
        <v>13447204</v>
      </c>
      <c r="X2073">
        <v>14943428</v>
      </c>
      <c r="Y2073">
        <v>24298218</v>
      </c>
      <c r="Z2073">
        <v>16802332</v>
      </c>
      <c r="AA2073">
        <v>23826931</v>
      </c>
      <c r="AB2073">
        <v>20478131</v>
      </c>
      <c r="AC2073">
        <v>14017628</v>
      </c>
      <c r="AD2073">
        <v>17638995</v>
      </c>
      <c r="AE2073">
        <v>13700606</v>
      </c>
      <c r="AF2073">
        <v>17316166</v>
      </c>
      <c r="AG2073">
        <v>16653842</v>
      </c>
      <c r="AH2073">
        <v>21893303</v>
      </c>
      <c r="AI2073">
        <v>21837055</v>
      </c>
      <c r="AJ2073">
        <v>18766455</v>
      </c>
      <c r="AK2073">
        <v>14152572</v>
      </c>
      <c r="AL2073">
        <v>16469759</v>
      </c>
      <c r="AM2073">
        <v>15388002</v>
      </c>
      <c r="AN2073">
        <v>11898886</v>
      </c>
      <c r="AO2073">
        <v>15663823</v>
      </c>
      <c r="AP2073">
        <v>34962336</v>
      </c>
      <c r="AQ2073">
        <v>22663120</v>
      </c>
      <c r="AR2073">
        <v>17037932</v>
      </c>
      <c r="AS2073">
        <v>27014291</v>
      </c>
      <c r="AT2073">
        <v>19777803</v>
      </c>
      <c r="AU2073">
        <v>18676954</v>
      </c>
      <c r="AV2073">
        <v>33018294</v>
      </c>
      <c r="AW2073">
        <v>18401809</v>
      </c>
      <c r="AX2073">
        <v>14344328</v>
      </c>
      <c r="AY2073">
        <v>14390875</v>
      </c>
      <c r="AZ2073">
        <v>14211042</v>
      </c>
      <c r="BA2073">
        <v>13109037</v>
      </c>
      <c r="BB2073">
        <v>18034148</v>
      </c>
      <c r="BC2073">
        <v>12501472</v>
      </c>
      <c r="BD2073">
        <v>17743546</v>
      </c>
      <c r="BE2073">
        <v>18352320</v>
      </c>
      <c r="BF2073">
        <v>12928366</v>
      </c>
      <c r="BG2073">
        <v>11579349</v>
      </c>
      <c r="BH2073">
        <v>15068189</v>
      </c>
      <c r="BI2073">
        <v>14441909</v>
      </c>
      <c r="BJ2073">
        <v>11602161</v>
      </c>
      <c r="BK2073">
        <v>14922125</v>
      </c>
      <c r="BL2073">
        <v>11334948</v>
      </c>
      <c r="BM2073">
        <v>15650415</v>
      </c>
      <c r="BN2073">
        <v>19249151</v>
      </c>
      <c r="BO2073">
        <v>15531255</v>
      </c>
      <c r="BP2073">
        <v>16450636</v>
      </c>
      <c r="BQ2073">
        <v>15705582</v>
      </c>
      <c r="BR2073">
        <v>11364825</v>
      </c>
      <c r="BS2073">
        <v>12403091</v>
      </c>
      <c r="BT2073">
        <v>17599339</v>
      </c>
      <c r="BU2073">
        <v>13396602</v>
      </c>
    </row>
    <row r="2074" spans="1:73" x14ac:dyDescent="0.25">
      <c r="A2074" s="5" t="s">
        <v>1022</v>
      </c>
      <c r="B2074" t="s">
        <v>1174</v>
      </c>
      <c r="C2074" t="s">
        <v>1199</v>
      </c>
      <c r="D2074" s="2">
        <f>_xll.BDH(A2074, "volume", B2074, C2074, "Direction", "H", "Period", "M","cols=70;rows=2")</f>
        <v>42766</v>
      </c>
      <c r="E2074" s="2">
        <v>42794</v>
      </c>
      <c r="F2074" s="2">
        <v>42825</v>
      </c>
      <c r="G2074" s="2">
        <v>42853</v>
      </c>
      <c r="H2074" s="2">
        <v>42886</v>
      </c>
      <c r="I2074" s="2">
        <v>42916</v>
      </c>
      <c r="J2074" s="2">
        <v>42947</v>
      </c>
      <c r="K2074" s="2">
        <v>42978</v>
      </c>
      <c r="L2074" s="2">
        <v>43007</v>
      </c>
      <c r="M2074" s="2">
        <v>43039</v>
      </c>
      <c r="N2074" s="2">
        <v>43069</v>
      </c>
      <c r="O2074" s="2">
        <v>43098</v>
      </c>
      <c r="P2074" s="2">
        <v>43131</v>
      </c>
      <c r="Q2074" s="2">
        <v>43159</v>
      </c>
      <c r="R2074" s="2">
        <v>43189</v>
      </c>
      <c r="S2074" s="2">
        <v>43220</v>
      </c>
      <c r="T2074" s="2">
        <v>43251</v>
      </c>
      <c r="U2074" s="2">
        <v>43280</v>
      </c>
      <c r="V2074" s="2">
        <v>43312</v>
      </c>
      <c r="W2074" s="2">
        <v>43343</v>
      </c>
      <c r="X2074" s="2">
        <v>43371</v>
      </c>
      <c r="Y2074" s="2">
        <v>43404</v>
      </c>
      <c r="Z2074" s="2">
        <v>43434</v>
      </c>
      <c r="AA2074" s="2">
        <v>43465</v>
      </c>
      <c r="AB2074" s="2">
        <v>43496</v>
      </c>
      <c r="AC2074" s="2">
        <v>43524</v>
      </c>
      <c r="AD2074" s="2">
        <v>43553</v>
      </c>
      <c r="AE2074" s="2">
        <v>43585</v>
      </c>
      <c r="AF2074" s="2">
        <v>43616</v>
      </c>
      <c r="AG2074" s="2">
        <v>43644</v>
      </c>
      <c r="AH2074" s="2">
        <v>43677</v>
      </c>
      <c r="AI2074" s="2">
        <v>43707</v>
      </c>
      <c r="AJ2074" s="2">
        <v>43738</v>
      </c>
      <c r="AK2074" s="2">
        <v>43769</v>
      </c>
      <c r="AL2074" s="2">
        <v>43798</v>
      </c>
      <c r="AM2074" s="2">
        <v>43830</v>
      </c>
      <c r="AN2074" s="2">
        <v>43861</v>
      </c>
      <c r="AO2074" s="2">
        <v>43889</v>
      </c>
      <c r="AP2074" s="2">
        <v>43921</v>
      </c>
      <c r="AQ2074" s="2">
        <v>43951</v>
      </c>
      <c r="AR2074" s="2">
        <v>43980</v>
      </c>
      <c r="AS2074" s="2">
        <v>44012</v>
      </c>
      <c r="AT2074" s="2">
        <v>44043</v>
      </c>
      <c r="AU2074" s="2">
        <v>44074</v>
      </c>
      <c r="AV2074" s="2">
        <v>44104</v>
      </c>
      <c r="AW2074" s="2">
        <v>44134</v>
      </c>
      <c r="AX2074" s="2">
        <v>44165</v>
      </c>
      <c r="AY2074" s="2">
        <v>44196</v>
      </c>
      <c r="AZ2074" s="2">
        <v>44225</v>
      </c>
      <c r="BA2074" s="2">
        <v>44253</v>
      </c>
      <c r="BB2074" s="2">
        <v>44286</v>
      </c>
      <c r="BC2074" s="2">
        <v>44316</v>
      </c>
      <c r="BD2074" s="2">
        <v>44347</v>
      </c>
      <c r="BE2074" s="2">
        <v>44377</v>
      </c>
      <c r="BF2074" s="2">
        <v>44407</v>
      </c>
      <c r="BG2074" s="2">
        <v>44439</v>
      </c>
      <c r="BH2074" s="2">
        <v>44469</v>
      </c>
      <c r="BI2074" s="2">
        <v>44498</v>
      </c>
      <c r="BJ2074" s="2">
        <v>44530</v>
      </c>
      <c r="BK2074" s="2">
        <v>44561</v>
      </c>
      <c r="BL2074" s="2">
        <v>44592</v>
      </c>
      <c r="BM2074" s="2">
        <v>44620</v>
      </c>
      <c r="BN2074" s="2">
        <v>44651</v>
      </c>
      <c r="BO2074" s="2">
        <v>44680</v>
      </c>
      <c r="BP2074" s="2">
        <v>44712</v>
      </c>
      <c r="BQ2074" s="2">
        <v>44742</v>
      </c>
      <c r="BR2074" s="2">
        <v>44771</v>
      </c>
      <c r="BS2074" s="2">
        <v>44804</v>
      </c>
      <c r="BT2074" s="2">
        <v>44834</v>
      </c>
      <c r="BU2074" s="2">
        <v>44865</v>
      </c>
    </row>
    <row r="2075" spans="1:73" x14ac:dyDescent="0.25">
      <c r="D2075" s="3">
        <v>3191075</v>
      </c>
      <c r="E2075">
        <v>1966153</v>
      </c>
      <c r="F2075">
        <v>3706942</v>
      </c>
      <c r="G2075">
        <v>2583415</v>
      </c>
      <c r="H2075">
        <v>4394609</v>
      </c>
      <c r="I2075">
        <v>3652344</v>
      </c>
      <c r="J2075">
        <v>2639561</v>
      </c>
      <c r="K2075">
        <v>3336786</v>
      </c>
      <c r="L2075">
        <v>2566448</v>
      </c>
      <c r="M2075">
        <v>2592026</v>
      </c>
      <c r="N2075">
        <v>2763015</v>
      </c>
      <c r="O2075">
        <v>2473077</v>
      </c>
      <c r="P2075">
        <v>2728548</v>
      </c>
      <c r="Q2075">
        <v>3696209</v>
      </c>
      <c r="R2075">
        <v>3407383</v>
      </c>
      <c r="S2075">
        <v>2665090</v>
      </c>
      <c r="T2075">
        <v>2639167</v>
      </c>
      <c r="U2075">
        <v>3431868</v>
      </c>
      <c r="V2075">
        <v>2993602</v>
      </c>
      <c r="W2075">
        <v>2991054</v>
      </c>
      <c r="X2075">
        <v>2463756</v>
      </c>
      <c r="Y2075">
        <v>3500140</v>
      </c>
      <c r="Z2075">
        <v>2474944</v>
      </c>
      <c r="AA2075">
        <v>3402214</v>
      </c>
      <c r="AB2075">
        <v>2768912</v>
      </c>
      <c r="AC2075">
        <v>2157387</v>
      </c>
      <c r="AD2075">
        <v>2597918</v>
      </c>
      <c r="AE2075">
        <v>1980597</v>
      </c>
      <c r="AF2075">
        <v>4407696</v>
      </c>
      <c r="AG2075">
        <v>3287924</v>
      </c>
      <c r="AH2075">
        <v>2631440</v>
      </c>
      <c r="AI2075">
        <v>3522565</v>
      </c>
      <c r="AJ2075">
        <v>4180103</v>
      </c>
      <c r="AK2075">
        <v>3214183</v>
      </c>
      <c r="AL2075">
        <v>2467812</v>
      </c>
      <c r="AM2075">
        <v>3271784</v>
      </c>
      <c r="AN2075">
        <v>3579847</v>
      </c>
      <c r="AO2075">
        <v>4622063</v>
      </c>
      <c r="AP2075">
        <v>7557660</v>
      </c>
      <c r="AQ2075">
        <v>7336192</v>
      </c>
      <c r="AR2075">
        <v>5937236</v>
      </c>
      <c r="AS2075">
        <v>5537480</v>
      </c>
      <c r="AT2075">
        <v>5669512</v>
      </c>
      <c r="AU2075">
        <v>3289561</v>
      </c>
      <c r="AV2075">
        <v>5546404</v>
      </c>
      <c r="AW2075">
        <v>4812998</v>
      </c>
      <c r="AX2075">
        <v>8406769</v>
      </c>
      <c r="AY2075">
        <v>5452553</v>
      </c>
      <c r="AZ2075">
        <v>6484011</v>
      </c>
      <c r="BA2075">
        <v>5407289</v>
      </c>
      <c r="BB2075">
        <v>6287899</v>
      </c>
      <c r="BC2075">
        <v>6587785</v>
      </c>
      <c r="BD2075">
        <v>4078570</v>
      </c>
      <c r="BE2075">
        <v>5105430</v>
      </c>
      <c r="BF2075">
        <v>5239105</v>
      </c>
      <c r="BG2075">
        <v>3153837</v>
      </c>
      <c r="BH2075">
        <v>3682132</v>
      </c>
      <c r="BI2075">
        <v>3254853</v>
      </c>
      <c r="BJ2075">
        <v>3460700</v>
      </c>
      <c r="BK2075">
        <v>3771108</v>
      </c>
      <c r="BL2075">
        <v>4678005</v>
      </c>
      <c r="BM2075">
        <v>3565446</v>
      </c>
      <c r="BN2075">
        <v>4305495</v>
      </c>
      <c r="BO2075">
        <v>3735962</v>
      </c>
      <c r="BP2075">
        <v>4166270</v>
      </c>
      <c r="BQ2075">
        <v>4782160</v>
      </c>
      <c r="BR2075">
        <v>5366432</v>
      </c>
      <c r="BS2075">
        <v>4339059</v>
      </c>
      <c r="BT2075">
        <v>5908303</v>
      </c>
      <c r="BU2075">
        <v>5647252</v>
      </c>
    </row>
    <row r="2076" spans="1:73" x14ac:dyDescent="0.25">
      <c r="A2076" s="5" t="s">
        <v>1023</v>
      </c>
      <c r="B2076" t="s">
        <v>1174</v>
      </c>
      <c r="C2076" t="s">
        <v>1199</v>
      </c>
      <c r="D2076" s="2">
        <f>_xll.BDH(A2076, "volume", B2076, C2076, "Direction", "H", "Period", "M","cols=70;rows=2")</f>
        <v>42766</v>
      </c>
      <c r="E2076" s="2">
        <v>42794</v>
      </c>
      <c r="F2076" s="2">
        <v>42825</v>
      </c>
      <c r="G2076" s="2">
        <v>42853</v>
      </c>
      <c r="H2076" s="2">
        <v>42886</v>
      </c>
      <c r="I2076" s="2">
        <v>42916</v>
      </c>
      <c r="J2076" s="2">
        <v>42947</v>
      </c>
      <c r="K2076" s="2">
        <v>42978</v>
      </c>
      <c r="L2076" s="2">
        <v>43007</v>
      </c>
      <c r="M2076" s="2">
        <v>43039</v>
      </c>
      <c r="N2076" s="2">
        <v>43069</v>
      </c>
      <c r="O2076" s="2">
        <v>43098</v>
      </c>
      <c r="P2076" s="2">
        <v>43131</v>
      </c>
      <c r="Q2076" s="2">
        <v>43159</v>
      </c>
      <c r="R2076" s="2">
        <v>43189</v>
      </c>
      <c r="S2076" s="2">
        <v>43220</v>
      </c>
      <c r="T2076" s="2">
        <v>43251</v>
      </c>
      <c r="U2076" s="2">
        <v>43280</v>
      </c>
      <c r="V2076" s="2">
        <v>43312</v>
      </c>
      <c r="W2076" s="2">
        <v>43343</v>
      </c>
      <c r="X2076" s="2">
        <v>43371</v>
      </c>
      <c r="Y2076" s="2">
        <v>43404</v>
      </c>
      <c r="Z2076" s="2">
        <v>43434</v>
      </c>
      <c r="AA2076" s="2">
        <v>43465</v>
      </c>
      <c r="AB2076" s="2">
        <v>43496</v>
      </c>
      <c r="AC2076" s="2">
        <v>43524</v>
      </c>
      <c r="AD2076" s="2">
        <v>43553</v>
      </c>
      <c r="AE2076" s="2">
        <v>43585</v>
      </c>
      <c r="AF2076" s="2">
        <v>43616</v>
      </c>
      <c r="AG2076" s="2">
        <v>43644</v>
      </c>
      <c r="AH2076" s="2">
        <v>43677</v>
      </c>
      <c r="AI2076" s="2">
        <v>43707</v>
      </c>
      <c r="AJ2076" s="2">
        <v>43738</v>
      </c>
      <c r="AK2076" s="2">
        <v>43769</v>
      </c>
      <c r="AL2076" s="2">
        <v>43798</v>
      </c>
      <c r="AM2076" s="2">
        <v>43830</v>
      </c>
      <c r="AN2076" s="2">
        <v>43861</v>
      </c>
      <c r="AO2076" s="2">
        <v>43889</v>
      </c>
      <c r="AP2076" s="2">
        <v>43921</v>
      </c>
      <c r="AQ2076" s="2">
        <v>43951</v>
      </c>
      <c r="AR2076" s="2">
        <v>43980</v>
      </c>
      <c r="AS2076" s="2">
        <v>44012</v>
      </c>
      <c r="AT2076" s="2">
        <v>44043</v>
      </c>
      <c r="AU2076" s="2">
        <v>44074</v>
      </c>
      <c r="AV2076" s="2">
        <v>44104</v>
      </c>
      <c r="AW2076" s="2">
        <v>44134</v>
      </c>
      <c r="AX2076" s="2">
        <v>44165</v>
      </c>
      <c r="AY2076" s="2">
        <v>44196</v>
      </c>
      <c r="AZ2076" s="2">
        <v>44225</v>
      </c>
      <c r="BA2076" s="2">
        <v>44253</v>
      </c>
      <c r="BB2076" s="2">
        <v>44286</v>
      </c>
      <c r="BC2076" s="2">
        <v>44316</v>
      </c>
      <c r="BD2076" s="2">
        <v>44347</v>
      </c>
      <c r="BE2076" s="2">
        <v>44377</v>
      </c>
      <c r="BF2076" s="2">
        <v>44407</v>
      </c>
      <c r="BG2076" s="2">
        <v>44439</v>
      </c>
      <c r="BH2076" s="2">
        <v>44469</v>
      </c>
      <c r="BI2076" s="2">
        <v>44498</v>
      </c>
      <c r="BJ2076" s="2">
        <v>44530</v>
      </c>
      <c r="BK2076" s="2">
        <v>44561</v>
      </c>
      <c r="BL2076" s="2">
        <v>44592</v>
      </c>
      <c r="BM2076" s="2">
        <v>44620</v>
      </c>
      <c r="BN2076" s="2">
        <v>44651</v>
      </c>
      <c r="BO2076" s="2">
        <v>44680</v>
      </c>
      <c r="BP2076" s="2">
        <v>44712</v>
      </c>
      <c r="BQ2076" s="2">
        <v>44742</v>
      </c>
      <c r="BR2076" s="2">
        <v>44771</v>
      </c>
      <c r="BS2076" s="2">
        <v>44804</v>
      </c>
      <c r="BT2076" s="2">
        <v>44834</v>
      </c>
      <c r="BU2076" s="2">
        <v>44865</v>
      </c>
    </row>
    <row r="2077" spans="1:73" x14ac:dyDescent="0.25">
      <c r="D2077" s="3">
        <v>4154253</v>
      </c>
      <c r="E2077">
        <v>3608682</v>
      </c>
      <c r="F2077">
        <v>6556071</v>
      </c>
      <c r="G2077">
        <v>3391600</v>
      </c>
      <c r="H2077">
        <v>6440198</v>
      </c>
      <c r="I2077">
        <v>5893913</v>
      </c>
      <c r="J2077">
        <v>8722165</v>
      </c>
      <c r="K2077">
        <v>12431273</v>
      </c>
      <c r="L2077">
        <v>7391101</v>
      </c>
      <c r="M2077">
        <v>10221816</v>
      </c>
      <c r="N2077">
        <v>8763293</v>
      </c>
      <c r="O2077">
        <v>10102000</v>
      </c>
      <c r="P2077">
        <v>9668670</v>
      </c>
      <c r="Q2077">
        <v>8387755</v>
      </c>
      <c r="R2077">
        <v>10893912</v>
      </c>
      <c r="S2077">
        <v>8474240</v>
      </c>
      <c r="T2077">
        <v>6631705</v>
      </c>
      <c r="U2077">
        <v>8801790</v>
      </c>
      <c r="V2077">
        <v>5826792</v>
      </c>
      <c r="W2077">
        <v>7907416</v>
      </c>
      <c r="X2077">
        <v>7515963</v>
      </c>
      <c r="Y2077">
        <v>7403626</v>
      </c>
      <c r="Z2077">
        <v>7653668</v>
      </c>
      <c r="AA2077">
        <v>8798705</v>
      </c>
      <c r="AB2077">
        <v>5617902</v>
      </c>
      <c r="AC2077">
        <v>4370265</v>
      </c>
      <c r="AD2077">
        <v>7291403</v>
      </c>
      <c r="AE2077">
        <v>4470517</v>
      </c>
      <c r="AF2077">
        <v>7214857</v>
      </c>
      <c r="AG2077">
        <v>5468484</v>
      </c>
      <c r="AH2077">
        <v>5361589</v>
      </c>
      <c r="AI2077">
        <v>11544785</v>
      </c>
      <c r="AJ2077">
        <v>13007136</v>
      </c>
      <c r="AK2077">
        <v>10368239</v>
      </c>
      <c r="AL2077">
        <v>8193952</v>
      </c>
      <c r="AM2077">
        <v>10302797</v>
      </c>
      <c r="AN2077">
        <v>8111187</v>
      </c>
      <c r="AO2077">
        <v>5957728</v>
      </c>
      <c r="AP2077">
        <v>13595714</v>
      </c>
      <c r="AQ2077">
        <v>8279510</v>
      </c>
      <c r="AR2077">
        <v>7819831</v>
      </c>
      <c r="AS2077">
        <v>10701555</v>
      </c>
      <c r="AT2077">
        <v>7716672</v>
      </c>
      <c r="AU2077">
        <v>8497621</v>
      </c>
      <c r="AV2077">
        <v>7029042</v>
      </c>
      <c r="AW2077">
        <v>6092183</v>
      </c>
      <c r="AX2077">
        <v>7363070</v>
      </c>
      <c r="AY2077">
        <v>8080964</v>
      </c>
      <c r="AZ2077">
        <v>4870095</v>
      </c>
      <c r="BA2077">
        <v>3836225</v>
      </c>
      <c r="BB2077">
        <v>8675963</v>
      </c>
      <c r="BC2077">
        <v>4888392</v>
      </c>
      <c r="BD2077">
        <v>6540719</v>
      </c>
      <c r="BE2077">
        <v>5840343</v>
      </c>
      <c r="BF2077">
        <v>4103778</v>
      </c>
      <c r="BG2077">
        <v>5373073</v>
      </c>
      <c r="BH2077">
        <v>4537065</v>
      </c>
      <c r="BI2077">
        <v>6217171</v>
      </c>
      <c r="BJ2077">
        <v>4601027</v>
      </c>
      <c r="BK2077">
        <v>7581937</v>
      </c>
      <c r="BL2077">
        <v>4930296</v>
      </c>
      <c r="BM2077">
        <v>4488314</v>
      </c>
      <c r="BN2077">
        <v>6460737</v>
      </c>
      <c r="BO2077">
        <v>4875289</v>
      </c>
      <c r="BP2077">
        <v>7801761</v>
      </c>
      <c r="BQ2077">
        <v>7261493</v>
      </c>
      <c r="BR2077">
        <v>5128214</v>
      </c>
      <c r="BS2077">
        <v>7992230</v>
      </c>
      <c r="BT2077">
        <v>6813266</v>
      </c>
      <c r="BU2077">
        <v>5912921</v>
      </c>
    </row>
    <row r="2078" spans="1:73" x14ac:dyDescent="0.25">
      <c r="A2078" s="5" t="s">
        <v>1024</v>
      </c>
      <c r="B2078" t="s">
        <v>1174</v>
      </c>
      <c r="C2078" t="s">
        <v>1199</v>
      </c>
      <c r="D2078" s="2">
        <f>_xll.BDH(A2078, "volume", B2078, C2078, "Direction", "H", "Period", "M","cols=70;rows=2")</f>
        <v>42766</v>
      </c>
      <c r="E2078" s="2">
        <v>42794</v>
      </c>
      <c r="F2078" s="2">
        <v>42825</v>
      </c>
      <c r="G2078" s="2">
        <v>42853</v>
      </c>
      <c r="H2078" s="2">
        <v>42886</v>
      </c>
      <c r="I2078" s="2">
        <v>42916</v>
      </c>
      <c r="J2078" s="2">
        <v>42947</v>
      </c>
      <c r="K2078" s="2">
        <v>42978</v>
      </c>
      <c r="L2078" s="2">
        <v>43007</v>
      </c>
      <c r="M2078" s="2">
        <v>43039</v>
      </c>
      <c r="N2078" s="2">
        <v>43069</v>
      </c>
      <c r="O2078" s="2">
        <v>43098</v>
      </c>
      <c r="P2078" s="2">
        <v>43131</v>
      </c>
      <c r="Q2078" s="2">
        <v>43159</v>
      </c>
      <c r="R2078" s="2">
        <v>43189</v>
      </c>
      <c r="S2078" s="2">
        <v>43220</v>
      </c>
      <c r="T2078" s="2">
        <v>43251</v>
      </c>
      <c r="U2078" s="2">
        <v>43280</v>
      </c>
      <c r="V2078" s="2">
        <v>43312</v>
      </c>
      <c r="W2078" s="2">
        <v>43343</v>
      </c>
      <c r="X2078" s="2">
        <v>43371</v>
      </c>
      <c r="Y2078" s="2">
        <v>43404</v>
      </c>
      <c r="Z2078" s="2">
        <v>43434</v>
      </c>
      <c r="AA2078" s="2">
        <v>43465</v>
      </c>
      <c r="AB2078" s="2">
        <v>43496</v>
      </c>
      <c r="AC2078" s="2">
        <v>43524</v>
      </c>
      <c r="AD2078" s="2">
        <v>43553</v>
      </c>
      <c r="AE2078" s="2">
        <v>43585</v>
      </c>
      <c r="AF2078" s="2">
        <v>43616</v>
      </c>
      <c r="AG2078" s="2">
        <v>43644</v>
      </c>
      <c r="AH2078" s="2">
        <v>43677</v>
      </c>
      <c r="AI2078" s="2">
        <v>43707</v>
      </c>
      <c r="AJ2078" s="2">
        <v>43738</v>
      </c>
      <c r="AK2078" s="2">
        <v>43769</v>
      </c>
      <c r="AL2078" s="2">
        <v>43798</v>
      </c>
      <c r="AM2078" s="2">
        <v>43830</v>
      </c>
      <c r="AN2078" s="2">
        <v>43861</v>
      </c>
      <c r="AO2078" s="2">
        <v>43889</v>
      </c>
      <c r="AP2078" s="2">
        <v>43921</v>
      </c>
      <c r="AQ2078" s="2">
        <v>43951</v>
      </c>
      <c r="AR2078" s="2">
        <v>43980</v>
      </c>
      <c r="AS2078" s="2">
        <v>44012</v>
      </c>
      <c r="AT2078" s="2">
        <v>44043</v>
      </c>
      <c r="AU2078" s="2">
        <v>44074</v>
      </c>
      <c r="AV2078" s="2">
        <v>44104</v>
      </c>
      <c r="AW2078" s="2">
        <v>44134</v>
      </c>
      <c r="AX2078" s="2">
        <v>44165</v>
      </c>
      <c r="AY2078" s="2">
        <v>44196</v>
      </c>
      <c r="AZ2078" s="2">
        <v>44225</v>
      </c>
      <c r="BA2078" s="2">
        <v>44253</v>
      </c>
      <c r="BB2078" s="2">
        <v>44286</v>
      </c>
      <c r="BC2078" s="2">
        <v>44316</v>
      </c>
      <c r="BD2078" s="2">
        <v>44347</v>
      </c>
      <c r="BE2078" s="2">
        <v>44377</v>
      </c>
      <c r="BF2078" s="2">
        <v>44407</v>
      </c>
      <c r="BG2078" s="2">
        <v>44439</v>
      </c>
      <c r="BH2078" s="2">
        <v>44469</v>
      </c>
      <c r="BI2078" s="2">
        <v>44498</v>
      </c>
      <c r="BJ2078" s="2">
        <v>44530</v>
      </c>
      <c r="BK2078" s="2">
        <v>44561</v>
      </c>
      <c r="BL2078" s="2">
        <v>44592</v>
      </c>
      <c r="BM2078" s="2">
        <v>44620</v>
      </c>
      <c r="BN2078" s="2">
        <v>44651</v>
      </c>
      <c r="BO2078" s="2">
        <v>44680</v>
      </c>
      <c r="BP2078" s="2">
        <v>44712</v>
      </c>
      <c r="BQ2078" s="2">
        <v>44742</v>
      </c>
      <c r="BR2078" s="2">
        <v>44771</v>
      </c>
      <c r="BS2078" s="2">
        <v>44804</v>
      </c>
      <c r="BT2078" s="2">
        <v>44834</v>
      </c>
      <c r="BU2078" s="2">
        <v>44865</v>
      </c>
    </row>
    <row r="2079" spans="1:73" x14ac:dyDescent="0.25">
      <c r="D2079" s="3">
        <v>5119471</v>
      </c>
      <c r="E2079">
        <v>4352605</v>
      </c>
      <c r="F2079">
        <v>9578896</v>
      </c>
      <c r="G2079">
        <v>4331572</v>
      </c>
      <c r="H2079">
        <v>5583162</v>
      </c>
      <c r="I2079">
        <v>6789211</v>
      </c>
      <c r="J2079">
        <v>4326484</v>
      </c>
      <c r="K2079">
        <v>3877107</v>
      </c>
      <c r="L2079">
        <v>6128499</v>
      </c>
      <c r="M2079">
        <v>4584788</v>
      </c>
      <c r="N2079">
        <v>6313839</v>
      </c>
      <c r="O2079">
        <v>8225149</v>
      </c>
      <c r="P2079">
        <v>6792597</v>
      </c>
      <c r="Q2079">
        <v>7505608</v>
      </c>
      <c r="R2079">
        <v>8704455</v>
      </c>
      <c r="S2079">
        <v>5874933</v>
      </c>
      <c r="T2079">
        <v>6327530</v>
      </c>
      <c r="U2079">
        <v>8507945</v>
      </c>
      <c r="V2079">
        <v>5899146</v>
      </c>
      <c r="W2079">
        <v>4747511</v>
      </c>
      <c r="X2079">
        <v>5503723</v>
      </c>
      <c r="Y2079">
        <v>7624145</v>
      </c>
      <c r="Z2079">
        <v>9011568</v>
      </c>
      <c r="AA2079">
        <v>7869000</v>
      </c>
      <c r="AB2079">
        <v>6709347</v>
      </c>
      <c r="AC2079">
        <v>6252397</v>
      </c>
      <c r="AD2079">
        <v>9111748</v>
      </c>
      <c r="AE2079">
        <v>5932673</v>
      </c>
      <c r="AF2079">
        <v>5803291</v>
      </c>
      <c r="AG2079">
        <v>6664175</v>
      </c>
      <c r="AH2079">
        <v>7926759</v>
      </c>
      <c r="AI2079">
        <v>7580068</v>
      </c>
      <c r="AJ2079">
        <v>6578677</v>
      </c>
      <c r="AK2079">
        <v>7514340</v>
      </c>
      <c r="AL2079">
        <v>5602104</v>
      </c>
      <c r="AM2079">
        <v>5952470</v>
      </c>
      <c r="AN2079">
        <v>5439064</v>
      </c>
      <c r="AO2079">
        <v>6766944</v>
      </c>
      <c r="AP2079">
        <v>11583939</v>
      </c>
      <c r="AQ2079">
        <v>8539550</v>
      </c>
      <c r="AR2079">
        <v>7563693</v>
      </c>
      <c r="AS2079">
        <v>8853844</v>
      </c>
      <c r="AT2079">
        <v>5076942</v>
      </c>
      <c r="AU2079">
        <v>5045479</v>
      </c>
      <c r="AV2079">
        <v>6776790</v>
      </c>
      <c r="AW2079">
        <v>5460464</v>
      </c>
      <c r="AX2079">
        <v>6657643</v>
      </c>
      <c r="AY2079">
        <v>5683567</v>
      </c>
      <c r="AZ2079">
        <v>6154553</v>
      </c>
      <c r="BA2079">
        <v>5024730</v>
      </c>
      <c r="BB2079">
        <v>7774108</v>
      </c>
      <c r="BC2079">
        <v>4751337</v>
      </c>
      <c r="BD2079">
        <v>9894690</v>
      </c>
      <c r="BE2079">
        <v>10076188</v>
      </c>
      <c r="BF2079">
        <v>6453146</v>
      </c>
      <c r="BG2079">
        <v>6520737</v>
      </c>
      <c r="BH2079">
        <v>8003309</v>
      </c>
      <c r="BI2079">
        <v>6834168</v>
      </c>
      <c r="BJ2079">
        <v>6290581</v>
      </c>
      <c r="BK2079">
        <v>6098341</v>
      </c>
      <c r="BL2079">
        <v>6977269</v>
      </c>
      <c r="BM2079">
        <v>5731080</v>
      </c>
      <c r="BN2079">
        <v>8386987</v>
      </c>
      <c r="BO2079">
        <v>6502701</v>
      </c>
      <c r="BP2079">
        <v>7111387</v>
      </c>
      <c r="BQ2079">
        <v>7696871</v>
      </c>
      <c r="BR2079">
        <v>4910969</v>
      </c>
      <c r="BS2079">
        <v>5583114</v>
      </c>
      <c r="BT2079">
        <v>7639563</v>
      </c>
      <c r="BU2079">
        <v>6261788</v>
      </c>
    </row>
    <row r="2080" spans="1:73" x14ac:dyDescent="0.25">
      <c r="A2080" s="5" t="s">
        <v>1025</v>
      </c>
      <c r="B2080" t="s">
        <v>1174</v>
      </c>
      <c r="C2080" t="s">
        <v>1199</v>
      </c>
      <c r="D2080" s="2">
        <f>_xll.BDH(A2080, "volume", B2080, C2080, "Direction", "H", "Period", "M","cols=70;rows=2")</f>
        <v>42766</v>
      </c>
      <c r="E2080" s="2">
        <v>42794</v>
      </c>
      <c r="F2080" s="2">
        <v>42825</v>
      </c>
      <c r="G2080" s="2">
        <v>42853</v>
      </c>
      <c r="H2080" s="2">
        <v>42886</v>
      </c>
      <c r="I2080" s="2">
        <v>42916</v>
      </c>
      <c r="J2080" s="2">
        <v>42947</v>
      </c>
      <c r="K2080" s="2">
        <v>42978</v>
      </c>
      <c r="L2080" s="2">
        <v>43007</v>
      </c>
      <c r="M2080" s="2">
        <v>43039</v>
      </c>
      <c r="N2080" s="2">
        <v>43069</v>
      </c>
      <c r="O2080" s="2">
        <v>43098</v>
      </c>
      <c r="P2080" s="2">
        <v>43131</v>
      </c>
      <c r="Q2080" s="2">
        <v>43159</v>
      </c>
      <c r="R2080" s="2">
        <v>43189</v>
      </c>
      <c r="S2080" s="2">
        <v>43220</v>
      </c>
      <c r="T2080" s="2">
        <v>43251</v>
      </c>
      <c r="U2080" s="2">
        <v>43280</v>
      </c>
      <c r="V2080" s="2">
        <v>43312</v>
      </c>
      <c r="W2080" s="2">
        <v>43343</v>
      </c>
      <c r="X2080" s="2">
        <v>43371</v>
      </c>
      <c r="Y2080" s="2">
        <v>43404</v>
      </c>
      <c r="Z2080" s="2">
        <v>43434</v>
      </c>
      <c r="AA2080" s="2">
        <v>43465</v>
      </c>
      <c r="AB2080" s="2">
        <v>43496</v>
      </c>
      <c r="AC2080" s="2">
        <v>43524</v>
      </c>
      <c r="AD2080" s="2">
        <v>43553</v>
      </c>
      <c r="AE2080" s="2">
        <v>43585</v>
      </c>
      <c r="AF2080" s="2">
        <v>43616</v>
      </c>
      <c r="AG2080" s="2">
        <v>43644</v>
      </c>
      <c r="AH2080" s="2">
        <v>43677</v>
      </c>
      <c r="AI2080" s="2">
        <v>43707</v>
      </c>
      <c r="AJ2080" s="2">
        <v>43738</v>
      </c>
      <c r="AK2080" s="2">
        <v>43769</v>
      </c>
      <c r="AL2080" s="2">
        <v>43798</v>
      </c>
      <c r="AM2080" s="2">
        <v>43830</v>
      </c>
      <c r="AN2080" s="2">
        <v>43861</v>
      </c>
      <c r="AO2080" s="2">
        <v>43889</v>
      </c>
      <c r="AP2080" s="2">
        <v>43921</v>
      </c>
      <c r="AQ2080" s="2">
        <v>43951</v>
      </c>
      <c r="AR2080" s="2">
        <v>43980</v>
      </c>
      <c r="AS2080" s="2">
        <v>44012</v>
      </c>
      <c r="AT2080" s="2">
        <v>44043</v>
      </c>
      <c r="AU2080" s="2">
        <v>44074</v>
      </c>
      <c r="AV2080" s="2">
        <v>44104</v>
      </c>
      <c r="AW2080" s="2">
        <v>44134</v>
      </c>
      <c r="AX2080" s="2">
        <v>44165</v>
      </c>
      <c r="AY2080" s="2">
        <v>44196</v>
      </c>
      <c r="AZ2080" s="2">
        <v>44225</v>
      </c>
      <c r="BA2080" s="2">
        <v>44253</v>
      </c>
      <c r="BB2080" s="2">
        <v>44286</v>
      </c>
      <c r="BC2080" s="2">
        <v>44316</v>
      </c>
      <c r="BD2080" s="2">
        <v>44347</v>
      </c>
      <c r="BE2080" s="2">
        <v>44377</v>
      </c>
      <c r="BF2080" s="2">
        <v>44407</v>
      </c>
      <c r="BG2080" s="2">
        <v>44439</v>
      </c>
      <c r="BH2080" s="2">
        <v>44469</v>
      </c>
      <c r="BI2080" s="2">
        <v>44498</v>
      </c>
      <c r="BJ2080" s="2">
        <v>44530</v>
      </c>
      <c r="BK2080" s="2">
        <v>44561</v>
      </c>
      <c r="BL2080" s="2">
        <v>44592</v>
      </c>
      <c r="BM2080" s="2">
        <v>44620</v>
      </c>
      <c r="BN2080" s="2">
        <v>44651</v>
      </c>
      <c r="BO2080" s="2">
        <v>44680</v>
      </c>
      <c r="BP2080" s="2">
        <v>44712</v>
      </c>
      <c r="BQ2080" s="2">
        <v>44742</v>
      </c>
      <c r="BR2080" s="2">
        <v>44771</v>
      </c>
      <c r="BS2080" s="2">
        <v>44804</v>
      </c>
      <c r="BT2080" s="2">
        <v>44834</v>
      </c>
      <c r="BU2080" s="2">
        <v>44865</v>
      </c>
    </row>
    <row r="2081" spans="1:73" x14ac:dyDescent="0.25">
      <c r="D2081" s="3">
        <v>18772786</v>
      </c>
      <c r="E2081">
        <v>23958612</v>
      </c>
      <c r="F2081">
        <v>20070863</v>
      </c>
      <c r="G2081">
        <v>18040588</v>
      </c>
      <c r="H2081">
        <v>18346891</v>
      </c>
      <c r="I2081">
        <v>17505185</v>
      </c>
      <c r="J2081">
        <v>16329686</v>
      </c>
      <c r="K2081">
        <v>18986823</v>
      </c>
      <c r="L2081">
        <v>16418968</v>
      </c>
      <c r="M2081">
        <v>24932027</v>
      </c>
      <c r="N2081">
        <v>33888626</v>
      </c>
      <c r="O2081">
        <v>22546811</v>
      </c>
      <c r="P2081">
        <v>28742462</v>
      </c>
      <c r="Q2081">
        <v>24978821</v>
      </c>
      <c r="R2081">
        <v>19425674</v>
      </c>
      <c r="S2081">
        <v>14916592</v>
      </c>
      <c r="T2081">
        <v>18990930</v>
      </c>
      <c r="U2081">
        <v>22914198</v>
      </c>
      <c r="V2081">
        <v>14729050</v>
      </c>
      <c r="W2081">
        <v>15199661</v>
      </c>
      <c r="X2081">
        <v>14440028</v>
      </c>
      <c r="Y2081">
        <v>18566011</v>
      </c>
      <c r="Z2081">
        <v>17608092</v>
      </c>
      <c r="AA2081">
        <v>19873544</v>
      </c>
      <c r="AB2081">
        <v>12760860</v>
      </c>
      <c r="AC2081">
        <v>14100625</v>
      </c>
      <c r="AD2081">
        <v>11349005</v>
      </c>
      <c r="AE2081">
        <v>9904724</v>
      </c>
      <c r="AF2081">
        <v>16803312</v>
      </c>
      <c r="AG2081">
        <v>12472776</v>
      </c>
      <c r="AH2081">
        <v>12350220</v>
      </c>
      <c r="AI2081">
        <v>14652535</v>
      </c>
      <c r="AJ2081">
        <v>8874033</v>
      </c>
      <c r="AK2081">
        <v>9507248</v>
      </c>
      <c r="AL2081">
        <v>18562627</v>
      </c>
      <c r="AM2081">
        <v>10976816</v>
      </c>
      <c r="AN2081">
        <v>11481811</v>
      </c>
      <c r="AO2081">
        <v>20226103</v>
      </c>
      <c r="AP2081">
        <v>30853813</v>
      </c>
      <c r="AQ2081">
        <v>14436650</v>
      </c>
      <c r="AR2081">
        <v>32642889</v>
      </c>
      <c r="AS2081">
        <v>38916725</v>
      </c>
      <c r="AT2081">
        <v>22624500</v>
      </c>
      <c r="AU2081">
        <v>18597676</v>
      </c>
      <c r="AV2081">
        <v>27432258</v>
      </c>
      <c r="AW2081">
        <v>18219200</v>
      </c>
      <c r="AX2081">
        <v>18243054</v>
      </c>
      <c r="AY2081">
        <v>19015853</v>
      </c>
      <c r="AZ2081">
        <v>13939366</v>
      </c>
      <c r="BA2081">
        <v>15491273</v>
      </c>
      <c r="BB2081">
        <v>17041883</v>
      </c>
      <c r="BC2081">
        <v>12322244</v>
      </c>
      <c r="BD2081">
        <v>17106241</v>
      </c>
      <c r="BE2081">
        <v>16922736</v>
      </c>
      <c r="BF2081">
        <v>14778695</v>
      </c>
      <c r="BG2081">
        <v>15610375</v>
      </c>
      <c r="BH2081">
        <v>14330515</v>
      </c>
      <c r="BI2081">
        <v>9251968</v>
      </c>
      <c r="BJ2081">
        <v>12204241</v>
      </c>
      <c r="BK2081">
        <v>16037448</v>
      </c>
      <c r="BL2081">
        <v>14354582</v>
      </c>
      <c r="BM2081">
        <v>17682250</v>
      </c>
      <c r="BN2081">
        <v>26931504</v>
      </c>
      <c r="BO2081">
        <v>16870620</v>
      </c>
      <c r="BP2081">
        <v>30610311</v>
      </c>
      <c r="BQ2081">
        <v>48726004</v>
      </c>
      <c r="BR2081">
        <v>15357508</v>
      </c>
      <c r="BS2081">
        <v>13064238</v>
      </c>
      <c r="BT2081">
        <v>22392896</v>
      </c>
      <c r="BU2081">
        <v>13636273</v>
      </c>
    </row>
    <row r="2082" spans="1:73" x14ac:dyDescent="0.25">
      <c r="A2082" s="5" t="s">
        <v>1026</v>
      </c>
      <c r="B2082" t="s">
        <v>1174</v>
      </c>
      <c r="C2082" t="s">
        <v>1199</v>
      </c>
      <c r="D2082" s="2">
        <f>_xll.BDH(A2082, "volume", B2082, C2082, "Direction", "H", "Period", "M","cols=70;rows=2")</f>
        <v>42766</v>
      </c>
      <c r="E2082" s="2">
        <v>42794</v>
      </c>
      <c r="F2082" s="2">
        <v>42825</v>
      </c>
      <c r="G2082" s="2">
        <v>42853</v>
      </c>
      <c r="H2082" s="2">
        <v>42886</v>
      </c>
      <c r="I2082" s="2">
        <v>42916</v>
      </c>
      <c r="J2082" s="2">
        <v>42947</v>
      </c>
      <c r="K2082" s="2">
        <v>42978</v>
      </c>
      <c r="L2082" s="2">
        <v>43007</v>
      </c>
      <c r="M2082" s="2">
        <v>43039</v>
      </c>
      <c r="N2082" s="2">
        <v>43069</v>
      </c>
      <c r="O2082" s="2">
        <v>43098</v>
      </c>
      <c r="P2082" s="2">
        <v>43131</v>
      </c>
      <c r="Q2082" s="2">
        <v>43159</v>
      </c>
      <c r="R2082" s="2">
        <v>43189</v>
      </c>
      <c r="S2082" s="2">
        <v>43220</v>
      </c>
      <c r="T2082" s="2">
        <v>43251</v>
      </c>
      <c r="U2082" s="2">
        <v>43280</v>
      </c>
      <c r="V2082" s="2">
        <v>43312</v>
      </c>
      <c r="W2082" s="2">
        <v>43343</v>
      </c>
      <c r="X2082" s="2">
        <v>43371</v>
      </c>
      <c r="Y2082" s="2">
        <v>43404</v>
      </c>
      <c r="Z2082" s="2">
        <v>43434</v>
      </c>
      <c r="AA2082" s="2">
        <v>43465</v>
      </c>
      <c r="AB2082" s="2">
        <v>43496</v>
      </c>
      <c r="AC2082" s="2">
        <v>43524</v>
      </c>
      <c r="AD2082" s="2">
        <v>43553</v>
      </c>
      <c r="AE2082" s="2">
        <v>43585</v>
      </c>
      <c r="AF2082" s="2">
        <v>43616</v>
      </c>
      <c r="AG2082" s="2">
        <v>43644</v>
      </c>
      <c r="AH2082" s="2">
        <v>43677</v>
      </c>
      <c r="AI2082" s="2">
        <v>43707</v>
      </c>
      <c r="AJ2082" s="2">
        <v>43738</v>
      </c>
      <c r="AK2082" s="2">
        <v>43769</v>
      </c>
      <c r="AL2082" s="2">
        <v>43798</v>
      </c>
      <c r="AM2082" s="2">
        <v>43830</v>
      </c>
      <c r="AN2082" s="2">
        <v>43861</v>
      </c>
      <c r="AO2082" s="2">
        <v>43889</v>
      </c>
      <c r="AP2082" s="2">
        <v>43921</v>
      </c>
      <c r="AQ2082" s="2">
        <v>43951</v>
      </c>
      <c r="AR2082" s="2">
        <v>43980</v>
      </c>
      <c r="AS2082" s="2">
        <v>44012</v>
      </c>
      <c r="AT2082" s="2">
        <v>44043</v>
      </c>
      <c r="AU2082" s="2">
        <v>44074</v>
      </c>
      <c r="AV2082" s="2">
        <v>44104</v>
      </c>
      <c r="AW2082" s="2">
        <v>44134</v>
      </c>
      <c r="AX2082" s="2">
        <v>44165</v>
      </c>
      <c r="AY2082" s="2">
        <v>44196</v>
      </c>
      <c r="AZ2082" s="2">
        <v>44225</v>
      </c>
      <c r="BA2082" s="2">
        <v>44253</v>
      </c>
      <c r="BB2082" s="2">
        <v>44286</v>
      </c>
      <c r="BC2082" s="2">
        <v>44316</v>
      </c>
      <c r="BD2082" s="2">
        <v>44347</v>
      </c>
      <c r="BE2082" s="2">
        <v>44377</v>
      </c>
      <c r="BF2082" s="2">
        <v>44407</v>
      </c>
      <c r="BG2082" s="2">
        <v>44439</v>
      </c>
      <c r="BH2082" s="2">
        <v>44469</v>
      </c>
      <c r="BI2082" s="2">
        <v>44498</v>
      </c>
      <c r="BJ2082" s="2">
        <v>44530</v>
      </c>
      <c r="BK2082" s="2">
        <v>44561</v>
      </c>
      <c r="BL2082" s="2">
        <v>44592</v>
      </c>
      <c r="BM2082" s="2">
        <v>44620</v>
      </c>
      <c r="BN2082" s="2">
        <v>44651</v>
      </c>
      <c r="BO2082" s="2">
        <v>44680</v>
      </c>
      <c r="BP2082" s="2">
        <v>44712</v>
      </c>
      <c r="BQ2082" s="2">
        <v>44742</v>
      </c>
      <c r="BR2082" s="2">
        <v>44771</v>
      </c>
      <c r="BS2082" s="2">
        <v>44804</v>
      </c>
      <c r="BT2082" s="2">
        <v>44834</v>
      </c>
      <c r="BU2082" s="2">
        <v>44865</v>
      </c>
    </row>
    <row r="2083" spans="1:73" x14ac:dyDescent="0.25">
      <c r="D2083" s="3">
        <v>1016234</v>
      </c>
      <c r="E2083">
        <v>1243997</v>
      </c>
      <c r="F2083">
        <v>1059452</v>
      </c>
      <c r="G2083">
        <v>787992</v>
      </c>
      <c r="H2083">
        <v>1156785</v>
      </c>
      <c r="I2083">
        <v>946138</v>
      </c>
      <c r="J2083">
        <v>801249</v>
      </c>
      <c r="K2083">
        <v>847988</v>
      </c>
      <c r="L2083">
        <v>715496</v>
      </c>
      <c r="M2083">
        <v>827123</v>
      </c>
      <c r="N2083">
        <v>928018</v>
      </c>
      <c r="O2083">
        <v>848047</v>
      </c>
      <c r="P2083">
        <v>766531</v>
      </c>
      <c r="Q2083">
        <v>902667</v>
      </c>
      <c r="R2083">
        <v>1143488</v>
      </c>
      <c r="S2083">
        <v>1104371</v>
      </c>
      <c r="T2083">
        <v>1414375</v>
      </c>
      <c r="U2083">
        <v>1506456</v>
      </c>
      <c r="V2083">
        <v>1104852</v>
      </c>
      <c r="W2083">
        <v>805257</v>
      </c>
      <c r="X2083">
        <v>1040688</v>
      </c>
      <c r="Y2083">
        <v>977489</v>
      </c>
      <c r="Z2083">
        <v>889301</v>
      </c>
      <c r="AA2083">
        <v>869675</v>
      </c>
      <c r="AB2083">
        <v>784194</v>
      </c>
      <c r="AC2083">
        <v>641697</v>
      </c>
      <c r="AD2083">
        <v>699076</v>
      </c>
      <c r="AE2083">
        <v>693594</v>
      </c>
      <c r="AF2083">
        <v>956015</v>
      </c>
      <c r="AG2083">
        <v>799088</v>
      </c>
      <c r="AH2083">
        <v>990812</v>
      </c>
      <c r="AI2083">
        <v>1344311</v>
      </c>
      <c r="AJ2083">
        <v>1025695</v>
      </c>
      <c r="AK2083">
        <v>1130886</v>
      </c>
      <c r="AL2083">
        <v>1253874</v>
      </c>
      <c r="AM2083">
        <v>1270679</v>
      </c>
      <c r="AN2083">
        <v>1096521</v>
      </c>
      <c r="AO2083">
        <v>1089687</v>
      </c>
      <c r="AP2083">
        <v>1489852</v>
      </c>
      <c r="AQ2083">
        <v>925770</v>
      </c>
      <c r="AR2083">
        <v>893771</v>
      </c>
      <c r="AS2083">
        <v>1073892</v>
      </c>
      <c r="AT2083">
        <v>651182</v>
      </c>
      <c r="AU2083">
        <v>610438</v>
      </c>
      <c r="AV2083">
        <v>754879</v>
      </c>
      <c r="AW2083">
        <v>692632</v>
      </c>
      <c r="AX2083">
        <v>982957</v>
      </c>
      <c r="AY2083">
        <v>1060062</v>
      </c>
      <c r="AZ2083">
        <v>731579</v>
      </c>
      <c r="BA2083">
        <v>823725</v>
      </c>
      <c r="BB2083">
        <v>1175924</v>
      </c>
      <c r="BC2083">
        <v>675123</v>
      </c>
      <c r="BD2083">
        <v>911569</v>
      </c>
      <c r="BE2083">
        <v>1216315</v>
      </c>
      <c r="BF2083">
        <v>667302</v>
      </c>
      <c r="BG2083">
        <v>711696</v>
      </c>
      <c r="BH2083">
        <v>728099</v>
      </c>
      <c r="BI2083">
        <v>600311</v>
      </c>
      <c r="BJ2083">
        <v>757102</v>
      </c>
      <c r="BK2083">
        <v>839831</v>
      </c>
      <c r="BL2083">
        <v>795684</v>
      </c>
      <c r="BM2083">
        <v>811896</v>
      </c>
      <c r="BN2083">
        <v>937380</v>
      </c>
      <c r="BO2083">
        <v>793393</v>
      </c>
      <c r="BP2083">
        <v>929831</v>
      </c>
      <c r="BQ2083">
        <v>919355</v>
      </c>
      <c r="BR2083">
        <v>655008</v>
      </c>
      <c r="BS2083">
        <v>579712</v>
      </c>
      <c r="BT2083">
        <v>681844</v>
      </c>
      <c r="BU2083">
        <v>617795</v>
      </c>
    </row>
    <row r="2084" spans="1:73" x14ac:dyDescent="0.25">
      <c r="A2084" s="5" t="s">
        <v>1027</v>
      </c>
      <c r="B2084" t="s">
        <v>1174</v>
      </c>
      <c r="C2084" t="s">
        <v>1199</v>
      </c>
      <c r="D2084" s="2">
        <f>_xll.BDH(A2084, "volume", B2084, C2084, "Direction", "H", "Period", "M","cols=70;rows=2")</f>
        <v>42766</v>
      </c>
      <c r="E2084" s="2">
        <v>42794</v>
      </c>
      <c r="F2084" s="2">
        <v>42825</v>
      </c>
      <c r="G2084" s="2">
        <v>42853</v>
      </c>
      <c r="H2084" s="2">
        <v>42886</v>
      </c>
      <c r="I2084" s="2">
        <v>42916</v>
      </c>
      <c r="J2084" s="2">
        <v>42947</v>
      </c>
      <c r="K2084" s="2">
        <v>42978</v>
      </c>
      <c r="L2084" s="2">
        <v>43007</v>
      </c>
      <c r="M2084" s="2">
        <v>43039</v>
      </c>
      <c r="N2084" s="2">
        <v>43069</v>
      </c>
      <c r="O2084" s="2">
        <v>43098</v>
      </c>
      <c r="P2084" s="2">
        <v>43131</v>
      </c>
      <c r="Q2084" s="2">
        <v>43159</v>
      </c>
      <c r="R2084" s="2">
        <v>43189</v>
      </c>
      <c r="S2084" s="2">
        <v>43220</v>
      </c>
      <c r="T2084" s="2">
        <v>43251</v>
      </c>
      <c r="U2084" s="2">
        <v>43280</v>
      </c>
      <c r="V2084" s="2">
        <v>43312</v>
      </c>
      <c r="W2084" s="2">
        <v>43343</v>
      </c>
      <c r="X2084" s="2">
        <v>43371</v>
      </c>
      <c r="Y2084" s="2">
        <v>43404</v>
      </c>
      <c r="Z2084" s="2">
        <v>43434</v>
      </c>
      <c r="AA2084" s="2">
        <v>43465</v>
      </c>
      <c r="AB2084" s="2">
        <v>43496</v>
      </c>
      <c r="AC2084" s="2">
        <v>43524</v>
      </c>
      <c r="AD2084" s="2">
        <v>43553</v>
      </c>
      <c r="AE2084" s="2">
        <v>43585</v>
      </c>
      <c r="AF2084" s="2">
        <v>43616</v>
      </c>
      <c r="AG2084" s="2">
        <v>43644</v>
      </c>
      <c r="AH2084" s="2">
        <v>43677</v>
      </c>
      <c r="AI2084" s="2">
        <v>43707</v>
      </c>
      <c r="AJ2084" s="2">
        <v>43738</v>
      </c>
      <c r="AK2084" s="2">
        <v>43769</v>
      </c>
      <c r="AL2084" s="2">
        <v>43798</v>
      </c>
      <c r="AM2084" s="2">
        <v>43830</v>
      </c>
      <c r="AN2084" s="2">
        <v>43861</v>
      </c>
      <c r="AO2084" s="2">
        <v>43889</v>
      </c>
      <c r="AP2084" s="2">
        <v>43921</v>
      </c>
      <c r="AQ2084" s="2">
        <v>43951</v>
      </c>
      <c r="AR2084" s="2">
        <v>43980</v>
      </c>
      <c r="AS2084" s="2">
        <v>44012</v>
      </c>
      <c r="AT2084" s="2">
        <v>44043</v>
      </c>
      <c r="AU2084" s="2">
        <v>44074</v>
      </c>
      <c r="AV2084" s="2">
        <v>44104</v>
      </c>
      <c r="AW2084" s="2">
        <v>44134</v>
      </c>
      <c r="AX2084" s="2">
        <v>44165</v>
      </c>
      <c r="AY2084" s="2">
        <v>44196</v>
      </c>
      <c r="AZ2084" s="2">
        <v>44225</v>
      </c>
      <c r="BA2084" s="2">
        <v>44253</v>
      </c>
      <c r="BB2084" s="2">
        <v>44286</v>
      </c>
      <c r="BC2084" s="2">
        <v>44316</v>
      </c>
      <c r="BD2084" s="2">
        <v>44347</v>
      </c>
      <c r="BE2084" s="2">
        <v>44377</v>
      </c>
      <c r="BF2084" s="2">
        <v>44407</v>
      </c>
      <c r="BG2084" s="2">
        <v>44439</v>
      </c>
      <c r="BH2084" s="2">
        <v>44469</v>
      </c>
      <c r="BI2084" s="2">
        <v>44498</v>
      </c>
      <c r="BJ2084" s="2">
        <v>44530</v>
      </c>
      <c r="BK2084" s="2">
        <v>44561</v>
      </c>
      <c r="BL2084" s="2">
        <v>44592</v>
      </c>
      <c r="BM2084" s="2">
        <v>44620</v>
      </c>
      <c r="BN2084" s="2">
        <v>44651</v>
      </c>
      <c r="BO2084" s="2">
        <v>44680</v>
      </c>
      <c r="BP2084" s="2">
        <v>44712</v>
      </c>
      <c r="BQ2084" s="2">
        <v>44742</v>
      </c>
      <c r="BR2084" s="2">
        <v>44771</v>
      </c>
      <c r="BS2084" s="2">
        <v>44804</v>
      </c>
      <c r="BT2084" s="2">
        <v>44834</v>
      </c>
      <c r="BU2084" s="2">
        <v>44865</v>
      </c>
    </row>
    <row r="2085" spans="1:73" x14ac:dyDescent="0.25">
      <c r="D2085" s="3">
        <v>5207843</v>
      </c>
      <c r="E2085">
        <v>4947733</v>
      </c>
      <c r="F2085">
        <v>8757938</v>
      </c>
      <c r="G2085">
        <v>3812798</v>
      </c>
      <c r="H2085">
        <v>4648880</v>
      </c>
      <c r="I2085">
        <v>2790454</v>
      </c>
      <c r="J2085">
        <v>1900565</v>
      </c>
      <c r="K2085">
        <v>2085357</v>
      </c>
      <c r="L2085">
        <v>2166871</v>
      </c>
      <c r="M2085">
        <v>1933455</v>
      </c>
      <c r="N2085">
        <v>2197849</v>
      </c>
      <c r="O2085">
        <v>1790110</v>
      </c>
      <c r="P2085">
        <v>2036779</v>
      </c>
      <c r="Q2085">
        <v>2473861</v>
      </c>
      <c r="R2085">
        <v>3533815</v>
      </c>
      <c r="S2085">
        <v>2521345</v>
      </c>
      <c r="T2085">
        <v>2433758</v>
      </c>
      <c r="U2085">
        <v>2510638</v>
      </c>
      <c r="V2085">
        <v>1905376</v>
      </c>
      <c r="W2085">
        <v>2109021</v>
      </c>
      <c r="X2085">
        <v>1848248</v>
      </c>
      <c r="Y2085">
        <v>2991831</v>
      </c>
      <c r="Z2085">
        <v>2620734</v>
      </c>
      <c r="AA2085">
        <v>2324544</v>
      </c>
      <c r="AB2085">
        <v>1905749</v>
      </c>
      <c r="AC2085">
        <v>2074894</v>
      </c>
      <c r="AD2085">
        <v>2038571</v>
      </c>
      <c r="AE2085">
        <v>1450112</v>
      </c>
      <c r="AF2085">
        <v>1856769</v>
      </c>
      <c r="AG2085">
        <v>1699366</v>
      </c>
      <c r="AH2085">
        <v>1352251</v>
      </c>
      <c r="AI2085">
        <v>2245062</v>
      </c>
      <c r="AJ2085">
        <v>2157829</v>
      </c>
      <c r="AK2085">
        <v>1742833</v>
      </c>
      <c r="AL2085">
        <v>1761272</v>
      </c>
      <c r="AM2085">
        <v>2034075</v>
      </c>
      <c r="AN2085">
        <v>2164176</v>
      </c>
      <c r="AO2085">
        <v>2420227</v>
      </c>
      <c r="AP2085">
        <v>6471936</v>
      </c>
      <c r="AQ2085">
        <v>4095106</v>
      </c>
      <c r="AR2085">
        <v>3208441</v>
      </c>
      <c r="AS2085">
        <v>3530207</v>
      </c>
      <c r="AT2085">
        <v>1886402</v>
      </c>
      <c r="AU2085">
        <v>1906863</v>
      </c>
      <c r="AV2085">
        <v>3262842</v>
      </c>
      <c r="AW2085">
        <v>2231476</v>
      </c>
      <c r="AX2085">
        <v>1891706</v>
      </c>
      <c r="AY2085">
        <v>2140065</v>
      </c>
      <c r="AZ2085">
        <v>1565262</v>
      </c>
      <c r="BA2085">
        <v>1564079</v>
      </c>
      <c r="BB2085">
        <v>1868027</v>
      </c>
      <c r="BC2085">
        <v>1576741</v>
      </c>
      <c r="BD2085">
        <v>1700598</v>
      </c>
      <c r="BE2085">
        <v>2326564</v>
      </c>
      <c r="BF2085">
        <v>1263499</v>
      </c>
      <c r="BG2085">
        <v>1388052</v>
      </c>
      <c r="BH2085">
        <v>2236594</v>
      </c>
      <c r="BI2085">
        <v>1428003</v>
      </c>
      <c r="BJ2085">
        <v>1920858</v>
      </c>
      <c r="BK2085">
        <v>1823435</v>
      </c>
      <c r="BL2085">
        <v>1653704</v>
      </c>
      <c r="BM2085">
        <v>1618592</v>
      </c>
      <c r="BN2085">
        <v>2445404</v>
      </c>
      <c r="BO2085">
        <v>1528565</v>
      </c>
      <c r="BP2085">
        <v>2262122</v>
      </c>
      <c r="BQ2085">
        <v>2328076</v>
      </c>
      <c r="BR2085">
        <v>1445899</v>
      </c>
      <c r="BS2085">
        <v>1566000</v>
      </c>
      <c r="BT2085">
        <v>1537721</v>
      </c>
      <c r="BU2085">
        <v>1374451</v>
      </c>
    </row>
    <row r="2086" spans="1:73" x14ac:dyDescent="0.25">
      <c r="A2086" s="5" t="s">
        <v>1028</v>
      </c>
      <c r="B2086" t="s">
        <v>1174</v>
      </c>
      <c r="C2086" t="s">
        <v>1199</v>
      </c>
      <c r="D2086" s="2">
        <f>_xll.BDH(A2086, "volume", B2086, C2086, "Direction", "H", "Period", "M","cols=70;rows=2")</f>
        <v>42766</v>
      </c>
      <c r="E2086" s="2">
        <v>42794</v>
      </c>
      <c r="F2086" s="2">
        <v>42825</v>
      </c>
      <c r="G2086" s="2">
        <v>42853</v>
      </c>
      <c r="H2086" s="2">
        <v>42886</v>
      </c>
      <c r="I2086" s="2">
        <v>42916</v>
      </c>
      <c r="J2086" s="2">
        <v>42947</v>
      </c>
      <c r="K2086" s="2">
        <v>42978</v>
      </c>
      <c r="L2086" s="2">
        <v>43007</v>
      </c>
      <c r="M2086" s="2">
        <v>43039</v>
      </c>
      <c r="N2086" s="2">
        <v>43069</v>
      </c>
      <c r="O2086" s="2">
        <v>43098</v>
      </c>
      <c r="P2086" s="2">
        <v>43131</v>
      </c>
      <c r="Q2086" s="2">
        <v>43159</v>
      </c>
      <c r="R2086" s="2">
        <v>43189</v>
      </c>
      <c r="S2086" s="2">
        <v>43220</v>
      </c>
      <c r="T2086" s="2">
        <v>43251</v>
      </c>
      <c r="U2086" s="2">
        <v>43280</v>
      </c>
      <c r="V2086" s="2">
        <v>43312</v>
      </c>
      <c r="W2086" s="2">
        <v>43343</v>
      </c>
      <c r="X2086" s="2">
        <v>43371</v>
      </c>
      <c r="Y2086" s="2">
        <v>43404</v>
      </c>
      <c r="Z2086" s="2">
        <v>43434</v>
      </c>
      <c r="AA2086" s="2">
        <v>43465</v>
      </c>
      <c r="AB2086" s="2">
        <v>43496</v>
      </c>
      <c r="AC2086" s="2">
        <v>43524</v>
      </c>
      <c r="AD2086" s="2">
        <v>43553</v>
      </c>
      <c r="AE2086" s="2">
        <v>43585</v>
      </c>
      <c r="AF2086" s="2">
        <v>43616</v>
      </c>
      <c r="AG2086" s="2">
        <v>43644</v>
      </c>
      <c r="AH2086" s="2">
        <v>43677</v>
      </c>
      <c r="AI2086" s="2">
        <v>43707</v>
      </c>
      <c r="AJ2086" s="2">
        <v>43738</v>
      </c>
      <c r="AK2086" s="2">
        <v>43769</v>
      </c>
      <c r="AL2086" s="2">
        <v>43798</v>
      </c>
      <c r="AM2086" s="2">
        <v>43830</v>
      </c>
      <c r="AN2086" s="2">
        <v>43861</v>
      </c>
      <c r="AO2086" s="2">
        <v>43889</v>
      </c>
      <c r="AP2086" s="2">
        <v>43921</v>
      </c>
      <c r="AQ2086" s="2">
        <v>43951</v>
      </c>
      <c r="AR2086" s="2">
        <v>43980</v>
      </c>
      <c r="AS2086" s="2">
        <v>44012</v>
      </c>
      <c r="AT2086" s="2">
        <v>44043</v>
      </c>
      <c r="AU2086" s="2">
        <v>44074</v>
      </c>
      <c r="AV2086" s="2">
        <v>44104</v>
      </c>
      <c r="AW2086" s="2">
        <v>44134</v>
      </c>
      <c r="AX2086" s="2">
        <v>44165</v>
      </c>
      <c r="AY2086" s="2">
        <v>44196</v>
      </c>
      <c r="AZ2086" s="2">
        <v>44225</v>
      </c>
      <c r="BA2086" s="2">
        <v>44253</v>
      </c>
      <c r="BB2086" s="2">
        <v>44286</v>
      </c>
      <c r="BC2086" s="2">
        <v>44316</v>
      </c>
      <c r="BD2086" s="2">
        <v>44347</v>
      </c>
      <c r="BE2086" s="2">
        <v>44377</v>
      </c>
      <c r="BF2086" s="2">
        <v>44407</v>
      </c>
      <c r="BG2086" s="2">
        <v>44439</v>
      </c>
      <c r="BH2086" s="2">
        <v>44469</v>
      </c>
      <c r="BI2086" s="2">
        <v>44498</v>
      </c>
      <c r="BJ2086" s="2">
        <v>44530</v>
      </c>
      <c r="BK2086" s="2">
        <v>44561</v>
      </c>
      <c r="BL2086" s="2">
        <v>44592</v>
      </c>
      <c r="BM2086" s="2">
        <v>44620</v>
      </c>
      <c r="BN2086" s="2">
        <v>44651</v>
      </c>
      <c r="BO2086" s="2">
        <v>44680</v>
      </c>
      <c r="BP2086" s="2">
        <v>44712</v>
      </c>
      <c r="BQ2086" s="2">
        <v>44742</v>
      </c>
      <c r="BR2086" s="2">
        <v>44771</v>
      </c>
      <c r="BS2086" s="2">
        <v>44804</v>
      </c>
      <c r="BT2086" s="2">
        <v>44834</v>
      </c>
      <c r="BU2086" s="2">
        <v>44865</v>
      </c>
    </row>
    <row r="2087" spans="1:73" x14ac:dyDescent="0.25">
      <c r="D2087" s="3">
        <v>12337156</v>
      </c>
      <c r="E2087">
        <v>15490098</v>
      </c>
      <c r="F2087">
        <v>22791514</v>
      </c>
      <c r="G2087">
        <v>13065940</v>
      </c>
      <c r="H2087">
        <v>16341442</v>
      </c>
      <c r="I2087">
        <v>17982534</v>
      </c>
      <c r="J2087">
        <v>15154786</v>
      </c>
      <c r="K2087">
        <v>12729836</v>
      </c>
      <c r="L2087">
        <v>17168886</v>
      </c>
      <c r="M2087">
        <v>21753892</v>
      </c>
      <c r="N2087">
        <v>13085760</v>
      </c>
      <c r="O2087">
        <v>16759026</v>
      </c>
      <c r="P2087">
        <v>12105864</v>
      </c>
      <c r="Q2087">
        <v>16079088</v>
      </c>
      <c r="R2087">
        <v>15530620</v>
      </c>
      <c r="S2087">
        <v>14957050</v>
      </c>
      <c r="T2087">
        <v>29293350</v>
      </c>
      <c r="U2087">
        <v>21878714</v>
      </c>
      <c r="V2087">
        <v>11873552</v>
      </c>
      <c r="W2087">
        <v>12798910</v>
      </c>
      <c r="X2087">
        <v>11877194</v>
      </c>
      <c r="Y2087">
        <v>16703222</v>
      </c>
      <c r="Z2087">
        <v>14838038</v>
      </c>
      <c r="AA2087">
        <v>19730346</v>
      </c>
      <c r="AB2087">
        <v>16248768</v>
      </c>
      <c r="AC2087">
        <v>13220179</v>
      </c>
      <c r="AD2087">
        <v>24748231</v>
      </c>
      <c r="AE2087">
        <v>42145512</v>
      </c>
      <c r="AF2087">
        <v>43697676</v>
      </c>
      <c r="AG2087">
        <v>42313876</v>
      </c>
      <c r="AH2087">
        <v>25359870</v>
      </c>
      <c r="AI2087">
        <v>26671452</v>
      </c>
      <c r="AJ2087">
        <v>25019788</v>
      </c>
      <c r="AK2087">
        <v>32273933</v>
      </c>
      <c r="AL2087">
        <v>28099522</v>
      </c>
      <c r="AM2087">
        <v>24472357</v>
      </c>
      <c r="AN2087">
        <v>34228822</v>
      </c>
      <c r="AO2087">
        <v>36860736</v>
      </c>
      <c r="AP2087">
        <v>46875896</v>
      </c>
      <c r="AQ2087">
        <v>23047119</v>
      </c>
      <c r="AR2087">
        <v>14830740</v>
      </c>
      <c r="AS2087">
        <v>26281111</v>
      </c>
      <c r="AT2087">
        <v>14319807</v>
      </c>
      <c r="AU2087">
        <v>13204883</v>
      </c>
      <c r="AV2087">
        <v>19994995</v>
      </c>
      <c r="AW2087">
        <v>16920040</v>
      </c>
      <c r="AX2087">
        <v>21818520</v>
      </c>
      <c r="AY2087">
        <v>19908085</v>
      </c>
      <c r="AZ2087">
        <v>19512732</v>
      </c>
      <c r="BA2087">
        <v>16929451</v>
      </c>
      <c r="BB2087">
        <v>20207836</v>
      </c>
      <c r="BC2087">
        <v>19371207</v>
      </c>
      <c r="BD2087">
        <v>25798441</v>
      </c>
      <c r="BE2087">
        <v>24457105</v>
      </c>
      <c r="BF2087">
        <v>15772322</v>
      </c>
      <c r="BG2087">
        <v>17207659</v>
      </c>
      <c r="BH2087">
        <v>18331363</v>
      </c>
      <c r="BI2087">
        <v>20916664</v>
      </c>
      <c r="BJ2087">
        <v>21098463</v>
      </c>
      <c r="BK2087">
        <v>28507209</v>
      </c>
      <c r="BL2087">
        <v>21513105</v>
      </c>
      <c r="BM2087">
        <v>13939585</v>
      </c>
      <c r="BN2087">
        <v>19636145</v>
      </c>
      <c r="BO2087">
        <v>15607375</v>
      </c>
      <c r="BP2087">
        <v>22234729</v>
      </c>
      <c r="BQ2087">
        <v>21812482</v>
      </c>
      <c r="BR2087">
        <v>17055946</v>
      </c>
      <c r="BS2087">
        <v>19175589</v>
      </c>
      <c r="BT2087">
        <v>35644972</v>
      </c>
      <c r="BU2087">
        <v>24323550</v>
      </c>
    </row>
    <row r="2088" spans="1:73" x14ac:dyDescent="0.25">
      <c r="A2088" s="5" t="s">
        <v>1029</v>
      </c>
      <c r="B2088" t="s">
        <v>1174</v>
      </c>
      <c r="C2088" t="s">
        <v>1200</v>
      </c>
      <c r="D2088" s="2">
        <f>_xll.BDH(A2088, "volume", B2088, C2088, "Direction", "H", "Period", "M","cols=48;rows=2")</f>
        <v>42766</v>
      </c>
      <c r="E2088" s="2">
        <v>42794</v>
      </c>
      <c r="F2088" s="2">
        <v>42825</v>
      </c>
      <c r="G2088" s="2">
        <v>42853</v>
      </c>
      <c r="H2088" s="2">
        <v>42886</v>
      </c>
      <c r="I2088" s="2">
        <v>42916</v>
      </c>
      <c r="J2088" s="2">
        <v>42947</v>
      </c>
      <c r="K2088" s="2">
        <v>42978</v>
      </c>
      <c r="L2088" s="2">
        <v>43007</v>
      </c>
      <c r="M2088" s="2">
        <v>43039</v>
      </c>
      <c r="N2088" s="2">
        <v>43069</v>
      </c>
      <c r="O2088" s="2">
        <v>43098</v>
      </c>
      <c r="P2088" s="2">
        <v>43131</v>
      </c>
      <c r="Q2088" s="2">
        <v>43159</v>
      </c>
      <c r="R2088" s="2">
        <v>43189</v>
      </c>
      <c r="S2088" s="2">
        <v>43220</v>
      </c>
      <c r="T2088" s="2">
        <v>43251</v>
      </c>
      <c r="U2088" s="2">
        <v>43280</v>
      </c>
      <c r="V2088" s="2">
        <v>43312</v>
      </c>
      <c r="W2088" s="2">
        <v>43343</v>
      </c>
      <c r="X2088" s="2">
        <v>43371</v>
      </c>
      <c r="Y2088" s="2">
        <v>43404</v>
      </c>
      <c r="Z2088" s="2">
        <v>43434</v>
      </c>
      <c r="AA2088" s="2">
        <v>43465</v>
      </c>
      <c r="AB2088" s="2">
        <v>43496</v>
      </c>
      <c r="AC2088" s="2">
        <v>43524</v>
      </c>
      <c r="AD2088" s="2">
        <v>43553</v>
      </c>
      <c r="AE2088" s="2">
        <v>43585</v>
      </c>
      <c r="AF2088" s="2">
        <v>43616</v>
      </c>
      <c r="AG2088" s="2">
        <v>43644</v>
      </c>
      <c r="AH2088" s="2">
        <v>43677</v>
      </c>
      <c r="AI2088" s="2">
        <v>43707</v>
      </c>
      <c r="AJ2088" s="2">
        <v>43738</v>
      </c>
      <c r="AK2088" s="2">
        <v>43769</v>
      </c>
      <c r="AL2088" s="2">
        <v>43798</v>
      </c>
      <c r="AM2088" s="2">
        <v>43830</v>
      </c>
      <c r="AN2088" s="2">
        <v>43861</v>
      </c>
      <c r="AO2088" s="2">
        <v>43889</v>
      </c>
      <c r="AP2088" s="2">
        <v>43921</v>
      </c>
      <c r="AQ2088" s="2">
        <v>43951</v>
      </c>
      <c r="AR2088" s="2">
        <v>43980</v>
      </c>
      <c r="AS2088" s="2">
        <v>44012</v>
      </c>
      <c r="AT2088" s="2">
        <v>44043</v>
      </c>
      <c r="AU2088" s="2">
        <v>44074</v>
      </c>
      <c r="AV2088" s="2">
        <v>44104</v>
      </c>
      <c r="AW2088" s="2">
        <v>44134</v>
      </c>
      <c r="AX2088" s="2">
        <v>44165</v>
      </c>
      <c r="AY2088" s="2">
        <v>44196</v>
      </c>
    </row>
    <row r="2089" spans="1:73" x14ac:dyDescent="0.25">
      <c r="D2089" s="3">
        <v>23798419</v>
      </c>
      <c r="E2089">
        <v>28953649</v>
      </c>
      <c r="F2089">
        <v>29169452</v>
      </c>
      <c r="G2089">
        <v>21969029</v>
      </c>
      <c r="H2089">
        <v>27566928</v>
      </c>
      <c r="I2089">
        <v>23112599</v>
      </c>
      <c r="J2089">
        <v>19798302</v>
      </c>
      <c r="K2089">
        <v>41415714</v>
      </c>
      <c r="L2089">
        <v>28311454</v>
      </c>
      <c r="M2089">
        <v>22115096</v>
      </c>
      <c r="N2089">
        <v>33782858</v>
      </c>
      <c r="O2089">
        <v>25119028</v>
      </c>
      <c r="P2089">
        <v>20068396</v>
      </c>
      <c r="Q2089">
        <v>28326218</v>
      </c>
      <c r="R2089">
        <v>24752321</v>
      </c>
      <c r="S2089">
        <v>25219622</v>
      </c>
      <c r="T2089">
        <v>36245120</v>
      </c>
      <c r="U2089">
        <v>39020039</v>
      </c>
      <c r="V2089">
        <v>21795351</v>
      </c>
      <c r="W2089">
        <v>47919932</v>
      </c>
      <c r="X2089">
        <v>40537768</v>
      </c>
      <c r="Y2089">
        <v>37491559</v>
      </c>
      <c r="Z2089">
        <v>52117265</v>
      </c>
      <c r="AA2089">
        <v>53649105</v>
      </c>
      <c r="AB2089">
        <v>50173869</v>
      </c>
      <c r="AC2089">
        <v>57854130</v>
      </c>
      <c r="AD2089">
        <v>62338525</v>
      </c>
      <c r="AE2089">
        <v>53305932</v>
      </c>
      <c r="AF2089">
        <v>102155825</v>
      </c>
      <c r="AG2089">
        <v>29345345</v>
      </c>
      <c r="AH2089">
        <v>29309089</v>
      </c>
      <c r="AI2089">
        <v>27814144</v>
      </c>
      <c r="AJ2089">
        <v>23364699</v>
      </c>
      <c r="AK2089">
        <v>22090644</v>
      </c>
      <c r="AL2089">
        <v>28120333</v>
      </c>
      <c r="AM2089">
        <v>26480806</v>
      </c>
      <c r="AN2089">
        <v>25404034</v>
      </c>
      <c r="AO2089">
        <v>27325302</v>
      </c>
      <c r="AP2089">
        <v>48730143</v>
      </c>
      <c r="AQ2089">
        <v>38288521</v>
      </c>
      <c r="AR2089">
        <v>78927702</v>
      </c>
      <c r="AS2089">
        <v>93438045</v>
      </c>
      <c r="AT2089">
        <v>46055432</v>
      </c>
      <c r="AU2089">
        <v>34463542</v>
      </c>
      <c r="AV2089">
        <v>95447145</v>
      </c>
      <c r="AW2089">
        <v>35418653</v>
      </c>
      <c r="AX2089">
        <v>62360606</v>
      </c>
      <c r="AY2089">
        <v>40924735</v>
      </c>
    </row>
    <row r="2090" spans="1:73" x14ac:dyDescent="0.25">
      <c r="A2090" s="5" t="s">
        <v>1030</v>
      </c>
      <c r="B2090" t="s">
        <v>1174</v>
      </c>
      <c r="C2090" t="s">
        <v>1199</v>
      </c>
      <c r="D2090" s="2">
        <f>_xll.BDH(A2090, "volume", B2090, C2090, "Direction", "H", "Period", "M","cols=70;rows=2")</f>
        <v>42766</v>
      </c>
      <c r="E2090" s="2">
        <v>42794</v>
      </c>
      <c r="F2090" s="2">
        <v>42825</v>
      </c>
      <c r="G2090" s="2">
        <v>42853</v>
      </c>
      <c r="H2090" s="2">
        <v>42886</v>
      </c>
      <c r="I2090" s="2">
        <v>42916</v>
      </c>
      <c r="J2090" s="2">
        <v>42947</v>
      </c>
      <c r="K2090" s="2">
        <v>42978</v>
      </c>
      <c r="L2090" s="2">
        <v>43007</v>
      </c>
      <c r="M2090" s="2">
        <v>43039</v>
      </c>
      <c r="N2090" s="2">
        <v>43069</v>
      </c>
      <c r="O2090" s="2">
        <v>43098</v>
      </c>
      <c r="P2090" s="2">
        <v>43131</v>
      </c>
      <c r="Q2090" s="2">
        <v>43159</v>
      </c>
      <c r="R2090" s="2">
        <v>43189</v>
      </c>
      <c r="S2090" s="2">
        <v>43220</v>
      </c>
      <c r="T2090" s="2">
        <v>43251</v>
      </c>
      <c r="U2090" s="2">
        <v>43280</v>
      </c>
      <c r="V2090" s="2">
        <v>43312</v>
      </c>
      <c r="W2090" s="2">
        <v>43343</v>
      </c>
      <c r="X2090" s="2">
        <v>43371</v>
      </c>
      <c r="Y2090" s="2">
        <v>43404</v>
      </c>
      <c r="Z2090" s="2">
        <v>43434</v>
      </c>
      <c r="AA2090" s="2">
        <v>43465</v>
      </c>
      <c r="AB2090" s="2">
        <v>43496</v>
      </c>
      <c r="AC2090" s="2">
        <v>43524</v>
      </c>
      <c r="AD2090" s="2">
        <v>43553</v>
      </c>
      <c r="AE2090" s="2">
        <v>43585</v>
      </c>
      <c r="AF2090" s="2">
        <v>43616</v>
      </c>
      <c r="AG2090" s="2">
        <v>43644</v>
      </c>
      <c r="AH2090" s="2">
        <v>43677</v>
      </c>
      <c r="AI2090" s="2">
        <v>43707</v>
      </c>
      <c r="AJ2090" s="2">
        <v>43738</v>
      </c>
      <c r="AK2090" s="2">
        <v>43769</v>
      </c>
      <c r="AL2090" s="2">
        <v>43798</v>
      </c>
      <c r="AM2090" s="2">
        <v>43830</v>
      </c>
      <c r="AN2090" s="2">
        <v>43861</v>
      </c>
      <c r="AO2090" s="2">
        <v>43889</v>
      </c>
      <c r="AP2090" s="2">
        <v>43921</v>
      </c>
      <c r="AQ2090" s="2">
        <v>43951</v>
      </c>
      <c r="AR2090" s="2">
        <v>43980</v>
      </c>
      <c r="AS2090" s="2">
        <v>44012</v>
      </c>
      <c r="AT2090" s="2">
        <v>44043</v>
      </c>
      <c r="AU2090" s="2">
        <v>44074</v>
      </c>
      <c r="AV2090" s="2">
        <v>44104</v>
      </c>
      <c r="AW2090" s="2">
        <v>44134</v>
      </c>
      <c r="AX2090" s="2">
        <v>44165</v>
      </c>
      <c r="AY2090" s="2">
        <v>44196</v>
      </c>
      <c r="AZ2090" s="2">
        <v>44225</v>
      </c>
      <c r="BA2090" s="2">
        <v>44253</v>
      </c>
      <c r="BB2090" s="2">
        <v>44286</v>
      </c>
      <c r="BC2090" s="2">
        <v>44316</v>
      </c>
      <c r="BD2090" s="2">
        <v>44347</v>
      </c>
      <c r="BE2090" s="2">
        <v>44377</v>
      </c>
      <c r="BF2090" s="2">
        <v>44407</v>
      </c>
      <c r="BG2090" s="2">
        <v>44439</v>
      </c>
      <c r="BH2090" s="2">
        <v>44469</v>
      </c>
      <c r="BI2090" s="2">
        <v>44498</v>
      </c>
      <c r="BJ2090" s="2">
        <v>44530</v>
      </c>
      <c r="BK2090" s="2">
        <v>44561</v>
      </c>
      <c r="BL2090" s="2">
        <v>44592</v>
      </c>
      <c r="BM2090" s="2">
        <v>44620</v>
      </c>
      <c r="BN2090" s="2">
        <v>44651</v>
      </c>
      <c r="BO2090" s="2">
        <v>44680</v>
      </c>
      <c r="BP2090" s="2">
        <v>44712</v>
      </c>
      <c r="BQ2090" s="2">
        <v>44742</v>
      </c>
      <c r="BR2090" s="2">
        <v>44771</v>
      </c>
      <c r="BS2090" s="2">
        <v>44804</v>
      </c>
      <c r="BT2090" s="2">
        <v>44834</v>
      </c>
      <c r="BU2090" s="2">
        <v>44865</v>
      </c>
    </row>
    <row r="2091" spans="1:73" x14ac:dyDescent="0.25">
      <c r="D2091" s="3">
        <v>5524480</v>
      </c>
      <c r="E2091">
        <v>6026607</v>
      </c>
      <c r="F2091">
        <v>6475032</v>
      </c>
      <c r="G2091">
        <v>4520147</v>
      </c>
      <c r="H2091">
        <v>4851015</v>
      </c>
      <c r="I2091">
        <v>8329599</v>
      </c>
      <c r="J2091">
        <v>5695429</v>
      </c>
      <c r="K2091">
        <v>5644298</v>
      </c>
      <c r="L2091">
        <v>15212290</v>
      </c>
      <c r="M2091">
        <v>7643545</v>
      </c>
      <c r="N2091">
        <v>6477958</v>
      </c>
      <c r="O2091">
        <v>7091426</v>
      </c>
      <c r="P2091">
        <v>7867104</v>
      </c>
      <c r="Q2091">
        <v>8897592</v>
      </c>
      <c r="R2091">
        <v>7265591</v>
      </c>
      <c r="S2091">
        <v>5750579</v>
      </c>
      <c r="T2091">
        <v>7108203</v>
      </c>
      <c r="U2091">
        <v>7871835</v>
      </c>
      <c r="V2091">
        <v>7497331</v>
      </c>
      <c r="W2091">
        <v>5044426</v>
      </c>
      <c r="X2091">
        <v>8165042</v>
      </c>
      <c r="Y2091">
        <v>12346150</v>
      </c>
      <c r="Z2091">
        <v>7521196</v>
      </c>
      <c r="AA2091">
        <v>6897564</v>
      </c>
      <c r="AB2091">
        <v>7840527</v>
      </c>
      <c r="AC2091">
        <v>7422197</v>
      </c>
      <c r="AD2091">
        <v>6845364</v>
      </c>
      <c r="AE2091">
        <v>5712114</v>
      </c>
      <c r="AF2091">
        <v>5450268</v>
      </c>
      <c r="AG2091">
        <v>7598482</v>
      </c>
      <c r="AH2091">
        <v>5852233</v>
      </c>
      <c r="AI2091">
        <v>6110313</v>
      </c>
      <c r="AJ2091">
        <v>13688749</v>
      </c>
      <c r="AK2091">
        <v>10018341</v>
      </c>
      <c r="AL2091">
        <v>9683791</v>
      </c>
      <c r="AM2091">
        <v>9426803</v>
      </c>
      <c r="AN2091">
        <v>11095088</v>
      </c>
      <c r="AO2091">
        <v>11672942</v>
      </c>
      <c r="AP2091">
        <v>41939584</v>
      </c>
      <c r="AQ2091">
        <v>14863239</v>
      </c>
      <c r="AR2091">
        <v>10641592</v>
      </c>
      <c r="AS2091">
        <v>21371735</v>
      </c>
      <c r="AT2091">
        <v>9425640</v>
      </c>
      <c r="AU2091">
        <v>7455299</v>
      </c>
      <c r="AV2091">
        <v>15509459</v>
      </c>
      <c r="AW2091">
        <v>8533019</v>
      </c>
      <c r="AX2091">
        <v>12459289</v>
      </c>
      <c r="AY2091">
        <v>15877508</v>
      </c>
      <c r="AZ2091">
        <v>12208676</v>
      </c>
      <c r="BA2091">
        <v>10230826</v>
      </c>
      <c r="BB2091">
        <v>15638350</v>
      </c>
      <c r="BC2091">
        <v>10353126</v>
      </c>
      <c r="BD2091">
        <v>7939905</v>
      </c>
      <c r="BE2091">
        <v>11933428</v>
      </c>
      <c r="BF2091">
        <v>8274196</v>
      </c>
      <c r="BG2091">
        <v>7450869</v>
      </c>
      <c r="BH2091">
        <v>12882979</v>
      </c>
      <c r="BI2091">
        <v>9645506</v>
      </c>
      <c r="BJ2091">
        <v>9786372</v>
      </c>
      <c r="BK2091">
        <v>11205766</v>
      </c>
      <c r="BL2091">
        <v>10325422</v>
      </c>
      <c r="BM2091">
        <v>13649884</v>
      </c>
      <c r="BN2091">
        <v>11699796</v>
      </c>
      <c r="BO2091">
        <v>9610757</v>
      </c>
      <c r="BP2091">
        <v>11180024</v>
      </c>
      <c r="BQ2091">
        <v>13244120</v>
      </c>
      <c r="BR2091">
        <v>9684689</v>
      </c>
      <c r="BS2091">
        <v>10322628</v>
      </c>
      <c r="BT2091">
        <v>12773462</v>
      </c>
      <c r="BU2091">
        <v>14492852</v>
      </c>
    </row>
    <row r="2092" spans="1:73" x14ac:dyDescent="0.25">
      <c r="A2092" s="5" t="s">
        <v>1031</v>
      </c>
      <c r="B2092" t="s">
        <v>1175</v>
      </c>
      <c r="C2092" t="s">
        <v>1199</v>
      </c>
      <c r="D2092" s="2">
        <f>_xll.BDH(A2092, "volume", B2092, C2092, "Direction", "H", "Period", "M","cols=58;rows=2")</f>
        <v>43131</v>
      </c>
      <c r="E2092" s="2">
        <v>43159</v>
      </c>
      <c r="F2092" s="2">
        <v>43189</v>
      </c>
      <c r="G2092" s="2">
        <v>43220</v>
      </c>
      <c r="H2092" s="2">
        <v>43251</v>
      </c>
      <c r="I2092" s="2">
        <v>43280</v>
      </c>
      <c r="J2092" s="2">
        <v>43312</v>
      </c>
      <c r="K2092" s="2">
        <v>43343</v>
      </c>
      <c r="L2092" s="2">
        <v>43371</v>
      </c>
      <c r="M2092" s="2">
        <v>43404</v>
      </c>
      <c r="N2092" s="2">
        <v>43434</v>
      </c>
      <c r="O2092" s="2">
        <v>43465</v>
      </c>
      <c r="P2092" s="2">
        <v>43496</v>
      </c>
      <c r="Q2092" s="2">
        <v>43524</v>
      </c>
      <c r="R2092" s="2">
        <v>43553</v>
      </c>
      <c r="S2092" s="2">
        <v>43585</v>
      </c>
      <c r="T2092" s="2">
        <v>43616</v>
      </c>
      <c r="U2092" s="2">
        <v>43644</v>
      </c>
      <c r="V2092" s="2">
        <v>43677</v>
      </c>
      <c r="W2092" s="2">
        <v>43707</v>
      </c>
      <c r="X2092" s="2">
        <v>43738</v>
      </c>
      <c r="Y2092" s="2">
        <v>43769</v>
      </c>
      <c r="Z2092" s="2">
        <v>43798</v>
      </c>
      <c r="AA2092" s="2">
        <v>43830</v>
      </c>
      <c r="AB2092" s="2">
        <v>43861</v>
      </c>
      <c r="AC2092" s="2">
        <v>43889</v>
      </c>
      <c r="AD2092" s="2">
        <v>43921</v>
      </c>
      <c r="AE2092" s="2">
        <v>43951</v>
      </c>
      <c r="AF2092" s="2">
        <v>43980</v>
      </c>
      <c r="AG2092" s="2">
        <v>44012</v>
      </c>
      <c r="AH2092" s="2">
        <v>44043</v>
      </c>
      <c r="AI2092" s="2">
        <v>44074</v>
      </c>
      <c r="AJ2092" s="2">
        <v>44104</v>
      </c>
      <c r="AK2092" s="2">
        <v>44134</v>
      </c>
      <c r="AL2092" s="2">
        <v>44165</v>
      </c>
      <c r="AM2092" s="2">
        <v>44196</v>
      </c>
      <c r="AN2092" s="2">
        <v>44225</v>
      </c>
      <c r="AO2092" s="2">
        <v>44253</v>
      </c>
      <c r="AP2092" s="2">
        <v>44286</v>
      </c>
      <c r="AQ2092" s="2">
        <v>44316</v>
      </c>
      <c r="AR2092" s="2">
        <v>44347</v>
      </c>
      <c r="AS2092" s="2">
        <v>44377</v>
      </c>
      <c r="AT2092" s="2">
        <v>44407</v>
      </c>
      <c r="AU2092" s="2">
        <v>44439</v>
      </c>
      <c r="AV2092" s="2">
        <v>44469</v>
      </c>
      <c r="AW2092" s="2">
        <v>44498</v>
      </c>
      <c r="AX2092" s="2">
        <v>44530</v>
      </c>
      <c r="AY2092" s="2">
        <v>44561</v>
      </c>
      <c r="AZ2092" s="2">
        <v>44592</v>
      </c>
      <c r="BA2092" s="2">
        <v>44620</v>
      </c>
      <c r="BB2092" s="2">
        <v>44651</v>
      </c>
      <c r="BC2092" s="2">
        <v>44680</v>
      </c>
      <c r="BD2092" s="2">
        <v>44712</v>
      </c>
      <c r="BE2092" s="2">
        <v>44742</v>
      </c>
      <c r="BF2092" s="2">
        <v>44771</v>
      </c>
      <c r="BG2092" s="2">
        <v>44804</v>
      </c>
      <c r="BH2092" s="2">
        <v>44834</v>
      </c>
      <c r="BI2092" s="2">
        <v>44865</v>
      </c>
    </row>
    <row r="2093" spans="1:73" x14ac:dyDescent="0.25">
      <c r="D2093" s="3">
        <v>9528680</v>
      </c>
      <c r="E2093">
        <v>9107908</v>
      </c>
      <c r="F2093">
        <v>6821603</v>
      </c>
      <c r="G2093">
        <v>7979773</v>
      </c>
      <c r="H2093">
        <v>7596359</v>
      </c>
      <c r="I2093">
        <v>7408191</v>
      </c>
      <c r="J2093">
        <v>6026369</v>
      </c>
      <c r="K2093">
        <v>5619425</v>
      </c>
      <c r="L2093">
        <v>4616216</v>
      </c>
      <c r="M2093">
        <v>13639196</v>
      </c>
      <c r="N2093">
        <v>10890126</v>
      </c>
      <c r="O2093">
        <v>7929226</v>
      </c>
      <c r="P2093">
        <v>13008084</v>
      </c>
      <c r="Q2093">
        <v>7898438</v>
      </c>
      <c r="R2093">
        <v>12397401</v>
      </c>
      <c r="S2093">
        <v>9226710</v>
      </c>
      <c r="T2093">
        <v>8055620</v>
      </c>
      <c r="U2093">
        <v>7187264</v>
      </c>
      <c r="V2093">
        <v>11078038</v>
      </c>
      <c r="W2093">
        <v>9748900</v>
      </c>
      <c r="X2093">
        <v>9113292</v>
      </c>
      <c r="Y2093">
        <v>9894781</v>
      </c>
      <c r="Z2093">
        <v>4975189</v>
      </c>
      <c r="AA2093">
        <v>5148833</v>
      </c>
      <c r="AB2093">
        <v>6820287</v>
      </c>
      <c r="AC2093">
        <v>6078233</v>
      </c>
      <c r="AD2093">
        <v>12023901</v>
      </c>
      <c r="AE2093">
        <v>10141538</v>
      </c>
      <c r="AF2093">
        <v>7907822</v>
      </c>
      <c r="AG2093">
        <v>9114630</v>
      </c>
      <c r="AH2093">
        <v>7854239</v>
      </c>
      <c r="AI2093">
        <v>4867991</v>
      </c>
      <c r="AJ2093">
        <v>6868692</v>
      </c>
      <c r="AK2093">
        <v>6601703</v>
      </c>
      <c r="AL2093">
        <v>5023658</v>
      </c>
      <c r="AM2093">
        <v>3749059</v>
      </c>
      <c r="AN2093">
        <v>3602941</v>
      </c>
      <c r="AO2093">
        <v>4484190</v>
      </c>
      <c r="AP2093">
        <v>7200482</v>
      </c>
      <c r="AQ2093">
        <v>3993621</v>
      </c>
      <c r="AR2093">
        <v>4456056</v>
      </c>
      <c r="AS2093">
        <v>5431328</v>
      </c>
      <c r="AT2093">
        <v>4131217</v>
      </c>
      <c r="AU2093">
        <v>3764455</v>
      </c>
      <c r="AV2093">
        <v>4791296</v>
      </c>
      <c r="AW2093">
        <v>5896846</v>
      </c>
      <c r="AX2093">
        <v>4518754</v>
      </c>
      <c r="AY2093">
        <v>4513577</v>
      </c>
      <c r="AZ2093">
        <v>7337957</v>
      </c>
      <c r="BA2093">
        <v>6237614</v>
      </c>
      <c r="BB2093">
        <v>7389101</v>
      </c>
      <c r="BC2093">
        <v>6797779</v>
      </c>
      <c r="BD2093">
        <v>9588108</v>
      </c>
      <c r="BE2093">
        <v>10358670</v>
      </c>
      <c r="BF2093">
        <v>7184381</v>
      </c>
      <c r="BG2093">
        <v>6097551</v>
      </c>
      <c r="BH2093">
        <v>8075967</v>
      </c>
      <c r="BI2093">
        <v>8496386</v>
      </c>
    </row>
    <row r="2094" spans="1:73" x14ac:dyDescent="0.25">
      <c r="A2094" s="5" t="s">
        <v>1032</v>
      </c>
      <c r="B2094" t="s">
        <v>1175</v>
      </c>
      <c r="C2094" t="s">
        <v>1196</v>
      </c>
      <c r="D2094" s="2">
        <f>_xll.BDH(A2094, "volume", B2094, C2094, "Direction", "H", "Period", "M","cols=9;rows=2")</f>
        <v>43131</v>
      </c>
      <c r="E2094" s="2">
        <v>43159</v>
      </c>
      <c r="F2094" s="2">
        <v>43189</v>
      </c>
      <c r="G2094" s="2">
        <v>43220</v>
      </c>
      <c r="H2094" s="2">
        <v>43251</v>
      </c>
      <c r="I2094" s="2">
        <v>43280</v>
      </c>
      <c r="J2094" s="2">
        <v>43312</v>
      </c>
      <c r="K2094" s="2">
        <v>43343</v>
      </c>
      <c r="L2094" s="2">
        <v>43371</v>
      </c>
    </row>
    <row r="2095" spans="1:73" x14ac:dyDescent="0.25">
      <c r="D2095" s="3">
        <v>7134523</v>
      </c>
      <c r="E2095">
        <v>16906222</v>
      </c>
      <c r="F2095">
        <v>11846798</v>
      </c>
      <c r="G2095">
        <v>8721739</v>
      </c>
      <c r="H2095">
        <v>11467787</v>
      </c>
      <c r="I2095">
        <v>9689534</v>
      </c>
      <c r="J2095">
        <v>5436665</v>
      </c>
      <c r="K2095">
        <v>7588371</v>
      </c>
      <c r="L2095">
        <v>2357660</v>
      </c>
    </row>
    <row r="2096" spans="1:73" x14ac:dyDescent="0.25">
      <c r="A2096" s="5" t="s">
        <v>1033</v>
      </c>
      <c r="B2096" t="s">
        <v>1175</v>
      </c>
      <c r="C2096" t="s">
        <v>1199</v>
      </c>
      <c r="D2096" s="2">
        <f>_xll.BDH(A2096, "volume", B2096, C2096, "Direction", "H", "Period", "M","cols=58;rows=2")</f>
        <v>43131</v>
      </c>
      <c r="E2096" s="2">
        <v>43159</v>
      </c>
      <c r="F2096" s="2">
        <v>43189</v>
      </c>
      <c r="G2096" s="2">
        <v>43220</v>
      </c>
      <c r="H2096" s="2">
        <v>43251</v>
      </c>
      <c r="I2096" s="2">
        <v>43280</v>
      </c>
      <c r="J2096" s="2">
        <v>43312</v>
      </c>
      <c r="K2096" s="2">
        <v>43343</v>
      </c>
      <c r="L2096" s="2">
        <v>43371</v>
      </c>
      <c r="M2096" s="2">
        <v>43404</v>
      </c>
      <c r="N2096" s="2">
        <v>43434</v>
      </c>
      <c r="O2096" s="2">
        <v>43465</v>
      </c>
      <c r="P2096" s="2">
        <v>43496</v>
      </c>
      <c r="Q2096" s="2">
        <v>43524</v>
      </c>
      <c r="R2096" s="2">
        <v>43553</v>
      </c>
      <c r="S2096" s="2">
        <v>43585</v>
      </c>
      <c r="T2096" s="2">
        <v>43616</v>
      </c>
      <c r="U2096" s="2">
        <v>43644</v>
      </c>
      <c r="V2096" s="2">
        <v>43677</v>
      </c>
      <c r="W2096" s="2">
        <v>43707</v>
      </c>
      <c r="X2096" s="2">
        <v>43738</v>
      </c>
      <c r="Y2096" s="2">
        <v>43769</v>
      </c>
      <c r="Z2096" s="2">
        <v>43798</v>
      </c>
      <c r="AA2096" s="2">
        <v>43830</v>
      </c>
      <c r="AB2096" s="2">
        <v>43861</v>
      </c>
      <c r="AC2096" s="2">
        <v>43889</v>
      </c>
      <c r="AD2096" s="2">
        <v>43921</v>
      </c>
      <c r="AE2096" s="2">
        <v>43951</v>
      </c>
      <c r="AF2096" s="2">
        <v>43980</v>
      </c>
      <c r="AG2096" s="2">
        <v>44012</v>
      </c>
      <c r="AH2096" s="2">
        <v>44043</v>
      </c>
      <c r="AI2096" s="2">
        <v>44074</v>
      </c>
      <c r="AJ2096" s="2">
        <v>44104</v>
      </c>
      <c r="AK2096" s="2">
        <v>44134</v>
      </c>
      <c r="AL2096" s="2">
        <v>44165</v>
      </c>
      <c r="AM2096" s="2">
        <v>44196</v>
      </c>
      <c r="AN2096" s="2">
        <v>44225</v>
      </c>
      <c r="AO2096" s="2">
        <v>44253</v>
      </c>
      <c r="AP2096" s="2">
        <v>44286</v>
      </c>
      <c r="AQ2096" s="2">
        <v>44316</v>
      </c>
      <c r="AR2096" s="2">
        <v>44347</v>
      </c>
      <c r="AS2096" s="2">
        <v>44377</v>
      </c>
      <c r="AT2096" s="2">
        <v>44407</v>
      </c>
      <c r="AU2096" s="2">
        <v>44439</v>
      </c>
      <c r="AV2096" s="2">
        <v>44469</v>
      </c>
      <c r="AW2096" s="2">
        <v>44498</v>
      </c>
      <c r="AX2096" s="2">
        <v>44530</v>
      </c>
      <c r="AY2096" s="2">
        <v>44561</v>
      </c>
      <c r="AZ2096" s="2">
        <v>44592</v>
      </c>
      <c r="BA2096" s="2">
        <v>44620</v>
      </c>
      <c r="BB2096" s="2">
        <v>44651</v>
      </c>
      <c r="BC2096" s="2">
        <v>44680</v>
      </c>
      <c r="BD2096" s="2">
        <v>44712</v>
      </c>
      <c r="BE2096" s="2">
        <v>44742</v>
      </c>
      <c r="BF2096" s="2">
        <v>44771</v>
      </c>
      <c r="BG2096" s="2">
        <v>44804</v>
      </c>
      <c r="BH2096" s="2">
        <v>44834</v>
      </c>
      <c r="BI2096" s="2">
        <v>44865</v>
      </c>
    </row>
    <row r="2097" spans="1:61" x14ac:dyDescent="0.25">
      <c r="D2097" s="3">
        <v>7413266</v>
      </c>
      <c r="E2097">
        <v>12130368</v>
      </c>
      <c r="F2097">
        <v>9000228</v>
      </c>
      <c r="G2097">
        <v>8765797</v>
      </c>
      <c r="H2097">
        <v>9729596</v>
      </c>
      <c r="I2097">
        <v>8138496</v>
      </c>
      <c r="J2097">
        <v>7961126</v>
      </c>
      <c r="K2097">
        <v>8401683</v>
      </c>
      <c r="L2097">
        <v>8318738</v>
      </c>
      <c r="M2097">
        <v>13082260</v>
      </c>
      <c r="N2097">
        <v>11578591</v>
      </c>
      <c r="O2097">
        <v>11232757</v>
      </c>
      <c r="P2097">
        <v>9022458</v>
      </c>
      <c r="Q2097">
        <v>8337776</v>
      </c>
      <c r="R2097">
        <v>9940530</v>
      </c>
      <c r="S2097">
        <v>7762120</v>
      </c>
      <c r="T2097">
        <v>10352744</v>
      </c>
      <c r="U2097">
        <v>11497861</v>
      </c>
      <c r="V2097">
        <v>8195865</v>
      </c>
      <c r="W2097">
        <v>10320374</v>
      </c>
      <c r="X2097">
        <v>9172940</v>
      </c>
      <c r="Y2097">
        <v>7870712</v>
      </c>
      <c r="Z2097">
        <v>7607864</v>
      </c>
      <c r="AA2097">
        <v>9707196</v>
      </c>
      <c r="AB2097">
        <v>8016666</v>
      </c>
      <c r="AC2097">
        <v>11463798</v>
      </c>
      <c r="AD2097">
        <v>18046258</v>
      </c>
      <c r="AE2097">
        <v>10543180</v>
      </c>
      <c r="AF2097">
        <v>8923679</v>
      </c>
      <c r="AG2097">
        <v>10782795</v>
      </c>
      <c r="AH2097">
        <v>7669816</v>
      </c>
      <c r="AI2097">
        <v>7412260</v>
      </c>
      <c r="AJ2097">
        <v>8616502</v>
      </c>
      <c r="AK2097">
        <v>6182621</v>
      </c>
      <c r="AL2097">
        <v>6856113</v>
      </c>
      <c r="AM2097">
        <v>7127539</v>
      </c>
      <c r="AN2097">
        <v>6046885</v>
      </c>
      <c r="AO2097">
        <v>7214403</v>
      </c>
      <c r="AP2097">
        <v>10738939</v>
      </c>
      <c r="AQ2097">
        <v>6820381</v>
      </c>
      <c r="AR2097">
        <v>8791261</v>
      </c>
      <c r="AS2097">
        <v>8211028</v>
      </c>
      <c r="AT2097">
        <v>5725349</v>
      </c>
      <c r="AU2097">
        <v>6102840</v>
      </c>
      <c r="AV2097">
        <v>7078130</v>
      </c>
      <c r="AW2097">
        <v>5919813</v>
      </c>
      <c r="AX2097">
        <v>5874549</v>
      </c>
      <c r="AY2097">
        <v>8147203</v>
      </c>
      <c r="AZ2097">
        <v>7594808</v>
      </c>
      <c r="BA2097">
        <v>7205611</v>
      </c>
      <c r="BB2097">
        <v>10059343</v>
      </c>
      <c r="BC2097">
        <v>8124253</v>
      </c>
      <c r="BD2097">
        <v>9602353</v>
      </c>
      <c r="BE2097">
        <v>9221943</v>
      </c>
      <c r="BF2097">
        <v>7199758</v>
      </c>
      <c r="BG2097">
        <v>10122726</v>
      </c>
      <c r="BH2097">
        <v>12559540</v>
      </c>
      <c r="BI2097">
        <v>9895947</v>
      </c>
    </row>
    <row r="2098" spans="1:61" x14ac:dyDescent="0.25">
      <c r="A2098" s="5" t="s">
        <v>1034</v>
      </c>
      <c r="B2098" t="s">
        <v>1175</v>
      </c>
      <c r="C2098" t="s">
        <v>1199</v>
      </c>
      <c r="D2098" s="2">
        <f>_xll.BDH(A2098, "volume", B2098, C2098, "Direction", "H", "Period", "M","cols=58;rows=2")</f>
        <v>43131</v>
      </c>
      <c r="E2098" s="2">
        <v>43159</v>
      </c>
      <c r="F2098" s="2">
        <v>43189</v>
      </c>
      <c r="G2098" s="2">
        <v>43220</v>
      </c>
      <c r="H2098" s="2">
        <v>43251</v>
      </c>
      <c r="I2098" s="2">
        <v>43280</v>
      </c>
      <c r="J2098" s="2">
        <v>43312</v>
      </c>
      <c r="K2098" s="2">
        <v>43343</v>
      </c>
      <c r="L2098" s="2">
        <v>43371</v>
      </c>
      <c r="M2098" s="2">
        <v>43404</v>
      </c>
      <c r="N2098" s="2">
        <v>43434</v>
      </c>
      <c r="O2098" s="2">
        <v>43465</v>
      </c>
      <c r="P2098" s="2">
        <v>43496</v>
      </c>
      <c r="Q2098" s="2">
        <v>43524</v>
      </c>
      <c r="R2098" s="2">
        <v>43553</v>
      </c>
      <c r="S2098" s="2">
        <v>43585</v>
      </c>
      <c r="T2098" s="2">
        <v>43616</v>
      </c>
      <c r="U2098" s="2">
        <v>43644</v>
      </c>
      <c r="V2098" s="2">
        <v>43677</v>
      </c>
      <c r="W2098" s="2">
        <v>43707</v>
      </c>
      <c r="X2098" s="2">
        <v>43738</v>
      </c>
      <c r="Y2098" s="2">
        <v>43769</v>
      </c>
      <c r="Z2098" s="2">
        <v>43798</v>
      </c>
      <c r="AA2098" s="2">
        <v>43830</v>
      </c>
      <c r="AB2098" s="2">
        <v>43861</v>
      </c>
      <c r="AC2098" s="2">
        <v>43889</v>
      </c>
      <c r="AD2098" s="2">
        <v>43921</v>
      </c>
      <c r="AE2098" s="2">
        <v>43951</v>
      </c>
      <c r="AF2098" s="2">
        <v>43980</v>
      </c>
      <c r="AG2098" s="2">
        <v>44012</v>
      </c>
      <c r="AH2098" s="2">
        <v>44043</v>
      </c>
      <c r="AI2098" s="2">
        <v>44074</v>
      </c>
      <c r="AJ2098" s="2">
        <v>44104</v>
      </c>
      <c r="AK2098" s="2">
        <v>44134</v>
      </c>
      <c r="AL2098" s="2">
        <v>44165</v>
      </c>
      <c r="AM2098" s="2">
        <v>44196</v>
      </c>
      <c r="AN2098" s="2">
        <v>44225</v>
      </c>
      <c r="AO2098" s="2">
        <v>44253</v>
      </c>
      <c r="AP2098" s="2">
        <v>44286</v>
      </c>
      <c r="AQ2098" s="2">
        <v>44316</v>
      </c>
      <c r="AR2098" s="2">
        <v>44347</v>
      </c>
      <c r="AS2098" s="2">
        <v>44377</v>
      </c>
      <c r="AT2098" s="2">
        <v>44407</v>
      </c>
      <c r="AU2098" s="2">
        <v>44439</v>
      </c>
      <c r="AV2098" s="2">
        <v>44469</v>
      </c>
      <c r="AW2098" s="2">
        <v>44498</v>
      </c>
      <c r="AX2098" s="2">
        <v>44530</v>
      </c>
      <c r="AY2098" s="2">
        <v>44561</v>
      </c>
      <c r="AZ2098" s="2">
        <v>44592</v>
      </c>
      <c r="BA2098" s="2">
        <v>44620</v>
      </c>
      <c r="BB2098" s="2">
        <v>44651</v>
      </c>
      <c r="BC2098" s="2">
        <v>44680</v>
      </c>
      <c r="BD2098" s="2">
        <v>44712</v>
      </c>
      <c r="BE2098" s="2">
        <v>44742</v>
      </c>
      <c r="BF2098" s="2">
        <v>44771</v>
      </c>
      <c r="BG2098" s="2">
        <v>44804</v>
      </c>
      <c r="BH2098" s="2">
        <v>44834</v>
      </c>
      <c r="BI2098" s="2">
        <v>44865</v>
      </c>
    </row>
    <row r="2099" spans="1:61" x14ac:dyDescent="0.25">
      <c r="D2099" s="3">
        <v>12271105</v>
      </c>
      <c r="E2099">
        <v>12360371</v>
      </c>
      <c r="F2099">
        <v>12520646</v>
      </c>
      <c r="G2099">
        <v>25271248</v>
      </c>
      <c r="H2099">
        <v>14397941</v>
      </c>
      <c r="I2099">
        <v>15924060</v>
      </c>
      <c r="J2099">
        <v>11201453</v>
      </c>
      <c r="K2099">
        <v>11912577</v>
      </c>
      <c r="L2099">
        <v>9576065</v>
      </c>
      <c r="M2099">
        <v>14555750</v>
      </c>
      <c r="N2099">
        <v>12563235</v>
      </c>
      <c r="O2099">
        <v>12416608</v>
      </c>
      <c r="P2099">
        <v>15059207</v>
      </c>
      <c r="Q2099">
        <v>9951893</v>
      </c>
      <c r="R2099">
        <v>9274177</v>
      </c>
      <c r="S2099">
        <v>11435993</v>
      </c>
      <c r="T2099">
        <v>11501248</v>
      </c>
      <c r="U2099">
        <v>10606783</v>
      </c>
      <c r="V2099">
        <v>8927386</v>
      </c>
      <c r="W2099">
        <v>9692153</v>
      </c>
      <c r="X2099">
        <v>10140122</v>
      </c>
      <c r="Y2099">
        <v>9014605</v>
      </c>
      <c r="Z2099">
        <v>8664797</v>
      </c>
      <c r="AA2099">
        <v>12304534</v>
      </c>
      <c r="AB2099">
        <v>13887316</v>
      </c>
      <c r="AC2099">
        <v>11075030</v>
      </c>
      <c r="AD2099">
        <v>23411849</v>
      </c>
      <c r="AE2099">
        <v>18432507</v>
      </c>
      <c r="AF2099">
        <v>14035562</v>
      </c>
      <c r="AG2099">
        <v>16667178</v>
      </c>
      <c r="AH2099">
        <v>13455691</v>
      </c>
      <c r="AI2099">
        <v>10175954</v>
      </c>
      <c r="AJ2099">
        <v>13282578</v>
      </c>
      <c r="AK2099">
        <v>9852083</v>
      </c>
      <c r="AL2099">
        <v>11648520</v>
      </c>
      <c r="AM2099">
        <v>9902425</v>
      </c>
      <c r="AN2099">
        <v>9547418</v>
      </c>
      <c r="AO2099">
        <v>11277441</v>
      </c>
      <c r="AP2099">
        <v>13159599</v>
      </c>
      <c r="AQ2099">
        <v>8802953</v>
      </c>
      <c r="AR2099">
        <v>9805935</v>
      </c>
      <c r="AS2099">
        <v>12917373</v>
      </c>
      <c r="AT2099">
        <v>11251471</v>
      </c>
      <c r="AU2099">
        <v>10489525</v>
      </c>
      <c r="AV2099">
        <v>14998107</v>
      </c>
      <c r="AW2099">
        <v>13546171</v>
      </c>
      <c r="AX2099">
        <v>19720338</v>
      </c>
      <c r="AY2099">
        <v>26030856</v>
      </c>
      <c r="AZ2099">
        <v>14598845</v>
      </c>
      <c r="BA2099">
        <v>14474797</v>
      </c>
      <c r="BB2099">
        <v>15239439</v>
      </c>
      <c r="BC2099">
        <v>14353501</v>
      </c>
      <c r="BD2099">
        <v>14083267</v>
      </c>
      <c r="BE2099">
        <v>14409712</v>
      </c>
      <c r="BF2099">
        <v>15348222</v>
      </c>
      <c r="BG2099">
        <v>12601154</v>
      </c>
      <c r="BH2099">
        <v>13147827</v>
      </c>
      <c r="BI2099">
        <v>15486688</v>
      </c>
    </row>
    <row r="2100" spans="1:61" x14ac:dyDescent="0.25">
      <c r="A2100" s="5" t="s">
        <v>1035</v>
      </c>
      <c r="B2100" t="s">
        <v>1175</v>
      </c>
      <c r="C2100" t="s">
        <v>1199</v>
      </c>
      <c r="D2100" s="2">
        <f>_xll.BDH(A2100, "volume", B2100, C2100, "Direction", "H", "Period", "M","cols=58;rows=2")</f>
        <v>43131</v>
      </c>
      <c r="E2100" s="2">
        <v>43159</v>
      </c>
      <c r="F2100" s="2">
        <v>43189</v>
      </c>
      <c r="G2100" s="2">
        <v>43220</v>
      </c>
      <c r="H2100" s="2">
        <v>43251</v>
      </c>
      <c r="I2100" s="2">
        <v>43280</v>
      </c>
      <c r="J2100" s="2">
        <v>43312</v>
      </c>
      <c r="K2100" s="2">
        <v>43343</v>
      </c>
      <c r="L2100" s="2">
        <v>43371</v>
      </c>
      <c r="M2100" s="2">
        <v>43404</v>
      </c>
      <c r="N2100" s="2">
        <v>43434</v>
      </c>
      <c r="O2100" s="2">
        <v>43465</v>
      </c>
      <c r="P2100" s="2">
        <v>43496</v>
      </c>
      <c r="Q2100" s="2">
        <v>43524</v>
      </c>
      <c r="R2100" s="2">
        <v>43553</v>
      </c>
      <c r="S2100" s="2">
        <v>43585</v>
      </c>
      <c r="T2100" s="2">
        <v>43616</v>
      </c>
      <c r="U2100" s="2">
        <v>43644</v>
      </c>
      <c r="V2100" s="2">
        <v>43677</v>
      </c>
      <c r="W2100" s="2">
        <v>43707</v>
      </c>
      <c r="X2100" s="2">
        <v>43738</v>
      </c>
      <c r="Y2100" s="2">
        <v>43769</v>
      </c>
      <c r="Z2100" s="2">
        <v>43798</v>
      </c>
      <c r="AA2100" s="2">
        <v>43830</v>
      </c>
      <c r="AB2100" s="2">
        <v>43861</v>
      </c>
      <c r="AC2100" s="2">
        <v>43889</v>
      </c>
      <c r="AD2100" s="2">
        <v>43921</v>
      </c>
      <c r="AE2100" s="2">
        <v>43951</v>
      </c>
      <c r="AF2100" s="2">
        <v>43980</v>
      </c>
      <c r="AG2100" s="2">
        <v>44012</v>
      </c>
      <c r="AH2100" s="2">
        <v>44043</v>
      </c>
      <c r="AI2100" s="2">
        <v>44074</v>
      </c>
      <c r="AJ2100" s="2">
        <v>44104</v>
      </c>
      <c r="AK2100" s="2">
        <v>44134</v>
      </c>
      <c r="AL2100" s="2">
        <v>44165</v>
      </c>
      <c r="AM2100" s="2">
        <v>44196</v>
      </c>
      <c r="AN2100" s="2">
        <v>44225</v>
      </c>
      <c r="AO2100" s="2">
        <v>44253</v>
      </c>
      <c r="AP2100" s="2">
        <v>44286</v>
      </c>
      <c r="AQ2100" s="2">
        <v>44316</v>
      </c>
      <c r="AR2100" s="2">
        <v>44347</v>
      </c>
      <c r="AS2100" s="2">
        <v>44377</v>
      </c>
      <c r="AT2100" s="2">
        <v>44407</v>
      </c>
      <c r="AU2100" s="2">
        <v>44439</v>
      </c>
      <c r="AV2100" s="2">
        <v>44469</v>
      </c>
      <c r="AW2100" s="2">
        <v>44498</v>
      </c>
      <c r="AX2100" s="2">
        <v>44530</v>
      </c>
      <c r="AY2100" s="2">
        <v>44561</v>
      </c>
      <c r="AZ2100" s="2">
        <v>44592</v>
      </c>
      <c r="BA2100" s="2">
        <v>44620</v>
      </c>
      <c r="BB2100" s="2">
        <v>44651</v>
      </c>
      <c r="BC2100" s="2">
        <v>44680</v>
      </c>
      <c r="BD2100" s="2">
        <v>44712</v>
      </c>
      <c r="BE2100" s="2">
        <v>44742</v>
      </c>
      <c r="BF2100" s="2">
        <v>44771</v>
      </c>
      <c r="BG2100" s="2">
        <v>44804</v>
      </c>
      <c r="BH2100" s="2">
        <v>44834</v>
      </c>
      <c r="BI2100" s="2">
        <v>44865</v>
      </c>
    </row>
    <row r="2101" spans="1:61" x14ac:dyDescent="0.25">
      <c r="D2101" s="3">
        <v>17401491</v>
      </c>
      <c r="E2101">
        <v>20854930</v>
      </c>
      <c r="F2101">
        <v>19729818</v>
      </c>
      <c r="G2101">
        <v>17338431</v>
      </c>
      <c r="H2101">
        <v>24113962</v>
      </c>
      <c r="I2101">
        <v>30935296</v>
      </c>
      <c r="J2101">
        <v>26585021</v>
      </c>
      <c r="K2101">
        <v>26321413</v>
      </c>
      <c r="L2101">
        <v>19765870</v>
      </c>
      <c r="M2101">
        <v>31649337</v>
      </c>
      <c r="N2101">
        <v>22839235</v>
      </c>
      <c r="O2101">
        <v>29741047</v>
      </c>
      <c r="P2101">
        <v>25601077</v>
      </c>
      <c r="Q2101">
        <v>20378020</v>
      </c>
      <c r="R2101">
        <v>17997339</v>
      </c>
      <c r="S2101">
        <v>13859218</v>
      </c>
      <c r="T2101">
        <v>20046758</v>
      </c>
      <c r="U2101">
        <v>21462127</v>
      </c>
      <c r="V2101">
        <v>23781298</v>
      </c>
      <c r="W2101">
        <v>21454821</v>
      </c>
      <c r="X2101">
        <v>20158175</v>
      </c>
      <c r="Y2101">
        <v>12181688</v>
      </c>
      <c r="Z2101">
        <v>16126882</v>
      </c>
      <c r="AA2101">
        <v>17280364</v>
      </c>
      <c r="AB2101">
        <v>15281952</v>
      </c>
      <c r="AC2101">
        <v>26974740</v>
      </c>
      <c r="AD2101">
        <v>39026973</v>
      </c>
      <c r="AE2101">
        <v>25266495</v>
      </c>
      <c r="AF2101">
        <v>21570232</v>
      </c>
      <c r="AG2101">
        <v>31412768</v>
      </c>
      <c r="AH2101">
        <v>19664630</v>
      </c>
      <c r="AI2101">
        <v>19321201</v>
      </c>
      <c r="AJ2101">
        <v>24074444</v>
      </c>
      <c r="AK2101">
        <v>18078178</v>
      </c>
      <c r="AL2101">
        <v>23720726</v>
      </c>
      <c r="AM2101">
        <v>33747732</v>
      </c>
      <c r="AN2101">
        <v>28578966</v>
      </c>
      <c r="AO2101">
        <v>23572201</v>
      </c>
      <c r="AP2101">
        <v>27042360</v>
      </c>
      <c r="AQ2101">
        <v>24654470</v>
      </c>
      <c r="AR2101">
        <v>18172932</v>
      </c>
      <c r="AS2101">
        <v>20904056</v>
      </c>
      <c r="AT2101">
        <v>15057005</v>
      </c>
      <c r="AU2101">
        <v>11441166</v>
      </c>
      <c r="AV2101">
        <v>14185603</v>
      </c>
      <c r="AW2101">
        <v>12292772</v>
      </c>
      <c r="AX2101">
        <v>22507909</v>
      </c>
      <c r="AY2101">
        <v>23301156</v>
      </c>
      <c r="AZ2101">
        <v>22383847</v>
      </c>
      <c r="BA2101">
        <v>19999303</v>
      </c>
      <c r="BB2101">
        <v>18357418</v>
      </c>
      <c r="BC2101">
        <v>15500788</v>
      </c>
      <c r="BD2101">
        <v>39844041</v>
      </c>
      <c r="BE2101">
        <v>33155500</v>
      </c>
      <c r="BF2101">
        <v>19215462</v>
      </c>
      <c r="BG2101">
        <v>27801355</v>
      </c>
      <c r="BH2101">
        <v>31530313</v>
      </c>
      <c r="BI2101">
        <v>30703359</v>
      </c>
    </row>
    <row r="2102" spans="1:61" x14ac:dyDescent="0.25">
      <c r="A2102" s="5" t="s">
        <v>1036</v>
      </c>
      <c r="B2102" t="s">
        <v>1175</v>
      </c>
      <c r="C2102" t="s">
        <v>1199</v>
      </c>
      <c r="D2102" s="2">
        <f>_xll.BDH(A2102, "volume", B2102, C2102, "Direction", "H", "Period", "M","cols=58;rows=2")</f>
        <v>43131</v>
      </c>
      <c r="E2102" s="2">
        <v>43159</v>
      </c>
      <c r="F2102" s="2">
        <v>43189</v>
      </c>
      <c r="G2102" s="2">
        <v>43220</v>
      </c>
      <c r="H2102" s="2">
        <v>43251</v>
      </c>
      <c r="I2102" s="2">
        <v>43280</v>
      </c>
      <c r="J2102" s="2">
        <v>43312</v>
      </c>
      <c r="K2102" s="2">
        <v>43343</v>
      </c>
      <c r="L2102" s="2">
        <v>43371</v>
      </c>
      <c r="M2102" s="2">
        <v>43404</v>
      </c>
      <c r="N2102" s="2">
        <v>43434</v>
      </c>
      <c r="O2102" s="2">
        <v>43465</v>
      </c>
      <c r="P2102" s="2">
        <v>43496</v>
      </c>
      <c r="Q2102" s="2">
        <v>43524</v>
      </c>
      <c r="R2102" s="2">
        <v>43553</v>
      </c>
      <c r="S2102" s="2">
        <v>43585</v>
      </c>
      <c r="T2102" s="2">
        <v>43616</v>
      </c>
      <c r="U2102" s="2">
        <v>43644</v>
      </c>
      <c r="V2102" s="2">
        <v>43677</v>
      </c>
      <c r="W2102" s="2">
        <v>43707</v>
      </c>
      <c r="X2102" s="2">
        <v>43738</v>
      </c>
      <c r="Y2102" s="2">
        <v>43769</v>
      </c>
      <c r="Z2102" s="2">
        <v>43798</v>
      </c>
      <c r="AA2102" s="2">
        <v>43830</v>
      </c>
      <c r="AB2102" s="2">
        <v>43861</v>
      </c>
      <c r="AC2102" s="2">
        <v>43889</v>
      </c>
      <c r="AD2102" s="2">
        <v>43921</v>
      </c>
      <c r="AE2102" s="2">
        <v>43951</v>
      </c>
      <c r="AF2102" s="2">
        <v>43980</v>
      </c>
      <c r="AG2102" s="2">
        <v>44012</v>
      </c>
      <c r="AH2102" s="2">
        <v>44043</v>
      </c>
      <c r="AI2102" s="2">
        <v>44074</v>
      </c>
      <c r="AJ2102" s="2">
        <v>44104</v>
      </c>
      <c r="AK2102" s="2">
        <v>44134</v>
      </c>
      <c r="AL2102" s="2">
        <v>44165</v>
      </c>
      <c r="AM2102" s="2">
        <v>44196</v>
      </c>
      <c r="AN2102" s="2">
        <v>44225</v>
      </c>
      <c r="AO2102" s="2">
        <v>44253</v>
      </c>
      <c r="AP2102" s="2">
        <v>44286</v>
      </c>
      <c r="AQ2102" s="2">
        <v>44316</v>
      </c>
      <c r="AR2102" s="2">
        <v>44347</v>
      </c>
      <c r="AS2102" s="2">
        <v>44377</v>
      </c>
      <c r="AT2102" s="2">
        <v>44407</v>
      </c>
      <c r="AU2102" s="2">
        <v>44439</v>
      </c>
      <c r="AV2102" s="2">
        <v>44469</v>
      </c>
      <c r="AW2102" s="2">
        <v>44498</v>
      </c>
      <c r="AX2102" s="2">
        <v>44530</v>
      </c>
      <c r="AY2102" s="2">
        <v>44561</v>
      </c>
      <c r="AZ2102" s="2">
        <v>44592</v>
      </c>
      <c r="BA2102" s="2">
        <v>44620</v>
      </c>
      <c r="BB2102" s="2">
        <v>44651</v>
      </c>
      <c r="BC2102" s="2">
        <v>44680</v>
      </c>
      <c r="BD2102" s="2">
        <v>44712</v>
      </c>
      <c r="BE2102" s="2">
        <v>44742</v>
      </c>
      <c r="BF2102" s="2">
        <v>44771</v>
      </c>
      <c r="BG2102" s="2">
        <v>44804</v>
      </c>
      <c r="BH2102" s="2">
        <v>44834</v>
      </c>
      <c r="BI2102" s="2">
        <v>44865</v>
      </c>
    </row>
    <row r="2103" spans="1:61" x14ac:dyDescent="0.25">
      <c r="D2103" s="3">
        <v>2051070</v>
      </c>
      <c r="E2103">
        <v>2355971</v>
      </c>
      <c r="F2103">
        <v>2252418</v>
      </c>
      <c r="G2103">
        <v>2293025</v>
      </c>
      <c r="H2103">
        <v>2046866</v>
      </c>
      <c r="I2103">
        <v>1968334</v>
      </c>
      <c r="J2103">
        <v>1863682</v>
      </c>
      <c r="K2103">
        <v>1805413</v>
      </c>
      <c r="L2103">
        <v>1995876</v>
      </c>
      <c r="M2103">
        <v>2152801</v>
      </c>
      <c r="N2103">
        <v>1955785</v>
      </c>
      <c r="O2103">
        <v>2135859</v>
      </c>
      <c r="P2103">
        <v>2008319</v>
      </c>
      <c r="Q2103">
        <v>1579057</v>
      </c>
      <c r="R2103">
        <v>1793312</v>
      </c>
      <c r="S2103">
        <v>1477194</v>
      </c>
      <c r="T2103">
        <v>3037043</v>
      </c>
      <c r="U2103">
        <v>1763348</v>
      </c>
      <c r="V2103">
        <v>1578340</v>
      </c>
      <c r="W2103">
        <v>1891913</v>
      </c>
      <c r="X2103">
        <v>2387982</v>
      </c>
      <c r="Y2103">
        <v>2166826</v>
      </c>
      <c r="Z2103">
        <v>1912194</v>
      </c>
      <c r="AA2103">
        <v>1866502</v>
      </c>
      <c r="AB2103">
        <v>2198273</v>
      </c>
      <c r="AC2103">
        <v>2268587</v>
      </c>
      <c r="AD2103">
        <v>4176004</v>
      </c>
      <c r="AE2103">
        <v>2422649</v>
      </c>
      <c r="AF2103">
        <v>2952153</v>
      </c>
      <c r="AG2103">
        <v>3122268</v>
      </c>
      <c r="AH2103">
        <v>1642459</v>
      </c>
      <c r="AI2103">
        <v>1462640</v>
      </c>
      <c r="AJ2103">
        <v>1905664</v>
      </c>
      <c r="AK2103">
        <v>1920794</v>
      </c>
      <c r="AL2103">
        <v>2615991</v>
      </c>
      <c r="AM2103">
        <v>1843398</v>
      </c>
      <c r="AN2103">
        <v>1513692</v>
      </c>
      <c r="AO2103">
        <v>1796309</v>
      </c>
      <c r="AP2103">
        <v>2161764</v>
      </c>
      <c r="AQ2103">
        <v>1905574</v>
      </c>
      <c r="AR2103">
        <v>3302844</v>
      </c>
      <c r="AS2103">
        <v>2450451</v>
      </c>
      <c r="AT2103">
        <v>1841924</v>
      </c>
      <c r="AU2103">
        <v>1532190</v>
      </c>
      <c r="AV2103">
        <v>2007330</v>
      </c>
      <c r="AW2103">
        <v>1762687</v>
      </c>
      <c r="AX2103">
        <v>1632226</v>
      </c>
      <c r="AY2103">
        <v>1836172</v>
      </c>
      <c r="AZ2103">
        <v>1633141</v>
      </c>
      <c r="BA2103">
        <v>1884823</v>
      </c>
      <c r="BB2103">
        <v>2370030</v>
      </c>
      <c r="BC2103">
        <v>1664482</v>
      </c>
      <c r="BD2103">
        <v>1828011</v>
      </c>
      <c r="BE2103">
        <v>1787341</v>
      </c>
      <c r="BF2103">
        <v>1635772</v>
      </c>
      <c r="BG2103">
        <v>1492726</v>
      </c>
      <c r="BH2103">
        <v>2164778</v>
      </c>
      <c r="BI2103">
        <v>1856713</v>
      </c>
    </row>
    <row r="2104" spans="1:61" x14ac:dyDescent="0.25">
      <c r="A2104" s="5" t="s">
        <v>1037</v>
      </c>
      <c r="B2104" t="s">
        <v>1175</v>
      </c>
      <c r="C2104" t="s">
        <v>1199</v>
      </c>
      <c r="D2104" s="2">
        <f>_xll.BDH(A2104, "volume", B2104, C2104, "Direction", "H", "Period", "M","cols=58;rows=2")</f>
        <v>43131</v>
      </c>
      <c r="E2104" s="2">
        <v>43159</v>
      </c>
      <c r="F2104" s="2">
        <v>43189</v>
      </c>
      <c r="G2104" s="2">
        <v>43220</v>
      </c>
      <c r="H2104" s="2">
        <v>43251</v>
      </c>
      <c r="I2104" s="2">
        <v>43280</v>
      </c>
      <c r="J2104" s="2">
        <v>43312</v>
      </c>
      <c r="K2104" s="2">
        <v>43343</v>
      </c>
      <c r="L2104" s="2">
        <v>43371</v>
      </c>
      <c r="M2104" s="2">
        <v>43404</v>
      </c>
      <c r="N2104" s="2">
        <v>43434</v>
      </c>
      <c r="O2104" s="2">
        <v>43465</v>
      </c>
      <c r="P2104" s="2">
        <v>43496</v>
      </c>
      <c r="Q2104" s="2">
        <v>43524</v>
      </c>
      <c r="R2104" s="2">
        <v>43553</v>
      </c>
      <c r="S2104" s="2">
        <v>43585</v>
      </c>
      <c r="T2104" s="2">
        <v>43616</v>
      </c>
      <c r="U2104" s="2">
        <v>43644</v>
      </c>
      <c r="V2104" s="2">
        <v>43677</v>
      </c>
      <c r="W2104" s="2">
        <v>43707</v>
      </c>
      <c r="X2104" s="2">
        <v>43738</v>
      </c>
      <c r="Y2104" s="2">
        <v>43769</v>
      </c>
      <c r="Z2104" s="2">
        <v>43798</v>
      </c>
      <c r="AA2104" s="2">
        <v>43830</v>
      </c>
      <c r="AB2104" s="2">
        <v>43861</v>
      </c>
      <c r="AC2104" s="2">
        <v>43889</v>
      </c>
      <c r="AD2104" s="2">
        <v>43921</v>
      </c>
      <c r="AE2104" s="2">
        <v>43951</v>
      </c>
      <c r="AF2104" s="2">
        <v>43980</v>
      </c>
      <c r="AG2104" s="2">
        <v>44012</v>
      </c>
      <c r="AH2104" s="2">
        <v>44043</v>
      </c>
      <c r="AI2104" s="2">
        <v>44074</v>
      </c>
      <c r="AJ2104" s="2">
        <v>44104</v>
      </c>
      <c r="AK2104" s="2">
        <v>44134</v>
      </c>
      <c r="AL2104" s="2">
        <v>44165</v>
      </c>
      <c r="AM2104" s="2">
        <v>44196</v>
      </c>
      <c r="AN2104" s="2">
        <v>44225</v>
      </c>
      <c r="AO2104" s="2">
        <v>44253</v>
      </c>
      <c r="AP2104" s="2">
        <v>44286</v>
      </c>
      <c r="AQ2104" s="2">
        <v>44316</v>
      </c>
      <c r="AR2104" s="2">
        <v>44347</v>
      </c>
      <c r="AS2104" s="2">
        <v>44377</v>
      </c>
      <c r="AT2104" s="2">
        <v>44407</v>
      </c>
      <c r="AU2104" s="2">
        <v>44439</v>
      </c>
      <c r="AV2104" s="2">
        <v>44469</v>
      </c>
      <c r="AW2104" s="2">
        <v>44498</v>
      </c>
      <c r="AX2104" s="2">
        <v>44530</v>
      </c>
      <c r="AY2104" s="2">
        <v>44561</v>
      </c>
      <c r="AZ2104" s="2">
        <v>44592</v>
      </c>
      <c r="BA2104" s="2">
        <v>44620</v>
      </c>
      <c r="BB2104" s="2">
        <v>44651</v>
      </c>
      <c r="BC2104" s="2">
        <v>44680</v>
      </c>
      <c r="BD2104" s="2">
        <v>44712</v>
      </c>
      <c r="BE2104" s="2">
        <v>44742</v>
      </c>
      <c r="BF2104" s="2">
        <v>44771</v>
      </c>
      <c r="BG2104" s="2">
        <v>44804</v>
      </c>
      <c r="BH2104" s="2">
        <v>44834</v>
      </c>
      <c r="BI2104" s="2">
        <v>44865</v>
      </c>
    </row>
    <row r="2105" spans="1:61" x14ac:dyDescent="0.25">
      <c r="D2105" s="3">
        <v>5487486</v>
      </c>
      <c r="E2105">
        <v>6457598</v>
      </c>
      <c r="F2105">
        <v>5176970</v>
      </c>
      <c r="G2105">
        <v>4826701</v>
      </c>
      <c r="H2105">
        <v>8905732</v>
      </c>
      <c r="I2105">
        <v>12024559</v>
      </c>
      <c r="J2105">
        <v>8150045</v>
      </c>
      <c r="K2105">
        <v>5163164</v>
      </c>
      <c r="L2105">
        <v>6179862</v>
      </c>
      <c r="M2105">
        <v>7710206</v>
      </c>
      <c r="N2105">
        <v>7086263</v>
      </c>
      <c r="O2105">
        <v>8986886</v>
      </c>
      <c r="P2105">
        <v>6801916</v>
      </c>
      <c r="Q2105">
        <v>5497607</v>
      </c>
      <c r="R2105">
        <v>6596787</v>
      </c>
      <c r="S2105">
        <v>5475637</v>
      </c>
      <c r="T2105">
        <v>5479836</v>
      </c>
      <c r="U2105">
        <v>7868463</v>
      </c>
      <c r="V2105">
        <v>5645959</v>
      </c>
      <c r="W2105">
        <v>5933678</v>
      </c>
      <c r="X2105">
        <v>11283045</v>
      </c>
      <c r="Y2105">
        <v>7924766</v>
      </c>
      <c r="Z2105">
        <v>6757786</v>
      </c>
      <c r="AA2105">
        <v>9143078</v>
      </c>
      <c r="AB2105">
        <v>6585276</v>
      </c>
      <c r="AC2105">
        <v>9282894</v>
      </c>
      <c r="AD2105">
        <v>14477013</v>
      </c>
      <c r="AE2105">
        <v>7679926</v>
      </c>
      <c r="AF2105">
        <v>5757473</v>
      </c>
      <c r="AG2105">
        <v>8407492</v>
      </c>
      <c r="AH2105">
        <v>5829699</v>
      </c>
      <c r="AI2105">
        <v>4978263</v>
      </c>
      <c r="AJ2105">
        <v>8361070</v>
      </c>
      <c r="AK2105">
        <v>5988787</v>
      </c>
      <c r="AL2105">
        <v>5396636</v>
      </c>
      <c r="AM2105">
        <v>7037008</v>
      </c>
      <c r="AN2105">
        <v>5378267</v>
      </c>
      <c r="AO2105">
        <v>5575804</v>
      </c>
      <c r="AP2105">
        <v>6141909</v>
      </c>
      <c r="AQ2105">
        <v>5839082</v>
      </c>
      <c r="AR2105">
        <v>6345261</v>
      </c>
      <c r="AS2105">
        <v>8662678</v>
      </c>
      <c r="AT2105">
        <v>5545235</v>
      </c>
      <c r="AU2105">
        <v>4093890</v>
      </c>
      <c r="AV2105">
        <v>5188771</v>
      </c>
      <c r="AW2105">
        <v>4634481</v>
      </c>
      <c r="AX2105">
        <v>6373369</v>
      </c>
      <c r="AY2105">
        <v>5875478</v>
      </c>
      <c r="AZ2105">
        <v>6506901</v>
      </c>
      <c r="BA2105">
        <v>8418418</v>
      </c>
      <c r="BB2105">
        <v>7928820</v>
      </c>
      <c r="BC2105">
        <v>7431239</v>
      </c>
      <c r="BD2105">
        <v>7510989</v>
      </c>
      <c r="BE2105">
        <v>8979488</v>
      </c>
      <c r="BF2105">
        <v>5831234</v>
      </c>
      <c r="BG2105">
        <v>6393504</v>
      </c>
      <c r="BH2105">
        <v>6445420</v>
      </c>
      <c r="BI2105">
        <v>6908643</v>
      </c>
    </row>
    <row r="2106" spans="1:61" x14ac:dyDescent="0.25">
      <c r="A2106" s="5" t="s">
        <v>1038</v>
      </c>
      <c r="B2106" t="s">
        <v>1175</v>
      </c>
      <c r="C2106" t="s">
        <v>1199</v>
      </c>
      <c r="D2106" s="2">
        <f>_xll.BDH(A2106, "volume", B2106, C2106, "Direction", "H", "Period", "M","cols=58;rows=2")</f>
        <v>43131</v>
      </c>
      <c r="E2106" s="2">
        <v>43159</v>
      </c>
      <c r="F2106" s="2">
        <v>43189</v>
      </c>
      <c r="G2106" s="2">
        <v>43220</v>
      </c>
      <c r="H2106" s="2">
        <v>43251</v>
      </c>
      <c r="I2106" s="2">
        <v>43280</v>
      </c>
      <c r="J2106" s="2">
        <v>43312</v>
      </c>
      <c r="K2106" s="2">
        <v>43343</v>
      </c>
      <c r="L2106" s="2">
        <v>43371</v>
      </c>
      <c r="M2106" s="2">
        <v>43404</v>
      </c>
      <c r="N2106" s="2">
        <v>43434</v>
      </c>
      <c r="O2106" s="2">
        <v>43465</v>
      </c>
      <c r="P2106" s="2">
        <v>43496</v>
      </c>
      <c r="Q2106" s="2">
        <v>43524</v>
      </c>
      <c r="R2106" s="2">
        <v>43553</v>
      </c>
      <c r="S2106" s="2">
        <v>43585</v>
      </c>
      <c r="T2106" s="2">
        <v>43616</v>
      </c>
      <c r="U2106" s="2">
        <v>43644</v>
      </c>
      <c r="V2106" s="2">
        <v>43677</v>
      </c>
      <c r="W2106" s="2">
        <v>43707</v>
      </c>
      <c r="X2106" s="2">
        <v>43738</v>
      </c>
      <c r="Y2106" s="2">
        <v>43769</v>
      </c>
      <c r="Z2106" s="2">
        <v>43798</v>
      </c>
      <c r="AA2106" s="2">
        <v>43830</v>
      </c>
      <c r="AB2106" s="2">
        <v>43861</v>
      </c>
      <c r="AC2106" s="2">
        <v>43889</v>
      </c>
      <c r="AD2106" s="2">
        <v>43921</v>
      </c>
      <c r="AE2106" s="2">
        <v>43951</v>
      </c>
      <c r="AF2106" s="2">
        <v>43980</v>
      </c>
      <c r="AG2106" s="2">
        <v>44012</v>
      </c>
      <c r="AH2106" s="2">
        <v>44043</v>
      </c>
      <c r="AI2106" s="2">
        <v>44074</v>
      </c>
      <c r="AJ2106" s="2">
        <v>44104</v>
      </c>
      <c r="AK2106" s="2">
        <v>44134</v>
      </c>
      <c r="AL2106" s="2">
        <v>44165</v>
      </c>
      <c r="AM2106" s="2">
        <v>44196</v>
      </c>
      <c r="AN2106" s="2">
        <v>44225</v>
      </c>
      <c r="AO2106" s="2">
        <v>44253</v>
      </c>
      <c r="AP2106" s="2">
        <v>44286</v>
      </c>
      <c r="AQ2106" s="2">
        <v>44316</v>
      </c>
      <c r="AR2106" s="2">
        <v>44347</v>
      </c>
      <c r="AS2106" s="2">
        <v>44377</v>
      </c>
      <c r="AT2106" s="2">
        <v>44407</v>
      </c>
      <c r="AU2106" s="2">
        <v>44439</v>
      </c>
      <c r="AV2106" s="2">
        <v>44469</v>
      </c>
      <c r="AW2106" s="2">
        <v>44498</v>
      </c>
      <c r="AX2106" s="2">
        <v>44530</v>
      </c>
      <c r="AY2106" s="2">
        <v>44561</v>
      </c>
      <c r="AZ2106" s="2">
        <v>44592</v>
      </c>
      <c r="BA2106" s="2">
        <v>44620</v>
      </c>
      <c r="BB2106" s="2">
        <v>44651</v>
      </c>
      <c r="BC2106" s="2">
        <v>44680</v>
      </c>
      <c r="BD2106" s="2">
        <v>44712</v>
      </c>
      <c r="BE2106" s="2">
        <v>44742</v>
      </c>
      <c r="BF2106" s="2">
        <v>44771</v>
      </c>
      <c r="BG2106" s="2">
        <v>44804</v>
      </c>
      <c r="BH2106" s="2">
        <v>44834</v>
      </c>
      <c r="BI2106" s="2">
        <v>44865</v>
      </c>
    </row>
    <row r="2107" spans="1:61" x14ac:dyDescent="0.25">
      <c r="D2107" s="3">
        <v>4303247</v>
      </c>
      <c r="E2107">
        <v>3930993</v>
      </c>
      <c r="F2107">
        <v>5505565</v>
      </c>
      <c r="G2107">
        <v>3916051</v>
      </c>
      <c r="H2107">
        <v>3947344</v>
      </c>
      <c r="I2107">
        <v>5472108</v>
      </c>
      <c r="J2107">
        <v>3324021</v>
      </c>
      <c r="K2107">
        <v>3178304</v>
      </c>
      <c r="L2107">
        <v>3565151</v>
      </c>
      <c r="M2107">
        <v>8330886</v>
      </c>
      <c r="N2107">
        <v>4243545</v>
      </c>
      <c r="O2107">
        <v>6196848</v>
      </c>
      <c r="P2107">
        <v>5073260</v>
      </c>
      <c r="Q2107">
        <v>3755866</v>
      </c>
      <c r="R2107">
        <v>5838705</v>
      </c>
      <c r="S2107">
        <v>4509465</v>
      </c>
      <c r="T2107">
        <v>3584322</v>
      </c>
      <c r="U2107">
        <v>5715044</v>
      </c>
      <c r="V2107">
        <v>6865324</v>
      </c>
      <c r="W2107">
        <v>4684798</v>
      </c>
      <c r="X2107">
        <v>4283451</v>
      </c>
      <c r="Y2107">
        <v>5040497</v>
      </c>
      <c r="Z2107">
        <v>3481534</v>
      </c>
      <c r="AA2107">
        <v>4761967</v>
      </c>
      <c r="AB2107">
        <v>5770716</v>
      </c>
      <c r="AC2107">
        <v>5762879</v>
      </c>
      <c r="AD2107">
        <v>7917430</v>
      </c>
      <c r="AE2107">
        <v>5527684</v>
      </c>
      <c r="AF2107">
        <v>3733449</v>
      </c>
      <c r="AG2107">
        <v>6222607</v>
      </c>
      <c r="AH2107">
        <v>4152277</v>
      </c>
      <c r="AI2107">
        <v>4222276</v>
      </c>
      <c r="AJ2107">
        <v>5416393</v>
      </c>
      <c r="AK2107">
        <v>3397132</v>
      </c>
      <c r="AL2107">
        <v>3737567</v>
      </c>
      <c r="AM2107">
        <v>4725022</v>
      </c>
      <c r="AN2107">
        <v>4590522</v>
      </c>
      <c r="AO2107">
        <v>4002561</v>
      </c>
      <c r="AP2107">
        <v>5733665</v>
      </c>
      <c r="AQ2107">
        <v>3801242</v>
      </c>
      <c r="AR2107">
        <v>3122394</v>
      </c>
      <c r="AS2107">
        <v>5940554</v>
      </c>
      <c r="AT2107">
        <v>4243700</v>
      </c>
      <c r="AU2107">
        <v>3852899</v>
      </c>
      <c r="AV2107">
        <v>5029329</v>
      </c>
      <c r="AW2107">
        <v>5316791</v>
      </c>
      <c r="AX2107">
        <v>4559302</v>
      </c>
      <c r="AY2107">
        <v>5903158</v>
      </c>
      <c r="AZ2107">
        <v>5678455</v>
      </c>
      <c r="BA2107">
        <v>4870425</v>
      </c>
      <c r="BB2107">
        <v>5892823</v>
      </c>
      <c r="BC2107">
        <v>4710304</v>
      </c>
      <c r="BD2107">
        <v>5831537</v>
      </c>
      <c r="BE2107">
        <v>5264965</v>
      </c>
      <c r="BF2107">
        <v>5245206</v>
      </c>
      <c r="BG2107">
        <v>4448079</v>
      </c>
      <c r="BH2107">
        <v>5804054</v>
      </c>
      <c r="BI2107">
        <v>4970864</v>
      </c>
    </row>
    <row r="2108" spans="1:61" x14ac:dyDescent="0.25">
      <c r="A2108" s="5" t="s">
        <v>1039</v>
      </c>
      <c r="B2108" t="s">
        <v>1175</v>
      </c>
      <c r="C2108" t="s">
        <v>1199</v>
      </c>
      <c r="D2108" s="2">
        <f>_xll.BDH(A2108, "volume", B2108, C2108, "Direction", "H", "Period", "M","cols=58;rows=2")</f>
        <v>43131</v>
      </c>
      <c r="E2108" s="2">
        <v>43159</v>
      </c>
      <c r="F2108" s="2">
        <v>43189</v>
      </c>
      <c r="G2108" s="2">
        <v>43220</v>
      </c>
      <c r="H2108" s="2">
        <v>43251</v>
      </c>
      <c r="I2108" s="2">
        <v>43280</v>
      </c>
      <c r="J2108" s="2">
        <v>43312</v>
      </c>
      <c r="K2108" s="2">
        <v>43343</v>
      </c>
      <c r="L2108" s="2">
        <v>43371</v>
      </c>
      <c r="M2108" s="2">
        <v>43404</v>
      </c>
      <c r="N2108" s="2">
        <v>43434</v>
      </c>
      <c r="O2108" s="2">
        <v>43465</v>
      </c>
      <c r="P2108" s="2">
        <v>43496</v>
      </c>
      <c r="Q2108" s="2">
        <v>43524</v>
      </c>
      <c r="R2108" s="2">
        <v>43553</v>
      </c>
      <c r="S2108" s="2">
        <v>43585</v>
      </c>
      <c r="T2108" s="2">
        <v>43616</v>
      </c>
      <c r="U2108" s="2">
        <v>43644</v>
      </c>
      <c r="V2108" s="2">
        <v>43677</v>
      </c>
      <c r="W2108" s="2">
        <v>43707</v>
      </c>
      <c r="X2108" s="2">
        <v>43738</v>
      </c>
      <c r="Y2108" s="2">
        <v>43769</v>
      </c>
      <c r="Z2108" s="2">
        <v>43798</v>
      </c>
      <c r="AA2108" s="2">
        <v>43830</v>
      </c>
      <c r="AB2108" s="2">
        <v>43861</v>
      </c>
      <c r="AC2108" s="2">
        <v>43889</v>
      </c>
      <c r="AD2108" s="2">
        <v>43921</v>
      </c>
      <c r="AE2108" s="2">
        <v>43951</v>
      </c>
      <c r="AF2108" s="2">
        <v>43980</v>
      </c>
      <c r="AG2108" s="2">
        <v>44012</v>
      </c>
      <c r="AH2108" s="2">
        <v>44043</v>
      </c>
      <c r="AI2108" s="2">
        <v>44074</v>
      </c>
      <c r="AJ2108" s="2">
        <v>44104</v>
      </c>
      <c r="AK2108" s="2">
        <v>44134</v>
      </c>
      <c r="AL2108" s="2">
        <v>44165</v>
      </c>
      <c r="AM2108" s="2">
        <v>44196</v>
      </c>
      <c r="AN2108" s="2">
        <v>44225</v>
      </c>
      <c r="AO2108" s="2">
        <v>44253</v>
      </c>
      <c r="AP2108" s="2">
        <v>44286</v>
      </c>
      <c r="AQ2108" s="2">
        <v>44316</v>
      </c>
      <c r="AR2108" s="2">
        <v>44347</v>
      </c>
      <c r="AS2108" s="2">
        <v>44377</v>
      </c>
      <c r="AT2108" s="2">
        <v>44407</v>
      </c>
      <c r="AU2108" s="2">
        <v>44439</v>
      </c>
      <c r="AV2108" s="2">
        <v>44469</v>
      </c>
      <c r="AW2108" s="2">
        <v>44498</v>
      </c>
      <c r="AX2108" s="2">
        <v>44530</v>
      </c>
      <c r="AY2108" s="2">
        <v>44561</v>
      </c>
      <c r="AZ2108" s="2">
        <v>44592</v>
      </c>
      <c r="BA2108" s="2">
        <v>44620</v>
      </c>
      <c r="BB2108" s="2">
        <v>44651</v>
      </c>
      <c r="BC2108" s="2">
        <v>44680</v>
      </c>
      <c r="BD2108" s="2">
        <v>44712</v>
      </c>
      <c r="BE2108" s="2">
        <v>44742</v>
      </c>
      <c r="BF2108" s="2">
        <v>44771</v>
      </c>
      <c r="BG2108" s="2">
        <v>44804</v>
      </c>
      <c r="BH2108" s="2">
        <v>44834</v>
      </c>
      <c r="BI2108" s="2">
        <v>44865</v>
      </c>
    </row>
    <row r="2109" spans="1:61" x14ac:dyDescent="0.25">
      <c r="D2109" s="3">
        <v>2863276</v>
      </c>
      <c r="E2109">
        <v>4486182</v>
      </c>
      <c r="F2109">
        <v>4622016</v>
      </c>
      <c r="G2109">
        <v>3500695</v>
      </c>
      <c r="H2109">
        <v>6526971</v>
      </c>
      <c r="I2109">
        <v>3878145</v>
      </c>
      <c r="J2109">
        <v>2329430</v>
      </c>
      <c r="K2109">
        <v>3099257</v>
      </c>
      <c r="L2109">
        <v>3276335</v>
      </c>
      <c r="M2109">
        <v>4041173</v>
      </c>
      <c r="N2109">
        <v>3722053</v>
      </c>
      <c r="O2109">
        <v>3222880</v>
      </c>
      <c r="P2109">
        <v>2881695</v>
      </c>
      <c r="Q2109">
        <v>3188854</v>
      </c>
      <c r="R2109">
        <v>2505538</v>
      </c>
      <c r="S2109">
        <v>1589174</v>
      </c>
      <c r="T2109">
        <v>2251750</v>
      </c>
      <c r="U2109">
        <v>2342119</v>
      </c>
      <c r="V2109">
        <v>2293072</v>
      </c>
      <c r="W2109">
        <v>3038040</v>
      </c>
      <c r="X2109">
        <v>3428475</v>
      </c>
      <c r="Y2109">
        <v>3424427</v>
      </c>
      <c r="Z2109">
        <v>3033415</v>
      </c>
      <c r="AA2109">
        <v>3464358</v>
      </c>
      <c r="AB2109">
        <v>2765713</v>
      </c>
      <c r="AC2109">
        <v>3870956</v>
      </c>
      <c r="AD2109">
        <v>6744429</v>
      </c>
      <c r="AE2109">
        <v>2905453</v>
      </c>
      <c r="AF2109">
        <v>2175888</v>
      </c>
      <c r="AG2109">
        <v>3396254</v>
      </c>
      <c r="AH2109">
        <v>2354631</v>
      </c>
      <c r="AI2109">
        <v>2238372</v>
      </c>
      <c r="AJ2109">
        <v>2570549</v>
      </c>
      <c r="AK2109">
        <v>2972760</v>
      </c>
      <c r="AL2109">
        <v>2722267</v>
      </c>
      <c r="AM2109">
        <v>2549565</v>
      </c>
      <c r="AN2109">
        <v>2487878</v>
      </c>
      <c r="AO2109">
        <v>3289386</v>
      </c>
      <c r="AP2109">
        <v>4889614</v>
      </c>
      <c r="AQ2109">
        <v>3048715</v>
      </c>
      <c r="AR2109">
        <v>3723090</v>
      </c>
      <c r="AS2109">
        <v>5256636</v>
      </c>
      <c r="AT2109">
        <v>3534869</v>
      </c>
      <c r="AU2109">
        <v>3829404</v>
      </c>
      <c r="AV2109">
        <v>4056825</v>
      </c>
      <c r="AW2109">
        <v>3003828</v>
      </c>
      <c r="AX2109">
        <v>3614847</v>
      </c>
      <c r="AY2109">
        <v>3276008</v>
      </c>
      <c r="AZ2109">
        <v>3463284</v>
      </c>
      <c r="BA2109">
        <v>3557139</v>
      </c>
      <c r="BB2109">
        <v>4080151</v>
      </c>
      <c r="BC2109">
        <v>2675333</v>
      </c>
      <c r="BD2109">
        <v>5004103</v>
      </c>
      <c r="BE2109">
        <v>4111565</v>
      </c>
      <c r="BF2109">
        <v>2676508</v>
      </c>
      <c r="BG2109">
        <v>3312299</v>
      </c>
      <c r="BH2109">
        <v>3628307</v>
      </c>
      <c r="BI2109">
        <v>2787159</v>
      </c>
    </row>
    <row r="2110" spans="1:61" x14ac:dyDescent="0.25">
      <c r="A2110" s="5" t="s">
        <v>1040</v>
      </c>
      <c r="B2110" t="s">
        <v>1175</v>
      </c>
      <c r="C2110" t="s">
        <v>1196</v>
      </c>
      <c r="D2110" s="2">
        <f>_xll.BDH(A2110, "volume", B2110, C2110, "Direction", "H", "Period", "M","cols=12;rows=2")</f>
        <v>43131</v>
      </c>
      <c r="E2110" s="2">
        <v>43159</v>
      </c>
      <c r="F2110" s="2">
        <v>43189</v>
      </c>
      <c r="G2110" s="2">
        <v>43220</v>
      </c>
      <c r="H2110" s="2">
        <v>43251</v>
      </c>
      <c r="I2110" s="2">
        <v>43280</v>
      </c>
      <c r="J2110" s="2">
        <v>43312</v>
      </c>
      <c r="K2110" s="2">
        <v>43343</v>
      </c>
      <c r="L2110" s="2">
        <v>43371</v>
      </c>
      <c r="M2110" s="2">
        <v>43404</v>
      </c>
      <c r="N2110" s="2">
        <v>43434</v>
      </c>
      <c r="O2110" s="2">
        <v>43465</v>
      </c>
    </row>
    <row r="2111" spans="1:61" x14ac:dyDescent="0.25">
      <c r="D2111" s="3">
        <v>235990414</v>
      </c>
      <c r="E2111">
        <v>223910464</v>
      </c>
      <c r="F2111">
        <v>285529443</v>
      </c>
      <c r="G2111">
        <v>223419683</v>
      </c>
      <c r="H2111">
        <v>205539906</v>
      </c>
      <c r="I2111">
        <v>309402382</v>
      </c>
      <c r="J2111">
        <v>278842205</v>
      </c>
      <c r="K2111">
        <v>375614820</v>
      </c>
      <c r="L2111">
        <v>516729184</v>
      </c>
      <c r="M2111">
        <v>509268412</v>
      </c>
      <c r="N2111">
        <v>411811041</v>
      </c>
      <c r="O2111">
        <v>399053323</v>
      </c>
    </row>
    <row r="2112" spans="1:61" x14ac:dyDescent="0.25">
      <c r="A2112" s="5" t="s">
        <v>1041</v>
      </c>
      <c r="B2112" t="s">
        <v>1175</v>
      </c>
      <c r="C2112" t="s">
        <v>1199</v>
      </c>
      <c r="D2112" s="2">
        <f>_xll.BDH(A2112, "volume", B2112, C2112, "Direction", "H", "Period", "M","cols=58;rows=2")</f>
        <v>43131</v>
      </c>
      <c r="E2112" s="2">
        <v>43159</v>
      </c>
      <c r="F2112" s="2">
        <v>43189</v>
      </c>
      <c r="G2112" s="2">
        <v>43220</v>
      </c>
      <c r="H2112" s="2">
        <v>43251</v>
      </c>
      <c r="I2112" s="2">
        <v>43280</v>
      </c>
      <c r="J2112" s="2">
        <v>43312</v>
      </c>
      <c r="K2112" s="2">
        <v>43343</v>
      </c>
      <c r="L2112" s="2">
        <v>43371</v>
      </c>
      <c r="M2112" s="2">
        <v>43404</v>
      </c>
      <c r="N2112" s="2">
        <v>43434</v>
      </c>
      <c r="O2112" s="2">
        <v>43465</v>
      </c>
      <c r="P2112" s="2">
        <v>43496</v>
      </c>
      <c r="Q2112" s="2">
        <v>43524</v>
      </c>
      <c r="R2112" s="2">
        <v>43553</v>
      </c>
      <c r="S2112" s="2">
        <v>43585</v>
      </c>
      <c r="T2112" s="2">
        <v>43616</v>
      </c>
      <c r="U2112" s="2">
        <v>43644</v>
      </c>
      <c r="V2112" s="2">
        <v>43677</v>
      </c>
      <c r="W2112" s="2">
        <v>43707</v>
      </c>
      <c r="X2112" s="2">
        <v>43738</v>
      </c>
      <c r="Y2112" s="2">
        <v>43769</v>
      </c>
      <c r="Z2112" s="2">
        <v>43798</v>
      </c>
      <c r="AA2112" s="2">
        <v>43830</v>
      </c>
      <c r="AB2112" s="2">
        <v>43861</v>
      </c>
      <c r="AC2112" s="2">
        <v>43889</v>
      </c>
      <c r="AD2112" s="2">
        <v>43921</v>
      </c>
      <c r="AE2112" s="2">
        <v>43951</v>
      </c>
      <c r="AF2112" s="2">
        <v>43980</v>
      </c>
      <c r="AG2112" s="2">
        <v>44012</v>
      </c>
      <c r="AH2112" s="2">
        <v>44043</v>
      </c>
      <c r="AI2112" s="2">
        <v>44074</v>
      </c>
      <c r="AJ2112" s="2">
        <v>44104</v>
      </c>
      <c r="AK2112" s="2">
        <v>44134</v>
      </c>
      <c r="AL2112" s="2">
        <v>44165</v>
      </c>
      <c r="AM2112" s="2">
        <v>44196</v>
      </c>
      <c r="AN2112" s="2">
        <v>44225</v>
      </c>
      <c r="AO2112" s="2">
        <v>44253</v>
      </c>
      <c r="AP2112" s="2">
        <v>44286</v>
      </c>
      <c r="AQ2112" s="2">
        <v>44316</v>
      </c>
      <c r="AR2112" s="2">
        <v>44347</v>
      </c>
      <c r="AS2112" s="2">
        <v>44377</v>
      </c>
      <c r="AT2112" s="2">
        <v>44407</v>
      </c>
      <c r="AU2112" s="2">
        <v>44439</v>
      </c>
      <c r="AV2112" s="2">
        <v>44469</v>
      </c>
      <c r="AW2112" s="2">
        <v>44498</v>
      </c>
      <c r="AX2112" s="2">
        <v>44530</v>
      </c>
      <c r="AY2112" s="2">
        <v>44561</v>
      </c>
      <c r="AZ2112" s="2">
        <v>44592</v>
      </c>
      <c r="BA2112" s="2">
        <v>44620</v>
      </c>
      <c r="BB2112" s="2">
        <v>44651</v>
      </c>
      <c r="BC2112" s="2">
        <v>44680</v>
      </c>
      <c r="BD2112" s="2">
        <v>44712</v>
      </c>
      <c r="BE2112" s="2">
        <v>44742</v>
      </c>
      <c r="BF2112" s="2">
        <v>44771</v>
      </c>
      <c r="BG2112" s="2">
        <v>44804</v>
      </c>
      <c r="BH2112" s="2">
        <v>44834</v>
      </c>
      <c r="BI2112" s="2">
        <v>44865</v>
      </c>
    </row>
    <row r="2113" spans="1:61" x14ac:dyDescent="0.25">
      <c r="D2113" s="3">
        <v>34670090</v>
      </c>
      <c r="E2113">
        <v>38288120</v>
      </c>
      <c r="F2113">
        <v>38682848</v>
      </c>
      <c r="G2113">
        <v>44816008</v>
      </c>
      <c r="H2113">
        <v>48697340</v>
      </c>
      <c r="I2113">
        <v>51236145</v>
      </c>
      <c r="J2113">
        <v>39081846</v>
      </c>
      <c r="K2113">
        <v>47170315</v>
      </c>
      <c r="L2113">
        <v>41087664</v>
      </c>
      <c r="M2113">
        <v>52336778</v>
      </c>
      <c r="N2113">
        <v>37715284</v>
      </c>
      <c r="O2113">
        <v>55453889</v>
      </c>
      <c r="P2113">
        <v>49698135</v>
      </c>
      <c r="Q2113">
        <v>40643019</v>
      </c>
      <c r="R2113">
        <v>33629819</v>
      </c>
      <c r="S2113">
        <v>35561939</v>
      </c>
      <c r="T2113">
        <v>40864887</v>
      </c>
      <c r="U2113">
        <v>33229145</v>
      </c>
      <c r="V2113">
        <v>29083276</v>
      </c>
      <c r="W2113">
        <v>26604412</v>
      </c>
      <c r="X2113">
        <v>29634797</v>
      </c>
      <c r="Y2113">
        <v>25654898</v>
      </c>
      <c r="Z2113">
        <v>21369920</v>
      </c>
      <c r="AA2113">
        <v>19950613</v>
      </c>
      <c r="AB2113">
        <v>30633653</v>
      </c>
      <c r="AC2113">
        <v>46602236</v>
      </c>
      <c r="AD2113">
        <v>133585293</v>
      </c>
      <c r="AE2113">
        <v>91978248</v>
      </c>
      <c r="AF2113">
        <v>70916446</v>
      </c>
      <c r="AG2113">
        <v>99984261</v>
      </c>
      <c r="AH2113">
        <v>63012543</v>
      </c>
      <c r="AI2113">
        <v>61690010</v>
      </c>
      <c r="AJ2113">
        <v>61804287</v>
      </c>
      <c r="AK2113">
        <v>46249874</v>
      </c>
      <c r="AL2113">
        <v>45065681</v>
      </c>
      <c r="AM2113">
        <v>38399691</v>
      </c>
      <c r="AN2113">
        <v>31926314</v>
      </c>
      <c r="AO2113">
        <v>37839670</v>
      </c>
      <c r="AP2113">
        <v>37957166</v>
      </c>
      <c r="AQ2113">
        <v>27224152</v>
      </c>
      <c r="AR2113">
        <v>32812682</v>
      </c>
      <c r="AS2113">
        <v>28441690</v>
      </c>
      <c r="AT2113">
        <v>24931182</v>
      </c>
      <c r="AU2113">
        <v>22696768</v>
      </c>
      <c r="AV2113">
        <v>25618740</v>
      </c>
      <c r="AW2113">
        <v>19808527</v>
      </c>
      <c r="AX2113">
        <v>20329156</v>
      </c>
      <c r="AY2113">
        <v>28042415</v>
      </c>
      <c r="AZ2113">
        <v>22864902</v>
      </c>
      <c r="BA2113">
        <v>24312162</v>
      </c>
      <c r="BB2113">
        <v>34256213</v>
      </c>
      <c r="BC2113">
        <v>22384205</v>
      </c>
      <c r="BD2113">
        <v>36459522</v>
      </c>
      <c r="BE2113">
        <v>41494248</v>
      </c>
      <c r="BF2113">
        <v>21899695</v>
      </c>
      <c r="BG2113">
        <v>25278144</v>
      </c>
      <c r="BH2113">
        <v>37312613</v>
      </c>
      <c r="BI2113">
        <v>31877425</v>
      </c>
    </row>
    <row r="2114" spans="1:61" x14ac:dyDescent="0.25">
      <c r="A2114" s="5" t="s">
        <v>1042</v>
      </c>
      <c r="B2114" t="s">
        <v>1175</v>
      </c>
      <c r="C2114" t="s">
        <v>1199</v>
      </c>
      <c r="D2114" s="2">
        <f>_xll.BDH(A2114, "volume", B2114, C2114, "Direction", "H", "Period", "M","cols=58;rows=2")</f>
        <v>43131</v>
      </c>
      <c r="E2114" s="2">
        <v>43159</v>
      </c>
      <c r="F2114" s="2">
        <v>43189</v>
      </c>
      <c r="G2114" s="2">
        <v>43220</v>
      </c>
      <c r="H2114" s="2">
        <v>43251</v>
      </c>
      <c r="I2114" s="2">
        <v>43280</v>
      </c>
      <c r="J2114" s="2">
        <v>43312</v>
      </c>
      <c r="K2114" s="2">
        <v>43343</v>
      </c>
      <c r="L2114" s="2">
        <v>43371</v>
      </c>
      <c r="M2114" s="2">
        <v>43404</v>
      </c>
      <c r="N2114" s="2">
        <v>43434</v>
      </c>
      <c r="O2114" s="2">
        <v>43465</v>
      </c>
      <c r="P2114" s="2">
        <v>43496</v>
      </c>
      <c r="Q2114" s="2">
        <v>43524</v>
      </c>
      <c r="R2114" s="2">
        <v>43553</v>
      </c>
      <c r="S2114" s="2">
        <v>43585</v>
      </c>
      <c r="T2114" s="2">
        <v>43616</v>
      </c>
      <c r="U2114" s="2">
        <v>43644</v>
      </c>
      <c r="V2114" s="2">
        <v>43677</v>
      </c>
      <c r="W2114" s="2">
        <v>43707</v>
      </c>
      <c r="X2114" s="2">
        <v>43738</v>
      </c>
      <c r="Y2114" s="2">
        <v>43769</v>
      </c>
      <c r="Z2114" s="2">
        <v>43798</v>
      </c>
      <c r="AA2114" s="2">
        <v>43830</v>
      </c>
      <c r="AB2114" s="2">
        <v>43861</v>
      </c>
      <c r="AC2114" s="2">
        <v>43889</v>
      </c>
      <c r="AD2114" s="2">
        <v>43921</v>
      </c>
      <c r="AE2114" s="2">
        <v>43951</v>
      </c>
      <c r="AF2114" s="2">
        <v>43980</v>
      </c>
      <c r="AG2114" s="2">
        <v>44012</v>
      </c>
      <c r="AH2114" s="2">
        <v>44043</v>
      </c>
      <c r="AI2114" s="2">
        <v>44074</v>
      </c>
      <c r="AJ2114" s="2">
        <v>44104</v>
      </c>
      <c r="AK2114" s="2">
        <v>44134</v>
      </c>
      <c r="AL2114" s="2">
        <v>44165</v>
      </c>
      <c r="AM2114" s="2">
        <v>44196</v>
      </c>
      <c r="AN2114" s="2">
        <v>44225</v>
      </c>
      <c r="AO2114" s="2">
        <v>44253</v>
      </c>
      <c r="AP2114" s="2">
        <v>44286</v>
      </c>
      <c r="AQ2114" s="2">
        <v>44316</v>
      </c>
      <c r="AR2114" s="2">
        <v>44347</v>
      </c>
      <c r="AS2114" s="2">
        <v>44377</v>
      </c>
      <c r="AT2114" s="2">
        <v>44407</v>
      </c>
      <c r="AU2114" s="2">
        <v>44439</v>
      </c>
      <c r="AV2114" s="2">
        <v>44469</v>
      </c>
      <c r="AW2114" s="2">
        <v>44498</v>
      </c>
      <c r="AX2114" s="2">
        <v>44530</v>
      </c>
      <c r="AY2114" s="2">
        <v>44561</v>
      </c>
      <c r="AZ2114" s="2">
        <v>44592</v>
      </c>
      <c r="BA2114" s="2">
        <v>44620</v>
      </c>
      <c r="BB2114" s="2">
        <v>44651</v>
      </c>
      <c r="BC2114" s="2">
        <v>44680</v>
      </c>
      <c r="BD2114" s="2">
        <v>44712</v>
      </c>
      <c r="BE2114" s="2">
        <v>44742</v>
      </c>
      <c r="BF2114" s="2">
        <v>44771</v>
      </c>
      <c r="BG2114" s="2">
        <v>44804</v>
      </c>
      <c r="BH2114" s="2">
        <v>44834</v>
      </c>
      <c r="BI2114" s="2">
        <v>44865</v>
      </c>
    </row>
    <row r="2115" spans="1:61" x14ac:dyDescent="0.25">
      <c r="D2115" s="3">
        <v>15349680</v>
      </c>
      <c r="E2115">
        <v>15895422</v>
      </c>
      <c r="F2115">
        <v>18371517</v>
      </c>
      <c r="G2115">
        <v>16792501</v>
      </c>
      <c r="H2115">
        <v>14478268</v>
      </c>
      <c r="I2115">
        <v>19868141</v>
      </c>
      <c r="J2115">
        <v>10942860</v>
      </c>
      <c r="K2115">
        <v>16848297</v>
      </c>
      <c r="L2115">
        <v>17432191</v>
      </c>
      <c r="M2115">
        <v>26967954</v>
      </c>
      <c r="N2115">
        <v>22288250</v>
      </c>
      <c r="O2115">
        <v>29739932</v>
      </c>
      <c r="P2115">
        <v>23349969</v>
      </c>
      <c r="Q2115">
        <v>19608696</v>
      </c>
      <c r="R2115">
        <v>19549185</v>
      </c>
      <c r="S2115">
        <v>20251723</v>
      </c>
      <c r="T2115">
        <v>25494393</v>
      </c>
      <c r="U2115">
        <v>28128831</v>
      </c>
      <c r="V2115">
        <v>21302308</v>
      </c>
      <c r="W2115">
        <v>24480576</v>
      </c>
      <c r="X2115">
        <v>21230379</v>
      </c>
      <c r="Y2115">
        <v>26901335</v>
      </c>
      <c r="Z2115">
        <v>24879363</v>
      </c>
      <c r="AA2115">
        <v>29473051</v>
      </c>
      <c r="AB2115">
        <v>42827865</v>
      </c>
      <c r="AC2115">
        <v>42352513</v>
      </c>
      <c r="AD2115">
        <v>62068761</v>
      </c>
      <c r="AE2115">
        <v>39285320</v>
      </c>
      <c r="AF2115">
        <v>33221696</v>
      </c>
      <c r="AG2115">
        <v>39789927</v>
      </c>
      <c r="AH2115">
        <v>26018319</v>
      </c>
      <c r="AI2115">
        <v>23096266</v>
      </c>
      <c r="AJ2115">
        <v>24292115</v>
      </c>
      <c r="AK2115">
        <v>22682955</v>
      </c>
      <c r="AL2115">
        <v>23885504</v>
      </c>
      <c r="AM2115">
        <v>33228779</v>
      </c>
      <c r="AN2115">
        <v>89042443</v>
      </c>
      <c r="AO2115">
        <v>91501691</v>
      </c>
      <c r="AP2115">
        <v>27579306</v>
      </c>
      <c r="AQ2115">
        <v>17745021</v>
      </c>
      <c r="AR2115">
        <v>19910357</v>
      </c>
      <c r="AS2115">
        <v>20409773</v>
      </c>
      <c r="AT2115">
        <v>19572049</v>
      </c>
      <c r="AU2115">
        <v>18883505</v>
      </c>
      <c r="AV2115">
        <v>21877619</v>
      </c>
      <c r="AW2115">
        <v>17500748</v>
      </c>
      <c r="AX2115">
        <v>22781932</v>
      </c>
      <c r="AY2115">
        <v>17953055</v>
      </c>
      <c r="AZ2115">
        <v>16998114</v>
      </c>
      <c r="BA2115">
        <v>19433199</v>
      </c>
      <c r="BB2115">
        <v>26520115</v>
      </c>
      <c r="BC2115">
        <v>16234284</v>
      </c>
      <c r="BD2115">
        <v>21443905</v>
      </c>
      <c r="BE2115">
        <v>22250251</v>
      </c>
      <c r="BF2115">
        <v>16437475</v>
      </c>
      <c r="BG2115">
        <v>16856277</v>
      </c>
      <c r="BH2115">
        <v>22671940</v>
      </c>
      <c r="BI2115">
        <v>19205007</v>
      </c>
    </row>
    <row r="2116" spans="1:61" x14ac:dyDescent="0.25">
      <c r="A2116" s="5" t="s">
        <v>1043</v>
      </c>
      <c r="B2116" t="s">
        <v>1175</v>
      </c>
      <c r="C2116" t="s">
        <v>1199</v>
      </c>
      <c r="D2116" s="2">
        <f>_xll.BDH(A2116, "volume", B2116, C2116, "Direction", "H", "Period", "M","cols=58;rows=2")</f>
        <v>43131</v>
      </c>
      <c r="E2116" s="2">
        <v>43159</v>
      </c>
      <c r="F2116" s="2">
        <v>43189</v>
      </c>
      <c r="G2116" s="2">
        <v>43220</v>
      </c>
      <c r="H2116" s="2">
        <v>43251</v>
      </c>
      <c r="I2116" s="2">
        <v>43280</v>
      </c>
      <c r="J2116" s="2">
        <v>43312</v>
      </c>
      <c r="K2116" s="2">
        <v>43343</v>
      </c>
      <c r="L2116" s="2">
        <v>43371</v>
      </c>
      <c r="M2116" s="2">
        <v>43404</v>
      </c>
      <c r="N2116" s="2">
        <v>43434</v>
      </c>
      <c r="O2116" s="2">
        <v>43465</v>
      </c>
      <c r="P2116" s="2">
        <v>43496</v>
      </c>
      <c r="Q2116" s="2">
        <v>43524</v>
      </c>
      <c r="R2116" s="2">
        <v>43553</v>
      </c>
      <c r="S2116" s="2">
        <v>43585</v>
      </c>
      <c r="T2116" s="2">
        <v>43616</v>
      </c>
      <c r="U2116" s="2">
        <v>43644</v>
      </c>
      <c r="V2116" s="2">
        <v>43677</v>
      </c>
      <c r="W2116" s="2">
        <v>43707</v>
      </c>
      <c r="X2116" s="2">
        <v>43738</v>
      </c>
      <c r="Y2116" s="2">
        <v>43769</v>
      </c>
      <c r="Z2116" s="2">
        <v>43798</v>
      </c>
      <c r="AA2116" s="2">
        <v>43830</v>
      </c>
      <c r="AB2116" s="2">
        <v>43861</v>
      </c>
      <c r="AC2116" s="2">
        <v>43889</v>
      </c>
      <c r="AD2116" s="2">
        <v>43921</v>
      </c>
      <c r="AE2116" s="2">
        <v>43951</v>
      </c>
      <c r="AF2116" s="2">
        <v>43980</v>
      </c>
      <c r="AG2116" s="2">
        <v>44012</v>
      </c>
      <c r="AH2116" s="2">
        <v>44043</v>
      </c>
      <c r="AI2116" s="2">
        <v>44074</v>
      </c>
      <c r="AJ2116" s="2">
        <v>44104</v>
      </c>
      <c r="AK2116" s="2">
        <v>44134</v>
      </c>
      <c r="AL2116" s="2">
        <v>44165</v>
      </c>
      <c r="AM2116" s="2">
        <v>44196</v>
      </c>
      <c r="AN2116" s="2">
        <v>44225</v>
      </c>
      <c r="AO2116" s="2">
        <v>44253</v>
      </c>
      <c r="AP2116" s="2">
        <v>44286</v>
      </c>
      <c r="AQ2116" s="2">
        <v>44316</v>
      </c>
      <c r="AR2116" s="2">
        <v>44347</v>
      </c>
      <c r="AS2116" s="2">
        <v>44377</v>
      </c>
      <c r="AT2116" s="2">
        <v>44407</v>
      </c>
      <c r="AU2116" s="2">
        <v>44439</v>
      </c>
      <c r="AV2116" s="2">
        <v>44469</v>
      </c>
      <c r="AW2116" s="2">
        <v>44498</v>
      </c>
      <c r="AX2116" s="2">
        <v>44530</v>
      </c>
      <c r="AY2116" s="2">
        <v>44561</v>
      </c>
      <c r="AZ2116" s="2">
        <v>44592</v>
      </c>
      <c r="BA2116" s="2">
        <v>44620</v>
      </c>
      <c r="BB2116" s="2">
        <v>44651</v>
      </c>
      <c r="BC2116" s="2">
        <v>44680</v>
      </c>
      <c r="BD2116" s="2">
        <v>44712</v>
      </c>
      <c r="BE2116" s="2">
        <v>44742</v>
      </c>
      <c r="BF2116" s="2">
        <v>44771</v>
      </c>
      <c r="BG2116" s="2">
        <v>44804</v>
      </c>
      <c r="BH2116" s="2">
        <v>44834</v>
      </c>
      <c r="BI2116" s="2">
        <v>44865</v>
      </c>
    </row>
    <row r="2117" spans="1:61" x14ac:dyDescent="0.25">
      <c r="D2117" s="3">
        <v>4876580</v>
      </c>
      <c r="E2117">
        <v>4202648</v>
      </c>
      <c r="F2117">
        <v>4045332</v>
      </c>
      <c r="G2117">
        <v>4451445</v>
      </c>
      <c r="H2117">
        <v>4667940</v>
      </c>
      <c r="I2117">
        <v>4130859</v>
      </c>
      <c r="J2117">
        <v>3598713</v>
      </c>
      <c r="K2117">
        <v>3807382</v>
      </c>
      <c r="L2117">
        <v>3802299</v>
      </c>
      <c r="M2117">
        <v>4786217</v>
      </c>
      <c r="N2117">
        <v>4173779</v>
      </c>
      <c r="O2117">
        <v>5594301</v>
      </c>
      <c r="P2117">
        <v>6406626</v>
      </c>
      <c r="Q2117">
        <v>5258028</v>
      </c>
      <c r="R2117">
        <v>5957701</v>
      </c>
      <c r="S2117">
        <v>4342214</v>
      </c>
      <c r="T2117">
        <v>3956855</v>
      </c>
      <c r="U2117">
        <v>3790371</v>
      </c>
      <c r="V2117">
        <v>3408153</v>
      </c>
      <c r="W2117">
        <v>3680544</v>
      </c>
      <c r="X2117">
        <v>3348978</v>
      </c>
      <c r="Y2117">
        <v>3961953</v>
      </c>
      <c r="Z2117">
        <v>3338154</v>
      </c>
      <c r="AA2117">
        <v>3808194</v>
      </c>
      <c r="AB2117">
        <v>3609968</v>
      </c>
      <c r="AC2117">
        <v>3600894</v>
      </c>
      <c r="AD2117">
        <v>8024248</v>
      </c>
      <c r="AE2117">
        <v>4455668</v>
      </c>
      <c r="AF2117">
        <v>3934433</v>
      </c>
      <c r="AG2117">
        <v>5780209</v>
      </c>
      <c r="AH2117">
        <v>3316841</v>
      </c>
      <c r="AI2117">
        <v>4096710</v>
      </c>
      <c r="AJ2117">
        <v>3749108</v>
      </c>
      <c r="AK2117">
        <v>3621983</v>
      </c>
      <c r="AL2117">
        <v>3462351</v>
      </c>
      <c r="AM2117">
        <v>3740461</v>
      </c>
      <c r="AN2117">
        <v>3219677</v>
      </c>
      <c r="AO2117">
        <v>3721896</v>
      </c>
      <c r="AP2117">
        <v>4657542</v>
      </c>
      <c r="AQ2117">
        <v>3621986</v>
      </c>
      <c r="AR2117">
        <v>4454669</v>
      </c>
      <c r="AS2117">
        <v>5546667</v>
      </c>
      <c r="AT2117">
        <v>3342149</v>
      </c>
      <c r="AU2117">
        <v>3367695</v>
      </c>
      <c r="AV2117">
        <v>4005911</v>
      </c>
      <c r="AW2117">
        <v>4684574</v>
      </c>
      <c r="AX2117">
        <v>3928006</v>
      </c>
      <c r="AY2117">
        <v>4019526</v>
      </c>
      <c r="AZ2117">
        <v>4273284</v>
      </c>
      <c r="BA2117">
        <v>4163347</v>
      </c>
      <c r="BB2117">
        <v>4854404</v>
      </c>
      <c r="BC2117">
        <v>3541570</v>
      </c>
      <c r="BD2117">
        <v>4387158</v>
      </c>
      <c r="BE2117">
        <v>4976859</v>
      </c>
      <c r="BF2117">
        <v>3572561</v>
      </c>
      <c r="BG2117">
        <v>3487786</v>
      </c>
      <c r="BH2117">
        <v>3370016</v>
      </c>
      <c r="BI2117">
        <v>3421399</v>
      </c>
    </row>
    <row r="2118" spans="1:61" x14ac:dyDescent="0.25">
      <c r="A2118" s="5" t="s">
        <v>1044</v>
      </c>
      <c r="B2118" t="s">
        <v>1175</v>
      </c>
      <c r="C2118" t="s">
        <v>1199</v>
      </c>
      <c r="D2118" s="2">
        <f>_xll.BDH(A2118, "volume", B2118, C2118, "Direction", "H", "Period", "M","cols=57;rows=2")</f>
        <v>43131</v>
      </c>
      <c r="E2118" s="2">
        <v>43159</v>
      </c>
      <c r="F2118" s="2">
        <v>43189</v>
      </c>
      <c r="G2118" s="2">
        <v>43220</v>
      </c>
      <c r="H2118" s="2">
        <v>43251</v>
      </c>
      <c r="I2118" s="2">
        <v>43280</v>
      </c>
      <c r="J2118" s="2">
        <v>43312</v>
      </c>
      <c r="K2118" s="2">
        <v>43343</v>
      </c>
      <c r="L2118" s="2">
        <v>43371</v>
      </c>
      <c r="M2118" s="2">
        <v>43404</v>
      </c>
      <c r="N2118" s="2">
        <v>43434</v>
      </c>
      <c r="O2118" s="2">
        <v>43465</v>
      </c>
      <c r="P2118" s="2">
        <v>43496</v>
      </c>
      <c r="Q2118" s="2">
        <v>43524</v>
      </c>
      <c r="R2118" s="2">
        <v>43553</v>
      </c>
      <c r="S2118" s="2">
        <v>43585</v>
      </c>
      <c r="T2118" s="2">
        <v>43616</v>
      </c>
      <c r="U2118" s="2">
        <v>43644</v>
      </c>
      <c r="V2118" s="2">
        <v>43677</v>
      </c>
      <c r="W2118" s="2">
        <v>43707</v>
      </c>
      <c r="X2118" s="2">
        <v>43738</v>
      </c>
      <c r="Y2118" s="2">
        <v>43769</v>
      </c>
      <c r="Z2118" s="2">
        <v>43798</v>
      </c>
      <c r="AA2118" s="2">
        <v>43830</v>
      </c>
      <c r="AB2118" s="2">
        <v>43861</v>
      </c>
      <c r="AC2118" s="2">
        <v>43889</v>
      </c>
      <c r="AD2118" s="2">
        <v>43921</v>
      </c>
      <c r="AE2118" s="2">
        <v>43951</v>
      </c>
      <c r="AF2118" s="2">
        <v>43980</v>
      </c>
      <c r="AG2118" s="2">
        <v>44012</v>
      </c>
      <c r="AH2118" s="2">
        <v>44043</v>
      </c>
      <c r="AI2118" s="2">
        <v>44074</v>
      </c>
      <c r="AJ2118" s="2">
        <v>44104</v>
      </c>
      <c r="AK2118" s="2">
        <v>44134</v>
      </c>
      <c r="AL2118" s="2">
        <v>44165</v>
      </c>
      <c r="AM2118" s="2">
        <v>44196</v>
      </c>
      <c r="AN2118" s="2">
        <v>44225</v>
      </c>
      <c r="AO2118" s="2">
        <v>44253</v>
      </c>
      <c r="AP2118" s="2">
        <v>44286</v>
      </c>
      <c r="AQ2118" s="2">
        <v>44316</v>
      </c>
      <c r="AR2118" s="2">
        <v>44347</v>
      </c>
      <c r="AS2118" s="2">
        <v>44377</v>
      </c>
      <c r="AT2118" s="2">
        <v>44407</v>
      </c>
      <c r="AU2118" s="2">
        <v>44439</v>
      </c>
      <c r="AV2118" s="2">
        <v>44469</v>
      </c>
      <c r="AW2118" s="2">
        <v>44498</v>
      </c>
      <c r="AX2118" s="2">
        <v>44530</v>
      </c>
      <c r="AY2118" s="2">
        <v>44561</v>
      </c>
      <c r="AZ2118" s="2">
        <v>44592</v>
      </c>
      <c r="BA2118" s="2">
        <v>44620</v>
      </c>
      <c r="BB2118" s="2">
        <v>44651</v>
      </c>
      <c r="BC2118" s="2">
        <v>44680</v>
      </c>
      <c r="BD2118" s="2">
        <v>44712</v>
      </c>
      <c r="BE2118" s="2">
        <v>44742</v>
      </c>
      <c r="BF2118" s="2">
        <v>44771</v>
      </c>
      <c r="BG2118" s="2">
        <v>44804</v>
      </c>
      <c r="BH2118" s="2">
        <v>44834</v>
      </c>
    </row>
    <row r="2119" spans="1:61" x14ac:dyDescent="0.25">
      <c r="D2119" s="3">
        <v>13935659</v>
      </c>
      <c r="E2119">
        <v>21197852</v>
      </c>
      <c r="F2119">
        <v>15384953</v>
      </c>
      <c r="G2119">
        <v>12996877</v>
      </c>
      <c r="H2119">
        <v>14559699</v>
      </c>
      <c r="I2119">
        <v>14339974</v>
      </c>
      <c r="J2119">
        <v>11931180</v>
      </c>
      <c r="K2119">
        <v>14199824</v>
      </c>
      <c r="L2119">
        <v>13255252</v>
      </c>
      <c r="M2119">
        <v>15188016</v>
      </c>
      <c r="N2119">
        <v>11446609</v>
      </c>
      <c r="O2119">
        <v>15539814</v>
      </c>
      <c r="P2119">
        <v>13913057</v>
      </c>
      <c r="Q2119">
        <v>10803984</v>
      </c>
      <c r="R2119">
        <v>11204878</v>
      </c>
      <c r="S2119">
        <v>10506113</v>
      </c>
      <c r="T2119">
        <v>13759311</v>
      </c>
      <c r="U2119">
        <v>15304411</v>
      </c>
      <c r="V2119">
        <v>13565158</v>
      </c>
      <c r="W2119">
        <v>12881625</v>
      </c>
      <c r="X2119">
        <v>14398248</v>
      </c>
      <c r="Y2119">
        <v>15426071</v>
      </c>
      <c r="Z2119">
        <v>13914434</v>
      </c>
      <c r="AA2119">
        <v>14063702</v>
      </c>
      <c r="AB2119">
        <v>17723193</v>
      </c>
      <c r="AC2119">
        <v>17619805</v>
      </c>
      <c r="AD2119">
        <v>26574718</v>
      </c>
      <c r="AE2119">
        <v>17520019</v>
      </c>
      <c r="AF2119">
        <v>17861946</v>
      </c>
      <c r="AG2119">
        <v>21140163</v>
      </c>
      <c r="AH2119">
        <v>13261444</v>
      </c>
      <c r="AI2119">
        <v>10630594</v>
      </c>
      <c r="AJ2119">
        <v>15286506</v>
      </c>
      <c r="AK2119">
        <v>12171010</v>
      </c>
      <c r="AL2119">
        <v>13407659</v>
      </c>
      <c r="AM2119">
        <v>14786044</v>
      </c>
      <c r="AN2119">
        <v>14856545</v>
      </c>
      <c r="AO2119">
        <v>11900892</v>
      </c>
      <c r="AP2119">
        <v>18191636</v>
      </c>
      <c r="AQ2119">
        <v>15676228</v>
      </c>
      <c r="AR2119">
        <v>15359083</v>
      </c>
      <c r="AS2119">
        <v>15629123</v>
      </c>
      <c r="AT2119">
        <v>13025433</v>
      </c>
      <c r="AU2119">
        <v>13271356</v>
      </c>
      <c r="AV2119">
        <v>14204524</v>
      </c>
      <c r="AW2119">
        <v>13046364</v>
      </c>
      <c r="AX2119">
        <v>11939928</v>
      </c>
      <c r="AY2119">
        <v>14015771</v>
      </c>
      <c r="AZ2119">
        <v>14711870</v>
      </c>
      <c r="BA2119">
        <v>14997425</v>
      </c>
      <c r="BB2119">
        <v>18262988</v>
      </c>
      <c r="BC2119">
        <v>12864294</v>
      </c>
      <c r="BD2119">
        <v>27485404</v>
      </c>
      <c r="BE2119">
        <v>25763305</v>
      </c>
      <c r="BF2119">
        <v>11843869</v>
      </c>
      <c r="BG2119">
        <v>12966593</v>
      </c>
      <c r="BH2119">
        <v>49716446</v>
      </c>
    </row>
    <row r="2120" spans="1:61" x14ac:dyDescent="0.25">
      <c r="A2120" s="5" t="s">
        <v>1045</v>
      </c>
      <c r="B2120" t="s">
        <v>1175</v>
      </c>
      <c r="C2120" t="s">
        <v>1202</v>
      </c>
      <c r="D2120" s="2">
        <f>_xll.BDH(A2120, "volume", B2120, C2120, "Direction", "H", "Period", "M","cols=48;rows=2")</f>
        <v>43131</v>
      </c>
      <c r="E2120" s="2">
        <v>43159</v>
      </c>
      <c r="F2120" s="2">
        <v>43189</v>
      </c>
      <c r="G2120" s="2">
        <v>43220</v>
      </c>
      <c r="H2120" s="2">
        <v>43251</v>
      </c>
      <c r="I2120" s="2">
        <v>43280</v>
      </c>
      <c r="J2120" s="2">
        <v>43312</v>
      </c>
      <c r="K2120" s="2">
        <v>43343</v>
      </c>
      <c r="L2120" s="2">
        <v>43371</v>
      </c>
      <c r="M2120" s="2">
        <v>43404</v>
      </c>
      <c r="N2120" s="2">
        <v>43434</v>
      </c>
      <c r="O2120" s="2">
        <v>43465</v>
      </c>
      <c r="P2120" s="2">
        <v>43496</v>
      </c>
      <c r="Q2120" s="2">
        <v>43524</v>
      </c>
      <c r="R2120" s="2">
        <v>43553</v>
      </c>
      <c r="S2120" s="2">
        <v>43585</v>
      </c>
      <c r="T2120" s="2">
        <v>43616</v>
      </c>
      <c r="U2120" s="2">
        <v>43644</v>
      </c>
      <c r="V2120" s="2">
        <v>43677</v>
      </c>
      <c r="W2120" s="2">
        <v>43707</v>
      </c>
      <c r="X2120" s="2">
        <v>43738</v>
      </c>
      <c r="Y2120" s="2">
        <v>43769</v>
      </c>
      <c r="Z2120" s="2">
        <v>43798</v>
      </c>
      <c r="AA2120" s="2">
        <v>43830</v>
      </c>
      <c r="AB2120" s="2">
        <v>43861</v>
      </c>
      <c r="AC2120" s="2">
        <v>43889</v>
      </c>
      <c r="AD2120" s="2">
        <v>43921</v>
      </c>
      <c r="AE2120" s="2">
        <v>43951</v>
      </c>
      <c r="AF2120" s="2">
        <v>43980</v>
      </c>
      <c r="AG2120" s="2">
        <v>44012</v>
      </c>
      <c r="AH2120" s="2">
        <v>44043</v>
      </c>
      <c r="AI2120" s="2">
        <v>44074</v>
      </c>
      <c r="AJ2120" s="2">
        <v>44104</v>
      </c>
      <c r="AK2120" s="2">
        <v>44134</v>
      </c>
      <c r="AL2120" s="2">
        <v>44165</v>
      </c>
      <c r="AM2120" s="2">
        <v>44196</v>
      </c>
      <c r="AN2120" s="2">
        <v>44225</v>
      </c>
      <c r="AO2120" s="2">
        <v>44253</v>
      </c>
      <c r="AP2120" s="2">
        <v>44286</v>
      </c>
      <c r="AQ2120" s="2">
        <v>44316</v>
      </c>
      <c r="AR2120" s="2">
        <v>44347</v>
      </c>
      <c r="AS2120" s="2">
        <v>44377</v>
      </c>
      <c r="AT2120" s="2">
        <v>44407</v>
      </c>
      <c r="AU2120" s="2">
        <v>44439</v>
      </c>
      <c r="AV2120" s="2">
        <v>44469</v>
      </c>
      <c r="AW2120" s="2">
        <v>44498</v>
      </c>
      <c r="AX2120" s="2">
        <v>44530</v>
      </c>
      <c r="AY2120" s="2">
        <v>44561</v>
      </c>
    </row>
    <row r="2121" spans="1:61" x14ac:dyDescent="0.25">
      <c r="D2121" s="3">
        <v>27663822</v>
      </c>
      <c r="E2121">
        <v>27682153</v>
      </c>
      <c r="F2121">
        <v>29025122</v>
      </c>
      <c r="G2121">
        <v>23090774</v>
      </c>
      <c r="H2121">
        <v>20529889</v>
      </c>
      <c r="I2121">
        <v>36719730</v>
      </c>
      <c r="J2121">
        <v>16488657</v>
      </c>
      <c r="K2121">
        <v>15545128</v>
      </c>
      <c r="L2121">
        <v>15967880</v>
      </c>
      <c r="M2121">
        <v>23209948</v>
      </c>
      <c r="N2121">
        <v>57921744</v>
      </c>
      <c r="O2121">
        <v>31735821</v>
      </c>
      <c r="P2121">
        <v>25529025</v>
      </c>
      <c r="Q2121">
        <v>21978083</v>
      </c>
      <c r="R2121">
        <v>27360252</v>
      </c>
      <c r="S2121">
        <v>25091057</v>
      </c>
      <c r="T2121">
        <v>23741725</v>
      </c>
      <c r="U2121">
        <v>26319890</v>
      </c>
      <c r="V2121">
        <v>21078224</v>
      </c>
      <c r="W2121">
        <v>21889648</v>
      </c>
      <c r="X2121">
        <v>62727584</v>
      </c>
      <c r="Y2121">
        <v>27296709</v>
      </c>
      <c r="Z2121">
        <v>24269856</v>
      </c>
      <c r="AA2121">
        <v>29341824</v>
      </c>
      <c r="AB2121">
        <v>35897791</v>
      </c>
      <c r="AC2121">
        <v>37990688</v>
      </c>
      <c r="AD2121">
        <v>72131334</v>
      </c>
      <c r="AE2121">
        <v>42759734</v>
      </c>
      <c r="AF2121">
        <v>29818001</v>
      </c>
      <c r="AG2121">
        <v>53826445</v>
      </c>
      <c r="AH2121">
        <v>40048946</v>
      </c>
      <c r="AI2121">
        <v>27173099</v>
      </c>
      <c r="AJ2121">
        <v>47906584</v>
      </c>
      <c r="AK2121">
        <v>36895169</v>
      </c>
      <c r="AL2121">
        <v>38427472</v>
      </c>
      <c r="AM2121">
        <v>37400576</v>
      </c>
      <c r="AN2121">
        <v>33473351</v>
      </c>
      <c r="AO2121">
        <v>31851588</v>
      </c>
      <c r="AP2121">
        <v>61274113</v>
      </c>
      <c r="AQ2121">
        <v>50988999</v>
      </c>
      <c r="AR2121">
        <v>54059759</v>
      </c>
      <c r="AS2121">
        <v>49718955</v>
      </c>
      <c r="AT2121">
        <v>43729409</v>
      </c>
      <c r="AU2121">
        <v>32968585</v>
      </c>
      <c r="AV2121">
        <v>59551659</v>
      </c>
      <c r="AW2121">
        <v>60508714</v>
      </c>
      <c r="AX2121">
        <v>60053860</v>
      </c>
      <c r="AY2121">
        <v>13319964</v>
      </c>
    </row>
    <row r="2122" spans="1:61" x14ac:dyDescent="0.25">
      <c r="A2122" s="5" t="s">
        <v>1046</v>
      </c>
      <c r="B2122" t="s">
        <v>1175</v>
      </c>
      <c r="C2122" t="s">
        <v>1196</v>
      </c>
      <c r="D2122" s="2">
        <f>_xll.BDH(A2122, "volume", B2122, C2122, "Direction", "H", "Period", "M","cols=12;rows=2")</f>
        <v>43131</v>
      </c>
      <c r="E2122" s="2">
        <v>43159</v>
      </c>
      <c r="F2122" s="2">
        <v>43189</v>
      </c>
      <c r="G2122" s="2">
        <v>43220</v>
      </c>
      <c r="H2122" s="2">
        <v>43251</v>
      </c>
      <c r="I2122" s="2">
        <v>43280</v>
      </c>
      <c r="J2122" s="2">
        <v>43312</v>
      </c>
      <c r="K2122" s="2">
        <v>43343</v>
      </c>
      <c r="L2122" s="2">
        <v>43371</v>
      </c>
      <c r="M2122" s="2">
        <v>43404</v>
      </c>
      <c r="N2122" s="2">
        <v>43434</v>
      </c>
      <c r="O2122" s="2">
        <v>43465</v>
      </c>
    </row>
    <row r="2123" spans="1:61" x14ac:dyDescent="0.25">
      <c r="D2123" s="3">
        <v>5917180</v>
      </c>
      <c r="E2123">
        <v>7355893</v>
      </c>
      <c r="F2123">
        <v>7672167</v>
      </c>
      <c r="G2123">
        <v>4905856</v>
      </c>
      <c r="H2123">
        <v>6614663</v>
      </c>
      <c r="I2123">
        <v>6691045</v>
      </c>
      <c r="J2123">
        <v>6348274</v>
      </c>
      <c r="K2123">
        <v>7325306</v>
      </c>
      <c r="L2123">
        <v>8762022</v>
      </c>
      <c r="M2123">
        <v>6540133</v>
      </c>
      <c r="N2123">
        <v>1698129</v>
      </c>
      <c r="O2123">
        <v>675551</v>
      </c>
    </row>
    <row r="2124" spans="1:61" x14ac:dyDescent="0.25">
      <c r="A2124" s="5" t="s">
        <v>1047</v>
      </c>
      <c r="B2124" t="s">
        <v>1175</v>
      </c>
      <c r="C2124" t="s">
        <v>1201</v>
      </c>
      <c r="D2124" s="2">
        <f>_xll.BDH(A2124, "volume", B2124, C2124, "Direction", "H", "Period", "M","cols=19;rows=2")</f>
        <v>43131</v>
      </c>
      <c r="E2124" s="2">
        <v>43159</v>
      </c>
      <c r="F2124" s="2">
        <v>43189</v>
      </c>
      <c r="G2124" s="2">
        <v>43220</v>
      </c>
      <c r="H2124" s="2">
        <v>43251</v>
      </c>
      <c r="I2124" s="2">
        <v>43280</v>
      </c>
      <c r="J2124" s="2">
        <v>43312</v>
      </c>
      <c r="K2124" s="2">
        <v>43343</v>
      </c>
      <c r="L2124" s="2">
        <v>43371</v>
      </c>
      <c r="M2124" s="2">
        <v>43404</v>
      </c>
      <c r="N2124" s="2">
        <v>43434</v>
      </c>
      <c r="O2124" s="2">
        <v>43465</v>
      </c>
      <c r="P2124" s="2">
        <v>43496</v>
      </c>
      <c r="Q2124" s="2">
        <v>43524</v>
      </c>
      <c r="R2124" s="2">
        <v>43553</v>
      </c>
      <c r="S2124" s="2">
        <v>43585</v>
      </c>
      <c r="T2124" s="2">
        <v>43616</v>
      </c>
      <c r="U2124" s="2">
        <v>43644</v>
      </c>
      <c r="V2124" s="2">
        <v>43677</v>
      </c>
    </row>
    <row r="2125" spans="1:61" x14ac:dyDescent="0.25">
      <c r="D2125" s="3">
        <v>15117942</v>
      </c>
      <c r="E2125">
        <v>12944086</v>
      </c>
      <c r="F2125">
        <v>18617638</v>
      </c>
      <c r="G2125">
        <v>14649961</v>
      </c>
      <c r="H2125">
        <v>16077248</v>
      </c>
      <c r="I2125">
        <v>19305985</v>
      </c>
      <c r="J2125">
        <v>11632833</v>
      </c>
      <c r="K2125">
        <v>9238659</v>
      </c>
      <c r="L2125">
        <v>11954914</v>
      </c>
      <c r="M2125">
        <v>15767920</v>
      </c>
      <c r="N2125">
        <v>15394773</v>
      </c>
      <c r="O2125">
        <v>22970160</v>
      </c>
      <c r="P2125">
        <v>17937954</v>
      </c>
      <c r="Q2125">
        <v>12770263</v>
      </c>
      <c r="R2125">
        <v>17940170</v>
      </c>
      <c r="S2125">
        <v>10677018</v>
      </c>
      <c r="T2125">
        <v>12496095</v>
      </c>
      <c r="U2125">
        <v>15690945</v>
      </c>
      <c r="V2125">
        <v>1469408</v>
      </c>
    </row>
    <row r="2126" spans="1:61" x14ac:dyDescent="0.25">
      <c r="A2126" s="5" t="s">
        <v>1048</v>
      </c>
      <c r="B2126" t="s">
        <v>1175</v>
      </c>
      <c r="C2126" t="s">
        <v>1199</v>
      </c>
      <c r="D2126" s="2">
        <f>_xll.BDH(A2126, "volume", B2126, C2126, "Direction", "H", "Period", "M","cols=58;rows=2")</f>
        <v>43131</v>
      </c>
      <c r="E2126" s="2">
        <v>43159</v>
      </c>
      <c r="F2126" s="2">
        <v>43189</v>
      </c>
      <c r="G2126" s="2">
        <v>43220</v>
      </c>
      <c r="H2126" s="2">
        <v>43251</v>
      </c>
      <c r="I2126" s="2">
        <v>43280</v>
      </c>
      <c r="J2126" s="2">
        <v>43312</v>
      </c>
      <c r="K2126" s="2">
        <v>43343</v>
      </c>
      <c r="L2126" s="2">
        <v>43371</v>
      </c>
      <c r="M2126" s="2">
        <v>43404</v>
      </c>
      <c r="N2126" s="2">
        <v>43434</v>
      </c>
      <c r="O2126" s="2">
        <v>43465</v>
      </c>
      <c r="P2126" s="2">
        <v>43496</v>
      </c>
      <c r="Q2126" s="2">
        <v>43524</v>
      </c>
      <c r="R2126" s="2">
        <v>43553</v>
      </c>
      <c r="S2126" s="2">
        <v>43585</v>
      </c>
      <c r="T2126" s="2">
        <v>43616</v>
      </c>
      <c r="U2126" s="2">
        <v>43644</v>
      </c>
      <c r="V2126" s="2">
        <v>43677</v>
      </c>
      <c r="W2126" s="2">
        <v>43707</v>
      </c>
      <c r="X2126" s="2">
        <v>43738</v>
      </c>
      <c r="Y2126" s="2">
        <v>43769</v>
      </c>
      <c r="Z2126" s="2">
        <v>43798</v>
      </c>
      <c r="AA2126" s="2">
        <v>43830</v>
      </c>
      <c r="AB2126" s="2">
        <v>43861</v>
      </c>
      <c r="AC2126" s="2">
        <v>43889</v>
      </c>
      <c r="AD2126" s="2">
        <v>43921</v>
      </c>
      <c r="AE2126" s="2">
        <v>43951</v>
      </c>
      <c r="AF2126" s="2">
        <v>43980</v>
      </c>
      <c r="AG2126" s="2">
        <v>44012</v>
      </c>
      <c r="AH2126" s="2">
        <v>44043</v>
      </c>
      <c r="AI2126" s="2">
        <v>44074</v>
      </c>
      <c r="AJ2126" s="2">
        <v>44104</v>
      </c>
      <c r="AK2126" s="2">
        <v>44134</v>
      </c>
      <c r="AL2126" s="2">
        <v>44165</v>
      </c>
      <c r="AM2126" s="2">
        <v>44196</v>
      </c>
      <c r="AN2126" s="2">
        <v>44225</v>
      </c>
      <c r="AO2126" s="2">
        <v>44253</v>
      </c>
      <c r="AP2126" s="2">
        <v>44286</v>
      </c>
      <c r="AQ2126" s="2">
        <v>44316</v>
      </c>
      <c r="AR2126" s="2">
        <v>44347</v>
      </c>
      <c r="AS2126" s="2">
        <v>44377</v>
      </c>
      <c r="AT2126" s="2">
        <v>44407</v>
      </c>
      <c r="AU2126" s="2">
        <v>44439</v>
      </c>
      <c r="AV2126" s="2">
        <v>44469</v>
      </c>
      <c r="AW2126" s="2">
        <v>44498</v>
      </c>
      <c r="AX2126" s="2">
        <v>44530</v>
      </c>
      <c r="AY2126" s="2">
        <v>44561</v>
      </c>
      <c r="AZ2126" s="2">
        <v>44592</v>
      </c>
      <c r="BA2126" s="2">
        <v>44620</v>
      </c>
      <c r="BB2126" s="2">
        <v>44651</v>
      </c>
      <c r="BC2126" s="2">
        <v>44680</v>
      </c>
      <c r="BD2126" s="2">
        <v>44712</v>
      </c>
      <c r="BE2126" s="2">
        <v>44742</v>
      </c>
      <c r="BF2126" s="2">
        <v>44771</v>
      </c>
      <c r="BG2126" s="2">
        <v>44804</v>
      </c>
      <c r="BH2126" s="2">
        <v>44834</v>
      </c>
      <c r="BI2126" s="2">
        <v>44865</v>
      </c>
    </row>
    <row r="2127" spans="1:61" x14ac:dyDescent="0.25">
      <c r="D2127" s="3">
        <v>7485309</v>
      </c>
      <c r="E2127">
        <v>10089531</v>
      </c>
      <c r="F2127">
        <v>11505308</v>
      </c>
      <c r="G2127">
        <v>7634472</v>
      </c>
      <c r="H2127">
        <v>8402897</v>
      </c>
      <c r="I2127">
        <v>10655070</v>
      </c>
      <c r="J2127">
        <v>7474272</v>
      </c>
      <c r="K2127">
        <v>7840544</v>
      </c>
      <c r="L2127">
        <v>7971128</v>
      </c>
      <c r="M2127">
        <v>11506930</v>
      </c>
      <c r="N2127">
        <v>13311324</v>
      </c>
      <c r="O2127">
        <v>12411151</v>
      </c>
      <c r="P2127">
        <v>10522111</v>
      </c>
      <c r="Q2127">
        <v>10035037</v>
      </c>
      <c r="R2127">
        <v>10060988</v>
      </c>
      <c r="S2127">
        <v>9901100</v>
      </c>
      <c r="T2127">
        <v>9904660</v>
      </c>
      <c r="U2127">
        <v>12006993</v>
      </c>
      <c r="V2127">
        <v>9636774</v>
      </c>
      <c r="W2127">
        <v>12376903</v>
      </c>
      <c r="X2127">
        <v>9716567</v>
      </c>
      <c r="Y2127">
        <v>9033243</v>
      </c>
      <c r="Z2127">
        <v>9945089</v>
      </c>
      <c r="AA2127">
        <v>8954815</v>
      </c>
      <c r="AB2127">
        <v>10675795</v>
      </c>
      <c r="AC2127">
        <v>17555564</v>
      </c>
      <c r="AD2127">
        <v>112521306</v>
      </c>
      <c r="AE2127">
        <v>113477554</v>
      </c>
      <c r="AF2127">
        <v>163916435</v>
      </c>
      <c r="AG2127">
        <v>163881541</v>
      </c>
      <c r="AH2127">
        <v>91341614</v>
      </c>
      <c r="AI2127">
        <v>65933767</v>
      </c>
      <c r="AJ2127">
        <v>61060580</v>
      </c>
      <c r="AK2127">
        <v>49813935</v>
      </c>
      <c r="AL2127">
        <v>70569456</v>
      </c>
      <c r="AM2127">
        <v>47284602</v>
      </c>
      <c r="AN2127">
        <v>31097051</v>
      </c>
      <c r="AO2127">
        <v>37191133</v>
      </c>
      <c r="AP2127">
        <v>72788523</v>
      </c>
      <c r="AQ2127">
        <v>42128497</v>
      </c>
      <c r="AR2127">
        <v>43920588</v>
      </c>
      <c r="AS2127">
        <v>37421498</v>
      </c>
      <c r="AT2127">
        <v>42898955</v>
      </c>
      <c r="AU2127">
        <v>35426882</v>
      </c>
      <c r="AV2127">
        <v>35235382</v>
      </c>
      <c r="AW2127">
        <v>24601933</v>
      </c>
      <c r="AX2127">
        <v>49143960</v>
      </c>
      <c r="AY2127">
        <v>61006969</v>
      </c>
      <c r="AZ2127">
        <v>49981392</v>
      </c>
      <c r="BA2127">
        <v>51467197</v>
      </c>
      <c r="BB2127">
        <v>83678105</v>
      </c>
      <c r="BC2127">
        <v>42142342</v>
      </c>
      <c r="BD2127">
        <v>66575266</v>
      </c>
      <c r="BE2127">
        <v>73227152</v>
      </c>
      <c r="BF2127">
        <v>48464836</v>
      </c>
      <c r="BG2127">
        <v>50547315</v>
      </c>
      <c r="BH2127">
        <v>54785046</v>
      </c>
      <c r="BI2127">
        <v>64097402</v>
      </c>
    </row>
    <row r="2128" spans="1:61" x14ac:dyDescent="0.25">
      <c r="A2128" s="5" t="s">
        <v>1049</v>
      </c>
      <c r="B2128" t="s">
        <v>1175</v>
      </c>
      <c r="C2128" t="s">
        <v>1201</v>
      </c>
      <c r="D2128" s="2">
        <f>_xll.BDH(A2128, "volume", B2128, C2128, "Direction", "H", "Period", "M","cols=24;rows=2")</f>
        <v>43131</v>
      </c>
      <c r="E2128" s="2">
        <v>43159</v>
      </c>
      <c r="F2128" s="2">
        <v>43189</v>
      </c>
      <c r="G2128" s="2">
        <v>43220</v>
      </c>
      <c r="H2128" s="2">
        <v>43251</v>
      </c>
      <c r="I2128" s="2">
        <v>43280</v>
      </c>
      <c r="J2128" s="2">
        <v>43312</v>
      </c>
      <c r="K2128" s="2">
        <v>43343</v>
      </c>
      <c r="L2128" s="2">
        <v>43371</v>
      </c>
      <c r="M2128" s="2">
        <v>43404</v>
      </c>
      <c r="N2128" s="2">
        <v>43434</v>
      </c>
      <c r="O2128" s="2">
        <v>43465</v>
      </c>
      <c r="P2128" s="2">
        <v>43496</v>
      </c>
      <c r="Q2128" s="2">
        <v>43524</v>
      </c>
      <c r="R2128" s="2">
        <v>43553</v>
      </c>
      <c r="S2128" s="2">
        <v>43585</v>
      </c>
      <c r="T2128" s="2">
        <v>43616</v>
      </c>
      <c r="U2128" s="2">
        <v>43644</v>
      </c>
      <c r="V2128" s="2">
        <v>43677</v>
      </c>
      <c r="W2128" s="2">
        <v>43707</v>
      </c>
      <c r="X2128" s="2">
        <v>43738</v>
      </c>
      <c r="Y2128" s="2">
        <v>43769</v>
      </c>
      <c r="Z2128" s="2">
        <v>43798</v>
      </c>
      <c r="AA2128" s="2">
        <v>43830</v>
      </c>
    </row>
    <row r="2129" spans="1:61" x14ac:dyDescent="0.25">
      <c r="D2129" s="3">
        <v>5980084</v>
      </c>
      <c r="E2129">
        <v>7658610</v>
      </c>
      <c r="F2129">
        <v>6215931</v>
      </c>
      <c r="G2129">
        <v>4914158</v>
      </c>
      <c r="H2129">
        <v>8985740</v>
      </c>
      <c r="I2129">
        <v>19450806</v>
      </c>
      <c r="J2129">
        <v>9223556</v>
      </c>
      <c r="K2129">
        <v>8977013</v>
      </c>
      <c r="L2129">
        <v>7130483</v>
      </c>
      <c r="M2129">
        <v>11140332</v>
      </c>
      <c r="N2129">
        <v>9128364</v>
      </c>
      <c r="O2129">
        <v>19131354</v>
      </c>
      <c r="P2129">
        <v>11560699</v>
      </c>
      <c r="Q2129">
        <v>9759684</v>
      </c>
      <c r="R2129">
        <v>15297254</v>
      </c>
      <c r="S2129">
        <v>24797643</v>
      </c>
      <c r="T2129">
        <v>12559897</v>
      </c>
      <c r="U2129">
        <v>13817449</v>
      </c>
      <c r="V2129">
        <v>6796837</v>
      </c>
      <c r="W2129">
        <v>8582465</v>
      </c>
      <c r="X2129">
        <v>9069128</v>
      </c>
      <c r="Y2129">
        <v>9430766</v>
      </c>
      <c r="Z2129">
        <v>14517603</v>
      </c>
      <c r="AA2129">
        <v>11387892</v>
      </c>
    </row>
    <row r="2130" spans="1:61" x14ac:dyDescent="0.25">
      <c r="A2130" s="5" t="s">
        <v>1050</v>
      </c>
      <c r="B2130" t="s">
        <v>1175</v>
      </c>
      <c r="C2130" t="s">
        <v>1199</v>
      </c>
      <c r="D2130" s="2">
        <f>_xll.BDH(A2130, "volume", B2130, C2130, "Direction", "H", "Period", "M","cols=58;rows=2")</f>
        <v>43131</v>
      </c>
      <c r="E2130" s="2">
        <v>43159</v>
      </c>
      <c r="F2130" s="2">
        <v>43189</v>
      </c>
      <c r="G2130" s="2">
        <v>43220</v>
      </c>
      <c r="H2130" s="2">
        <v>43251</v>
      </c>
      <c r="I2130" s="2">
        <v>43280</v>
      </c>
      <c r="J2130" s="2">
        <v>43312</v>
      </c>
      <c r="K2130" s="2">
        <v>43343</v>
      </c>
      <c r="L2130" s="2">
        <v>43371</v>
      </c>
      <c r="M2130" s="2">
        <v>43404</v>
      </c>
      <c r="N2130" s="2">
        <v>43434</v>
      </c>
      <c r="O2130" s="2">
        <v>43465</v>
      </c>
      <c r="P2130" s="2">
        <v>43496</v>
      </c>
      <c r="Q2130" s="2">
        <v>43524</v>
      </c>
      <c r="R2130" s="2">
        <v>43553</v>
      </c>
      <c r="S2130" s="2">
        <v>43585</v>
      </c>
      <c r="T2130" s="2">
        <v>43616</v>
      </c>
      <c r="U2130" s="2">
        <v>43644</v>
      </c>
      <c r="V2130" s="2">
        <v>43677</v>
      </c>
      <c r="W2130" s="2">
        <v>43707</v>
      </c>
      <c r="X2130" s="2">
        <v>43738</v>
      </c>
      <c r="Y2130" s="2">
        <v>43769</v>
      </c>
      <c r="Z2130" s="2">
        <v>43798</v>
      </c>
      <c r="AA2130" s="2">
        <v>43830</v>
      </c>
      <c r="AB2130" s="2">
        <v>43861</v>
      </c>
      <c r="AC2130" s="2">
        <v>43889</v>
      </c>
      <c r="AD2130" s="2">
        <v>43921</v>
      </c>
      <c r="AE2130" s="2">
        <v>43951</v>
      </c>
      <c r="AF2130" s="2">
        <v>43980</v>
      </c>
      <c r="AG2130" s="2">
        <v>44012</v>
      </c>
      <c r="AH2130" s="2">
        <v>44043</v>
      </c>
      <c r="AI2130" s="2">
        <v>44074</v>
      </c>
      <c r="AJ2130" s="2">
        <v>44104</v>
      </c>
      <c r="AK2130" s="2">
        <v>44134</v>
      </c>
      <c r="AL2130" s="2">
        <v>44165</v>
      </c>
      <c r="AM2130" s="2">
        <v>44196</v>
      </c>
      <c r="AN2130" s="2">
        <v>44225</v>
      </c>
      <c r="AO2130" s="2">
        <v>44253</v>
      </c>
      <c r="AP2130" s="2">
        <v>44286</v>
      </c>
      <c r="AQ2130" s="2">
        <v>44316</v>
      </c>
      <c r="AR2130" s="2">
        <v>44347</v>
      </c>
      <c r="AS2130" s="2">
        <v>44377</v>
      </c>
      <c r="AT2130" s="2">
        <v>44407</v>
      </c>
      <c r="AU2130" s="2">
        <v>44439</v>
      </c>
      <c r="AV2130" s="2">
        <v>44469</v>
      </c>
      <c r="AW2130" s="2">
        <v>44498</v>
      </c>
      <c r="AX2130" s="2">
        <v>44530</v>
      </c>
      <c r="AY2130" s="2">
        <v>44561</v>
      </c>
      <c r="AZ2130" s="2">
        <v>44592</v>
      </c>
      <c r="BA2130" s="2">
        <v>44620</v>
      </c>
      <c r="BB2130" s="2">
        <v>44651</v>
      </c>
      <c r="BC2130" s="2">
        <v>44680</v>
      </c>
      <c r="BD2130" s="2">
        <v>44712</v>
      </c>
      <c r="BE2130" s="2">
        <v>44742</v>
      </c>
      <c r="BF2130" s="2">
        <v>44771</v>
      </c>
      <c r="BG2130" s="2">
        <v>44804</v>
      </c>
      <c r="BH2130" s="2">
        <v>44834</v>
      </c>
      <c r="BI2130" s="2">
        <v>44865</v>
      </c>
    </row>
    <row r="2131" spans="1:61" x14ac:dyDescent="0.25">
      <c r="D2131" s="3">
        <v>5374805</v>
      </c>
      <c r="E2131">
        <v>4198204</v>
      </c>
      <c r="F2131">
        <v>4965056</v>
      </c>
      <c r="G2131">
        <v>3450231</v>
      </c>
      <c r="H2131">
        <v>5314759</v>
      </c>
      <c r="I2131">
        <v>6175439</v>
      </c>
      <c r="J2131">
        <v>4813496</v>
      </c>
      <c r="K2131">
        <v>3517109</v>
      </c>
      <c r="L2131">
        <v>4243525</v>
      </c>
      <c r="M2131">
        <v>4761749</v>
      </c>
      <c r="N2131">
        <v>3372190</v>
      </c>
      <c r="O2131">
        <v>5472859</v>
      </c>
      <c r="P2131">
        <v>5260603</v>
      </c>
      <c r="Q2131">
        <v>3656651</v>
      </c>
      <c r="R2131">
        <v>5204247</v>
      </c>
      <c r="S2131">
        <v>3060389</v>
      </c>
      <c r="T2131">
        <v>4008683</v>
      </c>
      <c r="U2131">
        <v>7480127</v>
      </c>
      <c r="V2131">
        <v>4983050</v>
      </c>
      <c r="W2131">
        <v>4442716</v>
      </c>
      <c r="X2131">
        <v>3959100</v>
      </c>
      <c r="Y2131">
        <v>5671194</v>
      </c>
      <c r="Z2131">
        <v>4283564</v>
      </c>
      <c r="AA2131">
        <v>7394286</v>
      </c>
      <c r="AB2131">
        <v>9073983</v>
      </c>
      <c r="AC2131">
        <v>5214092</v>
      </c>
      <c r="AD2131">
        <v>11299176</v>
      </c>
      <c r="AE2131">
        <v>4958657</v>
      </c>
      <c r="AF2131">
        <v>5566268</v>
      </c>
      <c r="AG2131">
        <v>9393497</v>
      </c>
      <c r="AH2131">
        <v>6878698</v>
      </c>
      <c r="AI2131">
        <v>4238081</v>
      </c>
      <c r="AJ2131">
        <v>9766232</v>
      </c>
      <c r="AK2131">
        <v>5682734</v>
      </c>
      <c r="AL2131">
        <v>5743640</v>
      </c>
      <c r="AM2131">
        <v>6865911</v>
      </c>
      <c r="AN2131">
        <v>8020927</v>
      </c>
      <c r="AO2131">
        <v>6131027</v>
      </c>
      <c r="AP2131">
        <v>6975534</v>
      </c>
      <c r="AQ2131">
        <v>5081649</v>
      </c>
      <c r="AR2131">
        <v>5892670</v>
      </c>
      <c r="AS2131">
        <v>10685726</v>
      </c>
      <c r="AT2131">
        <v>5068392</v>
      </c>
      <c r="AU2131">
        <v>5063618</v>
      </c>
      <c r="AV2131">
        <v>7807106</v>
      </c>
      <c r="AW2131">
        <v>4337309</v>
      </c>
      <c r="AX2131">
        <v>4799818</v>
      </c>
      <c r="AY2131">
        <v>7022690</v>
      </c>
      <c r="AZ2131">
        <v>8164869</v>
      </c>
      <c r="BA2131">
        <v>6794590</v>
      </c>
      <c r="BB2131">
        <v>9731007</v>
      </c>
      <c r="BC2131">
        <v>6359351</v>
      </c>
      <c r="BD2131">
        <v>7355382</v>
      </c>
      <c r="BE2131">
        <v>9806509</v>
      </c>
      <c r="BF2131">
        <v>6575453</v>
      </c>
      <c r="BG2131">
        <v>7183777</v>
      </c>
      <c r="BH2131">
        <v>6456931</v>
      </c>
      <c r="BI2131">
        <v>5433560</v>
      </c>
    </row>
    <row r="2132" spans="1:61" x14ac:dyDescent="0.25">
      <c r="A2132" s="5" t="s">
        <v>1051</v>
      </c>
      <c r="B2132" t="s">
        <v>1175</v>
      </c>
      <c r="C2132" t="s">
        <v>1199</v>
      </c>
      <c r="D2132" s="2">
        <f>_xll.BDH(A2132, "volume", B2132, C2132, "Direction", "H", "Period", "M","cols=58;rows=2")</f>
        <v>43131</v>
      </c>
      <c r="E2132" s="2">
        <v>43159</v>
      </c>
      <c r="F2132" s="2">
        <v>43189</v>
      </c>
      <c r="G2132" s="2">
        <v>43220</v>
      </c>
      <c r="H2132" s="2">
        <v>43251</v>
      </c>
      <c r="I2132" s="2">
        <v>43280</v>
      </c>
      <c r="J2132" s="2">
        <v>43312</v>
      </c>
      <c r="K2132" s="2">
        <v>43343</v>
      </c>
      <c r="L2132" s="2">
        <v>43371</v>
      </c>
      <c r="M2132" s="2">
        <v>43404</v>
      </c>
      <c r="N2132" s="2">
        <v>43434</v>
      </c>
      <c r="O2132" s="2">
        <v>43465</v>
      </c>
      <c r="P2132" s="2">
        <v>43496</v>
      </c>
      <c r="Q2132" s="2">
        <v>43524</v>
      </c>
      <c r="R2132" s="2">
        <v>43553</v>
      </c>
      <c r="S2132" s="2">
        <v>43585</v>
      </c>
      <c r="T2132" s="2">
        <v>43616</v>
      </c>
      <c r="U2132" s="2">
        <v>43644</v>
      </c>
      <c r="V2132" s="2">
        <v>43677</v>
      </c>
      <c r="W2132" s="2">
        <v>43707</v>
      </c>
      <c r="X2132" s="2">
        <v>43738</v>
      </c>
      <c r="Y2132" s="2">
        <v>43769</v>
      </c>
      <c r="Z2132" s="2">
        <v>43798</v>
      </c>
      <c r="AA2132" s="2">
        <v>43830</v>
      </c>
      <c r="AB2132" s="2">
        <v>43861</v>
      </c>
      <c r="AC2132" s="2">
        <v>43889</v>
      </c>
      <c r="AD2132" s="2">
        <v>43921</v>
      </c>
      <c r="AE2132" s="2">
        <v>43951</v>
      </c>
      <c r="AF2132" s="2">
        <v>43980</v>
      </c>
      <c r="AG2132" s="2">
        <v>44012</v>
      </c>
      <c r="AH2132" s="2">
        <v>44043</v>
      </c>
      <c r="AI2132" s="2">
        <v>44074</v>
      </c>
      <c r="AJ2132" s="2">
        <v>44104</v>
      </c>
      <c r="AK2132" s="2">
        <v>44134</v>
      </c>
      <c r="AL2132" s="2">
        <v>44165</v>
      </c>
      <c r="AM2132" s="2">
        <v>44196</v>
      </c>
      <c r="AN2132" s="2">
        <v>44225</v>
      </c>
      <c r="AO2132" s="2">
        <v>44253</v>
      </c>
      <c r="AP2132" s="2">
        <v>44286</v>
      </c>
      <c r="AQ2132" s="2">
        <v>44316</v>
      </c>
      <c r="AR2132" s="2">
        <v>44347</v>
      </c>
      <c r="AS2132" s="2">
        <v>44377</v>
      </c>
      <c r="AT2132" s="2">
        <v>44407</v>
      </c>
      <c r="AU2132" s="2">
        <v>44439</v>
      </c>
      <c r="AV2132" s="2">
        <v>44469</v>
      </c>
      <c r="AW2132" s="2">
        <v>44498</v>
      </c>
      <c r="AX2132" s="2">
        <v>44530</v>
      </c>
      <c r="AY2132" s="2">
        <v>44561</v>
      </c>
      <c r="AZ2132" s="2">
        <v>44592</v>
      </c>
      <c r="BA2132" s="2">
        <v>44620</v>
      </c>
      <c r="BB2132" s="2">
        <v>44651</v>
      </c>
      <c r="BC2132" s="2">
        <v>44680</v>
      </c>
      <c r="BD2132" s="2">
        <v>44712</v>
      </c>
      <c r="BE2132" s="2">
        <v>44742</v>
      </c>
      <c r="BF2132" s="2">
        <v>44771</v>
      </c>
      <c r="BG2132" s="2">
        <v>44804</v>
      </c>
      <c r="BH2132" s="2">
        <v>44834</v>
      </c>
      <c r="BI2132" s="2">
        <v>44865</v>
      </c>
    </row>
    <row r="2133" spans="1:61" x14ac:dyDescent="0.25">
      <c r="D2133" s="3">
        <v>6670672</v>
      </c>
      <c r="E2133">
        <v>8475649</v>
      </c>
      <c r="F2133">
        <v>8946512</v>
      </c>
      <c r="G2133">
        <v>9133646</v>
      </c>
      <c r="H2133">
        <v>6869161</v>
      </c>
      <c r="I2133">
        <v>7637093</v>
      </c>
      <c r="J2133">
        <v>6957563</v>
      </c>
      <c r="K2133">
        <v>6076518</v>
      </c>
      <c r="L2133">
        <v>4804441</v>
      </c>
      <c r="M2133">
        <v>6393222</v>
      </c>
      <c r="N2133">
        <v>6081257</v>
      </c>
      <c r="O2133">
        <v>6927650</v>
      </c>
      <c r="P2133">
        <v>5626827</v>
      </c>
      <c r="Q2133">
        <v>5295707</v>
      </c>
      <c r="R2133">
        <v>6414215</v>
      </c>
      <c r="S2133">
        <v>4665200</v>
      </c>
      <c r="T2133">
        <v>6253433</v>
      </c>
      <c r="U2133">
        <v>5154174</v>
      </c>
      <c r="V2133">
        <v>4603886</v>
      </c>
      <c r="W2133">
        <v>5460513</v>
      </c>
      <c r="X2133">
        <v>6098286</v>
      </c>
      <c r="Y2133">
        <v>5366386</v>
      </c>
      <c r="Z2133">
        <v>4656853</v>
      </c>
      <c r="AA2133">
        <v>5132478</v>
      </c>
      <c r="AB2133">
        <v>4510541</v>
      </c>
      <c r="AC2133">
        <v>6705693</v>
      </c>
      <c r="AD2133">
        <v>11157673</v>
      </c>
      <c r="AE2133">
        <v>7003380</v>
      </c>
      <c r="AF2133">
        <v>5267386</v>
      </c>
      <c r="AG2133">
        <v>10290751</v>
      </c>
      <c r="AH2133">
        <v>5460354</v>
      </c>
      <c r="AI2133">
        <v>3897938</v>
      </c>
      <c r="AJ2133">
        <v>5669087</v>
      </c>
      <c r="AK2133">
        <v>4589238</v>
      </c>
      <c r="AL2133">
        <v>5190485</v>
      </c>
      <c r="AM2133">
        <v>5686851</v>
      </c>
      <c r="AN2133">
        <v>5858584</v>
      </c>
      <c r="AO2133">
        <v>6844341</v>
      </c>
      <c r="AP2133">
        <v>8334318</v>
      </c>
      <c r="AQ2133">
        <v>5732139</v>
      </c>
      <c r="AR2133">
        <v>5723419</v>
      </c>
      <c r="AS2133">
        <v>6789884</v>
      </c>
      <c r="AT2133">
        <v>4552569</v>
      </c>
      <c r="AU2133">
        <v>4662513</v>
      </c>
      <c r="AV2133">
        <v>5119447</v>
      </c>
      <c r="AW2133">
        <v>4680340</v>
      </c>
      <c r="AX2133">
        <v>4807869</v>
      </c>
      <c r="AY2133">
        <v>5274272</v>
      </c>
      <c r="AZ2133">
        <v>7136440</v>
      </c>
      <c r="BA2133">
        <v>5450345</v>
      </c>
      <c r="BB2133">
        <v>7032517</v>
      </c>
      <c r="BC2133">
        <v>5531091</v>
      </c>
      <c r="BD2133">
        <v>5994990</v>
      </c>
      <c r="BE2133">
        <v>6704482</v>
      </c>
      <c r="BF2133">
        <v>4247995</v>
      </c>
      <c r="BG2133">
        <v>4864545</v>
      </c>
      <c r="BH2133">
        <v>4837390</v>
      </c>
      <c r="BI2133">
        <v>7333438</v>
      </c>
    </row>
    <row r="2134" spans="1:61" x14ac:dyDescent="0.25">
      <c r="A2134" s="5" t="s">
        <v>1052</v>
      </c>
      <c r="B2134" t="s">
        <v>1175</v>
      </c>
      <c r="C2134" t="s">
        <v>1199</v>
      </c>
      <c r="D2134" s="2">
        <f>_xll.BDH(A2134, "volume", B2134, C2134, "Direction", "H", "Period", "M","cols=58;rows=2")</f>
        <v>43131</v>
      </c>
      <c r="E2134" s="2">
        <v>43159</v>
      </c>
      <c r="F2134" s="2">
        <v>43189</v>
      </c>
      <c r="G2134" s="2">
        <v>43220</v>
      </c>
      <c r="H2134" s="2">
        <v>43251</v>
      </c>
      <c r="I2134" s="2">
        <v>43280</v>
      </c>
      <c r="J2134" s="2">
        <v>43312</v>
      </c>
      <c r="K2134" s="2">
        <v>43343</v>
      </c>
      <c r="L2134" s="2">
        <v>43371</v>
      </c>
      <c r="M2134" s="2">
        <v>43404</v>
      </c>
      <c r="N2134" s="2">
        <v>43434</v>
      </c>
      <c r="O2134" s="2">
        <v>43465</v>
      </c>
      <c r="P2134" s="2">
        <v>43496</v>
      </c>
      <c r="Q2134" s="2">
        <v>43524</v>
      </c>
      <c r="R2134" s="2">
        <v>43553</v>
      </c>
      <c r="S2134" s="2">
        <v>43585</v>
      </c>
      <c r="T2134" s="2">
        <v>43616</v>
      </c>
      <c r="U2134" s="2">
        <v>43644</v>
      </c>
      <c r="V2134" s="2">
        <v>43677</v>
      </c>
      <c r="W2134" s="2">
        <v>43707</v>
      </c>
      <c r="X2134" s="2">
        <v>43738</v>
      </c>
      <c r="Y2134" s="2">
        <v>43769</v>
      </c>
      <c r="Z2134" s="2">
        <v>43798</v>
      </c>
      <c r="AA2134" s="2">
        <v>43830</v>
      </c>
      <c r="AB2134" s="2">
        <v>43861</v>
      </c>
      <c r="AC2134" s="2">
        <v>43889</v>
      </c>
      <c r="AD2134" s="2">
        <v>43921</v>
      </c>
      <c r="AE2134" s="2">
        <v>43951</v>
      </c>
      <c r="AF2134" s="2">
        <v>43980</v>
      </c>
      <c r="AG2134" s="2">
        <v>44012</v>
      </c>
      <c r="AH2134" s="2">
        <v>44043</v>
      </c>
      <c r="AI2134" s="2">
        <v>44074</v>
      </c>
      <c r="AJ2134" s="2">
        <v>44104</v>
      </c>
      <c r="AK2134" s="2">
        <v>44134</v>
      </c>
      <c r="AL2134" s="2">
        <v>44165</v>
      </c>
      <c r="AM2134" s="2">
        <v>44196</v>
      </c>
      <c r="AN2134" s="2">
        <v>44225</v>
      </c>
      <c r="AO2134" s="2">
        <v>44253</v>
      </c>
      <c r="AP2134" s="2">
        <v>44286</v>
      </c>
      <c r="AQ2134" s="2">
        <v>44316</v>
      </c>
      <c r="AR2134" s="2">
        <v>44347</v>
      </c>
      <c r="AS2134" s="2">
        <v>44377</v>
      </c>
      <c r="AT2134" s="2">
        <v>44407</v>
      </c>
      <c r="AU2134" s="2">
        <v>44439</v>
      </c>
      <c r="AV2134" s="2">
        <v>44469</v>
      </c>
      <c r="AW2134" s="2">
        <v>44498</v>
      </c>
      <c r="AX2134" s="2">
        <v>44530</v>
      </c>
      <c r="AY2134" s="2">
        <v>44561</v>
      </c>
      <c r="AZ2134" s="2">
        <v>44592</v>
      </c>
      <c r="BA2134" s="2">
        <v>44620</v>
      </c>
      <c r="BB2134" s="2">
        <v>44651</v>
      </c>
      <c r="BC2134" s="2">
        <v>44680</v>
      </c>
      <c r="BD2134" s="2">
        <v>44712</v>
      </c>
      <c r="BE2134" s="2">
        <v>44742</v>
      </c>
      <c r="BF2134" s="2">
        <v>44771</v>
      </c>
      <c r="BG2134" s="2">
        <v>44804</v>
      </c>
      <c r="BH2134" s="2">
        <v>44834</v>
      </c>
      <c r="BI2134" s="2">
        <v>44865</v>
      </c>
    </row>
    <row r="2135" spans="1:61" x14ac:dyDescent="0.25">
      <c r="D2135" s="3">
        <v>8374056</v>
      </c>
      <c r="E2135">
        <v>12647400</v>
      </c>
      <c r="F2135">
        <v>10116214</v>
      </c>
      <c r="G2135">
        <v>35496904</v>
      </c>
      <c r="H2135">
        <v>13387110</v>
      </c>
      <c r="I2135">
        <v>15500968</v>
      </c>
      <c r="J2135">
        <v>16540914</v>
      </c>
      <c r="K2135">
        <v>14104799</v>
      </c>
      <c r="L2135">
        <v>16308933</v>
      </c>
      <c r="M2135">
        <v>22727100</v>
      </c>
      <c r="N2135">
        <v>17114087</v>
      </c>
      <c r="O2135">
        <v>16541263</v>
      </c>
      <c r="P2135">
        <v>16250718</v>
      </c>
      <c r="Q2135">
        <v>13375958</v>
      </c>
      <c r="R2135">
        <v>12785100</v>
      </c>
      <c r="S2135">
        <v>9446312</v>
      </c>
      <c r="T2135">
        <v>10522911</v>
      </c>
      <c r="U2135">
        <v>9466965</v>
      </c>
      <c r="V2135">
        <v>10086876</v>
      </c>
      <c r="W2135">
        <v>10149639</v>
      </c>
      <c r="X2135">
        <v>9118463</v>
      </c>
      <c r="Y2135">
        <v>10385902</v>
      </c>
      <c r="Z2135">
        <v>8347107</v>
      </c>
      <c r="AA2135">
        <v>10023610</v>
      </c>
      <c r="AB2135">
        <v>10944074</v>
      </c>
      <c r="AC2135">
        <v>13321961</v>
      </c>
      <c r="AD2135">
        <v>37057906</v>
      </c>
      <c r="AE2135">
        <v>18349163</v>
      </c>
      <c r="AF2135">
        <v>15207224</v>
      </c>
      <c r="AG2135">
        <v>18818024</v>
      </c>
      <c r="AH2135">
        <v>10282842</v>
      </c>
      <c r="AI2135">
        <v>11508092</v>
      </c>
      <c r="AJ2135">
        <v>17560787</v>
      </c>
      <c r="AK2135">
        <v>10743359</v>
      </c>
      <c r="AL2135">
        <v>13633808</v>
      </c>
      <c r="AM2135">
        <v>13566680</v>
      </c>
      <c r="AN2135">
        <v>11553718</v>
      </c>
      <c r="AO2135">
        <v>11814736</v>
      </c>
      <c r="AP2135">
        <v>14691468</v>
      </c>
      <c r="AQ2135">
        <v>10606970</v>
      </c>
      <c r="AR2135">
        <v>9940535</v>
      </c>
      <c r="AS2135">
        <v>13699040</v>
      </c>
      <c r="AT2135">
        <v>11959226</v>
      </c>
      <c r="AU2135">
        <v>12782823</v>
      </c>
      <c r="AV2135">
        <v>11333595</v>
      </c>
      <c r="AW2135">
        <v>9529123</v>
      </c>
      <c r="AX2135">
        <v>9536248</v>
      </c>
      <c r="AY2135">
        <v>10855618</v>
      </c>
      <c r="AZ2135">
        <v>12615411</v>
      </c>
      <c r="BA2135">
        <v>11509958</v>
      </c>
      <c r="BB2135">
        <v>13865010</v>
      </c>
      <c r="BC2135">
        <v>10260600</v>
      </c>
      <c r="BD2135">
        <v>15700650</v>
      </c>
      <c r="BE2135">
        <v>13854666</v>
      </c>
      <c r="BF2135">
        <v>12531702</v>
      </c>
      <c r="BG2135">
        <v>10463251</v>
      </c>
      <c r="BH2135">
        <v>13416183</v>
      </c>
      <c r="BI2135">
        <v>11922831</v>
      </c>
    </row>
    <row r="2136" spans="1:61" x14ac:dyDescent="0.25">
      <c r="A2136" s="5" t="s">
        <v>1053</v>
      </c>
      <c r="B2136" t="s">
        <v>1175</v>
      </c>
      <c r="C2136" t="s">
        <v>1199</v>
      </c>
      <c r="D2136" s="2">
        <f>_xll.BDH(A2136, "volume", B2136, C2136, "Direction", "H", "Period", "M","cols=58;rows=2")</f>
        <v>43131</v>
      </c>
      <c r="E2136" s="2">
        <v>43159</v>
      </c>
      <c r="F2136" s="2">
        <v>43189</v>
      </c>
      <c r="G2136" s="2">
        <v>43220</v>
      </c>
      <c r="H2136" s="2">
        <v>43251</v>
      </c>
      <c r="I2136" s="2">
        <v>43280</v>
      </c>
      <c r="J2136" s="2">
        <v>43312</v>
      </c>
      <c r="K2136" s="2">
        <v>43343</v>
      </c>
      <c r="L2136" s="2">
        <v>43371</v>
      </c>
      <c r="M2136" s="2">
        <v>43404</v>
      </c>
      <c r="N2136" s="2">
        <v>43434</v>
      </c>
      <c r="O2136" s="2">
        <v>43465</v>
      </c>
      <c r="P2136" s="2">
        <v>43496</v>
      </c>
      <c r="Q2136" s="2">
        <v>43524</v>
      </c>
      <c r="R2136" s="2">
        <v>43553</v>
      </c>
      <c r="S2136" s="2">
        <v>43585</v>
      </c>
      <c r="T2136" s="2">
        <v>43616</v>
      </c>
      <c r="U2136" s="2">
        <v>43644</v>
      </c>
      <c r="V2136" s="2">
        <v>43677</v>
      </c>
      <c r="W2136" s="2">
        <v>43707</v>
      </c>
      <c r="X2136" s="2">
        <v>43738</v>
      </c>
      <c r="Y2136" s="2">
        <v>43769</v>
      </c>
      <c r="Z2136" s="2">
        <v>43798</v>
      </c>
      <c r="AA2136" s="2">
        <v>43830</v>
      </c>
      <c r="AB2136" s="2">
        <v>43861</v>
      </c>
      <c r="AC2136" s="2">
        <v>43889</v>
      </c>
      <c r="AD2136" s="2">
        <v>43921</v>
      </c>
      <c r="AE2136" s="2">
        <v>43951</v>
      </c>
      <c r="AF2136" s="2">
        <v>43980</v>
      </c>
      <c r="AG2136" s="2">
        <v>44012</v>
      </c>
      <c r="AH2136" s="2">
        <v>44043</v>
      </c>
      <c r="AI2136" s="2">
        <v>44074</v>
      </c>
      <c r="AJ2136" s="2">
        <v>44104</v>
      </c>
      <c r="AK2136" s="2">
        <v>44134</v>
      </c>
      <c r="AL2136" s="2">
        <v>44165</v>
      </c>
      <c r="AM2136" s="2">
        <v>44196</v>
      </c>
      <c r="AN2136" s="2">
        <v>44225</v>
      </c>
      <c r="AO2136" s="2">
        <v>44253</v>
      </c>
      <c r="AP2136" s="2">
        <v>44286</v>
      </c>
      <c r="AQ2136" s="2">
        <v>44316</v>
      </c>
      <c r="AR2136" s="2">
        <v>44347</v>
      </c>
      <c r="AS2136" s="2">
        <v>44377</v>
      </c>
      <c r="AT2136" s="2">
        <v>44407</v>
      </c>
      <c r="AU2136" s="2">
        <v>44439</v>
      </c>
      <c r="AV2136" s="2">
        <v>44469</v>
      </c>
      <c r="AW2136" s="2">
        <v>44498</v>
      </c>
      <c r="AX2136" s="2">
        <v>44530</v>
      </c>
      <c r="AY2136" s="2">
        <v>44561</v>
      </c>
      <c r="AZ2136" s="2">
        <v>44592</v>
      </c>
      <c r="BA2136" s="2">
        <v>44620</v>
      </c>
      <c r="BB2136" s="2">
        <v>44651</v>
      </c>
      <c r="BC2136" s="2">
        <v>44680</v>
      </c>
      <c r="BD2136" s="2">
        <v>44712</v>
      </c>
      <c r="BE2136" s="2">
        <v>44742</v>
      </c>
      <c r="BF2136" s="2">
        <v>44771</v>
      </c>
      <c r="BG2136" s="2">
        <v>44804</v>
      </c>
      <c r="BH2136" s="2">
        <v>44834</v>
      </c>
      <c r="BI2136" s="2">
        <v>44865</v>
      </c>
    </row>
    <row r="2137" spans="1:61" x14ac:dyDescent="0.25">
      <c r="D2137" s="3">
        <v>10410772</v>
      </c>
      <c r="E2137">
        <v>12670090</v>
      </c>
      <c r="F2137">
        <v>14174785</v>
      </c>
      <c r="G2137">
        <v>14243478</v>
      </c>
      <c r="H2137">
        <v>12401117</v>
      </c>
      <c r="I2137">
        <v>13791825</v>
      </c>
      <c r="J2137">
        <v>13585738</v>
      </c>
      <c r="K2137">
        <v>10383178</v>
      </c>
      <c r="L2137">
        <v>11123578</v>
      </c>
      <c r="M2137">
        <v>18634189</v>
      </c>
      <c r="N2137">
        <v>15884330</v>
      </c>
      <c r="O2137">
        <v>17459853</v>
      </c>
      <c r="P2137">
        <v>16889344</v>
      </c>
      <c r="Q2137">
        <v>12349388</v>
      </c>
      <c r="R2137">
        <v>21635238</v>
      </c>
      <c r="S2137">
        <v>11371738</v>
      </c>
      <c r="T2137">
        <v>13624622</v>
      </c>
      <c r="U2137">
        <v>10576779</v>
      </c>
      <c r="V2137">
        <v>11905795</v>
      </c>
      <c r="W2137">
        <v>11160751</v>
      </c>
      <c r="X2137">
        <v>8488933</v>
      </c>
      <c r="Y2137">
        <v>9252798</v>
      </c>
      <c r="Z2137">
        <v>7682870</v>
      </c>
      <c r="AA2137">
        <v>9229660</v>
      </c>
      <c r="AB2137">
        <v>12507633</v>
      </c>
      <c r="AC2137">
        <v>10378957</v>
      </c>
      <c r="AD2137">
        <v>26411424</v>
      </c>
      <c r="AE2137">
        <v>19859880</v>
      </c>
      <c r="AF2137">
        <v>13662806</v>
      </c>
      <c r="AG2137">
        <v>20667094</v>
      </c>
      <c r="AH2137">
        <v>16730547</v>
      </c>
      <c r="AI2137">
        <v>10982436</v>
      </c>
      <c r="AJ2137">
        <v>14597473</v>
      </c>
      <c r="AK2137">
        <v>11376812</v>
      </c>
      <c r="AL2137">
        <v>14357419</v>
      </c>
      <c r="AM2137">
        <v>15567255</v>
      </c>
      <c r="AN2137">
        <v>13707919</v>
      </c>
      <c r="AO2137">
        <v>13942279</v>
      </c>
      <c r="AP2137">
        <v>20841586</v>
      </c>
      <c r="AQ2137">
        <v>13458411</v>
      </c>
      <c r="AR2137">
        <v>13327627</v>
      </c>
      <c r="AS2137">
        <v>12509563</v>
      </c>
      <c r="AT2137">
        <v>12119624</v>
      </c>
      <c r="AU2137">
        <v>10519515</v>
      </c>
      <c r="AV2137">
        <v>11256588</v>
      </c>
      <c r="AW2137">
        <v>11811401</v>
      </c>
      <c r="AX2137">
        <v>16497458</v>
      </c>
      <c r="AY2137">
        <v>18862721</v>
      </c>
      <c r="AZ2137">
        <v>12740094</v>
      </c>
      <c r="BA2137">
        <v>16587171</v>
      </c>
      <c r="BB2137">
        <v>19850479</v>
      </c>
      <c r="BC2137">
        <v>11630146</v>
      </c>
      <c r="BD2137">
        <v>18213374</v>
      </c>
      <c r="BE2137">
        <v>15378975</v>
      </c>
      <c r="BF2137">
        <v>11909744</v>
      </c>
      <c r="BG2137">
        <v>15963010</v>
      </c>
      <c r="BH2137">
        <v>17915786</v>
      </c>
      <c r="BI2137">
        <v>20163569</v>
      </c>
    </row>
    <row r="2138" spans="1:61" x14ac:dyDescent="0.25">
      <c r="A2138" s="5" t="s">
        <v>1054</v>
      </c>
      <c r="B2138" t="s">
        <v>1175</v>
      </c>
      <c r="C2138" t="s">
        <v>1199</v>
      </c>
      <c r="D2138" s="2">
        <f>_xll.BDH(A2138, "volume", B2138, C2138, "Direction", "H", "Period", "M","cols=58;rows=2")</f>
        <v>43131</v>
      </c>
      <c r="E2138" s="2">
        <v>43159</v>
      </c>
      <c r="F2138" s="2">
        <v>43189</v>
      </c>
      <c r="G2138" s="2">
        <v>43220</v>
      </c>
      <c r="H2138" s="2">
        <v>43251</v>
      </c>
      <c r="I2138" s="2">
        <v>43280</v>
      </c>
      <c r="J2138" s="2">
        <v>43312</v>
      </c>
      <c r="K2138" s="2">
        <v>43343</v>
      </c>
      <c r="L2138" s="2">
        <v>43371</v>
      </c>
      <c r="M2138" s="2">
        <v>43404</v>
      </c>
      <c r="N2138" s="2">
        <v>43434</v>
      </c>
      <c r="O2138" s="2">
        <v>43465</v>
      </c>
      <c r="P2138" s="2">
        <v>43496</v>
      </c>
      <c r="Q2138" s="2">
        <v>43524</v>
      </c>
      <c r="R2138" s="2">
        <v>43553</v>
      </c>
      <c r="S2138" s="2">
        <v>43585</v>
      </c>
      <c r="T2138" s="2">
        <v>43616</v>
      </c>
      <c r="U2138" s="2">
        <v>43644</v>
      </c>
      <c r="V2138" s="2">
        <v>43677</v>
      </c>
      <c r="W2138" s="2">
        <v>43707</v>
      </c>
      <c r="X2138" s="2">
        <v>43738</v>
      </c>
      <c r="Y2138" s="2">
        <v>43769</v>
      </c>
      <c r="Z2138" s="2">
        <v>43798</v>
      </c>
      <c r="AA2138" s="2">
        <v>43830</v>
      </c>
      <c r="AB2138" s="2">
        <v>43861</v>
      </c>
      <c r="AC2138" s="2">
        <v>43889</v>
      </c>
      <c r="AD2138" s="2">
        <v>43921</v>
      </c>
      <c r="AE2138" s="2">
        <v>43951</v>
      </c>
      <c r="AF2138" s="2">
        <v>43980</v>
      </c>
      <c r="AG2138" s="2">
        <v>44012</v>
      </c>
      <c r="AH2138" s="2">
        <v>44043</v>
      </c>
      <c r="AI2138" s="2">
        <v>44074</v>
      </c>
      <c r="AJ2138" s="2">
        <v>44104</v>
      </c>
      <c r="AK2138" s="2">
        <v>44134</v>
      </c>
      <c r="AL2138" s="2">
        <v>44165</v>
      </c>
      <c r="AM2138" s="2">
        <v>44196</v>
      </c>
      <c r="AN2138" s="2">
        <v>44225</v>
      </c>
      <c r="AO2138" s="2">
        <v>44253</v>
      </c>
      <c r="AP2138" s="2">
        <v>44286</v>
      </c>
      <c r="AQ2138" s="2">
        <v>44316</v>
      </c>
      <c r="AR2138" s="2">
        <v>44347</v>
      </c>
      <c r="AS2138" s="2">
        <v>44377</v>
      </c>
      <c r="AT2138" s="2">
        <v>44407</v>
      </c>
      <c r="AU2138" s="2">
        <v>44439</v>
      </c>
      <c r="AV2138" s="2">
        <v>44469</v>
      </c>
      <c r="AW2138" s="2">
        <v>44498</v>
      </c>
      <c r="AX2138" s="2">
        <v>44530</v>
      </c>
      <c r="AY2138" s="2">
        <v>44561</v>
      </c>
      <c r="AZ2138" s="2">
        <v>44592</v>
      </c>
      <c r="BA2138" s="2">
        <v>44620</v>
      </c>
      <c r="BB2138" s="2">
        <v>44651</v>
      </c>
      <c r="BC2138" s="2">
        <v>44680</v>
      </c>
      <c r="BD2138" s="2">
        <v>44712</v>
      </c>
      <c r="BE2138" s="2">
        <v>44742</v>
      </c>
      <c r="BF2138" s="2">
        <v>44771</v>
      </c>
      <c r="BG2138" s="2">
        <v>44804</v>
      </c>
      <c r="BH2138" s="2">
        <v>44834</v>
      </c>
      <c r="BI2138" s="2">
        <v>44865</v>
      </c>
    </row>
    <row r="2139" spans="1:61" x14ac:dyDescent="0.25">
      <c r="D2139" s="3">
        <v>32884426</v>
      </c>
      <c r="E2139">
        <v>36247781</v>
      </c>
      <c r="F2139">
        <v>37229983</v>
      </c>
      <c r="G2139">
        <v>37540480</v>
      </c>
      <c r="H2139">
        <v>44049666</v>
      </c>
      <c r="I2139">
        <v>43939930</v>
      </c>
      <c r="J2139">
        <v>59724410</v>
      </c>
      <c r="K2139">
        <v>36094539</v>
      </c>
      <c r="L2139">
        <v>34155560</v>
      </c>
      <c r="M2139">
        <v>49993559</v>
      </c>
      <c r="N2139">
        <v>40657194</v>
      </c>
      <c r="O2139">
        <v>49095226</v>
      </c>
      <c r="P2139">
        <v>46079754</v>
      </c>
      <c r="Q2139">
        <v>35776943</v>
      </c>
      <c r="R2139">
        <v>55540267</v>
      </c>
      <c r="S2139">
        <v>34588766</v>
      </c>
      <c r="T2139">
        <v>39771505</v>
      </c>
      <c r="U2139">
        <v>39774138</v>
      </c>
      <c r="V2139">
        <v>40626044</v>
      </c>
      <c r="W2139">
        <v>40552208</v>
      </c>
      <c r="X2139">
        <v>35915799</v>
      </c>
      <c r="Y2139">
        <v>31926618</v>
      </c>
      <c r="Z2139">
        <v>25296905</v>
      </c>
      <c r="AA2139">
        <v>35125174</v>
      </c>
      <c r="AB2139">
        <v>35032223</v>
      </c>
      <c r="AC2139">
        <v>38442060</v>
      </c>
      <c r="AD2139">
        <v>93405714</v>
      </c>
      <c r="AE2139">
        <v>46038799</v>
      </c>
      <c r="AF2139">
        <v>55352630</v>
      </c>
      <c r="AG2139">
        <v>55932811</v>
      </c>
      <c r="AH2139">
        <v>42578563</v>
      </c>
      <c r="AI2139">
        <v>29614136</v>
      </c>
      <c r="AJ2139">
        <v>51077159</v>
      </c>
      <c r="AK2139">
        <v>36992883</v>
      </c>
      <c r="AL2139">
        <v>31968992</v>
      </c>
      <c r="AM2139">
        <v>38062920</v>
      </c>
      <c r="AN2139">
        <v>40703474</v>
      </c>
      <c r="AO2139">
        <v>38451603</v>
      </c>
      <c r="AP2139">
        <v>69529489</v>
      </c>
      <c r="AQ2139">
        <v>44787425</v>
      </c>
      <c r="AR2139">
        <v>39757503</v>
      </c>
      <c r="AS2139">
        <v>44726291</v>
      </c>
      <c r="AT2139">
        <v>38800556</v>
      </c>
      <c r="AU2139">
        <v>29100863</v>
      </c>
      <c r="AV2139">
        <v>37371406</v>
      </c>
      <c r="AW2139">
        <v>37491238</v>
      </c>
      <c r="AX2139">
        <v>35547411</v>
      </c>
      <c r="AY2139">
        <v>46694412</v>
      </c>
      <c r="AZ2139">
        <v>53994106</v>
      </c>
      <c r="BA2139">
        <v>48576457</v>
      </c>
      <c r="BB2139">
        <v>56439247</v>
      </c>
      <c r="BC2139">
        <v>42148928</v>
      </c>
      <c r="BD2139">
        <v>61238214</v>
      </c>
      <c r="BE2139">
        <v>51803656</v>
      </c>
      <c r="BF2139">
        <v>38509423</v>
      </c>
      <c r="BG2139">
        <v>41054110</v>
      </c>
      <c r="BH2139">
        <v>54779529</v>
      </c>
      <c r="BI2139">
        <v>49792143</v>
      </c>
    </row>
    <row r="2140" spans="1:61" x14ac:dyDescent="0.25">
      <c r="A2140" s="5" t="s">
        <v>1055</v>
      </c>
      <c r="B2140" t="s">
        <v>1175</v>
      </c>
      <c r="C2140" t="s">
        <v>1199</v>
      </c>
      <c r="D2140" s="2">
        <f>_xll.BDH(A2140, "volume", B2140, C2140, "Direction", "H", "Period", "M","cols=58;rows=2")</f>
        <v>43131</v>
      </c>
      <c r="E2140" s="2">
        <v>43159</v>
      </c>
      <c r="F2140" s="2">
        <v>43189</v>
      </c>
      <c r="G2140" s="2">
        <v>43220</v>
      </c>
      <c r="H2140" s="2">
        <v>43251</v>
      </c>
      <c r="I2140" s="2">
        <v>43280</v>
      </c>
      <c r="J2140" s="2">
        <v>43312</v>
      </c>
      <c r="K2140" s="2">
        <v>43343</v>
      </c>
      <c r="L2140" s="2">
        <v>43371</v>
      </c>
      <c r="M2140" s="2">
        <v>43404</v>
      </c>
      <c r="N2140" s="2">
        <v>43434</v>
      </c>
      <c r="O2140" s="2">
        <v>43465</v>
      </c>
      <c r="P2140" s="2">
        <v>43496</v>
      </c>
      <c r="Q2140" s="2">
        <v>43524</v>
      </c>
      <c r="R2140" s="2">
        <v>43553</v>
      </c>
      <c r="S2140" s="2">
        <v>43585</v>
      </c>
      <c r="T2140" s="2">
        <v>43616</v>
      </c>
      <c r="U2140" s="2">
        <v>43644</v>
      </c>
      <c r="V2140" s="2">
        <v>43677</v>
      </c>
      <c r="W2140" s="2">
        <v>43707</v>
      </c>
      <c r="X2140" s="2">
        <v>43738</v>
      </c>
      <c r="Y2140" s="2">
        <v>43769</v>
      </c>
      <c r="Z2140" s="2">
        <v>43798</v>
      </c>
      <c r="AA2140" s="2">
        <v>43830</v>
      </c>
      <c r="AB2140" s="2">
        <v>43861</v>
      </c>
      <c r="AC2140" s="2">
        <v>43889</v>
      </c>
      <c r="AD2140" s="2">
        <v>43921</v>
      </c>
      <c r="AE2140" s="2">
        <v>43951</v>
      </c>
      <c r="AF2140" s="2">
        <v>43980</v>
      </c>
      <c r="AG2140" s="2">
        <v>44012</v>
      </c>
      <c r="AH2140" s="2">
        <v>44043</v>
      </c>
      <c r="AI2140" s="2">
        <v>44074</v>
      </c>
      <c r="AJ2140" s="2">
        <v>44104</v>
      </c>
      <c r="AK2140" s="2">
        <v>44134</v>
      </c>
      <c r="AL2140" s="2">
        <v>44165</v>
      </c>
      <c r="AM2140" s="2">
        <v>44196</v>
      </c>
      <c r="AN2140" s="2">
        <v>44225</v>
      </c>
      <c r="AO2140" s="2">
        <v>44253</v>
      </c>
      <c r="AP2140" s="2">
        <v>44286</v>
      </c>
      <c r="AQ2140" s="2">
        <v>44316</v>
      </c>
      <c r="AR2140" s="2">
        <v>44347</v>
      </c>
      <c r="AS2140" s="2">
        <v>44377</v>
      </c>
      <c r="AT2140" s="2">
        <v>44407</v>
      </c>
      <c r="AU2140" s="2">
        <v>44439</v>
      </c>
      <c r="AV2140" s="2">
        <v>44469</v>
      </c>
      <c r="AW2140" s="2">
        <v>44498</v>
      </c>
      <c r="AX2140" s="2">
        <v>44530</v>
      </c>
      <c r="AY2140" s="2">
        <v>44561</v>
      </c>
      <c r="AZ2140" s="2">
        <v>44592</v>
      </c>
      <c r="BA2140" s="2">
        <v>44620</v>
      </c>
      <c r="BB2140" s="2">
        <v>44651</v>
      </c>
      <c r="BC2140" s="2">
        <v>44680</v>
      </c>
      <c r="BD2140" s="2">
        <v>44712</v>
      </c>
      <c r="BE2140" s="2">
        <v>44742</v>
      </c>
      <c r="BF2140" s="2">
        <v>44771</v>
      </c>
      <c r="BG2140" s="2">
        <v>44804</v>
      </c>
      <c r="BH2140" s="2">
        <v>44834</v>
      </c>
      <c r="BI2140" s="2">
        <v>44865</v>
      </c>
    </row>
    <row r="2141" spans="1:61" x14ac:dyDescent="0.25">
      <c r="D2141" s="3">
        <v>7683410</v>
      </c>
      <c r="E2141">
        <v>9186394</v>
      </c>
      <c r="F2141">
        <v>12043916</v>
      </c>
      <c r="G2141">
        <v>10026541</v>
      </c>
      <c r="H2141">
        <v>14117177</v>
      </c>
      <c r="I2141">
        <v>15867942</v>
      </c>
      <c r="J2141">
        <v>10322096</v>
      </c>
      <c r="K2141">
        <v>9236534</v>
      </c>
      <c r="L2141">
        <v>9064677</v>
      </c>
      <c r="M2141">
        <v>13318030</v>
      </c>
      <c r="N2141">
        <v>19678305</v>
      </c>
      <c r="O2141">
        <v>14227882</v>
      </c>
      <c r="P2141">
        <v>13252852</v>
      </c>
      <c r="Q2141">
        <v>10665256</v>
      </c>
      <c r="R2141">
        <v>10978980</v>
      </c>
      <c r="S2141">
        <v>6492557</v>
      </c>
      <c r="T2141">
        <v>12098351</v>
      </c>
      <c r="U2141">
        <v>19308413</v>
      </c>
      <c r="V2141">
        <v>11179990</v>
      </c>
      <c r="W2141">
        <v>21104427</v>
      </c>
      <c r="X2141">
        <v>28090412</v>
      </c>
      <c r="Y2141">
        <v>24847376</v>
      </c>
      <c r="Z2141">
        <v>27656387</v>
      </c>
      <c r="AA2141">
        <v>23074330</v>
      </c>
      <c r="AB2141">
        <v>21469509</v>
      </c>
      <c r="AC2141">
        <v>22445406</v>
      </c>
      <c r="AD2141">
        <v>44710370</v>
      </c>
      <c r="AE2141">
        <v>26557154</v>
      </c>
      <c r="AF2141">
        <v>31071412</v>
      </c>
      <c r="AG2141">
        <v>28224042</v>
      </c>
      <c r="AH2141">
        <v>16363702</v>
      </c>
      <c r="AI2141">
        <v>12537263</v>
      </c>
      <c r="AJ2141">
        <v>17594090</v>
      </c>
      <c r="AK2141">
        <v>10447528</v>
      </c>
      <c r="AL2141">
        <v>12969168</v>
      </c>
      <c r="AM2141">
        <v>14312244</v>
      </c>
      <c r="AN2141">
        <v>16056099</v>
      </c>
      <c r="AO2141">
        <v>13086156</v>
      </c>
      <c r="AP2141">
        <v>13503578</v>
      </c>
      <c r="AQ2141">
        <v>10969885</v>
      </c>
      <c r="AR2141">
        <v>11512340</v>
      </c>
      <c r="AS2141">
        <v>16893838</v>
      </c>
      <c r="AT2141">
        <v>11983940</v>
      </c>
      <c r="AU2141">
        <v>12594031</v>
      </c>
      <c r="AV2141">
        <v>12980401</v>
      </c>
      <c r="AW2141">
        <v>11071434</v>
      </c>
      <c r="AX2141">
        <v>14471841</v>
      </c>
      <c r="AY2141">
        <v>17566010</v>
      </c>
      <c r="AZ2141">
        <v>11982451</v>
      </c>
      <c r="BA2141">
        <v>12476549</v>
      </c>
      <c r="BB2141">
        <v>20072054</v>
      </c>
      <c r="BC2141">
        <v>11855048</v>
      </c>
      <c r="BD2141">
        <v>15383330</v>
      </c>
      <c r="BE2141">
        <v>15086157</v>
      </c>
      <c r="BF2141">
        <v>8383067</v>
      </c>
      <c r="BG2141">
        <v>13215836</v>
      </c>
      <c r="BH2141">
        <v>27517672</v>
      </c>
      <c r="BI2141">
        <v>15653426</v>
      </c>
    </row>
    <row r="2142" spans="1:61" x14ac:dyDescent="0.25">
      <c r="A2142" s="5" t="s">
        <v>1056</v>
      </c>
      <c r="B2142" t="s">
        <v>1175</v>
      </c>
      <c r="C2142" t="s">
        <v>1199</v>
      </c>
      <c r="D2142" s="2">
        <f>_xll.BDH(A2142, "volume", B2142, C2142, "Direction", "H", "Period", "M","cols=58;rows=2")</f>
        <v>43131</v>
      </c>
      <c r="E2142" s="2">
        <v>43159</v>
      </c>
      <c r="F2142" s="2">
        <v>43189</v>
      </c>
      <c r="G2142" s="2">
        <v>43220</v>
      </c>
      <c r="H2142" s="2">
        <v>43251</v>
      </c>
      <c r="I2142" s="2">
        <v>43280</v>
      </c>
      <c r="J2142" s="2">
        <v>43312</v>
      </c>
      <c r="K2142" s="2">
        <v>43343</v>
      </c>
      <c r="L2142" s="2">
        <v>43371</v>
      </c>
      <c r="M2142" s="2">
        <v>43404</v>
      </c>
      <c r="N2142" s="2">
        <v>43434</v>
      </c>
      <c r="O2142" s="2">
        <v>43465</v>
      </c>
      <c r="P2142" s="2">
        <v>43496</v>
      </c>
      <c r="Q2142" s="2">
        <v>43524</v>
      </c>
      <c r="R2142" s="2">
        <v>43553</v>
      </c>
      <c r="S2142" s="2">
        <v>43585</v>
      </c>
      <c r="T2142" s="2">
        <v>43616</v>
      </c>
      <c r="U2142" s="2">
        <v>43644</v>
      </c>
      <c r="V2142" s="2">
        <v>43677</v>
      </c>
      <c r="W2142" s="2">
        <v>43707</v>
      </c>
      <c r="X2142" s="2">
        <v>43738</v>
      </c>
      <c r="Y2142" s="2">
        <v>43769</v>
      </c>
      <c r="Z2142" s="2">
        <v>43798</v>
      </c>
      <c r="AA2142" s="2">
        <v>43830</v>
      </c>
      <c r="AB2142" s="2">
        <v>43861</v>
      </c>
      <c r="AC2142" s="2">
        <v>43889</v>
      </c>
      <c r="AD2142" s="2">
        <v>43921</v>
      </c>
      <c r="AE2142" s="2">
        <v>43951</v>
      </c>
      <c r="AF2142" s="2">
        <v>43980</v>
      </c>
      <c r="AG2142" s="2">
        <v>44012</v>
      </c>
      <c r="AH2142" s="2">
        <v>44043</v>
      </c>
      <c r="AI2142" s="2">
        <v>44074</v>
      </c>
      <c r="AJ2142" s="2">
        <v>44104</v>
      </c>
      <c r="AK2142" s="2">
        <v>44134</v>
      </c>
      <c r="AL2142" s="2">
        <v>44165</v>
      </c>
      <c r="AM2142" s="2">
        <v>44196</v>
      </c>
      <c r="AN2142" s="2">
        <v>44225</v>
      </c>
      <c r="AO2142" s="2">
        <v>44253</v>
      </c>
      <c r="AP2142" s="2">
        <v>44286</v>
      </c>
      <c r="AQ2142" s="2">
        <v>44316</v>
      </c>
      <c r="AR2142" s="2">
        <v>44347</v>
      </c>
      <c r="AS2142" s="2">
        <v>44377</v>
      </c>
      <c r="AT2142" s="2">
        <v>44407</v>
      </c>
      <c r="AU2142" s="2">
        <v>44439</v>
      </c>
      <c r="AV2142" s="2">
        <v>44469</v>
      </c>
      <c r="AW2142" s="2">
        <v>44498</v>
      </c>
      <c r="AX2142" s="2">
        <v>44530</v>
      </c>
      <c r="AY2142" s="2">
        <v>44561</v>
      </c>
      <c r="AZ2142" s="2">
        <v>44592</v>
      </c>
      <c r="BA2142" s="2">
        <v>44620</v>
      </c>
      <c r="BB2142" s="2">
        <v>44651</v>
      </c>
      <c r="BC2142" s="2">
        <v>44680</v>
      </c>
      <c r="BD2142" s="2">
        <v>44712</v>
      </c>
      <c r="BE2142" s="2">
        <v>44742</v>
      </c>
      <c r="BF2142" s="2">
        <v>44771</v>
      </c>
      <c r="BG2142" s="2">
        <v>44804</v>
      </c>
      <c r="BH2142" s="2">
        <v>44834</v>
      </c>
      <c r="BI2142" s="2">
        <v>44865</v>
      </c>
    </row>
    <row r="2143" spans="1:61" x14ac:dyDescent="0.25">
      <c r="D2143" s="3">
        <v>6750517</v>
      </c>
      <c r="E2143">
        <v>6258165</v>
      </c>
      <c r="F2143">
        <v>5378942</v>
      </c>
      <c r="G2143">
        <v>6256883</v>
      </c>
      <c r="H2143">
        <v>4900375</v>
      </c>
      <c r="I2143">
        <v>11497486</v>
      </c>
      <c r="J2143">
        <v>8068356</v>
      </c>
      <c r="K2143">
        <v>4985331</v>
      </c>
      <c r="L2143">
        <v>7784243</v>
      </c>
      <c r="M2143">
        <v>15176035</v>
      </c>
      <c r="N2143">
        <v>9544117</v>
      </c>
      <c r="O2143">
        <v>11662447</v>
      </c>
      <c r="P2143">
        <v>9952591</v>
      </c>
      <c r="Q2143">
        <v>6818278</v>
      </c>
      <c r="R2143">
        <v>8043580</v>
      </c>
      <c r="S2143">
        <v>6105404</v>
      </c>
      <c r="T2143">
        <v>12342408</v>
      </c>
      <c r="U2143">
        <v>8960244</v>
      </c>
      <c r="V2143">
        <v>11282113</v>
      </c>
      <c r="W2143">
        <v>10402403</v>
      </c>
      <c r="X2143">
        <v>8232912</v>
      </c>
      <c r="Y2143">
        <v>8903448</v>
      </c>
      <c r="Z2143">
        <v>6399950</v>
      </c>
      <c r="AA2143">
        <v>8519418</v>
      </c>
      <c r="AB2143">
        <v>12613997</v>
      </c>
      <c r="AC2143">
        <v>10722503</v>
      </c>
      <c r="AD2143">
        <v>15968666</v>
      </c>
      <c r="AE2143">
        <v>9492355</v>
      </c>
      <c r="AF2143">
        <v>9515819</v>
      </c>
      <c r="AG2143">
        <v>7846346</v>
      </c>
      <c r="AH2143">
        <v>6638849</v>
      </c>
      <c r="AI2143">
        <v>4740726</v>
      </c>
      <c r="AJ2143">
        <v>7186547</v>
      </c>
      <c r="AK2143">
        <v>7261902</v>
      </c>
      <c r="AL2143">
        <v>6413070</v>
      </c>
      <c r="AM2143">
        <v>7184426</v>
      </c>
      <c r="AN2143">
        <v>9546379</v>
      </c>
      <c r="AO2143">
        <v>6400193</v>
      </c>
      <c r="AP2143">
        <v>8973852</v>
      </c>
      <c r="AQ2143">
        <v>7452197</v>
      </c>
      <c r="AR2143">
        <v>8308896</v>
      </c>
      <c r="AS2143">
        <v>8276009</v>
      </c>
      <c r="AT2143">
        <v>6012073</v>
      </c>
      <c r="AU2143">
        <v>5144841</v>
      </c>
      <c r="AV2143">
        <v>7190508</v>
      </c>
      <c r="AW2143">
        <v>9111474</v>
      </c>
      <c r="AX2143">
        <v>6918565</v>
      </c>
      <c r="AY2143">
        <v>7335214</v>
      </c>
      <c r="AZ2143">
        <v>9412136</v>
      </c>
      <c r="BA2143">
        <v>7018447</v>
      </c>
      <c r="BB2143">
        <v>8266085</v>
      </c>
      <c r="BC2143">
        <v>9729238</v>
      </c>
      <c r="BD2143">
        <v>7876080</v>
      </c>
      <c r="BE2143">
        <v>7747624</v>
      </c>
      <c r="BF2143">
        <v>7752274</v>
      </c>
      <c r="BG2143">
        <v>5271584</v>
      </c>
      <c r="BH2143">
        <v>9101434</v>
      </c>
      <c r="BI2143">
        <v>10349956</v>
      </c>
    </row>
    <row r="2144" spans="1:61" x14ac:dyDescent="0.25">
      <c r="A2144" s="5" t="s">
        <v>1057</v>
      </c>
      <c r="B2144" t="s">
        <v>1175</v>
      </c>
      <c r="C2144" t="s">
        <v>1199</v>
      </c>
      <c r="D2144" s="2">
        <f>_xll.BDH(A2144, "volume", B2144, C2144, "Direction", "H", "Period", "M","cols=58;rows=2")</f>
        <v>43131</v>
      </c>
      <c r="E2144" s="2">
        <v>43159</v>
      </c>
      <c r="F2144" s="2">
        <v>43189</v>
      </c>
      <c r="G2144" s="2">
        <v>43220</v>
      </c>
      <c r="H2144" s="2">
        <v>43251</v>
      </c>
      <c r="I2144" s="2">
        <v>43280</v>
      </c>
      <c r="J2144" s="2">
        <v>43312</v>
      </c>
      <c r="K2144" s="2">
        <v>43343</v>
      </c>
      <c r="L2144" s="2">
        <v>43371</v>
      </c>
      <c r="M2144" s="2">
        <v>43404</v>
      </c>
      <c r="N2144" s="2">
        <v>43434</v>
      </c>
      <c r="O2144" s="2">
        <v>43465</v>
      </c>
      <c r="P2144" s="2">
        <v>43496</v>
      </c>
      <c r="Q2144" s="2">
        <v>43524</v>
      </c>
      <c r="R2144" s="2">
        <v>43553</v>
      </c>
      <c r="S2144" s="2">
        <v>43585</v>
      </c>
      <c r="T2144" s="2">
        <v>43616</v>
      </c>
      <c r="U2144" s="2">
        <v>43644</v>
      </c>
      <c r="V2144" s="2">
        <v>43677</v>
      </c>
      <c r="W2144" s="2">
        <v>43707</v>
      </c>
      <c r="X2144" s="2">
        <v>43738</v>
      </c>
      <c r="Y2144" s="2">
        <v>43769</v>
      </c>
      <c r="Z2144" s="2">
        <v>43798</v>
      </c>
      <c r="AA2144" s="2">
        <v>43830</v>
      </c>
      <c r="AB2144" s="2">
        <v>43861</v>
      </c>
      <c r="AC2144" s="2">
        <v>43889</v>
      </c>
      <c r="AD2144" s="2">
        <v>43921</v>
      </c>
      <c r="AE2144" s="2">
        <v>43951</v>
      </c>
      <c r="AF2144" s="2">
        <v>43980</v>
      </c>
      <c r="AG2144" s="2">
        <v>44012</v>
      </c>
      <c r="AH2144" s="2">
        <v>44043</v>
      </c>
      <c r="AI2144" s="2">
        <v>44074</v>
      </c>
      <c r="AJ2144" s="2">
        <v>44104</v>
      </c>
      <c r="AK2144" s="2">
        <v>44134</v>
      </c>
      <c r="AL2144" s="2">
        <v>44165</v>
      </c>
      <c r="AM2144" s="2">
        <v>44196</v>
      </c>
      <c r="AN2144" s="2">
        <v>44225</v>
      </c>
      <c r="AO2144" s="2">
        <v>44253</v>
      </c>
      <c r="AP2144" s="2">
        <v>44286</v>
      </c>
      <c r="AQ2144" s="2">
        <v>44316</v>
      </c>
      <c r="AR2144" s="2">
        <v>44347</v>
      </c>
      <c r="AS2144" s="2">
        <v>44377</v>
      </c>
      <c r="AT2144" s="2">
        <v>44407</v>
      </c>
      <c r="AU2144" s="2">
        <v>44439</v>
      </c>
      <c r="AV2144" s="2">
        <v>44469</v>
      </c>
      <c r="AW2144" s="2">
        <v>44498</v>
      </c>
      <c r="AX2144" s="2">
        <v>44530</v>
      </c>
      <c r="AY2144" s="2">
        <v>44561</v>
      </c>
      <c r="AZ2144" s="2">
        <v>44592</v>
      </c>
      <c r="BA2144" s="2">
        <v>44620</v>
      </c>
      <c r="BB2144" s="2">
        <v>44651</v>
      </c>
      <c r="BC2144" s="2">
        <v>44680</v>
      </c>
      <c r="BD2144" s="2">
        <v>44712</v>
      </c>
      <c r="BE2144" s="2">
        <v>44742</v>
      </c>
      <c r="BF2144" s="2">
        <v>44771</v>
      </c>
      <c r="BG2144" s="2">
        <v>44804</v>
      </c>
      <c r="BH2144" s="2">
        <v>44834</v>
      </c>
      <c r="BI2144" s="2">
        <v>44865</v>
      </c>
    </row>
    <row r="2145" spans="1:61" x14ac:dyDescent="0.25">
      <c r="D2145" s="3">
        <v>3963070</v>
      </c>
      <c r="E2145">
        <v>4871395</v>
      </c>
      <c r="F2145">
        <v>4590794</v>
      </c>
      <c r="G2145">
        <v>3191556</v>
      </c>
      <c r="H2145">
        <v>4408208</v>
      </c>
      <c r="I2145">
        <v>3735058</v>
      </c>
      <c r="J2145">
        <v>3406950</v>
      </c>
      <c r="K2145">
        <v>3472270</v>
      </c>
      <c r="L2145">
        <v>3732720</v>
      </c>
      <c r="M2145">
        <v>5336399</v>
      </c>
      <c r="N2145">
        <v>4253734</v>
      </c>
      <c r="O2145">
        <v>4848885</v>
      </c>
      <c r="P2145">
        <v>4154814</v>
      </c>
      <c r="Q2145">
        <v>3574617</v>
      </c>
      <c r="R2145">
        <v>4269546</v>
      </c>
      <c r="S2145">
        <v>3527857</v>
      </c>
      <c r="T2145">
        <v>4453328</v>
      </c>
      <c r="U2145">
        <v>3070457</v>
      </c>
      <c r="V2145">
        <v>2966416</v>
      </c>
      <c r="W2145">
        <v>3988671</v>
      </c>
      <c r="X2145">
        <v>3366776</v>
      </c>
      <c r="Y2145">
        <v>3396887</v>
      </c>
      <c r="Z2145">
        <v>4887780</v>
      </c>
      <c r="AA2145">
        <v>4111030</v>
      </c>
      <c r="AB2145">
        <v>4395024</v>
      </c>
      <c r="AC2145">
        <v>4256702</v>
      </c>
      <c r="AD2145">
        <v>8530388</v>
      </c>
      <c r="AE2145">
        <v>4900576</v>
      </c>
      <c r="AF2145">
        <v>5121989</v>
      </c>
      <c r="AG2145">
        <v>5704169</v>
      </c>
      <c r="AH2145">
        <v>3724167</v>
      </c>
      <c r="AI2145">
        <v>4161032</v>
      </c>
      <c r="AJ2145">
        <v>4962043</v>
      </c>
      <c r="AK2145">
        <v>3302635</v>
      </c>
      <c r="AL2145">
        <v>4028078</v>
      </c>
      <c r="AM2145">
        <v>3559796</v>
      </c>
      <c r="AN2145">
        <v>3183387</v>
      </c>
      <c r="AO2145">
        <v>4125325</v>
      </c>
      <c r="AP2145">
        <v>4628132</v>
      </c>
      <c r="AQ2145">
        <v>2924454</v>
      </c>
      <c r="AR2145">
        <v>3422995</v>
      </c>
      <c r="AS2145">
        <v>3249753</v>
      </c>
      <c r="AT2145">
        <v>3135996</v>
      </c>
      <c r="AU2145">
        <v>3090852</v>
      </c>
      <c r="AV2145">
        <v>5015578</v>
      </c>
      <c r="AW2145">
        <v>2941133</v>
      </c>
      <c r="AX2145">
        <v>3302076</v>
      </c>
      <c r="AY2145">
        <v>3542802</v>
      </c>
      <c r="AZ2145">
        <v>4478348</v>
      </c>
      <c r="BA2145">
        <v>4128894</v>
      </c>
      <c r="BB2145">
        <v>5198083</v>
      </c>
      <c r="BC2145">
        <v>4358191</v>
      </c>
      <c r="BD2145">
        <v>8057828</v>
      </c>
      <c r="BE2145">
        <v>6200357</v>
      </c>
      <c r="BF2145">
        <v>4421726</v>
      </c>
      <c r="BG2145">
        <v>4985380</v>
      </c>
      <c r="BH2145">
        <v>5084270</v>
      </c>
      <c r="BI2145">
        <v>4198682</v>
      </c>
    </row>
    <row r="2146" spans="1:61" x14ac:dyDescent="0.25">
      <c r="A2146" s="5" t="s">
        <v>1058</v>
      </c>
      <c r="B2146" t="s">
        <v>1175</v>
      </c>
      <c r="C2146" t="s">
        <v>1199</v>
      </c>
      <c r="D2146" s="2">
        <f>_xll.BDH(A2146, "volume", B2146, C2146, "Direction", "H", "Period", "M","cols=58;rows=2")</f>
        <v>43131</v>
      </c>
      <c r="E2146" s="2">
        <v>43159</v>
      </c>
      <c r="F2146" s="2">
        <v>43189</v>
      </c>
      <c r="G2146" s="2">
        <v>43220</v>
      </c>
      <c r="H2146" s="2">
        <v>43251</v>
      </c>
      <c r="I2146" s="2">
        <v>43280</v>
      </c>
      <c r="J2146" s="2">
        <v>43312</v>
      </c>
      <c r="K2146" s="2">
        <v>43343</v>
      </c>
      <c r="L2146" s="2">
        <v>43371</v>
      </c>
      <c r="M2146" s="2">
        <v>43404</v>
      </c>
      <c r="N2146" s="2">
        <v>43434</v>
      </c>
      <c r="O2146" s="2">
        <v>43465</v>
      </c>
      <c r="P2146" s="2">
        <v>43496</v>
      </c>
      <c r="Q2146" s="2">
        <v>43524</v>
      </c>
      <c r="R2146" s="2">
        <v>43553</v>
      </c>
      <c r="S2146" s="2">
        <v>43585</v>
      </c>
      <c r="T2146" s="2">
        <v>43616</v>
      </c>
      <c r="U2146" s="2">
        <v>43644</v>
      </c>
      <c r="V2146" s="2">
        <v>43677</v>
      </c>
      <c r="W2146" s="2">
        <v>43707</v>
      </c>
      <c r="X2146" s="2">
        <v>43738</v>
      </c>
      <c r="Y2146" s="2">
        <v>43769</v>
      </c>
      <c r="Z2146" s="2">
        <v>43798</v>
      </c>
      <c r="AA2146" s="2">
        <v>43830</v>
      </c>
      <c r="AB2146" s="2">
        <v>43861</v>
      </c>
      <c r="AC2146" s="2">
        <v>43889</v>
      </c>
      <c r="AD2146" s="2">
        <v>43921</v>
      </c>
      <c r="AE2146" s="2">
        <v>43951</v>
      </c>
      <c r="AF2146" s="2">
        <v>43980</v>
      </c>
      <c r="AG2146" s="2">
        <v>44012</v>
      </c>
      <c r="AH2146" s="2">
        <v>44043</v>
      </c>
      <c r="AI2146" s="2">
        <v>44074</v>
      </c>
      <c r="AJ2146" s="2">
        <v>44104</v>
      </c>
      <c r="AK2146" s="2">
        <v>44134</v>
      </c>
      <c r="AL2146" s="2">
        <v>44165</v>
      </c>
      <c r="AM2146" s="2">
        <v>44196</v>
      </c>
      <c r="AN2146" s="2">
        <v>44225</v>
      </c>
      <c r="AO2146" s="2">
        <v>44253</v>
      </c>
      <c r="AP2146" s="2">
        <v>44286</v>
      </c>
      <c r="AQ2146" s="2">
        <v>44316</v>
      </c>
      <c r="AR2146" s="2">
        <v>44347</v>
      </c>
      <c r="AS2146" s="2">
        <v>44377</v>
      </c>
      <c r="AT2146" s="2">
        <v>44407</v>
      </c>
      <c r="AU2146" s="2">
        <v>44439</v>
      </c>
      <c r="AV2146" s="2">
        <v>44469</v>
      </c>
      <c r="AW2146" s="2">
        <v>44498</v>
      </c>
      <c r="AX2146" s="2">
        <v>44530</v>
      </c>
      <c r="AY2146" s="2">
        <v>44561</v>
      </c>
      <c r="AZ2146" s="2">
        <v>44592</v>
      </c>
      <c r="BA2146" s="2">
        <v>44620</v>
      </c>
      <c r="BB2146" s="2">
        <v>44651</v>
      </c>
      <c r="BC2146" s="2">
        <v>44680</v>
      </c>
      <c r="BD2146" s="2">
        <v>44712</v>
      </c>
      <c r="BE2146" s="2">
        <v>44742</v>
      </c>
      <c r="BF2146" s="2">
        <v>44771</v>
      </c>
      <c r="BG2146" s="2">
        <v>44804</v>
      </c>
      <c r="BH2146" s="2">
        <v>44834</v>
      </c>
      <c r="BI2146" s="2">
        <v>44865</v>
      </c>
    </row>
    <row r="2147" spans="1:61" x14ac:dyDescent="0.25">
      <c r="D2147" s="3">
        <v>13788925</v>
      </c>
      <c r="E2147">
        <v>21141840</v>
      </c>
      <c r="F2147">
        <v>22628087</v>
      </c>
      <c r="G2147">
        <v>21202228</v>
      </c>
      <c r="H2147">
        <v>17424173</v>
      </c>
      <c r="I2147">
        <v>14307344</v>
      </c>
      <c r="J2147">
        <v>12052166</v>
      </c>
      <c r="K2147">
        <v>11030085</v>
      </c>
      <c r="L2147">
        <v>12838853</v>
      </c>
      <c r="M2147">
        <v>25919801</v>
      </c>
      <c r="N2147">
        <v>14412898</v>
      </c>
      <c r="O2147">
        <v>17604902</v>
      </c>
      <c r="P2147">
        <v>13574638</v>
      </c>
      <c r="Q2147">
        <v>15247322</v>
      </c>
      <c r="R2147">
        <v>18823525</v>
      </c>
      <c r="S2147">
        <v>17515084</v>
      </c>
      <c r="T2147">
        <v>19355259</v>
      </c>
      <c r="U2147">
        <v>20015911</v>
      </c>
      <c r="V2147">
        <v>18323088</v>
      </c>
      <c r="W2147">
        <v>18034317</v>
      </c>
      <c r="X2147">
        <v>14816512</v>
      </c>
      <c r="Y2147">
        <v>14752409</v>
      </c>
      <c r="Z2147">
        <v>11918362</v>
      </c>
      <c r="AA2147">
        <v>14745746</v>
      </c>
      <c r="AB2147">
        <v>12903484</v>
      </c>
      <c r="AC2147">
        <v>17181192</v>
      </c>
      <c r="AD2147">
        <v>32839780</v>
      </c>
      <c r="AE2147">
        <v>22697615</v>
      </c>
      <c r="AF2147">
        <v>17881004</v>
      </c>
      <c r="AG2147">
        <v>21678529</v>
      </c>
      <c r="AH2147">
        <v>17839571</v>
      </c>
      <c r="AI2147">
        <v>14432765</v>
      </c>
      <c r="AJ2147">
        <v>20681606</v>
      </c>
      <c r="AK2147">
        <v>15124784</v>
      </c>
      <c r="AL2147">
        <v>13392085</v>
      </c>
      <c r="AM2147">
        <v>13598773</v>
      </c>
      <c r="AN2147">
        <v>13782866</v>
      </c>
      <c r="AO2147">
        <v>14954672</v>
      </c>
      <c r="AP2147">
        <v>22673890</v>
      </c>
      <c r="AQ2147">
        <v>15434647</v>
      </c>
      <c r="AR2147">
        <v>13323326</v>
      </c>
      <c r="AS2147">
        <v>14909301</v>
      </c>
      <c r="AT2147">
        <v>10570655</v>
      </c>
      <c r="AU2147">
        <v>10450364</v>
      </c>
      <c r="AV2147">
        <v>10817013</v>
      </c>
      <c r="AW2147">
        <v>10941202</v>
      </c>
      <c r="AX2147">
        <v>10932221</v>
      </c>
      <c r="AY2147">
        <v>13814333</v>
      </c>
      <c r="AZ2147">
        <v>14109760</v>
      </c>
      <c r="BA2147">
        <v>14858656</v>
      </c>
      <c r="BB2147">
        <v>20051815</v>
      </c>
      <c r="BC2147">
        <v>14679386</v>
      </c>
      <c r="BD2147">
        <v>15970613</v>
      </c>
      <c r="BE2147">
        <v>15835729</v>
      </c>
      <c r="BF2147">
        <v>13222651</v>
      </c>
      <c r="BG2147">
        <v>16409651</v>
      </c>
      <c r="BH2147">
        <v>17501245</v>
      </c>
      <c r="BI2147">
        <v>20319770</v>
      </c>
    </row>
    <row r="2148" spans="1:61" x14ac:dyDescent="0.25">
      <c r="A2148" s="5" t="s">
        <v>1059</v>
      </c>
      <c r="B2148" t="s">
        <v>1175</v>
      </c>
      <c r="C2148" t="s">
        <v>1199</v>
      </c>
      <c r="D2148" s="2">
        <f>_xll.BDH(A2148, "volume", B2148, C2148, "Direction", "H", "Period", "M","cols=58;rows=2")</f>
        <v>43131</v>
      </c>
      <c r="E2148" s="2">
        <v>43159</v>
      </c>
      <c r="F2148" s="2">
        <v>43189</v>
      </c>
      <c r="G2148" s="2">
        <v>43220</v>
      </c>
      <c r="H2148" s="2">
        <v>43251</v>
      </c>
      <c r="I2148" s="2">
        <v>43280</v>
      </c>
      <c r="J2148" s="2">
        <v>43312</v>
      </c>
      <c r="K2148" s="2">
        <v>43343</v>
      </c>
      <c r="L2148" s="2">
        <v>43371</v>
      </c>
      <c r="M2148" s="2">
        <v>43404</v>
      </c>
      <c r="N2148" s="2">
        <v>43434</v>
      </c>
      <c r="O2148" s="2">
        <v>43465</v>
      </c>
      <c r="P2148" s="2">
        <v>43496</v>
      </c>
      <c r="Q2148" s="2">
        <v>43524</v>
      </c>
      <c r="R2148" s="2">
        <v>43553</v>
      </c>
      <c r="S2148" s="2">
        <v>43585</v>
      </c>
      <c r="T2148" s="2">
        <v>43616</v>
      </c>
      <c r="U2148" s="2">
        <v>43644</v>
      </c>
      <c r="V2148" s="2">
        <v>43677</v>
      </c>
      <c r="W2148" s="2">
        <v>43707</v>
      </c>
      <c r="X2148" s="2">
        <v>43738</v>
      </c>
      <c r="Y2148" s="2">
        <v>43769</v>
      </c>
      <c r="Z2148" s="2">
        <v>43798</v>
      </c>
      <c r="AA2148" s="2">
        <v>43830</v>
      </c>
      <c r="AB2148" s="2">
        <v>43861</v>
      </c>
      <c r="AC2148" s="2">
        <v>43889</v>
      </c>
      <c r="AD2148" s="2">
        <v>43921</v>
      </c>
      <c r="AE2148" s="2">
        <v>43951</v>
      </c>
      <c r="AF2148" s="2">
        <v>43980</v>
      </c>
      <c r="AG2148" s="2">
        <v>44012</v>
      </c>
      <c r="AH2148" s="2">
        <v>44043</v>
      </c>
      <c r="AI2148" s="2">
        <v>44074</v>
      </c>
      <c r="AJ2148" s="2">
        <v>44104</v>
      </c>
      <c r="AK2148" s="2">
        <v>44134</v>
      </c>
      <c r="AL2148" s="2">
        <v>44165</v>
      </c>
      <c r="AM2148" s="2">
        <v>44196</v>
      </c>
      <c r="AN2148" s="2">
        <v>44225</v>
      </c>
      <c r="AO2148" s="2">
        <v>44253</v>
      </c>
      <c r="AP2148" s="2">
        <v>44286</v>
      </c>
      <c r="AQ2148" s="2">
        <v>44316</v>
      </c>
      <c r="AR2148" s="2">
        <v>44347</v>
      </c>
      <c r="AS2148" s="2">
        <v>44377</v>
      </c>
      <c r="AT2148" s="2">
        <v>44407</v>
      </c>
      <c r="AU2148" s="2">
        <v>44439</v>
      </c>
      <c r="AV2148" s="2">
        <v>44469</v>
      </c>
      <c r="AW2148" s="2">
        <v>44498</v>
      </c>
      <c r="AX2148" s="2">
        <v>44530</v>
      </c>
      <c r="AY2148" s="2">
        <v>44561</v>
      </c>
      <c r="AZ2148" s="2">
        <v>44592</v>
      </c>
      <c r="BA2148" s="2">
        <v>44620</v>
      </c>
      <c r="BB2148" s="2">
        <v>44651</v>
      </c>
      <c r="BC2148" s="2">
        <v>44680</v>
      </c>
      <c r="BD2148" s="2">
        <v>44712</v>
      </c>
      <c r="BE2148" s="2">
        <v>44742</v>
      </c>
      <c r="BF2148" s="2">
        <v>44771</v>
      </c>
      <c r="BG2148" s="2">
        <v>44804</v>
      </c>
      <c r="BH2148" s="2">
        <v>44834</v>
      </c>
      <c r="BI2148" s="2">
        <v>44865</v>
      </c>
    </row>
    <row r="2149" spans="1:61" x14ac:dyDescent="0.25">
      <c r="D2149" s="3">
        <v>4402423</v>
      </c>
      <c r="E2149">
        <v>4683261</v>
      </c>
      <c r="F2149">
        <v>4371128</v>
      </c>
      <c r="G2149">
        <v>3853016</v>
      </c>
      <c r="H2149">
        <v>4221103</v>
      </c>
      <c r="I2149">
        <v>4692084</v>
      </c>
      <c r="J2149">
        <v>3436746</v>
      </c>
      <c r="K2149">
        <v>4034651</v>
      </c>
      <c r="L2149">
        <v>3485360</v>
      </c>
      <c r="M2149">
        <v>6615680</v>
      </c>
      <c r="N2149">
        <v>7198791</v>
      </c>
      <c r="O2149">
        <v>5221428</v>
      </c>
      <c r="P2149">
        <v>3849860</v>
      </c>
      <c r="Q2149">
        <v>2893098</v>
      </c>
      <c r="R2149">
        <v>4412035</v>
      </c>
      <c r="S2149">
        <v>2744091</v>
      </c>
      <c r="T2149">
        <v>3614537</v>
      </c>
      <c r="U2149">
        <v>3496668</v>
      </c>
      <c r="V2149">
        <v>3104353</v>
      </c>
      <c r="W2149">
        <v>4695227</v>
      </c>
      <c r="X2149">
        <v>3813508</v>
      </c>
      <c r="Y2149">
        <v>3192753</v>
      </c>
      <c r="Z2149">
        <v>3974184</v>
      </c>
      <c r="AA2149">
        <v>6023466</v>
      </c>
      <c r="AB2149">
        <v>4462211</v>
      </c>
      <c r="AC2149">
        <v>5869075</v>
      </c>
      <c r="AD2149">
        <v>9923061</v>
      </c>
      <c r="AE2149">
        <v>4899638</v>
      </c>
      <c r="AF2149">
        <v>4026439</v>
      </c>
      <c r="AG2149">
        <v>5474407</v>
      </c>
      <c r="AH2149">
        <v>4028699</v>
      </c>
      <c r="AI2149">
        <v>3422545</v>
      </c>
      <c r="AJ2149">
        <v>4758733</v>
      </c>
      <c r="AK2149">
        <v>4277812</v>
      </c>
      <c r="AL2149">
        <v>3554333</v>
      </c>
      <c r="AM2149">
        <v>3520513</v>
      </c>
      <c r="AN2149">
        <v>3744623</v>
      </c>
      <c r="AO2149">
        <v>3518118</v>
      </c>
      <c r="AP2149">
        <v>6022044</v>
      </c>
      <c r="AQ2149">
        <v>3181648</v>
      </c>
      <c r="AR2149">
        <v>3951788</v>
      </c>
      <c r="AS2149">
        <v>4169566</v>
      </c>
      <c r="AT2149">
        <v>2680763</v>
      </c>
      <c r="AU2149">
        <v>2841003</v>
      </c>
      <c r="AV2149">
        <v>2820782</v>
      </c>
      <c r="AW2149">
        <v>2581634</v>
      </c>
      <c r="AX2149">
        <v>3727654</v>
      </c>
      <c r="AY2149">
        <v>3489576</v>
      </c>
      <c r="AZ2149">
        <v>4276433</v>
      </c>
      <c r="BA2149">
        <v>4830955</v>
      </c>
      <c r="BB2149">
        <v>5709464</v>
      </c>
      <c r="BC2149">
        <v>3990982</v>
      </c>
      <c r="BD2149">
        <v>5568647</v>
      </c>
      <c r="BE2149">
        <v>5406912</v>
      </c>
      <c r="BF2149">
        <v>3741286</v>
      </c>
      <c r="BG2149">
        <v>4396877</v>
      </c>
      <c r="BH2149">
        <v>4620875</v>
      </c>
      <c r="BI2149">
        <v>6350838</v>
      </c>
    </row>
    <row r="2150" spans="1:61" x14ac:dyDescent="0.25">
      <c r="A2150" s="5" t="s">
        <v>1060</v>
      </c>
      <c r="B2150" t="s">
        <v>1175</v>
      </c>
      <c r="C2150" t="s">
        <v>1199</v>
      </c>
      <c r="D2150" s="2">
        <f>_xll.BDH(A2150, "volume", B2150, C2150, "Direction", "H", "Period", "M","cols=58;rows=2")</f>
        <v>43131</v>
      </c>
      <c r="E2150" s="2">
        <v>43159</v>
      </c>
      <c r="F2150" s="2">
        <v>43189</v>
      </c>
      <c r="G2150" s="2">
        <v>43220</v>
      </c>
      <c r="H2150" s="2">
        <v>43251</v>
      </c>
      <c r="I2150" s="2">
        <v>43280</v>
      </c>
      <c r="J2150" s="2">
        <v>43312</v>
      </c>
      <c r="K2150" s="2">
        <v>43343</v>
      </c>
      <c r="L2150" s="2">
        <v>43371</v>
      </c>
      <c r="M2150" s="2">
        <v>43404</v>
      </c>
      <c r="N2150" s="2">
        <v>43434</v>
      </c>
      <c r="O2150" s="2">
        <v>43465</v>
      </c>
      <c r="P2150" s="2">
        <v>43496</v>
      </c>
      <c r="Q2150" s="2">
        <v>43524</v>
      </c>
      <c r="R2150" s="2">
        <v>43553</v>
      </c>
      <c r="S2150" s="2">
        <v>43585</v>
      </c>
      <c r="T2150" s="2">
        <v>43616</v>
      </c>
      <c r="U2150" s="2">
        <v>43644</v>
      </c>
      <c r="V2150" s="2">
        <v>43677</v>
      </c>
      <c r="W2150" s="2">
        <v>43707</v>
      </c>
      <c r="X2150" s="2">
        <v>43738</v>
      </c>
      <c r="Y2150" s="2">
        <v>43769</v>
      </c>
      <c r="Z2150" s="2">
        <v>43798</v>
      </c>
      <c r="AA2150" s="2">
        <v>43830</v>
      </c>
      <c r="AB2150" s="2">
        <v>43861</v>
      </c>
      <c r="AC2150" s="2">
        <v>43889</v>
      </c>
      <c r="AD2150" s="2">
        <v>43921</v>
      </c>
      <c r="AE2150" s="2">
        <v>43951</v>
      </c>
      <c r="AF2150" s="2">
        <v>43980</v>
      </c>
      <c r="AG2150" s="2">
        <v>44012</v>
      </c>
      <c r="AH2150" s="2">
        <v>44043</v>
      </c>
      <c r="AI2150" s="2">
        <v>44074</v>
      </c>
      <c r="AJ2150" s="2">
        <v>44104</v>
      </c>
      <c r="AK2150" s="2">
        <v>44134</v>
      </c>
      <c r="AL2150" s="2">
        <v>44165</v>
      </c>
      <c r="AM2150" s="2">
        <v>44196</v>
      </c>
      <c r="AN2150" s="2">
        <v>44225</v>
      </c>
      <c r="AO2150" s="2">
        <v>44253</v>
      </c>
      <c r="AP2150" s="2">
        <v>44286</v>
      </c>
      <c r="AQ2150" s="2">
        <v>44316</v>
      </c>
      <c r="AR2150" s="2">
        <v>44347</v>
      </c>
      <c r="AS2150" s="2">
        <v>44377</v>
      </c>
      <c r="AT2150" s="2">
        <v>44407</v>
      </c>
      <c r="AU2150" s="2">
        <v>44439</v>
      </c>
      <c r="AV2150" s="2">
        <v>44469</v>
      </c>
      <c r="AW2150" s="2">
        <v>44498</v>
      </c>
      <c r="AX2150" s="2">
        <v>44530</v>
      </c>
      <c r="AY2150" s="2">
        <v>44561</v>
      </c>
      <c r="AZ2150" s="2">
        <v>44592</v>
      </c>
      <c r="BA2150" s="2">
        <v>44620</v>
      </c>
      <c r="BB2150" s="2">
        <v>44651</v>
      </c>
      <c r="BC2150" s="2">
        <v>44680</v>
      </c>
      <c r="BD2150" s="2">
        <v>44712</v>
      </c>
      <c r="BE2150" s="2">
        <v>44742</v>
      </c>
      <c r="BF2150" s="2">
        <v>44771</v>
      </c>
      <c r="BG2150" s="2">
        <v>44804</v>
      </c>
      <c r="BH2150" s="2">
        <v>44834</v>
      </c>
      <c r="BI2150" s="2">
        <v>44865</v>
      </c>
    </row>
    <row r="2151" spans="1:61" x14ac:dyDescent="0.25">
      <c r="D2151" s="3">
        <v>7379760</v>
      </c>
      <c r="E2151">
        <v>6634571</v>
      </c>
      <c r="F2151">
        <v>8296670</v>
      </c>
      <c r="G2151">
        <v>7379538</v>
      </c>
      <c r="H2151">
        <v>6701685</v>
      </c>
      <c r="I2151">
        <v>6922338</v>
      </c>
      <c r="J2151">
        <v>5900762</v>
      </c>
      <c r="K2151">
        <v>4990980</v>
      </c>
      <c r="L2151">
        <v>5992007</v>
      </c>
      <c r="M2151">
        <v>10033682</v>
      </c>
      <c r="N2151">
        <v>9030000</v>
      </c>
      <c r="O2151">
        <v>11902505</v>
      </c>
      <c r="P2151">
        <v>9152625</v>
      </c>
      <c r="Q2151">
        <v>6288635</v>
      </c>
      <c r="R2151">
        <v>9720027</v>
      </c>
      <c r="S2151">
        <v>9459596</v>
      </c>
      <c r="T2151">
        <v>8520212</v>
      </c>
      <c r="U2151">
        <v>8196510</v>
      </c>
      <c r="V2151">
        <v>8708525</v>
      </c>
      <c r="W2151">
        <v>8937098</v>
      </c>
      <c r="X2151">
        <v>9077726</v>
      </c>
      <c r="Y2151">
        <v>13294889</v>
      </c>
      <c r="Z2151">
        <v>6144281</v>
      </c>
      <c r="AA2151">
        <v>6252903</v>
      </c>
      <c r="AB2151">
        <v>11885511</v>
      </c>
      <c r="AC2151">
        <v>9665492</v>
      </c>
      <c r="AD2151">
        <v>19083285</v>
      </c>
      <c r="AE2151">
        <v>10461426</v>
      </c>
      <c r="AF2151">
        <v>8854193</v>
      </c>
      <c r="AG2151">
        <v>11825843</v>
      </c>
      <c r="AH2151">
        <v>5696306</v>
      </c>
      <c r="AI2151">
        <v>4723068</v>
      </c>
      <c r="AJ2151">
        <v>7109555</v>
      </c>
      <c r="AK2151">
        <v>6066344</v>
      </c>
      <c r="AL2151">
        <v>6744513</v>
      </c>
      <c r="AM2151">
        <v>8660685</v>
      </c>
      <c r="AN2151">
        <v>8873462</v>
      </c>
      <c r="AO2151">
        <v>7288296</v>
      </c>
      <c r="AP2151">
        <v>9774182</v>
      </c>
      <c r="AQ2151">
        <v>7136528</v>
      </c>
      <c r="AR2151">
        <v>7152885</v>
      </c>
      <c r="AS2151">
        <v>7426593</v>
      </c>
      <c r="AT2151">
        <v>6555506</v>
      </c>
      <c r="AU2151">
        <v>5661566</v>
      </c>
      <c r="AV2151">
        <v>6385115</v>
      </c>
      <c r="AW2151">
        <v>5611425</v>
      </c>
      <c r="AX2151">
        <v>6468604</v>
      </c>
      <c r="AY2151">
        <v>7538907</v>
      </c>
      <c r="AZ2151">
        <v>8944971</v>
      </c>
      <c r="BA2151">
        <v>8256669</v>
      </c>
      <c r="BB2151">
        <v>10407034</v>
      </c>
      <c r="BC2151">
        <v>9018853</v>
      </c>
      <c r="BD2151">
        <v>9937164</v>
      </c>
      <c r="BE2151">
        <v>11048188</v>
      </c>
      <c r="BF2151">
        <v>8864088</v>
      </c>
      <c r="BG2151">
        <v>6377677</v>
      </c>
      <c r="BH2151">
        <v>7454426</v>
      </c>
      <c r="BI2151">
        <v>10846595</v>
      </c>
    </row>
    <row r="2152" spans="1:61" x14ac:dyDescent="0.25">
      <c r="A2152" s="5" t="s">
        <v>1061</v>
      </c>
      <c r="B2152" t="s">
        <v>1176</v>
      </c>
      <c r="C2152" t="s">
        <v>1199</v>
      </c>
      <c r="D2152" s="2">
        <f>_xll.BDH(A2152, "volume", B2152, C2152, "Direction", "H", "Period", "M","cols=46;rows=2")</f>
        <v>43496</v>
      </c>
      <c r="E2152" s="2">
        <v>43524</v>
      </c>
      <c r="F2152" s="2">
        <v>43553</v>
      </c>
      <c r="G2152" s="2">
        <v>43585</v>
      </c>
      <c r="H2152" s="2">
        <v>43616</v>
      </c>
      <c r="I2152" s="2">
        <v>43644</v>
      </c>
      <c r="J2152" s="2">
        <v>43677</v>
      </c>
      <c r="K2152" s="2">
        <v>43707</v>
      </c>
      <c r="L2152" s="2">
        <v>43738</v>
      </c>
      <c r="M2152" s="2">
        <v>43769</v>
      </c>
      <c r="N2152" s="2">
        <v>43798</v>
      </c>
      <c r="O2152" s="2">
        <v>43830</v>
      </c>
      <c r="P2152" s="2">
        <v>43861</v>
      </c>
      <c r="Q2152" s="2">
        <v>43889</v>
      </c>
      <c r="R2152" s="2">
        <v>43921</v>
      </c>
      <c r="S2152" s="2">
        <v>43951</v>
      </c>
      <c r="T2152" s="2">
        <v>43980</v>
      </c>
      <c r="U2152" s="2">
        <v>44012</v>
      </c>
      <c r="V2152" s="2">
        <v>44043</v>
      </c>
      <c r="W2152" s="2">
        <v>44074</v>
      </c>
      <c r="X2152" s="2">
        <v>44104</v>
      </c>
      <c r="Y2152" s="2">
        <v>44134</v>
      </c>
      <c r="Z2152" s="2">
        <v>44165</v>
      </c>
      <c r="AA2152" s="2">
        <v>44196</v>
      </c>
      <c r="AB2152" s="2">
        <v>44225</v>
      </c>
      <c r="AC2152" s="2">
        <v>44253</v>
      </c>
      <c r="AD2152" s="2">
        <v>44286</v>
      </c>
      <c r="AE2152" s="2">
        <v>44316</v>
      </c>
      <c r="AF2152" s="2">
        <v>44347</v>
      </c>
      <c r="AG2152" s="2">
        <v>44377</v>
      </c>
      <c r="AH2152" s="2">
        <v>44407</v>
      </c>
      <c r="AI2152" s="2">
        <v>44439</v>
      </c>
      <c r="AJ2152" s="2">
        <v>44469</v>
      </c>
      <c r="AK2152" s="2">
        <v>44498</v>
      </c>
      <c r="AL2152" s="2">
        <v>44530</v>
      </c>
      <c r="AM2152" s="2">
        <v>44561</v>
      </c>
      <c r="AN2152" s="2">
        <v>44592</v>
      </c>
      <c r="AO2152" s="2">
        <v>44620</v>
      </c>
      <c r="AP2152" s="2">
        <v>44651</v>
      </c>
      <c r="AQ2152" s="2">
        <v>44680</v>
      </c>
      <c r="AR2152" s="2">
        <v>44712</v>
      </c>
      <c r="AS2152" s="2">
        <v>44742</v>
      </c>
      <c r="AT2152" s="2">
        <v>44771</v>
      </c>
      <c r="AU2152" s="2">
        <v>44804</v>
      </c>
      <c r="AV2152" s="2">
        <v>44834</v>
      </c>
      <c r="AW2152" s="2">
        <v>44865</v>
      </c>
    </row>
    <row r="2153" spans="1:61" x14ac:dyDescent="0.25">
      <c r="D2153" s="3">
        <v>32117763</v>
      </c>
      <c r="E2153">
        <v>17090696</v>
      </c>
      <c r="F2153">
        <v>25456515</v>
      </c>
      <c r="G2153">
        <v>21617128</v>
      </c>
      <c r="H2153">
        <v>19178323</v>
      </c>
      <c r="I2153">
        <v>17367269</v>
      </c>
      <c r="J2153">
        <v>20064137</v>
      </c>
      <c r="K2153">
        <v>22521829</v>
      </c>
      <c r="L2153">
        <v>20167172</v>
      </c>
      <c r="M2153">
        <v>23982752</v>
      </c>
      <c r="N2153">
        <v>14333923</v>
      </c>
      <c r="O2153">
        <v>18028446</v>
      </c>
      <c r="P2153">
        <v>32102602</v>
      </c>
      <c r="Q2153">
        <v>32841629</v>
      </c>
      <c r="R2153">
        <v>124896819</v>
      </c>
      <c r="S2153">
        <v>176137743</v>
      </c>
      <c r="T2153">
        <v>195548055</v>
      </c>
      <c r="U2153">
        <v>357428538</v>
      </c>
      <c r="V2153">
        <v>198511357</v>
      </c>
      <c r="W2153">
        <v>128100654</v>
      </c>
      <c r="X2153">
        <v>125284527</v>
      </c>
      <c r="Y2153">
        <v>92239217</v>
      </c>
      <c r="Z2153">
        <v>88833618</v>
      </c>
      <c r="AA2153">
        <v>79117505</v>
      </c>
      <c r="AB2153">
        <v>64385870</v>
      </c>
      <c r="AC2153">
        <v>72655224</v>
      </c>
      <c r="AD2153">
        <v>94704349</v>
      </c>
      <c r="AE2153">
        <v>64467597</v>
      </c>
      <c r="AF2153">
        <v>52503755</v>
      </c>
      <c r="AG2153">
        <v>53266729</v>
      </c>
      <c r="AH2153">
        <v>55091317</v>
      </c>
      <c r="AI2153">
        <v>47426314</v>
      </c>
      <c r="AJ2153">
        <v>57618811</v>
      </c>
      <c r="AK2153">
        <v>50651591</v>
      </c>
      <c r="AL2153">
        <v>56399103</v>
      </c>
      <c r="AM2153">
        <v>77317532</v>
      </c>
      <c r="AN2153">
        <v>58682060</v>
      </c>
      <c r="AO2153">
        <v>54936295</v>
      </c>
      <c r="AP2153">
        <v>97059550</v>
      </c>
      <c r="AQ2153">
        <v>68704748</v>
      </c>
      <c r="AR2153">
        <v>66096216</v>
      </c>
      <c r="AS2153">
        <v>59914852</v>
      </c>
      <c r="AT2153">
        <v>52369894</v>
      </c>
      <c r="AU2153">
        <v>41371004</v>
      </c>
      <c r="AV2153">
        <v>51278109</v>
      </c>
      <c r="AW2153">
        <v>55337806</v>
      </c>
    </row>
    <row r="2154" spans="1:61" x14ac:dyDescent="0.25">
      <c r="A2154" s="5" t="s">
        <v>1062</v>
      </c>
      <c r="B2154" t="s">
        <v>1176</v>
      </c>
      <c r="C2154" t="s">
        <v>1199</v>
      </c>
      <c r="D2154" s="2">
        <f>_xll.BDH(A2154, "volume", B2154, C2154, "Direction", "H", "Period", "M","cols=46;rows=2")</f>
        <v>43496</v>
      </c>
      <c r="E2154" s="2">
        <v>43524</v>
      </c>
      <c r="F2154" s="2">
        <v>43553</v>
      </c>
      <c r="G2154" s="2">
        <v>43585</v>
      </c>
      <c r="H2154" s="2">
        <v>43616</v>
      </c>
      <c r="I2154" s="2">
        <v>43644</v>
      </c>
      <c r="J2154" s="2">
        <v>43677</v>
      </c>
      <c r="K2154" s="2">
        <v>43707</v>
      </c>
      <c r="L2154" s="2">
        <v>43738</v>
      </c>
      <c r="M2154" s="2">
        <v>43769</v>
      </c>
      <c r="N2154" s="2">
        <v>43798</v>
      </c>
      <c r="O2154" s="2">
        <v>43830</v>
      </c>
      <c r="P2154" s="2">
        <v>43861</v>
      </c>
      <c r="Q2154" s="2">
        <v>43889</v>
      </c>
      <c r="R2154" s="2">
        <v>43921</v>
      </c>
      <c r="S2154" s="2">
        <v>43951</v>
      </c>
      <c r="T2154" s="2">
        <v>43980</v>
      </c>
      <c r="U2154" s="2">
        <v>44012</v>
      </c>
      <c r="V2154" s="2">
        <v>44043</v>
      </c>
      <c r="W2154" s="2">
        <v>44074</v>
      </c>
      <c r="X2154" s="2">
        <v>44104</v>
      </c>
      <c r="Y2154" s="2">
        <v>44134</v>
      </c>
      <c r="Z2154" s="2">
        <v>44165</v>
      </c>
      <c r="AA2154" s="2">
        <v>44196</v>
      </c>
      <c r="AB2154" s="2">
        <v>44225</v>
      </c>
      <c r="AC2154" s="2">
        <v>44253</v>
      </c>
      <c r="AD2154" s="2">
        <v>44286</v>
      </c>
      <c r="AE2154" s="2">
        <v>44316</v>
      </c>
      <c r="AF2154" s="2">
        <v>44347</v>
      </c>
      <c r="AG2154" s="2">
        <v>44377</v>
      </c>
      <c r="AH2154" s="2">
        <v>44407</v>
      </c>
      <c r="AI2154" s="2">
        <v>44439</v>
      </c>
      <c r="AJ2154" s="2">
        <v>44469</v>
      </c>
      <c r="AK2154" s="2">
        <v>44498</v>
      </c>
      <c r="AL2154" s="2">
        <v>44530</v>
      </c>
      <c r="AM2154" s="2">
        <v>44561</v>
      </c>
      <c r="AN2154" s="2">
        <v>44592</v>
      </c>
      <c r="AO2154" s="2">
        <v>44620</v>
      </c>
      <c r="AP2154" s="2">
        <v>44651</v>
      </c>
      <c r="AQ2154" s="2">
        <v>44680</v>
      </c>
      <c r="AR2154" s="2">
        <v>44712</v>
      </c>
      <c r="AS2154" s="2">
        <v>44742</v>
      </c>
      <c r="AT2154" s="2">
        <v>44771</v>
      </c>
      <c r="AU2154" s="2">
        <v>44804</v>
      </c>
      <c r="AV2154" s="2">
        <v>44834</v>
      </c>
      <c r="AW2154" s="2">
        <v>44865</v>
      </c>
    </row>
    <row r="2155" spans="1:61" x14ac:dyDescent="0.25">
      <c r="D2155" s="3">
        <v>16522019</v>
      </c>
      <c r="E2155">
        <v>27076594</v>
      </c>
      <c r="F2155">
        <v>17192993</v>
      </c>
      <c r="G2155">
        <v>11451384</v>
      </c>
      <c r="H2155">
        <v>14818546</v>
      </c>
      <c r="I2155">
        <v>9512342</v>
      </c>
      <c r="J2155">
        <v>9653524</v>
      </c>
      <c r="K2155">
        <v>12616475</v>
      </c>
      <c r="L2155">
        <v>9706222</v>
      </c>
      <c r="M2155">
        <v>10089452</v>
      </c>
      <c r="N2155">
        <v>10768598</v>
      </c>
      <c r="O2155">
        <v>9195013</v>
      </c>
      <c r="P2155">
        <v>10083043</v>
      </c>
      <c r="Q2155">
        <v>16692402</v>
      </c>
      <c r="R2155">
        <v>23297316</v>
      </c>
      <c r="S2155">
        <v>18701631</v>
      </c>
      <c r="T2155">
        <v>18854834</v>
      </c>
      <c r="U2155">
        <v>18227371</v>
      </c>
      <c r="V2155">
        <v>11668434</v>
      </c>
      <c r="W2155">
        <v>10836958</v>
      </c>
      <c r="X2155">
        <v>11232523</v>
      </c>
      <c r="Y2155">
        <v>9597901</v>
      </c>
      <c r="Z2155">
        <v>11357599</v>
      </c>
      <c r="AA2155">
        <v>13299332</v>
      </c>
      <c r="AB2155">
        <v>8165099</v>
      </c>
      <c r="AC2155">
        <v>10832417</v>
      </c>
      <c r="AD2155">
        <v>11457547</v>
      </c>
      <c r="AE2155">
        <v>8106076</v>
      </c>
      <c r="AF2155">
        <v>11012472</v>
      </c>
      <c r="AG2155">
        <v>11268495</v>
      </c>
      <c r="AH2155">
        <v>8500522</v>
      </c>
      <c r="AI2155">
        <v>12441245</v>
      </c>
      <c r="AJ2155">
        <v>9790454</v>
      </c>
      <c r="AK2155">
        <v>10168322</v>
      </c>
      <c r="AL2155">
        <v>11071516</v>
      </c>
      <c r="AM2155">
        <v>8506973</v>
      </c>
      <c r="AN2155">
        <v>20295750</v>
      </c>
      <c r="AO2155">
        <v>13889871</v>
      </c>
      <c r="AP2155">
        <v>16078799</v>
      </c>
      <c r="AQ2155">
        <v>13636799</v>
      </c>
      <c r="AR2155">
        <v>34877689</v>
      </c>
      <c r="AS2155">
        <v>19631486</v>
      </c>
      <c r="AT2155">
        <v>11527227</v>
      </c>
      <c r="AU2155">
        <v>18826491</v>
      </c>
      <c r="AV2155">
        <v>14904074</v>
      </c>
      <c r="AW2155">
        <v>11618130</v>
      </c>
    </row>
    <row r="2156" spans="1:61" x14ac:dyDescent="0.25">
      <c r="A2156" s="5" t="s">
        <v>1063</v>
      </c>
      <c r="B2156" t="s">
        <v>1176</v>
      </c>
      <c r="C2156" t="s">
        <v>1199</v>
      </c>
      <c r="D2156" s="2">
        <f>_xll.BDH(A2156, "volume", B2156, C2156, "Direction", "H", "Period", "M","cols=46;rows=2")</f>
        <v>43496</v>
      </c>
      <c r="E2156" s="2">
        <v>43524</v>
      </c>
      <c r="F2156" s="2">
        <v>43553</v>
      </c>
      <c r="G2156" s="2">
        <v>43585</v>
      </c>
      <c r="H2156" s="2">
        <v>43616</v>
      </c>
      <c r="I2156" s="2">
        <v>43644</v>
      </c>
      <c r="J2156" s="2">
        <v>43677</v>
      </c>
      <c r="K2156" s="2">
        <v>43707</v>
      </c>
      <c r="L2156" s="2">
        <v>43738</v>
      </c>
      <c r="M2156" s="2">
        <v>43769</v>
      </c>
      <c r="N2156" s="2">
        <v>43798</v>
      </c>
      <c r="O2156" s="2">
        <v>43830</v>
      </c>
      <c r="P2156" s="2">
        <v>43861</v>
      </c>
      <c r="Q2156" s="2">
        <v>43889</v>
      </c>
      <c r="R2156" s="2">
        <v>43921</v>
      </c>
      <c r="S2156" s="2">
        <v>43951</v>
      </c>
      <c r="T2156" s="2">
        <v>43980</v>
      </c>
      <c r="U2156" s="2">
        <v>44012</v>
      </c>
      <c r="V2156" s="2">
        <v>44043</v>
      </c>
      <c r="W2156" s="2">
        <v>44074</v>
      </c>
      <c r="X2156" s="2">
        <v>44104</v>
      </c>
      <c r="Y2156" s="2">
        <v>44134</v>
      </c>
      <c r="Z2156" s="2">
        <v>44165</v>
      </c>
      <c r="AA2156" s="2">
        <v>44196</v>
      </c>
      <c r="AB2156" s="2">
        <v>44225</v>
      </c>
      <c r="AC2156" s="2">
        <v>44253</v>
      </c>
      <c r="AD2156" s="2">
        <v>44286</v>
      </c>
      <c r="AE2156" s="2">
        <v>44316</v>
      </c>
      <c r="AF2156" s="2">
        <v>44347</v>
      </c>
      <c r="AG2156" s="2">
        <v>44377</v>
      </c>
      <c r="AH2156" s="2">
        <v>44407</v>
      </c>
      <c r="AI2156" s="2">
        <v>44439</v>
      </c>
      <c r="AJ2156" s="2">
        <v>44469</v>
      </c>
      <c r="AK2156" s="2">
        <v>44498</v>
      </c>
      <c r="AL2156" s="2">
        <v>44530</v>
      </c>
      <c r="AM2156" s="2">
        <v>44561</v>
      </c>
      <c r="AN2156" s="2">
        <v>44592</v>
      </c>
      <c r="AO2156" s="2">
        <v>44620</v>
      </c>
      <c r="AP2156" s="2">
        <v>44651</v>
      </c>
      <c r="AQ2156" s="2">
        <v>44680</v>
      </c>
      <c r="AR2156" s="2">
        <v>44712</v>
      </c>
      <c r="AS2156" s="2">
        <v>44742</v>
      </c>
      <c r="AT2156" s="2">
        <v>44771</v>
      </c>
      <c r="AU2156" s="2">
        <v>44804</v>
      </c>
      <c r="AV2156" s="2">
        <v>44834</v>
      </c>
      <c r="AW2156" s="2">
        <v>44865</v>
      </c>
    </row>
    <row r="2157" spans="1:61" x14ac:dyDescent="0.25">
      <c r="D2157" s="3">
        <v>3666774</v>
      </c>
      <c r="E2157">
        <v>4426188</v>
      </c>
      <c r="F2157">
        <v>3530996</v>
      </c>
      <c r="G2157">
        <v>4123151</v>
      </c>
      <c r="H2157">
        <v>5596347</v>
      </c>
      <c r="I2157">
        <v>3616932</v>
      </c>
      <c r="J2157">
        <v>5353308</v>
      </c>
      <c r="K2157">
        <v>4580525</v>
      </c>
      <c r="L2157">
        <v>3489233</v>
      </c>
      <c r="M2157">
        <v>4108735</v>
      </c>
      <c r="N2157">
        <v>3011654</v>
      </c>
      <c r="O2157">
        <v>3158094</v>
      </c>
      <c r="P2157">
        <v>3721625</v>
      </c>
      <c r="Q2157">
        <v>4183379</v>
      </c>
      <c r="R2157">
        <v>5808175</v>
      </c>
      <c r="S2157">
        <v>3313516</v>
      </c>
      <c r="T2157">
        <v>4120732</v>
      </c>
      <c r="U2157">
        <v>3414915</v>
      </c>
      <c r="V2157">
        <v>3208298</v>
      </c>
      <c r="W2157">
        <v>2952264</v>
      </c>
      <c r="X2157">
        <v>2496235</v>
      </c>
      <c r="Y2157">
        <v>2280061</v>
      </c>
      <c r="Z2157">
        <v>2216074</v>
      </c>
      <c r="AA2157">
        <v>2010938</v>
      </c>
      <c r="AB2157">
        <v>2144823</v>
      </c>
      <c r="AC2157">
        <v>1928792</v>
      </c>
      <c r="AD2157">
        <v>2386896</v>
      </c>
      <c r="AE2157">
        <v>3513216</v>
      </c>
      <c r="AF2157">
        <v>3338505</v>
      </c>
      <c r="AG2157">
        <v>3206605</v>
      </c>
      <c r="AH2157">
        <v>2369059</v>
      </c>
      <c r="AI2157">
        <v>3860841</v>
      </c>
      <c r="AJ2157">
        <v>2683887</v>
      </c>
      <c r="AK2157">
        <v>2515669</v>
      </c>
      <c r="AL2157">
        <v>2935297</v>
      </c>
      <c r="AM2157">
        <v>2476486</v>
      </c>
      <c r="AN2157">
        <v>2222613</v>
      </c>
      <c r="AO2157">
        <v>3963805</v>
      </c>
      <c r="AP2157">
        <v>7287469</v>
      </c>
      <c r="AQ2157">
        <v>5714219</v>
      </c>
      <c r="AR2157">
        <v>7309290</v>
      </c>
      <c r="AS2157">
        <v>10183260</v>
      </c>
      <c r="AT2157">
        <v>2686746</v>
      </c>
      <c r="AU2157">
        <v>2751922</v>
      </c>
      <c r="AV2157">
        <v>3655070</v>
      </c>
      <c r="AW2157">
        <v>2788884</v>
      </c>
    </row>
    <row r="2158" spans="1:61" x14ac:dyDescent="0.25">
      <c r="A2158" s="5" t="s">
        <v>1064</v>
      </c>
      <c r="B2158" t="s">
        <v>1176</v>
      </c>
      <c r="C2158" t="s">
        <v>1199</v>
      </c>
      <c r="D2158" s="2">
        <f>_xll.BDH(A2158, "volume", B2158, C2158, "Direction", "H", "Period", "M","cols=46;rows=2")</f>
        <v>43496</v>
      </c>
      <c r="E2158" s="2">
        <v>43524</v>
      </c>
      <c r="F2158" s="2">
        <v>43553</v>
      </c>
      <c r="G2158" s="2">
        <v>43585</v>
      </c>
      <c r="H2158" s="2">
        <v>43616</v>
      </c>
      <c r="I2158" s="2">
        <v>43644</v>
      </c>
      <c r="J2158" s="2">
        <v>43677</v>
      </c>
      <c r="K2158" s="2">
        <v>43707</v>
      </c>
      <c r="L2158" s="2">
        <v>43738</v>
      </c>
      <c r="M2158" s="2">
        <v>43769</v>
      </c>
      <c r="N2158" s="2">
        <v>43798</v>
      </c>
      <c r="O2158" s="2">
        <v>43830</v>
      </c>
      <c r="P2158" s="2">
        <v>43861</v>
      </c>
      <c r="Q2158" s="2">
        <v>43889</v>
      </c>
      <c r="R2158" s="2">
        <v>43921</v>
      </c>
      <c r="S2158" s="2">
        <v>43951</v>
      </c>
      <c r="T2158" s="2">
        <v>43980</v>
      </c>
      <c r="U2158" s="2">
        <v>44012</v>
      </c>
      <c r="V2158" s="2">
        <v>44043</v>
      </c>
      <c r="W2158" s="2">
        <v>44074</v>
      </c>
      <c r="X2158" s="2">
        <v>44104</v>
      </c>
      <c r="Y2158" s="2">
        <v>44134</v>
      </c>
      <c r="Z2158" s="2">
        <v>44165</v>
      </c>
      <c r="AA2158" s="2">
        <v>44196</v>
      </c>
      <c r="AB2158" s="2">
        <v>44225</v>
      </c>
      <c r="AC2158" s="2">
        <v>44253</v>
      </c>
      <c r="AD2158" s="2">
        <v>44286</v>
      </c>
      <c r="AE2158" s="2">
        <v>44316</v>
      </c>
      <c r="AF2158" s="2">
        <v>44347</v>
      </c>
      <c r="AG2158" s="2">
        <v>44377</v>
      </c>
      <c r="AH2158" s="2">
        <v>44407</v>
      </c>
      <c r="AI2158" s="2">
        <v>44439</v>
      </c>
      <c r="AJ2158" s="2">
        <v>44469</v>
      </c>
      <c r="AK2158" s="2">
        <v>44498</v>
      </c>
      <c r="AL2158" s="2">
        <v>44530</v>
      </c>
      <c r="AM2158" s="2">
        <v>44561</v>
      </c>
      <c r="AN2158" s="2">
        <v>44592</v>
      </c>
      <c r="AO2158" s="2">
        <v>44620</v>
      </c>
      <c r="AP2158" s="2">
        <v>44651</v>
      </c>
      <c r="AQ2158" s="2">
        <v>44680</v>
      </c>
      <c r="AR2158" s="2">
        <v>44712</v>
      </c>
      <c r="AS2158" s="2">
        <v>44742</v>
      </c>
      <c r="AT2158" s="2">
        <v>44771</v>
      </c>
      <c r="AU2158" s="2">
        <v>44804</v>
      </c>
      <c r="AV2158" s="2">
        <v>44834</v>
      </c>
      <c r="AW2158" s="2">
        <v>44865</v>
      </c>
    </row>
    <row r="2159" spans="1:61" x14ac:dyDescent="0.25">
      <c r="D2159" s="3">
        <v>4614949</v>
      </c>
      <c r="E2159">
        <v>4677554</v>
      </c>
      <c r="F2159">
        <v>5183069</v>
      </c>
      <c r="G2159">
        <v>3573410</v>
      </c>
      <c r="H2159">
        <v>4750793</v>
      </c>
      <c r="I2159">
        <v>4698168</v>
      </c>
      <c r="J2159">
        <v>4228664</v>
      </c>
      <c r="K2159">
        <v>6244681</v>
      </c>
      <c r="L2159">
        <v>5366912</v>
      </c>
      <c r="M2159">
        <v>4471363</v>
      </c>
      <c r="N2159">
        <v>6513584</v>
      </c>
      <c r="O2159">
        <v>4405066</v>
      </c>
      <c r="P2159">
        <v>4225583</v>
      </c>
      <c r="Q2159">
        <v>6102618</v>
      </c>
      <c r="R2159">
        <v>9789579</v>
      </c>
      <c r="S2159">
        <v>6782234</v>
      </c>
      <c r="T2159">
        <v>4961805</v>
      </c>
      <c r="U2159">
        <v>6626575</v>
      </c>
      <c r="V2159">
        <v>4689124</v>
      </c>
      <c r="W2159">
        <v>5088735</v>
      </c>
      <c r="X2159">
        <v>6687871</v>
      </c>
      <c r="Y2159">
        <v>5621935</v>
      </c>
      <c r="Z2159">
        <v>5566521</v>
      </c>
      <c r="AA2159">
        <v>6395011</v>
      </c>
      <c r="AB2159">
        <v>5028808</v>
      </c>
      <c r="AC2159">
        <v>5732797</v>
      </c>
      <c r="AD2159">
        <v>6557318</v>
      </c>
      <c r="AE2159">
        <v>3382854</v>
      </c>
      <c r="AF2159">
        <v>3457559</v>
      </c>
      <c r="AG2159">
        <v>4842382</v>
      </c>
      <c r="AH2159">
        <v>3751738</v>
      </c>
      <c r="AI2159">
        <v>5348618</v>
      </c>
      <c r="AJ2159">
        <v>3362351</v>
      </c>
      <c r="AK2159">
        <v>2760585</v>
      </c>
      <c r="AL2159">
        <v>4878825</v>
      </c>
      <c r="AM2159">
        <v>3677216</v>
      </c>
      <c r="AN2159">
        <v>3423029</v>
      </c>
      <c r="AO2159">
        <v>3713642</v>
      </c>
      <c r="AP2159">
        <v>4364168</v>
      </c>
      <c r="AQ2159">
        <v>3702362</v>
      </c>
      <c r="AR2159">
        <v>4185158</v>
      </c>
      <c r="AS2159">
        <v>3923449</v>
      </c>
      <c r="AT2159">
        <v>3267102</v>
      </c>
      <c r="AU2159">
        <v>4938231</v>
      </c>
      <c r="AV2159">
        <v>3715338</v>
      </c>
      <c r="AW2159">
        <v>3874190</v>
      </c>
    </row>
    <row r="2160" spans="1:61" x14ac:dyDescent="0.25">
      <c r="A2160" s="5" t="s">
        <v>1065</v>
      </c>
      <c r="B2160" t="s">
        <v>1176</v>
      </c>
      <c r="C2160" t="s">
        <v>1199</v>
      </c>
      <c r="D2160" s="2">
        <f>_xll.BDH(A2160, "volume", B2160, C2160, "Direction", "H", "Period", "M","cols=46;rows=2")</f>
        <v>43496</v>
      </c>
      <c r="E2160" s="2">
        <v>43524</v>
      </c>
      <c r="F2160" s="2">
        <v>43553</v>
      </c>
      <c r="G2160" s="2">
        <v>43585</v>
      </c>
      <c r="H2160" s="2">
        <v>43616</v>
      </c>
      <c r="I2160" s="2">
        <v>43644</v>
      </c>
      <c r="J2160" s="2">
        <v>43677</v>
      </c>
      <c r="K2160" s="2">
        <v>43707</v>
      </c>
      <c r="L2160" s="2">
        <v>43738</v>
      </c>
      <c r="M2160" s="2">
        <v>43769</v>
      </c>
      <c r="N2160" s="2">
        <v>43798</v>
      </c>
      <c r="O2160" s="2">
        <v>43830</v>
      </c>
      <c r="P2160" s="2">
        <v>43861</v>
      </c>
      <c r="Q2160" s="2">
        <v>43889</v>
      </c>
      <c r="R2160" s="2">
        <v>43921</v>
      </c>
      <c r="S2160" s="2">
        <v>43951</v>
      </c>
      <c r="T2160" s="2">
        <v>43980</v>
      </c>
      <c r="U2160" s="2">
        <v>44012</v>
      </c>
      <c r="V2160" s="2">
        <v>44043</v>
      </c>
      <c r="W2160" s="2">
        <v>44074</v>
      </c>
      <c r="X2160" s="2">
        <v>44104</v>
      </c>
      <c r="Y2160" s="2">
        <v>44134</v>
      </c>
      <c r="Z2160" s="2">
        <v>44165</v>
      </c>
      <c r="AA2160" s="2">
        <v>44196</v>
      </c>
      <c r="AB2160" s="2">
        <v>44225</v>
      </c>
      <c r="AC2160" s="2">
        <v>44253</v>
      </c>
      <c r="AD2160" s="2">
        <v>44286</v>
      </c>
      <c r="AE2160" s="2">
        <v>44316</v>
      </c>
      <c r="AF2160" s="2">
        <v>44347</v>
      </c>
      <c r="AG2160" s="2">
        <v>44377</v>
      </c>
      <c r="AH2160" s="2">
        <v>44407</v>
      </c>
      <c r="AI2160" s="2">
        <v>44439</v>
      </c>
      <c r="AJ2160" s="2">
        <v>44469</v>
      </c>
      <c r="AK2160" s="2">
        <v>44498</v>
      </c>
      <c r="AL2160" s="2">
        <v>44530</v>
      </c>
      <c r="AM2160" s="2">
        <v>44561</v>
      </c>
      <c r="AN2160" s="2">
        <v>44592</v>
      </c>
      <c r="AO2160" s="2">
        <v>44620</v>
      </c>
      <c r="AP2160" s="2">
        <v>44651</v>
      </c>
      <c r="AQ2160" s="2">
        <v>44680</v>
      </c>
      <c r="AR2160" s="2">
        <v>44712</v>
      </c>
      <c r="AS2160" s="2">
        <v>44742</v>
      </c>
      <c r="AT2160" s="2">
        <v>44771</v>
      </c>
      <c r="AU2160" s="2">
        <v>44804</v>
      </c>
      <c r="AV2160" s="2">
        <v>44834</v>
      </c>
      <c r="AW2160" s="2">
        <v>44865</v>
      </c>
    </row>
    <row r="2161" spans="1:49" x14ac:dyDescent="0.25">
      <c r="D2161" s="3">
        <v>9929972</v>
      </c>
      <c r="E2161">
        <v>9208817</v>
      </c>
      <c r="F2161">
        <v>10326194</v>
      </c>
      <c r="G2161">
        <v>7919778</v>
      </c>
      <c r="H2161">
        <v>8619087</v>
      </c>
      <c r="I2161">
        <v>13090428</v>
      </c>
      <c r="J2161">
        <v>7659981</v>
      </c>
      <c r="K2161">
        <v>11061588</v>
      </c>
      <c r="L2161">
        <v>10011283</v>
      </c>
      <c r="M2161">
        <v>9739957</v>
      </c>
      <c r="N2161">
        <v>7186893</v>
      </c>
      <c r="O2161">
        <v>9234297</v>
      </c>
      <c r="P2161">
        <v>11336984</v>
      </c>
      <c r="Q2161">
        <v>12856949</v>
      </c>
      <c r="R2161">
        <v>23894073</v>
      </c>
      <c r="S2161">
        <v>13595762</v>
      </c>
      <c r="T2161">
        <v>11057831</v>
      </c>
      <c r="U2161">
        <v>16306403</v>
      </c>
      <c r="V2161">
        <v>13969060</v>
      </c>
      <c r="W2161">
        <v>11067820</v>
      </c>
      <c r="X2161">
        <v>14035387</v>
      </c>
      <c r="Y2161">
        <v>12333763</v>
      </c>
      <c r="Z2161">
        <v>10129660</v>
      </c>
      <c r="AA2161">
        <v>11443077</v>
      </c>
      <c r="AB2161">
        <v>10406731</v>
      </c>
      <c r="AC2161">
        <v>9114635</v>
      </c>
      <c r="AD2161">
        <v>13102409</v>
      </c>
      <c r="AE2161">
        <v>9850308</v>
      </c>
      <c r="AF2161">
        <v>9344183</v>
      </c>
      <c r="AG2161">
        <v>26483488</v>
      </c>
      <c r="AH2161">
        <v>7330280</v>
      </c>
      <c r="AI2161">
        <v>6806987</v>
      </c>
      <c r="AJ2161">
        <v>11189408</v>
      </c>
      <c r="AK2161">
        <v>7195341</v>
      </c>
      <c r="AL2161">
        <v>8904510</v>
      </c>
      <c r="AM2161">
        <v>9812820</v>
      </c>
      <c r="AN2161">
        <v>9917702</v>
      </c>
      <c r="AO2161">
        <v>11275774</v>
      </c>
      <c r="AP2161">
        <v>14783375</v>
      </c>
      <c r="AQ2161">
        <v>8759398</v>
      </c>
      <c r="AR2161">
        <v>9905664</v>
      </c>
      <c r="AS2161">
        <v>28591649</v>
      </c>
      <c r="AT2161">
        <v>10585651</v>
      </c>
      <c r="AU2161">
        <v>8595579</v>
      </c>
      <c r="AV2161">
        <v>11304568</v>
      </c>
      <c r="AW2161">
        <v>12683229</v>
      </c>
    </row>
    <row r="2162" spans="1:49" x14ac:dyDescent="0.25">
      <c r="A2162" s="5" t="s">
        <v>1066</v>
      </c>
      <c r="B2162" t="s">
        <v>1176</v>
      </c>
      <c r="C2162" t="s">
        <v>1199</v>
      </c>
      <c r="D2162" s="2">
        <f>_xll.BDH(A2162, "volume", B2162, C2162, "Direction", "H", "Period", "M","cols=46;rows=2")</f>
        <v>43496</v>
      </c>
      <c r="E2162" s="2">
        <v>43524</v>
      </c>
      <c r="F2162" s="2">
        <v>43553</v>
      </c>
      <c r="G2162" s="2">
        <v>43585</v>
      </c>
      <c r="H2162" s="2">
        <v>43616</v>
      </c>
      <c r="I2162" s="2">
        <v>43644</v>
      </c>
      <c r="J2162" s="2">
        <v>43677</v>
      </c>
      <c r="K2162" s="2">
        <v>43707</v>
      </c>
      <c r="L2162" s="2">
        <v>43738</v>
      </c>
      <c r="M2162" s="2">
        <v>43769</v>
      </c>
      <c r="N2162" s="2">
        <v>43798</v>
      </c>
      <c r="O2162" s="2">
        <v>43830</v>
      </c>
      <c r="P2162" s="2">
        <v>43861</v>
      </c>
      <c r="Q2162" s="2">
        <v>43889</v>
      </c>
      <c r="R2162" s="2">
        <v>43921</v>
      </c>
      <c r="S2162" s="2">
        <v>43951</v>
      </c>
      <c r="T2162" s="2">
        <v>43980</v>
      </c>
      <c r="U2162" s="2">
        <v>44012</v>
      </c>
      <c r="V2162" s="2">
        <v>44043</v>
      </c>
      <c r="W2162" s="2">
        <v>44074</v>
      </c>
      <c r="X2162" s="2">
        <v>44104</v>
      </c>
      <c r="Y2162" s="2">
        <v>44134</v>
      </c>
      <c r="Z2162" s="2">
        <v>44165</v>
      </c>
      <c r="AA2162" s="2">
        <v>44196</v>
      </c>
      <c r="AB2162" s="2">
        <v>44225</v>
      </c>
      <c r="AC2162" s="2">
        <v>44253</v>
      </c>
      <c r="AD2162" s="2">
        <v>44286</v>
      </c>
      <c r="AE2162" s="2">
        <v>44316</v>
      </c>
      <c r="AF2162" s="2">
        <v>44347</v>
      </c>
      <c r="AG2162" s="2">
        <v>44377</v>
      </c>
      <c r="AH2162" s="2">
        <v>44407</v>
      </c>
      <c r="AI2162" s="2">
        <v>44439</v>
      </c>
      <c r="AJ2162" s="2">
        <v>44469</v>
      </c>
      <c r="AK2162" s="2">
        <v>44498</v>
      </c>
      <c r="AL2162" s="2">
        <v>44530</v>
      </c>
      <c r="AM2162" s="2">
        <v>44561</v>
      </c>
      <c r="AN2162" s="2">
        <v>44592</v>
      </c>
      <c r="AO2162" s="2">
        <v>44620</v>
      </c>
      <c r="AP2162" s="2">
        <v>44651</v>
      </c>
      <c r="AQ2162" s="2">
        <v>44680</v>
      </c>
      <c r="AR2162" s="2">
        <v>44712</v>
      </c>
      <c r="AS2162" s="2">
        <v>44742</v>
      </c>
      <c r="AT2162" s="2">
        <v>44771</v>
      </c>
      <c r="AU2162" s="2">
        <v>44804</v>
      </c>
      <c r="AV2162" s="2">
        <v>44834</v>
      </c>
      <c r="AW2162" s="2">
        <v>44865</v>
      </c>
    </row>
    <row r="2163" spans="1:49" x14ac:dyDescent="0.25">
      <c r="D2163" s="3">
        <v>6382171</v>
      </c>
      <c r="E2163">
        <v>4523056</v>
      </c>
      <c r="F2163">
        <v>5511782</v>
      </c>
      <c r="G2163">
        <v>4434300</v>
      </c>
      <c r="H2163">
        <v>5043065</v>
      </c>
      <c r="I2163">
        <v>5311685</v>
      </c>
      <c r="J2163">
        <v>4876689</v>
      </c>
      <c r="K2163">
        <v>5652768</v>
      </c>
      <c r="L2163">
        <v>5227461</v>
      </c>
      <c r="M2163">
        <v>6029411</v>
      </c>
      <c r="N2163">
        <v>4066414</v>
      </c>
      <c r="O2163">
        <v>5618863</v>
      </c>
      <c r="P2163">
        <v>6164839</v>
      </c>
      <c r="Q2163">
        <v>6814168</v>
      </c>
      <c r="R2163">
        <v>8595087</v>
      </c>
      <c r="S2163">
        <v>5859237</v>
      </c>
      <c r="T2163">
        <v>5970118</v>
      </c>
      <c r="U2163">
        <v>6691238</v>
      </c>
      <c r="V2163">
        <v>5514151</v>
      </c>
      <c r="W2163">
        <v>4378994</v>
      </c>
      <c r="X2163">
        <v>5461114</v>
      </c>
      <c r="Y2163">
        <v>5217888</v>
      </c>
      <c r="Z2163">
        <v>5406273</v>
      </c>
      <c r="AA2163">
        <v>6271522</v>
      </c>
      <c r="AB2163">
        <v>5765861</v>
      </c>
      <c r="AC2163">
        <v>4805888</v>
      </c>
      <c r="AD2163">
        <v>6322741</v>
      </c>
      <c r="AE2163">
        <v>5083887</v>
      </c>
      <c r="AF2163">
        <v>4981111</v>
      </c>
      <c r="AG2163">
        <v>6346572</v>
      </c>
      <c r="AH2163">
        <v>5152285</v>
      </c>
      <c r="AI2163">
        <v>4054195</v>
      </c>
      <c r="AJ2163">
        <v>5421017</v>
      </c>
      <c r="AK2163">
        <v>4741206</v>
      </c>
      <c r="AL2163">
        <v>4510634</v>
      </c>
      <c r="AM2163">
        <v>4905606</v>
      </c>
      <c r="AN2163">
        <v>4764066</v>
      </c>
      <c r="AO2163">
        <v>5724121</v>
      </c>
      <c r="AP2163">
        <v>7777143</v>
      </c>
      <c r="AQ2163">
        <v>5334808</v>
      </c>
      <c r="AR2163">
        <v>7397046</v>
      </c>
      <c r="AS2163">
        <v>8102717</v>
      </c>
      <c r="AT2163">
        <v>7962915</v>
      </c>
      <c r="AU2163">
        <v>6415188</v>
      </c>
      <c r="AV2163">
        <v>8873230</v>
      </c>
      <c r="AW2163">
        <v>6380517</v>
      </c>
    </row>
    <row r="2164" spans="1:49" x14ac:dyDescent="0.25">
      <c r="A2164" s="5" t="s">
        <v>1067</v>
      </c>
      <c r="B2164" t="s">
        <v>1176</v>
      </c>
      <c r="C2164" t="s">
        <v>1199</v>
      </c>
      <c r="D2164" s="2">
        <f>_xll.BDH(A2164, "volume", B2164, C2164, "Direction", "H", "Period", "M","cols=46;rows=2")</f>
        <v>43496</v>
      </c>
      <c r="E2164" s="2">
        <v>43524</v>
      </c>
      <c r="F2164" s="2">
        <v>43553</v>
      </c>
      <c r="G2164" s="2">
        <v>43585</v>
      </c>
      <c r="H2164" s="2">
        <v>43616</v>
      </c>
      <c r="I2164" s="2">
        <v>43644</v>
      </c>
      <c r="J2164" s="2">
        <v>43677</v>
      </c>
      <c r="K2164" s="2">
        <v>43707</v>
      </c>
      <c r="L2164" s="2">
        <v>43738</v>
      </c>
      <c r="M2164" s="2">
        <v>43769</v>
      </c>
      <c r="N2164" s="2">
        <v>43798</v>
      </c>
      <c r="O2164" s="2">
        <v>43830</v>
      </c>
      <c r="P2164" s="2">
        <v>43861</v>
      </c>
      <c r="Q2164" s="2">
        <v>43889</v>
      </c>
      <c r="R2164" s="2">
        <v>43921</v>
      </c>
      <c r="S2164" s="2">
        <v>43951</v>
      </c>
      <c r="T2164" s="2">
        <v>43980</v>
      </c>
      <c r="U2164" s="2">
        <v>44012</v>
      </c>
      <c r="V2164" s="2">
        <v>44043</v>
      </c>
      <c r="W2164" s="2">
        <v>44074</v>
      </c>
      <c r="X2164" s="2">
        <v>44104</v>
      </c>
      <c r="Y2164" s="2">
        <v>44134</v>
      </c>
      <c r="Z2164" s="2">
        <v>44165</v>
      </c>
      <c r="AA2164" s="2">
        <v>44196</v>
      </c>
      <c r="AB2164" s="2">
        <v>44225</v>
      </c>
      <c r="AC2164" s="2">
        <v>44253</v>
      </c>
      <c r="AD2164" s="2">
        <v>44286</v>
      </c>
      <c r="AE2164" s="2">
        <v>44316</v>
      </c>
      <c r="AF2164" s="2">
        <v>44347</v>
      </c>
      <c r="AG2164" s="2">
        <v>44377</v>
      </c>
      <c r="AH2164" s="2">
        <v>44407</v>
      </c>
      <c r="AI2164" s="2">
        <v>44439</v>
      </c>
      <c r="AJ2164" s="2">
        <v>44469</v>
      </c>
      <c r="AK2164" s="2">
        <v>44498</v>
      </c>
      <c r="AL2164" s="2">
        <v>44530</v>
      </c>
      <c r="AM2164" s="2">
        <v>44561</v>
      </c>
      <c r="AN2164" s="2">
        <v>44592</v>
      </c>
      <c r="AO2164" s="2">
        <v>44620</v>
      </c>
      <c r="AP2164" s="2">
        <v>44651</v>
      </c>
      <c r="AQ2164" s="2">
        <v>44680</v>
      </c>
      <c r="AR2164" s="2">
        <v>44712</v>
      </c>
      <c r="AS2164" s="2">
        <v>44742</v>
      </c>
      <c r="AT2164" s="2">
        <v>44771</v>
      </c>
      <c r="AU2164" s="2">
        <v>44804</v>
      </c>
      <c r="AV2164" s="2">
        <v>44834</v>
      </c>
      <c r="AW2164" s="2">
        <v>44865</v>
      </c>
    </row>
    <row r="2165" spans="1:49" x14ac:dyDescent="0.25">
      <c r="D2165" s="3">
        <v>4065972</v>
      </c>
      <c r="E2165">
        <v>2996245</v>
      </c>
      <c r="F2165">
        <v>4293171</v>
      </c>
      <c r="G2165">
        <v>5118971</v>
      </c>
      <c r="H2165">
        <v>6917570</v>
      </c>
      <c r="I2165">
        <v>4099308</v>
      </c>
      <c r="J2165">
        <v>3213078</v>
      </c>
      <c r="K2165">
        <v>6048211</v>
      </c>
      <c r="L2165">
        <v>3775139</v>
      </c>
      <c r="M2165">
        <v>5564329</v>
      </c>
      <c r="N2165">
        <v>5650847</v>
      </c>
      <c r="O2165">
        <v>4933536</v>
      </c>
      <c r="P2165">
        <v>6682344</v>
      </c>
      <c r="Q2165">
        <v>5938742</v>
      </c>
      <c r="R2165">
        <v>6922722</v>
      </c>
      <c r="S2165">
        <v>4738331</v>
      </c>
      <c r="T2165">
        <v>3768628</v>
      </c>
      <c r="U2165">
        <v>4412600</v>
      </c>
      <c r="V2165">
        <v>3113425</v>
      </c>
      <c r="W2165">
        <v>2587105</v>
      </c>
      <c r="X2165">
        <v>2913636</v>
      </c>
      <c r="Y2165">
        <v>2548167</v>
      </c>
      <c r="Z2165">
        <v>1965287</v>
      </c>
      <c r="AA2165">
        <v>2633973</v>
      </c>
      <c r="AB2165">
        <v>2614106</v>
      </c>
      <c r="AC2165">
        <v>2380107</v>
      </c>
      <c r="AD2165">
        <v>2763964</v>
      </c>
      <c r="AE2165">
        <v>1907872</v>
      </c>
      <c r="AF2165">
        <v>2271463</v>
      </c>
      <c r="AG2165">
        <v>2486035</v>
      </c>
      <c r="AH2165">
        <v>1609313</v>
      </c>
      <c r="AI2165">
        <v>1772265</v>
      </c>
      <c r="AJ2165">
        <v>1850570</v>
      </c>
      <c r="AK2165">
        <v>1658302</v>
      </c>
      <c r="AL2165">
        <v>2402041</v>
      </c>
      <c r="AM2165">
        <v>2444605</v>
      </c>
      <c r="AN2165">
        <v>3520559</v>
      </c>
      <c r="AO2165">
        <v>2888763</v>
      </c>
      <c r="AP2165">
        <v>2628139</v>
      </c>
      <c r="AQ2165">
        <v>2386759</v>
      </c>
      <c r="AR2165">
        <v>3617487</v>
      </c>
      <c r="AS2165">
        <v>2746116</v>
      </c>
      <c r="AT2165">
        <v>1963482</v>
      </c>
      <c r="AU2165">
        <v>2301268</v>
      </c>
      <c r="AV2165">
        <v>2754974</v>
      </c>
      <c r="AW2165">
        <v>2671325</v>
      </c>
    </row>
    <row r="2166" spans="1:49" x14ac:dyDescent="0.25">
      <c r="A2166" s="5" t="s">
        <v>1068</v>
      </c>
      <c r="B2166" t="s">
        <v>1176</v>
      </c>
      <c r="C2166" t="s">
        <v>1199</v>
      </c>
      <c r="D2166" s="2">
        <f>_xll.BDH(A2166, "volume", B2166, C2166, "Direction", "H", "Period", "M","cols=46;rows=2")</f>
        <v>43496</v>
      </c>
      <c r="E2166" s="2">
        <v>43524</v>
      </c>
      <c r="F2166" s="2">
        <v>43553</v>
      </c>
      <c r="G2166" s="2">
        <v>43585</v>
      </c>
      <c r="H2166" s="2">
        <v>43616</v>
      </c>
      <c r="I2166" s="2">
        <v>43644</v>
      </c>
      <c r="J2166" s="2">
        <v>43677</v>
      </c>
      <c r="K2166" s="2">
        <v>43707</v>
      </c>
      <c r="L2166" s="2">
        <v>43738</v>
      </c>
      <c r="M2166" s="2">
        <v>43769</v>
      </c>
      <c r="N2166" s="2">
        <v>43798</v>
      </c>
      <c r="O2166" s="2">
        <v>43830</v>
      </c>
      <c r="P2166" s="2">
        <v>43861</v>
      </c>
      <c r="Q2166" s="2">
        <v>43889</v>
      </c>
      <c r="R2166" s="2">
        <v>43921</v>
      </c>
      <c r="S2166" s="2">
        <v>43951</v>
      </c>
      <c r="T2166" s="2">
        <v>43980</v>
      </c>
      <c r="U2166" s="2">
        <v>44012</v>
      </c>
      <c r="V2166" s="2">
        <v>44043</v>
      </c>
      <c r="W2166" s="2">
        <v>44074</v>
      </c>
      <c r="X2166" s="2">
        <v>44104</v>
      </c>
      <c r="Y2166" s="2">
        <v>44134</v>
      </c>
      <c r="Z2166" s="2">
        <v>44165</v>
      </c>
      <c r="AA2166" s="2">
        <v>44196</v>
      </c>
      <c r="AB2166" s="2">
        <v>44225</v>
      </c>
      <c r="AC2166" s="2">
        <v>44253</v>
      </c>
      <c r="AD2166" s="2">
        <v>44286</v>
      </c>
      <c r="AE2166" s="2">
        <v>44316</v>
      </c>
      <c r="AF2166" s="2">
        <v>44347</v>
      </c>
      <c r="AG2166" s="2">
        <v>44377</v>
      </c>
      <c r="AH2166" s="2">
        <v>44407</v>
      </c>
      <c r="AI2166" s="2">
        <v>44439</v>
      </c>
      <c r="AJ2166" s="2">
        <v>44469</v>
      </c>
      <c r="AK2166" s="2">
        <v>44498</v>
      </c>
      <c r="AL2166" s="2">
        <v>44530</v>
      </c>
      <c r="AM2166" s="2">
        <v>44561</v>
      </c>
      <c r="AN2166" s="2">
        <v>44592</v>
      </c>
      <c r="AO2166" s="2">
        <v>44620</v>
      </c>
      <c r="AP2166" s="2">
        <v>44651</v>
      </c>
      <c r="AQ2166" s="2">
        <v>44680</v>
      </c>
      <c r="AR2166" s="2">
        <v>44712</v>
      </c>
      <c r="AS2166" s="2">
        <v>44742</v>
      </c>
      <c r="AT2166" s="2">
        <v>44771</v>
      </c>
      <c r="AU2166" s="2">
        <v>44804</v>
      </c>
      <c r="AV2166" s="2">
        <v>44834</v>
      </c>
      <c r="AW2166" s="2">
        <v>44865</v>
      </c>
    </row>
    <row r="2167" spans="1:49" x14ac:dyDescent="0.25">
      <c r="D2167" s="3">
        <v>13917736</v>
      </c>
      <c r="E2167">
        <v>17229828</v>
      </c>
      <c r="F2167">
        <v>16130680</v>
      </c>
      <c r="G2167">
        <v>13788308</v>
      </c>
      <c r="H2167">
        <v>22353576</v>
      </c>
      <c r="I2167">
        <v>17736772</v>
      </c>
      <c r="J2167">
        <v>13905844</v>
      </c>
      <c r="K2167">
        <v>17562704</v>
      </c>
      <c r="L2167">
        <v>12102012</v>
      </c>
      <c r="M2167">
        <v>12334264</v>
      </c>
      <c r="N2167">
        <v>24058612</v>
      </c>
      <c r="O2167">
        <v>16565908</v>
      </c>
      <c r="P2167">
        <v>13519808</v>
      </c>
      <c r="Q2167">
        <v>18197820</v>
      </c>
      <c r="R2167">
        <v>26850112</v>
      </c>
      <c r="S2167">
        <v>16148772</v>
      </c>
      <c r="T2167">
        <v>13346408</v>
      </c>
      <c r="U2167">
        <v>14584824</v>
      </c>
      <c r="V2167">
        <v>11785196</v>
      </c>
      <c r="W2167">
        <v>14389676</v>
      </c>
      <c r="X2167">
        <v>16754944</v>
      </c>
      <c r="Y2167">
        <v>14184308</v>
      </c>
      <c r="Z2167">
        <v>16862788</v>
      </c>
      <c r="AA2167">
        <v>13409692</v>
      </c>
      <c r="AB2167">
        <v>12995996</v>
      </c>
      <c r="AC2167">
        <v>11441372</v>
      </c>
      <c r="AD2167">
        <v>16896400</v>
      </c>
      <c r="AE2167">
        <v>8475884</v>
      </c>
      <c r="AF2167">
        <v>9353912</v>
      </c>
      <c r="AG2167">
        <v>13217480</v>
      </c>
      <c r="AH2167">
        <v>8264084</v>
      </c>
      <c r="AI2167">
        <v>8415284</v>
      </c>
      <c r="AJ2167">
        <v>13601564</v>
      </c>
      <c r="AK2167">
        <v>10505140</v>
      </c>
      <c r="AL2167">
        <v>15649617</v>
      </c>
      <c r="AM2167">
        <v>14565274</v>
      </c>
      <c r="AN2167">
        <v>11159503</v>
      </c>
      <c r="AO2167">
        <v>11148452</v>
      </c>
      <c r="AP2167">
        <v>11897928</v>
      </c>
      <c r="AQ2167">
        <v>9059150</v>
      </c>
      <c r="AR2167">
        <v>14508073</v>
      </c>
      <c r="AS2167">
        <v>12751600</v>
      </c>
      <c r="AT2167">
        <v>10423789</v>
      </c>
      <c r="AU2167">
        <v>11887090</v>
      </c>
      <c r="AV2167">
        <v>14116331</v>
      </c>
      <c r="AW2167">
        <v>12798937</v>
      </c>
    </row>
    <row r="2168" spans="1:49" x14ac:dyDescent="0.25">
      <c r="A2168" s="5" t="s">
        <v>1069</v>
      </c>
      <c r="B2168" t="s">
        <v>1176</v>
      </c>
      <c r="C2168" t="s">
        <v>1199</v>
      </c>
      <c r="D2168" s="2">
        <f>_xll.BDH(A2168, "volume", B2168, C2168, "Direction", "H", "Period", "M","cols=46;rows=2")</f>
        <v>43496</v>
      </c>
      <c r="E2168" s="2">
        <v>43524</v>
      </c>
      <c r="F2168" s="2">
        <v>43553</v>
      </c>
      <c r="G2168" s="2">
        <v>43585</v>
      </c>
      <c r="H2168" s="2">
        <v>43616</v>
      </c>
      <c r="I2168" s="2">
        <v>43644</v>
      </c>
      <c r="J2168" s="2">
        <v>43677</v>
      </c>
      <c r="K2168" s="2">
        <v>43707</v>
      </c>
      <c r="L2168" s="2">
        <v>43738</v>
      </c>
      <c r="M2168" s="2">
        <v>43769</v>
      </c>
      <c r="N2168" s="2">
        <v>43798</v>
      </c>
      <c r="O2168" s="2">
        <v>43830</v>
      </c>
      <c r="P2168" s="2">
        <v>43861</v>
      </c>
      <c r="Q2168" s="2">
        <v>43889</v>
      </c>
      <c r="R2168" s="2">
        <v>43921</v>
      </c>
      <c r="S2168" s="2">
        <v>43951</v>
      </c>
      <c r="T2168" s="2">
        <v>43980</v>
      </c>
      <c r="U2168" s="2">
        <v>44012</v>
      </c>
      <c r="V2168" s="2">
        <v>44043</v>
      </c>
      <c r="W2168" s="2">
        <v>44074</v>
      </c>
      <c r="X2168" s="2">
        <v>44104</v>
      </c>
      <c r="Y2168" s="2">
        <v>44134</v>
      </c>
      <c r="Z2168" s="2">
        <v>44165</v>
      </c>
      <c r="AA2168" s="2">
        <v>44196</v>
      </c>
      <c r="AB2168" s="2">
        <v>44225</v>
      </c>
      <c r="AC2168" s="2">
        <v>44253</v>
      </c>
      <c r="AD2168" s="2">
        <v>44286</v>
      </c>
      <c r="AE2168" s="2">
        <v>44316</v>
      </c>
      <c r="AF2168" s="2">
        <v>44347</v>
      </c>
      <c r="AG2168" s="2">
        <v>44377</v>
      </c>
      <c r="AH2168" s="2">
        <v>44407</v>
      </c>
      <c r="AI2168" s="2">
        <v>44439</v>
      </c>
      <c r="AJ2168" s="2">
        <v>44469</v>
      </c>
      <c r="AK2168" s="2">
        <v>44498</v>
      </c>
      <c r="AL2168" s="2">
        <v>44530</v>
      </c>
      <c r="AM2168" s="2">
        <v>44561</v>
      </c>
      <c r="AN2168" s="2">
        <v>44592</v>
      </c>
      <c r="AO2168" s="2">
        <v>44620</v>
      </c>
      <c r="AP2168" s="2">
        <v>44651</v>
      </c>
      <c r="AQ2168" s="2">
        <v>44680</v>
      </c>
      <c r="AR2168" s="2">
        <v>44712</v>
      </c>
      <c r="AS2168" s="2">
        <v>44742</v>
      </c>
      <c r="AT2168" s="2">
        <v>44771</v>
      </c>
      <c r="AU2168" s="2">
        <v>44804</v>
      </c>
      <c r="AV2168" s="2">
        <v>44834</v>
      </c>
      <c r="AW2168" s="2">
        <v>44865</v>
      </c>
    </row>
    <row r="2169" spans="1:49" x14ac:dyDescent="0.25">
      <c r="D2169" s="3">
        <v>33976189</v>
      </c>
      <c r="E2169">
        <v>42884595</v>
      </c>
      <c r="F2169">
        <v>43104542</v>
      </c>
      <c r="G2169">
        <v>33439802</v>
      </c>
      <c r="H2169">
        <v>36876309</v>
      </c>
      <c r="I2169">
        <v>30470483</v>
      </c>
      <c r="J2169">
        <v>27371110</v>
      </c>
      <c r="K2169">
        <v>37452658</v>
      </c>
      <c r="L2169">
        <v>31100282</v>
      </c>
      <c r="M2169">
        <v>26967303</v>
      </c>
      <c r="N2169">
        <v>21493732</v>
      </c>
      <c r="O2169">
        <v>23127534</v>
      </c>
      <c r="P2169">
        <v>19742014</v>
      </c>
      <c r="Q2169">
        <v>24421425</v>
      </c>
      <c r="R2169">
        <v>41364262</v>
      </c>
      <c r="S2169">
        <v>29041952</v>
      </c>
      <c r="T2169">
        <v>22488570</v>
      </c>
      <c r="U2169">
        <v>34875655</v>
      </c>
      <c r="V2169">
        <v>27366557</v>
      </c>
      <c r="W2169">
        <v>17676292</v>
      </c>
      <c r="X2169">
        <v>24154432</v>
      </c>
      <c r="Y2169">
        <v>15350054</v>
      </c>
      <c r="Z2169">
        <v>23913648</v>
      </c>
      <c r="AA2169">
        <v>24001481</v>
      </c>
      <c r="AB2169">
        <v>22256768</v>
      </c>
      <c r="AC2169">
        <v>22364936</v>
      </c>
      <c r="AD2169">
        <v>24164737</v>
      </c>
      <c r="AE2169">
        <v>17332330</v>
      </c>
      <c r="AF2169">
        <v>18043583</v>
      </c>
      <c r="AG2169">
        <v>17590959</v>
      </c>
      <c r="AH2169">
        <v>17596899</v>
      </c>
      <c r="AI2169">
        <v>14288357</v>
      </c>
      <c r="AJ2169">
        <v>17838364</v>
      </c>
      <c r="AK2169">
        <v>17751474</v>
      </c>
      <c r="AL2169">
        <v>19205655</v>
      </c>
      <c r="AM2169">
        <v>23009523</v>
      </c>
      <c r="AN2169">
        <v>25127535</v>
      </c>
      <c r="AO2169">
        <v>29458041</v>
      </c>
      <c r="AP2169">
        <v>24840212</v>
      </c>
      <c r="AQ2169">
        <v>21601165</v>
      </c>
      <c r="AR2169">
        <v>31502250</v>
      </c>
      <c r="AS2169">
        <v>29567485</v>
      </c>
      <c r="AT2169">
        <v>20796294</v>
      </c>
      <c r="AU2169">
        <v>18714225</v>
      </c>
      <c r="AV2169">
        <v>28014381</v>
      </c>
      <c r="AW2169">
        <v>30083817</v>
      </c>
    </row>
    <row r="2170" spans="1:49" x14ac:dyDescent="0.25">
      <c r="A2170" s="5" t="s">
        <v>700</v>
      </c>
      <c r="B2170" t="s">
        <v>1176</v>
      </c>
      <c r="C2170" t="s">
        <v>1199</v>
      </c>
      <c r="D2170" s="2">
        <f>_xll.BDH(A2170, "volume", B2170, C2170, "Direction", "H", "Period", "M","cols=32;rows=2")</f>
        <v>43496</v>
      </c>
      <c r="E2170" s="2">
        <v>43524</v>
      </c>
      <c r="F2170" s="2">
        <v>43553</v>
      </c>
      <c r="G2170" s="2">
        <v>43585</v>
      </c>
      <c r="H2170" s="2">
        <v>43616</v>
      </c>
      <c r="I2170" s="2">
        <v>43644</v>
      </c>
      <c r="J2170" s="2">
        <v>43677</v>
      </c>
      <c r="K2170" s="2">
        <v>43707</v>
      </c>
      <c r="L2170" s="2">
        <v>43738</v>
      </c>
      <c r="M2170" s="2">
        <v>43769</v>
      </c>
      <c r="N2170" s="2">
        <v>43798</v>
      </c>
      <c r="O2170" s="2">
        <v>43830</v>
      </c>
      <c r="P2170" s="2">
        <v>43861</v>
      </c>
      <c r="Q2170" s="2">
        <v>43889</v>
      </c>
      <c r="R2170" s="2">
        <v>43921</v>
      </c>
      <c r="S2170" s="2">
        <v>43951</v>
      </c>
      <c r="T2170" s="2">
        <v>43980</v>
      </c>
      <c r="U2170" s="2">
        <v>44012</v>
      </c>
      <c r="V2170" s="2">
        <v>44043</v>
      </c>
      <c r="W2170" s="2">
        <v>44074</v>
      </c>
      <c r="X2170" s="2">
        <v>44104</v>
      </c>
      <c r="Y2170" s="2">
        <v>44134</v>
      </c>
      <c r="Z2170" s="2">
        <v>44165</v>
      </c>
      <c r="AA2170" s="2">
        <v>44196</v>
      </c>
      <c r="AB2170" s="2">
        <v>44225</v>
      </c>
      <c r="AC2170" s="2">
        <v>44253</v>
      </c>
      <c r="AD2170" s="2">
        <v>44286</v>
      </c>
      <c r="AE2170" s="2">
        <v>44316</v>
      </c>
      <c r="AF2170" s="2">
        <v>44347</v>
      </c>
      <c r="AG2170" s="2">
        <v>44377</v>
      </c>
      <c r="AH2170" s="2">
        <v>44407</v>
      </c>
      <c r="AI2170" s="2">
        <v>44439</v>
      </c>
    </row>
    <row r="2171" spans="1:49" x14ac:dyDescent="0.25">
      <c r="D2171" s="3">
        <v>23345942</v>
      </c>
      <c r="E2171">
        <v>13120492</v>
      </c>
      <c r="F2171">
        <v>19452483</v>
      </c>
      <c r="G2171">
        <v>12906991</v>
      </c>
      <c r="H2171">
        <v>19027282</v>
      </c>
      <c r="I2171">
        <v>15569516</v>
      </c>
      <c r="J2171">
        <v>13152207</v>
      </c>
      <c r="K2171">
        <v>18866686</v>
      </c>
      <c r="L2171">
        <v>14692647</v>
      </c>
      <c r="M2171">
        <v>14904355</v>
      </c>
      <c r="N2171">
        <v>14419755</v>
      </c>
      <c r="O2171">
        <v>14687797</v>
      </c>
      <c r="P2171">
        <v>16714642</v>
      </c>
      <c r="Q2171">
        <v>14544991</v>
      </c>
      <c r="R2171">
        <v>32220780</v>
      </c>
      <c r="S2171">
        <v>26975479</v>
      </c>
      <c r="T2171">
        <v>18744652</v>
      </c>
      <c r="U2171">
        <v>24569082</v>
      </c>
      <c r="V2171">
        <v>44123086</v>
      </c>
      <c r="W2171">
        <v>33714397</v>
      </c>
      <c r="X2171">
        <v>41336501</v>
      </c>
      <c r="Y2171">
        <v>24501522</v>
      </c>
      <c r="Z2171">
        <v>23090978</v>
      </c>
      <c r="AA2171">
        <v>17283506</v>
      </c>
      <c r="AB2171">
        <v>21062763</v>
      </c>
      <c r="AC2171">
        <v>18221053</v>
      </c>
      <c r="AD2171">
        <v>26150244</v>
      </c>
      <c r="AE2171">
        <v>23390608</v>
      </c>
      <c r="AF2171">
        <v>21199851</v>
      </c>
      <c r="AG2171">
        <v>21259324</v>
      </c>
      <c r="AH2171">
        <v>17236117</v>
      </c>
      <c r="AI2171">
        <v>51465835</v>
      </c>
    </row>
    <row r="2172" spans="1:49" x14ac:dyDescent="0.25">
      <c r="A2172" s="5" t="s">
        <v>1070</v>
      </c>
      <c r="B2172" t="s">
        <v>1176</v>
      </c>
      <c r="C2172" t="s">
        <v>1199</v>
      </c>
      <c r="D2172" s="2">
        <f>_xll.BDH(A2172, "volume", B2172, C2172, "Direction", "H", "Period", "M","cols=46;rows=2")</f>
        <v>43496</v>
      </c>
      <c r="E2172" s="2">
        <v>43524</v>
      </c>
      <c r="F2172" s="2">
        <v>43553</v>
      </c>
      <c r="G2172" s="2">
        <v>43585</v>
      </c>
      <c r="H2172" s="2">
        <v>43616</v>
      </c>
      <c r="I2172" s="2">
        <v>43644</v>
      </c>
      <c r="J2172" s="2">
        <v>43677</v>
      </c>
      <c r="K2172" s="2">
        <v>43707</v>
      </c>
      <c r="L2172" s="2">
        <v>43738</v>
      </c>
      <c r="M2172" s="2">
        <v>43769</v>
      </c>
      <c r="N2172" s="2">
        <v>43798</v>
      </c>
      <c r="O2172" s="2">
        <v>43830</v>
      </c>
      <c r="P2172" s="2">
        <v>43861</v>
      </c>
      <c r="Q2172" s="2">
        <v>43889</v>
      </c>
      <c r="R2172" s="2">
        <v>43921</v>
      </c>
      <c r="S2172" s="2">
        <v>43951</v>
      </c>
      <c r="T2172" s="2">
        <v>43980</v>
      </c>
      <c r="U2172" s="2">
        <v>44012</v>
      </c>
      <c r="V2172" s="2">
        <v>44043</v>
      </c>
      <c r="W2172" s="2">
        <v>44074</v>
      </c>
      <c r="X2172" s="2">
        <v>44104</v>
      </c>
      <c r="Y2172" s="2">
        <v>44134</v>
      </c>
      <c r="Z2172" s="2">
        <v>44165</v>
      </c>
      <c r="AA2172" s="2">
        <v>44196</v>
      </c>
      <c r="AB2172" s="2">
        <v>44225</v>
      </c>
      <c r="AC2172" s="2">
        <v>44253</v>
      </c>
      <c r="AD2172" s="2">
        <v>44286</v>
      </c>
      <c r="AE2172" s="2">
        <v>44316</v>
      </c>
      <c r="AF2172" s="2">
        <v>44347</v>
      </c>
      <c r="AG2172" s="2">
        <v>44377</v>
      </c>
      <c r="AH2172" s="2">
        <v>44407</v>
      </c>
      <c r="AI2172" s="2">
        <v>44439</v>
      </c>
      <c r="AJ2172" s="2">
        <v>44469</v>
      </c>
      <c r="AK2172" s="2">
        <v>44498</v>
      </c>
      <c r="AL2172" s="2">
        <v>44530</v>
      </c>
      <c r="AM2172" s="2">
        <v>44561</v>
      </c>
      <c r="AN2172" s="2">
        <v>44592</v>
      </c>
      <c r="AO2172" s="2">
        <v>44620</v>
      </c>
      <c r="AP2172" s="2">
        <v>44651</v>
      </c>
      <c r="AQ2172" s="2">
        <v>44680</v>
      </c>
      <c r="AR2172" s="2">
        <v>44712</v>
      </c>
      <c r="AS2172" s="2">
        <v>44742</v>
      </c>
      <c r="AT2172" s="2">
        <v>44771</v>
      </c>
      <c r="AU2172" s="2">
        <v>44804</v>
      </c>
      <c r="AV2172" s="2">
        <v>44834</v>
      </c>
      <c r="AW2172" s="2">
        <v>44865</v>
      </c>
    </row>
    <row r="2173" spans="1:49" x14ac:dyDescent="0.25">
      <c r="D2173" s="3">
        <v>4746290</v>
      </c>
      <c r="E2173">
        <v>5304401</v>
      </c>
      <c r="F2173">
        <v>4963344</v>
      </c>
      <c r="G2173">
        <v>4795912</v>
      </c>
      <c r="H2173">
        <v>4770660</v>
      </c>
      <c r="I2173">
        <v>4398107</v>
      </c>
      <c r="J2173">
        <v>3743812</v>
      </c>
      <c r="K2173">
        <v>4659021</v>
      </c>
      <c r="L2173">
        <v>3402174</v>
      </c>
      <c r="M2173">
        <v>4972492</v>
      </c>
      <c r="N2173">
        <v>3797387</v>
      </c>
      <c r="O2173">
        <v>4736364</v>
      </c>
      <c r="P2173">
        <v>4589042</v>
      </c>
      <c r="Q2173">
        <v>6866141</v>
      </c>
      <c r="R2173">
        <v>10471851</v>
      </c>
      <c r="S2173">
        <v>4999675</v>
      </c>
      <c r="T2173">
        <v>4757080</v>
      </c>
      <c r="U2173">
        <v>5085043</v>
      </c>
      <c r="V2173">
        <v>3382749</v>
      </c>
      <c r="W2173">
        <v>3239671</v>
      </c>
      <c r="X2173">
        <v>3984635</v>
      </c>
      <c r="Y2173">
        <v>3439006</v>
      </c>
      <c r="Z2173">
        <v>3323204</v>
      </c>
      <c r="AA2173">
        <v>4185988</v>
      </c>
      <c r="AB2173">
        <v>4327122</v>
      </c>
      <c r="AC2173">
        <v>4320130</v>
      </c>
      <c r="AD2173">
        <v>5075233</v>
      </c>
      <c r="AE2173">
        <v>3840473</v>
      </c>
      <c r="AF2173">
        <v>3815144</v>
      </c>
      <c r="AG2173">
        <v>4309109</v>
      </c>
      <c r="AH2173">
        <v>3468739</v>
      </c>
      <c r="AI2173">
        <v>3492122</v>
      </c>
      <c r="AJ2173">
        <v>4438959</v>
      </c>
      <c r="AK2173">
        <v>5007227</v>
      </c>
      <c r="AL2173">
        <v>5041504</v>
      </c>
      <c r="AM2173">
        <v>4726219</v>
      </c>
      <c r="AN2173">
        <v>5019732</v>
      </c>
      <c r="AO2173">
        <v>5798729</v>
      </c>
      <c r="AP2173">
        <v>4740205</v>
      </c>
      <c r="AQ2173">
        <v>3326620</v>
      </c>
      <c r="AR2173">
        <v>4177857</v>
      </c>
      <c r="AS2173">
        <v>4055546</v>
      </c>
      <c r="AT2173">
        <v>3542225</v>
      </c>
      <c r="AU2173">
        <v>3974656</v>
      </c>
      <c r="AV2173">
        <v>4276095</v>
      </c>
      <c r="AW2173">
        <v>4360272</v>
      </c>
    </row>
    <row r="2174" spans="1:49" x14ac:dyDescent="0.25">
      <c r="A2174" s="5" t="s">
        <v>1071</v>
      </c>
      <c r="B2174" t="s">
        <v>1176</v>
      </c>
      <c r="C2174" t="s">
        <v>1199</v>
      </c>
      <c r="D2174" s="2">
        <f>_xll.BDH(A2174, "volume", B2174, C2174, "Direction", "H", "Period", "M","cols=46;rows=2")</f>
        <v>43496</v>
      </c>
      <c r="E2174" s="2">
        <v>43524</v>
      </c>
      <c r="F2174" s="2">
        <v>43553</v>
      </c>
      <c r="G2174" s="2">
        <v>43585</v>
      </c>
      <c r="H2174" s="2">
        <v>43616</v>
      </c>
      <c r="I2174" s="2">
        <v>43644</v>
      </c>
      <c r="J2174" s="2">
        <v>43677</v>
      </c>
      <c r="K2174" s="2">
        <v>43707</v>
      </c>
      <c r="L2174" s="2">
        <v>43738</v>
      </c>
      <c r="M2174" s="2">
        <v>43769</v>
      </c>
      <c r="N2174" s="2">
        <v>43798</v>
      </c>
      <c r="O2174" s="2">
        <v>43830</v>
      </c>
      <c r="P2174" s="2">
        <v>43861</v>
      </c>
      <c r="Q2174" s="2">
        <v>43889</v>
      </c>
      <c r="R2174" s="2">
        <v>43921</v>
      </c>
      <c r="S2174" s="2">
        <v>43951</v>
      </c>
      <c r="T2174" s="2">
        <v>43980</v>
      </c>
      <c r="U2174" s="2">
        <v>44012</v>
      </c>
      <c r="V2174" s="2">
        <v>44043</v>
      </c>
      <c r="W2174" s="2">
        <v>44074</v>
      </c>
      <c r="X2174" s="2">
        <v>44104</v>
      </c>
      <c r="Y2174" s="2">
        <v>44134</v>
      </c>
      <c r="Z2174" s="2">
        <v>44165</v>
      </c>
      <c r="AA2174" s="2">
        <v>44196</v>
      </c>
      <c r="AB2174" s="2">
        <v>44225</v>
      </c>
      <c r="AC2174" s="2">
        <v>44253</v>
      </c>
      <c r="AD2174" s="2">
        <v>44286</v>
      </c>
      <c r="AE2174" s="2">
        <v>44316</v>
      </c>
      <c r="AF2174" s="2">
        <v>44347</v>
      </c>
      <c r="AG2174" s="2">
        <v>44377</v>
      </c>
      <c r="AH2174" s="2">
        <v>44407</v>
      </c>
      <c r="AI2174" s="2">
        <v>44439</v>
      </c>
      <c r="AJ2174" s="2">
        <v>44469</v>
      </c>
      <c r="AK2174" s="2">
        <v>44498</v>
      </c>
      <c r="AL2174" s="2">
        <v>44530</v>
      </c>
      <c r="AM2174" s="2">
        <v>44561</v>
      </c>
      <c r="AN2174" s="2">
        <v>44592</v>
      </c>
      <c r="AO2174" s="2">
        <v>44620</v>
      </c>
      <c r="AP2174" s="2">
        <v>44651</v>
      </c>
      <c r="AQ2174" s="2">
        <v>44680</v>
      </c>
      <c r="AR2174" s="2">
        <v>44712</v>
      </c>
      <c r="AS2174" s="2">
        <v>44742</v>
      </c>
      <c r="AT2174" s="2">
        <v>44771</v>
      </c>
      <c r="AU2174" s="2">
        <v>44804</v>
      </c>
      <c r="AV2174" s="2">
        <v>44834</v>
      </c>
      <c r="AW2174" s="2">
        <v>44865</v>
      </c>
    </row>
    <row r="2175" spans="1:49" x14ac:dyDescent="0.25">
      <c r="D2175" s="3">
        <v>30546813</v>
      </c>
      <c r="E2175">
        <v>20554621</v>
      </c>
      <c r="F2175">
        <v>29317851</v>
      </c>
      <c r="G2175">
        <v>21163681</v>
      </c>
      <c r="H2175">
        <v>21288610</v>
      </c>
      <c r="I2175">
        <v>24993462</v>
      </c>
      <c r="J2175">
        <v>23171483</v>
      </c>
      <c r="K2175">
        <v>32003343</v>
      </c>
      <c r="L2175">
        <v>30957122</v>
      </c>
      <c r="M2175">
        <v>28520531</v>
      </c>
      <c r="N2175">
        <v>27246984</v>
      </c>
      <c r="O2175">
        <v>23737401</v>
      </c>
      <c r="P2175">
        <v>29608754</v>
      </c>
      <c r="Q2175">
        <v>24773642</v>
      </c>
      <c r="R2175">
        <v>60745948</v>
      </c>
      <c r="S2175">
        <v>27467197</v>
      </c>
      <c r="T2175">
        <v>29968859</v>
      </c>
      <c r="U2175">
        <v>31246958</v>
      </c>
      <c r="V2175">
        <v>24407276</v>
      </c>
      <c r="W2175">
        <v>21593952</v>
      </c>
      <c r="X2175">
        <v>28183186</v>
      </c>
      <c r="Y2175">
        <v>23134890</v>
      </c>
      <c r="Z2175">
        <v>34627600</v>
      </c>
      <c r="AA2175">
        <v>27295059</v>
      </c>
      <c r="AB2175">
        <v>22039659</v>
      </c>
      <c r="AC2175">
        <v>20303003</v>
      </c>
      <c r="AD2175">
        <v>39002348</v>
      </c>
      <c r="AE2175">
        <v>30683469</v>
      </c>
      <c r="AF2175">
        <v>22438635</v>
      </c>
      <c r="AG2175">
        <v>21913617</v>
      </c>
      <c r="AH2175">
        <v>20715386</v>
      </c>
      <c r="AI2175">
        <v>20028840</v>
      </c>
      <c r="AJ2175">
        <v>27569672</v>
      </c>
      <c r="AK2175">
        <v>36837721</v>
      </c>
      <c r="AL2175">
        <v>24553404</v>
      </c>
      <c r="AM2175">
        <v>26395099</v>
      </c>
      <c r="AN2175">
        <v>27693541</v>
      </c>
      <c r="AO2175">
        <v>28229101</v>
      </c>
      <c r="AP2175">
        <v>30568791</v>
      </c>
      <c r="AQ2175">
        <v>28224207</v>
      </c>
      <c r="AR2175">
        <v>32096060</v>
      </c>
      <c r="AS2175">
        <v>31804191</v>
      </c>
      <c r="AT2175">
        <v>25045258</v>
      </c>
      <c r="AU2175">
        <v>22603546</v>
      </c>
      <c r="AV2175">
        <v>29586630</v>
      </c>
      <c r="AW2175">
        <v>35254913</v>
      </c>
    </row>
    <row r="2176" spans="1:49" x14ac:dyDescent="0.25">
      <c r="A2176" s="5" t="s">
        <v>1072</v>
      </c>
      <c r="B2176" t="s">
        <v>1176</v>
      </c>
      <c r="C2176" t="s">
        <v>1199</v>
      </c>
      <c r="D2176" s="2">
        <f>_xll.BDH(A2176, "volume", B2176, C2176, "Direction", "H", "Period", "M","cols=46;rows=2")</f>
        <v>43496</v>
      </c>
      <c r="E2176" s="2">
        <v>43524</v>
      </c>
      <c r="F2176" s="2">
        <v>43553</v>
      </c>
      <c r="G2176" s="2">
        <v>43585</v>
      </c>
      <c r="H2176" s="2">
        <v>43616</v>
      </c>
      <c r="I2176" s="2">
        <v>43644</v>
      </c>
      <c r="J2176" s="2">
        <v>43677</v>
      </c>
      <c r="K2176" s="2">
        <v>43707</v>
      </c>
      <c r="L2176" s="2">
        <v>43738</v>
      </c>
      <c r="M2176" s="2">
        <v>43769</v>
      </c>
      <c r="N2176" s="2">
        <v>43798</v>
      </c>
      <c r="O2176" s="2">
        <v>43830</v>
      </c>
      <c r="P2176" s="2">
        <v>43861</v>
      </c>
      <c r="Q2176" s="2">
        <v>43889</v>
      </c>
      <c r="R2176" s="2">
        <v>43921</v>
      </c>
      <c r="S2176" s="2">
        <v>43951</v>
      </c>
      <c r="T2176" s="2">
        <v>43980</v>
      </c>
      <c r="U2176" s="2">
        <v>44012</v>
      </c>
      <c r="V2176" s="2">
        <v>44043</v>
      </c>
      <c r="W2176" s="2">
        <v>44074</v>
      </c>
      <c r="X2176" s="2">
        <v>44104</v>
      </c>
      <c r="Y2176" s="2">
        <v>44134</v>
      </c>
      <c r="Z2176" s="2">
        <v>44165</v>
      </c>
      <c r="AA2176" s="2">
        <v>44196</v>
      </c>
      <c r="AB2176" s="2">
        <v>44225</v>
      </c>
      <c r="AC2176" s="2">
        <v>44253</v>
      </c>
      <c r="AD2176" s="2">
        <v>44286</v>
      </c>
      <c r="AE2176" s="2">
        <v>44316</v>
      </c>
      <c r="AF2176" s="2">
        <v>44347</v>
      </c>
      <c r="AG2176" s="2">
        <v>44377</v>
      </c>
      <c r="AH2176" s="2">
        <v>44407</v>
      </c>
      <c r="AI2176" s="2">
        <v>44439</v>
      </c>
      <c r="AJ2176" s="2">
        <v>44469</v>
      </c>
      <c r="AK2176" s="2">
        <v>44498</v>
      </c>
      <c r="AL2176" s="2">
        <v>44530</v>
      </c>
      <c r="AM2176" s="2">
        <v>44561</v>
      </c>
      <c r="AN2176" s="2">
        <v>44592</v>
      </c>
      <c r="AO2176" s="2">
        <v>44620</v>
      </c>
      <c r="AP2176" s="2">
        <v>44651</v>
      </c>
      <c r="AQ2176" s="2">
        <v>44680</v>
      </c>
      <c r="AR2176" s="2">
        <v>44712</v>
      </c>
      <c r="AS2176" s="2">
        <v>44742</v>
      </c>
      <c r="AT2176" s="2">
        <v>44771</v>
      </c>
      <c r="AU2176" s="2">
        <v>44804</v>
      </c>
      <c r="AV2176" s="2">
        <v>44834</v>
      </c>
      <c r="AW2176" s="2">
        <v>44865</v>
      </c>
    </row>
    <row r="2177" spans="1:49" x14ac:dyDescent="0.25">
      <c r="D2177" s="3">
        <v>9692266</v>
      </c>
      <c r="E2177">
        <v>8556077</v>
      </c>
      <c r="F2177">
        <v>13709179</v>
      </c>
      <c r="G2177">
        <v>9688654</v>
      </c>
      <c r="H2177">
        <v>9735369</v>
      </c>
      <c r="I2177">
        <v>11814531</v>
      </c>
      <c r="J2177">
        <v>7841935</v>
      </c>
      <c r="K2177">
        <v>10962994</v>
      </c>
      <c r="L2177">
        <v>13122280</v>
      </c>
      <c r="M2177">
        <v>12958046</v>
      </c>
      <c r="N2177">
        <v>12951630</v>
      </c>
      <c r="O2177">
        <v>19731345</v>
      </c>
      <c r="P2177">
        <v>19310978</v>
      </c>
      <c r="Q2177">
        <v>17617889</v>
      </c>
      <c r="R2177">
        <v>21307420</v>
      </c>
      <c r="S2177">
        <v>10951204</v>
      </c>
      <c r="T2177">
        <v>18757127</v>
      </c>
      <c r="U2177">
        <v>15749235</v>
      </c>
      <c r="V2177">
        <v>9638127</v>
      </c>
      <c r="W2177">
        <v>13184679</v>
      </c>
      <c r="X2177">
        <v>9925572</v>
      </c>
      <c r="Y2177">
        <v>10606390</v>
      </c>
      <c r="Z2177">
        <v>13131800</v>
      </c>
      <c r="AA2177">
        <v>14699209</v>
      </c>
      <c r="AB2177">
        <v>13028234</v>
      </c>
      <c r="AC2177">
        <v>8410053</v>
      </c>
      <c r="AD2177">
        <v>14833829</v>
      </c>
      <c r="AE2177">
        <v>8692929</v>
      </c>
      <c r="AF2177">
        <v>10080844</v>
      </c>
      <c r="AG2177">
        <v>10273779</v>
      </c>
      <c r="AH2177">
        <v>9173406</v>
      </c>
      <c r="AI2177">
        <v>9175696</v>
      </c>
      <c r="AJ2177">
        <v>10492835</v>
      </c>
      <c r="AK2177">
        <v>7825538</v>
      </c>
      <c r="AL2177">
        <v>10181177</v>
      </c>
      <c r="AM2177">
        <v>8984421</v>
      </c>
      <c r="AN2177">
        <v>10764380</v>
      </c>
      <c r="AO2177">
        <v>19541557</v>
      </c>
      <c r="AP2177">
        <v>11431493</v>
      </c>
      <c r="AQ2177">
        <v>7791982</v>
      </c>
      <c r="AR2177">
        <v>9149598</v>
      </c>
      <c r="AS2177">
        <v>11608006</v>
      </c>
      <c r="AT2177">
        <v>8916724</v>
      </c>
      <c r="AU2177">
        <v>7490562</v>
      </c>
      <c r="AV2177">
        <v>9404907</v>
      </c>
      <c r="AW2177">
        <v>11946324</v>
      </c>
    </row>
    <row r="2178" spans="1:49" x14ac:dyDescent="0.25">
      <c r="A2178" s="5" t="s">
        <v>1073</v>
      </c>
      <c r="B2178" t="s">
        <v>1176</v>
      </c>
      <c r="C2178" t="s">
        <v>1199</v>
      </c>
      <c r="D2178" s="2">
        <f>_xll.BDH(A2178, "volume", B2178, C2178, "Direction", "H", "Period", "M","cols=46;rows=2")</f>
        <v>43496</v>
      </c>
      <c r="E2178" s="2">
        <v>43524</v>
      </c>
      <c r="F2178" s="2">
        <v>43553</v>
      </c>
      <c r="G2178" s="2">
        <v>43585</v>
      </c>
      <c r="H2178" s="2">
        <v>43616</v>
      </c>
      <c r="I2178" s="2">
        <v>43644</v>
      </c>
      <c r="J2178" s="2">
        <v>43677</v>
      </c>
      <c r="K2178" s="2">
        <v>43707</v>
      </c>
      <c r="L2178" s="2">
        <v>43738</v>
      </c>
      <c r="M2178" s="2">
        <v>43769</v>
      </c>
      <c r="N2178" s="2">
        <v>43798</v>
      </c>
      <c r="O2178" s="2">
        <v>43830</v>
      </c>
      <c r="P2178" s="2">
        <v>43861</v>
      </c>
      <c r="Q2178" s="2">
        <v>43889</v>
      </c>
      <c r="R2178" s="2">
        <v>43921</v>
      </c>
      <c r="S2178" s="2">
        <v>43951</v>
      </c>
      <c r="T2178" s="2">
        <v>43980</v>
      </c>
      <c r="U2178" s="2">
        <v>44012</v>
      </c>
      <c r="V2178" s="2">
        <v>44043</v>
      </c>
      <c r="W2178" s="2">
        <v>44074</v>
      </c>
      <c r="X2178" s="2">
        <v>44104</v>
      </c>
      <c r="Y2178" s="2">
        <v>44134</v>
      </c>
      <c r="Z2178" s="2">
        <v>44165</v>
      </c>
      <c r="AA2178" s="2">
        <v>44196</v>
      </c>
      <c r="AB2178" s="2">
        <v>44225</v>
      </c>
      <c r="AC2178" s="2">
        <v>44253</v>
      </c>
      <c r="AD2178" s="2">
        <v>44286</v>
      </c>
      <c r="AE2178" s="2">
        <v>44316</v>
      </c>
      <c r="AF2178" s="2">
        <v>44347</v>
      </c>
      <c r="AG2178" s="2">
        <v>44377</v>
      </c>
      <c r="AH2178" s="2">
        <v>44407</v>
      </c>
      <c r="AI2178" s="2">
        <v>44439</v>
      </c>
      <c r="AJ2178" s="2">
        <v>44469</v>
      </c>
      <c r="AK2178" s="2">
        <v>44498</v>
      </c>
      <c r="AL2178" s="2">
        <v>44530</v>
      </c>
      <c r="AM2178" s="2">
        <v>44561</v>
      </c>
      <c r="AN2178" s="2">
        <v>44592</v>
      </c>
      <c r="AO2178" s="2">
        <v>44620</v>
      </c>
      <c r="AP2178" s="2">
        <v>44651</v>
      </c>
      <c r="AQ2178" s="2">
        <v>44680</v>
      </c>
      <c r="AR2178" s="2">
        <v>44712</v>
      </c>
      <c r="AS2178" s="2">
        <v>44742</v>
      </c>
      <c r="AT2178" s="2">
        <v>44771</v>
      </c>
      <c r="AU2178" s="2">
        <v>44804</v>
      </c>
      <c r="AV2178" s="2">
        <v>44834</v>
      </c>
      <c r="AW2178" s="2">
        <v>44865</v>
      </c>
    </row>
    <row r="2179" spans="1:49" x14ac:dyDescent="0.25">
      <c r="D2179" s="3">
        <v>10315602</v>
      </c>
      <c r="E2179">
        <v>8106983</v>
      </c>
      <c r="F2179">
        <v>9092967</v>
      </c>
      <c r="G2179">
        <v>9319846</v>
      </c>
      <c r="H2179">
        <v>13010300</v>
      </c>
      <c r="I2179">
        <v>8998944</v>
      </c>
      <c r="J2179">
        <v>9575404</v>
      </c>
      <c r="K2179">
        <v>5938341</v>
      </c>
      <c r="L2179">
        <v>5500086</v>
      </c>
      <c r="M2179">
        <v>6197533</v>
      </c>
      <c r="N2179">
        <v>6092496</v>
      </c>
      <c r="O2179">
        <v>5587960</v>
      </c>
      <c r="P2179">
        <v>6471719</v>
      </c>
      <c r="Q2179">
        <v>5221103</v>
      </c>
      <c r="R2179">
        <v>13172421</v>
      </c>
      <c r="S2179">
        <v>8859003</v>
      </c>
      <c r="T2179">
        <v>10003594</v>
      </c>
      <c r="U2179">
        <v>8095006</v>
      </c>
      <c r="V2179">
        <v>6284259</v>
      </c>
      <c r="W2179">
        <v>4711664</v>
      </c>
      <c r="X2179">
        <v>6149276</v>
      </c>
      <c r="Y2179">
        <v>5581081</v>
      </c>
      <c r="Z2179">
        <v>7094278</v>
      </c>
      <c r="AA2179">
        <v>5024196</v>
      </c>
      <c r="AB2179">
        <v>5209182</v>
      </c>
      <c r="AC2179">
        <v>3532057</v>
      </c>
      <c r="AD2179">
        <v>7398593</v>
      </c>
      <c r="AE2179">
        <v>6699112</v>
      </c>
      <c r="AF2179">
        <v>4685445</v>
      </c>
      <c r="AG2179">
        <v>5553743</v>
      </c>
      <c r="AH2179">
        <v>5924051</v>
      </c>
      <c r="AI2179">
        <v>7285315</v>
      </c>
      <c r="AJ2179">
        <v>7383190</v>
      </c>
      <c r="AK2179">
        <v>10116586</v>
      </c>
      <c r="AL2179">
        <v>15554589</v>
      </c>
      <c r="AM2179">
        <v>11657722</v>
      </c>
      <c r="AN2179">
        <v>10258878</v>
      </c>
      <c r="AO2179">
        <v>6168306</v>
      </c>
      <c r="AP2179">
        <v>11320027</v>
      </c>
      <c r="AQ2179">
        <v>7159847</v>
      </c>
      <c r="AR2179">
        <v>6947955</v>
      </c>
      <c r="AS2179">
        <v>9710315</v>
      </c>
      <c r="AT2179">
        <v>8860943</v>
      </c>
      <c r="AU2179">
        <v>7447401</v>
      </c>
      <c r="AV2179">
        <v>11956519</v>
      </c>
      <c r="AW2179">
        <v>12288584</v>
      </c>
    </row>
    <row r="2180" spans="1:49" x14ac:dyDescent="0.25">
      <c r="A2180" s="5" t="s">
        <v>1074</v>
      </c>
      <c r="B2180" t="s">
        <v>1176</v>
      </c>
      <c r="C2180" t="s">
        <v>1199</v>
      </c>
      <c r="D2180" s="2">
        <f>_xll.BDH(A2180, "volume", B2180, C2180, "Direction", "H", "Period", "M","cols=46;rows=2")</f>
        <v>43496</v>
      </c>
      <c r="E2180" s="2">
        <v>43524</v>
      </c>
      <c r="F2180" s="2">
        <v>43553</v>
      </c>
      <c r="G2180" s="2">
        <v>43585</v>
      </c>
      <c r="H2180" s="2">
        <v>43616</v>
      </c>
      <c r="I2180" s="2">
        <v>43644</v>
      </c>
      <c r="J2180" s="2">
        <v>43677</v>
      </c>
      <c r="K2180" s="2">
        <v>43707</v>
      </c>
      <c r="L2180" s="2">
        <v>43738</v>
      </c>
      <c r="M2180" s="2">
        <v>43769</v>
      </c>
      <c r="N2180" s="2">
        <v>43798</v>
      </c>
      <c r="O2180" s="2">
        <v>43830</v>
      </c>
      <c r="P2180" s="2">
        <v>43861</v>
      </c>
      <c r="Q2180" s="2">
        <v>43889</v>
      </c>
      <c r="R2180" s="2">
        <v>43921</v>
      </c>
      <c r="S2180" s="2">
        <v>43951</v>
      </c>
      <c r="T2180" s="2">
        <v>43980</v>
      </c>
      <c r="U2180" s="2">
        <v>44012</v>
      </c>
      <c r="V2180" s="2">
        <v>44043</v>
      </c>
      <c r="W2180" s="2">
        <v>44074</v>
      </c>
      <c r="X2180" s="2">
        <v>44104</v>
      </c>
      <c r="Y2180" s="2">
        <v>44134</v>
      </c>
      <c r="Z2180" s="2">
        <v>44165</v>
      </c>
      <c r="AA2180" s="2">
        <v>44196</v>
      </c>
      <c r="AB2180" s="2">
        <v>44225</v>
      </c>
      <c r="AC2180" s="2">
        <v>44253</v>
      </c>
      <c r="AD2180" s="2">
        <v>44286</v>
      </c>
      <c r="AE2180" s="2">
        <v>44316</v>
      </c>
      <c r="AF2180" s="2">
        <v>44347</v>
      </c>
      <c r="AG2180" s="2">
        <v>44377</v>
      </c>
      <c r="AH2180" s="2">
        <v>44407</v>
      </c>
      <c r="AI2180" s="2">
        <v>44439</v>
      </c>
      <c r="AJ2180" s="2">
        <v>44469</v>
      </c>
      <c r="AK2180" s="2">
        <v>44498</v>
      </c>
      <c r="AL2180" s="2">
        <v>44530</v>
      </c>
      <c r="AM2180" s="2">
        <v>44561</v>
      </c>
      <c r="AN2180" s="2">
        <v>44592</v>
      </c>
      <c r="AO2180" s="2">
        <v>44620</v>
      </c>
      <c r="AP2180" s="2">
        <v>44651</v>
      </c>
      <c r="AQ2180" s="2">
        <v>44680</v>
      </c>
      <c r="AR2180" s="2">
        <v>44712</v>
      </c>
      <c r="AS2180" s="2">
        <v>44742</v>
      </c>
      <c r="AT2180" s="2">
        <v>44771</v>
      </c>
      <c r="AU2180" s="2">
        <v>44804</v>
      </c>
      <c r="AV2180" s="2">
        <v>44834</v>
      </c>
      <c r="AW2180" s="2">
        <v>44865</v>
      </c>
    </row>
    <row r="2181" spans="1:49" x14ac:dyDescent="0.25">
      <c r="D2181" s="3">
        <v>3067171</v>
      </c>
      <c r="E2181">
        <v>3221135</v>
      </c>
      <c r="F2181">
        <v>3581197</v>
      </c>
      <c r="G2181">
        <v>2198264</v>
      </c>
      <c r="H2181">
        <v>3195809</v>
      </c>
      <c r="I2181">
        <v>3768184</v>
      </c>
      <c r="J2181">
        <v>2538993</v>
      </c>
      <c r="K2181">
        <v>3026165</v>
      </c>
      <c r="L2181">
        <v>3239041</v>
      </c>
      <c r="M2181">
        <v>3177058</v>
      </c>
      <c r="N2181">
        <v>2753813</v>
      </c>
      <c r="O2181">
        <v>4598708</v>
      </c>
      <c r="P2181">
        <v>5574160</v>
      </c>
      <c r="Q2181">
        <v>5454479</v>
      </c>
      <c r="R2181">
        <v>10240918</v>
      </c>
      <c r="S2181">
        <v>4847095</v>
      </c>
      <c r="T2181">
        <v>3202477</v>
      </c>
      <c r="U2181">
        <v>5736276</v>
      </c>
      <c r="V2181">
        <v>2980718</v>
      </c>
      <c r="W2181">
        <v>3967832</v>
      </c>
      <c r="X2181">
        <v>4115129</v>
      </c>
      <c r="Y2181">
        <v>3687243</v>
      </c>
      <c r="Z2181">
        <v>3693609</v>
      </c>
      <c r="AA2181">
        <v>3673828</v>
      </c>
      <c r="AB2181">
        <v>3296983</v>
      </c>
      <c r="AC2181">
        <v>4137244</v>
      </c>
      <c r="AD2181">
        <v>4433026</v>
      </c>
      <c r="AE2181">
        <v>2333167</v>
      </c>
      <c r="AF2181">
        <v>4003529</v>
      </c>
      <c r="AG2181">
        <v>5671389</v>
      </c>
      <c r="AH2181">
        <v>3678840</v>
      </c>
      <c r="AI2181">
        <v>4415597</v>
      </c>
      <c r="AJ2181">
        <v>3019725</v>
      </c>
      <c r="AK2181">
        <v>3100356</v>
      </c>
      <c r="AL2181">
        <v>5077478</v>
      </c>
      <c r="AM2181">
        <v>5193432</v>
      </c>
      <c r="AN2181">
        <v>4618013</v>
      </c>
      <c r="AO2181">
        <v>4086501</v>
      </c>
      <c r="AP2181">
        <v>3517574</v>
      </c>
      <c r="AQ2181">
        <v>2693425</v>
      </c>
      <c r="AR2181">
        <v>4246167</v>
      </c>
      <c r="AS2181">
        <v>5531047</v>
      </c>
      <c r="AT2181">
        <v>3614181</v>
      </c>
      <c r="AU2181">
        <v>4712530</v>
      </c>
      <c r="AV2181">
        <v>3965875</v>
      </c>
      <c r="AW2181">
        <v>5052601</v>
      </c>
    </row>
    <row r="2182" spans="1:49" x14ac:dyDescent="0.25">
      <c r="A2182" s="5" t="s">
        <v>1075</v>
      </c>
      <c r="B2182" t="s">
        <v>1176</v>
      </c>
      <c r="C2182" t="s">
        <v>1199</v>
      </c>
      <c r="D2182" s="2">
        <f>_xll.BDH(A2182, "volume", B2182, C2182, "Direction", "H", "Period", "M","cols=46;rows=2")</f>
        <v>43496</v>
      </c>
      <c r="E2182" s="2">
        <v>43524</v>
      </c>
      <c r="F2182" s="2">
        <v>43553</v>
      </c>
      <c r="G2182" s="2">
        <v>43585</v>
      </c>
      <c r="H2182" s="2">
        <v>43616</v>
      </c>
      <c r="I2182" s="2">
        <v>43644</v>
      </c>
      <c r="J2182" s="2">
        <v>43677</v>
      </c>
      <c r="K2182" s="2">
        <v>43707</v>
      </c>
      <c r="L2182" s="2">
        <v>43738</v>
      </c>
      <c r="M2182" s="2">
        <v>43769</v>
      </c>
      <c r="N2182" s="2">
        <v>43798</v>
      </c>
      <c r="O2182" s="2">
        <v>43830</v>
      </c>
      <c r="P2182" s="2">
        <v>43861</v>
      </c>
      <c r="Q2182" s="2">
        <v>43889</v>
      </c>
      <c r="R2182" s="2">
        <v>43921</v>
      </c>
      <c r="S2182" s="2">
        <v>43951</v>
      </c>
      <c r="T2182" s="2">
        <v>43980</v>
      </c>
      <c r="U2182" s="2">
        <v>44012</v>
      </c>
      <c r="V2182" s="2">
        <v>44043</v>
      </c>
      <c r="W2182" s="2">
        <v>44074</v>
      </c>
      <c r="X2182" s="2">
        <v>44104</v>
      </c>
      <c r="Y2182" s="2">
        <v>44134</v>
      </c>
      <c r="Z2182" s="2">
        <v>44165</v>
      </c>
      <c r="AA2182" s="2">
        <v>44196</v>
      </c>
      <c r="AB2182" s="2">
        <v>44225</v>
      </c>
      <c r="AC2182" s="2">
        <v>44253</v>
      </c>
      <c r="AD2182" s="2">
        <v>44286</v>
      </c>
      <c r="AE2182" s="2">
        <v>44316</v>
      </c>
      <c r="AF2182" s="2">
        <v>44347</v>
      </c>
      <c r="AG2182" s="2">
        <v>44377</v>
      </c>
      <c r="AH2182" s="2">
        <v>44407</v>
      </c>
      <c r="AI2182" s="2">
        <v>44439</v>
      </c>
      <c r="AJ2182" s="2">
        <v>44469</v>
      </c>
      <c r="AK2182" s="2">
        <v>44498</v>
      </c>
      <c r="AL2182" s="2">
        <v>44530</v>
      </c>
      <c r="AM2182" s="2">
        <v>44561</v>
      </c>
      <c r="AN2182" s="2">
        <v>44592</v>
      </c>
      <c r="AO2182" s="2">
        <v>44620</v>
      </c>
      <c r="AP2182" s="2">
        <v>44651</v>
      </c>
      <c r="AQ2182" s="2">
        <v>44680</v>
      </c>
      <c r="AR2182" s="2">
        <v>44712</v>
      </c>
      <c r="AS2182" s="2">
        <v>44742</v>
      </c>
      <c r="AT2182" s="2">
        <v>44771</v>
      </c>
      <c r="AU2182" s="2">
        <v>44804</v>
      </c>
      <c r="AV2182" s="2">
        <v>44834</v>
      </c>
      <c r="AW2182" s="2">
        <v>44865</v>
      </c>
    </row>
    <row r="2183" spans="1:49" x14ac:dyDescent="0.25">
      <c r="D2183" s="3">
        <v>15354958</v>
      </c>
      <c r="E2183">
        <v>12542170</v>
      </c>
      <c r="F2183">
        <v>12038606</v>
      </c>
      <c r="G2183">
        <v>11578164</v>
      </c>
      <c r="H2183">
        <v>13846510</v>
      </c>
      <c r="I2183">
        <v>10951709</v>
      </c>
      <c r="J2183">
        <v>9495094</v>
      </c>
      <c r="K2183">
        <v>14837322</v>
      </c>
      <c r="L2183">
        <v>13634549</v>
      </c>
      <c r="M2183">
        <v>12405846</v>
      </c>
      <c r="N2183">
        <v>17589765</v>
      </c>
      <c r="O2183">
        <v>14738926</v>
      </c>
      <c r="P2183">
        <v>15417887</v>
      </c>
      <c r="Q2183">
        <v>18164366</v>
      </c>
      <c r="R2183">
        <v>50846868</v>
      </c>
      <c r="S2183">
        <v>37500055</v>
      </c>
      <c r="T2183">
        <v>19132666</v>
      </c>
      <c r="U2183">
        <v>25484159</v>
      </c>
      <c r="V2183">
        <v>21008445</v>
      </c>
      <c r="W2183">
        <v>16890897</v>
      </c>
      <c r="X2183">
        <v>25880044</v>
      </c>
      <c r="Y2183">
        <v>23869890</v>
      </c>
      <c r="Z2183">
        <v>37219431</v>
      </c>
      <c r="AA2183">
        <v>28811437</v>
      </c>
      <c r="AB2183">
        <v>21937841</v>
      </c>
      <c r="AC2183">
        <v>17153228</v>
      </c>
      <c r="AD2183">
        <v>29901086</v>
      </c>
      <c r="AE2183">
        <v>15892372</v>
      </c>
      <c r="AF2183">
        <v>17264475</v>
      </c>
      <c r="AG2183">
        <v>19133949</v>
      </c>
      <c r="AH2183">
        <v>17092859</v>
      </c>
      <c r="AI2183">
        <v>16187053</v>
      </c>
      <c r="AJ2183">
        <v>20127221</v>
      </c>
      <c r="AK2183">
        <v>17352627</v>
      </c>
      <c r="AL2183">
        <v>26746491</v>
      </c>
      <c r="AM2183">
        <v>19722763</v>
      </c>
      <c r="AN2183">
        <v>18850954</v>
      </c>
      <c r="AO2183">
        <v>18147645</v>
      </c>
      <c r="AP2183">
        <v>26930026</v>
      </c>
      <c r="AQ2183">
        <v>13805434</v>
      </c>
      <c r="AR2183">
        <v>20678451</v>
      </c>
      <c r="AS2183">
        <v>31171049</v>
      </c>
      <c r="AT2183">
        <v>16937257</v>
      </c>
      <c r="AU2183">
        <v>19901210</v>
      </c>
      <c r="AV2183">
        <v>18797138</v>
      </c>
      <c r="AW2183">
        <v>16253576</v>
      </c>
    </row>
    <row r="2184" spans="1:49" x14ac:dyDescent="0.25">
      <c r="A2184" s="5" t="s">
        <v>1076</v>
      </c>
      <c r="B2184" t="s">
        <v>1176</v>
      </c>
      <c r="C2184" t="s">
        <v>1199</v>
      </c>
      <c r="D2184" s="2">
        <f>_xll.BDH(A2184, "volume", B2184, C2184, "Direction", "H", "Period", "M","cols=46;rows=2")</f>
        <v>43496</v>
      </c>
      <c r="E2184" s="2">
        <v>43524</v>
      </c>
      <c r="F2184" s="2">
        <v>43553</v>
      </c>
      <c r="G2184" s="2">
        <v>43585</v>
      </c>
      <c r="H2184" s="2">
        <v>43616</v>
      </c>
      <c r="I2184" s="2">
        <v>43644</v>
      </c>
      <c r="J2184" s="2">
        <v>43677</v>
      </c>
      <c r="K2184" s="2">
        <v>43707</v>
      </c>
      <c r="L2184" s="2">
        <v>43738</v>
      </c>
      <c r="M2184" s="2">
        <v>43769</v>
      </c>
      <c r="N2184" s="2">
        <v>43798</v>
      </c>
      <c r="O2184" s="2">
        <v>43830</v>
      </c>
      <c r="P2184" s="2">
        <v>43861</v>
      </c>
      <c r="Q2184" s="2">
        <v>43889</v>
      </c>
      <c r="R2184" s="2">
        <v>43921</v>
      </c>
      <c r="S2184" s="2">
        <v>43951</v>
      </c>
      <c r="T2184" s="2">
        <v>43980</v>
      </c>
      <c r="U2184" s="2">
        <v>44012</v>
      </c>
      <c r="V2184" s="2">
        <v>44043</v>
      </c>
      <c r="W2184" s="2">
        <v>44074</v>
      </c>
      <c r="X2184" s="2">
        <v>44104</v>
      </c>
      <c r="Y2184" s="2">
        <v>44134</v>
      </c>
      <c r="Z2184" s="2">
        <v>44165</v>
      </c>
      <c r="AA2184" s="2">
        <v>44196</v>
      </c>
      <c r="AB2184" s="2">
        <v>44225</v>
      </c>
      <c r="AC2184" s="2">
        <v>44253</v>
      </c>
      <c r="AD2184" s="2">
        <v>44286</v>
      </c>
      <c r="AE2184" s="2">
        <v>44316</v>
      </c>
      <c r="AF2184" s="2">
        <v>44347</v>
      </c>
      <c r="AG2184" s="2">
        <v>44377</v>
      </c>
      <c r="AH2184" s="2">
        <v>44407</v>
      </c>
      <c r="AI2184" s="2">
        <v>44439</v>
      </c>
      <c r="AJ2184" s="2">
        <v>44469</v>
      </c>
      <c r="AK2184" s="2">
        <v>44498</v>
      </c>
      <c r="AL2184" s="2">
        <v>44530</v>
      </c>
      <c r="AM2184" s="2">
        <v>44561</v>
      </c>
      <c r="AN2184" s="2">
        <v>44592</v>
      </c>
      <c r="AO2184" s="2">
        <v>44620</v>
      </c>
      <c r="AP2184" s="2">
        <v>44651</v>
      </c>
      <c r="AQ2184" s="2">
        <v>44680</v>
      </c>
      <c r="AR2184" s="2">
        <v>44712</v>
      </c>
      <c r="AS2184" s="2">
        <v>44742</v>
      </c>
      <c r="AT2184" s="2">
        <v>44771</v>
      </c>
      <c r="AU2184" s="2">
        <v>44804</v>
      </c>
      <c r="AV2184" s="2">
        <v>44834</v>
      </c>
      <c r="AW2184" s="2">
        <v>44865</v>
      </c>
    </row>
    <row r="2185" spans="1:49" x14ac:dyDescent="0.25">
      <c r="D2185" s="3">
        <v>7245291</v>
      </c>
      <c r="E2185">
        <v>6347672</v>
      </c>
      <c r="F2185">
        <v>6917348</v>
      </c>
      <c r="G2185">
        <v>5178378</v>
      </c>
      <c r="H2185">
        <v>8983718</v>
      </c>
      <c r="I2185">
        <v>9238839</v>
      </c>
      <c r="J2185">
        <v>6586545</v>
      </c>
      <c r="K2185">
        <v>8097884</v>
      </c>
      <c r="L2185">
        <v>8037577</v>
      </c>
      <c r="M2185">
        <v>7083352</v>
      </c>
      <c r="N2185">
        <v>6679357</v>
      </c>
      <c r="O2185">
        <v>7851964</v>
      </c>
      <c r="P2185">
        <v>6209582</v>
      </c>
      <c r="Q2185">
        <v>9762857</v>
      </c>
      <c r="R2185">
        <v>17421623</v>
      </c>
      <c r="S2185">
        <v>15815168</v>
      </c>
      <c r="T2185">
        <v>14494208</v>
      </c>
      <c r="U2185">
        <v>15164290</v>
      </c>
      <c r="V2185">
        <v>11966939</v>
      </c>
      <c r="W2185">
        <v>9742002</v>
      </c>
      <c r="X2185">
        <v>16465483</v>
      </c>
      <c r="Y2185">
        <v>8045632</v>
      </c>
      <c r="Z2185">
        <v>13964291</v>
      </c>
      <c r="AA2185">
        <v>10885819</v>
      </c>
      <c r="AB2185">
        <v>12877583</v>
      </c>
      <c r="AC2185">
        <v>11308157</v>
      </c>
      <c r="AD2185">
        <v>15852623</v>
      </c>
      <c r="AE2185">
        <v>10374550</v>
      </c>
      <c r="AF2185">
        <v>11872821</v>
      </c>
      <c r="AG2185">
        <v>11793539</v>
      </c>
      <c r="AH2185">
        <v>8208776</v>
      </c>
      <c r="AI2185">
        <v>7714767</v>
      </c>
      <c r="AJ2185">
        <v>10458572</v>
      </c>
      <c r="AK2185">
        <v>8070303</v>
      </c>
      <c r="AL2185">
        <v>8648526</v>
      </c>
      <c r="AM2185">
        <v>9392569</v>
      </c>
      <c r="AN2185">
        <v>9455846</v>
      </c>
      <c r="AO2185">
        <v>9706358</v>
      </c>
      <c r="AP2185">
        <v>11622802</v>
      </c>
      <c r="AQ2185">
        <v>7757820</v>
      </c>
      <c r="AR2185">
        <v>10225861</v>
      </c>
      <c r="AS2185">
        <v>10756173</v>
      </c>
      <c r="AT2185">
        <v>7081386</v>
      </c>
      <c r="AU2185">
        <v>8550438</v>
      </c>
      <c r="AV2185">
        <v>10373339</v>
      </c>
      <c r="AW2185">
        <v>10676741</v>
      </c>
    </row>
    <row r="2186" spans="1:49" x14ac:dyDescent="0.25">
      <c r="A2186" s="5" t="s">
        <v>1077</v>
      </c>
      <c r="B2186" t="s">
        <v>1176</v>
      </c>
      <c r="C2186" t="s">
        <v>1199</v>
      </c>
      <c r="D2186" s="2">
        <f>_xll.BDH(A2186, "volume", B2186, C2186, "Direction", "H", "Period", "M","cols=46;rows=2")</f>
        <v>43496</v>
      </c>
      <c r="E2186" s="2">
        <v>43524</v>
      </c>
      <c r="F2186" s="2">
        <v>43553</v>
      </c>
      <c r="G2186" s="2">
        <v>43585</v>
      </c>
      <c r="H2186" s="2">
        <v>43616</v>
      </c>
      <c r="I2186" s="2">
        <v>43644</v>
      </c>
      <c r="J2186" s="2">
        <v>43677</v>
      </c>
      <c r="K2186" s="2">
        <v>43707</v>
      </c>
      <c r="L2186" s="2">
        <v>43738</v>
      </c>
      <c r="M2186" s="2">
        <v>43769</v>
      </c>
      <c r="N2186" s="2">
        <v>43798</v>
      </c>
      <c r="O2186" s="2">
        <v>43830</v>
      </c>
      <c r="P2186" s="2">
        <v>43861</v>
      </c>
      <c r="Q2186" s="2">
        <v>43889</v>
      </c>
      <c r="R2186" s="2">
        <v>43921</v>
      </c>
      <c r="S2186" s="2">
        <v>43951</v>
      </c>
      <c r="T2186" s="2">
        <v>43980</v>
      </c>
      <c r="U2186" s="2">
        <v>44012</v>
      </c>
      <c r="V2186" s="2">
        <v>44043</v>
      </c>
      <c r="W2186" s="2">
        <v>44074</v>
      </c>
      <c r="X2186" s="2">
        <v>44104</v>
      </c>
      <c r="Y2186" s="2">
        <v>44134</v>
      </c>
      <c r="Z2186" s="2">
        <v>44165</v>
      </c>
      <c r="AA2186" s="2">
        <v>44196</v>
      </c>
      <c r="AB2186" s="2">
        <v>44225</v>
      </c>
      <c r="AC2186" s="2">
        <v>44253</v>
      </c>
      <c r="AD2186" s="2">
        <v>44286</v>
      </c>
      <c r="AE2186" s="2">
        <v>44316</v>
      </c>
      <c r="AF2186" s="2">
        <v>44347</v>
      </c>
      <c r="AG2186" s="2">
        <v>44377</v>
      </c>
      <c r="AH2186" s="2">
        <v>44407</v>
      </c>
      <c r="AI2186" s="2">
        <v>44439</v>
      </c>
      <c r="AJ2186" s="2">
        <v>44469</v>
      </c>
      <c r="AK2186" s="2">
        <v>44498</v>
      </c>
      <c r="AL2186" s="2">
        <v>44530</v>
      </c>
      <c r="AM2186" s="2">
        <v>44561</v>
      </c>
      <c r="AN2186" s="2">
        <v>44592</v>
      </c>
      <c r="AO2186" s="2">
        <v>44620</v>
      </c>
      <c r="AP2186" s="2">
        <v>44651</v>
      </c>
      <c r="AQ2186" s="2">
        <v>44680</v>
      </c>
      <c r="AR2186" s="2">
        <v>44712</v>
      </c>
      <c r="AS2186" s="2">
        <v>44742</v>
      </c>
      <c r="AT2186" s="2">
        <v>44771</v>
      </c>
      <c r="AU2186" s="2">
        <v>44804</v>
      </c>
      <c r="AV2186" s="2">
        <v>44834</v>
      </c>
      <c r="AW2186" s="2">
        <v>44865</v>
      </c>
    </row>
    <row r="2187" spans="1:49" x14ac:dyDescent="0.25">
      <c r="D2187" s="3">
        <v>18373598</v>
      </c>
      <c r="E2187">
        <v>18193752</v>
      </c>
      <c r="F2187">
        <v>19934802</v>
      </c>
      <c r="G2187">
        <v>17384918</v>
      </c>
      <c r="H2187">
        <v>22727000</v>
      </c>
      <c r="I2187">
        <v>21881950</v>
      </c>
      <c r="J2187">
        <v>16757182</v>
      </c>
      <c r="K2187">
        <v>20828656</v>
      </c>
      <c r="L2187">
        <v>21048422</v>
      </c>
      <c r="M2187">
        <v>19608686</v>
      </c>
      <c r="N2187">
        <v>24397048</v>
      </c>
      <c r="O2187">
        <v>33917706</v>
      </c>
      <c r="P2187">
        <v>20551344</v>
      </c>
      <c r="Q2187">
        <v>29659256</v>
      </c>
      <c r="R2187">
        <v>53522962</v>
      </c>
      <c r="S2187">
        <v>36984522</v>
      </c>
      <c r="T2187">
        <v>26987606</v>
      </c>
      <c r="U2187">
        <v>31080116</v>
      </c>
      <c r="V2187">
        <v>23831890</v>
      </c>
      <c r="W2187">
        <v>20708330</v>
      </c>
      <c r="X2187">
        <v>29038572</v>
      </c>
      <c r="Y2187">
        <v>19095504</v>
      </c>
      <c r="Z2187">
        <v>23286530</v>
      </c>
      <c r="AA2187">
        <v>22289668</v>
      </c>
      <c r="AB2187">
        <v>20184734</v>
      </c>
      <c r="AC2187">
        <v>19634280</v>
      </c>
      <c r="AD2187">
        <v>24062162</v>
      </c>
      <c r="AE2187">
        <v>18916118</v>
      </c>
      <c r="AF2187">
        <v>17784734</v>
      </c>
      <c r="AG2187">
        <v>17488030</v>
      </c>
      <c r="AH2187">
        <v>16524898</v>
      </c>
      <c r="AI2187">
        <v>17152310</v>
      </c>
      <c r="AJ2187">
        <v>20697022</v>
      </c>
      <c r="AK2187">
        <v>13625322</v>
      </c>
      <c r="AL2187">
        <v>16069264</v>
      </c>
      <c r="AM2187">
        <v>16114948</v>
      </c>
      <c r="AN2187">
        <v>19759522</v>
      </c>
      <c r="AO2187">
        <v>19987882</v>
      </c>
      <c r="AP2187">
        <v>27397338</v>
      </c>
      <c r="AQ2187">
        <v>18987630</v>
      </c>
      <c r="AR2187">
        <v>25182736</v>
      </c>
      <c r="AS2187">
        <v>21964628</v>
      </c>
      <c r="AT2187">
        <v>17572362</v>
      </c>
      <c r="AU2187">
        <v>18270796</v>
      </c>
      <c r="AV2187">
        <v>26516470</v>
      </c>
      <c r="AW2187">
        <v>19231436</v>
      </c>
    </row>
    <row r="2188" spans="1:49" x14ac:dyDescent="0.25">
      <c r="A2188" s="5" t="s">
        <v>1078</v>
      </c>
      <c r="B2188" t="s">
        <v>1176</v>
      </c>
      <c r="C2188" t="s">
        <v>1202</v>
      </c>
      <c r="D2188" s="2">
        <f>_xll.BDH(A2188, "volume", B2188, C2188, "Direction", "H", "Period", "M","cols=36;rows=2")</f>
        <v>43496</v>
      </c>
      <c r="E2188" s="2">
        <v>43524</v>
      </c>
      <c r="F2188" s="2">
        <v>43553</v>
      </c>
      <c r="G2188" s="2">
        <v>43585</v>
      </c>
      <c r="H2188" s="2">
        <v>43616</v>
      </c>
      <c r="I2188" s="2">
        <v>43644</v>
      </c>
      <c r="J2188" s="2">
        <v>43677</v>
      </c>
      <c r="K2188" s="2">
        <v>43707</v>
      </c>
      <c r="L2188" s="2">
        <v>43738</v>
      </c>
      <c r="M2188" s="2">
        <v>43769</v>
      </c>
      <c r="N2188" s="2">
        <v>43798</v>
      </c>
      <c r="O2188" s="2">
        <v>43830</v>
      </c>
      <c r="P2188" s="2">
        <v>43861</v>
      </c>
      <c r="Q2188" s="2">
        <v>43889</v>
      </c>
      <c r="R2188" s="2">
        <v>43921</v>
      </c>
      <c r="S2188" s="2">
        <v>43951</v>
      </c>
      <c r="T2188" s="2">
        <v>43980</v>
      </c>
      <c r="U2188" s="2">
        <v>44012</v>
      </c>
      <c r="V2188" s="2">
        <v>44043</v>
      </c>
      <c r="W2188" s="2">
        <v>44074</v>
      </c>
      <c r="X2188" s="2">
        <v>44104</v>
      </c>
      <c r="Y2188" s="2">
        <v>44134</v>
      </c>
      <c r="Z2188" s="2">
        <v>44165</v>
      </c>
      <c r="AA2188" s="2">
        <v>44196</v>
      </c>
      <c r="AB2188" s="2">
        <v>44225</v>
      </c>
      <c r="AC2188" s="2">
        <v>44253</v>
      </c>
      <c r="AD2188" s="2">
        <v>44286</v>
      </c>
      <c r="AE2188" s="2">
        <v>44316</v>
      </c>
      <c r="AF2188" s="2">
        <v>44347</v>
      </c>
      <c r="AG2188" s="2">
        <v>44377</v>
      </c>
      <c r="AH2188" s="2">
        <v>44407</v>
      </c>
      <c r="AI2188" s="2">
        <v>44439</v>
      </c>
      <c r="AJ2188" s="2">
        <v>44469</v>
      </c>
      <c r="AK2188" s="2">
        <v>44498</v>
      </c>
      <c r="AL2188" s="2">
        <v>44530</v>
      </c>
      <c r="AM2188" s="2">
        <v>44561</v>
      </c>
    </row>
    <row r="2189" spans="1:49" x14ac:dyDescent="0.25">
      <c r="D2189" s="3">
        <v>12010531</v>
      </c>
      <c r="E2189">
        <v>8867405</v>
      </c>
      <c r="F2189">
        <v>13824740</v>
      </c>
      <c r="G2189">
        <v>10456651</v>
      </c>
      <c r="H2189">
        <v>11144128</v>
      </c>
      <c r="I2189">
        <v>11225424</v>
      </c>
      <c r="J2189">
        <v>8842403</v>
      </c>
      <c r="K2189">
        <v>12946659</v>
      </c>
      <c r="L2189">
        <v>12717397</v>
      </c>
      <c r="M2189">
        <v>9106512</v>
      </c>
      <c r="N2189">
        <v>9614472</v>
      </c>
      <c r="O2189">
        <v>10553953</v>
      </c>
      <c r="P2189">
        <v>10323945</v>
      </c>
      <c r="Q2189">
        <v>11980651</v>
      </c>
      <c r="R2189">
        <v>27296563</v>
      </c>
      <c r="S2189">
        <v>13971928</v>
      </c>
      <c r="T2189">
        <v>10560207</v>
      </c>
      <c r="U2189">
        <v>14227239</v>
      </c>
      <c r="V2189">
        <v>11731321</v>
      </c>
      <c r="W2189">
        <v>21430839</v>
      </c>
      <c r="X2189">
        <v>17037937</v>
      </c>
      <c r="Y2189">
        <v>13282493</v>
      </c>
      <c r="Z2189">
        <v>13936907</v>
      </c>
      <c r="AA2189">
        <v>14988664</v>
      </c>
      <c r="AB2189">
        <v>13651218</v>
      </c>
      <c r="AC2189">
        <v>10618159</v>
      </c>
      <c r="AD2189">
        <v>14331835</v>
      </c>
      <c r="AE2189">
        <v>9605062</v>
      </c>
      <c r="AF2189">
        <v>16773596</v>
      </c>
      <c r="AG2189">
        <v>32746600</v>
      </c>
      <c r="AH2189">
        <v>11734887</v>
      </c>
      <c r="AI2189">
        <v>12258317</v>
      </c>
      <c r="AJ2189">
        <v>9655100</v>
      </c>
      <c r="AK2189">
        <v>10450743</v>
      </c>
      <c r="AL2189">
        <v>10667879</v>
      </c>
      <c r="AM2189">
        <v>11208631</v>
      </c>
    </row>
    <row r="2190" spans="1:49" x14ac:dyDescent="0.25">
      <c r="A2190" s="5" t="s">
        <v>1079</v>
      </c>
      <c r="B2190" t="s">
        <v>1176</v>
      </c>
      <c r="C2190" t="s">
        <v>1199</v>
      </c>
      <c r="D2190" s="2">
        <f>_xll.BDH(A2190, "volume", B2190, C2190, "Direction", "H", "Period", "M","cols=46;rows=2")</f>
        <v>43496</v>
      </c>
      <c r="E2190" s="2">
        <v>43524</v>
      </c>
      <c r="F2190" s="2">
        <v>43553</v>
      </c>
      <c r="G2190" s="2">
        <v>43585</v>
      </c>
      <c r="H2190" s="2">
        <v>43616</v>
      </c>
      <c r="I2190" s="2">
        <v>43644</v>
      </c>
      <c r="J2190" s="2">
        <v>43677</v>
      </c>
      <c r="K2190" s="2">
        <v>43707</v>
      </c>
      <c r="L2190" s="2">
        <v>43738</v>
      </c>
      <c r="M2190" s="2">
        <v>43769</v>
      </c>
      <c r="N2190" s="2">
        <v>43798</v>
      </c>
      <c r="O2190" s="2">
        <v>43830</v>
      </c>
      <c r="P2190" s="2">
        <v>43861</v>
      </c>
      <c r="Q2190" s="2">
        <v>43889</v>
      </c>
      <c r="R2190" s="2">
        <v>43921</v>
      </c>
      <c r="S2190" s="2">
        <v>43951</v>
      </c>
      <c r="T2190" s="2">
        <v>43980</v>
      </c>
      <c r="U2190" s="2">
        <v>44012</v>
      </c>
      <c r="V2190" s="2">
        <v>44043</v>
      </c>
      <c r="W2190" s="2">
        <v>44074</v>
      </c>
      <c r="X2190" s="2">
        <v>44104</v>
      </c>
      <c r="Y2190" s="2">
        <v>44134</v>
      </c>
      <c r="Z2190" s="2">
        <v>44165</v>
      </c>
      <c r="AA2190" s="2">
        <v>44196</v>
      </c>
      <c r="AB2190" s="2">
        <v>44225</v>
      </c>
      <c r="AC2190" s="2">
        <v>44253</v>
      </c>
      <c r="AD2190" s="2">
        <v>44286</v>
      </c>
      <c r="AE2190" s="2">
        <v>44316</v>
      </c>
      <c r="AF2190" s="2">
        <v>44347</v>
      </c>
      <c r="AG2190" s="2">
        <v>44377</v>
      </c>
      <c r="AH2190" s="2">
        <v>44407</v>
      </c>
      <c r="AI2190" s="2">
        <v>44439</v>
      </c>
      <c r="AJ2190" s="2">
        <v>44469</v>
      </c>
      <c r="AK2190" s="2">
        <v>44498</v>
      </c>
      <c r="AL2190" s="2">
        <v>44530</v>
      </c>
      <c r="AM2190" s="2">
        <v>44561</v>
      </c>
      <c r="AN2190" s="2">
        <v>44592</v>
      </c>
      <c r="AO2190" s="2">
        <v>44620</v>
      </c>
      <c r="AP2190" s="2">
        <v>44651</v>
      </c>
      <c r="AQ2190" s="2">
        <v>44680</v>
      </c>
      <c r="AR2190" s="2">
        <v>44712</v>
      </c>
      <c r="AS2190" s="2">
        <v>44742</v>
      </c>
      <c r="AT2190" s="2">
        <v>44771</v>
      </c>
      <c r="AU2190" s="2">
        <v>44804</v>
      </c>
      <c r="AV2190" s="2">
        <v>44834</v>
      </c>
      <c r="AW2190" s="2">
        <v>44865</v>
      </c>
    </row>
    <row r="2191" spans="1:49" x14ac:dyDescent="0.25">
      <c r="D2191" s="3">
        <v>4498683</v>
      </c>
      <c r="E2191">
        <v>5751592</v>
      </c>
      <c r="F2191">
        <v>3924702</v>
      </c>
      <c r="G2191">
        <v>2960838</v>
      </c>
      <c r="H2191">
        <v>3985755</v>
      </c>
      <c r="I2191">
        <v>2943204</v>
      </c>
      <c r="J2191">
        <v>3438454</v>
      </c>
      <c r="K2191">
        <v>4143146</v>
      </c>
      <c r="L2191">
        <v>3106666</v>
      </c>
      <c r="M2191">
        <v>3493324</v>
      </c>
      <c r="N2191">
        <v>4297314</v>
      </c>
      <c r="O2191">
        <v>3250647</v>
      </c>
      <c r="P2191">
        <v>3428959</v>
      </c>
      <c r="Q2191">
        <v>4841880</v>
      </c>
      <c r="R2191">
        <v>8676744</v>
      </c>
      <c r="S2191">
        <v>5352556</v>
      </c>
      <c r="T2191">
        <v>4928334</v>
      </c>
      <c r="U2191">
        <v>6019951</v>
      </c>
      <c r="V2191">
        <v>3815963</v>
      </c>
      <c r="W2191">
        <v>5557802</v>
      </c>
      <c r="X2191">
        <v>6215511</v>
      </c>
      <c r="Y2191">
        <v>3422693</v>
      </c>
      <c r="Z2191">
        <v>4426617</v>
      </c>
      <c r="AA2191">
        <v>4737517</v>
      </c>
      <c r="AB2191">
        <v>4495817</v>
      </c>
      <c r="AC2191">
        <v>6408440</v>
      </c>
      <c r="AD2191">
        <v>5720800</v>
      </c>
      <c r="AE2191">
        <v>4277460</v>
      </c>
      <c r="AF2191">
        <v>4908350</v>
      </c>
      <c r="AG2191">
        <v>5313016</v>
      </c>
      <c r="AH2191">
        <v>3296166</v>
      </c>
      <c r="AI2191">
        <v>3578705</v>
      </c>
      <c r="AJ2191">
        <v>3866887</v>
      </c>
      <c r="AK2191">
        <v>3273808</v>
      </c>
      <c r="AL2191">
        <v>5771933</v>
      </c>
      <c r="AM2191">
        <v>4914025</v>
      </c>
      <c r="AN2191">
        <v>4486969</v>
      </c>
      <c r="AO2191">
        <v>4962767</v>
      </c>
      <c r="AP2191">
        <v>6527895</v>
      </c>
      <c r="AQ2191">
        <v>3837242</v>
      </c>
      <c r="AR2191">
        <v>5352391</v>
      </c>
      <c r="AS2191">
        <v>4768177</v>
      </c>
      <c r="AT2191">
        <v>3596553</v>
      </c>
      <c r="AU2191">
        <v>5423601</v>
      </c>
      <c r="AV2191">
        <v>4236231</v>
      </c>
      <c r="AW2191">
        <v>4009410</v>
      </c>
    </row>
    <row r="2192" spans="1:49" x14ac:dyDescent="0.25">
      <c r="A2192" s="5" t="s">
        <v>1080</v>
      </c>
      <c r="B2192" t="s">
        <v>1176</v>
      </c>
      <c r="C2192" t="s">
        <v>1199</v>
      </c>
      <c r="D2192" s="2">
        <f>_xll.BDH(A2192, "volume", B2192, C2192, "Direction", "H", "Period", "M","cols=46;rows=2")</f>
        <v>43496</v>
      </c>
      <c r="E2192" s="2">
        <v>43524</v>
      </c>
      <c r="F2192" s="2">
        <v>43553</v>
      </c>
      <c r="G2192" s="2">
        <v>43585</v>
      </c>
      <c r="H2192" s="2">
        <v>43616</v>
      </c>
      <c r="I2192" s="2">
        <v>43644</v>
      </c>
      <c r="J2192" s="2">
        <v>43677</v>
      </c>
      <c r="K2192" s="2">
        <v>43707</v>
      </c>
      <c r="L2192" s="2">
        <v>43738</v>
      </c>
      <c r="M2192" s="2">
        <v>43769</v>
      </c>
      <c r="N2192" s="2">
        <v>43798</v>
      </c>
      <c r="O2192" s="2">
        <v>43830</v>
      </c>
      <c r="P2192" s="2">
        <v>43861</v>
      </c>
      <c r="Q2192" s="2">
        <v>43889</v>
      </c>
      <c r="R2192" s="2">
        <v>43921</v>
      </c>
      <c r="S2192" s="2">
        <v>43951</v>
      </c>
      <c r="T2192" s="2">
        <v>43980</v>
      </c>
      <c r="U2192" s="2">
        <v>44012</v>
      </c>
      <c r="V2192" s="2">
        <v>44043</v>
      </c>
      <c r="W2192" s="2">
        <v>44074</v>
      </c>
      <c r="X2192" s="2">
        <v>44104</v>
      </c>
      <c r="Y2192" s="2">
        <v>44134</v>
      </c>
      <c r="Z2192" s="2">
        <v>44165</v>
      </c>
      <c r="AA2192" s="2">
        <v>44196</v>
      </c>
      <c r="AB2192" s="2">
        <v>44225</v>
      </c>
      <c r="AC2192" s="2">
        <v>44253</v>
      </c>
      <c r="AD2192" s="2">
        <v>44286</v>
      </c>
      <c r="AE2192" s="2">
        <v>44316</v>
      </c>
      <c r="AF2192" s="2">
        <v>44347</v>
      </c>
      <c r="AG2192" s="2">
        <v>44377</v>
      </c>
      <c r="AH2192" s="2">
        <v>44407</v>
      </c>
      <c r="AI2192" s="2">
        <v>44439</v>
      </c>
      <c r="AJ2192" s="2">
        <v>44469</v>
      </c>
      <c r="AK2192" s="2">
        <v>44498</v>
      </c>
      <c r="AL2192" s="2">
        <v>44530</v>
      </c>
      <c r="AM2192" s="2">
        <v>44561</v>
      </c>
      <c r="AN2192" s="2">
        <v>44592</v>
      </c>
      <c r="AO2192" s="2">
        <v>44620</v>
      </c>
      <c r="AP2192" s="2">
        <v>44651</v>
      </c>
      <c r="AQ2192" s="2">
        <v>44680</v>
      </c>
      <c r="AR2192" s="2">
        <v>44712</v>
      </c>
      <c r="AS2192" s="2">
        <v>44742</v>
      </c>
      <c r="AT2192" s="2">
        <v>44771</v>
      </c>
      <c r="AU2192" s="2">
        <v>44804</v>
      </c>
      <c r="AV2192" s="2">
        <v>44834</v>
      </c>
      <c r="AW2192" s="2">
        <v>44865</v>
      </c>
    </row>
    <row r="2193" spans="1:49" x14ac:dyDescent="0.25">
      <c r="D2193" s="3">
        <v>71386215</v>
      </c>
      <c r="E2193">
        <v>74934305</v>
      </c>
      <c r="F2193">
        <v>67026174</v>
      </c>
      <c r="G2193">
        <v>72208867</v>
      </c>
      <c r="H2193">
        <v>57513686</v>
      </c>
      <c r="I2193">
        <v>55019180</v>
      </c>
      <c r="J2193">
        <v>60394685</v>
      </c>
      <c r="K2193">
        <v>59976090</v>
      </c>
      <c r="L2193">
        <v>51463742</v>
      </c>
      <c r="M2193">
        <v>78453980</v>
      </c>
      <c r="N2193">
        <v>61675408</v>
      </c>
      <c r="O2193">
        <v>63742446</v>
      </c>
      <c r="P2193">
        <v>64286063</v>
      </c>
      <c r="Q2193">
        <v>100488045</v>
      </c>
      <c r="R2193">
        <v>119881778</v>
      </c>
      <c r="S2193">
        <v>91563239</v>
      </c>
      <c r="T2193">
        <v>74868231</v>
      </c>
      <c r="U2193">
        <v>99603575</v>
      </c>
      <c r="V2193">
        <v>117961504</v>
      </c>
      <c r="W2193">
        <v>63472101</v>
      </c>
      <c r="X2193">
        <v>87956828</v>
      </c>
      <c r="Y2193">
        <v>99224789</v>
      </c>
      <c r="Z2193">
        <v>72713878</v>
      </c>
      <c r="AA2193">
        <v>54360689</v>
      </c>
      <c r="AB2193">
        <v>73585367</v>
      </c>
      <c r="AC2193">
        <v>93358033</v>
      </c>
      <c r="AD2193">
        <v>110470900</v>
      </c>
      <c r="AE2193">
        <v>84814681</v>
      </c>
      <c r="AF2193">
        <v>94437881</v>
      </c>
      <c r="AG2193">
        <v>63874869</v>
      </c>
      <c r="AH2193">
        <v>64004031</v>
      </c>
      <c r="AI2193">
        <v>40177101</v>
      </c>
      <c r="AJ2193">
        <v>52307804</v>
      </c>
      <c r="AK2193">
        <v>57300126</v>
      </c>
      <c r="AL2193">
        <v>68983789</v>
      </c>
      <c r="AM2193">
        <v>79591718</v>
      </c>
      <c r="AN2193">
        <v>69928994</v>
      </c>
      <c r="AO2193">
        <v>80346037</v>
      </c>
      <c r="AP2193">
        <v>119268065</v>
      </c>
      <c r="AQ2193">
        <v>202249180</v>
      </c>
      <c r="AR2193">
        <v>94743645</v>
      </c>
      <c r="AS2193">
        <v>69873237</v>
      </c>
      <c r="AT2193">
        <v>58943631</v>
      </c>
      <c r="AU2193">
        <v>54245681</v>
      </c>
      <c r="AV2193">
        <v>57407912</v>
      </c>
      <c r="AW2193">
        <v>157717629</v>
      </c>
    </row>
    <row r="2194" spans="1:49" x14ac:dyDescent="0.25">
      <c r="A2194" s="5" t="s">
        <v>1081</v>
      </c>
      <c r="B2194" t="s">
        <v>1176</v>
      </c>
      <c r="C2194" t="s">
        <v>1200</v>
      </c>
      <c r="D2194" s="2">
        <f>_xll.BDH(A2194, "volume", B2194, C2194, "Direction", "H", "Period", "M","cols=13;rows=2")</f>
        <v>43496</v>
      </c>
      <c r="E2194" s="2">
        <v>43524</v>
      </c>
      <c r="F2194" s="2">
        <v>43553</v>
      </c>
      <c r="G2194" s="2">
        <v>43585</v>
      </c>
      <c r="H2194" s="2">
        <v>43616</v>
      </c>
      <c r="I2194" s="2">
        <v>43644</v>
      </c>
      <c r="J2194" s="2">
        <v>43677</v>
      </c>
      <c r="K2194" s="2">
        <v>43707</v>
      </c>
      <c r="L2194" s="2">
        <v>43738</v>
      </c>
      <c r="M2194" s="2">
        <v>43769</v>
      </c>
      <c r="N2194" s="2">
        <v>43798</v>
      </c>
      <c r="O2194" s="2">
        <v>43830</v>
      </c>
      <c r="P2194" s="2">
        <v>43861</v>
      </c>
    </row>
    <row r="2195" spans="1:49" x14ac:dyDescent="0.25">
      <c r="D2195" s="3">
        <v>3907293</v>
      </c>
      <c r="E2195">
        <v>2533035</v>
      </c>
      <c r="F2195">
        <v>4613918</v>
      </c>
      <c r="G2195">
        <v>4162394</v>
      </c>
      <c r="H2195">
        <v>3687156</v>
      </c>
      <c r="I2195">
        <v>2857102</v>
      </c>
      <c r="J2195">
        <v>2890840</v>
      </c>
      <c r="K2195">
        <v>3068025</v>
      </c>
      <c r="L2195">
        <v>2752287</v>
      </c>
      <c r="M2195">
        <v>4795673</v>
      </c>
      <c r="N2195">
        <v>3188425</v>
      </c>
      <c r="O2195">
        <v>3013001</v>
      </c>
      <c r="P2195">
        <v>2761348</v>
      </c>
    </row>
    <row r="2196" spans="1:49" x14ac:dyDescent="0.25">
      <c r="A2196" s="5" t="s">
        <v>1082</v>
      </c>
      <c r="B2196" t="s">
        <v>1176</v>
      </c>
      <c r="C2196" t="s">
        <v>1199</v>
      </c>
      <c r="D2196" s="2">
        <f>_xll.BDH(A2196, "volume", B2196, C2196, "Direction", "H", "Period", "M","cols=46;rows=2")</f>
        <v>43496</v>
      </c>
      <c r="E2196" s="2">
        <v>43524</v>
      </c>
      <c r="F2196" s="2">
        <v>43553</v>
      </c>
      <c r="G2196" s="2">
        <v>43585</v>
      </c>
      <c r="H2196" s="2">
        <v>43616</v>
      </c>
      <c r="I2196" s="2">
        <v>43644</v>
      </c>
      <c r="J2196" s="2">
        <v>43677</v>
      </c>
      <c r="K2196" s="2">
        <v>43707</v>
      </c>
      <c r="L2196" s="2">
        <v>43738</v>
      </c>
      <c r="M2196" s="2">
        <v>43769</v>
      </c>
      <c r="N2196" s="2">
        <v>43798</v>
      </c>
      <c r="O2196" s="2">
        <v>43830</v>
      </c>
      <c r="P2196" s="2">
        <v>43861</v>
      </c>
      <c r="Q2196" s="2">
        <v>43889</v>
      </c>
      <c r="R2196" s="2">
        <v>43921</v>
      </c>
      <c r="S2196" s="2">
        <v>43951</v>
      </c>
      <c r="T2196" s="2">
        <v>43980</v>
      </c>
      <c r="U2196" s="2">
        <v>44012</v>
      </c>
      <c r="V2196" s="2">
        <v>44043</v>
      </c>
      <c r="W2196" s="2">
        <v>44074</v>
      </c>
      <c r="X2196" s="2">
        <v>44104</v>
      </c>
      <c r="Y2196" s="2">
        <v>44134</v>
      </c>
      <c r="Z2196" s="2">
        <v>44165</v>
      </c>
      <c r="AA2196" s="2">
        <v>44196</v>
      </c>
      <c r="AB2196" s="2">
        <v>44225</v>
      </c>
      <c r="AC2196" s="2">
        <v>44253</v>
      </c>
      <c r="AD2196" s="2">
        <v>44286</v>
      </c>
      <c r="AE2196" s="2">
        <v>44316</v>
      </c>
      <c r="AF2196" s="2">
        <v>44347</v>
      </c>
      <c r="AG2196" s="2">
        <v>44377</v>
      </c>
      <c r="AH2196" s="2">
        <v>44407</v>
      </c>
      <c r="AI2196" s="2">
        <v>44439</v>
      </c>
      <c r="AJ2196" s="2">
        <v>44469</v>
      </c>
      <c r="AK2196" s="2">
        <v>44498</v>
      </c>
      <c r="AL2196" s="2">
        <v>44530</v>
      </c>
      <c r="AM2196" s="2">
        <v>44561</v>
      </c>
      <c r="AN2196" s="2">
        <v>44592</v>
      </c>
      <c r="AO2196" s="2">
        <v>44620</v>
      </c>
      <c r="AP2196" s="2">
        <v>44651</v>
      </c>
      <c r="AQ2196" s="2">
        <v>44680</v>
      </c>
      <c r="AR2196" s="2">
        <v>44712</v>
      </c>
      <c r="AS2196" s="2">
        <v>44742</v>
      </c>
      <c r="AT2196" s="2">
        <v>44771</v>
      </c>
      <c r="AU2196" s="2">
        <v>44804</v>
      </c>
      <c r="AV2196" s="2">
        <v>44834</v>
      </c>
      <c r="AW2196" s="2">
        <v>44865</v>
      </c>
    </row>
    <row r="2197" spans="1:49" x14ac:dyDescent="0.25">
      <c r="D2197" s="3">
        <v>80660895</v>
      </c>
      <c r="E2197">
        <v>64254245</v>
      </c>
      <c r="F2197">
        <v>66601700</v>
      </c>
      <c r="G2197">
        <v>63184980</v>
      </c>
      <c r="H2197">
        <v>69833710</v>
      </c>
      <c r="I2197">
        <v>59211730</v>
      </c>
      <c r="J2197">
        <v>63296015</v>
      </c>
      <c r="K2197">
        <v>71431655</v>
      </c>
      <c r="L2197">
        <v>51172670</v>
      </c>
      <c r="M2197">
        <v>48192155</v>
      </c>
      <c r="N2197">
        <v>65173440</v>
      </c>
      <c r="O2197">
        <v>49260590</v>
      </c>
      <c r="P2197">
        <v>45107360</v>
      </c>
      <c r="Q2197">
        <v>55905920</v>
      </c>
      <c r="R2197">
        <v>139983290</v>
      </c>
      <c r="S2197">
        <v>74120715</v>
      </c>
      <c r="T2197">
        <v>63920660</v>
      </c>
      <c r="U2197">
        <v>73501670</v>
      </c>
      <c r="V2197">
        <v>62330045</v>
      </c>
      <c r="W2197">
        <v>57406265</v>
      </c>
      <c r="X2197">
        <v>56628900</v>
      </c>
      <c r="Y2197">
        <v>52718130</v>
      </c>
      <c r="Z2197">
        <v>47557300</v>
      </c>
      <c r="AA2197">
        <v>44920715</v>
      </c>
      <c r="AB2197">
        <v>38562120</v>
      </c>
      <c r="AC2197">
        <v>51115915</v>
      </c>
      <c r="AD2197">
        <v>72924660</v>
      </c>
      <c r="AE2197">
        <v>43899630</v>
      </c>
      <c r="AF2197">
        <v>43049400</v>
      </c>
      <c r="AG2197">
        <v>38477370</v>
      </c>
      <c r="AH2197">
        <v>36874025</v>
      </c>
      <c r="AI2197">
        <v>39910815</v>
      </c>
      <c r="AJ2197">
        <v>42895745</v>
      </c>
      <c r="AK2197">
        <v>32405385</v>
      </c>
      <c r="AL2197">
        <v>39515980</v>
      </c>
      <c r="AM2197">
        <v>80367170</v>
      </c>
      <c r="AN2197">
        <v>70368365</v>
      </c>
      <c r="AO2197">
        <v>50049165</v>
      </c>
      <c r="AP2197">
        <v>73233620</v>
      </c>
      <c r="AQ2197">
        <v>38591030</v>
      </c>
      <c r="AR2197">
        <v>78597030</v>
      </c>
      <c r="AS2197">
        <v>51389312</v>
      </c>
      <c r="AT2197">
        <v>33584800</v>
      </c>
      <c r="AU2197">
        <v>46341395</v>
      </c>
      <c r="AV2197">
        <v>43495884</v>
      </c>
      <c r="AW2197">
        <v>40131699</v>
      </c>
    </row>
    <row r="2198" spans="1:49" x14ac:dyDescent="0.25">
      <c r="A2198" s="5" t="s">
        <v>1083</v>
      </c>
      <c r="B2198" t="s">
        <v>1176</v>
      </c>
      <c r="C2198" t="s">
        <v>1199</v>
      </c>
      <c r="D2198" s="2">
        <f>_xll.BDH(A2198, "volume", B2198, C2198, "Direction", "H", "Period", "M","cols=46;rows=2")</f>
        <v>43496</v>
      </c>
      <c r="E2198" s="2">
        <v>43524</v>
      </c>
      <c r="F2198" s="2">
        <v>43553</v>
      </c>
      <c r="G2198" s="2">
        <v>43585</v>
      </c>
      <c r="H2198" s="2">
        <v>43616</v>
      </c>
      <c r="I2198" s="2">
        <v>43644</v>
      </c>
      <c r="J2198" s="2">
        <v>43677</v>
      </c>
      <c r="K2198" s="2">
        <v>43707</v>
      </c>
      <c r="L2198" s="2">
        <v>43738</v>
      </c>
      <c r="M2198" s="2">
        <v>43769</v>
      </c>
      <c r="N2198" s="2">
        <v>43798</v>
      </c>
      <c r="O2198" s="2">
        <v>43830</v>
      </c>
      <c r="P2198" s="2">
        <v>43861</v>
      </c>
      <c r="Q2198" s="2">
        <v>43889</v>
      </c>
      <c r="R2198" s="2">
        <v>43921</v>
      </c>
      <c r="S2198" s="2">
        <v>43951</v>
      </c>
      <c r="T2198" s="2">
        <v>43980</v>
      </c>
      <c r="U2198" s="2">
        <v>44012</v>
      </c>
      <c r="V2198" s="2">
        <v>44043</v>
      </c>
      <c r="W2198" s="2">
        <v>44074</v>
      </c>
      <c r="X2198" s="2">
        <v>44104</v>
      </c>
      <c r="Y2198" s="2">
        <v>44134</v>
      </c>
      <c r="Z2198" s="2">
        <v>44165</v>
      </c>
      <c r="AA2198" s="2">
        <v>44196</v>
      </c>
      <c r="AB2198" s="2">
        <v>44225</v>
      </c>
      <c r="AC2198" s="2">
        <v>44253</v>
      </c>
      <c r="AD2198" s="2">
        <v>44286</v>
      </c>
      <c r="AE2198" s="2">
        <v>44316</v>
      </c>
      <c r="AF2198" s="2">
        <v>44347</v>
      </c>
      <c r="AG2198" s="2">
        <v>44377</v>
      </c>
      <c r="AH2198" s="2">
        <v>44407</v>
      </c>
      <c r="AI2198" s="2">
        <v>44439</v>
      </c>
      <c r="AJ2198" s="2">
        <v>44469</v>
      </c>
      <c r="AK2198" s="2">
        <v>44498</v>
      </c>
      <c r="AL2198" s="2">
        <v>44530</v>
      </c>
      <c r="AM2198" s="2">
        <v>44561</v>
      </c>
      <c r="AN2198" s="2">
        <v>44592</v>
      </c>
      <c r="AO2198" s="2">
        <v>44620</v>
      </c>
      <c r="AP2198" s="2">
        <v>44651</v>
      </c>
      <c r="AQ2198" s="2">
        <v>44680</v>
      </c>
      <c r="AR2198" s="2">
        <v>44712</v>
      </c>
      <c r="AS2198" s="2">
        <v>44742</v>
      </c>
      <c r="AT2198" s="2">
        <v>44771</v>
      </c>
      <c r="AU2198" s="2">
        <v>44804</v>
      </c>
      <c r="AV2198" s="2">
        <v>44834</v>
      </c>
      <c r="AW2198" s="2">
        <v>44865</v>
      </c>
    </row>
    <row r="2199" spans="1:49" x14ac:dyDescent="0.25">
      <c r="D2199" s="3">
        <v>1870026</v>
      </c>
      <c r="E2199">
        <v>1562817</v>
      </c>
      <c r="F2199">
        <v>2520149</v>
      </c>
      <c r="G2199">
        <v>1441384</v>
      </c>
      <c r="H2199">
        <v>1536088</v>
      </c>
      <c r="I2199">
        <v>1997224</v>
      </c>
      <c r="J2199">
        <v>1307995</v>
      </c>
      <c r="K2199">
        <v>2133276</v>
      </c>
      <c r="L2199">
        <v>1915706</v>
      </c>
      <c r="M2199">
        <v>1611831</v>
      </c>
      <c r="N2199">
        <v>2010507</v>
      </c>
      <c r="O2199">
        <v>2054173</v>
      </c>
      <c r="P2199">
        <v>2349598</v>
      </c>
      <c r="Q2199">
        <v>2553778</v>
      </c>
      <c r="R2199">
        <v>3509547</v>
      </c>
      <c r="S2199">
        <v>1981371</v>
      </c>
      <c r="T2199">
        <v>2116139</v>
      </c>
      <c r="U2199">
        <v>2758147</v>
      </c>
      <c r="V2199">
        <v>1626031</v>
      </c>
      <c r="W2199">
        <v>2445421</v>
      </c>
      <c r="X2199">
        <v>3471445</v>
      </c>
      <c r="Y2199">
        <v>2245695</v>
      </c>
      <c r="Z2199">
        <v>2601625</v>
      </c>
      <c r="AA2199">
        <v>2925729</v>
      </c>
      <c r="AB2199">
        <v>2358815</v>
      </c>
      <c r="AC2199">
        <v>2525552</v>
      </c>
      <c r="AD2199">
        <v>3167666</v>
      </c>
      <c r="AE2199">
        <v>2430957</v>
      </c>
      <c r="AF2199">
        <v>2176638</v>
      </c>
      <c r="AG2199">
        <v>2162434</v>
      </c>
      <c r="AH2199">
        <v>1502845</v>
      </c>
      <c r="AI2199">
        <v>1467350</v>
      </c>
      <c r="AJ2199">
        <v>1776035</v>
      </c>
      <c r="AK2199">
        <v>2196764</v>
      </c>
      <c r="AL2199">
        <v>2105115</v>
      </c>
      <c r="AM2199">
        <v>2222587</v>
      </c>
      <c r="AN2199">
        <v>2109901</v>
      </c>
      <c r="AO2199">
        <v>2733912</v>
      </c>
      <c r="AP2199">
        <v>4035996</v>
      </c>
      <c r="AQ2199">
        <v>2515528</v>
      </c>
      <c r="AR2199">
        <v>2635567</v>
      </c>
      <c r="AS2199">
        <v>3269799</v>
      </c>
      <c r="AT2199">
        <v>1863895</v>
      </c>
      <c r="AU2199">
        <v>2029021</v>
      </c>
      <c r="AV2199">
        <v>2569024</v>
      </c>
      <c r="AW2199">
        <v>2146171</v>
      </c>
    </row>
    <row r="2200" spans="1:49" x14ac:dyDescent="0.25">
      <c r="A2200" s="5" t="s">
        <v>1084</v>
      </c>
      <c r="B2200" t="s">
        <v>1176</v>
      </c>
      <c r="C2200" t="s">
        <v>1199</v>
      </c>
      <c r="D2200" s="2">
        <f>_xll.BDH(A2200, "volume", B2200, C2200, "Direction", "H", "Period", "M","cols=46;rows=2")</f>
        <v>43496</v>
      </c>
      <c r="E2200" s="2">
        <v>43524</v>
      </c>
      <c r="F2200" s="2">
        <v>43553</v>
      </c>
      <c r="G2200" s="2">
        <v>43585</v>
      </c>
      <c r="H2200" s="2">
        <v>43616</v>
      </c>
      <c r="I2200" s="2">
        <v>43644</v>
      </c>
      <c r="J2200" s="2">
        <v>43677</v>
      </c>
      <c r="K2200" s="2">
        <v>43707</v>
      </c>
      <c r="L2200" s="2">
        <v>43738</v>
      </c>
      <c r="M2200" s="2">
        <v>43769</v>
      </c>
      <c r="N2200" s="2">
        <v>43798</v>
      </c>
      <c r="O2200" s="2">
        <v>43830</v>
      </c>
      <c r="P2200" s="2">
        <v>43861</v>
      </c>
      <c r="Q2200" s="2">
        <v>43889</v>
      </c>
      <c r="R2200" s="2">
        <v>43921</v>
      </c>
      <c r="S2200" s="2">
        <v>43951</v>
      </c>
      <c r="T2200" s="2">
        <v>43980</v>
      </c>
      <c r="U2200" s="2">
        <v>44012</v>
      </c>
      <c r="V2200" s="2">
        <v>44043</v>
      </c>
      <c r="W2200" s="2">
        <v>44074</v>
      </c>
      <c r="X2200" s="2">
        <v>44104</v>
      </c>
      <c r="Y2200" s="2">
        <v>44134</v>
      </c>
      <c r="Z2200" s="2">
        <v>44165</v>
      </c>
      <c r="AA2200" s="2">
        <v>44196</v>
      </c>
      <c r="AB2200" s="2">
        <v>44225</v>
      </c>
      <c r="AC2200" s="2">
        <v>44253</v>
      </c>
      <c r="AD2200" s="2">
        <v>44286</v>
      </c>
      <c r="AE2200" s="2">
        <v>44316</v>
      </c>
      <c r="AF2200" s="2">
        <v>44347</v>
      </c>
      <c r="AG2200" s="2">
        <v>44377</v>
      </c>
      <c r="AH2200" s="2">
        <v>44407</v>
      </c>
      <c r="AI2200" s="2">
        <v>44439</v>
      </c>
      <c r="AJ2200" s="2">
        <v>44469</v>
      </c>
      <c r="AK2200" s="2">
        <v>44498</v>
      </c>
      <c r="AL2200" s="2">
        <v>44530</v>
      </c>
      <c r="AM2200" s="2">
        <v>44561</v>
      </c>
      <c r="AN2200" s="2">
        <v>44592</v>
      </c>
      <c r="AO2200" s="2">
        <v>44620</v>
      </c>
      <c r="AP2200" s="2">
        <v>44651</v>
      </c>
      <c r="AQ2200" s="2">
        <v>44680</v>
      </c>
      <c r="AR2200" s="2">
        <v>44712</v>
      </c>
      <c r="AS2200" s="2">
        <v>44742</v>
      </c>
      <c r="AT2200" s="2">
        <v>44771</v>
      </c>
      <c r="AU2200" s="2">
        <v>44804</v>
      </c>
      <c r="AV2200" s="2">
        <v>44834</v>
      </c>
      <c r="AW2200" s="2">
        <v>44865</v>
      </c>
    </row>
    <row r="2201" spans="1:49" x14ac:dyDescent="0.25">
      <c r="D2201" s="3">
        <v>3369510</v>
      </c>
      <c r="E2201">
        <v>2556882</v>
      </c>
      <c r="F2201">
        <v>3970211</v>
      </c>
      <c r="G2201">
        <v>3026760</v>
      </c>
      <c r="H2201">
        <v>3342294</v>
      </c>
      <c r="I2201">
        <v>3146430</v>
      </c>
      <c r="J2201">
        <v>2797157</v>
      </c>
      <c r="K2201">
        <v>3299895</v>
      </c>
      <c r="L2201">
        <v>3323750</v>
      </c>
      <c r="M2201">
        <v>2912047</v>
      </c>
      <c r="N2201">
        <v>3044377</v>
      </c>
      <c r="O2201">
        <v>3178149</v>
      </c>
      <c r="P2201">
        <v>2975503</v>
      </c>
      <c r="Q2201">
        <v>4026341</v>
      </c>
      <c r="R2201">
        <v>7656887</v>
      </c>
      <c r="S2201">
        <v>4098496</v>
      </c>
      <c r="T2201">
        <v>3201648</v>
      </c>
      <c r="U2201">
        <v>4202359</v>
      </c>
      <c r="V2201">
        <v>2861457</v>
      </c>
      <c r="W2201">
        <v>2370754</v>
      </c>
      <c r="X2201">
        <v>3277684</v>
      </c>
      <c r="Y2201">
        <v>2718524</v>
      </c>
      <c r="Z2201">
        <v>3166262</v>
      </c>
      <c r="AA2201">
        <v>2809045</v>
      </c>
      <c r="AB2201">
        <v>2939676</v>
      </c>
      <c r="AC2201">
        <v>2802504</v>
      </c>
      <c r="AD2201">
        <v>3646385</v>
      </c>
      <c r="AE2201">
        <v>2319817</v>
      </c>
      <c r="AF2201">
        <v>2254656</v>
      </c>
      <c r="AG2201">
        <v>3051015</v>
      </c>
      <c r="AH2201">
        <v>1921866</v>
      </c>
      <c r="AI2201">
        <v>2002527</v>
      </c>
      <c r="AJ2201">
        <v>2536479</v>
      </c>
      <c r="AK2201">
        <v>2046047</v>
      </c>
      <c r="AL2201">
        <v>2154474</v>
      </c>
      <c r="AM2201">
        <v>2686164</v>
      </c>
      <c r="AN2201">
        <v>4221635</v>
      </c>
      <c r="AO2201">
        <v>3697771</v>
      </c>
      <c r="AP2201">
        <v>4364433</v>
      </c>
      <c r="AQ2201">
        <v>3109028</v>
      </c>
      <c r="AR2201">
        <v>4091480</v>
      </c>
      <c r="AS2201">
        <v>3172014</v>
      </c>
      <c r="AT2201">
        <v>2756451</v>
      </c>
      <c r="AU2201">
        <v>2048930</v>
      </c>
      <c r="AV2201">
        <v>2824832</v>
      </c>
      <c r="AW2201">
        <v>2741360</v>
      </c>
    </row>
    <row r="2202" spans="1:49" x14ac:dyDescent="0.25">
      <c r="A2202" s="5" t="s">
        <v>1085</v>
      </c>
      <c r="B2202" t="s">
        <v>1176</v>
      </c>
      <c r="C2202" t="s">
        <v>1199</v>
      </c>
      <c r="D2202" s="2">
        <f>_xll.BDH(A2202, "volume", B2202, C2202, "Direction", "H", "Period", "M","cols=46;rows=2")</f>
        <v>43496</v>
      </c>
      <c r="E2202" s="2">
        <v>43524</v>
      </c>
      <c r="F2202" s="2">
        <v>43553</v>
      </c>
      <c r="G2202" s="2">
        <v>43585</v>
      </c>
      <c r="H2202" s="2">
        <v>43616</v>
      </c>
      <c r="I2202" s="2">
        <v>43644</v>
      </c>
      <c r="J2202" s="2">
        <v>43677</v>
      </c>
      <c r="K2202" s="2">
        <v>43707</v>
      </c>
      <c r="L2202" s="2">
        <v>43738</v>
      </c>
      <c r="M2202" s="2">
        <v>43769</v>
      </c>
      <c r="N2202" s="2">
        <v>43798</v>
      </c>
      <c r="O2202" s="2">
        <v>43830</v>
      </c>
      <c r="P2202" s="2">
        <v>43861</v>
      </c>
      <c r="Q2202" s="2">
        <v>43889</v>
      </c>
      <c r="R2202" s="2">
        <v>43921</v>
      </c>
      <c r="S2202" s="2">
        <v>43951</v>
      </c>
      <c r="T2202" s="2">
        <v>43980</v>
      </c>
      <c r="U2202" s="2">
        <v>44012</v>
      </c>
      <c r="V2202" s="2">
        <v>44043</v>
      </c>
      <c r="W2202" s="2">
        <v>44074</v>
      </c>
      <c r="X2202" s="2">
        <v>44104</v>
      </c>
      <c r="Y2202" s="2">
        <v>44134</v>
      </c>
      <c r="Z2202" s="2">
        <v>44165</v>
      </c>
      <c r="AA2202" s="2">
        <v>44196</v>
      </c>
      <c r="AB2202" s="2">
        <v>44225</v>
      </c>
      <c r="AC2202" s="2">
        <v>44253</v>
      </c>
      <c r="AD2202" s="2">
        <v>44286</v>
      </c>
      <c r="AE2202" s="2">
        <v>44316</v>
      </c>
      <c r="AF2202" s="2">
        <v>44347</v>
      </c>
      <c r="AG2202" s="2">
        <v>44377</v>
      </c>
      <c r="AH2202" s="2">
        <v>44407</v>
      </c>
      <c r="AI2202" s="2">
        <v>44439</v>
      </c>
      <c r="AJ2202" s="2">
        <v>44469</v>
      </c>
      <c r="AK2202" s="2">
        <v>44498</v>
      </c>
      <c r="AL2202" s="2">
        <v>44530</v>
      </c>
      <c r="AM2202" s="2">
        <v>44561</v>
      </c>
      <c r="AN2202" s="2">
        <v>44592</v>
      </c>
      <c r="AO2202" s="2">
        <v>44620</v>
      </c>
      <c r="AP2202" s="2">
        <v>44651</v>
      </c>
      <c r="AQ2202" s="2">
        <v>44680</v>
      </c>
      <c r="AR2202" s="2">
        <v>44712</v>
      </c>
      <c r="AS2202" s="2">
        <v>44742</v>
      </c>
      <c r="AT2202" s="2">
        <v>44771</v>
      </c>
      <c r="AU2202" s="2">
        <v>44804</v>
      </c>
      <c r="AV2202" s="2">
        <v>44834</v>
      </c>
      <c r="AW2202" s="2">
        <v>44865</v>
      </c>
    </row>
    <row r="2203" spans="1:49" x14ac:dyDescent="0.25">
      <c r="D2203" s="3">
        <v>5252267</v>
      </c>
      <c r="E2203">
        <v>2924534</v>
      </c>
      <c r="F2203">
        <v>3740543</v>
      </c>
      <c r="G2203">
        <v>3631514</v>
      </c>
      <c r="H2203">
        <v>3646468</v>
      </c>
      <c r="I2203">
        <v>4087065</v>
      </c>
      <c r="J2203">
        <v>4143269</v>
      </c>
      <c r="K2203">
        <v>4576599</v>
      </c>
      <c r="L2203">
        <v>4206354</v>
      </c>
      <c r="M2203">
        <v>4639312</v>
      </c>
      <c r="N2203">
        <v>2997036</v>
      </c>
      <c r="O2203">
        <v>3396526</v>
      </c>
      <c r="P2203">
        <v>3850112</v>
      </c>
      <c r="Q2203">
        <v>3546299</v>
      </c>
      <c r="R2203">
        <v>7668315</v>
      </c>
      <c r="S2203">
        <v>4262435</v>
      </c>
      <c r="T2203">
        <v>3980959</v>
      </c>
      <c r="U2203">
        <v>4471005</v>
      </c>
      <c r="V2203">
        <v>2917347</v>
      </c>
      <c r="W2203">
        <v>2216794</v>
      </c>
      <c r="X2203">
        <v>3370717</v>
      </c>
      <c r="Y2203">
        <v>2734470</v>
      </c>
      <c r="Z2203">
        <v>3187133</v>
      </c>
      <c r="AA2203">
        <v>2856089</v>
      </c>
      <c r="AB2203">
        <v>4210541</v>
      </c>
      <c r="AC2203">
        <v>2922048</v>
      </c>
      <c r="AD2203">
        <v>5602558</v>
      </c>
      <c r="AE2203">
        <v>3790467</v>
      </c>
      <c r="AF2203">
        <v>2742328</v>
      </c>
      <c r="AG2203">
        <v>3384792</v>
      </c>
      <c r="AH2203">
        <v>3425226</v>
      </c>
      <c r="AI2203">
        <v>3331138</v>
      </c>
      <c r="AJ2203">
        <v>3127433</v>
      </c>
      <c r="AK2203">
        <v>2625357</v>
      </c>
      <c r="AL2203">
        <v>2653964</v>
      </c>
      <c r="AM2203">
        <v>3081756</v>
      </c>
      <c r="AN2203">
        <v>3773506</v>
      </c>
      <c r="AO2203">
        <v>3148895</v>
      </c>
      <c r="AP2203">
        <v>4616483</v>
      </c>
      <c r="AQ2203">
        <v>4713938</v>
      </c>
      <c r="AR2203">
        <v>5479540</v>
      </c>
      <c r="AS2203">
        <v>5192575</v>
      </c>
      <c r="AT2203">
        <v>4271955</v>
      </c>
      <c r="AU2203">
        <v>3949214</v>
      </c>
      <c r="AV2203">
        <v>4961378</v>
      </c>
      <c r="AW2203">
        <v>8594780</v>
      </c>
    </row>
    <row r="2204" spans="1:49" x14ac:dyDescent="0.25">
      <c r="A2204" s="5" t="s">
        <v>1086</v>
      </c>
      <c r="B2204" t="s">
        <v>1176</v>
      </c>
      <c r="C2204" t="s">
        <v>1201</v>
      </c>
      <c r="D2204" s="2">
        <f>_xll.BDH(A2204, "volume", B2204, C2204, "Direction", "H", "Period", "M","cols=12;rows=2")</f>
        <v>43496</v>
      </c>
      <c r="E2204" s="2">
        <v>43524</v>
      </c>
      <c r="F2204" s="2">
        <v>43553</v>
      </c>
      <c r="G2204" s="2">
        <v>43585</v>
      </c>
      <c r="H2204" s="2">
        <v>43616</v>
      </c>
      <c r="I2204" s="2">
        <v>43644</v>
      </c>
      <c r="J2204" s="2">
        <v>43677</v>
      </c>
      <c r="K2204" s="2">
        <v>43707</v>
      </c>
      <c r="L2204" s="2">
        <v>43738</v>
      </c>
      <c r="M2204" s="2">
        <v>43769</v>
      </c>
      <c r="N2204" s="2">
        <v>43798</v>
      </c>
      <c r="O2204" s="2">
        <v>43830</v>
      </c>
    </row>
    <row r="2205" spans="1:49" x14ac:dyDescent="0.25">
      <c r="D2205" s="3">
        <v>14489805</v>
      </c>
      <c r="E2205">
        <v>11304714</v>
      </c>
      <c r="F2205">
        <v>14097197</v>
      </c>
      <c r="G2205">
        <v>11394981</v>
      </c>
      <c r="H2205">
        <v>14072192</v>
      </c>
      <c r="I2205">
        <v>11022020</v>
      </c>
      <c r="J2205">
        <v>11330384</v>
      </c>
      <c r="K2205">
        <v>27589987</v>
      </c>
      <c r="L2205">
        <v>22976476</v>
      </c>
      <c r="M2205">
        <v>43291932</v>
      </c>
      <c r="N2205">
        <v>22955097</v>
      </c>
      <c r="O2205">
        <v>14460079</v>
      </c>
    </row>
    <row r="2206" spans="1:49" x14ac:dyDescent="0.25">
      <c r="A2206" s="5" t="s">
        <v>1087</v>
      </c>
      <c r="B2206" t="s">
        <v>1176</v>
      </c>
      <c r="C2206" t="s">
        <v>1199</v>
      </c>
      <c r="D2206" s="2">
        <f>_xll.BDH(A2206, "volume", B2206, C2206, "Direction", "H", "Period", "M","cols=46;rows=2")</f>
        <v>43496</v>
      </c>
      <c r="E2206" s="2">
        <v>43524</v>
      </c>
      <c r="F2206" s="2">
        <v>43553</v>
      </c>
      <c r="G2206" s="2">
        <v>43585</v>
      </c>
      <c r="H2206" s="2">
        <v>43616</v>
      </c>
      <c r="I2206" s="2">
        <v>43644</v>
      </c>
      <c r="J2206" s="2">
        <v>43677</v>
      </c>
      <c r="K2206" s="2">
        <v>43707</v>
      </c>
      <c r="L2206" s="2">
        <v>43738</v>
      </c>
      <c r="M2206" s="2">
        <v>43769</v>
      </c>
      <c r="N2206" s="2">
        <v>43798</v>
      </c>
      <c r="O2206" s="2">
        <v>43830</v>
      </c>
      <c r="P2206" s="2">
        <v>43861</v>
      </c>
      <c r="Q2206" s="2">
        <v>43889</v>
      </c>
      <c r="R2206" s="2">
        <v>43921</v>
      </c>
      <c r="S2206" s="2">
        <v>43951</v>
      </c>
      <c r="T2206" s="2">
        <v>43980</v>
      </c>
      <c r="U2206" s="2">
        <v>44012</v>
      </c>
      <c r="V2206" s="2">
        <v>44043</v>
      </c>
      <c r="W2206" s="2">
        <v>44074</v>
      </c>
      <c r="X2206" s="2">
        <v>44104</v>
      </c>
      <c r="Y2206" s="2">
        <v>44134</v>
      </c>
      <c r="Z2206" s="2">
        <v>44165</v>
      </c>
      <c r="AA2206" s="2">
        <v>44196</v>
      </c>
      <c r="AB2206" s="2">
        <v>44225</v>
      </c>
      <c r="AC2206" s="2">
        <v>44253</v>
      </c>
      <c r="AD2206" s="2">
        <v>44286</v>
      </c>
      <c r="AE2206" s="2">
        <v>44316</v>
      </c>
      <c r="AF2206" s="2">
        <v>44347</v>
      </c>
      <c r="AG2206" s="2">
        <v>44377</v>
      </c>
      <c r="AH2206" s="2">
        <v>44407</v>
      </c>
      <c r="AI2206" s="2">
        <v>44439</v>
      </c>
      <c r="AJ2206" s="2">
        <v>44469</v>
      </c>
      <c r="AK2206" s="2">
        <v>44498</v>
      </c>
      <c r="AL2206" s="2">
        <v>44530</v>
      </c>
      <c r="AM2206" s="2">
        <v>44561</v>
      </c>
      <c r="AN2206" s="2">
        <v>44592</v>
      </c>
      <c r="AO2206" s="2">
        <v>44620</v>
      </c>
      <c r="AP2206" s="2">
        <v>44651</v>
      </c>
      <c r="AQ2206" s="2">
        <v>44680</v>
      </c>
      <c r="AR2206" s="2">
        <v>44712</v>
      </c>
      <c r="AS2206" s="2">
        <v>44742</v>
      </c>
      <c r="AT2206" s="2">
        <v>44771</v>
      </c>
      <c r="AU2206" s="2">
        <v>44804</v>
      </c>
      <c r="AV2206" s="2">
        <v>44834</v>
      </c>
      <c r="AW2206" s="2">
        <v>44865</v>
      </c>
    </row>
    <row r="2207" spans="1:49" x14ac:dyDescent="0.25">
      <c r="D2207" s="3">
        <v>12961007</v>
      </c>
      <c r="E2207">
        <v>14101361</v>
      </c>
      <c r="F2207">
        <v>11963492</v>
      </c>
      <c r="G2207">
        <v>8625932</v>
      </c>
      <c r="H2207">
        <v>10683360</v>
      </c>
      <c r="I2207">
        <v>11652438</v>
      </c>
      <c r="J2207">
        <v>11319623</v>
      </c>
      <c r="K2207">
        <v>11726808</v>
      </c>
      <c r="L2207">
        <v>14472981</v>
      </c>
      <c r="M2207">
        <v>10948923</v>
      </c>
      <c r="N2207">
        <v>12884222</v>
      </c>
      <c r="O2207">
        <v>13883681</v>
      </c>
      <c r="P2207">
        <v>16338537</v>
      </c>
      <c r="Q2207">
        <v>10652982</v>
      </c>
      <c r="R2207">
        <v>19964730</v>
      </c>
      <c r="S2207">
        <v>13384650</v>
      </c>
      <c r="T2207">
        <v>16504187</v>
      </c>
      <c r="U2207">
        <v>12902939</v>
      </c>
      <c r="V2207">
        <v>10007211</v>
      </c>
      <c r="W2207">
        <v>8600643</v>
      </c>
      <c r="X2207">
        <v>13684253</v>
      </c>
      <c r="Y2207">
        <v>9904373</v>
      </c>
      <c r="Z2207">
        <v>12902609</v>
      </c>
      <c r="AA2207">
        <v>14228879</v>
      </c>
      <c r="AB2207">
        <v>10500446</v>
      </c>
      <c r="AC2207">
        <v>9736295</v>
      </c>
      <c r="AD2207">
        <v>14644071</v>
      </c>
      <c r="AE2207">
        <v>8843489</v>
      </c>
      <c r="AF2207">
        <v>12644450</v>
      </c>
      <c r="AG2207">
        <v>9305989</v>
      </c>
      <c r="AH2207">
        <v>8780480</v>
      </c>
      <c r="AI2207">
        <v>6448584</v>
      </c>
      <c r="AJ2207">
        <v>12423926</v>
      </c>
      <c r="AK2207">
        <v>7095065</v>
      </c>
      <c r="AL2207">
        <v>11563504</v>
      </c>
      <c r="AM2207">
        <v>18879612</v>
      </c>
      <c r="AN2207">
        <v>18169333</v>
      </c>
      <c r="AO2207">
        <v>11379776</v>
      </c>
      <c r="AP2207">
        <v>13042396</v>
      </c>
      <c r="AQ2207">
        <v>7823295</v>
      </c>
      <c r="AR2207">
        <v>13897512</v>
      </c>
      <c r="AS2207">
        <v>11621119</v>
      </c>
      <c r="AT2207">
        <v>9439332</v>
      </c>
      <c r="AU2207">
        <v>9989146</v>
      </c>
      <c r="AV2207">
        <v>9954957</v>
      </c>
      <c r="AW2207">
        <v>11372258</v>
      </c>
    </row>
    <row r="2208" spans="1:49" x14ac:dyDescent="0.25">
      <c r="A2208" s="5" t="s">
        <v>1088</v>
      </c>
      <c r="B2208" t="s">
        <v>1176</v>
      </c>
      <c r="C2208" t="s">
        <v>1199</v>
      </c>
      <c r="D2208" s="2">
        <f>_xll.BDH(A2208, "volume", B2208, C2208, "Direction", "H", "Period", "M","cols=46;rows=2")</f>
        <v>43496</v>
      </c>
      <c r="E2208" s="2">
        <v>43524</v>
      </c>
      <c r="F2208" s="2">
        <v>43553</v>
      </c>
      <c r="G2208" s="2">
        <v>43585</v>
      </c>
      <c r="H2208" s="2">
        <v>43616</v>
      </c>
      <c r="I2208" s="2">
        <v>43644</v>
      </c>
      <c r="J2208" s="2">
        <v>43677</v>
      </c>
      <c r="K2208" s="2">
        <v>43707</v>
      </c>
      <c r="L2208" s="2">
        <v>43738</v>
      </c>
      <c r="M2208" s="2">
        <v>43769</v>
      </c>
      <c r="N2208" s="2">
        <v>43798</v>
      </c>
      <c r="O2208" s="2">
        <v>43830</v>
      </c>
      <c r="P2208" s="2">
        <v>43861</v>
      </c>
      <c r="Q2208" s="2">
        <v>43889</v>
      </c>
      <c r="R2208" s="2">
        <v>43921</v>
      </c>
      <c r="S2208" s="2">
        <v>43951</v>
      </c>
      <c r="T2208" s="2">
        <v>43980</v>
      </c>
      <c r="U2208" s="2">
        <v>44012</v>
      </c>
      <c r="V2208" s="2">
        <v>44043</v>
      </c>
      <c r="W2208" s="2">
        <v>44074</v>
      </c>
      <c r="X2208" s="2">
        <v>44104</v>
      </c>
      <c r="Y2208" s="2">
        <v>44134</v>
      </c>
      <c r="Z2208" s="2">
        <v>44165</v>
      </c>
      <c r="AA2208" s="2">
        <v>44196</v>
      </c>
      <c r="AB2208" s="2">
        <v>44225</v>
      </c>
      <c r="AC2208" s="2">
        <v>44253</v>
      </c>
      <c r="AD2208" s="2">
        <v>44286</v>
      </c>
      <c r="AE2208" s="2">
        <v>44316</v>
      </c>
      <c r="AF2208" s="2">
        <v>44347</v>
      </c>
      <c r="AG2208" s="2">
        <v>44377</v>
      </c>
      <c r="AH2208" s="2">
        <v>44407</v>
      </c>
      <c r="AI2208" s="2">
        <v>44439</v>
      </c>
      <c r="AJ2208" s="2">
        <v>44469</v>
      </c>
      <c r="AK2208" s="2">
        <v>44498</v>
      </c>
      <c r="AL2208" s="2">
        <v>44530</v>
      </c>
      <c r="AM2208" s="2">
        <v>44561</v>
      </c>
      <c r="AN2208" s="2">
        <v>44592</v>
      </c>
      <c r="AO2208" s="2">
        <v>44620</v>
      </c>
      <c r="AP2208" s="2">
        <v>44651</v>
      </c>
      <c r="AQ2208" s="2">
        <v>44680</v>
      </c>
      <c r="AR2208" s="2">
        <v>44712</v>
      </c>
      <c r="AS2208" s="2">
        <v>44742</v>
      </c>
      <c r="AT2208" s="2">
        <v>44771</v>
      </c>
      <c r="AU2208" s="2">
        <v>44804</v>
      </c>
      <c r="AV2208" s="2">
        <v>44834</v>
      </c>
      <c r="AW2208" s="2">
        <v>44865</v>
      </c>
    </row>
    <row r="2209" spans="1:49" x14ac:dyDescent="0.25">
      <c r="D2209" s="3">
        <v>15072363</v>
      </c>
      <c r="E2209">
        <v>11233710</v>
      </c>
      <c r="F2209">
        <v>16022105</v>
      </c>
      <c r="G2209">
        <v>9805400</v>
      </c>
      <c r="H2209">
        <v>10432475</v>
      </c>
      <c r="I2209">
        <v>11129561</v>
      </c>
      <c r="J2209">
        <v>8966145</v>
      </c>
      <c r="K2209">
        <v>12551767</v>
      </c>
      <c r="L2209">
        <v>12308767</v>
      </c>
      <c r="M2209">
        <v>10556344</v>
      </c>
      <c r="N2209">
        <v>12803453</v>
      </c>
      <c r="O2209">
        <v>13839614</v>
      </c>
      <c r="P2209">
        <v>12658465</v>
      </c>
      <c r="Q2209">
        <v>13152748</v>
      </c>
      <c r="R2209">
        <v>26702919</v>
      </c>
      <c r="S2209">
        <v>13361095</v>
      </c>
      <c r="T2209">
        <v>12896059</v>
      </c>
      <c r="U2209">
        <v>17126858</v>
      </c>
      <c r="V2209">
        <v>13601355</v>
      </c>
      <c r="W2209">
        <v>11138392</v>
      </c>
      <c r="X2209">
        <v>16529609</v>
      </c>
      <c r="Y2209">
        <v>10479989</v>
      </c>
      <c r="Z2209">
        <v>12261661</v>
      </c>
      <c r="AA2209">
        <v>12919948</v>
      </c>
      <c r="AB2209">
        <v>11848179</v>
      </c>
      <c r="AC2209">
        <v>11579164</v>
      </c>
      <c r="AD2209">
        <v>21830898</v>
      </c>
      <c r="AE2209">
        <v>12295128</v>
      </c>
      <c r="AF2209">
        <v>20889671</v>
      </c>
      <c r="AG2209">
        <v>12209866</v>
      </c>
      <c r="AH2209">
        <v>10539087</v>
      </c>
      <c r="AI2209">
        <v>10499143</v>
      </c>
      <c r="AJ2209">
        <v>11294248</v>
      </c>
      <c r="AK2209">
        <v>11198682</v>
      </c>
      <c r="AL2209">
        <v>14300184</v>
      </c>
      <c r="AM2209">
        <v>10931975</v>
      </c>
      <c r="AN2209">
        <v>10771494</v>
      </c>
      <c r="AO2209">
        <v>10204448</v>
      </c>
      <c r="AP2209">
        <v>14261509</v>
      </c>
      <c r="AQ2209">
        <v>12793430</v>
      </c>
      <c r="AR2209">
        <v>27336990</v>
      </c>
      <c r="AS2209">
        <v>15163089</v>
      </c>
      <c r="AT2209">
        <v>11108269</v>
      </c>
      <c r="AU2209">
        <v>13085489</v>
      </c>
      <c r="AV2209">
        <v>13764116</v>
      </c>
      <c r="AW2209">
        <v>17561602</v>
      </c>
    </row>
    <row r="2210" spans="1:49" x14ac:dyDescent="0.25">
      <c r="A2210" s="5" t="s">
        <v>1089</v>
      </c>
      <c r="B2210" t="s">
        <v>1176</v>
      </c>
      <c r="C2210" t="s">
        <v>1199</v>
      </c>
      <c r="D2210" s="2">
        <f>_xll.BDH(A2210, "volume", B2210, C2210, "Direction", "H", "Period", "M","cols=46;rows=2")</f>
        <v>43496</v>
      </c>
      <c r="E2210" s="2">
        <v>43524</v>
      </c>
      <c r="F2210" s="2">
        <v>43553</v>
      </c>
      <c r="G2210" s="2">
        <v>43585</v>
      </c>
      <c r="H2210" s="2">
        <v>43616</v>
      </c>
      <c r="I2210" s="2">
        <v>43644</v>
      </c>
      <c r="J2210" s="2">
        <v>43677</v>
      </c>
      <c r="K2210" s="2">
        <v>43707</v>
      </c>
      <c r="L2210" s="2">
        <v>43738</v>
      </c>
      <c r="M2210" s="2">
        <v>43769</v>
      </c>
      <c r="N2210" s="2">
        <v>43798</v>
      </c>
      <c r="O2210" s="2">
        <v>43830</v>
      </c>
      <c r="P2210" s="2">
        <v>43861</v>
      </c>
      <c r="Q2210" s="2">
        <v>43889</v>
      </c>
      <c r="R2210" s="2">
        <v>43921</v>
      </c>
      <c r="S2210" s="2">
        <v>43951</v>
      </c>
      <c r="T2210" s="2">
        <v>43980</v>
      </c>
      <c r="U2210" s="2">
        <v>44012</v>
      </c>
      <c r="V2210" s="2">
        <v>44043</v>
      </c>
      <c r="W2210" s="2">
        <v>44074</v>
      </c>
      <c r="X2210" s="2">
        <v>44104</v>
      </c>
      <c r="Y2210" s="2">
        <v>44134</v>
      </c>
      <c r="Z2210" s="2">
        <v>44165</v>
      </c>
      <c r="AA2210" s="2">
        <v>44196</v>
      </c>
      <c r="AB2210" s="2">
        <v>44225</v>
      </c>
      <c r="AC2210" s="2">
        <v>44253</v>
      </c>
      <c r="AD2210" s="2">
        <v>44286</v>
      </c>
      <c r="AE2210" s="2">
        <v>44316</v>
      </c>
      <c r="AF2210" s="2">
        <v>44347</v>
      </c>
      <c r="AG2210" s="2">
        <v>44377</v>
      </c>
      <c r="AH2210" s="2">
        <v>44407</v>
      </c>
      <c r="AI2210" s="2">
        <v>44439</v>
      </c>
      <c r="AJ2210" s="2">
        <v>44469</v>
      </c>
      <c r="AK2210" s="2">
        <v>44498</v>
      </c>
      <c r="AL2210" s="2">
        <v>44530</v>
      </c>
      <c r="AM2210" s="2">
        <v>44561</v>
      </c>
      <c r="AN2210" s="2">
        <v>44592</v>
      </c>
      <c r="AO2210" s="2">
        <v>44620</v>
      </c>
      <c r="AP2210" s="2">
        <v>44651</v>
      </c>
      <c r="AQ2210" s="2">
        <v>44680</v>
      </c>
      <c r="AR2210" s="2">
        <v>44712</v>
      </c>
      <c r="AS2210" s="2">
        <v>44742</v>
      </c>
      <c r="AT2210" s="2">
        <v>44771</v>
      </c>
      <c r="AU2210" s="2">
        <v>44804</v>
      </c>
      <c r="AV2210" s="2">
        <v>44834</v>
      </c>
      <c r="AW2210" s="2">
        <v>44865</v>
      </c>
    </row>
    <row r="2211" spans="1:49" x14ac:dyDescent="0.25">
      <c r="D2211" s="3">
        <v>447222616</v>
      </c>
      <c r="E2211">
        <v>256709639</v>
      </c>
      <c r="F2211">
        <v>303663606</v>
      </c>
      <c r="G2211">
        <v>253938938</v>
      </c>
      <c r="H2211">
        <v>347910832</v>
      </c>
      <c r="I2211">
        <v>345208622</v>
      </c>
      <c r="J2211">
        <v>256749201</v>
      </c>
      <c r="K2211">
        <v>361158809</v>
      </c>
      <c r="L2211">
        <v>249134093</v>
      </c>
      <c r="M2211">
        <v>216756377</v>
      </c>
      <c r="N2211">
        <v>213986949</v>
      </c>
      <c r="O2211">
        <v>203954273</v>
      </c>
      <c r="P2211">
        <v>235461396</v>
      </c>
      <c r="Q2211">
        <v>262088766</v>
      </c>
      <c r="R2211">
        <v>434622441</v>
      </c>
      <c r="S2211">
        <v>295191713</v>
      </c>
      <c r="T2211">
        <v>206362421</v>
      </c>
      <c r="U2211">
        <v>277889076</v>
      </c>
      <c r="V2211">
        <v>324592496</v>
      </c>
      <c r="W2211">
        <v>219584871</v>
      </c>
      <c r="X2211">
        <v>224654247</v>
      </c>
      <c r="Y2211">
        <v>204577301</v>
      </c>
      <c r="Z2211">
        <v>179290012</v>
      </c>
      <c r="AA2211">
        <v>156613785</v>
      </c>
      <c r="AB2211">
        <v>197631966</v>
      </c>
      <c r="AC2211">
        <v>158070937</v>
      </c>
      <c r="AD2211">
        <v>218133049</v>
      </c>
      <c r="AE2211">
        <v>202109810</v>
      </c>
      <c r="AF2211">
        <v>175920146</v>
      </c>
      <c r="AG2211">
        <v>161383162</v>
      </c>
      <c r="AH2211">
        <v>200490245</v>
      </c>
      <c r="AI2211">
        <v>282890620</v>
      </c>
      <c r="AJ2211">
        <v>134585781</v>
      </c>
      <c r="AK2211">
        <v>146991817</v>
      </c>
      <c r="AL2211">
        <v>207293473</v>
      </c>
      <c r="AM2211">
        <v>195963623</v>
      </c>
      <c r="AN2211">
        <v>243352319</v>
      </c>
      <c r="AO2211">
        <v>306140561</v>
      </c>
      <c r="AP2211">
        <v>303621004</v>
      </c>
      <c r="AQ2211">
        <v>218319863</v>
      </c>
      <c r="AR2211">
        <v>362835815</v>
      </c>
      <c r="AS2211">
        <v>265576227</v>
      </c>
      <c r="AT2211">
        <v>213273394</v>
      </c>
      <c r="AU2211">
        <v>248479833</v>
      </c>
      <c r="AV2211">
        <v>259017321</v>
      </c>
      <c r="AW2211">
        <v>284467998</v>
      </c>
    </row>
    <row r="2212" spans="1:49" x14ac:dyDescent="0.25">
      <c r="A2212" s="5" t="s">
        <v>1090</v>
      </c>
      <c r="B2212" t="s">
        <v>1176</v>
      </c>
      <c r="C2212" t="s">
        <v>1199</v>
      </c>
      <c r="D2212" s="2">
        <f>_xll.BDH(A2212, "volume", B2212, C2212, "Direction", "H", "Period", "M","cols=46;rows=2")</f>
        <v>43496</v>
      </c>
      <c r="E2212" s="2">
        <v>43524</v>
      </c>
      <c r="F2212" s="2">
        <v>43553</v>
      </c>
      <c r="G2212" s="2">
        <v>43585</v>
      </c>
      <c r="H2212" s="2">
        <v>43616</v>
      </c>
      <c r="I2212" s="2">
        <v>43644</v>
      </c>
      <c r="J2212" s="2">
        <v>43677</v>
      </c>
      <c r="K2212" s="2">
        <v>43707</v>
      </c>
      <c r="L2212" s="2">
        <v>43738</v>
      </c>
      <c r="M2212" s="2">
        <v>43769</v>
      </c>
      <c r="N2212" s="2">
        <v>43798</v>
      </c>
      <c r="O2212" s="2">
        <v>43830</v>
      </c>
      <c r="P2212" s="2">
        <v>43861</v>
      </c>
      <c r="Q2212" s="2">
        <v>43889</v>
      </c>
      <c r="R2212" s="2">
        <v>43921</v>
      </c>
      <c r="S2212" s="2">
        <v>43951</v>
      </c>
      <c r="T2212" s="2">
        <v>43980</v>
      </c>
      <c r="U2212" s="2">
        <v>44012</v>
      </c>
      <c r="V2212" s="2">
        <v>44043</v>
      </c>
      <c r="W2212" s="2">
        <v>44074</v>
      </c>
      <c r="X2212" s="2">
        <v>44104</v>
      </c>
      <c r="Y2212" s="2">
        <v>44134</v>
      </c>
      <c r="Z2212" s="2">
        <v>44165</v>
      </c>
      <c r="AA2212" s="2">
        <v>44196</v>
      </c>
      <c r="AB2212" s="2">
        <v>44225</v>
      </c>
      <c r="AC2212" s="2">
        <v>44253</v>
      </c>
      <c r="AD2212" s="2">
        <v>44286</v>
      </c>
      <c r="AE2212" s="2">
        <v>44316</v>
      </c>
      <c r="AF2212" s="2">
        <v>44347</v>
      </c>
      <c r="AG2212" s="2">
        <v>44377</v>
      </c>
      <c r="AH2212" s="2">
        <v>44407</v>
      </c>
      <c r="AI2212" s="2">
        <v>44439</v>
      </c>
      <c r="AJ2212" s="2">
        <v>44469</v>
      </c>
      <c r="AK2212" s="2">
        <v>44498</v>
      </c>
      <c r="AL2212" s="2">
        <v>44530</v>
      </c>
      <c r="AM2212" s="2">
        <v>44561</v>
      </c>
      <c r="AN2212" s="2">
        <v>44592</v>
      </c>
      <c r="AO2212" s="2">
        <v>44620</v>
      </c>
      <c r="AP2212" s="2">
        <v>44651</v>
      </c>
      <c r="AQ2212" s="2">
        <v>44680</v>
      </c>
      <c r="AR2212" s="2">
        <v>44712</v>
      </c>
      <c r="AS2212" s="2">
        <v>44742</v>
      </c>
      <c r="AT2212" s="2">
        <v>44771</v>
      </c>
      <c r="AU2212" s="2">
        <v>44804</v>
      </c>
      <c r="AV2212" s="2">
        <v>44834</v>
      </c>
      <c r="AW2212" s="2">
        <v>44865</v>
      </c>
    </row>
    <row r="2213" spans="1:49" x14ac:dyDescent="0.25">
      <c r="D2213" s="3">
        <v>9418831</v>
      </c>
      <c r="E2213">
        <v>10400132</v>
      </c>
      <c r="F2213">
        <v>12832387</v>
      </c>
      <c r="G2213">
        <v>9093909</v>
      </c>
      <c r="H2213">
        <v>10797398</v>
      </c>
      <c r="I2213">
        <v>13447762</v>
      </c>
      <c r="J2213">
        <v>7361055</v>
      </c>
      <c r="K2213">
        <v>11016653</v>
      </c>
      <c r="L2213">
        <v>7939633</v>
      </c>
      <c r="M2213">
        <v>8902475</v>
      </c>
      <c r="N2213">
        <v>7618230</v>
      </c>
      <c r="O2213">
        <v>8579561</v>
      </c>
      <c r="P2213">
        <v>8900851</v>
      </c>
      <c r="Q2213">
        <v>11436512</v>
      </c>
      <c r="R2213">
        <v>16676006</v>
      </c>
      <c r="S2213">
        <v>7563071</v>
      </c>
      <c r="T2213">
        <v>13627314</v>
      </c>
      <c r="U2213">
        <v>12589556</v>
      </c>
      <c r="V2213">
        <v>7049611</v>
      </c>
      <c r="W2213">
        <v>8625462</v>
      </c>
      <c r="X2213">
        <v>8091540</v>
      </c>
      <c r="Y2213">
        <v>7084740</v>
      </c>
      <c r="Z2213">
        <v>7547870</v>
      </c>
      <c r="AA2213">
        <v>9958634</v>
      </c>
      <c r="AB2213">
        <v>10658872</v>
      </c>
      <c r="AC2213">
        <v>8185181</v>
      </c>
      <c r="AD2213">
        <v>8908187</v>
      </c>
      <c r="AE2213">
        <v>7041710</v>
      </c>
      <c r="AF2213">
        <v>6069912</v>
      </c>
      <c r="AG2213">
        <v>6735144</v>
      </c>
      <c r="AH2213">
        <v>6499418</v>
      </c>
      <c r="AI2213">
        <v>5278012</v>
      </c>
      <c r="AJ2213">
        <v>6192440</v>
      </c>
      <c r="AK2213">
        <v>5698919</v>
      </c>
      <c r="AL2213">
        <v>7493042</v>
      </c>
      <c r="AM2213">
        <v>8002705</v>
      </c>
      <c r="AN2213">
        <v>9412533</v>
      </c>
      <c r="AO2213">
        <v>7739706</v>
      </c>
      <c r="AP2213">
        <v>8951218</v>
      </c>
      <c r="AQ2213">
        <v>6308376</v>
      </c>
      <c r="AR2213">
        <v>7974398</v>
      </c>
      <c r="AS2213">
        <v>6798402</v>
      </c>
      <c r="AT2213">
        <v>5329948</v>
      </c>
      <c r="AU2213">
        <v>6433052</v>
      </c>
      <c r="AV2213">
        <v>7134848</v>
      </c>
      <c r="AW2213">
        <v>6456158</v>
      </c>
    </row>
    <row r="2214" spans="1:49" x14ac:dyDescent="0.25">
      <c r="A2214" s="5" t="s">
        <v>1091</v>
      </c>
      <c r="B2214" t="s">
        <v>1177</v>
      </c>
      <c r="C2214" t="s">
        <v>1199</v>
      </c>
      <c r="D2214" s="2">
        <f>_xll.BDH(A2214, "volume", B2214, C2214, "Direction", "H", "Period", "M","cols=34;rows=2")</f>
        <v>43861</v>
      </c>
      <c r="E2214" s="2">
        <v>43889</v>
      </c>
      <c r="F2214" s="2">
        <v>43921</v>
      </c>
      <c r="G2214" s="2">
        <v>43951</v>
      </c>
      <c r="H2214" s="2">
        <v>43980</v>
      </c>
      <c r="I2214" s="2">
        <v>44012</v>
      </c>
      <c r="J2214" s="2">
        <v>44043</v>
      </c>
      <c r="K2214" s="2">
        <v>44074</v>
      </c>
      <c r="L2214" s="2">
        <v>44104</v>
      </c>
      <c r="M2214" s="2">
        <v>44134</v>
      </c>
      <c r="N2214" s="2">
        <v>44165</v>
      </c>
      <c r="O2214" s="2">
        <v>44196</v>
      </c>
      <c r="P2214" s="2">
        <v>44225</v>
      </c>
      <c r="Q2214" s="2">
        <v>44253</v>
      </c>
      <c r="R2214" s="2">
        <v>44286</v>
      </c>
      <c r="S2214" s="2">
        <v>44316</v>
      </c>
      <c r="T2214" s="2">
        <v>44347</v>
      </c>
      <c r="U2214" s="2">
        <v>44377</v>
      </c>
      <c r="V2214" s="2">
        <v>44407</v>
      </c>
      <c r="W2214" s="2">
        <v>44439</v>
      </c>
      <c r="X2214" s="2">
        <v>44469</v>
      </c>
      <c r="Y2214" s="2">
        <v>44498</v>
      </c>
      <c r="Z2214" s="2">
        <v>44530</v>
      </c>
      <c r="AA2214" s="2">
        <v>44561</v>
      </c>
      <c r="AB2214" s="2">
        <v>44592</v>
      </c>
      <c r="AC2214" s="2">
        <v>44620</v>
      </c>
      <c r="AD2214" s="2">
        <v>44651</v>
      </c>
      <c r="AE2214" s="2">
        <v>44680</v>
      </c>
      <c r="AF2214" s="2">
        <v>44712</v>
      </c>
      <c r="AG2214" s="2">
        <v>44742</v>
      </c>
      <c r="AH2214" s="2">
        <v>44771</v>
      </c>
      <c r="AI2214" s="2">
        <v>44804</v>
      </c>
      <c r="AJ2214" s="2">
        <v>44834</v>
      </c>
      <c r="AK2214" s="2">
        <v>44865</v>
      </c>
    </row>
    <row r="2215" spans="1:49" x14ac:dyDescent="0.25">
      <c r="D2215" s="3">
        <v>9171248</v>
      </c>
      <c r="E2215">
        <v>9884972</v>
      </c>
      <c r="F2215">
        <v>18978300</v>
      </c>
      <c r="G2215">
        <v>9066775</v>
      </c>
      <c r="H2215">
        <v>7562762</v>
      </c>
      <c r="I2215">
        <v>11287534</v>
      </c>
      <c r="J2215">
        <v>6969552</v>
      </c>
      <c r="K2215">
        <v>6758483</v>
      </c>
      <c r="L2215">
        <v>10303450</v>
      </c>
      <c r="M2215">
        <v>6177936</v>
      </c>
      <c r="N2215">
        <v>7909548</v>
      </c>
      <c r="O2215">
        <v>7580477</v>
      </c>
      <c r="P2215">
        <v>6680162</v>
      </c>
      <c r="Q2215">
        <v>6458367</v>
      </c>
      <c r="R2215">
        <v>8269401</v>
      </c>
      <c r="S2215">
        <v>6612350</v>
      </c>
      <c r="T2215">
        <v>7597458</v>
      </c>
      <c r="U2215">
        <v>7083656</v>
      </c>
      <c r="V2215">
        <v>5260773</v>
      </c>
      <c r="W2215">
        <v>5991556</v>
      </c>
      <c r="X2215">
        <v>6644314</v>
      </c>
      <c r="Y2215">
        <v>6510986</v>
      </c>
      <c r="Z2215">
        <v>6454530</v>
      </c>
      <c r="AA2215">
        <v>10143612</v>
      </c>
      <c r="AB2215">
        <v>6393057</v>
      </c>
      <c r="AC2215">
        <v>8388257</v>
      </c>
      <c r="AD2215">
        <v>6980240</v>
      </c>
      <c r="AE2215">
        <v>6717645</v>
      </c>
      <c r="AF2215">
        <v>7702319</v>
      </c>
      <c r="AG2215">
        <v>7264175</v>
      </c>
      <c r="AH2215">
        <v>4462123</v>
      </c>
      <c r="AI2215">
        <v>7682404</v>
      </c>
      <c r="AJ2215">
        <v>6020638</v>
      </c>
      <c r="AK2215">
        <v>5979673</v>
      </c>
    </row>
    <row r="2216" spans="1:49" x14ac:dyDescent="0.25">
      <c r="A2216" s="5" t="s">
        <v>1092</v>
      </c>
      <c r="B2216" t="s">
        <v>1177</v>
      </c>
      <c r="C2216" t="s">
        <v>1199</v>
      </c>
      <c r="D2216" s="2">
        <f>_xll.BDH(A2216, "volume", B2216, C2216, "Direction", "H", "Period", "M","cols=34;rows=2")</f>
        <v>43861</v>
      </c>
      <c r="E2216" s="2">
        <v>43889</v>
      </c>
      <c r="F2216" s="2">
        <v>43921</v>
      </c>
      <c r="G2216" s="2">
        <v>43951</v>
      </c>
      <c r="H2216" s="2">
        <v>43980</v>
      </c>
      <c r="I2216" s="2">
        <v>44012</v>
      </c>
      <c r="J2216" s="2">
        <v>44043</v>
      </c>
      <c r="K2216" s="2">
        <v>44074</v>
      </c>
      <c r="L2216" s="2">
        <v>44104</v>
      </c>
      <c r="M2216" s="2">
        <v>44134</v>
      </c>
      <c r="N2216" s="2">
        <v>44165</v>
      </c>
      <c r="O2216" s="2">
        <v>44196</v>
      </c>
      <c r="P2216" s="2">
        <v>44225</v>
      </c>
      <c r="Q2216" s="2">
        <v>44253</v>
      </c>
      <c r="R2216" s="2">
        <v>44286</v>
      </c>
      <c r="S2216" s="2">
        <v>44316</v>
      </c>
      <c r="T2216" s="2">
        <v>44347</v>
      </c>
      <c r="U2216" s="2">
        <v>44377</v>
      </c>
      <c r="V2216" s="2">
        <v>44407</v>
      </c>
      <c r="W2216" s="2">
        <v>44439</v>
      </c>
      <c r="X2216" s="2">
        <v>44469</v>
      </c>
      <c r="Y2216" s="2">
        <v>44498</v>
      </c>
      <c r="Z2216" s="2">
        <v>44530</v>
      </c>
      <c r="AA2216" s="2">
        <v>44561</v>
      </c>
      <c r="AB2216" s="2">
        <v>44592</v>
      </c>
      <c r="AC2216" s="2">
        <v>44620</v>
      </c>
      <c r="AD2216" s="2">
        <v>44651</v>
      </c>
      <c r="AE2216" s="2">
        <v>44680</v>
      </c>
      <c r="AF2216" s="2">
        <v>44712</v>
      </c>
      <c r="AG2216" s="2">
        <v>44742</v>
      </c>
      <c r="AH2216" s="2">
        <v>44771</v>
      </c>
      <c r="AI2216" s="2">
        <v>44804</v>
      </c>
      <c r="AJ2216" s="2">
        <v>44834</v>
      </c>
      <c r="AK2216" s="2">
        <v>44865</v>
      </c>
    </row>
    <row r="2217" spans="1:49" x14ac:dyDescent="0.25">
      <c r="D2217" s="3">
        <v>8181063</v>
      </c>
      <c r="E2217">
        <v>12335883</v>
      </c>
      <c r="F2217">
        <v>17119290</v>
      </c>
      <c r="G2217">
        <v>10188453</v>
      </c>
      <c r="H2217">
        <v>10398035</v>
      </c>
      <c r="I2217">
        <v>10003998</v>
      </c>
      <c r="J2217">
        <v>7881408</v>
      </c>
      <c r="K2217">
        <v>5411850</v>
      </c>
      <c r="L2217">
        <v>7374998</v>
      </c>
      <c r="M2217">
        <v>6659763</v>
      </c>
      <c r="N2217">
        <v>19300371</v>
      </c>
      <c r="O2217">
        <v>9116544</v>
      </c>
      <c r="P2217">
        <v>8434050</v>
      </c>
      <c r="Q2217">
        <v>6899243</v>
      </c>
      <c r="R2217">
        <v>9355787</v>
      </c>
      <c r="S2217">
        <v>7116969</v>
      </c>
      <c r="T2217">
        <v>6980454</v>
      </c>
      <c r="U2217">
        <v>8130513</v>
      </c>
      <c r="V2217">
        <v>6868971</v>
      </c>
      <c r="W2217">
        <v>7024440</v>
      </c>
      <c r="X2217">
        <v>9439574</v>
      </c>
      <c r="Y2217">
        <v>6818744</v>
      </c>
      <c r="Z2217">
        <v>6730461</v>
      </c>
      <c r="AA2217">
        <v>7501494</v>
      </c>
      <c r="AB2217">
        <v>9162017</v>
      </c>
      <c r="AC2217">
        <v>8611383</v>
      </c>
      <c r="AD2217">
        <v>10471559</v>
      </c>
      <c r="AE2217">
        <v>12900071</v>
      </c>
      <c r="AF2217">
        <v>12562758</v>
      </c>
      <c r="AG2217">
        <v>10210391</v>
      </c>
      <c r="AH2217">
        <v>9507842</v>
      </c>
      <c r="AI2217">
        <v>8471009</v>
      </c>
      <c r="AJ2217">
        <v>9442023</v>
      </c>
      <c r="AK2217">
        <v>10511729</v>
      </c>
    </row>
    <row r="2218" spans="1:49" x14ac:dyDescent="0.25">
      <c r="A2218" s="5" t="s">
        <v>1093</v>
      </c>
      <c r="B2218" t="s">
        <v>1177</v>
      </c>
      <c r="C2218" t="s">
        <v>1199</v>
      </c>
      <c r="D2218" s="2">
        <f>_xll.BDH(A2218, "volume", B2218, C2218, "Direction", "H", "Period", "M","cols=34;rows=2")</f>
        <v>43861</v>
      </c>
      <c r="E2218" s="2">
        <v>43889</v>
      </c>
      <c r="F2218" s="2">
        <v>43921</v>
      </c>
      <c r="G2218" s="2">
        <v>43951</v>
      </c>
      <c r="H2218" s="2">
        <v>43980</v>
      </c>
      <c r="I2218" s="2">
        <v>44012</v>
      </c>
      <c r="J2218" s="2">
        <v>44043</v>
      </c>
      <c r="K2218" s="2">
        <v>44074</v>
      </c>
      <c r="L2218" s="2">
        <v>44104</v>
      </c>
      <c r="M2218" s="2">
        <v>44134</v>
      </c>
      <c r="N2218" s="2">
        <v>44165</v>
      </c>
      <c r="O2218" s="2">
        <v>44196</v>
      </c>
      <c r="P2218" s="2">
        <v>44225</v>
      </c>
      <c r="Q2218" s="2">
        <v>44253</v>
      </c>
      <c r="R2218" s="2">
        <v>44286</v>
      </c>
      <c r="S2218" s="2">
        <v>44316</v>
      </c>
      <c r="T2218" s="2">
        <v>44347</v>
      </c>
      <c r="U2218" s="2">
        <v>44377</v>
      </c>
      <c r="V2218" s="2">
        <v>44407</v>
      </c>
      <c r="W2218" s="2">
        <v>44439</v>
      </c>
      <c r="X2218" s="2">
        <v>44469</v>
      </c>
      <c r="Y2218" s="2">
        <v>44498</v>
      </c>
      <c r="Z2218" s="2">
        <v>44530</v>
      </c>
      <c r="AA2218" s="2">
        <v>44561</v>
      </c>
      <c r="AB2218" s="2">
        <v>44592</v>
      </c>
      <c r="AC2218" s="2">
        <v>44620</v>
      </c>
      <c r="AD2218" s="2">
        <v>44651</v>
      </c>
      <c r="AE2218" s="2">
        <v>44680</v>
      </c>
      <c r="AF2218" s="2">
        <v>44712</v>
      </c>
      <c r="AG2218" s="2">
        <v>44742</v>
      </c>
      <c r="AH2218" s="2">
        <v>44771</v>
      </c>
      <c r="AI2218" s="2">
        <v>44804</v>
      </c>
      <c r="AJ2218" s="2">
        <v>44834</v>
      </c>
      <c r="AK2218" s="2">
        <v>44865</v>
      </c>
    </row>
    <row r="2219" spans="1:49" x14ac:dyDescent="0.25">
      <c r="D2219" s="3">
        <v>22391730</v>
      </c>
      <c r="E2219">
        <v>37864239</v>
      </c>
      <c r="F2219">
        <v>53174028</v>
      </c>
      <c r="G2219">
        <v>46456559</v>
      </c>
      <c r="H2219">
        <v>46881652</v>
      </c>
      <c r="I2219">
        <v>107846337</v>
      </c>
      <c r="J2219">
        <v>48409462</v>
      </c>
      <c r="K2219">
        <v>29887775</v>
      </c>
      <c r="L2219">
        <v>44764526</v>
      </c>
      <c r="M2219">
        <v>29404625</v>
      </c>
      <c r="N2219">
        <v>31621497</v>
      </c>
      <c r="O2219">
        <v>28678752</v>
      </c>
      <c r="P2219">
        <v>29558843</v>
      </c>
      <c r="Q2219">
        <v>33986527</v>
      </c>
      <c r="R2219">
        <v>44973942</v>
      </c>
      <c r="S2219">
        <v>23751432</v>
      </c>
      <c r="T2219">
        <v>38008383</v>
      </c>
      <c r="U2219">
        <v>27941052</v>
      </c>
      <c r="V2219">
        <v>28094540</v>
      </c>
      <c r="W2219">
        <v>28989632</v>
      </c>
      <c r="X2219">
        <v>46902113</v>
      </c>
      <c r="Y2219">
        <v>42106873</v>
      </c>
      <c r="Z2219">
        <v>40586247</v>
      </c>
      <c r="AA2219">
        <v>40843341</v>
      </c>
      <c r="AB2219">
        <v>46581206</v>
      </c>
      <c r="AC2219">
        <v>39693534</v>
      </c>
      <c r="AD2219">
        <v>51107450</v>
      </c>
      <c r="AE2219">
        <v>39191285</v>
      </c>
      <c r="AF2219">
        <v>40907366</v>
      </c>
      <c r="AG2219">
        <v>44309460</v>
      </c>
      <c r="AH2219">
        <v>38133320</v>
      </c>
      <c r="AI2219">
        <v>32270356</v>
      </c>
      <c r="AJ2219">
        <v>48356360</v>
      </c>
      <c r="AK2219">
        <v>50192134</v>
      </c>
    </row>
    <row r="2220" spans="1:49" x14ac:dyDescent="0.25">
      <c r="A2220" s="5" t="s">
        <v>1094</v>
      </c>
      <c r="B2220" t="s">
        <v>1177</v>
      </c>
      <c r="C2220" t="s">
        <v>1199</v>
      </c>
      <c r="D2220" s="2">
        <f>_xll.BDH(A2220, "volume", B2220, C2220, "Direction", "H", "Period", "M","cols=34;rows=2")</f>
        <v>43861</v>
      </c>
      <c r="E2220" s="2">
        <v>43889</v>
      </c>
      <c r="F2220" s="2">
        <v>43921</v>
      </c>
      <c r="G2220" s="2">
        <v>43951</v>
      </c>
      <c r="H2220" s="2">
        <v>43980</v>
      </c>
      <c r="I2220" s="2">
        <v>44012</v>
      </c>
      <c r="J2220" s="2">
        <v>44043</v>
      </c>
      <c r="K2220" s="2">
        <v>44074</v>
      </c>
      <c r="L2220" s="2">
        <v>44104</v>
      </c>
      <c r="M2220" s="2">
        <v>44134</v>
      </c>
      <c r="N2220" s="2">
        <v>44165</v>
      </c>
      <c r="O2220" s="2">
        <v>44196</v>
      </c>
      <c r="P2220" s="2">
        <v>44225</v>
      </c>
      <c r="Q2220" s="2">
        <v>44253</v>
      </c>
      <c r="R2220" s="2">
        <v>44286</v>
      </c>
      <c r="S2220" s="2">
        <v>44316</v>
      </c>
      <c r="T2220" s="2">
        <v>44347</v>
      </c>
      <c r="U2220" s="2">
        <v>44377</v>
      </c>
      <c r="V2220" s="2">
        <v>44407</v>
      </c>
      <c r="W2220" s="2">
        <v>44439</v>
      </c>
      <c r="X2220" s="2">
        <v>44469</v>
      </c>
      <c r="Y2220" s="2">
        <v>44498</v>
      </c>
      <c r="Z2220" s="2">
        <v>44530</v>
      </c>
      <c r="AA2220" s="2">
        <v>44561</v>
      </c>
      <c r="AB2220" s="2">
        <v>44592</v>
      </c>
      <c r="AC2220" s="2">
        <v>44620</v>
      </c>
      <c r="AD2220" s="2">
        <v>44651</v>
      </c>
      <c r="AE2220" s="2">
        <v>44680</v>
      </c>
      <c r="AF2220" s="2">
        <v>44712</v>
      </c>
      <c r="AG2220" s="2">
        <v>44742</v>
      </c>
      <c r="AH2220" s="2">
        <v>44771</v>
      </c>
      <c r="AI2220" s="2">
        <v>44804</v>
      </c>
      <c r="AJ2220" s="2">
        <v>44834</v>
      </c>
      <c r="AK2220" s="2">
        <v>44865</v>
      </c>
    </row>
    <row r="2221" spans="1:49" x14ac:dyDescent="0.25">
      <c r="D2221" s="3">
        <v>1120965</v>
      </c>
      <c r="E2221">
        <v>1261377</v>
      </c>
      <c r="F2221">
        <v>2416961</v>
      </c>
      <c r="G2221">
        <v>1546229</v>
      </c>
      <c r="H2221">
        <v>1296789</v>
      </c>
      <c r="I2221">
        <v>1500478</v>
      </c>
      <c r="J2221">
        <v>1097090</v>
      </c>
      <c r="K2221">
        <v>845487</v>
      </c>
      <c r="L2221">
        <v>1598772</v>
      </c>
      <c r="M2221">
        <v>1295430</v>
      </c>
      <c r="N2221">
        <v>1297885</v>
      </c>
      <c r="O2221">
        <v>1295971</v>
      </c>
      <c r="P2221">
        <v>1231414</v>
      </c>
      <c r="Q2221">
        <v>985623</v>
      </c>
      <c r="R2221">
        <v>1717905</v>
      </c>
      <c r="S2221">
        <v>1152015</v>
      </c>
      <c r="T2221">
        <v>1490174</v>
      </c>
      <c r="U2221">
        <v>2363848</v>
      </c>
      <c r="V2221">
        <v>1997875</v>
      </c>
      <c r="W2221">
        <v>1557840</v>
      </c>
      <c r="X2221">
        <v>1576305</v>
      </c>
      <c r="Y2221">
        <v>1745671</v>
      </c>
      <c r="Z2221">
        <v>2322435</v>
      </c>
      <c r="AA2221">
        <v>2655932</v>
      </c>
      <c r="AB2221">
        <v>2407426</v>
      </c>
      <c r="AC2221">
        <v>1806907</v>
      </c>
      <c r="AD2221">
        <v>2410600</v>
      </c>
      <c r="AE2221">
        <v>2070056</v>
      </c>
      <c r="AF2221">
        <v>2636366</v>
      </c>
      <c r="AG2221">
        <v>2351017</v>
      </c>
      <c r="AH2221">
        <v>2496692</v>
      </c>
      <c r="AI2221">
        <v>2160734</v>
      </c>
      <c r="AJ2221">
        <v>2422666</v>
      </c>
      <c r="AK2221">
        <v>2552314</v>
      </c>
    </row>
    <row r="2222" spans="1:49" x14ac:dyDescent="0.25">
      <c r="A2222" s="5" t="s">
        <v>1095</v>
      </c>
      <c r="B2222" t="s">
        <v>1177</v>
      </c>
      <c r="C2222" t="s">
        <v>1199</v>
      </c>
      <c r="D2222" s="2">
        <f>_xll.BDH(A2222, "volume", B2222, C2222, "Direction", "H", "Period", "M","cols=34;rows=2")</f>
        <v>43861</v>
      </c>
      <c r="E2222" s="2">
        <v>43889</v>
      </c>
      <c r="F2222" s="2">
        <v>43921</v>
      </c>
      <c r="G2222" s="2">
        <v>43951</v>
      </c>
      <c r="H2222" s="2">
        <v>43980</v>
      </c>
      <c r="I2222" s="2">
        <v>44012</v>
      </c>
      <c r="J2222" s="2">
        <v>44043</v>
      </c>
      <c r="K2222" s="2">
        <v>44074</v>
      </c>
      <c r="L2222" s="2">
        <v>44104</v>
      </c>
      <c r="M2222" s="2">
        <v>44134</v>
      </c>
      <c r="N2222" s="2">
        <v>44165</v>
      </c>
      <c r="O2222" s="2">
        <v>44196</v>
      </c>
      <c r="P2222" s="2">
        <v>44225</v>
      </c>
      <c r="Q2222" s="2">
        <v>44253</v>
      </c>
      <c r="R2222" s="2">
        <v>44286</v>
      </c>
      <c r="S2222" s="2">
        <v>44316</v>
      </c>
      <c r="T2222" s="2">
        <v>44347</v>
      </c>
      <c r="U2222" s="2">
        <v>44377</v>
      </c>
      <c r="V2222" s="2">
        <v>44407</v>
      </c>
      <c r="W2222" s="2">
        <v>44439</v>
      </c>
      <c r="X2222" s="2">
        <v>44469</v>
      </c>
      <c r="Y2222" s="2">
        <v>44498</v>
      </c>
      <c r="Z2222" s="2">
        <v>44530</v>
      </c>
      <c r="AA2222" s="2">
        <v>44561</v>
      </c>
      <c r="AB2222" s="2">
        <v>44592</v>
      </c>
      <c r="AC2222" s="2">
        <v>44620</v>
      </c>
      <c r="AD2222" s="2">
        <v>44651</v>
      </c>
      <c r="AE2222" s="2">
        <v>44680</v>
      </c>
      <c r="AF2222" s="2">
        <v>44712</v>
      </c>
      <c r="AG2222" s="2">
        <v>44742</v>
      </c>
      <c r="AH2222" s="2">
        <v>44771</v>
      </c>
      <c r="AI2222" s="2">
        <v>44804</v>
      </c>
      <c r="AJ2222" s="2">
        <v>44834</v>
      </c>
      <c r="AK2222" s="2">
        <v>44865</v>
      </c>
    </row>
    <row r="2223" spans="1:49" x14ac:dyDescent="0.25">
      <c r="D2223" s="3">
        <v>42492727</v>
      </c>
      <c r="E2223">
        <v>43516351</v>
      </c>
      <c r="F2223">
        <v>84118605</v>
      </c>
      <c r="G2223">
        <v>46224631</v>
      </c>
      <c r="H2223">
        <v>44784924</v>
      </c>
      <c r="I2223">
        <v>53833472</v>
      </c>
      <c r="J2223">
        <v>46709026</v>
      </c>
      <c r="K2223">
        <v>42021829</v>
      </c>
      <c r="L2223">
        <v>44941285</v>
      </c>
      <c r="M2223">
        <v>53479352</v>
      </c>
      <c r="N2223">
        <v>45032341</v>
      </c>
      <c r="O2223">
        <v>40296028</v>
      </c>
      <c r="P2223">
        <v>38832689</v>
      </c>
      <c r="Q2223">
        <v>36531333</v>
      </c>
      <c r="R2223">
        <v>54591458</v>
      </c>
      <c r="S2223">
        <v>35995013</v>
      </c>
      <c r="T2223">
        <v>47442521</v>
      </c>
      <c r="U2223">
        <v>43453192</v>
      </c>
      <c r="V2223">
        <v>29701485</v>
      </c>
      <c r="W2223">
        <v>35999726</v>
      </c>
      <c r="X2223">
        <v>47133822</v>
      </c>
      <c r="Y2223">
        <v>38861135</v>
      </c>
      <c r="Z2223">
        <v>43730714</v>
      </c>
      <c r="AA2223">
        <v>51061850</v>
      </c>
      <c r="AB2223">
        <v>66162007</v>
      </c>
      <c r="AC2223">
        <v>83186687</v>
      </c>
      <c r="AD2223">
        <v>70311793</v>
      </c>
      <c r="AE2223">
        <v>53022370</v>
      </c>
      <c r="AF2223">
        <v>59351635</v>
      </c>
      <c r="AG2223">
        <v>58159655</v>
      </c>
      <c r="AH2223">
        <v>43632535</v>
      </c>
      <c r="AI2223">
        <v>51818426</v>
      </c>
      <c r="AJ2223">
        <v>68983502</v>
      </c>
      <c r="AK2223">
        <v>75192233</v>
      </c>
    </row>
    <row r="2224" spans="1:49" x14ac:dyDescent="0.25">
      <c r="A2224" s="5" t="s">
        <v>852</v>
      </c>
      <c r="B2224" t="s">
        <v>1177</v>
      </c>
      <c r="C2224" t="s">
        <v>1199</v>
      </c>
      <c r="D2224" s="2">
        <f>_xll.BDH(A2224, "volume", B2224, C2224, "Direction", "H", "Period", "M","cols=34;rows=2")</f>
        <v>43861</v>
      </c>
      <c r="E2224" s="2">
        <v>43889</v>
      </c>
      <c r="F2224" s="2">
        <v>43921</v>
      </c>
      <c r="G2224" s="2">
        <v>43951</v>
      </c>
      <c r="H2224" s="2">
        <v>43980</v>
      </c>
      <c r="I2224" s="2">
        <v>44012</v>
      </c>
      <c r="J2224" s="2">
        <v>44043</v>
      </c>
      <c r="K2224" s="2">
        <v>44074</v>
      </c>
      <c r="L2224" s="2">
        <v>44104</v>
      </c>
      <c r="M2224" s="2">
        <v>44134</v>
      </c>
      <c r="N2224" s="2">
        <v>44165</v>
      </c>
      <c r="O2224" s="2">
        <v>44196</v>
      </c>
      <c r="P2224" s="2">
        <v>44225</v>
      </c>
      <c r="Q2224" s="2">
        <v>44253</v>
      </c>
      <c r="R2224" s="2">
        <v>44286</v>
      </c>
      <c r="S2224" s="2">
        <v>44316</v>
      </c>
      <c r="T2224" s="2">
        <v>44347</v>
      </c>
      <c r="U2224" s="2">
        <v>44377</v>
      </c>
      <c r="V2224" s="2">
        <v>44407</v>
      </c>
      <c r="W2224" s="2">
        <v>44439</v>
      </c>
      <c r="X2224" s="2">
        <v>44469</v>
      </c>
      <c r="Y2224" s="2">
        <v>44498</v>
      </c>
      <c r="Z2224" s="2">
        <v>44530</v>
      </c>
      <c r="AA2224" s="2">
        <v>44561</v>
      </c>
      <c r="AB2224" s="2">
        <v>44592</v>
      </c>
      <c r="AC2224" s="2">
        <v>44620</v>
      </c>
      <c r="AD2224" s="2">
        <v>44651</v>
      </c>
      <c r="AE2224" s="2">
        <v>44680</v>
      </c>
      <c r="AF2224" s="2">
        <v>44712</v>
      </c>
      <c r="AG2224" s="2">
        <v>44742</v>
      </c>
      <c r="AH2224" s="2">
        <v>44771</v>
      </c>
      <c r="AI2224" s="2">
        <v>44804</v>
      </c>
      <c r="AJ2224" s="2">
        <v>44834</v>
      </c>
      <c r="AK2224" s="2">
        <v>44865</v>
      </c>
    </row>
    <row r="2225" spans="1:37" x14ac:dyDescent="0.25">
      <c r="D2225" s="3">
        <v>5285803</v>
      </c>
      <c r="E2225">
        <v>6890896</v>
      </c>
      <c r="F2225">
        <v>10628699</v>
      </c>
      <c r="G2225">
        <v>8101673</v>
      </c>
      <c r="H2225">
        <v>5802097</v>
      </c>
      <c r="I2225">
        <v>8802946</v>
      </c>
      <c r="J2225">
        <v>6314734</v>
      </c>
      <c r="K2225">
        <v>6245820</v>
      </c>
      <c r="L2225">
        <v>6846972</v>
      </c>
      <c r="M2225">
        <v>4881334</v>
      </c>
      <c r="N2225">
        <v>6030152</v>
      </c>
      <c r="O2225">
        <v>6485497</v>
      </c>
      <c r="P2225">
        <v>4452226</v>
      </c>
      <c r="Q2225">
        <v>7865694</v>
      </c>
      <c r="R2225">
        <v>8188113</v>
      </c>
      <c r="S2225">
        <v>6129410</v>
      </c>
      <c r="T2225">
        <v>4898390</v>
      </c>
      <c r="U2225">
        <v>5507039</v>
      </c>
      <c r="V2225">
        <v>4233385</v>
      </c>
      <c r="W2225">
        <v>5941784</v>
      </c>
      <c r="X2225">
        <v>7982179</v>
      </c>
      <c r="Y2225">
        <v>4298478</v>
      </c>
      <c r="Z2225">
        <v>4134083</v>
      </c>
      <c r="AA2225">
        <v>7060382</v>
      </c>
      <c r="AB2225">
        <v>7187795</v>
      </c>
      <c r="AC2225">
        <v>8515930</v>
      </c>
      <c r="AD2225">
        <v>9599044</v>
      </c>
      <c r="AE2225">
        <v>5898669</v>
      </c>
      <c r="AF2225">
        <v>6177922</v>
      </c>
      <c r="AG2225">
        <v>7456938</v>
      </c>
      <c r="AH2225">
        <v>4908018</v>
      </c>
      <c r="AI2225">
        <v>5368900</v>
      </c>
      <c r="AJ2225">
        <v>5934870</v>
      </c>
      <c r="AK2225">
        <v>4918772</v>
      </c>
    </row>
    <row r="2226" spans="1:37" x14ac:dyDescent="0.25">
      <c r="A2226" s="5" t="s">
        <v>1096</v>
      </c>
      <c r="B2226" t="s">
        <v>1177</v>
      </c>
      <c r="C2226" t="s">
        <v>1199</v>
      </c>
      <c r="D2226" s="2">
        <f>_xll.BDH(A2226, "volume", B2226, C2226, "Direction", "H", "Period", "M","cols=26;rows=2")</f>
        <v>43861</v>
      </c>
      <c r="E2226" s="2">
        <v>43889</v>
      </c>
      <c r="F2226" s="2">
        <v>43921</v>
      </c>
      <c r="G2226" s="2">
        <v>43951</v>
      </c>
      <c r="H2226" s="2">
        <v>43980</v>
      </c>
      <c r="I2226" s="2">
        <v>44012</v>
      </c>
      <c r="J2226" s="2">
        <v>44043</v>
      </c>
      <c r="K2226" s="2">
        <v>44074</v>
      </c>
      <c r="L2226" s="2">
        <v>44104</v>
      </c>
      <c r="M2226" s="2">
        <v>44134</v>
      </c>
      <c r="N2226" s="2">
        <v>44165</v>
      </c>
      <c r="O2226" s="2">
        <v>44196</v>
      </c>
      <c r="P2226" s="2">
        <v>44225</v>
      </c>
      <c r="Q2226" s="2">
        <v>44253</v>
      </c>
      <c r="R2226" s="2">
        <v>44286</v>
      </c>
      <c r="S2226" s="2">
        <v>44316</v>
      </c>
      <c r="T2226" s="2">
        <v>44347</v>
      </c>
      <c r="U2226" s="2">
        <v>44377</v>
      </c>
      <c r="V2226" s="2">
        <v>44407</v>
      </c>
      <c r="W2226" s="2">
        <v>44439</v>
      </c>
      <c r="X2226" s="2">
        <v>44469</v>
      </c>
      <c r="Y2226" s="2">
        <v>44498</v>
      </c>
      <c r="Z2226" s="2">
        <v>44530</v>
      </c>
      <c r="AA2226" s="2">
        <v>44561</v>
      </c>
      <c r="AB2226" s="2">
        <v>44592</v>
      </c>
      <c r="AC2226" s="2">
        <v>44620</v>
      </c>
    </row>
    <row r="2227" spans="1:37" x14ac:dyDescent="0.25">
      <c r="D2227" s="3">
        <v>13528772</v>
      </c>
      <c r="E2227">
        <v>12002706</v>
      </c>
      <c r="F2227">
        <v>27309817</v>
      </c>
      <c r="G2227">
        <v>13902381</v>
      </c>
      <c r="H2227">
        <v>10468105</v>
      </c>
      <c r="I2227">
        <v>15565187</v>
      </c>
      <c r="J2227">
        <v>9944976</v>
      </c>
      <c r="K2227">
        <v>9264514</v>
      </c>
      <c r="L2227">
        <v>17442520</v>
      </c>
      <c r="M2227">
        <v>12251414</v>
      </c>
      <c r="N2227">
        <v>11639261</v>
      </c>
      <c r="O2227">
        <v>22712992</v>
      </c>
      <c r="P2227">
        <v>15777952</v>
      </c>
      <c r="Q2227">
        <v>14451392</v>
      </c>
      <c r="R2227">
        <v>19558002</v>
      </c>
      <c r="S2227">
        <v>14441401</v>
      </c>
      <c r="T2227">
        <v>16491368</v>
      </c>
      <c r="U2227">
        <v>19121661</v>
      </c>
      <c r="V2227">
        <v>17319117</v>
      </c>
      <c r="W2227">
        <v>12624117</v>
      </c>
      <c r="X2227">
        <v>17107694</v>
      </c>
      <c r="Y2227">
        <v>11904684</v>
      </c>
      <c r="Z2227">
        <v>12207632</v>
      </c>
      <c r="AA2227">
        <v>13887747</v>
      </c>
      <c r="AB2227">
        <v>14837243</v>
      </c>
      <c r="AC2227">
        <v>28040297</v>
      </c>
    </row>
    <row r="2228" spans="1:37" x14ac:dyDescent="0.25">
      <c r="A2228" s="5" t="s">
        <v>1097</v>
      </c>
      <c r="B2228" t="s">
        <v>1177</v>
      </c>
      <c r="C2228" t="s">
        <v>1199</v>
      </c>
      <c r="D2228" s="2">
        <f>_xll.BDH(A2228, "volume", B2228, C2228, "Direction", "H", "Period", "M","cols=34;rows=2")</f>
        <v>43861</v>
      </c>
      <c r="E2228" s="2">
        <v>43889</v>
      </c>
      <c r="F2228" s="2">
        <v>43921</v>
      </c>
      <c r="G2228" s="2">
        <v>43951</v>
      </c>
      <c r="H2228" s="2">
        <v>43980</v>
      </c>
      <c r="I2228" s="2">
        <v>44012</v>
      </c>
      <c r="J2228" s="2">
        <v>44043</v>
      </c>
      <c r="K2228" s="2">
        <v>44074</v>
      </c>
      <c r="L2228" s="2">
        <v>44104</v>
      </c>
      <c r="M2228" s="2">
        <v>44134</v>
      </c>
      <c r="N2228" s="2">
        <v>44165</v>
      </c>
      <c r="O2228" s="2">
        <v>44196</v>
      </c>
      <c r="P2228" s="2">
        <v>44225</v>
      </c>
      <c r="Q2228" s="2">
        <v>44253</v>
      </c>
      <c r="R2228" s="2">
        <v>44286</v>
      </c>
      <c r="S2228" s="2">
        <v>44316</v>
      </c>
      <c r="T2228" s="2">
        <v>44347</v>
      </c>
      <c r="U2228" s="2">
        <v>44377</v>
      </c>
      <c r="V2228" s="2">
        <v>44407</v>
      </c>
      <c r="W2228" s="2">
        <v>44439</v>
      </c>
      <c r="X2228" s="2">
        <v>44469</v>
      </c>
      <c r="Y2228" s="2">
        <v>44498</v>
      </c>
      <c r="Z2228" s="2">
        <v>44530</v>
      </c>
      <c r="AA2228" s="2">
        <v>44561</v>
      </c>
      <c r="AB2228" s="2">
        <v>44592</v>
      </c>
      <c r="AC2228" s="2">
        <v>44620</v>
      </c>
      <c r="AD2228" s="2">
        <v>44651</v>
      </c>
      <c r="AE2228" s="2">
        <v>44680</v>
      </c>
      <c r="AF2228" s="2">
        <v>44712</v>
      </c>
      <c r="AG2228" s="2">
        <v>44742</v>
      </c>
      <c r="AH2228" s="2">
        <v>44771</v>
      </c>
      <c r="AI2228" s="2">
        <v>44804</v>
      </c>
      <c r="AJ2228" s="2">
        <v>44834</v>
      </c>
      <c r="AK2228" s="2">
        <v>44865</v>
      </c>
    </row>
    <row r="2229" spans="1:37" x14ac:dyDescent="0.25">
      <c r="D2229" s="3">
        <v>2240445</v>
      </c>
      <c r="E2229">
        <v>2361858</v>
      </c>
      <c r="F2229">
        <v>3987396</v>
      </c>
      <c r="G2229">
        <v>2484809</v>
      </c>
      <c r="H2229">
        <v>2448249</v>
      </c>
      <c r="I2229">
        <v>2577894</v>
      </c>
      <c r="J2229">
        <v>1758315</v>
      </c>
      <c r="K2229">
        <v>1427084</v>
      </c>
      <c r="L2229">
        <v>2155189</v>
      </c>
      <c r="M2229">
        <v>1712924</v>
      </c>
      <c r="N2229">
        <v>2198069</v>
      </c>
      <c r="O2229">
        <v>3218819</v>
      </c>
      <c r="P2229">
        <v>2443855</v>
      </c>
      <c r="Q2229">
        <v>1829579</v>
      </c>
      <c r="R2229">
        <v>2919442</v>
      </c>
      <c r="S2229">
        <v>1963127</v>
      </c>
      <c r="T2229">
        <v>2806462</v>
      </c>
      <c r="U2229">
        <v>2479947</v>
      </c>
      <c r="V2229">
        <v>1886599</v>
      </c>
      <c r="W2229">
        <v>1427215</v>
      </c>
      <c r="X2229">
        <v>2155784</v>
      </c>
      <c r="Y2229">
        <v>2172149</v>
      </c>
      <c r="Z2229">
        <v>2257490</v>
      </c>
      <c r="AA2229">
        <v>2530207</v>
      </c>
      <c r="AB2229">
        <v>2463053</v>
      </c>
      <c r="AC2229">
        <v>2253051</v>
      </c>
      <c r="AD2229">
        <v>3088653</v>
      </c>
      <c r="AE2229">
        <v>4488903</v>
      </c>
      <c r="AF2229">
        <v>3499019</v>
      </c>
      <c r="AG2229">
        <v>2732182</v>
      </c>
      <c r="AH2229">
        <v>2664322</v>
      </c>
      <c r="AI2229">
        <v>2625742</v>
      </c>
      <c r="AJ2229">
        <v>3832821</v>
      </c>
      <c r="AK2229">
        <v>2992800</v>
      </c>
    </row>
    <row r="2230" spans="1:37" x14ac:dyDescent="0.25">
      <c r="A2230" s="5" t="s">
        <v>1098</v>
      </c>
      <c r="B2230" t="s">
        <v>1177</v>
      </c>
      <c r="C2230" t="s">
        <v>1199</v>
      </c>
      <c r="D2230" s="2">
        <f>_xll.BDH(A2230, "volume", B2230, C2230, "Direction", "H", "Period", "M","cols=34;rows=2")</f>
        <v>43861</v>
      </c>
      <c r="E2230" s="2">
        <v>43889</v>
      </c>
      <c r="F2230" s="2">
        <v>43921</v>
      </c>
      <c r="G2230" s="2">
        <v>43951</v>
      </c>
      <c r="H2230" s="2">
        <v>43980</v>
      </c>
      <c r="I2230" s="2">
        <v>44012</v>
      </c>
      <c r="J2230" s="2">
        <v>44043</v>
      </c>
      <c r="K2230" s="2">
        <v>44074</v>
      </c>
      <c r="L2230" s="2">
        <v>44104</v>
      </c>
      <c r="M2230" s="2">
        <v>44134</v>
      </c>
      <c r="N2230" s="2">
        <v>44165</v>
      </c>
      <c r="O2230" s="2">
        <v>44196</v>
      </c>
      <c r="P2230" s="2">
        <v>44225</v>
      </c>
      <c r="Q2230" s="2">
        <v>44253</v>
      </c>
      <c r="R2230" s="2">
        <v>44286</v>
      </c>
      <c r="S2230" s="2">
        <v>44316</v>
      </c>
      <c r="T2230" s="2">
        <v>44347</v>
      </c>
      <c r="U2230" s="2">
        <v>44377</v>
      </c>
      <c r="V2230" s="2">
        <v>44407</v>
      </c>
      <c r="W2230" s="2">
        <v>44439</v>
      </c>
      <c r="X2230" s="2">
        <v>44469</v>
      </c>
      <c r="Y2230" s="2">
        <v>44498</v>
      </c>
      <c r="Z2230" s="2">
        <v>44530</v>
      </c>
      <c r="AA2230" s="2">
        <v>44561</v>
      </c>
      <c r="AB2230" s="2">
        <v>44592</v>
      </c>
      <c r="AC2230" s="2">
        <v>44620</v>
      </c>
      <c r="AD2230" s="2">
        <v>44651</v>
      </c>
      <c r="AE2230" s="2">
        <v>44680</v>
      </c>
      <c r="AF2230" s="2">
        <v>44712</v>
      </c>
      <c r="AG2230" s="2">
        <v>44742</v>
      </c>
      <c r="AH2230" s="2">
        <v>44771</v>
      </c>
      <c r="AI2230" s="2">
        <v>44804</v>
      </c>
      <c r="AJ2230" s="2">
        <v>44834</v>
      </c>
      <c r="AK2230" s="2">
        <v>44865</v>
      </c>
    </row>
    <row r="2231" spans="1:37" x14ac:dyDescent="0.25">
      <c r="D2231" s="3">
        <v>29152755</v>
      </c>
      <c r="E2231">
        <v>28104645</v>
      </c>
      <c r="F2231">
        <v>65329417</v>
      </c>
      <c r="G2231">
        <v>38325704</v>
      </c>
      <c r="H2231">
        <v>24545825</v>
      </c>
      <c r="I2231">
        <v>32563949</v>
      </c>
      <c r="J2231">
        <v>26681084</v>
      </c>
      <c r="K2231">
        <v>20433800</v>
      </c>
      <c r="L2231">
        <v>29900121</v>
      </c>
      <c r="M2231">
        <v>24105159</v>
      </c>
      <c r="N2231">
        <v>24052715</v>
      </c>
      <c r="O2231">
        <v>23863992</v>
      </c>
      <c r="P2231">
        <v>25012890</v>
      </c>
      <c r="Q2231">
        <v>21825721</v>
      </c>
      <c r="R2231">
        <v>30180772</v>
      </c>
      <c r="S2231">
        <v>26143648</v>
      </c>
      <c r="T2231">
        <v>26013527</v>
      </c>
      <c r="U2231">
        <v>25838283</v>
      </c>
      <c r="V2231">
        <v>24385588</v>
      </c>
      <c r="W2231">
        <v>21940799</v>
      </c>
      <c r="X2231">
        <v>30738365</v>
      </c>
      <c r="Y2231">
        <v>36038394</v>
      </c>
      <c r="Z2231">
        <v>32188032</v>
      </c>
      <c r="AA2231">
        <v>30155572</v>
      </c>
      <c r="AB2231">
        <v>30076173</v>
      </c>
      <c r="AC2231">
        <v>26406253</v>
      </c>
      <c r="AD2231">
        <v>34595219</v>
      </c>
      <c r="AE2231">
        <v>26697369</v>
      </c>
      <c r="AF2231">
        <v>30226498</v>
      </c>
      <c r="AG2231">
        <v>40493158</v>
      </c>
      <c r="AH2231">
        <v>35713291</v>
      </c>
      <c r="AI2231">
        <v>33782684</v>
      </c>
      <c r="AJ2231">
        <v>39687778</v>
      </c>
      <c r="AK2231">
        <v>35393623</v>
      </c>
    </row>
    <row r="2232" spans="1:37" x14ac:dyDescent="0.25">
      <c r="A2232" s="5" t="s">
        <v>1099</v>
      </c>
      <c r="B2232" t="s">
        <v>1177</v>
      </c>
      <c r="C2232" t="s">
        <v>1199</v>
      </c>
      <c r="D2232" s="2">
        <f>_xll.BDH(A2232, "volume", B2232, C2232, "Direction", "H", "Period", "M","cols=34;rows=2")</f>
        <v>43861</v>
      </c>
      <c r="E2232" s="2">
        <v>43889</v>
      </c>
      <c r="F2232" s="2">
        <v>43921</v>
      </c>
      <c r="G2232" s="2">
        <v>43951</v>
      </c>
      <c r="H2232" s="2">
        <v>43980</v>
      </c>
      <c r="I2232" s="2">
        <v>44012</v>
      </c>
      <c r="J2232" s="2">
        <v>44043</v>
      </c>
      <c r="K2232" s="2">
        <v>44074</v>
      </c>
      <c r="L2232" s="2">
        <v>44104</v>
      </c>
      <c r="M2232" s="2">
        <v>44134</v>
      </c>
      <c r="N2232" s="2">
        <v>44165</v>
      </c>
      <c r="O2232" s="2">
        <v>44196</v>
      </c>
      <c r="P2232" s="2">
        <v>44225</v>
      </c>
      <c r="Q2232" s="2">
        <v>44253</v>
      </c>
      <c r="R2232" s="2">
        <v>44286</v>
      </c>
      <c r="S2232" s="2">
        <v>44316</v>
      </c>
      <c r="T2232" s="2">
        <v>44347</v>
      </c>
      <c r="U2232" s="2">
        <v>44377</v>
      </c>
      <c r="V2232" s="2">
        <v>44407</v>
      </c>
      <c r="W2232" s="2">
        <v>44439</v>
      </c>
      <c r="X2232" s="2">
        <v>44469</v>
      </c>
      <c r="Y2232" s="2">
        <v>44498</v>
      </c>
      <c r="Z2232" s="2">
        <v>44530</v>
      </c>
      <c r="AA2232" s="2">
        <v>44561</v>
      </c>
      <c r="AB2232" s="2">
        <v>44592</v>
      </c>
      <c r="AC2232" s="2">
        <v>44620</v>
      </c>
      <c r="AD2232" s="2">
        <v>44651</v>
      </c>
      <c r="AE2232" s="2">
        <v>44680</v>
      </c>
      <c r="AF2232" s="2">
        <v>44712</v>
      </c>
      <c r="AG2232" s="2">
        <v>44742</v>
      </c>
      <c r="AH2232" s="2">
        <v>44771</v>
      </c>
      <c r="AI2232" s="2">
        <v>44804</v>
      </c>
      <c r="AJ2232" s="2">
        <v>44834</v>
      </c>
      <c r="AK2232" s="2">
        <v>44865</v>
      </c>
    </row>
    <row r="2233" spans="1:37" x14ac:dyDescent="0.25">
      <c r="D2233" s="3">
        <v>43726499</v>
      </c>
      <c r="E2233">
        <v>68654913</v>
      </c>
      <c r="F2233">
        <v>113825414</v>
      </c>
      <c r="G2233">
        <v>77225568</v>
      </c>
      <c r="H2233">
        <v>73842872</v>
      </c>
      <c r="I2233">
        <v>126415636</v>
      </c>
      <c r="J2233">
        <v>67223842</v>
      </c>
      <c r="K2233">
        <v>63473220</v>
      </c>
      <c r="L2233">
        <v>77601648</v>
      </c>
      <c r="M2233">
        <v>63574049</v>
      </c>
      <c r="N2233">
        <v>76504318</v>
      </c>
      <c r="O2233">
        <v>86171880</v>
      </c>
      <c r="P2233">
        <v>114641202</v>
      </c>
      <c r="Q2233">
        <v>120069019</v>
      </c>
      <c r="R2233">
        <v>360944999</v>
      </c>
      <c r="S2233">
        <v>248542251</v>
      </c>
      <c r="T2233">
        <v>98881640</v>
      </c>
      <c r="U2233">
        <v>89240692</v>
      </c>
      <c r="V2233">
        <v>51354383</v>
      </c>
      <c r="W2233">
        <v>61800568</v>
      </c>
      <c r="X2233">
        <v>49282473</v>
      </c>
      <c r="Y2233">
        <v>45458798</v>
      </c>
      <c r="Z2233">
        <v>57414944</v>
      </c>
      <c r="AA2233">
        <v>72816032</v>
      </c>
      <c r="AB2233">
        <v>79380490</v>
      </c>
      <c r="AC2233">
        <v>77935030</v>
      </c>
      <c r="AD2233">
        <v>93579547</v>
      </c>
      <c r="AE2233">
        <v>51444358</v>
      </c>
      <c r="AF2233">
        <v>65467030</v>
      </c>
      <c r="AG2233">
        <v>58371630</v>
      </c>
      <c r="AH2233">
        <v>47586024</v>
      </c>
      <c r="AI2233">
        <v>57723914</v>
      </c>
      <c r="AJ2233">
        <v>72848253</v>
      </c>
      <c r="AK2233">
        <v>50004541</v>
      </c>
    </row>
    <row r="2234" spans="1:37" x14ac:dyDescent="0.25">
      <c r="A2234" s="5" t="s">
        <v>1100</v>
      </c>
      <c r="B2234" t="s">
        <v>1177</v>
      </c>
      <c r="C2234" t="s">
        <v>1199</v>
      </c>
      <c r="D2234" s="2">
        <f>_xll.BDH(A2234, "volume", B2234, C2234, "Direction", "H", "Period", "M","cols=34;rows=2")</f>
        <v>43861</v>
      </c>
      <c r="E2234" s="2">
        <v>43889</v>
      </c>
      <c r="F2234" s="2">
        <v>43921</v>
      </c>
      <c r="G2234" s="2">
        <v>43951</v>
      </c>
      <c r="H2234" s="2">
        <v>43980</v>
      </c>
      <c r="I2234" s="2">
        <v>44012</v>
      </c>
      <c r="J2234" s="2">
        <v>44043</v>
      </c>
      <c r="K2234" s="2">
        <v>44074</v>
      </c>
      <c r="L2234" s="2">
        <v>44104</v>
      </c>
      <c r="M2234" s="2">
        <v>44134</v>
      </c>
      <c r="N2234" s="2">
        <v>44165</v>
      </c>
      <c r="O2234" s="2">
        <v>44196</v>
      </c>
      <c r="P2234" s="2">
        <v>44225</v>
      </c>
      <c r="Q2234" s="2">
        <v>44253</v>
      </c>
      <c r="R2234" s="2">
        <v>44286</v>
      </c>
      <c r="S2234" s="2">
        <v>44316</v>
      </c>
      <c r="T2234" s="2">
        <v>44347</v>
      </c>
      <c r="U2234" s="2">
        <v>44377</v>
      </c>
      <c r="V2234" s="2">
        <v>44407</v>
      </c>
      <c r="W2234" s="2">
        <v>44439</v>
      </c>
      <c r="X2234" s="2">
        <v>44469</v>
      </c>
      <c r="Y2234" s="2">
        <v>44498</v>
      </c>
      <c r="Z2234" s="2">
        <v>44530</v>
      </c>
      <c r="AA2234" s="2">
        <v>44561</v>
      </c>
      <c r="AB2234" s="2">
        <v>44592</v>
      </c>
      <c r="AC2234" s="2">
        <v>44620</v>
      </c>
      <c r="AD2234" s="2">
        <v>44651</v>
      </c>
      <c r="AE2234" s="2">
        <v>44680</v>
      </c>
      <c r="AF2234" s="2">
        <v>44712</v>
      </c>
      <c r="AG2234" s="2">
        <v>44742</v>
      </c>
      <c r="AH2234" s="2">
        <v>44771</v>
      </c>
      <c r="AI2234" s="2">
        <v>44804</v>
      </c>
      <c r="AJ2234" s="2">
        <v>44834</v>
      </c>
      <c r="AK2234" s="2">
        <v>44865</v>
      </c>
    </row>
    <row r="2235" spans="1:37" x14ac:dyDescent="0.25">
      <c r="D2235" s="3">
        <v>21591849</v>
      </c>
      <c r="E2235">
        <v>24717884</v>
      </c>
      <c r="F2235">
        <v>45395110</v>
      </c>
      <c r="G2235">
        <v>32357556</v>
      </c>
      <c r="H2235">
        <v>20736533</v>
      </c>
      <c r="I2235">
        <v>30887653</v>
      </c>
      <c r="J2235">
        <v>25861966</v>
      </c>
      <c r="K2235">
        <v>25626438</v>
      </c>
      <c r="L2235">
        <v>24326875</v>
      </c>
      <c r="M2235">
        <v>25976632</v>
      </c>
      <c r="N2235">
        <v>23650806</v>
      </c>
      <c r="O2235">
        <v>19202834</v>
      </c>
      <c r="P2235">
        <v>26118897</v>
      </c>
      <c r="Q2235">
        <v>30079007</v>
      </c>
      <c r="R2235">
        <v>26739893</v>
      </c>
      <c r="S2235">
        <v>19109616</v>
      </c>
      <c r="T2235">
        <v>23717641</v>
      </c>
      <c r="U2235">
        <v>29082568</v>
      </c>
      <c r="V2235">
        <v>28542446</v>
      </c>
      <c r="W2235">
        <v>41127186</v>
      </c>
      <c r="X2235">
        <v>42860296</v>
      </c>
      <c r="Y2235">
        <v>27724024</v>
      </c>
      <c r="Z2235">
        <v>27080606</v>
      </c>
      <c r="AA2235">
        <v>35485789</v>
      </c>
      <c r="AB2235">
        <v>37967115</v>
      </c>
      <c r="AC2235">
        <v>29929004</v>
      </c>
      <c r="AD2235">
        <v>36420301</v>
      </c>
      <c r="AE2235">
        <v>26398113</v>
      </c>
      <c r="AF2235">
        <v>32183439</v>
      </c>
      <c r="AG2235">
        <v>39276579</v>
      </c>
      <c r="AH2235">
        <v>32887612</v>
      </c>
      <c r="AI2235">
        <v>24427075</v>
      </c>
      <c r="AJ2235">
        <v>35012379</v>
      </c>
      <c r="AK2235">
        <v>41484567</v>
      </c>
    </row>
    <row r="2236" spans="1:37" x14ac:dyDescent="0.25">
      <c r="A2236" s="5" t="s">
        <v>1101</v>
      </c>
      <c r="B2236" t="s">
        <v>1177</v>
      </c>
      <c r="C2236" t="s">
        <v>1199</v>
      </c>
      <c r="D2236" s="2">
        <f>_xll.BDH(A2236, "volume", B2236, C2236, "Direction", "H", "Period", "M","cols=34;rows=2")</f>
        <v>43861</v>
      </c>
      <c r="E2236" s="2">
        <v>43889</v>
      </c>
      <c r="F2236" s="2">
        <v>43921</v>
      </c>
      <c r="G2236" s="2">
        <v>43951</v>
      </c>
      <c r="H2236" s="2">
        <v>43980</v>
      </c>
      <c r="I2236" s="2">
        <v>44012</v>
      </c>
      <c r="J2236" s="2">
        <v>44043</v>
      </c>
      <c r="K2236" s="2">
        <v>44074</v>
      </c>
      <c r="L2236" s="2">
        <v>44104</v>
      </c>
      <c r="M2236" s="2">
        <v>44134</v>
      </c>
      <c r="N2236" s="2">
        <v>44165</v>
      </c>
      <c r="O2236" s="2">
        <v>44196</v>
      </c>
      <c r="P2236" s="2">
        <v>44225</v>
      </c>
      <c r="Q2236" s="2">
        <v>44253</v>
      </c>
      <c r="R2236" s="2">
        <v>44286</v>
      </c>
      <c r="S2236" s="2">
        <v>44316</v>
      </c>
      <c r="T2236" s="2">
        <v>44347</v>
      </c>
      <c r="U2236" s="2">
        <v>44377</v>
      </c>
      <c r="V2236" s="2">
        <v>44407</v>
      </c>
      <c r="W2236" s="2">
        <v>44439</v>
      </c>
      <c r="X2236" s="2">
        <v>44469</v>
      </c>
      <c r="Y2236" s="2">
        <v>44498</v>
      </c>
      <c r="Z2236" s="2">
        <v>44530</v>
      </c>
      <c r="AA2236" s="2">
        <v>44561</v>
      </c>
      <c r="AB2236" s="2">
        <v>44592</v>
      </c>
      <c r="AC2236" s="2">
        <v>44620</v>
      </c>
      <c r="AD2236" s="2">
        <v>44651</v>
      </c>
      <c r="AE2236" s="2">
        <v>44680</v>
      </c>
      <c r="AF2236" s="2">
        <v>44712</v>
      </c>
      <c r="AG2236" s="2">
        <v>44742</v>
      </c>
      <c r="AH2236" s="2">
        <v>44771</v>
      </c>
      <c r="AI2236" s="2">
        <v>44804</v>
      </c>
      <c r="AJ2236" s="2">
        <v>44834</v>
      </c>
      <c r="AK2236" s="2">
        <v>44865</v>
      </c>
    </row>
    <row r="2237" spans="1:37" x14ac:dyDescent="0.25">
      <c r="D2237" s="3">
        <v>9776239</v>
      </c>
      <c r="E2237">
        <v>6618422</v>
      </c>
      <c r="F2237">
        <v>15170431</v>
      </c>
      <c r="G2237">
        <v>8125844</v>
      </c>
      <c r="H2237">
        <v>5405158</v>
      </c>
      <c r="I2237">
        <v>7830169</v>
      </c>
      <c r="J2237">
        <v>4885026</v>
      </c>
      <c r="K2237">
        <v>3834972</v>
      </c>
      <c r="L2237">
        <v>6132566</v>
      </c>
      <c r="M2237">
        <v>5598514</v>
      </c>
      <c r="N2237">
        <v>6315585</v>
      </c>
      <c r="O2237">
        <v>6342694</v>
      </c>
      <c r="P2237">
        <v>6688645</v>
      </c>
      <c r="Q2237">
        <v>6020005</v>
      </c>
      <c r="R2237">
        <v>8251988</v>
      </c>
      <c r="S2237">
        <v>5073607</v>
      </c>
      <c r="T2237">
        <v>3736461</v>
      </c>
      <c r="U2237">
        <v>5809036</v>
      </c>
      <c r="V2237">
        <v>5118717</v>
      </c>
      <c r="W2237">
        <v>4081372</v>
      </c>
      <c r="X2237">
        <v>5413288</v>
      </c>
      <c r="Y2237">
        <v>5131538</v>
      </c>
      <c r="Z2237">
        <v>4193177</v>
      </c>
      <c r="AA2237">
        <v>6831507</v>
      </c>
      <c r="AB2237">
        <v>9971210</v>
      </c>
      <c r="AC2237">
        <v>8184821</v>
      </c>
      <c r="AD2237">
        <v>8936810</v>
      </c>
      <c r="AE2237">
        <v>7715004</v>
      </c>
      <c r="AF2237">
        <v>6985319</v>
      </c>
      <c r="AG2237">
        <v>8470705</v>
      </c>
      <c r="AH2237">
        <v>6181175</v>
      </c>
      <c r="AI2237">
        <v>6335231</v>
      </c>
      <c r="AJ2237">
        <v>7745347</v>
      </c>
      <c r="AK2237">
        <v>9092512</v>
      </c>
    </row>
    <row r="2238" spans="1:37" x14ac:dyDescent="0.25">
      <c r="A2238" s="5" t="s">
        <v>1102</v>
      </c>
      <c r="B2238" t="s">
        <v>1177</v>
      </c>
      <c r="C2238" t="s">
        <v>1199</v>
      </c>
      <c r="D2238" s="2">
        <f>_xll.BDH(A2238, "volume", B2238, C2238, "Direction", "H", "Period", "M","cols=34;rows=2")</f>
        <v>43861</v>
      </c>
      <c r="E2238" s="2">
        <v>43889</v>
      </c>
      <c r="F2238" s="2">
        <v>43921</v>
      </c>
      <c r="G2238" s="2">
        <v>43951</v>
      </c>
      <c r="H2238" s="2">
        <v>43980</v>
      </c>
      <c r="I2238" s="2">
        <v>44012</v>
      </c>
      <c r="J2238" s="2">
        <v>44043</v>
      </c>
      <c r="K2238" s="2">
        <v>44074</v>
      </c>
      <c r="L2238" s="2">
        <v>44104</v>
      </c>
      <c r="M2238" s="2">
        <v>44134</v>
      </c>
      <c r="N2238" s="2">
        <v>44165</v>
      </c>
      <c r="O2238" s="2">
        <v>44196</v>
      </c>
      <c r="P2238" s="2">
        <v>44225</v>
      </c>
      <c r="Q2238" s="2">
        <v>44253</v>
      </c>
      <c r="R2238" s="2">
        <v>44286</v>
      </c>
      <c r="S2238" s="2">
        <v>44316</v>
      </c>
      <c r="T2238" s="2">
        <v>44347</v>
      </c>
      <c r="U2238" s="2">
        <v>44377</v>
      </c>
      <c r="V2238" s="2">
        <v>44407</v>
      </c>
      <c r="W2238" s="2">
        <v>44439</v>
      </c>
      <c r="X2238" s="2">
        <v>44469</v>
      </c>
      <c r="Y2238" s="2">
        <v>44498</v>
      </c>
      <c r="Z2238" s="2">
        <v>44530</v>
      </c>
      <c r="AA2238" s="2">
        <v>44561</v>
      </c>
      <c r="AB2238" s="2">
        <v>44592</v>
      </c>
      <c r="AC2238" s="2">
        <v>44620</v>
      </c>
      <c r="AD2238" s="2">
        <v>44651</v>
      </c>
      <c r="AE2238" s="2">
        <v>44680</v>
      </c>
      <c r="AF2238" s="2">
        <v>44712</v>
      </c>
      <c r="AG2238" s="2">
        <v>44742</v>
      </c>
      <c r="AH2238" s="2">
        <v>44771</v>
      </c>
      <c r="AI2238" s="2">
        <v>44804</v>
      </c>
      <c r="AJ2238" s="2">
        <v>44834</v>
      </c>
      <c r="AK2238" s="2">
        <v>44865</v>
      </c>
    </row>
    <row r="2239" spans="1:37" x14ac:dyDescent="0.25">
      <c r="D2239" s="3">
        <v>6635943</v>
      </c>
      <c r="E2239">
        <v>5183666</v>
      </c>
      <c r="F2239">
        <v>11036845</v>
      </c>
      <c r="G2239">
        <v>7690018</v>
      </c>
      <c r="H2239">
        <v>6219295</v>
      </c>
      <c r="I2239">
        <v>8327587</v>
      </c>
      <c r="J2239">
        <v>6828185</v>
      </c>
      <c r="K2239">
        <v>5440345</v>
      </c>
      <c r="L2239">
        <v>9517792</v>
      </c>
      <c r="M2239">
        <v>6209738</v>
      </c>
      <c r="N2239">
        <v>5287444</v>
      </c>
      <c r="O2239">
        <v>5843981</v>
      </c>
      <c r="P2239">
        <v>5690900</v>
      </c>
      <c r="Q2239">
        <v>4740540</v>
      </c>
      <c r="R2239">
        <v>6947695</v>
      </c>
      <c r="S2239">
        <v>5131391</v>
      </c>
      <c r="T2239">
        <v>6542020</v>
      </c>
      <c r="U2239">
        <v>6473081</v>
      </c>
      <c r="V2239">
        <v>5292054</v>
      </c>
      <c r="W2239">
        <v>3836241</v>
      </c>
      <c r="X2239">
        <v>5826355</v>
      </c>
      <c r="Y2239">
        <v>4378530</v>
      </c>
      <c r="Z2239">
        <v>5229182</v>
      </c>
      <c r="AA2239">
        <v>5936506</v>
      </c>
      <c r="AB2239">
        <v>11139438</v>
      </c>
      <c r="AC2239">
        <v>7150723</v>
      </c>
      <c r="AD2239">
        <v>7431415</v>
      </c>
      <c r="AE2239">
        <v>10157131</v>
      </c>
      <c r="AF2239">
        <v>8865351</v>
      </c>
      <c r="AG2239">
        <v>8407990</v>
      </c>
      <c r="AH2239">
        <v>6920096</v>
      </c>
      <c r="AI2239">
        <v>6954871</v>
      </c>
      <c r="AJ2239">
        <v>8217219</v>
      </c>
      <c r="AK2239">
        <v>8524579</v>
      </c>
    </row>
    <row r="2240" spans="1:37" x14ac:dyDescent="0.25">
      <c r="A2240" s="5" t="s">
        <v>1103</v>
      </c>
      <c r="B2240" t="s">
        <v>1177</v>
      </c>
      <c r="C2240" t="s">
        <v>1199</v>
      </c>
      <c r="D2240" s="2">
        <f>_xll.BDH(A2240, "volume", B2240, C2240, "Direction", "H", "Period", "M","cols=34;rows=2")</f>
        <v>43861</v>
      </c>
      <c r="E2240" s="2">
        <v>43889</v>
      </c>
      <c r="F2240" s="2">
        <v>43921</v>
      </c>
      <c r="G2240" s="2">
        <v>43951</v>
      </c>
      <c r="H2240" s="2">
        <v>43980</v>
      </c>
      <c r="I2240" s="2">
        <v>44012</v>
      </c>
      <c r="J2240" s="2">
        <v>44043</v>
      </c>
      <c r="K2240" s="2">
        <v>44074</v>
      </c>
      <c r="L2240" s="2">
        <v>44104</v>
      </c>
      <c r="M2240" s="2">
        <v>44134</v>
      </c>
      <c r="N2240" s="2">
        <v>44165</v>
      </c>
      <c r="O2240" s="2">
        <v>44196</v>
      </c>
      <c r="P2240" s="2">
        <v>44225</v>
      </c>
      <c r="Q2240" s="2">
        <v>44253</v>
      </c>
      <c r="R2240" s="2">
        <v>44286</v>
      </c>
      <c r="S2240" s="2">
        <v>44316</v>
      </c>
      <c r="T2240" s="2">
        <v>44347</v>
      </c>
      <c r="U2240" s="2">
        <v>44377</v>
      </c>
      <c r="V2240" s="2">
        <v>44407</v>
      </c>
      <c r="W2240" s="2">
        <v>44439</v>
      </c>
      <c r="X2240" s="2">
        <v>44469</v>
      </c>
      <c r="Y2240" s="2">
        <v>44498</v>
      </c>
      <c r="Z2240" s="2">
        <v>44530</v>
      </c>
      <c r="AA2240" s="2">
        <v>44561</v>
      </c>
      <c r="AB2240" s="2">
        <v>44592</v>
      </c>
      <c r="AC2240" s="2">
        <v>44620</v>
      </c>
      <c r="AD2240" s="2">
        <v>44651</v>
      </c>
      <c r="AE2240" s="2">
        <v>44680</v>
      </c>
      <c r="AF2240" s="2">
        <v>44712</v>
      </c>
      <c r="AG2240" s="2">
        <v>44742</v>
      </c>
      <c r="AH2240" s="2">
        <v>44771</v>
      </c>
      <c r="AI2240" s="2">
        <v>44804</v>
      </c>
      <c r="AJ2240" s="2">
        <v>44834</v>
      </c>
      <c r="AK2240" s="2">
        <v>44865</v>
      </c>
    </row>
    <row r="2241" spans="1:37" x14ac:dyDescent="0.25">
      <c r="D2241" s="3">
        <v>9613111</v>
      </c>
      <c r="E2241">
        <v>9241357</v>
      </c>
      <c r="F2241">
        <v>18162940</v>
      </c>
      <c r="G2241">
        <v>11065502</v>
      </c>
      <c r="H2241">
        <v>8861777</v>
      </c>
      <c r="I2241">
        <v>9642833</v>
      </c>
      <c r="J2241">
        <v>7921807</v>
      </c>
      <c r="K2241">
        <v>8272828</v>
      </c>
      <c r="L2241">
        <v>7334287</v>
      </c>
      <c r="M2241">
        <v>6115129</v>
      </c>
      <c r="N2241">
        <v>7407603</v>
      </c>
      <c r="O2241">
        <v>7293645</v>
      </c>
      <c r="P2241">
        <v>7855172</v>
      </c>
      <c r="Q2241">
        <v>6341640</v>
      </c>
      <c r="R2241">
        <v>10363679</v>
      </c>
      <c r="S2241">
        <v>6989666</v>
      </c>
      <c r="T2241">
        <v>7355628</v>
      </c>
      <c r="U2241">
        <v>8082302</v>
      </c>
      <c r="V2241">
        <v>5754619</v>
      </c>
      <c r="W2241">
        <v>4903491</v>
      </c>
      <c r="X2241">
        <v>5873937</v>
      </c>
      <c r="Y2241">
        <v>6010081</v>
      </c>
      <c r="Z2241">
        <v>6216353</v>
      </c>
      <c r="AA2241">
        <v>8283643</v>
      </c>
      <c r="AB2241">
        <v>11121888</v>
      </c>
      <c r="AC2241">
        <v>6529082</v>
      </c>
      <c r="AD2241">
        <v>9703661</v>
      </c>
      <c r="AE2241">
        <v>7677471</v>
      </c>
      <c r="AF2241">
        <v>10127211</v>
      </c>
      <c r="AG2241">
        <v>7906809</v>
      </c>
      <c r="AH2241">
        <v>7796679</v>
      </c>
      <c r="AI2241">
        <v>6657960</v>
      </c>
      <c r="AJ2241">
        <v>8397876</v>
      </c>
      <c r="AK2241">
        <v>9609841</v>
      </c>
    </row>
    <row r="2242" spans="1:37" x14ac:dyDescent="0.25">
      <c r="A2242" s="5" t="s">
        <v>1104</v>
      </c>
      <c r="B2242" t="s">
        <v>1177</v>
      </c>
      <c r="C2242" t="s">
        <v>1199</v>
      </c>
      <c r="D2242" s="2">
        <f>_xll.BDH(A2242, "volume", B2242, C2242, "Direction", "H", "Period", "M","cols=34;rows=2")</f>
        <v>43861</v>
      </c>
      <c r="E2242" s="2">
        <v>43889</v>
      </c>
      <c r="F2242" s="2">
        <v>43921</v>
      </c>
      <c r="G2242" s="2">
        <v>43951</v>
      </c>
      <c r="H2242" s="2">
        <v>43980</v>
      </c>
      <c r="I2242" s="2">
        <v>44012</v>
      </c>
      <c r="J2242" s="2">
        <v>44043</v>
      </c>
      <c r="K2242" s="2">
        <v>44074</v>
      </c>
      <c r="L2242" s="2">
        <v>44104</v>
      </c>
      <c r="M2242" s="2">
        <v>44134</v>
      </c>
      <c r="N2242" s="2">
        <v>44165</v>
      </c>
      <c r="O2242" s="2">
        <v>44196</v>
      </c>
      <c r="P2242" s="2">
        <v>44225</v>
      </c>
      <c r="Q2242" s="2">
        <v>44253</v>
      </c>
      <c r="R2242" s="2">
        <v>44286</v>
      </c>
      <c r="S2242" s="2">
        <v>44316</v>
      </c>
      <c r="T2242" s="2">
        <v>44347</v>
      </c>
      <c r="U2242" s="2">
        <v>44377</v>
      </c>
      <c r="V2242" s="2">
        <v>44407</v>
      </c>
      <c r="W2242" s="2">
        <v>44439</v>
      </c>
      <c r="X2242" s="2">
        <v>44469</v>
      </c>
      <c r="Y2242" s="2">
        <v>44498</v>
      </c>
      <c r="Z2242" s="2">
        <v>44530</v>
      </c>
      <c r="AA2242" s="2">
        <v>44561</v>
      </c>
      <c r="AB2242" s="2">
        <v>44592</v>
      </c>
      <c r="AC2242" s="2">
        <v>44620</v>
      </c>
      <c r="AD2242" s="2">
        <v>44651</v>
      </c>
      <c r="AE2242" s="2">
        <v>44680</v>
      </c>
      <c r="AF2242" s="2">
        <v>44712</v>
      </c>
      <c r="AG2242" s="2">
        <v>44742</v>
      </c>
      <c r="AH2242" s="2">
        <v>44771</v>
      </c>
      <c r="AI2242" s="2">
        <v>44804</v>
      </c>
      <c r="AJ2242" s="2">
        <v>44834</v>
      </c>
      <c r="AK2242" s="2">
        <v>44865</v>
      </c>
    </row>
    <row r="2243" spans="1:37" x14ac:dyDescent="0.25">
      <c r="D2243" s="3">
        <v>31442417</v>
      </c>
      <c r="E2243">
        <v>28484825</v>
      </c>
      <c r="F2243">
        <v>50336322</v>
      </c>
      <c r="G2243">
        <v>29322223</v>
      </c>
      <c r="H2243">
        <v>23881486</v>
      </c>
      <c r="I2243">
        <v>32592028</v>
      </c>
      <c r="J2243">
        <v>23842164</v>
      </c>
      <c r="K2243">
        <v>29864464</v>
      </c>
      <c r="L2243">
        <v>33239735</v>
      </c>
      <c r="M2243">
        <v>27468989</v>
      </c>
      <c r="N2243">
        <v>20232541</v>
      </c>
      <c r="O2243">
        <v>26865781</v>
      </c>
      <c r="P2243">
        <v>22929002</v>
      </c>
      <c r="Q2243">
        <v>20973669</v>
      </c>
      <c r="R2243">
        <v>31878244</v>
      </c>
      <c r="S2243">
        <v>20037294</v>
      </c>
      <c r="T2243">
        <v>27452320</v>
      </c>
      <c r="U2243">
        <v>26685558</v>
      </c>
      <c r="V2243">
        <v>17519267</v>
      </c>
      <c r="W2243">
        <v>22508856</v>
      </c>
      <c r="X2243">
        <v>20184422</v>
      </c>
      <c r="Y2243">
        <v>17336443</v>
      </c>
      <c r="Z2243">
        <v>19888589</v>
      </c>
      <c r="AA2243">
        <v>21711322</v>
      </c>
      <c r="AB2243">
        <v>16735119</v>
      </c>
      <c r="AC2243">
        <v>22145314</v>
      </c>
      <c r="AD2243">
        <v>34906201</v>
      </c>
      <c r="AE2243">
        <v>17982789</v>
      </c>
      <c r="AF2243">
        <v>34399404</v>
      </c>
      <c r="AG2243">
        <v>32308253</v>
      </c>
      <c r="AH2243">
        <v>16786320</v>
      </c>
      <c r="AI2243">
        <v>21154083</v>
      </c>
      <c r="AJ2243">
        <v>25594885</v>
      </c>
      <c r="AK2243">
        <v>23066577</v>
      </c>
    </row>
    <row r="2244" spans="1:37" x14ac:dyDescent="0.25">
      <c r="A2244" s="5" t="s">
        <v>1105</v>
      </c>
      <c r="B2244" t="s">
        <v>1177</v>
      </c>
      <c r="C2244" t="s">
        <v>1199</v>
      </c>
      <c r="D2244" s="2">
        <f>_xll.BDH(A2244, "volume", B2244, C2244, "Direction", "H", "Period", "M","cols=34;rows=2")</f>
        <v>43861</v>
      </c>
      <c r="E2244" s="2">
        <v>43889</v>
      </c>
      <c r="F2244" s="2">
        <v>43921</v>
      </c>
      <c r="G2244" s="2">
        <v>43951</v>
      </c>
      <c r="H2244" s="2">
        <v>43980</v>
      </c>
      <c r="I2244" s="2">
        <v>44012</v>
      </c>
      <c r="J2244" s="2">
        <v>44043</v>
      </c>
      <c r="K2244" s="2">
        <v>44074</v>
      </c>
      <c r="L2244" s="2">
        <v>44104</v>
      </c>
      <c r="M2244" s="2">
        <v>44134</v>
      </c>
      <c r="N2244" s="2">
        <v>44165</v>
      </c>
      <c r="O2244" s="2">
        <v>44196</v>
      </c>
      <c r="P2244" s="2">
        <v>44225</v>
      </c>
      <c r="Q2244" s="2">
        <v>44253</v>
      </c>
      <c r="R2244" s="2">
        <v>44286</v>
      </c>
      <c r="S2244" s="2">
        <v>44316</v>
      </c>
      <c r="T2244" s="2">
        <v>44347</v>
      </c>
      <c r="U2244" s="2">
        <v>44377</v>
      </c>
      <c r="V2244" s="2">
        <v>44407</v>
      </c>
      <c r="W2244" s="2">
        <v>44439</v>
      </c>
      <c r="X2244" s="2">
        <v>44469</v>
      </c>
      <c r="Y2244" s="2">
        <v>44498</v>
      </c>
      <c r="Z2244" s="2">
        <v>44530</v>
      </c>
      <c r="AA2244" s="2">
        <v>44561</v>
      </c>
      <c r="AB2244" s="2">
        <v>44592</v>
      </c>
      <c r="AC2244" s="2">
        <v>44620</v>
      </c>
      <c r="AD2244" s="2">
        <v>44651</v>
      </c>
      <c r="AE2244" s="2">
        <v>44680</v>
      </c>
      <c r="AF2244" s="2">
        <v>44712</v>
      </c>
      <c r="AG2244" s="2">
        <v>44742</v>
      </c>
      <c r="AH2244" s="2">
        <v>44771</v>
      </c>
      <c r="AI2244" s="2">
        <v>44804</v>
      </c>
      <c r="AJ2244" s="2">
        <v>44834</v>
      </c>
      <c r="AK2244" s="2">
        <v>44865</v>
      </c>
    </row>
    <row r="2245" spans="1:37" x14ac:dyDescent="0.25">
      <c r="D2245" s="3">
        <v>10406780</v>
      </c>
      <c r="E2245">
        <v>10438363</v>
      </c>
      <c r="F2245">
        <v>21854265</v>
      </c>
      <c r="G2245">
        <v>12592389</v>
      </c>
      <c r="H2245">
        <v>8902392</v>
      </c>
      <c r="I2245">
        <v>18270944</v>
      </c>
      <c r="J2245">
        <v>10723404</v>
      </c>
      <c r="K2245">
        <v>10987783</v>
      </c>
      <c r="L2245">
        <v>19173156</v>
      </c>
      <c r="M2245">
        <v>12158351</v>
      </c>
      <c r="N2245">
        <v>12695742</v>
      </c>
      <c r="O2245">
        <v>12385353</v>
      </c>
      <c r="P2245">
        <v>15835418</v>
      </c>
      <c r="Q2245">
        <v>9676829</v>
      </c>
      <c r="R2245">
        <v>19128677</v>
      </c>
      <c r="S2245">
        <v>10228864</v>
      </c>
      <c r="T2245">
        <v>9422920</v>
      </c>
      <c r="U2245">
        <v>10457352</v>
      </c>
      <c r="V2245">
        <v>10115892</v>
      </c>
      <c r="W2245">
        <v>8272287</v>
      </c>
      <c r="X2245">
        <v>10619993</v>
      </c>
      <c r="Y2245">
        <v>8764037</v>
      </c>
      <c r="Z2245">
        <v>10024749</v>
      </c>
      <c r="AA2245">
        <v>18620449</v>
      </c>
      <c r="AB2245">
        <v>9908055</v>
      </c>
      <c r="AC2245">
        <v>10096268</v>
      </c>
      <c r="AD2245">
        <v>10362694</v>
      </c>
      <c r="AE2245">
        <v>8294768</v>
      </c>
      <c r="AF2245">
        <v>12768396</v>
      </c>
      <c r="AG2245">
        <v>10935355</v>
      </c>
      <c r="AH2245">
        <v>7243195</v>
      </c>
      <c r="AI2245">
        <v>9463739</v>
      </c>
      <c r="AJ2245">
        <v>14030438</v>
      </c>
      <c r="AK2245">
        <v>13419214</v>
      </c>
    </row>
    <row r="2246" spans="1:37" x14ac:dyDescent="0.25">
      <c r="A2246" s="5" t="s">
        <v>1106</v>
      </c>
      <c r="B2246" t="s">
        <v>1177</v>
      </c>
      <c r="C2246" t="s">
        <v>1199</v>
      </c>
      <c r="D2246" s="2">
        <f>_xll.BDH(A2246, "volume", B2246, C2246, "Direction", "H", "Period", "M","cols=34;rows=2")</f>
        <v>43861</v>
      </c>
      <c r="E2246" s="2">
        <v>43889</v>
      </c>
      <c r="F2246" s="2">
        <v>43921</v>
      </c>
      <c r="G2246" s="2">
        <v>43951</v>
      </c>
      <c r="H2246" s="2">
        <v>43980</v>
      </c>
      <c r="I2246" s="2">
        <v>44012</v>
      </c>
      <c r="J2246" s="2">
        <v>44043</v>
      </c>
      <c r="K2246" s="2">
        <v>44074</v>
      </c>
      <c r="L2246" s="2">
        <v>44104</v>
      </c>
      <c r="M2246" s="2">
        <v>44134</v>
      </c>
      <c r="N2246" s="2">
        <v>44165</v>
      </c>
      <c r="O2246" s="2">
        <v>44196</v>
      </c>
      <c r="P2246" s="2">
        <v>44225</v>
      </c>
      <c r="Q2246" s="2">
        <v>44253</v>
      </c>
      <c r="R2246" s="2">
        <v>44286</v>
      </c>
      <c r="S2246" s="2">
        <v>44316</v>
      </c>
      <c r="T2246" s="2">
        <v>44347</v>
      </c>
      <c r="U2246" s="2">
        <v>44377</v>
      </c>
      <c r="V2246" s="2">
        <v>44407</v>
      </c>
      <c r="W2246" s="2">
        <v>44439</v>
      </c>
      <c r="X2246" s="2">
        <v>44469</v>
      </c>
      <c r="Y2246" s="2">
        <v>44498</v>
      </c>
      <c r="Z2246" s="2">
        <v>44530</v>
      </c>
      <c r="AA2246" s="2">
        <v>44561</v>
      </c>
      <c r="AB2246" s="2">
        <v>44592</v>
      </c>
      <c r="AC2246" s="2">
        <v>44620</v>
      </c>
      <c r="AD2246" s="2">
        <v>44651</v>
      </c>
      <c r="AE2246" s="2">
        <v>44680</v>
      </c>
      <c r="AF2246" s="2">
        <v>44712</v>
      </c>
      <c r="AG2246" s="2">
        <v>44742</v>
      </c>
      <c r="AH2246" s="2">
        <v>44771</v>
      </c>
      <c r="AI2246" s="2">
        <v>44804</v>
      </c>
      <c r="AJ2246" s="2">
        <v>44834</v>
      </c>
      <c r="AK2246" s="2">
        <v>44865</v>
      </c>
    </row>
    <row r="2247" spans="1:37" x14ac:dyDescent="0.25">
      <c r="D2247" s="3">
        <v>6754428</v>
      </c>
      <c r="E2247">
        <v>7325398</v>
      </c>
      <c r="F2247">
        <v>9732995</v>
      </c>
      <c r="G2247">
        <v>5445614</v>
      </c>
      <c r="H2247">
        <v>8757562</v>
      </c>
      <c r="I2247">
        <v>7841289</v>
      </c>
      <c r="J2247">
        <v>4953036</v>
      </c>
      <c r="K2247">
        <v>5808721</v>
      </c>
      <c r="L2247">
        <v>6038291</v>
      </c>
      <c r="M2247">
        <v>5656935</v>
      </c>
      <c r="N2247">
        <v>6397147</v>
      </c>
      <c r="O2247">
        <v>6901636</v>
      </c>
      <c r="P2247">
        <v>7015308</v>
      </c>
      <c r="Q2247">
        <v>6563091</v>
      </c>
      <c r="R2247">
        <v>7620689</v>
      </c>
      <c r="S2247">
        <v>5887118</v>
      </c>
      <c r="T2247">
        <v>8088626</v>
      </c>
      <c r="U2247">
        <v>6606253</v>
      </c>
      <c r="V2247">
        <v>5579743</v>
      </c>
      <c r="W2247">
        <v>5502799</v>
      </c>
      <c r="X2247">
        <v>7304073</v>
      </c>
      <c r="Y2247">
        <v>6912219</v>
      </c>
      <c r="Z2247">
        <v>8193377</v>
      </c>
      <c r="AA2247">
        <v>10189459</v>
      </c>
      <c r="AB2247">
        <v>8787672</v>
      </c>
      <c r="AC2247">
        <v>9216956</v>
      </c>
      <c r="AD2247">
        <v>10249766</v>
      </c>
      <c r="AE2247">
        <v>8006018</v>
      </c>
      <c r="AF2247">
        <v>10455475</v>
      </c>
      <c r="AG2247">
        <v>7598880</v>
      </c>
      <c r="AH2247">
        <v>6110061</v>
      </c>
      <c r="AI2247">
        <v>8726909</v>
      </c>
      <c r="AJ2247">
        <v>7081097</v>
      </c>
      <c r="AK2247">
        <v>7218291</v>
      </c>
    </row>
    <row r="2248" spans="1:37" x14ac:dyDescent="0.25">
      <c r="A2248" s="5" t="s">
        <v>1107</v>
      </c>
      <c r="B2248" t="s">
        <v>1177</v>
      </c>
      <c r="C2248" t="s">
        <v>1200</v>
      </c>
      <c r="D2248" s="2">
        <f>_xll.BDH(A2248, "volume", B2248, C2248, "Direction", "H", "Period", "M","cols=10;rows=2")</f>
        <v>43861</v>
      </c>
      <c r="E2248" s="2">
        <v>43889</v>
      </c>
      <c r="F2248" s="2">
        <v>43921</v>
      </c>
      <c r="G2248" s="2">
        <v>43951</v>
      </c>
      <c r="H2248" s="2">
        <v>43980</v>
      </c>
      <c r="I2248" s="2">
        <v>44012</v>
      </c>
      <c r="J2248" s="2">
        <v>44043</v>
      </c>
      <c r="K2248" s="2">
        <v>44074</v>
      </c>
      <c r="L2248" s="2">
        <v>44104</v>
      </c>
      <c r="M2248" s="2">
        <v>44134</v>
      </c>
    </row>
    <row r="2249" spans="1:37" x14ac:dyDescent="0.25">
      <c r="D2249" s="3">
        <v>32131718</v>
      </c>
      <c r="E2249">
        <v>43421088</v>
      </c>
      <c r="F2249">
        <v>112726944</v>
      </c>
      <c r="G2249">
        <v>73112801</v>
      </c>
      <c r="H2249">
        <v>70100875</v>
      </c>
      <c r="I2249">
        <v>77769593</v>
      </c>
      <c r="J2249">
        <v>99839478</v>
      </c>
      <c r="K2249">
        <v>50279876</v>
      </c>
      <c r="L2249">
        <v>112098438</v>
      </c>
      <c r="M2249">
        <v>8226198</v>
      </c>
    </row>
    <row r="2250" spans="1:37" x14ac:dyDescent="0.25">
      <c r="A2250" s="5" t="s">
        <v>1108</v>
      </c>
      <c r="B2250" t="s">
        <v>1177</v>
      </c>
      <c r="C2250" t="s">
        <v>1199</v>
      </c>
      <c r="D2250" s="2">
        <f>_xll.BDH(A2250, "volume", B2250, C2250, "Direction", "H", "Period", "M","cols=34;rows=2")</f>
        <v>43861</v>
      </c>
      <c r="E2250" s="2">
        <v>43889</v>
      </c>
      <c r="F2250" s="2">
        <v>43921</v>
      </c>
      <c r="G2250" s="2">
        <v>43951</v>
      </c>
      <c r="H2250" s="2">
        <v>43980</v>
      </c>
      <c r="I2250" s="2">
        <v>44012</v>
      </c>
      <c r="J2250" s="2">
        <v>44043</v>
      </c>
      <c r="K2250" s="2">
        <v>44074</v>
      </c>
      <c r="L2250" s="2">
        <v>44104</v>
      </c>
      <c r="M2250" s="2">
        <v>44134</v>
      </c>
      <c r="N2250" s="2">
        <v>44165</v>
      </c>
      <c r="O2250" s="2">
        <v>44196</v>
      </c>
      <c r="P2250" s="2">
        <v>44225</v>
      </c>
      <c r="Q2250" s="2">
        <v>44253</v>
      </c>
      <c r="R2250" s="2">
        <v>44286</v>
      </c>
      <c r="S2250" s="2">
        <v>44316</v>
      </c>
      <c r="T2250" s="2">
        <v>44347</v>
      </c>
      <c r="U2250" s="2">
        <v>44377</v>
      </c>
      <c r="V2250" s="2">
        <v>44407</v>
      </c>
      <c r="W2250" s="2">
        <v>44439</v>
      </c>
      <c r="X2250" s="2">
        <v>44469</v>
      </c>
      <c r="Y2250" s="2">
        <v>44498</v>
      </c>
      <c r="Z2250" s="2">
        <v>44530</v>
      </c>
      <c r="AA2250" s="2">
        <v>44561</v>
      </c>
      <c r="AB2250" s="2">
        <v>44592</v>
      </c>
      <c r="AC2250" s="2">
        <v>44620</v>
      </c>
      <c r="AD2250" s="2">
        <v>44651</v>
      </c>
      <c r="AE2250" s="2">
        <v>44680</v>
      </c>
      <c r="AF2250" s="2">
        <v>44712</v>
      </c>
      <c r="AG2250" s="2">
        <v>44742</v>
      </c>
      <c r="AH2250" s="2">
        <v>44771</v>
      </c>
      <c r="AI2250" s="2">
        <v>44804</v>
      </c>
      <c r="AJ2250" s="2">
        <v>44834</v>
      </c>
      <c r="AK2250" s="2">
        <v>44865</v>
      </c>
    </row>
    <row r="2251" spans="1:37" x14ac:dyDescent="0.25">
      <c r="D2251" s="3">
        <v>244612</v>
      </c>
      <c r="E2251">
        <v>199979</v>
      </c>
      <c r="F2251">
        <v>351683</v>
      </c>
      <c r="G2251">
        <v>204417</v>
      </c>
      <c r="H2251">
        <v>204977</v>
      </c>
      <c r="I2251">
        <v>203232</v>
      </c>
      <c r="J2251">
        <v>146912</v>
      </c>
      <c r="K2251">
        <v>134834</v>
      </c>
      <c r="L2251">
        <v>161154</v>
      </c>
      <c r="M2251">
        <v>129797</v>
      </c>
      <c r="N2251">
        <v>143774</v>
      </c>
      <c r="O2251">
        <v>172199</v>
      </c>
      <c r="P2251">
        <v>164270</v>
      </c>
      <c r="Q2251">
        <v>143780</v>
      </c>
      <c r="R2251">
        <v>211049</v>
      </c>
      <c r="S2251">
        <v>132659</v>
      </c>
      <c r="T2251">
        <v>133624</v>
      </c>
      <c r="U2251">
        <v>202468</v>
      </c>
      <c r="V2251">
        <v>134358</v>
      </c>
      <c r="W2251">
        <v>101266</v>
      </c>
      <c r="X2251">
        <v>149381</v>
      </c>
      <c r="Y2251">
        <v>100337</v>
      </c>
      <c r="Z2251">
        <v>159842</v>
      </c>
      <c r="AA2251">
        <v>181508</v>
      </c>
      <c r="AB2251">
        <v>191802</v>
      </c>
      <c r="AC2251">
        <v>191451</v>
      </c>
      <c r="AD2251">
        <v>254754</v>
      </c>
      <c r="AE2251">
        <v>183911</v>
      </c>
      <c r="AF2251">
        <v>194524</v>
      </c>
      <c r="AG2251">
        <v>224798</v>
      </c>
      <c r="AH2251">
        <v>134771</v>
      </c>
      <c r="AI2251">
        <v>147535</v>
      </c>
      <c r="AJ2251">
        <v>168915</v>
      </c>
      <c r="AK2251">
        <v>147592</v>
      </c>
    </row>
    <row r="2252" spans="1:37" x14ac:dyDescent="0.25">
      <c r="A2252" s="5" t="s">
        <v>1109</v>
      </c>
      <c r="B2252" t="s">
        <v>1177</v>
      </c>
      <c r="C2252" t="s">
        <v>1199</v>
      </c>
      <c r="D2252" s="2">
        <f>_xll.BDH(A2252, "volume", B2252, C2252, "Direction", "H", "Period", "M","cols=34;rows=2")</f>
        <v>43861</v>
      </c>
      <c r="E2252" s="2">
        <v>43889</v>
      </c>
      <c r="F2252" s="2">
        <v>43921</v>
      </c>
      <c r="G2252" s="2">
        <v>43951</v>
      </c>
      <c r="H2252" s="2">
        <v>43980</v>
      </c>
      <c r="I2252" s="2">
        <v>44012</v>
      </c>
      <c r="J2252" s="2">
        <v>44043</v>
      </c>
      <c r="K2252" s="2">
        <v>44074</v>
      </c>
      <c r="L2252" s="2">
        <v>44104</v>
      </c>
      <c r="M2252" s="2">
        <v>44134</v>
      </c>
      <c r="N2252" s="2">
        <v>44165</v>
      </c>
      <c r="O2252" s="2">
        <v>44196</v>
      </c>
      <c r="P2252" s="2">
        <v>44225</v>
      </c>
      <c r="Q2252" s="2">
        <v>44253</v>
      </c>
      <c r="R2252" s="2">
        <v>44286</v>
      </c>
      <c r="S2252" s="2">
        <v>44316</v>
      </c>
      <c r="T2252" s="2">
        <v>44347</v>
      </c>
      <c r="U2252" s="2">
        <v>44377</v>
      </c>
      <c r="V2252" s="2">
        <v>44407</v>
      </c>
      <c r="W2252" s="2">
        <v>44439</v>
      </c>
      <c r="X2252" s="2">
        <v>44469</v>
      </c>
      <c r="Y2252" s="2">
        <v>44498</v>
      </c>
      <c r="Z2252" s="2">
        <v>44530</v>
      </c>
      <c r="AA2252" s="2">
        <v>44561</v>
      </c>
      <c r="AB2252" s="2">
        <v>44592</v>
      </c>
      <c r="AC2252" s="2">
        <v>44620</v>
      </c>
      <c r="AD2252" s="2">
        <v>44651</v>
      </c>
      <c r="AE2252" s="2">
        <v>44680</v>
      </c>
      <c r="AF2252" s="2">
        <v>44712</v>
      </c>
      <c r="AG2252" s="2">
        <v>44742</v>
      </c>
      <c r="AH2252" s="2">
        <v>44771</v>
      </c>
      <c r="AI2252" s="2">
        <v>44804</v>
      </c>
      <c r="AJ2252" s="2">
        <v>44834</v>
      </c>
      <c r="AK2252" s="2">
        <v>44865</v>
      </c>
    </row>
    <row r="2253" spans="1:37" x14ac:dyDescent="0.25">
      <c r="D2253" s="3">
        <v>6643490</v>
      </c>
      <c r="E2253">
        <v>8377603</v>
      </c>
      <c r="F2253">
        <v>17060294</v>
      </c>
      <c r="G2253">
        <v>8851782</v>
      </c>
      <c r="H2253">
        <v>6296958</v>
      </c>
      <c r="I2253">
        <v>9199092</v>
      </c>
      <c r="J2253">
        <v>6267574</v>
      </c>
      <c r="K2253">
        <v>5751228</v>
      </c>
      <c r="L2253">
        <v>6940980</v>
      </c>
      <c r="M2253">
        <v>6267286</v>
      </c>
      <c r="N2253">
        <v>7483552</v>
      </c>
      <c r="O2253">
        <v>6759272</v>
      </c>
      <c r="P2253">
        <v>5945223</v>
      </c>
      <c r="Q2253">
        <v>5655451</v>
      </c>
      <c r="R2253">
        <v>9657994</v>
      </c>
      <c r="S2253">
        <v>7471186</v>
      </c>
      <c r="T2253">
        <v>6457630</v>
      </c>
      <c r="U2253">
        <v>7611026</v>
      </c>
      <c r="V2253">
        <v>5891781</v>
      </c>
      <c r="W2253">
        <v>6479776</v>
      </c>
      <c r="X2253">
        <v>8057928</v>
      </c>
      <c r="Y2253">
        <v>5408694</v>
      </c>
      <c r="Z2253">
        <v>5828764</v>
      </c>
      <c r="AA2253">
        <v>5657576</v>
      </c>
      <c r="AB2253">
        <v>6652258</v>
      </c>
      <c r="AC2253">
        <v>7098361</v>
      </c>
      <c r="AD2253">
        <v>9001457</v>
      </c>
      <c r="AE2253">
        <v>5865318</v>
      </c>
      <c r="AF2253">
        <v>5913461</v>
      </c>
      <c r="AG2253">
        <v>6575924</v>
      </c>
      <c r="AH2253">
        <v>5874624</v>
      </c>
      <c r="AI2253">
        <v>5053834</v>
      </c>
      <c r="AJ2253">
        <v>6481155</v>
      </c>
      <c r="AK2253">
        <v>5521929</v>
      </c>
    </row>
    <row r="2254" spans="1:37" x14ac:dyDescent="0.25">
      <c r="A2254" s="5" t="s">
        <v>1110</v>
      </c>
      <c r="B2254" t="s">
        <v>1177</v>
      </c>
      <c r="C2254" t="s">
        <v>1199</v>
      </c>
      <c r="D2254" s="2">
        <f>_xll.BDH(A2254, "volume", B2254, C2254, "Direction", "H", "Period", "M","cols=34;rows=2")</f>
        <v>43861</v>
      </c>
      <c r="E2254" s="2">
        <v>43889</v>
      </c>
      <c r="F2254" s="2">
        <v>43921</v>
      </c>
      <c r="G2254" s="2">
        <v>43951</v>
      </c>
      <c r="H2254" s="2">
        <v>43980</v>
      </c>
      <c r="I2254" s="2">
        <v>44012</v>
      </c>
      <c r="J2254" s="2">
        <v>44043</v>
      </c>
      <c r="K2254" s="2">
        <v>44074</v>
      </c>
      <c r="L2254" s="2">
        <v>44104</v>
      </c>
      <c r="M2254" s="2">
        <v>44134</v>
      </c>
      <c r="N2254" s="2">
        <v>44165</v>
      </c>
      <c r="O2254" s="2">
        <v>44196</v>
      </c>
      <c r="P2254" s="2">
        <v>44225</v>
      </c>
      <c r="Q2254" s="2">
        <v>44253</v>
      </c>
      <c r="R2254" s="2">
        <v>44286</v>
      </c>
      <c r="S2254" s="2">
        <v>44316</v>
      </c>
      <c r="T2254" s="2">
        <v>44347</v>
      </c>
      <c r="U2254" s="2">
        <v>44377</v>
      </c>
      <c r="V2254" s="2">
        <v>44407</v>
      </c>
      <c r="W2254" s="2">
        <v>44439</v>
      </c>
      <c r="X2254" s="2">
        <v>44469</v>
      </c>
      <c r="Y2254" s="2">
        <v>44498</v>
      </c>
      <c r="Z2254" s="2">
        <v>44530</v>
      </c>
      <c r="AA2254" s="2">
        <v>44561</v>
      </c>
      <c r="AB2254" s="2">
        <v>44592</v>
      </c>
      <c r="AC2254" s="2">
        <v>44620</v>
      </c>
      <c r="AD2254" s="2">
        <v>44651</v>
      </c>
      <c r="AE2254" s="2">
        <v>44680</v>
      </c>
      <c r="AF2254" s="2">
        <v>44712</v>
      </c>
      <c r="AG2254" s="2">
        <v>44742</v>
      </c>
      <c r="AH2254" s="2">
        <v>44771</v>
      </c>
      <c r="AI2254" s="2">
        <v>44804</v>
      </c>
      <c r="AJ2254" s="2">
        <v>44834</v>
      </c>
      <c r="AK2254" s="2">
        <v>44865</v>
      </c>
    </row>
    <row r="2255" spans="1:37" x14ac:dyDescent="0.25">
      <c r="D2255" s="3">
        <v>9061259</v>
      </c>
      <c r="E2255">
        <v>10316584</v>
      </c>
      <c r="F2255">
        <v>33377283</v>
      </c>
      <c r="G2255">
        <v>22470468</v>
      </c>
      <c r="H2255">
        <v>14586672</v>
      </c>
      <c r="I2255">
        <v>14834618</v>
      </c>
      <c r="J2255">
        <v>9359336</v>
      </c>
      <c r="K2255">
        <v>8669742</v>
      </c>
      <c r="L2255">
        <v>9397934</v>
      </c>
      <c r="M2255">
        <v>7649432</v>
      </c>
      <c r="N2255">
        <v>12440063</v>
      </c>
      <c r="O2255">
        <v>10290364</v>
      </c>
      <c r="P2255">
        <v>10254132</v>
      </c>
      <c r="Q2255">
        <v>9645836</v>
      </c>
      <c r="R2255">
        <v>10603607</v>
      </c>
      <c r="S2255">
        <v>7811152</v>
      </c>
      <c r="T2255">
        <v>11398754</v>
      </c>
      <c r="U2255">
        <v>10713521</v>
      </c>
      <c r="V2255">
        <v>8300586</v>
      </c>
      <c r="W2255">
        <v>10130796</v>
      </c>
      <c r="X2255">
        <v>10554404</v>
      </c>
      <c r="Y2255">
        <v>6997104</v>
      </c>
      <c r="Z2255">
        <v>10567370</v>
      </c>
      <c r="AA2255">
        <v>11054665</v>
      </c>
      <c r="AB2255">
        <v>8186033</v>
      </c>
      <c r="AC2255">
        <v>9697555</v>
      </c>
      <c r="AD2255">
        <v>10550370</v>
      </c>
      <c r="AE2255">
        <v>7169801</v>
      </c>
      <c r="AF2255">
        <v>12587538</v>
      </c>
      <c r="AG2255">
        <v>9634254</v>
      </c>
      <c r="AH2255">
        <v>5921782</v>
      </c>
      <c r="AI2255">
        <v>6684947</v>
      </c>
      <c r="AJ2255">
        <v>10094518</v>
      </c>
      <c r="AK2255">
        <v>6809141</v>
      </c>
    </row>
    <row r="2256" spans="1:37" x14ac:dyDescent="0.25">
      <c r="A2256" s="5" t="s">
        <v>1111</v>
      </c>
      <c r="B2256" t="s">
        <v>1177</v>
      </c>
      <c r="C2256" t="s">
        <v>1199</v>
      </c>
      <c r="D2256" s="2">
        <f>_xll.BDH(A2256, "volume", B2256, C2256, "Direction", "H", "Period", "M","cols=34;rows=2")</f>
        <v>43861</v>
      </c>
      <c r="E2256" s="2">
        <v>43889</v>
      </c>
      <c r="F2256" s="2">
        <v>43921</v>
      </c>
      <c r="G2256" s="2">
        <v>43951</v>
      </c>
      <c r="H2256" s="2">
        <v>43980</v>
      </c>
      <c r="I2256" s="2">
        <v>44012</v>
      </c>
      <c r="J2256" s="2">
        <v>44043</v>
      </c>
      <c r="K2256" s="2">
        <v>44074</v>
      </c>
      <c r="L2256" s="2">
        <v>44104</v>
      </c>
      <c r="M2256" s="2">
        <v>44134</v>
      </c>
      <c r="N2256" s="2">
        <v>44165</v>
      </c>
      <c r="O2256" s="2">
        <v>44196</v>
      </c>
      <c r="P2256" s="2">
        <v>44225</v>
      </c>
      <c r="Q2256" s="2">
        <v>44253</v>
      </c>
      <c r="R2256" s="2">
        <v>44286</v>
      </c>
      <c r="S2256" s="2">
        <v>44316</v>
      </c>
      <c r="T2256" s="2">
        <v>44347</v>
      </c>
      <c r="U2256" s="2">
        <v>44377</v>
      </c>
      <c r="V2256" s="2">
        <v>44407</v>
      </c>
      <c r="W2256" s="2">
        <v>44439</v>
      </c>
      <c r="X2256" s="2">
        <v>44469</v>
      </c>
      <c r="Y2256" s="2">
        <v>44498</v>
      </c>
      <c r="Z2256" s="2">
        <v>44530</v>
      </c>
      <c r="AA2256" s="2">
        <v>44561</v>
      </c>
      <c r="AB2256" s="2">
        <v>44592</v>
      </c>
      <c r="AC2256" s="2">
        <v>44620</v>
      </c>
      <c r="AD2256" s="2">
        <v>44651</v>
      </c>
      <c r="AE2256" s="2">
        <v>44680</v>
      </c>
      <c r="AF2256" s="2">
        <v>44712</v>
      </c>
      <c r="AG2256" s="2">
        <v>44742</v>
      </c>
      <c r="AH2256" s="2">
        <v>44771</v>
      </c>
      <c r="AI2256" s="2">
        <v>44804</v>
      </c>
      <c r="AJ2256" s="2">
        <v>44834</v>
      </c>
      <c r="AK2256" s="2">
        <v>44865</v>
      </c>
    </row>
    <row r="2257" spans="1:37" x14ac:dyDescent="0.25">
      <c r="D2257" s="3">
        <v>3520296</v>
      </c>
      <c r="E2257">
        <v>3873694</v>
      </c>
      <c r="F2257">
        <v>6801446</v>
      </c>
      <c r="G2257">
        <v>3758397</v>
      </c>
      <c r="H2257">
        <v>2773588</v>
      </c>
      <c r="I2257">
        <v>3533494</v>
      </c>
      <c r="J2257">
        <v>2751764</v>
      </c>
      <c r="K2257">
        <v>2175047</v>
      </c>
      <c r="L2257">
        <v>3185630</v>
      </c>
      <c r="M2257">
        <v>2384261</v>
      </c>
      <c r="N2257">
        <v>3248687</v>
      </c>
      <c r="O2257">
        <v>3427518</v>
      </c>
      <c r="P2257">
        <v>2196758</v>
      </c>
      <c r="Q2257">
        <v>2788662</v>
      </c>
      <c r="R2257">
        <v>4282500</v>
      </c>
      <c r="S2257">
        <v>1972766</v>
      </c>
      <c r="T2257">
        <v>2746165</v>
      </c>
      <c r="U2257">
        <v>2147932</v>
      </c>
      <c r="V2257">
        <v>1642910</v>
      </c>
      <c r="W2257">
        <v>1437900</v>
      </c>
      <c r="X2257">
        <v>2109326</v>
      </c>
      <c r="Y2257">
        <v>1850651</v>
      </c>
      <c r="Z2257">
        <v>2130435</v>
      </c>
      <c r="AA2257">
        <v>2194017</v>
      </c>
      <c r="AB2257">
        <v>2863065</v>
      </c>
      <c r="AC2257">
        <v>3576407</v>
      </c>
      <c r="AD2257">
        <v>3931327</v>
      </c>
      <c r="AE2257">
        <v>2902829</v>
      </c>
      <c r="AF2257">
        <v>4567215</v>
      </c>
      <c r="AG2257">
        <v>4355363</v>
      </c>
      <c r="AH2257">
        <v>2842702</v>
      </c>
      <c r="AI2257">
        <v>3049035</v>
      </c>
      <c r="AJ2257">
        <v>3422518</v>
      </c>
      <c r="AK2257">
        <v>3372392</v>
      </c>
    </row>
    <row r="2258" spans="1:37" x14ac:dyDescent="0.25">
      <c r="A2258" s="5" t="s">
        <v>1112</v>
      </c>
      <c r="B2258" t="s">
        <v>1177</v>
      </c>
      <c r="C2258" t="s">
        <v>1199</v>
      </c>
      <c r="D2258" s="2">
        <f>_xll.BDH(A2258, "volume", B2258, C2258, "Direction", "H", "Period", "M","cols=34;rows=2")</f>
        <v>43861</v>
      </c>
      <c r="E2258" s="2">
        <v>43889</v>
      </c>
      <c r="F2258" s="2">
        <v>43921</v>
      </c>
      <c r="G2258" s="2">
        <v>43951</v>
      </c>
      <c r="H2258" s="2">
        <v>43980</v>
      </c>
      <c r="I2258" s="2">
        <v>44012</v>
      </c>
      <c r="J2258" s="2">
        <v>44043</v>
      </c>
      <c r="K2258" s="2">
        <v>44074</v>
      </c>
      <c r="L2258" s="2">
        <v>44104</v>
      </c>
      <c r="M2258" s="2">
        <v>44134</v>
      </c>
      <c r="N2258" s="2">
        <v>44165</v>
      </c>
      <c r="O2258" s="2">
        <v>44196</v>
      </c>
      <c r="P2258" s="2">
        <v>44225</v>
      </c>
      <c r="Q2258" s="2">
        <v>44253</v>
      </c>
      <c r="R2258" s="2">
        <v>44286</v>
      </c>
      <c r="S2258" s="2">
        <v>44316</v>
      </c>
      <c r="T2258" s="2">
        <v>44347</v>
      </c>
      <c r="U2258" s="2">
        <v>44377</v>
      </c>
      <c r="V2258" s="2">
        <v>44407</v>
      </c>
      <c r="W2258" s="2">
        <v>44439</v>
      </c>
      <c r="X2258" s="2">
        <v>44469</v>
      </c>
      <c r="Y2258" s="2">
        <v>44498</v>
      </c>
      <c r="Z2258" s="2">
        <v>44530</v>
      </c>
      <c r="AA2258" s="2">
        <v>44561</v>
      </c>
      <c r="AB2258" s="2">
        <v>44592</v>
      </c>
      <c r="AC2258" s="2">
        <v>44620</v>
      </c>
      <c r="AD2258" s="2">
        <v>44651</v>
      </c>
      <c r="AE2258" s="2">
        <v>44680</v>
      </c>
      <c r="AF2258" s="2">
        <v>44712</v>
      </c>
      <c r="AG2258" s="2">
        <v>44742</v>
      </c>
      <c r="AH2258" s="2">
        <v>44771</v>
      </c>
      <c r="AI2258" s="2">
        <v>44804</v>
      </c>
      <c r="AJ2258" s="2">
        <v>44834</v>
      </c>
      <c r="AK2258" s="2">
        <v>44865</v>
      </c>
    </row>
    <row r="2259" spans="1:37" x14ac:dyDescent="0.25">
      <c r="D2259" s="3">
        <v>4236636</v>
      </c>
      <c r="E2259">
        <v>4331725</v>
      </c>
      <c r="F2259">
        <v>6612954</v>
      </c>
      <c r="G2259">
        <v>4531429</v>
      </c>
      <c r="H2259">
        <v>3776744</v>
      </c>
      <c r="I2259">
        <v>4145595</v>
      </c>
      <c r="J2259">
        <v>3160440</v>
      </c>
      <c r="K2259">
        <v>2293678</v>
      </c>
      <c r="L2259">
        <v>3547366</v>
      </c>
      <c r="M2259">
        <v>2581640</v>
      </c>
      <c r="N2259">
        <v>2617479</v>
      </c>
      <c r="O2259">
        <v>3015789</v>
      </c>
      <c r="P2259">
        <v>3031199</v>
      </c>
      <c r="Q2259">
        <v>3399835</v>
      </c>
      <c r="R2259">
        <v>5038207</v>
      </c>
      <c r="S2259">
        <v>3831541</v>
      </c>
      <c r="T2259">
        <v>3832817</v>
      </c>
      <c r="U2259">
        <v>7040245</v>
      </c>
      <c r="V2259">
        <v>2831904</v>
      </c>
      <c r="W2259">
        <v>3389797</v>
      </c>
      <c r="X2259">
        <v>4233890</v>
      </c>
      <c r="Y2259">
        <v>3777835</v>
      </c>
      <c r="Z2259">
        <v>4060164</v>
      </c>
      <c r="AA2259">
        <v>3383572</v>
      </c>
      <c r="AB2259">
        <v>3118011</v>
      </c>
      <c r="AC2259">
        <v>3420714</v>
      </c>
      <c r="AD2259">
        <v>4018520</v>
      </c>
      <c r="AE2259">
        <v>2811518</v>
      </c>
      <c r="AF2259">
        <v>3615351</v>
      </c>
      <c r="AG2259">
        <v>4072049</v>
      </c>
      <c r="AH2259">
        <v>2741766</v>
      </c>
      <c r="AI2259">
        <v>3230332</v>
      </c>
      <c r="AJ2259">
        <v>5310547</v>
      </c>
      <c r="AK2259">
        <v>3903032</v>
      </c>
    </row>
    <row r="2260" spans="1:37" x14ac:dyDescent="0.25">
      <c r="A2260" s="5" t="s">
        <v>1113</v>
      </c>
      <c r="B2260" t="s">
        <v>1177</v>
      </c>
      <c r="C2260" t="s">
        <v>1199</v>
      </c>
      <c r="D2260" s="2">
        <f>_xll.BDH(A2260, "volume", B2260, C2260, "Direction", "H", "Period", "M","cols=34;rows=2")</f>
        <v>43861</v>
      </c>
      <c r="E2260" s="2">
        <v>43889</v>
      </c>
      <c r="F2260" s="2">
        <v>43921</v>
      </c>
      <c r="G2260" s="2">
        <v>43951</v>
      </c>
      <c r="H2260" s="2">
        <v>43980</v>
      </c>
      <c r="I2260" s="2">
        <v>44012</v>
      </c>
      <c r="J2260" s="2">
        <v>44043</v>
      </c>
      <c r="K2260" s="2">
        <v>44074</v>
      </c>
      <c r="L2260" s="2">
        <v>44104</v>
      </c>
      <c r="M2260" s="2">
        <v>44134</v>
      </c>
      <c r="N2260" s="2">
        <v>44165</v>
      </c>
      <c r="O2260" s="2">
        <v>44196</v>
      </c>
      <c r="P2260" s="2">
        <v>44225</v>
      </c>
      <c r="Q2260" s="2">
        <v>44253</v>
      </c>
      <c r="R2260" s="2">
        <v>44286</v>
      </c>
      <c r="S2260" s="2">
        <v>44316</v>
      </c>
      <c r="T2260" s="2">
        <v>44347</v>
      </c>
      <c r="U2260" s="2">
        <v>44377</v>
      </c>
      <c r="V2260" s="2">
        <v>44407</v>
      </c>
      <c r="W2260" s="2">
        <v>44439</v>
      </c>
      <c r="X2260" s="2">
        <v>44469</v>
      </c>
      <c r="Y2260" s="2">
        <v>44498</v>
      </c>
      <c r="Z2260" s="2">
        <v>44530</v>
      </c>
      <c r="AA2260" s="2">
        <v>44561</v>
      </c>
      <c r="AB2260" s="2">
        <v>44592</v>
      </c>
      <c r="AC2260" s="2">
        <v>44620</v>
      </c>
      <c r="AD2260" s="2">
        <v>44651</v>
      </c>
      <c r="AE2260" s="2">
        <v>44680</v>
      </c>
      <c r="AF2260" s="2">
        <v>44712</v>
      </c>
      <c r="AG2260" s="2">
        <v>44742</v>
      </c>
      <c r="AH2260" s="2">
        <v>44771</v>
      </c>
      <c r="AI2260" s="2">
        <v>44804</v>
      </c>
      <c r="AJ2260" s="2">
        <v>44834</v>
      </c>
      <c r="AK2260" s="2">
        <v>44865</v>
      </c>
    </row>
    <row r="2261" spans="1:37" x14ac:dyDescent="0.25">
      <c r="D2261" s="3">
        <v>29665766</v>
      </c>
      <c r="E2261">
        <v>27957352</v>
      </c>
      <c r="F2261">
        <v>52773157</v>
      </c>
      <c r="G2261">
        <v>31476506</v>
      </c>
      <c r="H2261">
        <v>30286199</v>
      </c>
      <c r="I2261">
        <v>53216855</v>
      </c>
      <c r="J2261">
        <v>35225259</v>
      </c>
      <c r="K2261">
        <v>38321743</v>
      </c>
      <c r="L2261">
        <v>44381578</v>
      </c>
      <c r="M2261">
        <v>30995935</v>
      </c>
      <c r="N2261">
        <v>41318858</v>
      </c>
      <c r="O2261">
        <v>41202957</v>
      </c>
      <c r="P2261">
        <v>52108668</v>
      </c>
      <c r="Q2261">
        <v>35542769</v>
      </c>
      <c r="R2261">
        <v>52014117</v>
      </c>
      <c r="S2261">
        <v>25264618</v>
      </c>
      <c r="T2261">
        <v>24614777</v>
      </c>
      <c r="U2261">
        <v>24751522</v>
      </c>
      <c r="V2261">
        <v>19956467</v>
      </c>
      <c r="W2261">
        <v>18865107</v>
      </c>
      <c r="X2261">
        <v>23499030</v>
      </c>
      <c r="Y2261">
        <v>23954865</v>
      </c>
      <c r="Z2261">
        <v>25004224</v>
      </c>
      <c r="AA2261">
        <v>36723466</v>
      </c>
      <c r="AB2261">
        <v>27816614</v>
      </c>
      <c r="AC2261">
        <v>24871799</v>
      </c>
      <c r="AD2261">
        <v>36681892</v>
      </c>
      <c r="AE2261">
        <v>21359356</v>
      </c>
      <c r="AF2261">
        <v>26075705</v>
      </c>
      <c r="AG2261">
        <v>20999202</v>
      </c>
      <c r="AH2261">
        <v>16667923</v>
      </c>
      <c r="AI2261">
        <v>19517189</v>
      </c>
      <c r="AJ2261">
        <v>23868420</v>
      </c>
      <c r="AK2261">
        <v>25883211</v>
      </c>
    </row>
    <row r="2262" spans="1:37" x14ac:dyDescent="0.25">
      <c r="A2262" s="5" t="s">
        <v>1114</v>
      </c>
      <c r="B2262" t="s">
        <v>1177</v>
      </c>
      <c r="C2262" t="s">
        <v>1199</v>
      </c>
      <c r="D2262" s="2">
        <f>_xll.BDH(A2262, "volume", B2262, C2262, "Direction", "H", "Period", "M","cols=34;rows=2")</f>
        <v>43861</v>
      </c>
      <c r="E2262" s="2">
        <v>43889</v>
      </c>
      <c r="F2262" s="2">
        <v>43921</v>
      </c>
      <c r="G2262" s="2">
        <v>43951</v>
      </c>
      <c r="H2262" s="2">
        <v>43980</v>
      </c>
      <c r="I2262" s="2">
        <v>44012</v>
      </c>
      <c r="J2262" s="2">
        <v>44043</v>
      </c>
      <c r="K2262" s="2">
        <v>44074</v>
      </c>
      <c r="L2262" s="2">
        <v>44104</v>
      </c>
      <c r="M2262" s="2">
        <v>44134</v>
      </c>
      <c r="N2262" s="2">
        <v>44165</v>
      </c>
      <c r="O2262" s="2">
        <v>44196</v>
      </c>
      <c r="P2262" s="2">
        <v>44225</v>
      </c>
      <c r="Q2262" s="2">
        <v>44253</v>
      </c>
      <c r="R2262" s="2">
        <v>44286</v>
      </c>
      <c r="S2262" s="2">
        <v>44316</v>
      </c>
      <c r="T2262" s="2">
        <v>44347</v>
      </c>
      <c r="U2262" s="2">
        <v>44377</v>
      </c>
      <c r="V2262" s="2">
        <v>44407</v>
      </c>
      <c r="W2262" s="2">
        <v>44439</v>
      </c>
      <c r="X2262" s="2">
        <v>44469</v>
      </c>
      <c r="Y2262" s="2">
        <v>44498</v>
      </c>
      <c r="Z2262" s="2">
        <v>44530</v>
      </c>
      <c r="AA2262" s="2">
        <v>44561</v>
      </c>
      <c r="AB2262" s="2">
        <v>44592</v>
      </c>
      <c r="AC2262" s="2">
        <v>44620</v>
      </c>
      <c r="AD2262" s="2">
        <v>44651</v>
      </c>
      <c r="AE2262" s="2">
        <v>44680</v>
      </c>
      <c r="AF2262" s="2">
        <v>44712</v>
      </c>
      <c r="AG2262" s="2">
        <v>44742</v>
      </c>
      <c r="AH2262" s="2">
        <v>44771</v>
      </c>
      <c r="AI2262" s="2">
        <v>44804</v>
      </c>
      <c r="AJ2262" s="2">
        <v>44834</v>
      </c>
      <c r="AK2262" s="2">
        <v>44865</v>
      </c>
    </row>
    <row r="2263" spans="1:37" x14ac:dyDescent="0.25">
      <c r="D2263" s="3">
        <v>59202925</v>
      </c>
      <c r="E2263">
        <v>49116626</v>
      </c>
      <c r="F2263">
        <v>94414070</v>
      </c>
      <c r="G2263">
        <v>43447198</v>
      </c>
      <c r="H2263">
        <v>42075253</v>
      </c>
      <c r="I2263">
        <v>122680836</v>
      </c>
      <c r="J2263">
        <v>60877211</v>
      </c>
      <c r="K2263">
        <v>46508752</v>
      </c>
      <c r="L2263">
        <v>60163218</v>
      </c>
      <c r="M2263">
        <v>43287104</v>
      </c>
      <c r="N2263">
        <v>40598330</v>
      </c>
      <c r="O2263">
        <v>38852168</v>
      </c>
      <c r="P2263">
        <v>46034153</v>
      </c>
      <c r="Q2263">
        <v>34816659</v>
      </c>
      <c r="R2263">
        <v>53914043</v>
      </c>
      <c r="S2263">
        <v>37473062</v>
      </c>
      <c r="T2263">
        <v>44293453</v>
      </c>
      <c r="U2263">
        <v>44470082</v>
      </c>
      <c r="V2263">
        <v>48968550</v>
      </c>
      <c r="W2263">
        <v>37214539</v>
      </c>
      <c r="X2263">
        <v>36734764</v>
      </c>
      <c r="Y2263">
        <v>35382284</v>
      </c>
      <c r="Z2263">
        <v>39198315</v>
      </c>
      <c r="AA2263">
        <v>46673156</v>
      </c>
      <c r="AB2263">
        <v>43272920</v>
      </c>
      <c r="AC2263">
        <v>60687442</v>
      </c>
      <c r="AD2263">
        <v>61188980</v>
      </c>
      <c r="AE2263">
        <v>48296376</v>
      </c>
      <c r="AF2263">
        <v>85864984</v>
      </c>
      <c r="AG2263">
        <v>59785967</v>
      </c>
      <c r="AH2263">
        <v>67094306</v>
      </c>
      <c r="AI2263">
        <v>57131913</v>
      </c>
      <c r="AJ2263">
        <v>48630335</v>
      </c>
      <c r="AK2263">
        <v>56993352</v>
      </c>
    </row>
    <row r="2264" spans="1:37" x14ac:dyDescent="0.25">
      <c r="A2264" s="5" t="s">
        <v>1115</v>
      </c>
      <c r="B2264" t="s">
        <v>1177</v>
      </c>
      <c r="C2264" t="s">
        <v>1199</v>
      </c>
      <c r="D2264" s="2">
        <f>_xll.BDH(A2264, "volume", B2264, C2264, "Direction", "H", "Period", "M","cols=34;rows=2")</f>
        <v>43861</v>
      </c>
      <c r="E2264" s="2">
        <v>43889</v>
      </c>
      <c r="F2264" s="2">
        <v>43921</v>
      </c>
      <c r="G2264" s="2">
        <v>43951</v>
      </c>
      <c r="H2264" s="2">
        <v>43980</v>
      </c>
      <c r="I2264" s="2">
        <v>44012</v>
      </c>
      <c r="J2264" s="2">
        <v>44043</v>
      </c>
      <c r="K2264" s="2">
        <v>44074</v>
      </c>
      <c r="L2264" s="2">
        <v>44104</v>
      </c>
      <c r="M2264" s="2">
        <v>44134</v>
      </c>
      <c r="N2264" s="2">
        <v>44165</v>
      </c>
      <c r="O2264" s="2">
        <v>44196</v>
      </c>
      <c r="P2264" s="2">
        <v>44225</v>
      </c>
      <c r="Q2264" s="2">
        <v>44253</v>
      </c>
      <c r="R2264" s="2">
        <v>44286</v>
      </c>
      <c r="S2264" s="2">
        <v>44316</v>
      </c>
      <c r="T2264" s="2">
        <v>44347</v>
      </c>
      <c r="U2264" s="2">
        <v>44377</v>
      </c>
      <c r="V2264" s="2">
        <v>44407</v>
      </c>
      <c r="W2264" s="2">
        <v>44439</v>
      </c>
      <c r="X2264" s="2">
        <v>44469</v>
      </c>
      <c r="Y2264" s="2">
        <v>44498</v>
      </c>
      <c r="Z2264" s="2">
        <v>44530</v>
      </c>
      <c r="AA2264" s="2">
        <v>44561</v>
      </c>
      <c r="AB2264" s="2">
        <v>44592</v>
      </c>
      <c r="AC2264" s="2">
        <v>44620</v>
      </c>
      <c r="AD2264" s="2">
        <v>44651</v>
      </c>
      <c r="AE2264" s="2">
        <v>44680</v>
      </c>
      <c r="AF2264" s="2">
        <v>44712</v>
      </c>
      <c r="AG2264" s="2">
        <v>44742</v>
      </c>
      <c r="AH2264" s="2">
        <v>44771</v>
      </c>
      <c r="AI2264" s="2">
        <v>44804</v>
      </c>
      <c r="AJ2264" s="2">
        <v>44834</v>
      </c>
      <c r="AK2264" s="2">
        <v>44865</v>
      </c>
    </row>
    <row r="2265" spans="1:37" x14ac:dyDescent="0.25">
      <c r="D2265" s="3">
        <v>2613204</v>
      </c>
      <c r="E2265">
        <v>2617829</v>
      </c>
      <c r="F2265">
        <v>5695100</v>
      </c>
      <c r="G2265">
        <v>3585984</v>
      </c>
      <c r="H2265">
        <v>3572711</v>
      </c>
      <c r="I2265">
        <v>3932572</v>
      </c>
      <c r="J2265">
        <v>2249090</v>
      </c>
      <c r="K2265">
        <v>2386255</v>
      </c>
      <c r="L2265">
        <v>2725408</v>
      </c>
      <c r="M2265">
        <v>3319114</v>
      </c>
      <c r="N2265">
        <v>2762532</v>
      </c>
      <c r="O2265">
        <v>2840991</v>
      </c>
      <c r="P2265">
        <v>2373290</v>
      </c>
      <c r="Q2265">
        <v>2352728</v>
      </c>
      <c r="R2265">
        <v>3000713</v>
      </c>
      <c r="S2265">
        <v>3647755</v>
      </c>
      <c r="T2265">
        <v>2382379</v>
      </c>
      <c r="U2265">
        <v>2766197</v>
      </c>
      <c r="V2265">
        <v>3433787</v>
      </c>
      <c r="W2265">
        <v>2242942</v>
      </c>
      <c r="X2265">
        <v>2582331</v>
      </c>
      <c r="Y2265">
        <v>2360839</v>
      </c>
      <c r="Z2265">
        <v>2195877</v>
      </c>
      <c r="AA2265">
        <v>2443682</v>
      </c>
      <c r="AB2265">
        <v>2538136</v>
      </c>
      <c r="AC2265">
        <v>3547638</v>
      </c>
      <c r="AD2265">
        <v>3747513</v>
      </c>
      <c r="AE2265">
        <v>3089846</v>
      </c>
      <c r="AF2265">
        <v>3875725</v>
      </c>
      <c r="AG2265">
        <v>2715963</v>
      </c>
      <c r="AH2265">
        <v>2715291</v>
      </c>
      <c r="AI2265">
        <v>3214476</v>
      </c>
      <c r="AJ2265">
        <v>3495587</v>
      </c>
      <c r="AK2265">
        <v>3346081</v>
      </c>
    </row>
    <row r="2266" spans="1:37" x14ac:dyDescent="0.25">
      <c r="A2266" s="5" t="s">
        <v>1116</v>
      </c>
      <c r="B2266" t="s">
        <v>1178</v>
      </c>
      <c r="C2266" t="s">
        <v>1199</v>
      </c>
      <c r="D2266" s="2">
        <f>_xll.BDH(A2266, "volume", B2266, C2266, "Direction", "H", "Period", "M","cols=22;rows=2")</f>
        <v>44225</v>
      </c>
      <c r="E2266" s="2">
        <v>44253</v>
      </c>
      <c r="F2266" s="2">
        <v>44286</v>
      </c>
      <c r="G2266" s="2">
        <v>44316</v>
      </c>
      <c r="H2266" s="2">
        <v>44347</v>
      </c>
      <c r="I2266" s="2">
        <v>44377</v>
      </c>
      <c r="J2266" s="2">
        <v>44407</v>
      </c>
      <c r="K2266" s="2">
        <v>44439</v>
      </c>
      <c r="L2266" s="2">
        <v>44469</v>
      </c>
      <c r="M2266" s="2">
        <v>44498</v>
      </c>
      <c r="N2266" s="2">
        <v>44530</v>
      </c>
      <c r="O2266" s="2">
        <v>44561</v>
      </c>
      <c r="P2266" s="2">
        <v>44592</v>
      </c>
      <c r="Q2266" s="2">
        <v>44620</v>
      </c>
      <c r="R2266" s="2">
        <v>44651</v>
      </c>
      <c r="S2266" s="2">
        <v>44680</v>
      </c>
      <c r="T2266" s="2">
        <v>44712</v>
      </c>
      <c r="U2266" s="2">
        <v>44742</v>
      </c>
      <c r="V2266" s="2">
        <v>44771</v>
      </c>
      <c r="W2266" s="2">
        <v>44804</v>
      </c>
      <c r="X2266" s="2">
        <v>44834</v>
      </c>
      <c r="Y2266" s="2">
        <v>44865</v>
      </c>
    </row>
    <row r="2267" spans="1:37" x14ac:dyDescent="0.25">
      <c r="D2267" s="3">
        <v>5399374</v>
      </c>
      <c r="E2267">
        <v>5530402</v>
      </c>
      <c r="F2267">
        <v>12809073</v>
      </c>
      <c r="G2267">
        <v>4951256</v>
      </c>
      <c r="H2267">
        <v>6918195</v>
      </c>
      <c r="I2267">
        <v>6911601</v>
      </c>
      <c r="J2267">
        <v>4476689</v>
      </c>
      <c r="K2267">
        <v>4485058</v>
      </c>
      <c r="L2267">
        <v>10011111</v>
      </c>
      <c r="M2267">
        <v>4842043</v>
      </c>
      <c r="N2267">
        <v>6280100</v>
      </c>
      <c r="O2267">
        <v>7532179</v>
      </c>
      <c r="P2267">
        <v>7373043</v>
      </c>
      <c r="Q2267">
        <v>7251231</v>
      </c>
      <c r="R2267">
        <v>9715134</v>
      </c>
      <c r="S2267">
        <v>8196953</v>
      </c>
      <c r="T2267">
        <v>8255662</v>
      </c>
      <c r="U2267">
        <v>8759370</v>
      </c>
      <c r="V2267">
        <v>5655589</v>
      </c>
      <c r="W2267">
        <v>6832779</v>
      </c>
      <c r="X2267">
        <v>10106577</v>
      </c>
      <c r="Y2267">
        <v>10456734</v>
      </c>
    </row>
    <row r="2268" spans="1:37" x14ac:dyDescent="0.25">
      <c r="A2268" s="5" t="s">
        <v>1117</v>
      </c>
      <c r="B2268" t="s">
        <v>1178</v>
      </c>
      <c r="C2268" t="s">
        <v>1199</v>
      </c>
      <c r="D2268" s="2">
        <f>_xll.BDH(A2268, "volume", B2268, C2268, "Direction", "H", "Period", "M","cols=22;rows=2")</f>
        <v>44225</v>
      </c>
      <c r="E2268" s="2">
        <v>44253</v>
      </c>
      <c r="F2268" s="2">
        <v>44286</v>
      </c>
      <c r="G2268" s="2">
        <v>44316</v>
      </c>
      <c r="H2268" s="2">
        <v>44347</v>
      </c>
      <c r="I2268" s="2">
        <v>44377</v>
      </c>
      <c r="J2268" s="2">
        <v>44407</v>
      </c>
      <c r="K2268" s="2">
        <v>44439</v>
      </c>
      <c r="L2268" s="2">
        <v>44469</v>
      </c>
      <c r="M2268" s="2">
        <v>44498</v>
      </c>
      <c r="N2268" s="2">
        <v>44530</v>
      </c>
      <c r="O2268" s="2">
        <v>44561</v>
      </c>
      <c r="P2268" s="2">
        <v>44592</v>
      </c>
      <c r="Q2268" s="2">
        <v>44620</v>
      </c>
      <c r="R2268" s="2">
        <v>44651</v>
      </c>
      <c r="S2268" s="2">
        <v>44680</v>
      </c>
      <c r="T2268" s="2">
        <v>44712</v>
      </c>
      <c r="U2268" s="2">
        <v>44742</v>
      </c>
      <c r="V2268" s="2">
        <v>44771</v>
      </c>
      <c r="W2268" s="2">
        <v>44804</v>
      </c>
      <c r="X2268" s="2">
        <v>44834</v>
      </c>
      <c r="Y2268" s="2">
        <v>44865</v>
      </c>
    </row>
    <row r="2269" spans="1:37" x14ac:dyDescent="0.25">
      <c r="D2269" s="3">
        <v>10777554</v>
      </c>
      <c r="E2269">
        <v>10637534</v>
      </c>
      <c r="F2269">
        <v>16554779</v>
      </c>
      <c r="G2269">
        <v>11813965</v>
      </c>
      <c r="H2269">
        <v>12655864</v>
      </c>
      <c r="I2269">
        <v>14005155</v>
      </c>
      <c r="J2269">
        <v>10577162</v>
      </c>
      <c r="K2269">
        <v>17144279</v>
      </c>
      <c r="L2269">
        <v>20111034</v>
      </c>
      <c r="M2269">
        <v>12111386</v>
      </c>
      <c r="N2269">
        <v>11008251</v>
      </c>
      <c r="O2269">
        <v>13092610</v>
      </c>
      <c r="P2269">
        <v>11891195</v>
      </c>
      <c r="Q2269">
        <v>13145434</v>
      </c>
      <c r="R2269">
        <v>22711686</v>
      </c>
      <c r="S2269">
        <v>15137135</v>
      </c>
      <c r="T2269">
        <v>24027628</v>
      </c>
      <c r="U2269">
        <v>19176976</v>
      </c>
      <c r="V2269">
        <v>16213532</v>
      </c>
      <c r="W2269">
        <v>19547087</v>
      </c>
      <c r="X2269">
        <v>19642233</v>
      </c>
      <c r="Y2269">
        <v>15836250</v>
      </c>
    </row>
    <row r="2270" spans="1:37" x14ac:dyDescent="0.25">
      <c r="A2270" s="5" t="s">
        <v>1118</v>
      </c>
      <c r="B2270" t="s">
        <v>1178</v>
      </c>
      <c r="C2270" t="s">
        <v>1199</v>
      </c>
      <c r="D2270" s="2">
        <f>_xll.BDH(A2270, "volume", B2270, C2270, "Direction", "H", "Period", "M","cols=22;rows=2")</f>
        <v>44225</v>
      </c>
      <c r="E2270" s="2">
        <v>44253</v>
      </c>
      <c r="F2270" s="2">
        <v>44286</v>
      </c>
      <c r="G2270" s="2">
        <v>44316</v>
      </c>
      <c r="H2270" s="2">
        <v>44347</v>
      </c>
      <c r="I2270" s="2">
        <v>44377</v>
      </c>
      <c r="J2270" s="2">
        <v>44407</v>
      </c>
      <c r="K2270" s="2">
        <v>44439</v>
      </c>
      <c r="L2270" s="2">
        <v>44469</v>
      </c>
      <c r="M2270" s="2">
        <v>44498</v>
      </c>
      <c r="N2270" s="2">
        <v>44530</v>
      </c>
      <c r="O2270" s="2">
        <v>44561</v>
      </c>
      <c r="P2270" s="2">
        <v>44592</v>
      </c>
      <c r="Q2270" s="2">
        <v>44620</v>
      </c>
      <c r="R2270" s="2">
        <v>44651</v>
      </c>
      <c r="S2270" s="2">
        <v>44680</v>
      </c>
      <c r="T2270" s="2">
        <v>44712</v>
      </c>
      <c r="U2270" s="2">
        <v>44742</v>
      </c>
      <c r="V2270" s="2">
        <v>44771</v>
      </c>
      <c r="W2270" s="2">
        <v>44804</v>
      </c>
      <c r="X2270" s="2">
        <v>44834</v>
      </c>
      <c r="Y2270" s="2">
        <v>44865</v>
      </c>
    </row>
    <row r="2271" spans="1:37" x14ac:dyDescent="0.25">
      <c r="D2271" s="3">
        <v>24881611</v>
      </c>
      <c r="E2271">
        <v>21711731</v>
      </c>
      <c r="F2271">
        <v>35884004</v>
      </c>
      <c r="G2271">
        <v>20554289</v>
      </c>
      <c r="H2271">
        <v>24286479</v>
      </c>
      <c r="I2271">
        <v>26223149</v>
      </c>
      <c r="J2271">
        <v>23480218</v>
      </c>
      <c r="K2271">
        <v>21815988</v>
      </c>
      <c r="L2271">
        <v>24720734</v>
      </c>
      <c r="M2271">
        <v>21264919</v>
      </c>
      <c r="N2271">
        <v>21584502</v>
      </c>
      <c r="O2271">
        <v>24539782</v>
      </c>
      <c r="P2271">
        <v>27234647</v>
      </c>
      <c r="Q2271">
        <v>26342662</v>
      </c>
      <c r="R2271">
        <v>33924035</v>
      </c>
      <c r="S2271">
        <v>23113482</v>
      </c>
      <c r="T2271">
        <v>26044736</v>
      </c>
      <c r="U2271">
        <v>29408701</v>
      </c>
      <c r="V2271">
        <v>24818304</v>
      </c>
      <c r="W2271">
        <v>23635230</v>
      </c>
      <c r="X2271">
        <v>29060551</v>
      </c>
      <c r="Y2271">
        <v>29661708</v>
      </c>
    </row>
    <row r="2272" spans="1:37" x14ac:dyDescent="0.25">
      <c r="A2272" s="5" t="s">
        <v>1119</v>
      </c>
      <c r="B2272" t="s">
        <v>1178</v>
      </c>
      <c r="C2272" t="s">
        <v>1199</v>
      </c>
      <c r="D2272" s="2">
        <f>_xll.BDH(A2272, "volume", B2272, C2272, "Direction", "H", "Period", "M","cols=22;rows=2")</f>
        <v>44225</v>
      </c>
      <c r="E2272" s="2">
        <v>44253</v>
      </c>
      <c r="F2272" s="2">
        <v>44286</v>
      </c>
      <c r="G2272" s="2">
        <v>44316</v>
      </c>
      <c r="H2272" s="2">
        <v>44347</v>
      </c>
      <c r="I2272" s="2">
        <v>44377</v>
      </c>
      <c r="J2272" s="2">
        <v>44407</v>
      </c>
      <c r="K2272" s="2">
        <v>44439</v>
      </c>
      <c r="L2272" s="2">
        <v>44469</v>
      </c>
      <c r="M2272" s="2">
        <v>44498</v>
      </c>
      <c r="N2272" s="2">
        <v>44530</v>
      </c>
      <c r="O2272" s="2">
        <v>44561</v>
      </c>
      <c r="P2272" s="2">
        <v>44592</v>
      </c>
      <c r="Q2272" s="2">
        <v>44620</v>
      </c>
      <c r="R2272" s="2">
        <v>44651</v>
      </c>
      <c r="S2272" s="2">
        <v>44680</v>
      </c>
      <c r="T2272" s="2">
        <v>44712</v>
      </c>
      <c r="U2272" s="2">
        <v>44742</v>
      </c>
      <c r="V2272" s="2">
        <v>44771</v>
      </c>
      <c r="W2272" s="2">
        <v>44804</v>
      </c>
      <c r="X2272" s="2">
        <v>44834</v>
      </c>
      <c r="Y2272" s="2">
        <v>44865</v>
      </c>
    </row>
    <row r="2273" spans="1:25" x14ac:dyDescent="0.25">
      <c r="D2273" s="3">
        <v>53400650</v>
      </c>
      <c r="E2273">
        <v>59270657</v>
      </c>
      <c r="F2273">
        <v>64585226</v>
      </c>
      <c r="G2273">
        <v>48175750</v>
      </c>
      <c r="H2273">
        <v>68864307</v>
      </c>
      <c r="I2273">
        <v>57382985</v>
      </c>
      <c r="J2273">
        <v>52756948</v>
      </c>
      <c r="K2273">
        <v>59368481</v>
      </c>
      <c r="L2273">
        <v>50697385</v>
      </c>
      <c r="M2273">
        <v>43912381</v>
      </c>
      <c r="N2273">
        <v>58135274</v>
      </c>
      <c r="O2273">
        <v>61141825</v>
      </c>
      <c r="P2273">
        <v>56529493</v>
      </c>
      <c r="Q2273">
        <v>61078915</v>
      </c>
      <c r="R2273">
        <v>74070427</v>
      </c>
      <c r="S2273">
        <v>54293304</v>
      </c>
      <c r="T2273">
        <v>70014921</v>
      </c>
      <c r="U2273">
        <v>72685538</v>
      </c>
      <c r="V2273">
        <v>44269444</v>
      </c>
      <c r="W2273">
        <v>52354346</v>
      </c>
      <c r="X2273">
        <v>67304339</v>
      </c>
      <c r="Y2273">
        <v>55174417</v>
      </c>
    </row>
    <row r="2274" spans="1:25" x14ac:dyDescent="0.25">
      <c r="A2274" s="5" t="s">
        <v>1120</v>
      </c>
      <c r="B2274" t="s">
        <v>1178</v>
      </c>
      <c r="C2274" t="s">
        <v>1199</v>
      </c>
      <c r="D2274" s="2">
        <f>_xll.BDH(A2274, "volume", B2274, C2274, "Direction", "H", "Period", "M","cols=22;rows=2")</f>
        <v>44225</v>
      </c>
      <c r="E2274" s="2">
        <v>44253</v>
      </c>
      <c r="F2274" s="2">
        <v>44286</v>
      </c>
      <c r="G2274" s="2">
        <v>44316</v>
      </c>
      <c r="H2274" s="2">
        <v>44347</v>
      </c>
      <c r="I2274" s="2">
        <v>44377</v>
      </c>
      <c r="J2274" s="2">
        <v>44407</v>
      </c>
      <c r="K2274" s="2">
        <v>44439</v>
      </c>
      <c r="L2274" s="2">
        <v>44469</v>
      </c>
      <c r="M2274" s="2">
        <v>44498</v>
      </c>
      <c r="N2274" s="2">
        <v>44530</v>
      </c>
      <c r="O2274" s="2">
        <v>44561</v>
      </c>
      <c r="P2274" s="2">
        <v>44592</v>
      </c>
      <c r="Q2274" s="2">
        <v>44620</v>
      </c>
      <c r="R2274" s="2">
        <v>44651</v>
      </c>
      <c r="S2274" s="2">
        <v>44680</v>
      </c>
      <c r="T2274" s="2">
        <v>44712</v>
      </c>
      <c r="U2274" s="2">
        <v>44742</v>
      </c>
      <c r="V2274" s="2">
        <v>44771</v>
      </c>
      <c r="W2274" s="2">
        <v>44804</v>
      </c>
      <c r="X2274" s="2">
        <v>44834</v>
      </c>
      <c r="Y2274" s="2">
        <v>44865</v>
      </c>
    </row>
    <row r="2275" spans="1:25" x14ac:dyDescent="0.25">
      <c r="D2275" s="3">
        <v>2086592</v>
      </c>
      <c r="E2275">
        <v>2229392</v>
      </c>
      <c r="F2275">
        <v>2507925</v>
      </c>
      <c r="G2275">
        <v>1812120</v>
      </c>
      <c r="H2275">
        <v>2418073</v>
      </c>
      <c r="I2275">
        <v>2187890</v>
      </c>
      <c r="J2275">
        <v>1720754</v>
      </c>
      <c r="K2275">
        <v>2038027</v>
      </c>
      <c r="L2275">
        <v>2467933</v>
      </c>
      <c r="M2275">
        <v>1827602</v>
      </c>
      <c r="N2275">
        <v>2145590</v>
      </c>
      <c r="O2275">
        <v>2379632</v>
      </c>
      <c r="P2275">
        <v>3364069</v>
      </c>
      <c r="Q2275">
        <v>2879141</v>
      </c>
      <c r="R2275">
        <v>2812937</v>
      </c>
      <c r="S2275">
        <v>2385416</v>
      </c>
      <c r="T2275">
        <v>3168503</v>
      </c>
      <c r="U2275">
        <v>2244506</v>
      </c>
      <c r="V2275">
        <v>1804872</v>
      </c>
      <c r="W2275">
        <v>2161358</v>
      </c>
      <c r="X2275">
        <v>1757118</v>
      </c>
      <c r="Y2275">
        <v>2008543</v>
      </c>
    </row>
    <row r="2276" spans="1:25" x14ac:dyDescent="0.25">
      <c r="A2276" s="5" t="s">
        <v>1121</v>
      </c>
      <c r="B2276" t="s">
        <v>1178</v>
      </c>
      <c r="C2276" t="s">
        <v>1199</v>
      </c>
      <c r="D2276" s="2">
        <f>_xll.BDH(A2276, "volume", B2276, C2276, "Direction", "H", "Period", "M","cols=22;rows=2")</f>
        <v>44225</v>
      </c>
      <c r="E2276" s="2">
        <v>44253</v>
      </c>
      <c r="F2276" s="2">
        <v>44286</v>
      </c>
      <c r="G2276" s="2">
        <v>44316</v>
      </c>
      <c r="H2276" s="2">
        <v>44347</v>
      </c>
      <c r="I2276" s="2">
        <v>44377</v>
      </c>
      <c r="J2276" s="2">
        <v>44407</v>
      </c>
      <c r="K2276" s="2">
        <v>44439</v>
      </c>
      <c r="L2276" s="2">
        <v>44469</v>
      </c>
      <c r="M2276" s="2">
        <v>44498</v>
      </c>
      <c r="N2276" s="2">
        <v>44530</v>
      </c>
      <c r="O2276" s="2">
        <v>44561</v>
      </c>
      <c r="P2276" s="2">
        <v>44592</v>
      </c>
      <c r="Q2276" s="2">
        <v>44620</v>
      </c>
      <c r="R2276" s="2">
        <v>44651</v>
      </c>
      <c r="S2276" s="2">
        <v>44680</v>
      </c>
      <c r="T2276" s="2">
        <v>44712</v>
      </c>
      <c r="U2276" s="2">
        <v>44742</v>
      </c>
      <c r="V2276" s="2">
        <v>44771</v>
      </c>
      <c r="W2276" s="2">
        <v>44804</v>
      </c>
      <c r="X2276" s="2">
        <v>44834</v>
      </c>
      <c r="Y2276" s="2">
        <v>44865</v>
      </c>
    </row>
    <row r="2277" spans="1:25" x14ac:dyDescent="0.25">
      <c r="D2277" s="3">
        <v>35088067</v>
      </c>
      <c r="E2277">
        <v>24174772</v>
      </c>
      <c r="F2277">
        <v>38747157</v>
      </c>
      <c r="G2277">
        <v>37682925</v>
      </c>
      <c r="H2277">
        <v>40873388</v>
      </c>
      <c r="I2277">
        <v>35574683</v>
      </c>
      <c r="J2277">
        <v>27087976</v>
      </c>
      <c r="K2277">
        <v>22689901</v>
      </c>
      <c r="L2277">
        <v>33595068</v>
      </c>
      <c r="M2277">
        <v>20918749</v>
      </c>
      <c r="N2277">
        <v>26384157</v>
      </c>
      <c r="O2277">
        <v>27776997</v>
      </c>
      <c r="P2277">
        <v>28729425</v>
      </c>
      <c r="Q2277">
        <v>31718385</v>
      </c>
      <c r="R2277">
        <v>34039682</v>
      </c>
      <c r="S2277">
        <v>29585175</v>
      </c>
      <c r="T2277">
        <v>45673528</v>
      </c>
      <c r="U2277">
        <v>36999928</v>
      </c>
      <c r="V2277">
        <v>25439886</v>
      </c>
      <c r="W2277">
        <v>25623548</v>
      </c>
      <c r="X2277">
        <v>27146038</v>
      </c>
      <c r="Y2277">
        <v>30411441</v>
      </c>
    </row>
    <row r="2278" spans="1:25" x14ac:dyDescent="0.25">
      <c r="A2278" s="5" t="s">
        <v>1122</v>
      </c>
      <c r="B2278" t="s">
        <v>1178</v>
      </c>
      <c r="C2278" t="s">
        <v>1199</v>
      </c>
      <c r="D2278" s="2">
        <f>_xll.BDH(A2278, "volume", B2278, C2278, "Direction", "H", "Period", "M","cols=22;rows=2")</f>
        <v>44225</v>
      </c>
      <c r="E2278" s="2">
        <v>44253</v>
      </c>
      <c r="F2278" s="2">
        <v>44286</v>
      </c>
      <c r="G2278" s="2">
        <v>44316</v>
      </c>
      <c r="H2278" s="2">
        <v>44347</v>
      </c>
      <c r="I2278" s="2">
        <v>44377</v>
      </c>
      <c r="J2278" s="2">
        <v>44407</v>
      </c>
      <c r="K2278" s="2">
        <v>44439</v>
      </c>
      <c r="L2278" s="2">
        <v>44469</v>
      </c>
      <c r="M2278" s="2">
        <v>44498</v>
      </c>
      <c r="N2278" s="2">
        <v>44530</v>
      </c>
      <c r="O2278" s="2">
        <v>44561</v>
      </c>
      <c r="P2278" s="2">
        <v>44592</v>
      </c>
      <c r="Q2278" s="2">
        <v>44620</v>
      </c>
      <c r="R2278" s="2">
        <v>44651</v>
      </c>
      <c r="S2278" s="2">
        <v>44680</v>
      </c>
      <c r="T2278" s="2">
        <v>44712</v>
      </c>
      <c r="U2278" s="2">
        <v>44742</v>
      </c>
      <c r="V2278" s="2">
        <v>44771</v>
      </c>
      <c r="W2278" s="2">
        <v>44804</v>
      </c>
      <c r="X2278" s="2">
        <v>44834</v>
      </c>
      <c r="Y2278" s="2">
        <v>44865</v>
      </c>
    </row>
    <row r="2279" spans="1:25" x14ac:dyDescent="0.25">
      <c r="D2279" s="3">
        <v>489919524</v>
      </c>
      <c r="E2279">
        <v>402086979</v>
      </c>
      <c r="F2279">
        <v>584152497</v>
      </c>
      <c r="G2279">
        <v>395113995</v>
      </c>
      <c r="H2279">
        <v>404602134</v>
      </c>
      <c r="I2279">
        <v>322239900</v>
      </c>
      <c r="J2279">
        <v>293088771</v>
      </c>
      <c r="K2279">
        <v>266114883</v>
      </c>
      <c r="L2279">
        <v>292298970</v>
      </c>
      <c r="M2279">
        <v>371595582</v>
      </c>
      <c r="N2279">
        <v>413903448</v>
      </c>
      <c r="O2279">
        <v>356537655</v>
      </c>
      <c r="P2279">
        <v>440181021</v>
      </c>
      <c r="Q2279">
        <v>307639152</v>
      </c>
      <c r="R2279">
        <v>384147540</v>
      </c>
      <c r="S2279">
        <v>334488063</v>
      </c>
      <c r="T2279">
        <v>419027061</v>
      </c>
      <c r="U2279">
        <v>421270608</v>
      </c>
      <c r="V2279">
        <v>360560445</v>
      </c>
      <c r="W2279">
        <v>327910527</v>
      </c>
      <c r="X2279">
        <v>268873843</v>
      </c>
      <c r="Y2279">
        <v>314801007</v>
      </c>
    </row>
    <row r="2280" spans="1:25" x14ac:dyDescent="0.25">
      <c r="A2280" s="5" t="s">
        <v>1123</v>
      </c>
      <c r="B2280" t="s">
        <v>1178</v>
      </c>
      <c r="C2280" t="s">
        <v>1199</v>
      </c>
      <c r="D2280" s="2">
        <f>_xll.BDH(A2280, "volume", B2280, C2280, "Direction", "H", "Period", "M","cols=22;rows=2")</f>
        <v>44225</v>
      </c>
      <c r="E2280" s="2">
        <v>44253</v>
      </c>
      <c r="F2280" s="2">
        <v>44286</v>
      </c>
      <c r="G2280" s="2">
        <v>44316</v>
      </c>
      <c r="H2280" s="2">
        <v>44347</v>
      </c>
      <c r="I2280" s="2">
        <v>44377</v>
      </c>
      <c r="J2280" s="2">
        <v>44407</v>
      </c>
      <c r="K2280" s="2">
        <v>44439</v>
      </c>
      <c r="L2280" s="2">
        <v>44469</v>
      </c>
      <c r="M2280" s="2">
        <v>44498</v>
      </c>
      <c r="N2280" s="2">
        <v>44530</v>
      </c>
      <c r="O2280" s="2">
        <v>44561</v>
      </c>
      <c r="P2280" s="2">
        <v>44592</v>
      </c>
      <c r="Q2280" s="2">
        <v>44620</v>
      </c>
      <c r="R2280" s="2">
        <v>44651</v>
      </c>
      <c r="S2280" s="2">
        <v>44680</v>
      </c>
      <c r="T2280" s="2">
        <v>44712</v>
      </c>
      <c r="U2280" s="2">
        <v>44742</v>
      </c>
      <c r="V2280" s="2">
        <v>44771</v>
      </c>
      <c r="W2280" s="2">
        <v>44804</v>
      </c>
      <c r="X2280" s="2">
        <v>44834</v>
      </c>
      <c r="Y2280" s="2">
        <v>44865</v>
      </c>
    </row>
    <row r="2281" spans="1:25" x14ac:dyDescent="0.25">
      <c r="D2281" s="3">
        <v>20826992</v>
      </c>
      <c r="E2281">
        <v>17006792</v>
      </c>
      <c r="F2281">
        <v>17286085</v>
      </c>
      <c r="G2281">
        <v>19450399</v>
      </c>
      <c r="H2281">
        <v>22641900</v>
      </c>
      <c r="I2281">
        <v>17109281</v>
      </c>
      <c r="J2281">
        <v>12142618</v>
      </c>
      <c r="K2281">
        <v>14329839</v>
      </c>
      <c r="L2281">
        <v>21831502</v>
      </c>
      <c r="M2281">
        <v>14494430</v>
      </c>
      <c r="N2281">
        <v>13078590</v>
      </c>
      <c r="O2281">
        <v>14093963</v>
      </c>
      <c r="P2281">
        <v>18506519</v>
      </c>
      <c r="Q2281">
        <v>20514934</v>
      </c>
      <c r="R2281">
        <v>22128528</v>
      </c>
      <c r="S2281">
        <v>16185590</v>
      </c>
      <c r="T2281">
        <v>24591037</v>
      </c>
      <c r="U2281">
        <v>16731060</v>
      </c>
      <c r="V2281">
        <v>16547886</v>
      </c>
      <c r="W2281">
        <v>15243924</v>
      </c>
      <c r="X2281">
        <v>17468887</v>
      </c>
      <c r="Y2281">
        <v>14884414</v>
      </c>
    </row>
    <row r="2282" spans="1:25" x14ac:dyDescent="0.25">
      <c r="A2282" s="5" t="s">
        <v>1124</v>
      </c>
      <c r="B2282" t="s">
        <v>1178</v>
      </c>
      <c r="C2282" t="s">
        <v>1199</v>
      </c>
      <c r="D2282" s="2">
        <f>_xll.BDH(A2282, "volume", B2282, C2282, "Direction", "H", "Period", "M","cols=22;rows=2")</f>
        <v>44225</v>
      </c>
      <c r="E2282" s="2">
        <v>44253</v>
      </c>
      <c r="F2282" s="2">
        <v>44286</v>
      </c>
      <c r="G2282" s="2">
        <v>44316</v>
      </c>
      <c r="H2282" s="2">
        <v>44347</v>
      </c>
      <c r="I2282" s="2">
        <v>44377</v>
      </c>
      <c r="J2282" s="2">
        <v>44407</v>
      </c>
      <c r="K2282" s="2">
        <v>44439</v>
      </c>
      <c r="L2282" s="2">
        <v>44469</v>
      </c>
      <c r="M2282" s="2">
        <v>44498</v>
      </c>
      <c r="N2282" s="2">
        <v>44530</v>
      </c>
      <c r="O2282" s="2">
        <v>44561</v>
      </c>
      <c r="P2282" s="2">
        <v>44592</v>
      </c>
      <c r="Q2282" s="2">
        <v>44620</v>
      </c>
      <c r="R2282" s="2">
        <v>44651</v>
      </c>
      <c r="S2282" s="2">
        <v>44680</v>
      </c>
      <c r="T2282" s="2">
        <v>44712</v>
      </c>
      <c r="U2282" s="2">
        <v>44742</v>
      </c>
      <c r="V2282" s="2">
        <v>44771</v>
      </c>
      <c r="W2282" s="2">
        <v>44804</v>
      </c>
      <c r="X2282" s="2">
        <v>44834</v>
      </c>
      <c r="Y2282" s="2">
        <v>44865</v>
      </c>
    </row>
    <row r="2283" spans="1:25" x14ac:dyDescent="0.25">
      <c r="D2283" s="3">
        <v>1516727</v>
      </c>
      <c r="E2283">
        <v>1423583</v>
      </c>
      <c r="F2283">
        <v>2383203</v>
      </c>
      <c r="G2283">
        <v>1251709</v>
      </c>
      <c r="H2283">
        <v>1916445</v>
      </c>
      <c r="I2283">
        <v>2049525</v>
      </c>
      <c r="J2283">
        <v>1120454</v>
      </c>
      <c r="K2283">
        <v>1151517</v>
      </c>
      <c r="L2283">
        <v>1120769</v>
      </c>
      <c r="M2283">
        <v>1039935</v>
      </c>
      <c r="N2283">
        <v>1246776</v>
      </c>
      <c r="O2283">
        <v>1339883</v>
      </c>
      <c r="P2283">
        <v>1279038</v>
      </c>
      <c r="Q2283">
        <v>1349949</v>
      </c>
      <c r="R2283">
        <v>1581643</v>
      </c>
      <c r="S2283">
        <v>1332430</v>
      </c>
      <c r="T2283">
        <v>3266312</v>
      </c>
      <c r="U2283">
        <v>1903355</v>
      </c>
      <c r="V2283">
        <v>1379567</v>
      </c>
      <c r="W2283">
        <v>1247079</v>
      </c>
      <c r="X2283">
        <v>1324906</v>
      </c>
      <c r="Y2283">
        <v>1687998</v>
      </c>
    </row>
    <row r="2284" spans="1:25" x14ac:dyDescent="0.25">
      <c r="A2284" s="5" t="s">
        <v>1125</v>
      </c>
      <c r="B2284" t="s">
        <v>1178</v>
      </c>
      <c r="C2284" t="s">
        <v>1199</v>
      </c>
      <c r="D2284" s="2">
        <f>_xll.BDH(A2284, "volume", B2284, C2284, "Direction", "H", "Period", "M","cols=22;rows=2")</f>
        <v>44225</v>
      </c>
      <c r="E2284" s="2">
        <v>44253</v>
      </c>
      <c r="F2284" s="2">
        <v>44286</v>
      </c>
      <c r="G2284" s="2">
        <v>44316</v>
      </c>
      <c r="H2284" s="2">
        <v>44347</v>
      </c>
      <c r="I2284" s="2">
        <v>44377</v>
      </c>
      <c r="J2284" s="2">
        <v>44407</v>
      </c>
      <c r="K2284" s="2">
        <v>44439</v>
      </c>
      <c r="L2284" s="2">
        <v>44469</v>
      </c>
      <c r="M2284" s="2">
        <v>44498</v>
      </c>
      <c r="N2284" s="2">
        <v>44530</v>
      </c>
      <c r="O2284" s="2">
        <v>44561</v>
      </c>
      <c r="P2284" s="2">
        <v>44592</v>
      </c>
      <c r="Q2284" s="2">
        <v>44620</v>
      </c>
      <c r="R2284" s="2">
        <v>44651</v>
      </c>
      <c r="S2284" s="2">
        <v>44680</v>
      </c>
      <c r="T2284" s="2">
        <v>44712</v>
      </c>
      <c r="U2284" s="2">
        <v>44742</v>
      </c>
      <c r="V2284" s="2">
        <v>44771</v>
      </c>
      <c r="W2284" s="2">
        <v>44804</v>
      </c>
      <c r="X2284" s="2">
        <v>44834</v>
      </c>
      <c r="Y2284" s="2">
        <v>44865</v>
      </c>
    </row>
    <row r="2285" spans="1:25" x14ac:dyDescent="0.25">
      <c r="D2285" s="3">
        <v>14421351</v>
      </c>
      <c r="E2285">
        <v>16664072</v>
      </c>
      <c r="F2285">
        <v>24362369</v>
      </c>
      <c r="G2285">
        <v>13903280</v>
      </c>
      <c r="H2285">
        <v>12104352</v>
      </c>
      <c r="I2285">
        <v>12627453</v>
      </c>
      <c r="J2285">
        <v>11948616</v>
      </c>
      <c r="K2285">
        <v>10113333</v>
      </c>
      <c r="L2285">
        <v>11516775</v>
      </c>
      <c r="M2285">
        <v>12937555</v>
      </c>
      <c r="N2285">
        <v>10613594</v>
      </c>
      <c r="O2285">
        <v>14046192</v>
      </c>
      <c r="P2285">
        <v>19686534</v>
      </c>
      <c r="Q2285">
        <v>14641941</v>
      </c>
      <c r="R2285">
        <v>18290286</v>
      </c>
      <c r="S2285">
        <v>14750976</v>
      </c>
      <c r="T2285">
        <v>16390485</v>
      </c>
      <c r="U2285">
        <v>18382711</v>
      </c>
      <c r="V2285">
        <v>14387500</v>
      </c>
      <c r="W2285">
        <v>15930867</v>
      </c>
      <c r="X2285">
        <v>18001925</v>
      </c>
      <c r="Y2285">
        <v>19444933</v>
      </c>
    </row>
    <row r="2286" spans="1:25" x14ac:dyDescent="0.25">
      <c r="A2286" s="5" t="s">
        <v>1126</v>
      </c>
      <c r="B2286" t="s">
        <v>1178</v>
      </c>
      <c r="C2286" t="s">
        <v>1199</v>
      </c>
      <c r="D2286" s="2">
        <f>_xll.BDH(A2286, "volume", B2286, C2286, "Direction", "H", "Period", "M","cols=22;rows=2")</f>
        <v>44225</v>
      </c>
      <c r="E2286" s="2">
        <v>44253</v>
      </c>
      <c r="F2286" s="2">
        <v>44286</v>
      </c>
      <c r="G2286" s="2">
        <v>44316</v>
      </c>
      <c r="H2286" s="2">
        <v>44347</v>
      </c>
      <c r="I2286" s="2">
        <v>44377</v>
      </c>
      <c r="J2286" s="2">
        <v>44407</v>
      </c>
      <c r="K2286" s="2">
        <v>44439</v>
      </c>
      <c r="L2286" s="2">
        <v>44469</v>
      </c>
      <c r="M2286" s="2">
        <v>44498</v>
      </c>
      <c r="N2286" s="2">
        <v>44530</v>
      </c>
      <c r="O2286" s="2">
        <v>44561</v>
      </c>
      <c r="P2286" s="2">
        <v>44592</v>
      </c>
      <c r="Q2286" s="2">
        <v>44620</v>
      </c>
      <c r="R2286" s="2">
        <v>44651</v>
      </c>
      <c r="S2286" s="2">
        <v>44680</v>
      </c>
      <c r="T2286" s="2">
        <v>44712</v>
      </c>
      <c r="U2286" s="2">
        <v>44742</v>
      </c>
      <c r="V2286" s="2">
        <v>44771</v>
      </c>
      <c r="W2286" s="2">
        <v>44804</v>
      </c>
      <c r="X2286" s="2">
        <v>44834</v>
      </c>
      <c r="Y2286" s="2">
        <v>44865</v>
      </c>
    </row>
    <row r="2287" spans="1:25" x14ac:dyDescent="0.25">
      <c r="D2287" s="3">
        <v>2273655</v>
      </c>
      <c r="E2287">
        <v>3287986</v>
      </c>
      <c r="F2287">
        <v>3790269</v>
      </c>
      <c r="G2287">
        <v>2436810</v>
      </c>
      <c r="H2287">
        <v>2192551</v>
      </c>
      <c r="I2287">
        <v>2209598</v>
      </c>
      <c r="J2287">
        <v>2125847</v>
      </c>
      <c r="K2287">
        <v>1478127</v>
      </c>
      <c r="L2287">
        <v>1815439</v>
      </c>
      <c r="M2287">
        <v>1891113</v>
      </c>
      <c r="N2287">
        <v>1928236</v>
      </c>
      <c r="O2287">
        <v>3145631</v>
      </c>
      <c r="P2287">
        <v>2755636</v>
      </c>
      <c r="Q2287">
        <v>3024772</v>
      </c>
      <c r="R2287">
        <v>3242443</v>
      </c>
      <c r="S2287">
        <v>3148811</v>
      </c>
      <c r="T2287">
        <v>3870201</v>
      </c>
      <c r="U2287">
        <v>3386341</v>
      </c>
      <c r="V2287">
        <v>3627400</v>
      </c>
      <c r="W2287">
        <v>2758479</v>
      </c>
      <c r="X2287">
        <v>3576418</v>
      </c>
      <c r="Y2287">
        <v>3844383</v>
      </c>
    </row>
    <row r="2288" spans="1:25" x14ac:dyDescent="0.25">
      <c r="A2288" s="5" t="s">
        <v>1127</v>
      </c>
      <c r="B2288" t="s">
        <v>1178</v>
      </c>
      <c r="C2288" t="s">
        <v>1199</v>
      </c>
      <c r="D2288" s="2">
        <f>_xll.BDH(A2288, "volume", B2288, C2288, "Direction", "H", "Period", "M","cols=22;rows=2")</f>
        <v>44225</v>
      </c>
      <c r="E2288" s="2">
        <v>44253</v>
      </c>
      <c r="F2288" s="2">
        <v>44286</v>
      </c>
      <c r="G2288" s="2">
        <v>44316</v>
      </c>
      <c r="H2288" s="2">
        <v>44347</v>
      </c>
      <c r="I2288" s="2">
        <v>44377</v>
      </c>
      <c r="J2288" s="2">
        <v>44407</v>
      </c>
      <c r="K2288" s="2">
        <v>44439</v>
      </c>
      <c r="L2288" s="2">
        <v>44469</v>
      </c>
      <c r="M2288" s="2">
        <v>44498</v>
      </c>
      <c r="N2288" s="2">
        <v>44530</v>
      </c>
      <c r="O2288" s="2">
        <v>44561</v>
      </c>
      <c r="P2288" s="2">
        <v>44592</v>
      </c>
      <c r="Q2288" s="2">
        <v>44620</v>
      </c>
      <c r="R2288" s="2">
        <v>44651</v>
      </c>
      <c r="S2288" s="2">
        <v>44680</v>
      </c>
      <c r="T2288" s="2">
        <v>44712</v>
      </c>
      <c r="U2288" s="2">
        <v>44742</v>
      </c>
      <c r="V2288" s="2">
        <v>44771</v>
      </c>
      <c r="W2288" s="2">
        <v>44804</v>
      </c>
      <c r="X2288" s="2">
        <v>44834</v>
      </c>
      <c r="Y2288" s="2">
        <v>44865</v>
      </c>
    </row>
    <row r="2289" spans="1:25" x14ac:dyDescent="0.25">
      <c r="D2289" s="3">
        <v>3164598</v>
      </c>
      <c r="E2289">
        <v>3010661</v>
      </c>
      <c r="F2289">
        <v>4339665</v>
      </c>
      <c r="G2289">
        <v>2888833</v>
      </c>
      <c r="H2289">
        <v>4725727</v>
      </c>
      <c r="I2289">
        <v>4176702</v>
      </c>
      <c r="J2289">
        <v>3645092</v>
      </c>
      <c r="K2289">
        <v>2418598</v>
      </c>
      <c r="L2289">
        <v>2540352</v>
      </c>
      <c r="M2289">
        <v>2948473</v>
      </c>
      <c r="N2289">
        <v>2808669</v>
      </c>
      <c r="O2289">
        <v>2613885</v>
      </c>
      <c r="P2289">
        <v>3352650</v>
      </c>
      <c r="Q2289">
        <v>2539273</v>
      </c>
      <c r="R2289">
        <v>2921709</v>
      </c>
      <c r="S2289">
        <v>2792536</v>
      </c>
      <c r="T2289">
        <v>3069131</v>
      </c>
      <c r="U2289">
        <v>3167045</v>
      </c>
      <c r="V2289">
        <v>3236325</v>
      </c>
      <c r="W2289">
        <v>3090523</v>
      </c>
      <c r="X2289">
        <v>4280142</v>
      </c>
      <c r="Y2289">
        <v>4718244</v>
      </c>
    </row>
    <row r="2290" spans="1:25" x14ac:dyDescent="0.25">
      <c r="A2290" s="5" t="s">
        <v>1128</v>
      </c>
      <c r="B2290" t="s">
        <v>1178</v>
      </c>
      <c r="C2290" t="s">
        <v>1202</v>
      </c>
      <c r="D2290" s="2">
        <f>_xll.BDH(A2290, "volume", B2290, C2290, "Direction", "H", "Period", "M","cols=12;rows=2")</f>
        <v>44225</v>
      </c>
      <c r="E2290" s="2">
        <v>44253</v>
      </c>
      <c r="F2290" s="2">
        <v>44286</v>
      </c>
      <c r="G2290" s="2">
        <v>44316</v>
      </c>
      <c r="H2290" s="2">
        <v>44347</v>
      </c>
      <c r="I2290" s="2">
        <v>44377</v>
      </c>
      <c r="J2290" s="2">
        <v>44407</v>
      </c>
      <c r="K2290" s="2">
        <v>44439</v>
      </c>
      <c r="L2290" s="2">
        <v>44469</v>
      </c>
      <c r="M2290" s="2">
        <v>44498</v>
      </c>
      <c r="N2290" s="2">
        <v>44530</v>
      </c>
      <c r="O2290" s="2">
        <v>44561</v>
      </c>
    </row>
    <row r="2291" spans="1:25" x14ac:dyDescent="0.25">
      <c r="D2291" s="3">
        <v>20118213</v>
      </c>
      <c r="E2291">
        <v>11486113</v>
      </c>
      <c r="F2291">
        <v>25939746</v>
      </c>
      <c r="G2291">
        <v>6360813</v>
      </c>
      <c r="H2291">
        <v>6659714</v>
      </c>
      <c r="I2291">
        <v>10975745</v>
      </c>
      <c r="J2291">
        <v>5658775</v>
      </c>
      <c r="K2291">
        <v>5460997</v>
      </c>
      <c r="L2291">
        <v>6196279</v>
      </c>
      <c r="M2291">
        <v>5527358</v>
      </c>
      <c r="N2291">
        <v>6520374</v>
      </c>
      <c r="O2291">
        <v>8559271</v>
      </c>
    </row>
    <row r="2292" spans="1:25" x14ac:dyDescent="0.25">
      <c r="A2292" s="5" t="s">
        <v>1129</v>
      </c>
      <c r="B2292" t="s">
        <v>1178</v>
      </c>
      <c r="C2292" t="s">
        <v>1199</v>
      </c>
      <c r="D2292" s="2">
        <f>_xll.BDH(A2292, "volume", B2292, C2292, "Direction", "H", "Period", "M","cols=22;rows=2")</f>
        <v>44225</v>
      </c>
      <c r="E2292" s="2">
        <v>44253</v>
      </c>
      <c r="F2292" s="2">
        <v>44286</v>
      </c>
      <c r="G2292" s="2">
        <v>44316</v>
      </c>
      <c r="H2292" s="2">
        <v>44347</v>
      </c>
      <c r="I2292" s="2">
        <v>44377</v>
      </c>
      <c r="J2292" s="2">
        <v>44407</v>
      </c>
      <c r="K2292" s="2">
        <v>44439</v>
      </c>
      <c r="L2292" s="2">
        <v>44469</v>
      </c>
      <c r="M2292" s="2">
        <v>44498</v>
      </c>
      <c r="N2292" s="2">
        <v>44530</v>
      </c>
      <c r="O2292" s="2">
        <v>44561</v>
      </c>
      <c r="P2292" s="2">
        <v>44592</v>
      </c>
      <c r="Q2292" s="2">
        <v>44620</v>
      </c>
      <c r="R2292" s="2">
        <v>44651</v>
      </c>
      <c r="S2292" s="2">
        <v>44680</v>
      </c>
      <c r="T2292" s="2">
        <v>44712</v>
      </c>
      <c r="U2292" s="2">
        <v>44742</v>
      </c>
      <c r="V2292" s="2">
        <v>44771</v>
      </c>
      <c r="W2292" s="2">
        <v>44804</v>
      </c>
      <c r="X2292" s="2">
        <v>44834</v>
      </c>
      <c r="Y2292" s="2">
        <v>44865</v>
      </c>
    </row>
    <row r="2293" spans="1:25" x14ac:dyDescent="0.25">
      <c r="D2293" s="3">
        <v>1100087</v>
      </c>
      <c r="E2293">
        <v>1004758</v>
      </c>
      <c r="F2293">
        <v>1059429</v>
      </c>
      <c r="G2293">
        <v>669892</v>
      </c>
      <c r="H2293">
        <v>790696</v>
      </c>
      <c r="I2293">
        <v>931371</v>
      </c>
      <c r="J2293">
        <v>724225</v>
      </c>
      <c r="K2293">
        <v>760511</v>
      </c>
      <c r="L2293">
        <v>1371211</v>
      </c>
      <c r="M2293">
        <v>684899</v>
      </c>
      <c r="N2293">
        <v>660447</v>
      </c>
      <c r="O2293">
        <v>931689</v>
      </c>
      <c r="P2293">
        <v>970044</v>
      </c>
      <c r="Q2293">
        <v>1225869</v>
      </c>
      <c r="R2293">
        <v>1209621</v>
      </c>
      <c r="S2293">
        <v>975312</v>
      </c>
      <c r="T2293">
        <v>1607684</v>
      </c>
      <c r="U2293">
        <v>992484</v>
      </c>
      <c r="V2293">
        <v>899978</v>
      </c>
      <c r="W2293">
        <v>702613</v>
      </c>
      <c r="X2293">
        <v>905326</v>
      </c>
      <c r="Y2293">
        <v>1378129</v>
      </c>
    </row>
    <row r="2294" spans="1:25" x14ac:dyDescent="0.25">
      <c r="A2294" s="5" t="s">
        <v>1130</v>
      </c>
      <c r="B2294" t="s">
        <v>1178</v>
      </c>
      <c r="C2294" t="s">
        <v>1199</v>
      </c>
      <c r="D2294" s="2">
        <f>_xll.BDH(A2294, "volume", B2294, C2294, "Direction", "H", "Period", "M","cols=22;rows=2")</f>
        <v>44225</v>
      </c>
      <c r="E2294" s="2">
        <v>44253</v>
      </c>
      <c r="F2294" s="2">
        <v>44286</v>
      </c>
      <c r="G2294" s="2">
        <v>44316</v>
      </c>
      <c r="H2294" s="2">
        <v>44347</v>
      </c>
      <c r="I2294" s="2">
        <v>44377</v>
      </c>
      <c r="J2294" s="2">
        <v>44407</v>
      </c>
      <c r="K2294" s="2">
        <v>44439</v>
      </c>
      <c r="L2294" s="2">
        <v>44469</v>
      </c>
      <c r="M2294" s="2">
        <v>44498</v>
      </c>
      <c r="N2294" s="2">
        <v>44530</v>
      </c>
      <c r="O2294" s="2">
        <v>44561</v>
      </c>
      <c r="P2294" s="2">
        <v>44592</v>
      </c>
      <c r="Q2294" s="2">
        <v>44620</v>
      </c>
      <c r="R2294" s="2">
        <v>44651</v>
      </c>
      <c r="S2294" s="2">
        <v>44680</v>
      </c>
      <c r="T2294" s="2">
        <v>44712</v>
      </c>
      <c r="U2294" s="2">
        <v>44742</v>
      </c>
      <c r="V2294" s="2">
        <v>44771</v>
      </c>
      <c r="W2294" s="2">
        <v>44804</v>
      </c>
      <c r="X2294" s="2">
        <v>44834</v>
      </c>
      <c r="Y2294" s="2">
        <v>44865</v>
      </c>
    </row>
    <row r="2295" spans="1:25" x14ac:dyDescent="0.25">
      <c r="D2295" s="3">
        <v>46931392</v>
      </c>
      <c r="E2295">
        <v>47958261</v>
      </c>
      <c r="F2295">
        <v>55785344</v>
      </c>
      <c r="G2295">
        <v>40173488</v>
      </c>
      <c r="H2295">
        <v>37940807</v>
      </c>
      <c r="I2295">
        <v>44190059</v>
      </c>
      <c r="J2295">
        <v>43860151</v>
      </c>
      <c r="K2295">
        <v>58126630</v>
      </c>
      <c r="L2295">
        <v>55080269</v>
      </c>
      <c r="M2295">
        <v>61879182</v>
      </c>
      <c r="N2295">
        <v>74037710</v>
      </c>
      <c r="O2295">
        <v>74186812</v>
      </c>
      <c r="P2295">
        <v>60443403</v>
      </c>
      <c r="Q2295">
        <v>55447903</v>
      </c>
      <c r="R2295">
        <v>74079955</v>
      </c>
      <c r="S2295">
        <v>52746360</v>
      </c>
      <c r="T2295">
        <v>70906536</v>
      </c>
      <c r="U2295">
        <v>57964799</v>
      </c>
      <c r="V2295">
        <v>43696002</v>
      </c>
      <c r="W2295">
        <v>50594863</v>
      </c>
      <c r="X2295">
        <v>52527423</v>
      </c>
      <c r="Y2295">
        <v>51705774</v>
      </c>
    </row>
    <row r="2296" spans="1:25" x14ac:dyDescent="0.25">
      <c r="A2296" s="5" t="s">
        <v>1131</v>
      </c>
      <c r="B2296" t="s">
        <v>1178</v>
      </c>
      <c r="C2296" t="s">
        <v>1199</v>
      </c>
      <c r="D2296" s="2">
        <f>_xll.BDH(A2296, "volume", B2296, C2296, "Direction", "H", "Period", "M","cols=22;rows=2")</f>
        <v>44225</v>
      </c>
      <c r="E2296" s="2">
        <v>44253</v>
      </c>
      <c r="F2296" s="2">
        <v>44286</v>
      </c>
      <c r="G2296" s="2">
        <v>44316</v>
      </c>
      <c r="H2296" s="2">
        <v>44347</v>
      </c>
      <c r="I2296" s="2">
        <v>44377</v>
      </c>
      <c r="J2296" s="2">
        <v>44407</v>
      </c>
      <c r="K2296" s="2">
        <v>44439</v>
      </c>
      <c r="L2296" s="2">
        <v>44469</v>
      </c>
      <c r="M2296" s="2">
        <v>44498</v>
      </c>
      <c r="N2296" s="2">
        <v>44530</v>
      </c>
      <c r="O2296" s="2">
        <v>44561</v>
      </c>
      <c r="P2296" s="2">
        <v>44592</v>
      </c>
      <c r="Q2296" s="2">
        <v>44620</v>
      </c>
      <c r="R2296" s="2">
        <v>44651</v>
      </c>
      <c r="S2296" s="2">
        <v>44680</v>
      </c>
      <c r="T2296" s="2">
        <v>44712</v>
      </c>
      <c r="U2296" s="2">
        <v>44742</v>
      </c>
      <c r="V2296" s="2">
        <v>44771</v>
      </c>
      <c r="W2296" s="2">
        <v>44804</v>
      </c>
      <c r="X2296" s="2">
        <v>44834</v>
      </c>
      <c r="Y2296" s="2">
        <v>44865</v>
      </c>
    </row>
    <row r="2297" spans="1:25" x14ac:dyDescent="0.25">
      <c r="D2297" s="3">
        <v>22812076</v>
      </c>
      <c r="E2297">
        <v>21066436</v>
      </c>
      <c r="F2297">
        <v>29775404</v>
      </c>
      <c r="G2297">
        <v>20141136</v>
      </c>
      <c r="H2297">
        <v>25717108</v>
      </c>
      <c r="I2297">
        <v>29144516</v>
      </c>
      <c r="J2297">
        <v>19688512</v>
      </c>
      <c r="K2297">
        <v>17366616</v>
      </c>
      <c r="L2297">
        <v>18685268</v>
      </c>
      <c r="M2297">
        <v>16326876</v>
      </c>
      <c r="N2297">
        <v>20273196</v>
      </c>
      <c r="O2297">
        <v>26013356</v>
      </c>
      <c r="P2297">
        <v>28874492</v>
      </c>
      <c r="Q2297">
        <v>25639476</v>
      </c>
      <c r="R2297">
        <v>30221184</v>
      </c>
      <c r="S2297">
        <v>20727596</v>
      </c>
      <c r="T2297">
        <v>36693560</v>
      </c>
      <c r="U2297">
        <v>30359724</v>
      </c>
      <c r="V2297">
        <v>20085170</v>
      </c>
      <c r="W2297">
        <v>25911815</v>
      </c>
      <c r="X2297">
        <v>21614474</v>
      </c>
      <c r="Y2297">
        <v>26681938</v>
      </c>
    </row>
    <row r="2298" spans="1:25" x14ac:dyDescent="0.25">
      <c r="A2298" s="5" t="s">
        <v>1132</v>
      </c>
      <c r="B2298" t="s">
        <v>1178</v>
      </c>
      <c r="C2298" t="s">
        <v>1199</v>
      </c>
      <c r="D2298" s="2">
        <f>_xll.BDH(A2298, "volume", B2298, C2298, "Direction", "H", "Period", "M","cols=22;rows=2")</f>
        <v>44225</v>
      </c>
      <c r="E2298" s="2">
        <v>44253</v>
      </c>
      <c r="F2298" s="2">
        <v>44286</v>
      </c>
      <c r="G2298" s="2">
        <v>44316</v>
      </c>
      <c r="H2298" s="2">
        <v>44347</v>
      </c>
      <c r="I2298" s="2">
        <v>44377</v>
      </c>
      <c r="J2298" s="2">
        <v>44407</v>
      </c>
      <c r="K2298" s="2">
        <v>44439</v>
      </c>
      <c r="L2298" s="2">
        <v>44469</v>
      </c>
      <c r="M2298" s="2">
        <v>44498</v>
      </c>
      <c r="N2298" s="2">
        <v>44530</v>
      </c>
      <c r="O2298" s="2">
        <v>44561</v>
      </c>
      <c r="P2298" s="2">
        <v>44592</v>
      </c>
      <c r="Q2298" s="2">
        <v>44620</v>
      </c>
      <c r="R2298" s="2">
        <v>44651</v>
      </c>
      <c r="S2298" s="2">
        <v>44680</v>
      </c>
      <c r="T2298" s="2">
        <v>44712</v>
      </c>
      <c r="U2298" s="2">
        <v>44742</v>
      </c>
      <c r="V2298" s="2">
        <v>44771</v>
      </c>
      <c r="W2298" s="2">
        <v>44804</v>
      </c>
      <c r="X2298" s="2">
        <v>44834</v>
      </c>
      <c r="Y2298" s="2">
        <v>44865</v>
      </c>
    </row>
    <row r="2299" spans="1:25" x14ac:dyDescent="0.25">
      <c r="D2299" s="3">
        <v>60679827</v>
      </c>
      <c r="E2299">
        <v>58565320</v>
      </c>
      <c r="F2299">
        <v>77354628</v>
      </c>
      <c r="G2299">
        <v>48501680</v>
      </c>
      <c r="H2299">
        <v>65483510</v>
      </c>
      <c r="I2299">
        <v>48854847</v>
      </c>
      <c r="J2299">
        <v>40524023</v>
      </c>
      <c r="K2299">
        <v>47840560</v>
      </c>
      <c r="L2299">
        <v>48839164</v>
      </c>
      <c r="M2299">
        <v>46492668</v>
      </c>
      <c r="N2299">
        <v>69141933</v>
      </c>
      <c r="O2299">
        <v>69027151</v>
      </c>
      <c r="P2299">
        <v>62115632</v>
      </c>
      <c r="Q2299">
        <v>62577586</v>
      </c>
      <c r="R2299">
        <v>127852528</v>
      </c>
      <c r="S2299">
        <v>71696303</v>
      </c>
      <c r="T2299">
        <v>88583673</v>
      </c>
      <c r="U2299">
        <v>67604879</v>
      </c>
      <c r="V2299">
        <v>65710028</v>
      </c>
      <c r="W2299">
        <v>74412985</v>
      </c>
      <c r="X2299">
        <v>72082789</v>
      </c>
      <c r="Y2299">
        <v>62856026</v>
      </c>
    </row>
    <row r="2300" spans="1:25" x14ac:dyDescent="0.25">
      <c r="A2300" s="5" t="s">
        <v>1133</v>
      </c>
      <c r="B2300" t="s">
        <v>1178</v>
      </c>
      <c r="C2300" t="s">
        <v>1199</v>
      </c>
      <c r="D2300" s="2">
        <f>_xll.BDH(A2300, "volume", B2300, C2300, "Direction", "H", "Period", "M","cols=22;rows=2")</f>
        <v>44225</v>
      </c>
      <c r="E2300" s="2">
        <v>44253</v>
      </c>
      <c r="F2300" s="2">
        <v>44286</v>
      </c>
      <c r="G2300" s="2">
        <v>44316</v>
      </c>
      <c r="H2300" s="2">
        <v>44347</v>
      </c>
      <c r="I2300" s="2">
        <v>44377</v>
      </c>
      <c r="J2300" s="2">
        <v>44407</v>
      </c>
      <c r="K2300" s="2">
        <v>44439</v>
      </c>
      <c r="L2300" s="2">
        <v>44469</v>
      </c>
      <c r="M2300" s="2">
        <v>44498</v>
      </c>
      <c r="N2300" s="2">
        <v>44530</v>
      </c>
      <c r="O2300" s="2">
        <v>44561</v>
      </c>
      <c r="P2300" s="2">
        <v>44592</v>
      </c>
      <c r="Q2300" s="2">
        <v>44620</v>
      </c>
      <c r="R2300" s="2">
        <v>44651</v>
      </c>
      <c r="S2300" s="2">
        <v>44680</v>
      </c>
      <c r="T2300" s="2">
        <v>44712</v>
      </c>
      <c r="U2300" s="2">
        <v>44742</v>
      </c>
      <c r="V2300" s="2">
        <v>44771</v>
      </c>
      <c r="W2300" s="2">
        <v>44804</v>
      </c>
      <c r="X2300" s="2">
        <v>44834</v>
      </c>
      <c r="Y2300" s="2">
        <v>44865</v>
      </c>
    </row>
    <row r="2301" spans="1:25" x14ac:dyDescent="0.25">
      <c r="D2301" s="3">
        <v>19666200</v>
      </c>
      <c r="E2301">
        <v>15822068</v>
      </c>
      <c r="F2301">
        <v>26671963</v>
      </c>
      <c r="G2301">
        <v>14848477</v>
      </c>
      <c r="H2301">
        <v>22156333</v>
      </c>
      <c r="I2301">
        <v>19033072</v>
      </c>
      <c r="J2301">
        <v>13935384</v>
      </c>
      <c r="K2301">
        <v>18537107</v>
      </c>
      <c r="L2301">
        <v>13219796</v>
      </c>
      <c r="M2301">
        <v>12630711</v>
      </c>
      <c r="N2301">
        <v>18309385</v>
      </c>
      <c r="O2301">
        <v>16613699</v>
      </c>
      <c r="P2301">
        <v>20929839</v>
      </c>
      <c r="Q2301">
        <v>26428337</v>
      </c>
      <c r="R2301">
        <v>25719296</v>
      </c>
      <c r="S2301">
        <v>25271433</v>
      </c>
      <c r="T2301">
        <v>40490037</v>
      </c>
      <c r="U2301">
        <v>29033374</v>
      </c>
      <c r="V2301">
        <v>28215286</v>
      </c>
      <c r="W2301">
        <v>21839635</v>
      </c>
      <c r="X2301">
        <v>19773929</v>
      </c>
      <c r="Y2301">
        <v>22639968</v>
      </c>
    </row>
    <row r="2302" spans="1:25" x14ac:dyDescent="0.25">
      <c r="A2302" s="5" t="s">
        <v>1134</v>
      </c>
      <c r="B2302" t="s">
        <v>1178</v>
      </c>
      <c r="C2302" t="s">
        <v>1199</v>
      </c>
      <c r="D2302" s="2">
        <f>_xll.BDH(A2302, "volume", B2302, C2302, "Direction", "H", "Period", "M","cols=22;rows=2")</f>
        <v>44225</v>
      </c>
      <c r="E2302" s="2">
        <v>44253</v>
      </c>
      <c r="F2302" s="2">
        <v>44286</v>
      </c>
      <c r="G2302" s="2">
        <v>44316</v>
      </c>
      <c r="H2302" s="2">
        <v>44347</v>
      </c>
      <c r="I2302" s="2">
        <v>44377</v>
      </c>
      <c r="J2302" s="2">
        <v>44407</v>
      </c>
      <c r="K2302" s="2">
        <v>44439</v>
      </c>
      <c r="L2302" s="2">
        <v>44469</v>
      </c>
      <c r="M2302" s="2">
        <v>44498</v>
      </c>
      <c r="N2302" s="2">
        <v>44530</v>
      </c>
      <c r="O2302" s="2">
        <v>44561</v>
      </c>
      <c r="P2302" s="2">
        <v>44592</v>
      </c>
      <c r="Q2302" s="2">
        <v>44620</v>
      </c>
      <c r="R2302" s="2">
        <v>44651</v>
      </c>
      <c r="S2302" s="2">
        <v>44680</v>
      </c>
      <c r="T2302" s="2">
        <v>44712</v>
      </c>
      <c r="U2302" s="2">
        <v>44742</v>
      </c>
      <c r="V2302" s="2">
        <v>44771</v>
      </c>
      <c r="W2302" s="2">
        <v>44804</v>
      </c>
      <c r="X2302" s="2">
        <v>44834</v>
      </c>
      <c r="Y2302" s="2">
        <v>44865</v>
      </c>
    </row>
    <row r="2303" spans="1:25" x14ac:dyDescent="0.25">
      <c r="D2303" s="3">
        <v>2323951</v>
      </c>
      <c r="E2303">
        <v>1494992</v>
      </c>
      <c r="F2303">
        <v>1991238</v>
      </c>
      <c r="G2303">
        <v>1480338</v>
      </c>
      <c r="H2303">
        <v>2787981</v>
      </c>
      <c r="I2303">
        <v>2467974</v>
      </c>
      <c r="J2303">
        <v>1642232</v>
      </c>
      <c r="K2303">
        <v>2032289</v>
      </c>
      <c r="L2303">
        <v>2875548</v>
      </c>
      <c r="M2303">
        <v>1607485</v>
      </c>
      <c r="N2303">
        <v>1489799</v>
      </c>
      <c r="O2303">
        <v>1589240</v>
      </c>
      <c r="P2303">
        <v>1516208</v>
      </c>
      <c r="Q2303">
        <v>1307775</v>
      </c>
      <c r="R2303">
        <v>1991555</v>
      </c>
      <c r="S2303">
        <v>1629181</v>
      </c>
      <c r="T2303">
        <v>2799639</v>
      </c>
      <c r="U2303">
        <v>1990412</v>
      </c>
      <c r="V2303">
        <v>1459363</v>
      </c>
      <c r="W2303">
        <v>1261149</v>
      </c>
      <c r="X2303">
        <v>1501162</v>
      </c>
      <c r="Y2303">
        <v>1908132</v>
      </c>
    </row>
    <row r="2304" spans="1:25" x14ac:dyDescent="0.25">
      <c r="A2304" s="5" t="s">
        <v>1135</v>
      </c>
      <c r="B2304" t="s">
        <v>1178</v>
      </c>
      <c r="C2304" t="s">
        <v>1199</v>
      </c>
      <c r="D2304" s="2">
        <f>_xll.BDH(A2304, "volume", B2304, C2304, "Direction", "H", "Period", "M","cols=22;rows=2")</f>
        <v>44225</v>
      </c>
      <c r="E2304" s="2">
        <v>44253</v>
      </c>
      <c r="F2304" s="2">
        <v>44286</v>
      </c>
      <c r="G2304" s="2">
        <v>44316</v>
      </c>
      <c r="H2304" s="2">
        <v>44347</v>
      </c>
      <c r="I2304" s="2">
        <v>44377</v>
      </c>
      <c r="J2304" s="2">
        <v>44407</v>
      </c>
      <c r="K2304" s="2">
        <v>44439</v>
      </c>
      <c r="L2304" s="2">
        <v>44469</v>
      </c>
      <c r="M2304" s="2">
        <v>44498</v>
      </c>
      <c r="N2304" s="2">
        <v>44530</v>
      </c>
      <c r="O2304" s="2">
        <v>44561</v>
      </c>
      <c r="P2304" s="2">
        <v>44592</v>
      </c>
      <c r="Q2304" s="2">
        <v>44620</v>
      </c>
      <c r="R2304" s="2">
        <v>44651</v>
      </c>
      <c r="S2304" s="2">
        <v>44680</v>
      </c>
      <c r="T2304" s="2">
        <v>44712</v>
      </c>
      <c r="U2304" s="2">
        <v>44742</v>
      </c>
      <c r="V2304" s="2">
        <v>44771</v>
      </c>
      <c r="W2304" s="2">
        <v>44804</v>
      </c>
      <c r="X2304" s="2">
        <v>44834</v>
      </c>
      <c r="Y2304" s="2">
        <v>44865</v>
      </c>
    </row>
    <row r="2305" spans="1:25" x14ac:dyDescent="0.25">
      <c r="D2305" s="3">
        <v>3319375</v>
      </c>
      <c r="E2305">
        <v>2941806</v>
      </c>
      <c r="F2305">
        <v>3709134</v>
      </c>
      <c r="G2305">
        <v>2604978</v>
      </c>
      <c r="H2305">
        <v>3406971</v>
      </c>
      <c r="I2305">
        <v>2719342</v>
      </c>
      <c r="J2305">
        <v>2492771</v>
      </c>
      <c r="K2305">
        <v>2033266</v>
      </c>
      <c r="L2305">
        <v>2565917</v>
      </c>
      <c r="M2305">
        <v>2557539</v>
      </c>
      <c r="N2305">
        <v>3001432</v>
      </c>
      <c r="O2305">
        <v>3046692</v>
      </c>
      <c r="P2305">
        <v>3871590</v>
      </c>
      <c r="Q2305">
        <v>2853071</v>
      </c>
      <c r="R2305">
        <v>3146792</v>
      </c>
      <c r="S2305">
        <v>2737314</v>
      </c>
      <c r="T2305">
        <v>3666883</v>
      </c>
      <c r="U2305">
        <v>2897587</v>
      </c>
      <c r="V2305">
        <v>2707965</v>
      </c>
      <c r="W2305">
        <v>2166561</v>
      </c>
      <c r="X2305">
        <v>2694000</v>
      </c>
      <c r="Y2305">
        <v>4065629</v>
      </c>
    </row>
    <row r="2306" spans="1:25" x14ac:dyDescent="0.25">
      <c r="A2306" s="5" t="s">
        <v>1136</v>
      </c>
      <c r="B2306" t="s">
        <v>1179</v>
      </c>
      <c r="C2306" t="s">
        <v>1199</v>
      </c>
      <c r="D2306" s="2">
        <f>_xll.BDH(A2306, "volume", B2306, C2306, "Direction", "H", "Period", "M","cols=10;rows=2")</f>
        <v>44592</v>
      </c>
      <c r="E2306" s="2">
        <v>44620</v>
      </c>
      <c r="F2306" s="2">
        <v>44651</v>
      </c>
      <c r="G2306" s="2">
        <v>44680</v>
      </c>
      <c r="H2306" s="2">
        <v>44712</v>
      </c>
      <c r="I2306" s="2">
        <v>44742</v>
      </c>
      <c r="J2306" s="2">
        <v>44771</v>
      </c>
      <c r="K2306" s="2">
        <v>44804</v>
      </c>
      <c r="L2306" s="2">
        <v>44834</v>
      </c>
      <c r="M2306" s="2">
        <v>44865</v>
      </c>
    </row>
    <row r="2307" spans="1:25" x14ac:dyDescent="0.25">
      <c r="D2307" s="3">
        <v>3633028</v>
      </c>
      <c r="E2307">
        <v>4735138</v>
      </c>
      <c r="F2307">
        <v>10227324</v>
      </c>
      <c r="G2307">
        <v>3365729</v>
      </c>
      <c r="H2307">
        <v>4862372</v>
      </c>
      <c r="I2307">
        <v>3158498</v>
      </c>
      <c r="J2307">
        <v>1890539</v>
      </c>
      <c r="K2307">
        <v>2207518</v>
      </c>
      <c r="L2307">
        <v>1948496</v>
      </c>
      <c r="M2307">
        <v>1998033</v>
      </c>
    </row>
    <row r="2308" spans="1:25" x14ac:dyDescent="0.25">
      <c r="A2308" s="5" t="s">
        <v>1137</v>
      </c>
      <c r="B2308" t="s">
        <v>1179</v>
      </c>
      <c r="C2308" t="s">
        <v>1199</v>
      </c>
      <c r="D2308" s="2">
        <f>_xll.BDH(A2308, "volume", B2308, C2308, "Direction", "H", "Period", "M","cols=10;rows=2")</f>
        <v>44592</v>
      </c>
      <c r="E2308" s="2">
        <v>44620</v>
      </c>
      <c r="F2308" s="2">
        <v>44651</v>
      </c>
      <c r="G2308" s="2">
        <v>44680</v>
      </c>
      <c r="H2308" s="2">
        <v>44712</v>
      </c>
      <c r="I2308" s="2">
        <v>44742</v>
      </c>
      <c r="J2308" s="2">
        <v>44771</v>
      </c>
      <c r="K2308" s="2">
        <v>44804</v>
      </c>
      <c r="L2308" s="2">
        <v>44834</v>
      </c>
      <c r="M2308" s="2">
        <v>44865</v>
      </c>
    </row>
    <row r="2309" spans="1:25" x14ac:dyDescent="0.25">
      <c r="D2309" s="3">
        <v>5271609</v>
      </c>
      <c r="E2309">
        <v>4301185</v>
      </c>
      <c r="F2309">
        <v>3597677</v>
      </c>
      <c r="G2309">
        <v>4009127</v>
      </c>
      <c r="H2309">
        <v>6317327</v>
      </c>
      <c r="I2309">
        <v>5746140</v>
      </c>
      <c r="J2309">
        <v>3797782</v>
      </c>
      <c r="K2309">
        <v>4449271</v>
      </c>
      <c r="L2309">
        <v>6926351</v>
      </c>
      <c r="M2309">
        <v>9811509</v>
      </c>
    </row>
    <row r="2310" spans="1:25" x14ac:dyDescent="0.25">
      <c r="A2310" s="5" t="s">
        <v>1138</v>
      </c>
      <c r="B2310" t="s">
        <v>1179</v>
      </c>
      <c r="C2310" t="s">
        <v>1199</v>
      </c>
      <c r="D2310" s="2">
        <f>_xll.BDH(A2310, "volume", B2310, C2310, "Direction", "H", "Period", "M","cols=10;rows=2")</f>
        <v>44592</v>
      </c>
      <c r="E2310" s="2">
        <v>44620</v>
      </c>
      <c r="F2310" s="2">
        <v>44651</v>
      </c>
      <c r="G2310" s="2">
        <v>44680</v>
      </c>
      <c r="H2310" s="2">
        <v>44712</v>
      </c>
      <c r="I2310" s="2">
        <v>44742</v>
      </c>
      <c r="J2310" s="2">
        <v>44771</v>
      </c>
      <c r="K2310" s="2">
        <v>44804</v>
      </c>
      <c r="L2310" s="2">
        <v>44834</v>
      </c>
      <c r="M2310" s="2">
        <v>44865</v>
      </c>
    </row>
    <row r="2311" spans="1:25" x14ac:dyDescent="0.25">
      <c r="D2311" s="3">
        <v>2042812</v>
      </c>
      <c r="E2311">
        <v>1826235</v>
      </c>
      <c r="F2311">
        <v>2314608</v>
      </c>
      <c r="G2311">
        <v>1754647</v>
      </c>
      <c r="H2311">
        <v>2306925</v>
      </c>
      <c r="I2311">
        <v>2312012</v>
      </c>
      <c r="J2311">
        <v>1417445</v>
      </c>
      <c r="K2311">
        <v>1729737</v>
      </c>
      <c r="L2311">
        <v>1943427</v>
      </c>
      <c r="M2311">
        <v>1613201</v>
      </c>
    </row>
    <row r="2312" spans="1:25" x14ac:dyDescent="0.25">
      <c r="A2312" s="5" t="s">
        <v>1139</v>
      </c>
      <c r="B2312" t="s">
        <v>1179</v>
      </c>
      <c r="C2312" t="s">
        <v>1199</v>
      </c>
      <c r="D2312" s="2">
        <f>_xll.BDH(A2312, "volume", B2312, C2312, "Direction", "H", "Period", "M","cols=10;rows=2")</f>
        <v>44592</v>
      </c>
      <c r="E2312" s="2">
        <v>44620</v>
      </c>
      <c r="F2312" s="2">
        <v>44651</v>
      </c>
      <c r="G2312" s="2">
        <v>44680</v>
      </c>
      <c r="H2312" s="2">
        <v>44712</v>
      </c>
      <c r="I2312" s="2">
        <v>44742</v>
      </c>
      <c r="J2312" s="2">
        <v>44771</v>
      </c>
      <c r="K2312" s="2">
        <v>44804</v>
      </c>
      <c r="L2312" s="2">
        <v>44834</v>
      </c>
      <c r="M2312" s="2">
        <v>44865</v>
      </c>
    </row>
    <row r="2313" spans="1:25" x14ac:dyDescent="0.25">
      <c r="D2313" s="3">
        <v>7495250</v>
      </c>
      <c r="E2313">
        <v>6823142</v>
      </c>
      <c r="F2313">
        <v>10527969</v>
      </c>
      <c r="G2313">
        <v>6841391</v>
      </c>
      <c r="H2313">
        <v>6576532</v>
      </c>
      <c r="I2313">
        <v>6749664</v>
      </c>
      <c r="J2313">
        <v>6017714</v>
      </c>
      <c r="K2313">
        <v>8801338</v>
      </c>
      <c r="L2313">
        <v>7111128</v>
      </c>
      <c r="M2313">
        <v>8903908</v>
      </c>
    </row>
    <row r="2314" spans="1:25" x14ac:dyDescent="0.25">
      <c r="A2314" s="5" t="s">
        <v>1140</v>
      </c>
      <c r="B2314" t="s">
        <v>1179</v>
      </c>
      <c r="C2314" t="s">
        <v>1199</v>
      </c>
      <c r="D2314" s="2">
        <f>_xll.BDH(A2314, "volume", B2314, C2314, "Direction", "H", "Period", "M","cols=10;rows=2")</f>
        <v>44592</v>
      </c>
      <c r="E2314" s="2">
        <v>44620</v>
      </c>
      <c r="F2314" s="2">
        <v>44651</v>
      </c>
      <c r="G2314" s="2">
        <v>44680</v>
      </c>
      <c r="H2314" s="2">
        <v>44712</v>
      </c>
      <c r="I2314" s="2">
        <v>44742</v>
      </c>
      <c r="J2314" s="2">
        <v>44771</v>
      </c>
      <c r="K2314" s="2">
        <v>44804</v>
      </c>
      <c r="L2314" s="2">
        <v>44834</v>
      </c>
      <c r="M2314" s="2">
        <v>44865</v>
      </c>
    </row>
    <row r="2315" spans="1:25" x14ac:dyDescent="0.25">
      <c r="D2315" s="3">
        <v>3995907</v>
      </c>
      <c r="E2315">
        <v>4168071</v>
      </c>
      <c r="F2315">
        <v>5397508</v>
      </c>
      <c r="G2315">
        <v>4179535</v>
      </c>
      <c r="H2315">
        <v>5237108</v>
      </c>
      <c r="I2315">
        <v>4557717</v>
      </c>
      <c r="J2315">
        <v>3898509</v>
      </c>
      <c r="K2315">
        <v>5346572</v>
      </c>
      <c r="L2315">
        <v>6024371</v>
      </c>
      <c r="M2315">
        <v>7378670</v>
      </c>
    </row>
    <row r="2316" spans="1:25" x14ac:dyDescent="0.25">
      <c r="A2316" s="5" t="s">
        <v>1141</v>
      </c>
      <c r="B2316" t="s">
        <v>1179</v>
      </c>
      <c r="C2316" t="s">
        <v>1199</v>
      </c>
      <c r="D2316" s="2">
        <f>_xll.BDH(A2316, "volume", B2316, C2316, "Direction", "H", "Period", "M","cols=10;rows=2")</f>
        <v>44592</v>
      </c>
      <c r="E2316" s="2">
        <v>44620</v>
      </c>
      <c r="F2316" s="2">
        <v>44651</v>
      </c>
      <c r="G2316" s="2">
        <v>44680</v>
      </c>
      <c r="H2316" s="2">
        <v>44712</v>
      </c>
      <c r="I2316" s="2">
        <v>44742</v>
      </c>
      <c r="J2316" s="2">
        <v>44771</v>
      </c>
      <c r="K2316" s="2">
        <v>44804</v>
      </c>
      <c r="L2316" s="2">
        <v>44834</v>
      </c>
      <c r="M2316" s="2">
        <v>44865</v>
      </c>
    </row>
    <row r="2317" spans="1:25" x14ac:dyDescent="0.25">
      <c r="D2317" s="3">
        <v>23365523</v>
      </c>
      <c r="E2317">
        <v>21923369</v>
      </c>
      <c r="F2317">
        <v>25936391</v>
      </c>
      <c r="G2317">
        <v>25183700</v>
      </c>
      <c r="H2317">
        <v>27149861</v>
      </c>
      <c r="I2317">
        <v>36774476</v>
      </c>
      <c r="J2317">
        <v>20027761</v>
      </c>
      <c r="K2317">
        <v>19441542</v>
      </c>
      <c r="L2317">
        <v>19494400</v>
      </c>
      <c r="M2317">
        <v>20599846</v>
      </c>
    </row>
    <row r="2318" spans="1:25" x14ac:dyDescent="0.25">
      <c r="A2318" s="5" t="s">
        <v>1142</v>
      </c>
      <c r="B2318" t="s">
        <v>1179</v>
      </c>
      <c r="C2318" t="s">
        <v>1199</v>
      </c>
      <c r="D2318" s="2">
        <f>_xll.BDH(A2318, "volume", B2318, C2318, "Direction", "H", "Period", "M","cols=10;rows=2")</f>
        <v>44592</v>
      </c>
      <c r="E2318" s="2">
        <v>44620</v>
      </c>
      <c r="F2318" s="2">
        <v>44651</v>
      </c>
      <c r="G2318" s="2">
        <v>44680</v>
      </c>
      <c r="H2318" s="2">
        <v>44712</v>
      </c>
      <c r="I2318" s="2">
        <v>44742</v>
      </c>
      <c r="J2318" s="2">
        <v>44771</v>
      </c>
      <c r="K2318" s="2">
        <v>44804</v>
      </c>
      <c r="L2318" s="2">
        <v>44834</v>
      </c>
      <c r="M2318" s="2">
        <v>44865</v>
      </c>
    </row>
    <row r="2319" spans="1:25" x14ac:dyDescent="0.25">
      <c r="D2319" s="3">
        <v>9463569</v>
      </c>
      <c r="E2319">
        <v>10560389</v>
      </c>
      <c r="F2319">
        <v>11829991</v>
      </c>
      <c r="G2319">
        <v>9564137</v>
      </c>
      <c r="H2319">
        <v>13902292</v>
      </c>
      <c r="I2319">
        <v>13397495</v>
      </c>
      <c r="J2319">
        <v>7882324</v>
      </c>
      <c r="K2319">
        <v>8347602</v>
      </c>
      <c r="L2319">
        <v>9648469</v>
      </c>
      <c r="M2319">
        <v>7738596</v>
      </c>
    </row>
    <row r="2320" spans="1:25" x14ac:dyDescent="0.25">
      <c r="A2320" s="5" t="s">
        <v>1143</v>
      </c>
      <c r="B2320" t="s">
        <v>1179</v>
      </c>
      <c r="C2320" t="s">
        <v>1199</v>
      </c>
      <c r="D2320" s="2">
        <f>_xll.BDH(A2320, "volume", B2320, C2320, "Direction", "H", "Period", "M","cols=10;rows=2")</f>
        <v>44592</v>
      </c>
      <c r="E2320" s="2">
        <v>44620</v>
      </c>
      <c r="F2320" s="2">
        <v>44651</v>
      </c>
      <c r="G2320" s="2">
        <v>44680</v>
      </c>
      <c r="H2320" s="2">
        <v>44712</v>
      </c>
      <c r="I2320" s="2">
        <v>44742</v>
      </c>
      <c r="J2320" s="2">
        <v>44771</v>
      </c>
      <c r="K2320" s="2">
        <v>44804</v>
      </c>
      <c r="L2320" s="2">
        <v>44834</v>
      </c>
      <c r="M2320" s="2">
        <v>44865</v>
      </c>
    </row>
    <row r="2321" spans="1:13" x14ac:dyDescent="0.25">
      <c r="D2321" s="3">
        <v>11075171</v>
      </c>
      <c r="E2321">
        <v>9448714</v>
      </c>
      <c r="F2321">
        <v>18816358</v>
      </c>
      <c r="G2321">
        <v>8089794</v>
      </c>
      <c r="H2321">
        <v>9691977</v>
      </c>
      <c r="I2321">
        <v>10652606</v>
      </c>
      <c r="J2321">
        <v>9889516</v>
      </c>
      <c r="K2321">
        <v>9964039</v>
      </c>
      <c r="L2321">
        <v>14752789</v>
      </c>
      <c r="M2321">
        <v>11768013</v>
      </c>
    </row>
    <row r="2322" spans="1:13" x14ac:dyDescent="0.25">
      <c r="A2322" s="5" t="s">
        <v>1144</v>
      </c>
      <c r="B2322" t="s">
        <v>1179</v>
      </c>
      <c r="C2322" t="s">
        <v>1199</v>
      </c>
      <c r="D2322" s="2">
        <f>_xll.BDH(A2322, "volume", B2322, C2322, "Direction", "H", "Period", "M","cols=10;rows=2")</f>
        <v>44592</v>
      </c>
      <c r="E2322" s="2">
        <v>44620</v>
      </c>
      <c r="F2322" s="2">
        <v>44651</v>
      </c>
      <c r="G2322" s="2">
        <v>44680</v>
      </c>
      <c r="H2322" s="2">
        <v>44712</v>
      </c>
      <c r="I2322" s="2">
        <v>44742</v>
      </c>
      <c r="J2322" s="2">
        <v>44771</v>
      </c>
      <c r="K2322" s="2">
        <v>44804</v>
      </c>
      <c r="L2322" s="2">
        <v>44834</v>
      </c>
      <c r="M2322" s="2">
        <v>44865</v>
      </c>
    </row>
    <row r="2323" spans="1:13" x14ac:dyDescent="0.25">
      <c r="D2323" s="3">
        <v>2820978</v>
      </c>
      <c r="E2323">
        <v>2743760</v>
      </c>
      <c r="F2323">
        <v>3476642</v>
      </c>
      <c r="G2323">
        <v>2845645</v>
      </c>
      <c r="H2323">
        <v>3304501</v>
      </c>
      <c r="I2323">
        <v>2927134</v>
      </c>
      <c r="J2323">
        <v>2378062</v>
      </c>
      <c r="K2323">
        <v>3221450</v>
      </c>
      <c r="L2323">
        <v>3400442</v>
      </c>
      <c r="M2323">
        <v>2780269</v>
      </c>
    </row>
    <row r="2324" spans="1:13" x14ac:dyDescent="0.25">
      <c r="A2324" s="5" t="s">
        <v>1145</v>
      </c>
      <c r="B2324" t="s">
        <v>1179</v>
      </c>
      <c r="C2324" t="s">
        <v>1199</v>
      </c>
      <c r="D2324" s="2">
        <f>_xll.BDH(A2324, "volume", B2324, C2324, "Direction", "H", "Period", "M","cols=10;rows=2")</f>
        <v>44592</v>
      </c>
      <c r="E2324" s="2">
        <v>44620</v>
      </c>
      <c r="F2324" s="2">
        <v>44651</v>
      </c>
      <c r="G2324" s="2">
        <v>44680</v>
      </c>
      <c r="H2324" s="2">
        <v>44712</v>
      </c>
      <c r="I2324" s="2">
        <v>44742</v>
      </c>
      <c r="J2324" s="2">
        <v>44771</v>
      </c>
      <c r="K2324" s="2">
        <v>44804</v>
      </c>
      <c r="L2324" s="2">
        <v>44834</v>
      </c>
      <c r="M2324" s="2">
        <v>44865</v>
      </c>
    </row>
    <row r="2325" spans="1:13" x14ac:dyDescent="0.25">
      <c r="D2325" s="3">
        <v>20571804</v>
      </c>
      <c r="E2325">
        <v>18885546</v>
      </c>
      <c r="F2325">
        <v>20409319</v>
      </c>
      <c r="G2325">
        <v>17268717</v>
      </c>
      <c r="H2325">
        <v>29703418</v>
      </c>
      <c r="I2325">
        <v>28366784</v>
      </c>
      <c r="J2325">
        <v>23223131</v>
      </c>
      <c r="K2325">
        <v>23785355</v>
      </c>
      <c r="L2325">
        <v>29255406</v>
      </c>
      <c r="M2325">
        <v>30568581</v>
      </c>
    </row>
    <row r="2326" spans="1:13" x14ac:dyDescent="0.25">
      <c r="A2326" s="5" t="s">
        <v>1146</v>
      </c>
      <c r="B2326" t="s">
        <v>1179</v>
      </c>
      <c r="C2326" t="s">
        <v>1199</v>
      </c>
      <c r="D2326" s="2">
        <f>_xll.BDH(A2326, "volume", B2326, C2326, "Direction", "H", "Period", "M","cols=10;rows=2")</f>
        <v>44592</v>
      </c>
      <c r="E2326" s="2">
        <v>44620</v>
      </c>
      <c r="F2326" s="2">
        <v>44651</v>
      </c>
      <c r="G2326" s="2">
        <v>44680</v>
      </c>
      <c r="H2326" s="2">
        <v>44712</v>
      </c>
      <c r="I2326" s="2">
        <v>44742</v>
      </c>
      <c r="J2326" s="2">
        <v>44771</v>
      </c>
      <c r="K2326" s="2">
        <v>44804</v>
      </c>
      <c r="L2326" s="2">
        <v>44834</v>
      </c>
      <c r="M2326" s="2">
        <v>44865</v>
      </c>
    </row>
    <row r="2327" spans="1:13" x14ac:dyDescent="0.25">
      <c r="D2327" s="3">
        <v>16760782</v>
      </c>
      <c r="E2327">
        <v>11155733</v>
      </c>
      <c r="F2327">
        <v>15452773</v>
      </c>
      <c r="G2327">
        <v>12456882</v>
      </c>
      <c r="H2327">
        <v>24482870</v>
      </c>
      <c r="I2327">
        <v>11137646</v>
      </c>
      <c r="J2327">
        <v>8915722</v>
      </c>
      <c r="K2327">
        <v>7031421</v>
      </c>
      <c r="L2327">
        <v>16423146</v>
      </c>
      <c r="M2327">
        <v>13004464</v>
      </c>
    </row>
    <row r="2328" spans="1:13" x14ac:dyDescent="0.25">
      <c r="A2328" s="5" t="s">
        <v>1147</v>
      </c>
      <c r="B2328" t="s">
        <v>1179</v>
      </c>
      <c r="C2328" t="s">
        <v>1199</v>
      </c>
      <c r="D2328" s="2">
        <f>_xll.BDH(A2328, "volume", B2328, C2328, "Direction", "H", "Period", "M","cols=10;rows=2")</f>
        <v>44592</v>
      </c>
      <c r="E2328" s="2">
        <v>44620</v>
      </c>
      <c r="F2328" s="2">
        <v>44651</v>
      </c>
      <c r="G2328" s="2">
        <v>44680</v>
      </c>
      <c r="H2328" s="2">
        <v>44712</v>
      </c>
      <c r="I2328" s="2">
        <v>44742</v>
      </c>
      <c r="J2328" s="2">
        <v>44771</v>
      </c>
      <c r="K2328" s="2">
        <v>44804</v>
      </c>
      <c r="L2328" s="2">
        <v>44834</v>
      </c>
      <c r="M2328" s="2">
        <v>44865</v>
      </c>
    </row>
    <row r="2329" spans="1:13" x14ac:dyDescent="0.25">
      <c r="D2329" s="3">
        <v>12180263</v>
      </c>
      <c r="E2329">
        <v>13051886</v>
      </c>
      <c r="F2329">
        <v>12722177</v>
      </c>
      <c r="G2329">
        <v>7861565</v>
      </c>
      <c r="H2329">
        <v>11417800</v>
      </c>
      <c r="I2329">
        <v>10180295</v>
      </c>
      <c r="J2329">
        <v>8290802</v>
      </c>
      <c r="K2329">
        <v>8913253</v>
      </c>
      <c r="L2329">
        <v>10682008</v>
      </c>
      <c r="M2329">
        <v>12628886</v>
      </c>
    </row>
    <row r="2330" spans="1:13" x14ac:dyDescent="0.25">
      <c r="A2330" s="5" t="s">
        <v>1148</v>
      </c>
      <c r="B2330" t="s">
        <v>1179</v>
      </c>
      <c r="C2330" t="s">
        <v>1199</v>
      </c>
      <c r="D2330" s="2">
        <f>_xll.BDH(A2330, "volume", B2330, C2330, "Direction", "H", "Period", "M","cols=10;rows=2")</f>
        <v>44592</v>
      </c>
      <c r="E2330" s="2">
        <v>44620</v>
      </c>
      <c r="F2330" s="2">
        <v>44651</v>
      </c>
      <c r="G2330" s="2">
        <v>44680</v>
      </c>
      <c r="H2330" s="2">
        <v>44712</v>
      </c>
      <c r="I2330" s="2">
        <v>44742</v>
      </c>
      <c r="J2330" s="2">
        <v>44771</v>
      </c>
      <c r="K2330" s="2">
        <v>44804</v>
      </c>
      <c r="L2330" s="2">
        <v>44834</v>
      </c>
      <c r="M2330" s="2">
        <v>44865</v>
      </c>
    </row>
    <row r="2331" spans="1:13" x14ac:dyDescent="0.25">
      <c r="D2331" s="3">
        <v>20475181</v>
      </c>
      <c r="E2331">
        <v>20253061</v>
      </c>
      <c r="F2331">
        <v>28409123</v>
      </c>
      <c r="G2331">
        <v>21317997</v>
      </c>
      <c r="H2331">
        <v>31028444</v>
      </c>
      <c r="I2331">
        <v>27017096</v>
      </c>
      <c r="J2331">
        <v>19066105</v>
      </c>
      <c r="K2331">
        <v>31722824</v>
      </c>
      <c r="L2331">
        <v>29990862</v>
      </c>
      <c r="M2331">
        <v>29560416</v>
      </c>
    </row>
    <row r="2332" spans="1:13" x14ac:dyDescent="0.25">
      <c r="A2332" s="5" t="s">
        <v>1149</v>
      </c>
      <c r="B2332" t="s">
        <v>1179</v>
      </c>
      <c r="C2332" t="s">
        <v>1199</v>
      </c>
      <c r="D2332" s="2">
        <f>_xll.BDH(A2332, "volume", B2332, C2332, "Direction", "H", "Period", "M","cols=10;rows=2")</f>
        <v>44592</v>
      </c>
      <c r="E2332" s="2">
        <v>44620</v>
      </c>
      <c r="F2332" s="2">
        <v>44651</v>
      </c>
      <c r="G2332" s="2">
        <v>44680</v>
      </c>
      <c r="H2332" s="2">
        <v>44712</v>
      </c>
      <c r="I2332" s="2">
        <v>44742</v>
      </c>
      <c r="J2332" s="2">
        <v>44771</v>
      </c>
      <c r="K2332" s="2">
        <v>44804</v>
      </c>
      <c r="L2332" s="2">
        <v>44834</v>
      </c>
      <c r="M2332" s="2">
        <v>44865</v>
      </c>
    </row>
    <row r="2333" spans="1:13" x14ac:dyDescent="0.25">
      <c r="D2333" s="3">
        <v>20064114</v>
      </c>
      <c r="E2333">
        <v>21941922</v>
      </c>
      <c r="F2333">
        <v>20491841</v>
      </c>
      <c r="G2333">
        <v>18389479</v>
      </c>
      <c r="H2333">
        <v>16768317</v>
      </c>
      <c r="I2333">
        <v>18101724</v>
      </c>
      <c r="J2333">
        <v>20773588</v>
      </c>
      <c r="K2333">
        <v>18546269</v>
      </c>
      <c r="L2333">
        <v>19715356</v>
      </c>
      <c r="M2333">
        <v>22493564</v>
      </c>
    </row>
    <row r="2334" spans="1:13" x14ac:dyDescent="0.25">
      <c r="A2334" s="5" t="s">
        <v>1150</v>
      </c>
      <c r="B2334" t="s">
        <v>1179</v>
      </c>
      <c r="C2334" t="s">
        <v>1199</v>
      </c>
      <c r="D2334" s="2">
        <f>_xll.BDH(A2334, "volume", B2334, C2334, "Direction", "H", "Period", "M","cols=10;rows=2")</f>
        <v>44592</v>
      </c>
      <c r="E2334" s="2">
        <v>44620</v>
      </c>
      <c r="F2334" s="2">
        <v>44651</v>
      </c>
      <c r="G2334" s="2">
        <v>44680</v>
      </c>
      <c r="H2334" s="2">
        <v>44712</v>
      </c>
      <c r="I2334" s="2">
        <v>44742</v>
      </c>
      <c r="J2334" s="2">
        <v>44771</v>
      </c>
      <c r="K2334" s="2">
        <v>44804</v>
      </c>
      <c r="L2334" s="2">
        <v>44834</v>
      </c>
      <c r="M2334" s="2">
        <v>44865</v>
      </c>
    </row>
    <row r="2335" spans="1:13" x14ac:dyDescent="0.25">
      <c r="D2335" s="3">
        <v>68878912</v>
      </c>
      <c r="E2335">
        <v>57716460</v>
      </c>
      <c r="F2335">
        <v>114935044</v>
      </c>
      <c r="G2335">
        <v>78451342</v>
      </c>
      <c r="H2335">
        <v>75701481</v>
      </c>
      <c r="I2335">
        <v>93461720</v>
      </c>
      <c r="J2335">
        <v>64994388</v>
      </c>
      <c r="K2335">
        <v>66569444</v>
      </c>
      <c r="L2335">
        <v>90869302</v>
      </c>
      <c r="M2335">
        <v>62297230</v>
      </c>
    </row>
    <row r="2336" spans="1:13" x14ac:dyDescent="0.25">
      <c r="A2336" s="5" t="s">
        <v>1151</v>
      </c>
      <c r="B2336" t="s">
        <v>1179</v>
      </c>
      <c r="C2336" t="s">
        <v>1199</v>
      </c>
      <c r="D2336" s="2">
        <f>_xll.BDH(A2336, "volume", B2336, C2336, "Direction", "H", "Period", "M","cols=10;rows=2")</f>
        <v>44592</v>
      </c>
      <c r="E2336" s="2">
        <v>44620</v>
      </c>
      <c r="F2336" s="2">
        <v>44651</v>
      </c>
      <c r="G2336" s="2">
        <v>44680</v>
      </c>
      <c r="H2336" s="2">
        <v>44712</v>
      </c>
      <c r="I2336" s="2">
        <v>44742</v>
      </c>
      <c r="J2336" s="2">
        <v>44771</v>
      </c>
      <c r="K2336" s="2">
        <v>44804</v>
      </c>
      <c r="L2336" s="2">
        <v>44834</v>
      </c>
      <c r="M2336" s="2">
        <v>44865</v>
      </c>
    </row>
    <row r="2337" spans="1:13" x14ac:dyDescent="0.25">
      <c r="D2337" s="3">
        <v>26517362</v>
      </c>
      <c r="E2337">
        <v>26838359</v>
      </c>
      <c r="F2337">
        <v>33285757</v>
      </c>
      <c r="G2337">
        <v>23050348</v>
      </c>
      <c r="H2337">
        <v>32034296</v>
      </c>
      <c r="I2337">
        <v>27943175</v>
      </c>
      <c r="J2337">
        <v>20573944</v>
      </c>
      <c r="K2337">
        <v>22113133</v>
      </c>
      <c r="L2337">
        <v>29375518</v>
      </c>
      <c r="M2337">
        <v>27457062</v>
      </c>
    </row>
    <row r="2338" spans="1:13" x14ac:dyDescent="0.25">
      <c r="A2338" s="5" t="s">
        <v>753</v>
      </c>
      <c r="B2338" t="s">
        <v>1179</v>
      </c>
      <c r="C2338" t="s">
        <v>1199</v>
      </c>
      <c r="D2338" s="2">
        <f>_xll.BDH(A2338, "volume", B2338, C2338, "Direction", "H", "Period", "M","cols=10;rows=2")</f>
        <v>44592</v>
      </c>
      <c r="E2338" s="2">
        <v>44620</v>
      </c>
      <c r="F2338" s="2">
        <v>44651</v>
      </c>
      <c r="G2338" s="2">
        <v>44680</v>
      </c>
      <c r="H2338" s="2">
        <v>44712</v>
      </c>
      <c r="I2338" s="2">
        <v>44742</v>
      </c>
      <c r="J2338" s="2">
        <v>44771</v>
      </c>
      <c r="K2338" s="2">
        <v>44804</v>
      </c>
      <c r="L2338" s="2">
        <v>44834</v>
      </c>
      <c r="M2338" s="2">
        <v>44865</v>
      </c>
    </row>
    <row r="2339" spans="1:13" x14ac:dyDescent="0.25">
      <c r="D2339" s="3">
        <v>6151907</v>
      </c>
      <c r="E2339">
        <v>5389441</v>
      </c>
      <c r="F2339">
        <v>6515691</v>
      </c>
      <c r="G2339">
        <v>7078882</v>
      </c>
      <c r="H2339">
        <v>7748762</v>
      </c>
      <c r="I2339">
        <v>7282540</v>
      </c>
      <c r="J2339">
        <v>5614712</v>
      </c>
      <c r="K2339">
        <v>6624347</v>
      </c>
      <c r="L2339">
        <v>7680447</v>
      </c>
      <c r="M2339">
        <v>5578436</v>
      </c>
    </row>
    <row r="2340" spans="1:13" x14ac:dyDescent="0.25">
      <c r="A2340" s="5" t="s">
        <v>1152</v>
      </c>
      <c r="B2340" t="s">
        <v>1179</v>
      </c>
      <c r="C2340" t="s">
        <v>1199</v>
      </c>
      <c r="D2340" s="2">
        <f>_xll.BDH(A2340, "volume", B2340, C2340, "Direction", "H", "Period", "M","cols=10;rows=2")</f>
        <v>44592</v>
      </c>
      <c r="E2340" s="2">
        <v>44620</v>
      </c>
      <c r="F2340" s="2">
        <v>44651</v>
      </c>
      <c r="G2340" s="2">
        <v>44680</v>
      </c>
      <c r="H2340" s="2">
        <v>44712</v>
      </c>
      <c r="I2340" s="2">
        <v>44742</v>
      </c>
      <c r="J2340" s="2">
        <v>44771</v>
      </c>
      <c r="K2340" s="2">
        <v>44804</v>
      </c>
      <c r="L2340" s="2">
        <v>44834</v>
      </c>
      <c r="M2340" s="2">
        <v>44865</v>
      </c>
    </row>
    <row r="2341" spans="1:13" x14ac:dyDescent="0.25">
      <c r="D2341" s="3">
        <v>50820289</v>
      </c>
      <c r="E2341">
        <v>37656820</v>
      </c>
      <c r="F2341">
        <v>46198985</v>
      </c>
      <c r="G2341">
        <v>30120372</v>
      </c>
      <c r="H2341">
        <v>42872337</v>
      </c>
      <c r="I2341">
        <v>37965568</v>
      </c>
      <c r="J2341">
        <v>27508427</v>
      </c>
      <c r="K2341">
        <v>32671286</v>
      </c>
      <c r="L2341">
        <v>34196232</v>
      </c>
      <c r="M2341">
        <v>30075647</v>
      </c>
    </row>
    <row r="2342" spans="1:13" x14ac:dyDescent="0.25">
      <c r="A2342" s="5" t="s">
        <v>1153</v>
      </c>
      <c r="B2342" t="s">
        <v>1179</v>
      </c>
      <c r="C2342" t="s">
        <v>1199</v>
      </c>
      <c r="D2342" s="2">
        <f>_xll.BDH(A2342, "volume", B2342, C2342, "Direction", "H", "Period", "M","cols=10;rows=2")</f>
        <v>44592</v>
      </c>
      <c r="E2342" s="2">
        <v>44620</v>
      </c>
      <c r="F2342" s="2">
        <v>44651</v>
      </c>
      <c r="G2342" s="2">
        <v>44680</v>
      </c>
      <c r="H2342" s="2">
        <v>44712</v>
      </c>
      <c r="I2342" s="2">
        <v>44742</v>
      </c>
      <c r="J2342" s="2">
        <v>44771</v>
      </c>
      <c r="K2342" s="2">
        <v>44804</v>
      </c>
      <c r="L2342" s="2">
        <v>44834</v>
      </c>
      <c r="M2342" s="2">
        <v>44865</v>
      </c>
    </row>
    <row r="2343" spans="1:13" x14ac:dyDescent="0.25">
      <c r="D2343" s="3">
        <v>8017426</v>
      </c>
      <c r="E2343">
        <v>4875884</v>
      </c>
      <c r="F2343">
        <v>9049072</v>
      </c>
      <c r="G2343">
        <v>5967578</v>
      </c>
      <c r="H2343">
        <v>9838200</v>
      </c>
      <c r="I2343">
        <v>8782524</v>
      </c>
      <c r="J2343">
        <v>7024388</v>
      </c>
      <c r="K2343">
        <v>5706813</v>
      </c>
      <c r="L2343">
        <v>6448454</v>
      </c>
      <c r="M2343">
        <v>7239774</v>
      </c>
    </row>
    <row r="2344" spans="1:13" x14ac:dyDescent="0.25">
      <c r="A2344" s="5" t="s">
        <v>1154</v>
      </c>
      <c r="B2344" t="s">
        <v>1179</v>
      </c>
      <c r="C2344" t="s">
        <v>1199</v>
      </c>
      <c r="D2344" s="2">
        <f>_xll.BDH(A2344, "volume", B2344, C2344, "Direction", "H", "Period", "M","cols=10;rows=2")</f>
        <v>44592</v>
      </c>
      <c r="E2344" s="2">
        <v>44620</v>
      </c>
      <c r="F2344" s="2">
        <v>44651</v>
      </c>
      <c r="G2344" s="2">
        <v>44680</v>
      </c>
      <c r="H2344" s="2">
        <v>44712</v>
      </c>
      <c r="I2344" s="2">
        <v>44742</v>
      </c>
      <c r="J2344" s="2">
        <v>44771</v>
      </c>
      <c r="K2344" s="2">
        <v>44804</v>
      </c>
      <c r="L2344" s="2">
        <v>44834</v>
      </c>
      <c r="M2344" s="2">
        <v>44865</v>
      </c>
    </row>
    <row r="2345" spans="1:13" x14ac:dyDescent="0.25">
      <c r="D2345" s="3">
        <v>2490847</v>
      </c>
      <c r="E2345">
        <v>2461016</v>
      </c>
      <c r="F2345">
        <v>1849769</v>
      </c>
      <c r="G2345">
        <v>1914522</v>
      </c>
      <c r="H2345">
        <v>2619822</v>
      </c>
      <c r="I2345">
        <v>2325341</v>
      </c>
      <c r="J2345">
        <v>1702215</v>
      </c>
      <c r="K2345">
        <v>1751927</v>
      </c>
      <c r="L2345">
        <v>2121089</v>
      </c>
      <c r="M2345">
        <v>2527055</v>
      </c>
    </row>
    <row r="2346" spans="1:13" x14ac:dyDescent="0.25">
      <c r="A2346" s="5" t="s">
        <v>1155</v>
      </c>
      <c r="B2346" t="s">
        <v>1179</v>
      </c>
      <c r="C2346" t="s">
        <v>1199</v>
      </c>
      <c r="D2346" s="2">
        <f>_xll.BDH(A2346, "volume", B2346, C2346, "Direction", "H", "Period", "M","cols=10;rows=2")</f>
        <v>44592</v>
      </c>
      <c r="E2346" s="2">
        <v>44620</v>
      </c>
      <c r="F2346" s="2">
        <v>44651</v>
      </c>
      <c r="G2346" s="2">
        <v>44680</v>
      </c>
      <c r="H2346" s="2">
        <v>44712</v>
      </c>
      <c r="I2346" s="2">
        <v>44742</v>
      </c>
      <c r="J2346" s="2">
        <v>44771</v>
      </c>
      <c r="K2346" s="2">
        <v>44804</v>
      </c>
      <c r="L2346" s="2">
        <v>44834</v>
      </c>
      <c r="M2346" s="2">
        <v>44865</v>
      </c>
    </row>
    <row r="2347" spans="1:13" x14ac:dyDescent="0.25">
      <c r="D2347" s="3">
        <v>26804193</v>
      </c>
      <c r="E2347">
        <v>28810120</v>
      </c>
      <c r="F2347">
        <v>29736991</v>
      </c>
      <c r="G2347">
        <v>23979270</v>
      </c>
      <c r="H2347">
        <v>33894374</v>
      </c>
      <c r="I2347">
        <v>28785819</v>
      </c>
      <c r="J2347">
        <v>18712723</v>
      </c>
      <c r="K2347">
        <v>21865493</v>
      </c>
      <c r="L2347">
        <v>41143125</v>
      </c>
      <c r="M2347">
        <v>22581336</v>
      </c>
    </row>
    <row r="2348" spans="1:13" x14ac:dyDescent="0.25">
      <c r="A2348" s="5" t="s">
        <v>1156</v>
      </c>
      <c r="B2348" t="s">
        <v>1179</v>
      </c>
      <c r="C2348" t="s">
        <v>1199</v>
      </c>
      <c r="D2348" s="2">
        <f>_xll.BDH(A2348, "volume", B2348, C2348, "Direction", "H", "Period", "M","cols=10;rows=2")</f>
        <v>44592</v>
      </c>
      <c r="E2348" s="2">
        <v>44620</v>
      </c>
      <c r="F2348" s="2">
        <v>44651</v>
      </c>
      <c r="G2348" s="2">
        <v>44680</v>
      </c>
      <c r="H2348" s="2">
        <v>44712</v>
      </c>
      <c r="I2348" s="2">
        <v>44742</v>
      </c>
      <c r="J2348" s="2">
        <v>44771</v>
      </c>
      <c r="K2348" s="2">
        <v>44804</v>
      </c>
      <c r="L2348" s="2">
        <v>44834</v>
      </c>
      <c r="M2348" s="2">
        <v>44865</v>
      </c>
    </row>
    <row r="2349" spans="1:13" x14ac:dyDescent="0.25">
      <c r="D2349" s="3">
        <v>7177675</v>
      </c>
      <c r="E2349">
        <v>6631771</v>
      </c>
      <c r="F2349">
        <v>8920477</v>
      </c>
      <c r="G2349">
        <v>5045290</v>
      </c>
      <c r="H2349">
        <v>5695272</v>
      </c>
      <c r="I2349">
        <v>6213191</v>
      </c>
      <c r="J2349">
        <v>8171551</v>
      </c>
      <c r="K2349">
        <v>5994753</v>
      </c>
      <c r="L2349">
        <v>8191324</v>
      </c>
      <c r="M2349">
        <v>9604885</v>
      </c>
    </row>
    <row r="2350" spans="1:13" x14ac:dyDescent="0.25">
      <c r="D2350" s="2"/>
    </row>
    <row r="2351" spans="1:13" x14ac:dyDescent="0.25">
      <c r="D2351" s="2"/>
    </row>
    <row r="2352" spans="1:13" x14ac:dyDescent="0.25">
      <c r="D2352" s="2"/>
    </row>
    <row r="2353" spans="4:4" x14ac:dyDescent="0.25">
      <c r="D2353" s="2"/>
    </row>
    <row r="2354" spans="4:4" x14ac:dyDescent="0.25">
      <c r="D2354" s="2"/>
    </row>
    <row r="2355" spans="4:4" x14ac:dyDescent="0.25">
      <c r="D2355" s="2"/>
    </row>
    <row r="2356" spans="4:4" x14ac:dyDescent="0.25">
      <c r="D2356" s="2"/>
    </row>
    <row r="2357" spans="4:4" x14ac:dyDescent="0.25">
      <c r="D2357" s="2"/>
    </row>
    <row r="2358" spans="4:4" x14ac:dyDescent="0.25">
      <c r="D2358" s="2"/>
    </row>
    <row r="2359" spans="4:4" x14ac:dyDescent="0.25">
      <c r="D2359" s="2"/>
    </row>
    <row r="2360" spans="4:4" x14ac:dyDescent="0.25">
      <c r="D2360" s="2"/>
    </row>
    <row r="2361" spans="4:4" x14ac:dyDescent="0.25">
      <c r="D2361" s="2"/>
    </row>
    <row r="2362" spans="4:4" x14ac:dyDescent="0.25">
      <c r="D2362" s="2"/>
    </row>
    <row r="2363" spans="4:4" x14ac:dyDescent="0.25">
      <c r="D2363" s="2"/>
    </row>
    <row r="2364" spans="4:4" x14ac:dyDescent="0.25">
      <c r="D2364" s="2"/>
    </row>
    <row r="2365" spans="4:4" x14ac:dyDescent="0.25">
      <c r="D2365" s="2"/>
    </row>
    <row r="2366" spans="4:4" x14ac:dyDescent="0.25">
      <c r="D2366" s="2"/>
    </row>
    <row r="2367" spans="4:4" x14ac:dyDescent="0.25">
      <c r="D2367" s="2"/>
    </row>
    <row r="2368" spans="4:4" x14ac:dyDescent="0.25">
      <c r="D2368" s="2"/>
    </row>
    <row r="2369" spans="4:4" x14ac:dyDescent="0.25">
      <c r="D2369" s="2"/>
    </row>
    <row r="2370" spans="4:4" x14ac:dyDescent="0.25">
      <c r="D2370" s="2"/>
    </row>
    <row r="2371" spans="4:4" x14ac:dyDescent="0.25">
      <c r="D2371" s="2"/>
    </row>
    <row r="2372" spans="4:4" x14ac:dyDescent="0.25">
      <c r="D2372" s="2"/>
    </row>
    <row r="2373" spans="4:4" x14ac:dyDescent="0.25">
      <c r="D2373" s="2"/>
    </row>
    <row r="2374" spans="4:4" x14ac:dyDescent="0.25">
      <c r="D2374" s="2"/>
    </row>
    <row r="2375" spans="4:4" x14ac:dyDescent="0.25">
      <c r="D2375" s="2"/>
    </row>
    <row r="2376" spans="4:4" x14ac:dyDescent="0.25">
      <c r="D2376" s="2"/>
    </row>
    <row r="2377" spans="4:4" x14ac:dyDescent="0.25">
      <c r="D2377" s="2"/>
    </row>
    <row r="2378" spans="4:4" x14ac:dyDescent="0.25">
      <c r="D2378" s="2"/>
    </row>
    <row r="2379" spans="4:4" x14ac:dyDescent="0.25">
      <c r="D2379" s="2"/>
    </row>
    <row r="2380" spans="4:4" x14ac:dyDescent="0.25">
      <c r="D2380" s="2"/>
    </row>
    <row r="2381" spans="4:4" x14ac:dyDescent="0.25">
      <c r="D2381" s="2"/>
    </row>
    <row r="2382" spans="4:4" x14ac:dyDescent="0.25">
      <c r="D2382" s="2"/>
    </row>
    <row r="2383" spans="4:4" x14ac:dyDescent="0.25">
      <c r="D2383" s="2"/>
    </row>
    <row r="2384" spans="4:4" x14ac:dyDescent="0.25">
      <c r="D2384" s="2"/>
    </row>
    <row r="2385" spans="4:4" x14ac:dyDescent="0.25">
      <c r="D2385" s="2"/>
    </row>
    <row r="2386" spans="4:4" x14ac:dyDescent="0.25">
      <c r="D2386" s="2"/>
    </row>
    <row r="2387" spans="4:4" x14ac:dyDescent="0.25">
      <c r="D2387" s="2"/>
    </row>
    <row r="2388" spans="4:4" x14ac:dyDescent="0.25">
      <c r="D2388" s="2"/>
    </row>
    <row r="2389" spans="4:4" x14ac:dyDescent="0.25">
      <c r="D2389" s="2"/>
    </row>
    <row r="2390" spans="4:4" x14ac:dyDescent="0.25">
      <c r="D2390" s="2"/>
    </row>
    <row r="2391" spans="4:4" x14ac:dyDescent="0.25">
      <c r="D2391" s="2"/>
    </row>
    <row r="2392" spans="4:4" x14ac:dyDescent="0.25">
      <c r="D2392" s="2"/>
    </row>
    <row r="2393" spans="4:4" x14ac:dyDescent="0.25">
      <c r="D2393" s="2"/>
    </row>
    <row r="2394" spans="4:4" x14ac:dyDescent="0.25">
      <c r="D2394" s="2"/>
    </row>
    <row r="2395" spans="4:4" x14ac:dyDescent="0.25">
      <c r="D2395" s="2"/>
    </row>
    <row r="2396" spans="4:4" x14ac:dyDescent="0.25">
      <c r="D2396" s="2"/>
    </row>
    <row r="2397" spans="4:4" x14ac:dyDescent="0.25">
      <c r="D2397" s="2"/>
    </row>
    <row r="2398" spans="4:4" x14ac:dyDescent="0.25">
      <c r="D2398" s="2"/>
    </row>
    <row r="2399" spans="4:4" x14ac:dyDescent="0.25">
      <c r="D2399" s="2"/>
    </row>
    <row r="2400" spans="4:4" x14ac:dyDescent="0.25">
      <c r="D2400" s="2"/>
    </row>
    <row r="2401" spans="4:4" x14ac:dyDescent="0.25">
      <c r="D2401" s="2"/>
    </row>
    <row r="2402" spans="4:4" x14ac:dyDescent="0.25">
      <c r="D2402" s="2"/>
    </row>
    <row r="2403" spans="4:4" x14ac:dyDescent="0.25">
      <c r="D2403" s="2"/>
    </row>
    <row r="2404" spans="4:4" x14ac:dyDescent="0.25">
      <c r="D2404" s="2"/>
    </row>
    <row r="2405" spans="4:4" x14ac:dyDescent="0.25">
      <c r="D2405" s="2"/>
    </row>
    <row r="2406" spans="4:4" x14ac:dyDescent="0.25">
      <c r="D2406" s="2"/>
    </row>
    <row r="2407" spans="4:4" x14ac:dyDescent="0.25">
      <c r="D2407" s="2"/>
    </row>
    <row r="2408" spans="4:4" x14ac:dyDescent="0.25">
      <c r="D2408" s="2"/>
    </row>
    <row r="2409" spans="4:4" x14ac:dyDescent="0.25">
      <c r="D2409" s="2"/>
    </row>
    <row r="2410" spans="4:4" x14ac:dyDescent="0.25">
      <c r="D2410" s="2"/>
    </row>
    <row r="2411" spans="4:4" x14ac:dyDescent="0.25">
      <c r="D2411" s="2"/>
    </row>
    <row r="2412" spans="4:4" x14ac:dyDescent="0.25">
      <c r="D2412" s="2"/>
    </row>
    <row r="2413" spans="4:4" x14ac:dyDescent="0.25">
      <c r="D2413" s="2"/>
    </row>
    <row r="2414" spans="4:4" x14ac:dyDescent="0.25">
      <c r="D2414" s="2"/>
    </row>
    <row r="2415" spans="4:4" x14ac:dyDescent="0.25">
      <c r="D2415" s="2"/>
    </row>
    <row r="2416" spans="4:4" x14ac:dyDescent="0.25">
      <c r="D2416" s="2"/>
    </row>
    <row r="2417" spans="4:4" x14ac:dyDescent="0.25">
      <c r="D2417" s="2"/>
    </row>
    <row r="2418" spans="4:4" x14ac:dyDescent="0.25">
      <c r="D2418" s="2"/>
    </row>
    <row r="2419" spans="4:4" x14ac:dyDescent="0.25">
      <c r="D2419" s="2"/>
    </row>
    <row r="2420" spans="4:4" x14ac:dyDescent="0.25">
      <c r="D2420" s="2"/>
    </row>
    <row r="2421" spans="4:4" x14ac:dyDescent="0.25">
      <c r="D2421" s="2"/>
    </row>
    <row r="2422" spans="4:4" x14ac:dyDescent="0.25">
      <c r="D2422" s="2"/>
    </row>
    <row r="2423" spans="4:4" x14ac:dyDescent="0.25">
      <c r="D2423" s="2"/>
    </row>
    <row r="2424" spans="4:4" x14ac:dyDescent="0.25">
      <c r="D2424" s="2"/>
    </row>
    <row r="2425" spans="4:4" x14ac:dyDescent="0.25">
      <c r="D2425" s="2"/>
    </row>
    <row r="2426" spans="4:4" x14ac:dyDescent="0.25">
      <c r="D2426" s="2"/>
    </row>
    <row r="2427" spans="4:4" x14ac:dyDescent="0.25">
      <c r="D2427" s="2"/>
    </row>
    <row r="2428" spans="4:4" x14ac:dyDescent="0.25">
      <c r="D2428" s="2"/>
    </row>
    <row r="2429" spans="4:4" x14ac:dyDescent="0.25">
      <c r="D2429" s="2"/>
    </row>
    <row r="2430" spans="4:4" x14ac:dyDescent="0.25">
      <c r="D2430" s="2"/>
    </row>
    <row r="2431" spans="4:4" x14ac:dyDescent="0.25">
      <c r="D2431" s="2"/>
    </row>
    <row r="2432" spans="4:4" x14ac:dyDescent="0.25">
      <c r="D2432" s="2"/>
    </row>
    <row r="2433" spans="4:4" x14ac:dyDescent="0.25">
      <c r="D2433" s="2"/>
    </row>
    <row r="2434" spans="4:4" x14ac:dyDescent="0.25">
      <c r="D2434" s="2"/>
    </row>
    <row r="2435" spans="4:4" x14ac:dyDescent="0.25">
      <c r="D2435" s="2"/>
    </row>
    <row r="2436" spans="4:4" x14ac:dyDescent="0.25">
      <c r="D2436" s="2"/>
    </row>
    <row r="2437" spans="4:4" x14ac:dyDescent="0.25">
      <c r="D2437" s="2"/>
    </row>
    <row r="2438" spans="4:4" x14ac:dyDescent="0.25">
      <c r="D2438" s="2"/>
    </row>
    <row r="2439" spans="4:4" x14ac:dyDescent="0.25">
      <c r="D2439" s="2"/>
    </row>
    <row r="2440" spans="4:4" x14ac:dyDescent="0.25">
      <c r="D2440" s="2"/>
    </row>
    <row r="2441" spans="4:4" x14ac:dyDescent="0.25">
      <c r="D2441" s="2"/>
    </row>
    <row r="2442" spans="4:4" x14ac:dyDescent="0.25">
      <c r="D2442" s="2"/>
    </row>
    <row r="2443" spans="4:4" x14ac:dyDescent="0.25">
      <c r="D2443" s="2"/>
    </row>
    <row r="2444" spans="4:4" x14ac:dyDescent="0.25">
      <c r="D2444" s="2"/>
    </row>
    <row r="2445" spans="4:4" x14ac:dyDescent="0.25">
      <c r="D2445" s="2"/>
    </row>
    <row r="2446" spans="4:4" x14ac:dyDescent="0.25">
      <c r="D2446" s="2"/>
    </row>
    <row r="2447" spans="4:4" x14ac:dyDescent="0.25">
      <c r="D2447" s="2"/>
    </row>
    <row r="2448" spans="4:4" x14ac:dyDescent="0.25">
      <c r="D2448" s="2"/>
    </row>
    <row r="2449" spans="4:4" x14ac:dyDescent="0.25">
      <c r="D2449" s="2"/>
    </row>
    <row r="2450" spans="4:4" x14ac:dyDescent="0.25">
      <c r="D2450" s="2"/>
    </row>
    <row r="2451" spans="4:4" x14ac:dyDescent="0.25">
      <c r="D2451" s="2"/>
    </row>
    <row r="2452" spans="4:4" x14ac:dyDescent="0.25">
      <c r="D2452" s="2"/>
    </row>
    <row r="2453" spans="4:4" x14ac:dyDescent="0.25">
      <c r="D2453" s="2"/>
    </row>
    <row r="2454" spans="4:4" x14ac:dyDescent="0.25">
      <c r="D2454" s="2"/>
    </row>
    <row r="2455" spans="4:4" x14ac:dyDescent="0.25">
      <c r="D2455" s="2"/>
    </row>
    <row r="2456" spans="4:4" x14ac:dyDescent="0.25">
      <c r="D2456" s="2"/>
    </row>
    <row r="2457" spans="4:4" x14ac:dyDescent="0.25">
      <c r="D2457" s="2"/>
    </row>
    <row r="2458" spans="4:4" x14ac:dyDescent="0.25">
      <c r="D2458" s="2"/>
    </row>
    <row r="2459" spans="4:4" x14ac:dyDescent="0.25">
      <c r="D2459" s="2"/>
    </row>
    <row r="2460" spans="4:4" x14ac:dyDescent="0.25">
      <c r="D2460" s="2"/>
    </row>
    <row r="2461" spans="4:4" x14ac:dyDescent="0.25">
      <c r="D2461" s="2"/>
    </row>
    <row r="2462" spans="4:4" x14ac:dyDescent="0.25">
      <c r="D2462" s="2"/>
    </row>
    <row r="2463" spans="4:4" x14ac:dyDescent="0.25">
      <c r="D2463" s="2"/>
    </row>
    <row r="2464" spans="4:4" x14ac:dyDescent="0.25">
      <c r="D2464" s="2"/>
    </row>
    <row r="2465" spans="4:4" x14ac:dyDescent="0.25">
      <c r="D2465" s="2"/>
    </row>
    <row r="2466" spans="4:4" x14ac:dyDescent="0.25">
      <c r="D2466" s="2"/>
    </row>
    <row r="2467" spans="4:4" x14ac:dyDescent="0.25">
      <c r="D2467" s="2"/>
    </row>
    <row r="2468" spans="4:4" x14ac:dyDescent="0.25">
      <c r="D2468" s="2"/>
    </row>
    <row r="2469" spans="4:4" x14ac:dyDescent="0.25">
      <c r="D2469" s="2"/>
    </row>
    <row r="2470" spans="4:4" x14ac:dyDescent="0.25">
      <c r="D2470" s="2"/>
    </row>
    <row r="2471" spans="4:4" x14ac:dyDescent="0.25">
      <c r="D2471" s="2"/>
    </row>
    <row r="2472" spans="4:4" x14ac:dyDescent="0.25">
      <c r="D2472" s="2"/>
    </row>
    <row r="2473" spans="4:4" x14ac:dyDescent="0.25">
      <c r="D2473" s="2"/>
    </row>
    <row r="2474" spans="4:4" x14ac:dyDescent="0.25">
      <c r="D2474" s="2"/>
    </row>
    <row r="2475" spans="4:4" x14ac:dyDescent="0.25">
      <c r="D2475" s="2"/>
    </row>
    <row r="2476" spans="4:4" x14ac:dyDescent="0.25">
      <c r="D2476" s="2"/>
    </row>
    <row r="2477" spans="4:4" x14ac:dyDescent="0.25">
      <c r="D2477" s="2"/>
    </row>
    <row r="2478" spans="4:4" x14ac:dyDescent="0.25">
      <c r="D2478" s="2"/>
    </row>
    <row r="2479" spans="4:4" x14ac:dyDescent="0.25">
      <c r="D2479" s="2"/>
    </row>
    <row r="2480" spans="4:4" x14ac:dyDescent="0.25">
      <c r="D2480" s="2"/>
    </row>
    <row r="2481" spans="4:4" x14ac:dyDescent="0.25">
      <c r="D2481" s="2"/>
    </row>
    <row r="2482" spans="4:4" x14ac:dyDescent="0.25">
      <c r="D2482" s="2"/>
    </row>
    <row r="2483" spans="4:4" x14ac:dyDescent="0.25">
      <c r="D2483" s="2"/>
    </row>
    <row r="2484" spans="4:4" x14ac:dyDescent="0.25">
      <c r="D2484" s="2"/>
    </row>
    <row r="2485" spans="4:4" x14ac:dyDescent="0.25">
      <c r="D2485" s="2"/>
    </row>
    <row r="2486" spans="4:4" x14ac:dyDescent="0.25">
      <c r="D2486" s="2"/>
    </row>
    <row r="2487" spans="4:4" x14ac:dyDescent="0.25">
      <c r="D2487" s="2"/>
    </row>
    <row r="2488" spans="4:4" x14ac:dyDescent="0.25">
      <c r="D2488" s="2"/>
    </row>
    <row r="2489" spans="4:4" x14ac:dyDescent="0.25">
      <c r="D2489" s="2"/>
    </row>
    <row r="2490" spans="4:4" x14ac:dyDescent="0.25">
      <c r="D2490" s="2"/>
    </row>
    <row r="2491" spans="4:4" x14ac:dyDescent="0.25">
      <c r="D2491" s="2"/>
    </row>
    <row r="2492" spans="4:4" x14ac:dyDescent="0.25">
      <c r="D2492" s="2"/>
    </row>
    <row r="2493" spans="4:4" x14ac:dyDescent="0.25">
      <c r="D2493" s="2"/>
    </row>
    <row r="2494" spans="4:4" x14ac:dyDescent="0.25">
      <c r="D2494" s="2"/>
    </row>
    <row r="2495" spans="4:4" x14ac:dyDescent="0.25">
      <c r="D2495" s="2"/>
    </row>
    <row r="2496" spans="4:4" x14ac:dyDescent="0.25">
      <c r="D2496" s="2"/>
    </row>
    <row r="2497" spans="4:4" x14ac:dyDescent="0.25">
      <c r="D2497" s="2"/>
    </row>
    <row r="2498" spans="4:4" x14ac:dyDescent="0.25">
      <c r="D2498" s="2"/>
    </row>
    <row r="2499" spans="4:4" x14ac:dyDescent="0.25">
      <c r="D2499" s="2"/>
    </row>
    <row r="2500" spans="4:4" x14ac:dyDescent="0.25">
      <c r="D2500" s="2"/>
    </row>
    <row r="2501" spans="4:4" x14ac:dyDescent="0.25">
      <c r="D2501" s="2"/>
    </row>
    <row r="2502" spans="4:4" x14ac:dyDescent="0.25">
      <c r="D2502" s="2"/>
    </row>
    <row r="2503" spans="4:4" x14ac:dyDescent="0.25">
      <c r="D2503" s="2"/>
    </row>
    <row r="2504" spans="4:4" x14ac:dyDescent="0.25">
      <c r="D2504" s="2"/>
    </row>
    <row r="2505" spans="4:4" x14ac:dyDescent="0.25">
      <c r="D2505" s="2"/>
    </row>
    <row r="2506" spans="4:4" x14ac:dyDescent="0.25">
      <c r="D2506" s="2"/>
    </row>
    <row r="2507" spans="4:4" x14ac:dyDescent="0.25">
      <c r="D2507" s="2"/>
    </row>
    <row r="2508" spans="4:4" x14ac:dyDescent="0.25">
      <c r="D2508" s="2"/>
    </row>
    <row r="2509" spans="4:4" x14ac:dyDescent="0.25">
      <c r="D2509" s="2"/>
    </row>
    <row r="2510" spans="4:4" x14ac:dyDescent="0.25">
      <c r="D2510" s="2"/>
    </row>
    <row r="2511" spans="4:4" x14ac:dyDescent="0.25">
      <c r="D2511" s="2"/>
    </row>
    <row r="2512" spans="4:4" x14ac:dyDescent="0.25">
      <c r="D2512" s="2"/>
    </row>
    <row r="2513" spans="4:4" x14ac:dyDescent="0.25">
      <c r="D2513" s="2"/>
    </row>
    <row r="2514" spans="4:4" x14ac:dyDescent="0.25">
      <c r="D2514" s="2"/>
    </row>
    <row r="2515" spans="4:4" x14ac:dyDescent="0.25">
      <c r="D2515" s="2"/>
    </row>
    <row r="2516" spans="4:4" x14ac:dyDescent="0.25">
      <c r="D2516" s="2"/>
    </row>
    <row r="2517" spans="4:4" x14ac:dyDescent="0.25">
      <c r="D2517" s="2"/>
    </row>
    <row r="2518" spans="4:4" x14ac:dyDescent="0.25">
      <c r="D2518" s="2"/>
    </row>
    <row r="2519" spans="4:4" x14ac:dyDescent="0.25">
      <c r="D2519" s="2"/>
    </row>
    <row r="2520" spans="4:4" x14ac:dyDescent="0.25">
      <c r="D2520" s="2"/>
    </row>
    <row r="2521" spans="4:4" x14ac:dyDescent="0.25">
      <c r="D2521" s="2"/>
    </row>
    <row r="2522" spans="4:4" x14ac:dyDescent="0.25">
      <c r="D2522" s="2"/>
    </row>
    <row r="2523" spans="4:4" x14ac:dyDescent="0.25">
      <c r="D2523" s="2"/>
    </row>
    <row r="2524" spans="4:4" x14ac:dyDescent="0.25">
      <c r="D2524" s="2"/>
    </row>
    <row r="2525" spans="4:4" x14ac:dyDescent="0.25">
      <c r="D2525" s="2"/>
    </row>
    <row r="2526" spans="4:4" x14ac:dyDescent="0.25">
      <c r="D2526" s="2"/>
    </row>
    <row r="2527" spans="4:4" x14ac:dyDescent="0.25">
      <c r="D2527" s="2"/>
    </row>
    <row r="2528" spans="4:4" x14ac:dyDescent="0.25">
      <c r="D2528" s="2"/>
    </row>
    <row r="2529" spans="4:4" x14ac:dyDescent="0.25">
      <c r="D2529" s="2"/>
    </row>
    <row r="2530" spans="4:4" x14ac:dyDescent="0.25">
      <c r="D2530" s="2"/>
    </row>
    <row r="2531" spans="4:4" x14ac:dyDescent="0.25">
      <c r="D2531" s="2"/>
    </row>
    <row r="2532" spans="4:4" x14ac:dyDescent="0.25">
      <c r="D2532" s="2"/>
    </row>
    <row r="2533" spans="4:4" x14ac:dyDescent="0.25">
      <c r="D2533" s="2"/>
    </row>
    <row r="2534" spans="4:4" x14ac:dyDescent="0.25">
      <c r="D2534" s="2"/>
    </row>
    <row r="2535" spans="4:4" x14ac:dyDescent="0.25">
      <c r="D2535" s="2"/>
    </row>
    <row r="2536" spans="4:4" x14ac:dyDescent="0.25">
      <c r="D2536" s="2"/>
    </row>
    <row r="2537" spans="4:4" x14ac:dyDescent="0.25">
      <c r="D2537" s="2"/>
    </row>
    <row r="2538" spans="4:4" x14ac:dyDescent="0.25">
      <c r="D2538" s="2"/>
    </row>
    <row r="2539" spans="4:4" x14ac:dyDescent="0.25">
      <c r="D2539" s="2"/>
    </row>
    <row r="2540" spans="4:4" x14ac:dyDescent="0.25">
      <c r="D2540" s="2"/>
    </row>
    <row r="2541" spans="4:4" x14ac:dyDescent="0.25">
      <c r="D2541" s="2"/>
    </row>
    <row r="2542" spans="4:4" x14ac:dyDescent="0.25">
      <c r="D2542" s="2"/>
    </row>
    <row r="2543" spans="4:4" x14ac:dyDescent="0.25">
      <c r="D2543" s="2"/>
    </row>
    <row r="2544" spans="4:4" x14ac:dyDescent="0.25">
      <c r="D2544" s="2"/>
    </row>
    <row r="2545" spans="4:4" x14ac:dyDescent="0.25">
      <c r="D2545" s="2"/>
    </row>
    <row r="2546" spans="4:4" x14ac:dyDescent="0.25">
      <c r="D2546" s="2"/>
    </row>
    <row r="2547" spans="4:4" x14ac:dyDescent="0.25">
      <c r="D2547" s="2"/>
    </row>
    <row r="2548" spans="4:4" x14ac:dyDescent="0.25">
      <c r="D2548" s="2"/>
    </row>
    <row r="2549" spans="4:4" x14ac:dyDescent="0.25">
      <c r="D2549" s="2"/>
    </row>
    <row r="2550" spans="4:4" x14ac:dyDescent="0.25">
      <c r="D2550" s="2"/>
    </row>
    <row r="2551" spans="4:4" x14ac:dyDescent="0.25">
      <c r="D2551" s="2"/>
    </row>
    <row r="2552" spans="4:4" x14ac:dyDescent="0.25">
      <c r="D2552" s="2"/>
    </row>
    <row r="2553" spans="4:4" x14ac:dyDescent="0.25">
      <c r="D2553" s="2"/>
    </row>
    <row r="2554" spans="4:4" x14ac:dyDescent="0.25">
      <c r="D2554" s="2"/>
    </row>
    <row r="2555" spans="4:4" x14ac:dyDescent="0.25">
      <c r="D2555" s="2"/>
    </row>
    <row r="2556" spans="4:4" x14ac:dyDescent="0.25">
      <c r="D2556" s="2"/>
    </row>
    <row r="2557" spans="4:4" x14ac:dyDescent="0.25">
      <c r="D2557" s="2"/>
    </row>
    <row r="2558" spans="4:4" x14ac:dyDescent="0.25">
      <c r="D2558" s="2"/>
    </row>
    <row r="2559" spans="4:4" x14ac:dyDescent="0.25">
      <c r="D2559" s="2"/>
    </row>
    <row r="2560" spans="4:4" x14ac:dyDescent="0.25">
      <c r="D2560" s="2"/>
    </row>
    <row r="2561" spans="4:4" x14ac:dyDescent="0.25">
      <c r="D2561" s="2"/>
    </row>
    <row r="2562" spans="4:4" x14ac:dyDescent="0.25">
      <c r="D2562" s="2"/>
    </row>
    <row r="2563" spans="4:4" x14ac:dyDescent="0.25">
      <c r="D2563" s="2"/>
    </row>
    <row r="2564" spans="4:4" x14ac:dyDescent="0.25">
      <c r="D2564" s="2"/>
    </row>
    <row r="2565" spans="4:4" x14ac:dyDescent="0.25">
      <c r="D2565" s="2"/>
    </row>
    <row r="2566" spans="4:4" x14ac:dyDescent="0.25">
      <c r="D2566" s="2"/>
    </row>
    <row r="2567" spans="4:4" x14ac:dyDescent="0.25">
      <c r="D2567" s="2"/>
    </row>
    <row r="2568" spans="4:4" x14ac:dyDescent="0.25">
      <c r="D2568" s="2"/>
    </row>
    <row r="2569" spans="4:4" x14ac:dyDescent="0.25">
      <c r="D2569" s="2"/>
    </row>
    <row r="2570" spans="4:4" x14ac:dyDescent="0.25">
      <c r="D2570" s="2"/>
    </row>
    <row r="2571" spans="4:4" x14ac:dyDescent="0.25">
      <c r="D2571" s="2"/>
    </row>
    <row r="2572" spans="4:4" x14ac:dyDescent="0.25">
      <c r="D2572" s="2"/>
    </row>
    <row r="2573" spans="4:4" x14ac:dyDescent="0.25">
      <c r="D2573" s="2"/>
    </row>
    <row r="2574" spans="4:4" x14ac:dyDescent="0.25">
      <c r="D2574" s="2"/>
    </row>
    <row r="2575" spans="4:4" x14ac:dyDescent="0.25">
      <c r="D2575" s="2"/>
    </row>
    <row r="2576" spans="4:4" x14ac:dyDescent="0.25">
      <c r="D2576" s="2"/>
    </row>
    <row r="2577" spans="4:4" x14ac:dyDescent="0.25">
      <c r="D2577" s="2"/>
    </row>
    <row r="2578" spans="4:4" x14ac:dyDescent="0.25">
      <c r="D2578" s="2"/>
    </row>
    <row r="2579" spans="4:4" x14ac:dyDescent="0.25">
      <c r="D2579" s="2"/>
    </row>
    <row r="2580" spans="4:4" x14ac:dyDescent="0.25">
      <c r="D2580" s="2"/>
    </row>
    <row r="2581" spans="4:4" x14ac:dyDescent="0.25">
      <c r="D2581" s="2"/>
    </row>
    <row r="2582" spans="4:4" x14ac:dyDescent="0.25">
      <c r="D2582" s="2"/>
    </row>
    <row r="2583" spans="4:4" x14ac:dyDescent="0.25">
      <c r="D2583" s="2"/>
    </row>
    <row r="2584" spans="4:4" x14ac:dyDescent="0.25">
      <c r="D2584" s="2"/>
    </row>
    <row r="2585" spans="4:4" x14ac:dyDescent="0.25">
      <c r="D2585" s="2"/>
    </row>
    <row r="2586" spans="4:4" x14ac:dyDescent="0.25">
      <c r="D2586" s="2"/>
    </row>
    <row r="2587" spans="4:4" x14ac:dyDescent="0.25">
      <c r="D2587" s="2"/>
    </row>
    <row r="2588" spans="4:4" x14ac:dyDescent="0.25">
      <c r="D2588" s="2"/>
    </row>
    <row r="2589" spans="4:4" x14ac:dyDescent="0.25">
      <c r="D2589" s="2"/>
    </row>
    <row r="2590" spans="4:4" x14ac:dyDescent="0.25">
      <c r="D2590" s="2"/>
    </row>
    <row r="2591" spans="4:4" x14ac:dyDescent="0.25">
      <c r="D2591" s="2"/>
    </row>
    <row r="2592" spans="4:4" x14ac:dyDescent="0.25">
      <c r="D2592" s="2"/>
    </row>
    <row r="2593" spans="4:4" x14ac:dyDescent="0.25">
      <c r="D2593" s="2"/>
    </row>
    <row r="2594" spans="4:4" x14ac:dyDescent="0.25">
      <c r="D2594" s="2"/>
    </row>
    <row r="2595" spans="4:4" x14ac:dyDescent="0.25">
      <c r="D2595" s="2"/>
    </row>
    <row r="2596" spans="4:4" x14ac:dyDescent="0.25">
      <c r="D2596" s="2"/>
    </row>
    <row r="2597" spans="4:4" x14ac:dyDescent="0.25">
      <c r="D2597" s="2"/>
    </row>
    <row r="2598" spans="4:4" x14ac:dyDescent="0.25">
      <c r="D2598" s="2"/>
    </row>
    <row r="2599" spans="4:4" x14ac:dyDescent="0.25">
      <c r="D2599" s="2"/>
    </row>
    <row r="2600" spans="4:4" x14ac:dyDescent="0.25">
      <c r="D2600" s="2"/>
    </row>
    <row r="2601" spans="4:4" x14ac:dyDescent="0.25">
      <c r="D2601" s="2"/>
    </row>
    <row r="2602" spans="4:4" x14ac:dyDescent="0.25">
      <c r="D2602" s="2"/>
    </row>
    <row r="2603" spans="4:4" x14ac:dyDescent="0.25">
      <c r="D2603" s="2"/>
    </row>
    <row r="2604" spans="4:4" x14ac:dyDescent="0.25">
      <c r="D2604" s="2"/>
    </row>
    <row r="2605" spans="4:4" x14ac:dyDescent="0.25">
      <c r="D2605" s="2"/>
    </row>
    <row r="2606" spans="4:4" x14ac:dyDescent="0.25">
      <c r="D2606" s="2"/>
    </row>
    <row r="2607" spans="4:4" x14ac:dyDescent="0.25">
      <c r="D2607" s="2"/>
    </row>
    <row r="2608" spans="4:4" x14ac:dyDescent="0.25">
      <c r="D2608" s="2"/>
    </row>
    <row r="2609" spans="4:4" x14ac:dyDescent="0.25">
      <c r="D2609" s="2"/>
    </row>
    <row r="2610" spans="4:4" x14ac:dyDescent="0.25">
      <c r="D2610" s="2"/>
    </row>
    <row r="2611" spans="4:4" x14ac:dyDescent="0.25">
      <c r="D2611" s="2"/>
    </row>
    <row r="2612" spans="4:4" x14ac:dyDescent="0.25">
      <c r="D2612" s="2"/>
    </row>
    <row r="2613" spans="4:4" x14ac:dyDescent="0.25">
      <c r="D2613" s="2"/>
    </row>
    <row r="2614" spans="4:4" x14ac:dyDescent="0.25">
      <c r="D2614" s="2"/>
    </row>
    <row r="2615" spans="4:4" x14ac:dyDescent="0.25">
      <c r="D2615" s="2"/>
    </row>
    <row r="2616" spans="4:4" x14ac:dyDescent="0.25">
      <c r="D2616" s="2"/>
    </row>
    <row r="2617" spans="4:4" x14ac:dyDescent="0.25">
      <c r="D2617" s="2"/>
    </row>
    <row r="2618" spans="4:4" x14ac:dyDescent="0.25">
      <c r="D2618" s="2"/>
    </row>
    <row r="2619" spans="4:4" x14ac:dyDescent="0.25">
      <c r="D2619" s="2"/>
    </row>
    <row r="2620" spans="4:4" x14ac:dyDescent="0.25">
      <c r="D2620" s="2"/>
    </row>
    <row r="2621" spans="4:4" x14ac:dyDescent="0.25">
      <c r="D2621" s="2"/>
    </row>
    <row r="2622" spans="4:4" x14ac:dyDescent="0.25">
      <c r="D2622" s="2"/>
    </row>
    <row r="2623" spans="4:4" x14ac:dyDescent="0.25">
      <c r="D2623" s="2"/>
    </row>
    <row r="2624" spans="4:4" x14ac:dyDescent="0.25">
      <c r="D2624" s="2"/>
    </row>
    <row r="2625" spans="4:4" x14ac:dyDescent="0.25">
      <c r="D2625" s="2"/>
    </row>
    <row r="2626" spans="4:4" x14ac:dyDescent="0.25">
      <c r="D2626" s="2"/>
    </row>
    <row r="2627" spans="4:4" x14ac:dyDescent="0.25">
      <c r="D2627" s="2"/>
    </row>
    <row r="2628" spans="4:4" x14ac:dyDescent="0.25">
      <c r="D2628" s="2"/>
    </row>
    <row r="2629" spans="4:4" x14ac:dyDescent="0.25">
      <c r="D2629" s="2"/>
    </row>
    <row r="2630" spans="4:4" x14ac:dyDescent="0.25">
      <c r="D2630" s="2"/>
    </row>
    <row r="2631" spans="4:4" x14ac:dyDescent="0.25">
      <c r="D2631" s="2"/>
    </row>
    <row r="2632" spans="4:4" x14ac:dyDescent="0.25">
      <c r="D2632" s="2"/>
    </row>
    <row r="2633" spans="4:4" x14ac:dyDescent="0.25">
      <c r="D2633" s="2"/>
    </row>
    <row r="2634" spans="4:4" x14ac:dyDescent="0.25">
      <c r="D2634" s="2"/>
    </row>
    <row r="2635" spans="4:4" x14ac:dyDescent="0.25">
      <c r="D2635" s="2"/>
    </row>
    <row r="2636" spans="4:4" x14ac:dyDescent="0.25">
      <c r="D2636" s="2"/>
    </row>
    <row r="2637" spans="4:4" x14ac:dyDescent="0.25">
      <c r="D2637" s="2"/>
    </row>
    <row r="2638" spans="4:4" x14ac:dyDescent="0.25">
      <c r="D2638" s="2"/>
    </row>
    <row r="2639" spans="4:4" x14ac:dyDescent="0.25">
      <c r="D2639" s="2"/>
    </row>
    <row r="2640" spans="4:4" x14ac:dyDescent="0.25">
      <c r="D2640" s="2"/>
    </row>
    <row r="2641" spans="4:4" x14ac:dyDescent="0.25">
      <c r="D2641" s="2"/>
    </row>
    <row r="2642" spans="4:4" x14ac:dyDescent="0.25">
      <c r="D2642" s="2"/>
    </row>
    <row r="2643" spans="4:4" x14ac:dyDescent="0.25">
      <c r="D2643" s="2"/>
    </row>
    <row r="2644" spans="4:4" x14ac:dyDescent="0.25">
      <c r="D2644" s="2"/>
    </row>
    <row r="2645" spans="4:4" x14ac:dyDescent="0.25">
      <c r="D2645" s="2"/>
    </row>
    <row r="2646" spans="4:4" x14ac:dyDescent="0.25">
      <c r="D2646" s="2"/>
    </row>
    <row r="2647" spans="4:4" x14ac:dyDescent="0.25">
      <c r="D2647" s="2"/>
    </row>
    <row r="2648" spans="4:4" x14ac:dyDescent="0.25">
      <c r="D2648" s="2"/>
    </row>
    <row r="2649" spans="4:4" x14ac:dyDescent="0.25">
      <c r="D2649" s="2"/>
    </row>
    <row r="2650" spans="4:4" x14ac:dyDescent="0.25">
      <c r="D2650" s="2"/>
    </row>
    <row r="2651" spans="4:4" x14ac:dyDescent="0.25">
      <c r="D2651" s="2"/>
    </row>
    <row r="2652" spans="4:4" x14ac:dyDescent="0.25">
      <c r="D2652" s="2"/>
    </row>
    <row r="2653" spans="4:4" x14ac:dyDescent="0.25">
      <c r="D2653" s="2"/>
    </row>
    <row r="2654" spans="4:4" x14ac:dyDescent="0.25">
      <c r="D2654" s="2"/>
    </row>
    <row r="2655" spans="4:4" x14ac:dyDescent="0.25">
      <c r="D2655" s="2"/>
    </row>
    <row r="2656" spans="4:4" x14ac:dyDescent="0.25">
      <c r="D2656" s="2"/>
    </row>
    <row r="2657" spans="4:4" x14ac:dyDescent="0.25">
      <c r="D2657" s="2"/>
    </row>
    <row r="2658" spans="4:4" x14ac:dyDescent="0.25">
      <c r="D2658" s="2"/>
    </row>
    <row r="2659" spans="4:4" x14ac:dyDescent="0.25">
      <c r="D2659" s="2"/>
    </row>
    <row r="2660" spans="4:4" x14ac:dyDescent="0.25">
      <c r="D2660" s="2"/>
    </row>
    <row r="2661" spans="4:4" x14ac:dyDescent="0.25">
      <c r="D2661" s="2"/>
    </row>
    <row r="2662" spans="4:4" x14ac:dyDescent="0.25">
      <c r="D2662" s="2"/>
    </row>
    <row r="2663" spans="4:4" x14ac:dyDescent="0.25">
      <c r="D2663" s="2"/>
    </row>
    <row r="2664" spans="4:4" x14ac:dyDescent="0.25">
      <c r="D2664" s="2"/>
    </row>
    <row r="2665" spans="4:4" x14ac:dyDescent="0.25">
      <c r="D2665" s="2"/>
    </row>
    <row r="2666" spans="4:4" x14ac:dyDescent="0.25">
      <c r="D2666" s="2"/>
    </row>
    <row r="2667" spans="4:4" x14ac:dyDescent="0.25">
      <c r="D2667" s="2"/>
    </row>
    <row r="2668" spans="4:4" x14ac:dyDescent="0.25">
      <c r="D2668" s="2"/>
    </row>
    <row r="2669" spans="4:4" x14ac:dyDescent="0.25">
      <c r="D2669" s="2"/>
    </row>
    <row r="2670" spans="4:4" x14ac:dyDescent="0.25">
      <c r="D2670" s="2"/>
    </row>
    <row r="2671" spans="4:4" x14ac:dyDescent="0.25">
      <c r="D2671" s="2"/>
    </row>
    <row r="2672" spans="4:4" x14ac:dyDescent="0.25">
      <c r="D2672" s="2"/>
    </row>
    <row r="2673" spans="4:4" x14ac:dyDescent="0.25">
      <c r="D2673" s="2"/>
    </row>
    <row r="2674" spans="4:4" x14ac:dyDescent="0.25">
      <c r="D2674" s="2"/>
    </row>
    <row r="2675" spans="4:4" x14ac:dyDescent="0.25">
      <c r="D2675" s="2"/>
    </row>
    <row r="2676" spans="4:4" x14ac:dyDescent="0.25">
      <c r="D2676" s="2"/>
    </row>
    <row r="2677" spans="4:4" x14ac:dyDescent="0.25">
      <c r="D2677" s="2"/>
    </row>
    <row r="2678" spans="4:4" x14ac:dyDescent="0.25">
      <c r="D2678" s="2"/>
    </row>
    <row r="2679" spans="4:4" x14ac:dyDescent="0.25">
      <c r="D2679" s="2"/>
    </row>
    <row r="2680" spans="4:4" x14ac:dyDescent="0.25">
      <c r="D2680" s="2"/>
    </row>
    <row r="2681" spans="4:4" x14ac:dyDescent="0.25">
      <c r="D2681" s="2"/>
    </row>
    <row r="2682" spans="4:4" x14ac:dyDescent="0.25">
      <c r="D2682" s="2"/>
    </row>
    <row r="2683" spans="4:4" x14ac:dyDescent="0.25">
      <c r="D2683" s="2"/>
    </row>
    <row r="2684" spans="4:4" x14ac:dyDescent="0.25">
      <c r="D2684" s="2"/>
    </row>
    <row r="2685" spans="4:4" x14ac:dyDescent="0.25">
      <c r="D2685" s="2"/>
    </row>
    <row r="2686" spans="4:4" x14ac:dyDescent="0.25">
      <c r="D2686" s="2"/>
    </row>
    <row r="2687" spans="4:4" x14ac:dyDescent="0.25">
      <c r="D2687" s="2"/>
    </row>
    <row r="2688" spans="4:4" x14ac:dyDescent="0.25">
      <c r="D2688" s="2"/>
    </row>
    <row r="2689" spans="4:4" x14ac:dyDescent="0.25">
      <c r="D2689" s="2"/>
    </row>
    <row r="2690" spans="4:4" x14ac:dyDescent="0.25">
      <c r="D2690" s="2"/>
    </row>
    <row r="2691" spans="4:4" x14ac:dyDescent="0.25">
      <c r="D2691" s="2"/>
    </row>
    <row r="2692" spans="4:4" x14ac:dyDescent="0.25">
      <c r="D2692" s="2"/>
    </row>
    <row r="2693" spans="4:4" x14ac:dyDescent="0.25">
      <c r="D2693" s="2"/>
    </row>
    <row r="2694" spans="4:4" x14ac:dyDescent="0.25">
      <c r="D2694" s="2"/>
    </row>
    <row r="2695" spans="4:4" x14ac:dyDescent="0.25">
      <c r="D2695" s="2"/>
    </row>
    <row r="2696" spans="4:4" x14ac:dyDescent="0.25">
      <c r="D2696" s="2"/>
    </row>
    <row r="2697" spans="4:4" x14ac:dyDescent="0.25">
      <c r="D2697" s="2"/>
    </row>
    <row r="2698" spans="4:4" x14ac:dyDescent="0.25">
      <c r="D2698" s="2"/>
    </row>
    <row r="2699" spans="4:4" x14ac:dyDescent="0.25">
      <c r="D2699" s="2"/>
    </row>
    <row r="2700" spans="4:4" x14ac:dyDescent="0.25">
      <c r="D2700" s="2"/>
    </row>
    <row r="2701" spans="4:4" x14ac:dyDescent="0.25">
      <c r="D2701" s="2"/>
    </row>
    <row r="2702" spans="4:4" x14ac:dyDescent="0.25">
      <c r="D2702" s="2"/>
    </row>
    <row r="2703" spans="4:4" x14ac:dyDescent="0.25">
      <c r="D2703" s="2"/>
    </row>
    <row r="2704" spans="4:4" x14ac:dyDescent="0.25">
      <c r="D2704" s="2"/>
    </row>
    <row r="2705" spans="4:4" x14ac:dyDescent="0.25">
      <c r="D2705" s="2"/>
    </row>
    <row r="2706" spans="4:4" x14ac:dyDescent="0.25">
      <c r="D2706" s="2"/>
    </row>
    <row r="2707" spans="4:4" x14ac:dyDescent="0.25">
      <c r="D2707" s="2"/>
    </row>
    <row r="2708" spans="4:4" x14ac:dyDescent="0.25">
      <c r="D2708" s="2"/>
    </row>
    <row r="2709" spans="4:4" x14ac:dyDescent="0.25">
      <c r="D2709" s="2"/>
    </row>
    <row r="2710" spans="4:4" x14ac:dyDescent="0.25">
      <c r="D2710" s="2"/>
    </row>
    <row r="2711" spans="4:4" x14ac:dyDescent="0.25">
      <c r="D2711" s="2"/>
    </row>
    <row r="2712" spans="4:4" x14ac:dyDescent="0.25">
      <c r="D2712" s="2"/>
    </row>
    <row r="2713" spans="4:4" x14ac:dyDescent="0.25">
      <c r="D2713" s="2"/>
    </row>
    <row r="2714" spans="4:4" x14ac:dyDescent="0.25">
      <c r="D2714" s="2"/>
    </row>
    <row r="2715" spans="4:4" x14ac:dyDescent="0.25">
      <c r="D2715" s="2"/>
    </row>
    <row r="2716" spans="4:4" x14ac:dyDescent="0.25">
      <c r="D2716" s="2"/>
    </row>
    <row r="2717" spans="4:4" x14ac:dyDescent="0.25">
      <c r="D2717" s="2"/>
    </row>
    <row r="2718" spans="4:4" x14ac:dyDescent="0.25">
      <c r="D2718" s="2"/>
    </row>
    <row r="2719" spans="4:4" x14ac:dyDescent="0.25">
      <c r="D2719" s="2"/>
    </row>
    <row r="2720" spans="4:4" x14ac:dyDescent="0.25">
      <c r="D2720" s="2"/>
    </row>
    <row r="2721" spans="4:4" x14ac:dyDescent="0.25">
      <c r="D2721" s="2"/>
    </row>
    <row r="2722" spans="4:4" x14ac:dyDescent="0.25">
      <c r="D2722" s="2"/>
    </row>
    <row r="2723" spans="4:4" x14ac:dyDescent="0.25">
      <c r="D2723" s="2"/>
    </row>
    <row r="2724" spans="4:4" x14ac:dyDescent="0.25">
      <c r="D2724" s="2"/>
    </row>
    <row r="2725" spans="4:4" x14ac:dyDescent="0.25">
      <c r="D2725" s="2"/>
    </row>
    <row r="2726" spans="4:4" x14ac:dyDescent="0.25">
      <c r="D2726" s="2"/>
    </row>
    <row r="2727" spans="4:4" x14ac:dyDescent="0.25">
      <c r="D2727" s="2"/>
    </row>
    <row r="2728" spans="4:4" x14ac:dyDescent="0.25">
      <c r="D2728" s="2"/>
    </row>
    <row r="2729" spans="4:4" x14ac:dyDescent="0.25">
      <c r="D2729" s="2"/>
    </row>
    <row r="2730" spans="4:4" x14ac:dyDescent="0.25">
      <c r="D2730" s="2"/>
    </row>
    <row r="2731" spans="4:4" x14ac:dyDescent="0.25">
      <c r="D2731" s="2"/>
    </row>
    <row r="2732" spans="4:4" x14ac:dyDescent="0.25">
      <c r="D2732" s="2"/>
    </row>
    <row r="2733" spans="4:4" x14ac:dyDescent="0.25">
      <c r="D2733" s="2"/>
    </row>
    <row r="2734" spans="4:4" x14ac:dyDescent="0.25">
      <c r="D2734" s="2"/>
    </row>
    <row r="2735" spans="4:4" x14ac:dyDescent="0.25">
      <c r="D2735" s="2"/>
    </row>
    <row r="2736" spans="4:4" x14ac:dyDescent="0.25">
      <c r="D2736" s="2"/>
    </row>
    <row r="2737" spans="4:4" x14ac:dyDescent="0.25">
      <c r="D2737" s="2"/>
    </row>
    <row r="2738" spans="4:4" x14ac:dyDescent="0.25">
      <c r="D2738" s="2"/>
    </row>
    <row r="2739" spans="4:4" x14ac:dyDescent="0.25">
      <c r="D2739" s="2"/>
    </row>
    <row r="2740" spans="4:4" x14ac:dyDescent="0.25">
      <c r="D2740" s="2"/>
    </row>
    <row r="2741" spans="4:4" x14ac:dyDescent="0.25">
      <c r="D2741" s="2"/>
    </row>
    <row r="2742" spans="4:4" x14ac:dyDescent="0.25">
      <c r="D2742" s="2"/>
    </row>
    <row r="2743" spans="4:4" x14ac:dyDescent="0.25">
      <c r="D2743" s="2"/>
    </row>
    <row r="2744" spans="4:4" x14ac:dyDescent="0.25">
      <c r="D2744" s="2"/>
    </row>
    <row r="2745" spans="4:4" x14ac:dyDescent="0.25">
      <c r="D2745" s="2"/>
    </row>
    <row r="2746" spans="4:4" x14ac:dyDescent="0.25">
      <c r="D2746" s="2"/>
    </row>
    <row r="2747" spans="4:4" x14ac:dyDescent="0.25">
      <c r="D2747" s="2"/>
    </row>
    <row r="2748" spans="4:4" x14ac:dyDescent="0.25">
      <c r="D2748" s="2"/>
    </row>
    <row r="2749" spans="4:4" x14ac:dyDescent="0.25">
      <c r="D2749" s="2"/>
    </row>
    <row r="2750" spans="4:4" x14ac:dyDescent="0.25">
      <c r="D2750" s="2"/>
    </row>
    <row r="2751" spans="4:4" x14ac:dyDescent="0.25">
      <c r="D2751" s="2"/>
    </row>
    <row r="2752" spans="4:4" x14ac:dyDescent="0.25">
      <c r="D2752" s="2"/>
    </row>
    <row r="2753" spans="4:4" x14ac:dyDescent="0.25">
      <c r="D2753" s="2"/>
    </row>
    <row r="2754" spans="4:4" x14ac:dyDescent="0.25">
      <c r="D2754" s="2"/>
    </row>
    <row r="2755" spans="4:4" x14ac:dyDescent="0.25">
      <c r="D2755" s="2"/>
    </row>
    <row r="2756" spans="4:4" x14ac:dyDescent="0.25">
      <c r="D2756" s="2"/>
    </row>
    <row r="2757" spans="4:4" x14ac:dyDescent="0.25">
      <c r="D2757" s="2"/>
    </row>
    <row r="2758" spans="4:4" x14ac:dyDescent="0.25">
      <c r="D2758" s="2"/>
    </row>
    <row r="2759" spans="4:4" x14ac:dyDescent="0.25">
      <c r="D2759" s="2"/>
    </row>
    <row r="2760" spans="4:4" x14ac:dyDescent="0.25">
      <c r="D2760" s="2"/>
    </row>
    <row r="2761" spans="4:4" x14ac:dyDescent="0.25">
      <c r="D2761" s="2"/>
    </row>
    <row r="2762" spans="4:4" x14ac:dyDescent="0.25">
      <c r="D2762" s="2"/>
    </row>
    <row r="2763" spans="4:4" x14ac:dyDescent="0.25">
      <c r="D2763" s="2"/>
    </row>
    <row r="2764" spans="4:4" x14ac:dyDescent="0.25">
      <c r="D2764" s="2"/>
    </row>
    <row r="2765" spans="4:4" x14ac:dyDescent="0.25">
      <c r="D2765" s="2"/>
    </row>
    <row r="2766" spans="4:4" x14ac:dyDescent="0.25">
      <c r="D2766" s="2"/>
    </row>
    <row r="2767" spans="4:4" x14ac:dyDescent="0.25">
      <c r="D2767" s="2"/>
    </row>
    <row r="2768" spans="4:4" x14ac:dyDescent="0.25">
      <c r="D2768" s="2"/>
    </row>
    <row r="2769" spans="4:4" x14ac:dyDescent="0.25">
      <c r="D2769" s="2"/>
    </row>
    <row r="2770" spans="4:4" x14ac:dyDescent="0.25">
      <c r="D2770" s="2"/>
    </row>
    <row r="2771" spans="4:4" x14ac:dyDescent="0.25">
      <c r="D2771" s="2"/>
    </row>
    <row r="2772" spans="4:4" x14ac:dyDescent="0.25">
      <c r="D2772" s="2"/>
    </row>
    <row r="2773" spans="4:4" x14ac:dyDescent="0.25">
      <c r="D2773" s="2"/>
    </row>
    <row r="2774" spans="4:4" x14ac:dyDescent="0.25">
      <c r="D2774" s="2"/>
    </row>
    <row r="2775" spans="4:4" x14ac:dyDescent="0.25">
      <c r="D2775" s="2"/>
    </row>
    <row r="2776" spans="4:4" x14ac:dyDescent="0.25">
      <c r="D2776" s="2"/>
    </row>
    <row r="2777" spans="4:4" x14ac:dyDescent="0.25">
      <c r="D2777" s="2"/>
    </row>
    <row r="2778" spans="4:4" x14ac:dyDescent="0.25">
      <c r="D2778" s="2"/>
    </row>
    <row r="2779" spans="4:4" x14ac:dyDescent="0.25">
      <c r="D2779" s="2"/>
    </row>
    <row r="2780" spans="4:4" x14ac:dyDescent="0.25">
      <c r="D2780" s="2"/>
    </row>
    <row r="2781" spans="4:4" x14ac:dyDescent="0.25">
      <c r="D2781" s="2"/>
    </row>
    <row r="2782" spans="4:4" x14ac:dyDescent="0.25">
      <c r="D2782" s="2"/>
    </row>
    <row r="2783" spans="4:4" x14ac:dyDescent="0.25">
      <c r="D2783" s="2"/>
    </row>
    <row r="2784" spans="4:4" x14ac:dyDescent="0.25">
      <c r="D2784" s="2"/>
    </row>
    <row r="2785" spans="4:4" x14ac:dyDescent="0.25">
      <c r="D2785" s="2"/>
    </row>
    <row r="2786" spans="4:4" x14ac:dyDescent="0.25">
      <c r="D2786" s="2"/>
    </row>
    <row r="2787" spans="4:4" x14ac:dyDescent="0.25">
      <c r="D2787" s="2"/>
    </row>
    <row r="2788" spans="4:4" x14ac:dyDescent="0.25">
      <c r="D2788" s="2"/>
    </row>
    <row r="2789" spans="4:4" x14ac:dyDescent="0.25">
      <c r="D2789" s="2"/>
    </row>
    <row r="2790" spans="4:4" x14ac:dyDescent="0.25">
      <c r="D2790" s="2"/>
    </row>
    <row r="2791" spans="4:4" x14ac:dyDescent="0.25">
      <c r="D2791" s="2"/>
    </row>
    <row r="2792" spans="4:4" x14ac:dyDescent="0.25">
      <c r="D2792" s="2"/>
    </row>
    <row r="2793" spans="4:4" x14ac:dyDescent="0.25">
      <c r="D2793" s="2"/>
    </row>
    <row r="2794" spans="4:4" x14ac:dyDescent="0.25">
      <c r="D2794" s="2"/>
    </row>
    <row r="2795" spans="4:4" x14ac:dyDescent="0.25">
      <c r="D2795" s="2"/>
    </row>
    <row r="2796" spans="4:4" x14ac:dyDescent="0.25">
      <c r="D2796" s="2"/>
    </row>
    <row r="2797" spans="4:4" x14ac:dyDescent="0.25">
      <c r="D2797" s="2"/>
    </row>
    <row r="2798" spans="4:4" x14ac:dyDescent="0.25">
      <c r="D2798" s="2"/>
    </row>
    <row r="2799" spans="4:4" x14ac:dyDescent="0.25">
      <c r="D2799" s="2"/>
    </row>
    <row r="2800" spans="4:4" x14ac:dyDescent="0.25">
      <c r="D2800" s="2"/>
    </row>
    <row r="2801" spans="4:4" x14ac:dyDescent="0.25">
      <c r="D2801" s="2"/>
    </row>
    <row r="2802" spans="4:4" x14ac:dyDescent="0.25">
      <c r="D2802" s="2"/>
    </row>
    <row r="2803" spans="4:4" x14ac:dyDescent="0.25">
      <c r="D2803" s="2"/>
    </row>
    <row r="2804" spans="4:4" x14ac:dyDescent="0.25">
      <c r="D2804" s="2"/>
    </row>
    <row r="2805" spans="4:4" x14ac:dyDescent="0.25">
      <c r="D2805" s="2"/>
    </row>
    <row r="2806" spans="4:4" x14ac:dyDescent="0.25">
      <c r="D2806" s="2"/>
    </row>
    <row r="2807" spans="4:4" x14ac:dyDescent="0.25">
      <c r="D2807" s="2"/>
    </row>
    <row r="2808" spans="4:4" x14ac:dyDescent="0.25">
      <c r="D2808" s="2"/>
    </row>
    <row r="2809" spans="4:4" x14ac:dyDescent="0.25">
      <c r="D2809" s="2"/>
    </row>
    <row r="2810" spans="4:4" x14ac:dyDescent="0.25">
      <c r="D2810" s="2"/>
    </row>
    <row r="2811" spans="4:4" x14ac:dyDescent="0.25">
      <c r="D2811" s="2"/>
    </row>
    <row r="2812" spans="4:4" x14ac:dyDescent="0.25">
      <c r="D2812" s="2"/>
    </row>
    <row r="2813" spans="4:4" x14ac:dyDescent="0.25">
      <c r="D2813" s="2"/>
    </row>
    <row r="2814" spans="4:4" x14ac:dyDescent="0.25">
      <c r="D2814" s="2"/>
    </row>
    <row r="2815" spans="4:4" x14ac:dyDescent="0.25">
      <c r="D2815" s="2"/>
    </row>
    <row r="2816" spans="4:4" x14ac:dyDescent="0.25">
      <c r="D2816" s="2"/>
    </row>
    <row r="2817" spans="4:4" x14ac:dyDescent="0.25">
      <c r="D2817" s="2"/>
    </row>
    <row r="2818" spans="4:4" x14ac:dyDescent="0.25">
      <c r="D2818" s="2"/>
    </row>
    <row r="2819" spans="4:4" x14ac:dyDescent="0.25">
      <c r="D2819" s="2"/>
    </row>
    <row r="2820" spans="4:4" x14ac:dyDescent="0.25">
      <c r="D2820" s="2"/>
    </row>
    <row r="2821" spans="4:4" x14ac:dyDescent="0.25">
      <c r="D2821" s="2"/>
    </row>
    <row r="2822" spans="4:4" x14ac:dyDescent="0.25">
      <c r="D2822" s="2"/>
    </row>
    <row r="2823" spans="4:4" x14ac:dyDescent="0.25">
      <c r="D2823" s="2"/>
    </row>
    <row r="2824" spans="4:4" x14ac:dyDescent="0.25">
      <c r="D2824" s="2"/>
    </row>
    <row r="2825" spans="4:4" x14ac:dyDescent="0.25">
      <c r="D2825" s="2"/>
    </row>
    <row r="2826" spans="4:4" x14ac:dyDescent="0.25">
      <c r="D2826" s="2"/>
    </row>
    <row r="2827" spans="4:4" x14ac:dyDescent="0.25">
      <c r="D2827" s="2"/>
    </row>
    <row r="2828" spans="4:4" x14ac:dyDescent="0.25">
      <c r="D2828" s="2"/>
    </row>
    <row r="2829" spans="4:4" x14ac:dyDescent="0.25">
      <c r="D2829" s="2"/>
    </row>
    <row r="2830" spans="4:4" x14ac:dyDescent="0.25">
      <c r="D2830" s="2"/>
    </row>
    <row r="2831" spans="4:4" x14ac:dyDescent="0.25">
      <c r="D2831" s="2"/>
    </row>
    <row r="2832" spans="4:4" x14ac:dyDescent="0.25">
      <c r="D2832" s="2"/>
    </row>
    <row r="2833" spans="4:4" x14ac:dyDescent="0.25">
      <c r="D2833" s="2"/>
    </row>
    <row r="2834" spans="4:4" x14ac:dyDescent="0.25">
      <c r="D2834" s="2"/>
    </row>
    <row r="2835" spans="4:4" x14ac:dyDescent="0.25">
      <c r="D2835" s="2"/>
    </row>
    <row r="2836" spans="4:4" x14ac:dyDescent="0.25">
      <c r="D2836" s="2"/>
    </row>
    <row r="2837" spans="4:4" x14ac:dyDescent="0.25">
      <c r="D2837" s="2"/>
    </row>
    <row r="2838" spans="4:4" x14ac:dyDescent="0.25">
      <c r="D2838" s="2"/>
    </row>
    <row r="2839" spans="4:4" x14ac:dyDescent="0.25">
      <c r="D2839" s="2"/>
    </row>
    <row r="2840" spans="4:4" x14ac:dyDescent="0.25">
      <c r="D2840" s="2"/>
    </row>
    <row r="2841" spans="4:4" x14ac:dyDescent="0.25">
      <c r="D2841" s="2"/>
    </row>
    <row r="2842" spans="4:4" x14ac:dyDescent="0.25">
      <c r="D2842" s="2"/>
    </row>
    <row r="2843" spans="4:4" x14ac:dyDescent="0.25">
      <c r="D2843" s="2"/>
    </row>
    <row r="2844" spans="4:4" x14ac:dyDescent="0.25">
      <c r="D2844" s="2"/>
    </row>
    <row r="2845" spans="4:4" x14ac:dyDescent="0.25">
      <c r="D2845" s="2"/>
    </row>
    <row r="2846" spans="4:4" x14ac:dyDescent="0.25">
      <c r="D2846" s="2"/>
    </row>
    <row r="2847" spans="4:4" x14ac:dyDescent="0.25">
      <c r="D2847" s="2"/>
    </row>
    <row r="2848" spans="4:4" x14ac:dyDescent="0.25">
      <c r="D2848" s="2"/>
    </row>
    <row r="2849" spans="4:4" x14ac:dyDescent="0.25">
      <c r="D2849" s="2"/>
    </row>
    <row r="2850" spans="4:4" x14ac:dyDescent="0.25">
      <c r="D2850" s="2"/>
    </row>
    <row r="2851" spans="4:4" x14ac:dyDescent="0.25">
      <c r="D2851" s="2"/>
    </row>
    <row r="2852" spans="4:4" x14ac:dyDescent="0.25">
      <c r="D2852" s="2"/>
    </row>
    <row r="2853" spans="4:4" x14ac:dyDescent="0.25">
      <c r="D2853" s="2"/>
    </row>
    <row r="2854" spans="4:4" x14ac:dyDescent="0.25">
      <c r="D2854" s="2"/>
    </row>
    <row r="2855" spans="4:4" x14ac:dyDescent="0.25">
      <c r="D2855" s="2"/>
    </row>
    <row r="2856" spans="4:4" x14ac:dyDescent="0.25">
      <c r="D2856" s="2"/>
    </row>
    <row r="2857" spans="4:4" x14ac:dyDescent="0.25">
      <c r="D2857" s="2"/>
    </row>
    <row r="2858" spans="4:4" x14ac:dyDescent="0.25">
      <c r="D2858" s="2"/>
    </row>
    <row r="2859" spans="4:4" x14ac:dyDescent="0.25">
      <c r="D2859" s="2"/>
    </row>
    <row r="2860" spans="4:4" x14ac:dyDescent="0.25">
      <c r="D2860" s="2"/>
    </row>
    <row r="2861" spans="4:4" x14ac:dyDescent="0.25">
      <c r="D2861" s="2"/>
    </row>
    <row r="2862" spans="4:4" x14ac:dyDescent="0.25">
      <c r="D2862" s="2"/>
    </row>
    <row r="2863" spans="4:4" x14ac:dyDescent="0.25">
      <c r="D2863" s="2"/>
    </row>
    <row r="2864" spans="4:4" x14ac:dyDescent="0.25">
      <c r="D2864" s="2"/>
    </row>
    <row r="2865" spans="4:4" x14ac:dyDescent="0.25">
      <c r="D2865" s="2"/>
    </row>
    <row r="2866" spans="4:4" x14ac:dyDescent="0.25">
      <c r="D2866" s="2"/>
    </row>
    <row r="2867" spans="4:4" x14ac:dyDescent="0.25">
      <c r="D2867" s="2"/>
    </row>
    <row r="2868" spans="4:4" x14ac:dyDescent="0.25">
      <c r="D2868" s="2"/>
    </row>
    <row r="2869" spans="4:4" x14ac:dyDescent="0.25">
      <c r="D2869" s="2"/>
    </row>
    <row r="2870" spans="4:4" x14ac:dyDescent="0.25">
      <c r="D2870" s="2"/>
    </row>
    <row r="2871" spans="4:4" x14ac:dyDescent="0.25">
      <c r="D2871" s="2"/>
    </row>
    <row r="2872" spans="4:4" x14ac:dyDescent="0.25">
      <c r="D2872" s="2"/>
    </row>
    <row r="2873" spans="4:4" x14ac:dyDescent="0.25">
      <c r="D2873" s="2"/>
    </row>
    <row r="2874" spans="4:4" x14ac:dyDescent="0.25">
      <c r="D2874" s="2"/>
    </row>
    <row r="2875" spans="4:4" x14ac:dyDescent="0.25">
      <c r="D2875" s="2"/>
    </row>
    <row r="2876" spans="4:4" x14ac:dyDescent="0.25">
      <c r="D2876" s="2"/>
    </row>
    <row r="2877" spans="4:4" x14ac:dyDescent="0.25">
      <c r="D2877" s="2"/>
    </row>
    <row r="2878" spans="4:4" x14ac:dyDescent="0.25">
      <c r="D2878" s="2"/>
    </row>
    <row r="2879" spans="4:4" x14ac:dyDescent="0.25">
      <c r="D2879" s="2"/>
    </row>
    <row r="2880" spans="4:4" x14ac:dyDescent="0.25">
      <c r="D2880" s="2"/>
    </row>
    <row r="2881" spans="4:4" x14ac:dyDescent="0.25">
      <c r="D2881" s="2"/>
    </row>
    <row r="2882" spans="4:4" x14ac:dyDescent="0.25">
      <c r="D2882" s="2"/>
    </row>
    <row r="2883" spans="4:4" x14ac:dyDescent="0.25">
      <c r="D2883" s="2"/>
    </row>
    <row r="2884" spans="4:4" x14ac:dyDescent="0.25">
      <c r="D2884" s="2"/>
    </row>
    <row r="2885" spans="4:4" x14ac:dyDescent="0.25">
      <c r="D2885" s="2"/>
    </row>
    <row r="2886" spans="4:4" x14ac:dyDescent="0.25">
      <c r="D2886" s="2"/>
    </row>
    <row r="2887" spans="4:4" x14ac:dyDescent="0.25">
      <c r="D2887" s="2"/>
    </row>
    <row r="2888" spans="4:4" x14ac:dyDescent="0.25">
      <c r="D2888" s="2"/>
    </row>
    <row r="2889" spans="4:4" x14ac:dyDescent="0.25">
      <c r="D2889" s="2"/>
    </row>
    <row r="2890" spans="4:4" x14ac:dyDescent="0.25">
      <c r="D2890" s="2"/>
    </row>
    <row r="2891" spans="4:4" x14ac:dyDescent="0.25">
      <c r="D2891" s="2"/>
    </row>
    <row r="2892" spans="4:4" x14ac:dyDescent="0.25">
      <c r="D2892" s="2"/>
    </row>
    <row r="2893" spans="4:4" x14ac:dyDescent="0.25">
      <c r="D2893" s="2"/>
    </row>
    <row r="2894" spans="4:4" x14ac:dyDescent="0.25">
      <c r="D2894" s="2"/>
    </row>
    <row r="2895" spans="4:4" x14ac:dyDescent="0.25">
      <c r="D2895" s="2"/>
    </row>
    <row r="2896" spans="4:4" x14ac:dyDescent="0.25">
      <c r="D2896" s="2"/>
    </row>
    <row r="2897" spans="4:4" x14ac:dyDescent="0.25">
      <c r="D2897" s="2"/>
    </row>
    <row r="2898" spans="4:4" x14ac:dyDescent="0.25">
      <c r="D2898" s="2"/>
    </row>
    <row r="2899" spans="4:4" x14ac:dyDescent="0.25">
      <c r="D2899" s="2"/>
    </row>
    <row r="2900" spans="4:4" x14ac:dyDescent="0.25">
      <c r="D2900" s="2"/>
    </row>
    <row r="2901" spans="4:4" x14ac:dyDescent="0.25">
      <c r="D2901" s="2"/>
    </row>
    <row r="2902" spans="4:4" x14ac:dyDescent="0.25">
      <c r="D2902" s="2"/>
    </row>
    <row r="2903" spans="4:4" x14ac:dyDescent="0.25">
      <c r="D2903" s="2"/>
    </row>
    <row r="2904" spans="4:4" x14ac:dyDescent="0.25">
      <c r="D2904" s="2"/>
    </row>
    <row r="2905" spans="4:4" x14ac:dyDescent="0.25">
      <c r="D2905" s="2"/>
    </row>
    <row r="2906" spans="4:4" x14ac:dyDescent="0.25">
      <c r="D2906" s="2"/>
    </row>
    <row r="2907" spans="4:4" x14ac:dyDescent="0.25">
      <c r="D2907" s="2"/>
    </row>
    <row r="2908" spans="4:4" x14ac:dyDescent="0.25">
      <c r="D2908" s="2"/>
    </row>
    <row r="2909" spans="4:4" x14ac:dyDescent="0.25">
      <c r="D2909" s="2"/>
    </row>
    <row r="2910" spans="4:4" x14ac:dyDescent="0.25">
      <c r="D2910" s="2"/>
    </row>
    <row r="2911" spans="4:4" x14ac:dyDescent="0.25">
      <c r="D2911" s="2"/>
    </row>
    <row r="2912" spans="4:4" x14ac:dyDescent="0.25">
      <c r="D2912" s="2"/>
    </row>
    <row r="2913" spans="4:4" x14ac:dyDescent="0.25">
      <c r="D2913" s="2"/>
    </row>
    <row r="2914" spans="4:4" x14ac:dyDescent="0.25">
      <c r="D2914" s="2"/>
    </row>
    <row r="2915" spans="4:4" x14ac:dyDescent="0.25">
      <c r="D2915" s="2"/>
    </row>
    <row r="2916" spans="4:4" x14ac:dyDescent="0.25">
      <c r="D2916" s="2"/>
    </row>
    <row r="2917" spans="4:4" x14ac:dyDescent="0.25">
      <c r="D2917" s="2"/>
    </row>
    <row r="2918" spans="4:4" x14ac:dyDescent="0.25">
      <c r="D2918" s="2"/>
    </row>
    <row r="2919" spans="4:4" x14ac:dyDescent="0.25">
      <c r="D2919" s="2"/>
    </row>
    <row r="2920" spans="4:4" x14ac:dyDescent="0.25">
      <c r="D2920" s="2"/>
    </row>
    <row r="2921" spans="4:4" x14ac:dyDescent="0.25">
      <c r="D2921" s="2"/>
    </row>
    <row r="2922" spans="4:4" x14ac:dyDescent="0.25">
      <c r="D2922" s="2"/>
    </row>
    <row r="2923" spans="4:4" x14ac:dyDescent="0.25">
      <c r="D2923" s="2"/>
    </row>
    <row r="2924" spans="4:4" x14ac:dyDescent="0.25">
      <c r="D2924" s="2"/>
    </row>
    <row r="2925" spans="4:4" x14ac:dyDescent="0.25">
      <c r="D2925" s="2"/>
    </row>
    <row r="2926" spans="4:4" x14ac:dyDescent="0.25">
      <c r="D2926" s="2"/>
    </row>
    <row r="2927" spans="4:4" x14ac:dyDescent="0.25">
      <c r="D2927" s="2"/>
    </row>
    <row r="2928" spans="4:4" x14ac:dyDescent="0.25">
      <c r="D2928" s="2"/>
    </row>
    <row r="2929" spans="4:4" x14ac:dyDescent="0.25">
      <c r="D2929" s="2"/>
    </row>
    <row r="2930" spans="4:4" x14ac:dyDescent="0.25">
      <c r="D2930" s="2"/>
    </row>
    <row r="2931" spans="4:4" x14ac:dyDescent="0.25">
      <c r="D2931" s="2"/>
    </row>
    <row r="2932" spans="4:4" x14ac:dyDescent="0.25">
      <c r="D2932" s="2"/>
    </row>
    <row r="2933" spans="4:4" x14ac:dyDescent="0.25">
      <c r="D2933" s="2"/>
    </row>
    <row r="2934" spans="4:4" x14ac:dyDescent="0.25">
      <c r="D2934" s="2"/>
    </row>
    <row r="2935" spans="4:4" x14ac:dyDescent="0.25">
      <c r="D2935" s="2"/>
    </row>
    <row r="2936" spans="4:4" x14ac:dyDescent="0.25">
      <c r="D2936" s="2"/>
    </row>
    <row r="2937" spans="4:4" x14ac:dyDescent="0.25">
      <c r="D2937" s="2"/>
    </row>
    <row r="2938" spans="4:4" x14ac:dyDescent="0.25">
      <c r="D2938" s="2"/>
    </row>
    <row r="2939" spans="4:4" x14ac:dyDescent="0.25">
      <c r="D2939" s="2"/>
    </row>
    <row r="2940" spans="4:4" x14ac:dyDescent="0.25">
      <c r="D2940" s="2"/>
    </row>
    <row r="2941" spans="4:4" x14ac:dyDescent="0.25">
      <c r="D2941" s="2"/>
    </row>
    <row r="2942" spans="4:4" x14ac:dyDescent="0.25">
      <c r="D2942" s="2"/>
    </row>
    <row r="2943" spans="4:4" x14ac:dyDescent="0.25">
      <c r="D2943" s="2"/>
    </row>
    <row r="2944" spans="4:4" x14ac:dyDescent="0.25">
      <c r="D2944" s="2"/>
    </row>
    <row r="2945" spans="4:4" x14ac:dyDescent="0.25">
      <c r="D2945" s="2"/>
    </row>
    <row r="2946" spans="4:4" x14ac:dyDescent="0.25">
      <c r="D2946" s="2"/>
    </row>
    <row r="2947" spans="4:4" x14ac:dyDescent="0.25">
      <c r="D2947" s="2"/>
    </row>
    <row r="2948" spans="4:4" x14ac:dyDescent="0.25">
      <c r="D2948" s="2"/>
    </row>
    <row r="2949" spans="4:4" x14ac:dyDescent="0.25">
      <c r="D2949" s="2"/>
    </row>
    <row r="2950" spans="4:4" x14ac:dyDescent="0.25">
      <c r="D2950" s="2"/>
    </row>
    <row r="2951" spans="4:4" x14ac:dyDescent="0.25">
      <c r="D2951" s="2"/>
    </row>
    <row r="2952" spans="4:4" x14ac:dyDescent="0.25">
      <c r="D2952" s="2"/>
    </row>
    <row r="2953" spans="4:4" x14ac:dyDescent="0.25">
      <c r="D2953" s="2"/>
    </row>
    <row r="2954" spans="4:4" x14ac:dyDescent="0.25">
      <c r="D2954" s="2"/>
    </row>
    <row r="2955" spans="4:4" x14ac:dyDescent="0.25">
      <c r="D2955" s="2"/>
    </row>
    <row r="2956" spans="4:4" x14ac:dyDescent="0.25">
      <c r="D2956" s="2"/>
    </row>
    <row r="2957" spans="4:4" x14ac:dyDescent="0.25">
      <c r="D2957" s="2"/>
    </row>
    <row r="2958" spans="4:4" x14ac:dyDescent="0.25">
      <c r="D2958" s="2"/>
    </row>
    <row r="2959" spans="4:4" x14ac:dyDescent="0.25">
      <c r="D2959" s="2"/>
    </row>
    <row r="2960" spans="4:4" x14ac:dyDescent="0.25">
      <c r="D2960" s="2"/>
    </row>
    <row r="2961" spans="4:4" x14ac:dyDescent="0.25">
      <c r="D2961" s="2"/>
    </row>
    <row r="2962" spans="4:4" x14ac:dyDescent="0.25">
      <c r="D2962" s="2"/>
    </row>
    <row r="2963" spans="4:4" x14ac:dyDescent="0.25">
      <c r="D2963" s="2"/>
    </row>
    <row r="2964" spans="4:4" x14ac:dyDescent="0.25">
      <c r="D2964" s="2"/>
    </row>
    <row r="2965" spans="4:4" x14ac:dyDescent="0.25">
      <c r="D2965" s="2"/>
    </row>
    <row r="2966" spans="4:4" x14ac:dyDescent="0.25">
      <c r="D2966" s="2"/>
    </row>
    <row r="2967" spans="4:4" x14ac:dyDescent="0.25">
      <c r="D2967" s="2"/>
    </row>
    <row r="2968" spans="4:4" x14ac:dyDescent="0.25">
      <c r="D2968" s="2"/>
    </row>
    <row r="2969" spans="4:4" x14ac:dyDescent="0.25">
      <c r="D2969" s="2"/>
    </row>
    <row r="2970" spans="4:4" x14ac:dyDescent="0.25">
      <c r="D2970" s="2"/>
    </row>
    <row r="2971" spans="4:4" x14ac:dyDescent="0.25">
      <c r="D2971" s="2"/>
    </row>
    <row r="2972" spans="4:4" x14ac:dyDescent="0.25">
      <c r="D2972" s="2"/>
    </row>
    <row r="2973" spans="4:4" x14ac:dyDescent="0.25">
      <c r="D2973" s="2"/>
    </row>
    <row r="2974" spans="4:4" x14ac:dyDescent="0.25">
      <c r="D2974" s="2"/>
    </row>
    <row r="2975" spans="4:4" x14ac:dyDescent="0.25">
      <c r="D2975" s="2"/>
    </row>
    <row r="2976" spans="4:4" x14ac:dyDescent="0.25">
      <c r="D2976" s="2"/>
    </row>
    <row r="2977" spans="4:4" x14ac:dyDescent="0.25">
      <c r="D2977" s="2"/>
    </row>
    <row r="2978" spans="4:4" x14ac:dyDescent="0.25">
      <c r="D2978" s="2"/>
    </row>
    <row r="2979" spans="4:4" x14ac:dyDescent="0.25">
      <c r="D2979" s="2"/>
    </row>
    <row r="2980" spans="4:4" x14ac:dyDescent="0.25">
      <c r="D2980" s="2"/>
    </row>
    <row r="2981" spans="4:4" x14ac:dyDescent="0.25">
      <c r="D2981" s="2"/>
    </row>
    <row r="2982" spans="4:4" x14ac:dyDescent="0.25">
      <c r="D2982" s="2"/>
    </row>
    <row r="2983" spans="4:4" x14ac:dyDescent="0.25">
      <c r="D2983" s="2"/>
    </row>
    <row r="2984" spans="4:4" x14ac:dyDescent="0.25">
      <c r="D2984" s="2"/>
    </row>
    <row r="2985" spans="4:4" x14ac:dyDescent="0.25">
      <c r="D2985" s="2"/>
    </row>
    <row r="2986" spans="4:4" x14ac:dyDescent="0.25">
      <c r="D2986" s="2"/>
    </row>
    <row r="2987" spans="4:4" x14ac:dyDescent="0.25">
      <c r="D2987" s="2"/>
    </row>
    <row r="2988" spans="4:4" x14ac:dyDescent="0.25">
      <c r="D2988" s="2"/>
    </row>
    <row r="2989" spans="4:4" x14ac:dyDescent="0.25">
      <c r="D2989" s="2"/>
    </row>
    <row r="2990" spans="4:4" x14ac:dyDescent="0.25">
      <c r="D2990" s="2"/>
    </row>
    <row r="2991" spans="4:4" x14ac:dyDescent="0.25">
      <c r="D2991" s="2"/>
    </row>
    <row r="2992" spans="4:4" x14ac:dyDescent="0.25">
      <c r="D2992" s="2"/>
    </row>
    <row r="2993" spans="4:4" x14ac:dyDescent="0.25">
      <c r="D2993" s="2"/>
    </row>
    <row r="2994" spans="4:4" x14ac:dyDescent="0.25">
      <c r="D2994" s="2"/>
    </row>
    <row r="2995" spans="4:4" x14ac:dyDescent="0.25">
      <c r="D2995" s="2"/>
    </row>
    <row r="2996" spans="4:4" x14ac:dyDescent="0.25">
      <c r="D2996" s="2"/>
    </row>
    <row r="2997" spans="4:4" x14ac:dyDescent="0.25">
      <c r="D2997" s="2"/>
    </row>
    <row r="2998" spans="4:4" x14ac:dyDescent="0.25">
      <c r="D2998" s="2"/>
    </row>
    <row r="2999" spans="4:4" x14ac:dyDescent="0.25">
      <c r="D2999" s="2"/>
    </row>
    <row r="3000" spans="4:4" x14ac:dyDescent="0.25">
      <c r="D3000" s="2"/>
    </row>
    <row r="3001" spans="4:4" x14ac:dyDescent="0.25">
      <c r="D3001" s="2"/>
    </row>
    <row r="3002" spans="4:4" x14ac:dyDescent="0.25">
      <c r="D3002" s="2"/>
    </row>
    <row r="3003" spans="4:4" x14ac:dyDescent="0.25">
      <c r="D3003" s="2"/>
    </row>
    <row r="3004" spans="4:4" x14ac:dyDescent="0.25">
      <c r="D3004" s="2"/>
    </row>
    <row r="3005" spans="4:4" x14ac:dyDescent="0.25">
      <c r="D3005" s="2"/>
    </row>
    <row r="3006" spans="4:4" x14ac:dyDescent="0.25">
      <c r="D3006" s="2"/>
    </row>
  </sheetData>
  <sortState ref="A2:D3006">
    <sortCondition ref="D11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bapclab</cp:lastModifiedBy>
  <dcterms:created xsi:type="dcterms:W3CDTF">2022-11-26T09:17:41Z</dcterms:created>
  <dcterms:modified xsi:type="dcterms:W3CDTF">2022-11-28T10:19:04Z</dcterms:modified>
</cp:coreProperties>
</file>